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ropbox\พี่โต้ง\CFOประเทศ\"/>
    </mc:Choice>
  </mc:AlternateContent>
  <xr:revisionPtr revIDLastSave="0" documentId="13_ncr:1_{24E66160-B27C-477F-BA6C-6809F13C30F0}" xr6:coauthVersionLast="47" xr6:coauthVersionMax="47" xr10:uidLastSave="{00000000-0000-0000-0000-000000000000}"/>
  <bookViews>
    <workbookView xWindow="-105" yWindow="0" windowWidth="19410" windowHeight="15585" tabRatio="863" firstSheet="1" activeTab="6" xr2:uid="{00000000-000D-0000-FFFF-FFFF00000000}"/>
  </bookViews>
  <sheets>
    <sheet name="Sheet1 (2)" sheetId="20" state="hidden" r:id="rId1"/>
    <sheet name="ขั้นตอน" sheetId="13" r:id="rId2"/>
    <sheet name="67" sheetId="14" state="hidden" r:id="rId3"/>
    <sheet name="F&amp;R Balance sheet" sheetId="1" r:id="rId4"/>
    <sheet name="Sheet6" sheetId="24" state="hidden" r:id="rId5"/>
    <sheet name="66" sheetId="15" state="hidden" r:id="rId6"/>
    <sheet name="(Analysis Asset)" sheetId="2" r:id="rId7"/>
    <sheet name=" (Analysis Debt)" sheetId="3" r:id="rId8"/>
    <sheet name="63" sheetId="10" state="hidden" r:id="rId9"/>
    <sheet name="การลงทุนkeyin" sheetId="6" r:id="rId10"/>
    <sheet name="68" sheetId="23" state="hidden" r:id="rId11"/>
    <sheet name="2569keyin" sheetId="16" r:id="rId12"/>
    <sheet name="Sheet3" sheetId="19" state="hidden" r:id="rId13"/>
    <sheet name="65" sheetId="7" state="hidden" r:id="rId14"/>
    <sheet name="64" sheetId="8" state="hidden" r:id="rId15"/>
    <sheet name="62" sheetId="9" state="hidden" r:id="rId16"/>
    <sheet name="61" sheetId="12" state="hidden" r:id="rId17"/>
    <sheet name="60" sheetId="11" state="hidden" r:id="rId18"/>
    <sheet name="Sheet1" sheetId="17" state="hidden" r:id="rId19"/>
  </sheets>
  <externalReferences>
    <externalReference r:id="rId20"/>
  </externalReferences>
  <definedNames>
    <definedName name="_xlnm._FilterDatabase" localSheetId="11" hidden="1">'2569keyin'!$A$2:$S$840</definedName>
    <definedName name="_xlnm._FilterDatabase" localSheetId="17" hidden="1">'60'!$A$2:$U$806</definedName>
    <definedName name="_xlnm._FilterDatabase" localSheetId="16" hidden="1">'61'!$A$2:$X$806</definedName>
    <definedName name="_xlnm._FilterDatabase" localSheetId="15" hidden="1">'62'!$A$3:$Q$789</definedName>
    <definedName name="_xlnm._FilterDatabase" localSheetId="8" hidden="1">'63'!$A$2:$M$789</definedName>
    <definedName name="_xlnm._FilterDatabase" localSheetId="14" hidden="1">'64'!$A$2:$N$807</definedName>
    <definedName name="_xlnm._FilterDatabase" localSheetId="13" hidden="1">'65'!$A$2:$J$844</definedName>
    <definedName name="_xlnm._FilterDatabase" localSheetId="5" hidden="1">'66'!$A$2:$J$845</definedName>
    <definedName name="_xlnm._FilterDatabase" localSheetId="2" hidden="1">'67'!$A$2:$I$840</definedName>
    <definedName name="_xlnm._FilterDatabase" localSheetId="10" hidden="1">'68'!$A$2:$I$839</definedName>
    <definedName name="sheet1">#REF!</definedName>
    <definedName name="นก">[1]sheet1!$A$1:$F$95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" i="2" l="1"/>
  <c r="O9" i="2"/>
  <c r="P9" i="2"/>
  <c r="Q9" i="2"/>
  <c r="R9" i="2"/>
  <c r="S9" i="2"/>
  <c r="T9" i="2"/>
  <c r="U9" i="2"/>
  <c r="V9" i="2"/>
  <c r="W9" i="2"/>
  <c r="M9" i="2"/>
  <c r="L9" i="2"/>
  <c r="K9" i="2"/>
  <c r="J9" i="2"/>
  <c r="I9" i="2"/>
  <c r="L10" i="2"/>
  <c r="K10" i="2"/>
  <c r="K40" i="1" l="1"/>
  <c r="K29" i="1"/>
  <c r="K27" i="1"/>
  <c r="K7" i="1"/>
  <c r="K6" i="1" s="1"/>
  <c r="K8" i="1"/>
  <c r="K9" i="1"/>
  <c r="K10" i="1"/>
  <c r="K11" i="1"/>
  <c r="K15" i="1"/>
  <c r="K13" i="1" s="1"/>
  <c r="K16" i="1"/>
  <c r="K17" i="1"/>
  <c r="K18" i="1"/>
  <c r="K19" i="1"/>
  <c r="K20" i="1"/>
  <c r="K24" i="1"/>
  <c r="K25" i="1"/>
  <c r="K35" i="1"/>
  <c r="K23" i="1" s="1"/>
  <c r="K30" i="1" s="1"/>
  <c r="K36" i="1"/>
  <c r="K37" i="1"/>
  <c r="K38" i="1"/>
  <c r="K39" i="1"/>
  <c r="K42" i="1"/>
  <c r="K41" i="1" s="1"/>
  <c r="K43" i="1" s="1"/>
  <c r="K44" i="1" s="1"/>
  <c r="K26" i="1" l="1"/>
  <c r="K31" i="1" s="1"/>
  <c r="K14" i="1"/>
  <c r="K28" i="1" l="1"/>
  <c r="K32" i="1" s="1"/>
  <c r="K33" i="1" s="1"/>
  <c r="K45" i="2" l="1"/>
  <c r="K32" i="2"/>
  <c r="J51" i="2"/>
  <c r="J48" i="2"/>
  <c r="J47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29" i="2"/>
  <c r="J28" i="2"/>
  <c r="J27" i="2"/>
  <c r="J26" i="2"/>
  <c r="J25" i="2"/>
  <c r="J24" i="2"/>
  <c r="J23" i="2"/>
  <c r="J21" i="2"/>
  <c r="J20" i="2"/>
  <c r="J19" i="2"/>
  <c r="J18" i="2"/>
  <c r="J17" i="2"/>
  <c r="J16" i="2"/>
  <c r="J15" i="2"/>
  <c r="J14" i="2"/>
  <c r="J13" i="2"/>
  <c r="J11" i="2"/>
  <c r="J10" i="2"/>
  <c r="J6" i="2"/>
  <c r="J5" i="2"/>
  <c r="J49" i="3"/>
  <c r="J46" i="3"/>
  <c r="J45" i="3"/>
  <c r="J44" i="3"/>
  <c r="J43" i="3"/>
  <c r="J42" i="3"/>
  <c r="J41" i="3"/>
  <c r="J40" i="3"/>
  <c r="J39" i="3"/>
  <c r="J38" i="3"/>
  <c r="J37" i="3"/>
  <c r="J36" i="3"/>
  <c r="J34" i="3"/>
  <c r="J33" i="3"/>
  <c r="J32" i="3"/>
  <c r="J30" i="3"/>
  <c r="J29" i="3"/>
  <c r="J28" i="3"/>
  <c r="J26" i="3"/>
  <c r="J25" i="3"/>
  <c r="J24" i="3"/>
  <c r="J23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I58" i="2" l="1"/>
  <c r="G58" i="2"/>
  <c r="E58" i="2"/>
  <c r="D58" i="2"/>
  <c r="C58" i="2"/>
  <c r="I51" i="2"/>
  <c r="G51" i="2"/>
  <c r="E51" i="2"/>
  <c r="D51" i="2"/>
  <c r="C51" i="2"/>
  <c r="I48" i="2"/>
  <c r="G48" i="2"/>
  <c r="E48" i="2"/>
  <c r="D48" i="2"/>
  <c r="C48" i="2"/>
  <c r="I47" i="2"/>
  <c r="G47" i="2"/>
  <c r="E47" i="2"/>
  <c r="D47" i="2"/>
  <c r="C47" i="2"/>
  <c r="G45" i="2"/>
  <c r="E45" i="2"/>
  <c r="D45" i="2"/>
  <c r="C45" i="2"/>
  <c r="I44" i="2"/>
  <c r="G44" i="2"/>
  <c r="E44" i="2"/>
  <c r="D44" i="2"/>
  <c r="C44" i="2"/>
  <c r="I43" i="2"/>
  <c r="G43" i="2"/>
  <c r="E43" i="2"/>
  <c r="D43" i="2"/>
  <c r="C43" i="2"/>
  <c r="I42" i="2"/>
  <c r="G42" i="2"/>
  <c r="E42" i="2"/>
  <c r="D42" i="2"/>
  <c r="C42" i="2"/>
  <c r="I41" i="2"/>
  <c r="G41" i="2"/>
  <c r="E41" i="2"/>
  <c r="D41" i="2"/>
  <c r="C41" i="2"/>
  <c r="I40" i="2"/>
  <c r="G40" i="2"/>
  <c r="E40" i="2"/>
  <c r="D40" i="2"/>
  <c r="C40" i="2"/>
  <c r="I39" i="2"/>
  <c r="G39" i="2"/>
  <c r="E39" i="2"/>
  <c r="D39" i="2"/>
  <c r="C39" i="2"/>
  <c r="I38" i="2"/>
  <c r="G38" i="2"/>
  <c r="E38" i="2"/>
  <c r="D38" i="2"/>
  <c r="C38" i="2"/>
  <c r="I37" i="2"/>
  <c r="G37" i="2"/>
  <c r="E37" i="2"/>
  <c r="D37" i="2"/>
  <c r="C37" i="2"/>
  <c r="I36" i="2"/>
  <c r="G36" i="2"/>
  <c r="E36" i="2"/>
  <c r="D36" i="2"/>
  <c r="C36" i="2"/>
  <c r="I35" i="2"/>
  <c r="G35" i="2"/>
  <c r="E35" i="2"/>
  <c r="D35" i="2"/>
  <c r="C35" i="2"/>
  <c r="I34" i="2"/>
  <c r="G34" i="2"/>
  <c r="E34" i="2"/>
  <c r="D34" i="2"/>
  <c r="C34" i="2"/>
  <c r="I33" i="2"/>
  <c r="G33" i="2"/>
  <c r="E33" i="2"/>
  <c r="D33" i="2"/>
  <c r="C33" i="2"/>
  <c r="I32" i="2"/>
  <c r="G32" i="2"/>
  <c r="E32" i="2"/>
  <c r="D32" i="2"/>
  <c r="C32" i="2"/>
  <c r="I31" i="2"/>
  <c r="G31" i="2"/>
  <c r="E31" i="2"/>
  <c r="D31" i="2"/>
  <c r="C31" i="2"/>
  <c r="I29" i="2"/>
  <c r="G29" i="2"/>
  <c r="E29" i="2"/>
  <c r="D29" i="2"/>
  <c r="C29" i="2"/>
  <c r="I28" i="2"/>
  <c r="G28" i="2"/>
  <c r="E28" i="2"/>
  <c r="D28" i="2"/>
  <c r="C28" i="2"/>
  <c r="I27" i="2"/>
  <c r="G27" i="2"/>
  <c r="E27" i="2"/>
  <c r="D27" i="2"/>
  <c r="C27" i="2"/>
  <c r="I26" i="2"/>
  <c r="G26" i="2"/>
  <c r="E26" i="2"/>
  <c r="D26" i="2"/>
  <c r="C26" i="2"/>
  <c r="I25" i="2"/>
  <c r="G25" i="2"/>
  <c r="E25" i="2"/>
  <c r="D25" i="2"/>
  <c r="C25" i="2"/>
  <c r="I24" i="2"/>
  <c r="G24" i="2"/>
  <c r="E24" i="2"/>
  <c r="D24" i="2"/>
  <c r="C24" i="2"/>
  <c r="I23" i="2"/>
  <c r="G23" i="2"/>
  <c r="E23" i="2"/>
  <c r="D23" i="2"/>
  <c r="C23" i="2"/>
  <c r="I21" i="2"/>
  <c r="G21" i="2"/>
  <c r="E21" i="2"/>
  <c r="D21" i="2"/>
  <c r="C21" i="2"/>
  <c r="I20" i="2"/>
  <c r="G20" i="2"/>
  <c r="E20" i="2"/>
  <c r="D20" i="2"/>
  <c r="C20" i="2"/>
  <c r="I19" i="2"/>
  <c r="G19" i="2"/>
  <c r="E19" i="2"/>
  <c r="D19" i="2"/>
  <c r="C19" i="2"/>
  <c r="I18" i="2"/>
  <c r="G18" i="2"/>
  <c r="E18" i="2"/>
  <c r="D18" i="2"/>
  <c r="C18" i="2"/>
  <c r="I17" i="2"/>
  <c r="G17" i="2"/>
  <c r="E17" i="2"/>
  <c r="D17" i="2"/>
  <c r="C17" i="2"/>
  <c r="I16" i="2"/>
  <c r="G16" i="2"/>
  <c r="E16" i="2"/>
  <c r="D16" i="2"/>
  <c r="C16" i="2"/>
  <c r="I15" i="2"/>
  <c r="G15" i="2"/>
  <c r="E15" i="2"/>
  <c r="D15" i="2"/>
  <c r="C15" i="2"/>
  <c r="I14" i="2"/>
  <c r="G14" i="2"/>
  <c r="E14" i="2"/>
  <c r="D14" i="2"/>
  <c r="C14" i="2"/>
  <c r="I13" i="2"/>
  <c r="G13" i="2"/>
  <c r="E13" i="2"/>
  <c r="D13" i="2"/>
  <c r="C13" i="2"/>
  <c r="I11" i="2"/>
  <c r="G11" i="2"/>
  <c r="E11" i="2"/>
  <c r="D11" i="2"/>
  <c r="C11" i="2"/>
  <c r="I10" i="2"/>
  <c r="G9" i="2"/>
  <c r="E9" i="2"/>
  <c r="D9" i="2"/>
  <c r="C9" i="2"/>
  <c r="G6" i="2"/>
  <c r="E6" i="2"/>
  <c r="D6" i="2"/>
  <c r="C6" i="2"/>
  <c r="G5" i="2"/>
  <c r="E5" i="2"/>
  <c r="D5" i="2"/>
  <c r="C5" i="2"/>
  <c r="J58" i="2"/>
  <c r="I798" i="23"/>
  <c r="I797" i="23"/>
  <c r="I796" i="23"/>
  <c r="I794" i="23"/>
  <c r="I793" i="23"/>
  <c r="I766" i="23"/>
  <c r="I730" i="23"/>
  <c r="I729" i="23"/>
  <c r="I728" i="23"/>
  <c r="I724" i="23"/>
  <c r="I723" i="23"/>
  <c r="I722" i="23"/>
  <c r="I721" i="23"/>
  <c r="I720" i="23"/>
  <c r="I719" i="23"/>
  <c r="I718" i="23"/>
  <c r="I717" i="23"/>
  <c r="I716" i="23"/>
  <c r="I715" i="23"/>
  <c r="I695" i="23"/>
  <c r="I694" i="23"/>
  <c r="I693" i="23"/>
  <c r="I652" i="23"/>
  <c r="I651" i="23"/>
  <c r="I650" i="23"/>
  <c r="I649" i="23"/>
  <c r="I644" i="23"/>
  <c r="I640" i="23"/>
  <c r="I639" i="23"/>
  <c r="I638" i="23"/>
  <c r="I636" i="23"/>
  <c r="I635" i="23"/>
  <c r="I604" i="23"/>
  <c r="I603" i="23"/>
  <c r="I602" i="23"/>
  <c r="I601" i="23"/>
  <c r="I600" i="23"/>
  <c r="I599" i="23"/>
  <c r="I598" i="23"/>
  <c r="I597" i="23"/>
  <c r="I579" i="23"/>
  <c r="I578" i="23"/>
  <c r="I537" i="23"/>
  <c r="I536" i="23"/>
  <c r="I535" i="23"/>
  <c r="I534" i="23"/>
  <c r="I533" i="23"/>
  <c r="I532" i="23"/>
  <c r="I528" i="23"/>
  <c r="I527" i="23"/>
  <c r="I526" i="23"/>
  <c r="I525" i="23"/>
  <c r="I524" i="23"/>
  <c r="I523" i="23"/>
  <c r="I522" i="23"/>
  <c r="I506" i="23"/>
  <c r="I505" i="23"/>
  <c r="I504" i="23"/>
  <c r="I485" i="23"/>
  <c r="I484" i="23"/>
  <c r="I483" i="23"/>
  <c r="I481" i="23"/>
  <c r="I454" i="23"/>
  <c r="I453" i="23"/>
  <c r="I452" i="23"/>
  <c r="I450" i="23"/>
  <c r="I449" i="23"/>
  <c r="I448" i="23"/>
  <c r="I416" i="23"/>
  <c r="I415" i="23"/>
  <c r="I414" i="23"/>
  <c r="I413" i="23"/>
  <c r="I412" i="23"/>
  <c r="I411" i="23"/>
  <c r="I410" i="23"/>
  <c r="I409" i="23"/>
  <c r="I408" i="23"/>
  <c r="I407" i="23"/>
  <c r="I406" i="23"/>
  <c r="I388" i="23"/>
  <c r="I387" i="23"/>
  <c r="I385" i="23"/>
  <c r="I346" i="23"/>
  <c r="I345" i="23"/>
  <c r="I344" i="23"/>
  <c r="I343" i="23"/>
  <c r="I342" i="23"/>
  <c r="I341" i="23"/>
  <c r="I340" i="23"/>
  <c r="I339" i="23"/>
  <c r="I338" i="23"/>
  <c r="I337" i="23"/>
  <c r="I336" i="23"/>
  <c r="I328" i="23"/>
  <c r="K28" i="3" s="1"/>
  <c r="I327" i="23"/>
  <c r="I315" i="23"/>
  <c r="I296" i="23"/>
  <c r="I295" i="23"/>
  <c r="I294" i="23"/>
  <c r="I292" i="23"/>
  <c r="I291" i="23"/>
  <c r="I290" i="23"/>
  <c r="I263" i="23"/>
  <c r="I261" i="23"/>
  <c r="I260" i="23"/>
  <c r="I259" i="23"/>
  <c r="I229" i="23"/>
  <c r="I228" i="23"/>
  <c r="I227" i="23"/>
  <c r="I226" i="23"/>
  <c r="I225" i="23"/>
  <c r="I224" i="23"/>
  <c r="I220" i="23"/>
  <c r="I219" i="23"/>
  <c r="I218" i="23"/>
  <c r="I217" i="23"/>
  <c r="I216" i="23"/>
  <c r="I215" i="23"/>
  <c r="I199" i="23"/>
  <c r="I198" i="23"/>
  <c r="I197" i="23"/>
  <c r="I196" i="23"/>
  <c r="I154" i="23"/>
  <c r="I153" i="23"/>
  <c r="I152" i="23"/>
  <c r="I151" i="23"/>
  <c r="I150" i="23"/>
  <c r="I149" i="23"/>
  <c r="I148" i="23"/>
  <c r="I147" i="23"/>
  <c r="I142" i="23"/>
  <c r="I141" i="23"/>
  <c r="I140" i="23"/>
  <c r="I137" i="23"/>
  <c r="I108" i="23"/>
  <c r="I107" i="23"/>
  <c r="K34" i="2" s="1"/>
  <c r="I105" i="23"/>
  <c r="I104" i="23"/>
  <c r="I103" i="23"/>
  <c r="I102" i="23"/>
  <c r="I101" i="23"/>
  <c r="I91" i="23"/>
  <c r="I74" i="23"/>
  <c r="I73" i="23"/>
  <c r="I47" i="23"/>
  <c r="K24" i="2" s="1"/>
  <c r="I45" i="23"/>
  <c r="I43" i="23"/>
  <c r="I42" i="23"/>
  <c r="K26" i="2" s="1"/>
  <c r="I41" i="23"/>
  <c r="I40" i="23"/>
  <c r="I39" i="23"/>
  <c r="K13" i="2" s="1"/>
  <c r="I38" i="23"/>
  <c r="I37" i="23"/>
  <c r="K25" i="2" s="1"/>
  <c r="I36" i="23"/>
  <c r="I35" i="23"/>
  <c r="I34" i="23"/>
  <c r="I33" i="23"/>
  <c r="I32" i="23"/>
  <c r="I31" i="23"/>
  <c r="I14" i="23"/>
  <c r="I13" i="23"/>
  <c r="I12" i="23"/>
  <c r="I1" i="23"/>
  <c r="I817" i="23" s="1"/>
  <c r="N27" i="6"/>
  <c r="N26" i="6"/>
  <c r="N25" i="6"/>
  <c r="N24" i="6"/>
  <c r="N16" i="6"/>
  <c r="N10" i="6"/>
  <c r="N28" i="6"/>
  <c r="N23" i="6" l="1"/>
  <c r="I762" i="23"/>
  <c r="I763" i="23"/>
  <c r="I765" i="23"/>
  <c r="I767" i="23"/>
  <c r="I455" i="23"/>
  <c r="I77" i="23"/>
  <c r="I157" i="23"/>
  <c r="I265" i="23"/>
  <c r="I349" i="23"/>
  <c r="I460" i="23"/>
  <c r="I569" i="23"/>
  <c r="I655" i="23"/>
  <c r="I768" i="23"/>
  <c r="I653" i="23"/>
  <c r="I78" i="23"/>
  <c r="K14" i="2" s="1"/>
  <c r="I158" i="23"/>
  <c r="I266" i="23"/>
  <c r="I350" i="23"/>
  <c r="I461" i="23"/>
  <c r="I570" i="23"/>
  <c r="I656" i="23"/>
  <c r="I774" i="23"/>
  <c r="I264" i="23"/>
  <c r="I79" i="23"/>
  <c r="I159" i="23"/>
  <c r="I271" i="23"/>
  <c r="I351" i="23"/>
  <c r="I462" i="23"/>
  <c r="I571" i="23"/>
  <c r="I657" i="23"/>
  <c r="I775" i="23"/>
  <c r="I539" i="23"/>
  <c r="I87" i="23"/>
  <c r="I160" i="23"/>
  <c r="I273" i="23"/>
  <c r="I380" i="23"/>
  <c r="I464" i="23"/>
  <c r="I572" i="23"/>
  <c r="I658" i="23"/>
  <c r="I776" i="23"/>
  <c r="I75" i="23"/>
  <c r="I155" i="23"/>
  <c r="I88" i="23"/>
  <c r="I179" i="23"/>
  <c r="I274" i="23"/>
  <c r="I381" i="23"/>
  <c r="I465" i="23"/>
  <c r="I573" i="23"/>
  <c r="I673" i="23"/>
  <c r="I777" i="23"/>
  <c r="I348" i="23"/>
  <c r="I89" i="23"/>
  <c r="I190" i="23"/>
  <c r="I275" i="23"/>
  <c r="I382" i="23"/>
  <c r="I466" i="23"/>
  <c r="I576" i="23"/>
  <c r="I674" i="23"/>
  <c r="I791" i="23"/>
  <c r="I90" i="23"/>
  <c r="I191" i="23"/>
  <c r="I276" i="23"/>
  <c r="I384" i="23"/>
  <c r="I467" i="23"/>
  <c r="I577" i="23"/>
  <c r="I692" i="23"/>
  <c r="I792" i="23"/>
  <c r="I732" i="23"/>
  <c r="I48" i="23"/>
  <c r="I370" i="23"/>
  <c r="K38" i="3" s="1"/>
  <c r="I734" i="23"/>
  <c r="I181" i="23"/>
  <c r="I682" i="23"/>
  <c r="I117" i="23"/>
  <c r="K42" i="2" s="1"/>
  <c r="I424" i="23"/>
  <c r="I807" i="23"/>
  <c r="I4" i="23"/>
  <c r="I66" i="23"/>
  <c r="I118" i="23"/>
  <c r="I183" i="23"/>
  <c r="I235" i="23"/>
  <c r="I304" i="23"/>
  <c r="I373" i="23"/>
  <c r="K39" i="3" s="1"/>
  <c r="I429" i="23"/>
  <c r="I493" i="23"/>
  <c r="I562" i="23"/>
  <c r="I610" i="23"/>
  <c r="I684" i="23"/>
  <c r="I752" i="23"/>
  <c r="I808" i="23"/>
  <c r="I540" i="23"/>
  <c r="I605" i="23"/>
  <c r="I680" i="23"/>
  <c r="I804" i="23"/>
  <c r="I109" i="23"/>
  <c r="K31" i="2" s="1"/>
  <c r="I180" i="23"/>
  <c r="I230" i="23"/>
  <c r="I297" i="23"/>
  <c r="I421" i="23"/>
  <c r="I486" i="23"/>
  <c r="I541" i="23"/>
  <c r="I607" i="23"/>
  <c r="I681" i="23"/>
  <c r="I805" i="23"/>
  <c r="I112" i="23"/>
  <c r="K38" i="2" s="1"/>
  <c r="I371" i="23"/>
  <c r="K45" i="3" s="1"/>
  <c r="I542" i="23"/>
  <c r="I806" i="23"/>
  <c r="I50" i="23"/>
  <c r="I234" i="23"/>
  <c r="I372" i="23"/>
  <c r="K37" i="3" s="1"/>
  <c r="I561" i="23"/>
  <c r="I683" i="23"/>
  <c r="I5" i="23"/>
  <c r="I67" i="23"/>
  <c r="I184" i="23"/>
  <c r="I240" i="23"/>
  <c r="I374" i="23"/>
  <c r="I430" i="23"/>
  <c r="I494" i="23"/>
  <c r="I619" i="23"/>
  <c r="I685" i="23"/>
  <c r="I756" i="23"/>
  <c r="I68" i="23"/>
  <c r="I185" i="23"/>
  <c r="I309" i="23"/>
  <c r="I431" i="23"/>
  <c r="I620" i="23"/>
  <c r="I814" i="23"/>
  <c r="I7" i="23"/>
  <c r="I69" i="23"/>
  <c r="I186" i="23"/>
  <c r="I255" i="23"/>
  <c r="I310" i="23"/>
  <c r="I376" i="23"/>
  <c r="I432" i="23"/>
  <c r="I496" i="23"/>
  <c r="I565" i="23"/>
  <c r="I621" i="23"/>
  <c r="I687" i="23"/>
  <c r="I815" i="23"/>
  <c r="I8" i="23"/>
  <c r="I70" i="23"/>
  <c r="I123" i="23"/>
  <c r="K44" i="2" s="1"/>
  <c r="I187" i="23"/>
  <c r="I256" i="23"/>
  <c r="I312" i="23"/>
  <c r="K15" i="3" s="1"/>
  <c r="I377" i="23"/>
  <c r="I442" i="23"/>
  <c r="I497" i="23"/>
  <c r="I566" i="23"/>
  <c r="I622" i="23"/>
  <c r="I688" i="23"/>
  <c r="I759" i="23"/>
  <c r="I816" i="23"/>
  <c r="I10" i="23"/>
  <c r="I71" i="23"/>
  <c r="I124" i="23"/>
  <c r="I188" i="23"/>
  <c r="I257" i="23"/>
  <c r="I313" i="23"/>
  <c r="K16" i="3" s="1"/>
  <c r="I378" i="23"/>
  <c r="I443" i="23"/>
  <c r="I498" i="23"/>
  <c r="I567" i="23"/>
  <c r="I633" i="23"/>
  <c r="I689" i="23"/>
  <c r="I760" i="23"/>
  <c r="I839" i="23"/>
  <c r="I811" i="23"/>
  <c r="I783" i="23"/>
  <c r="I755" i="23"/>
  <c r="I727" i="23"/>
  <c r="I699" i="23"/>
  <c r="I671" i="23"/>
  <c r="I643" i="23"/>
  <c r="I615" i="23"/>
  <c r="I587" i="23"/>
  <c r="I559" i="23"/>
  <c r="I531" i="23"/>
  <c r="I503" i="23"/>
  <c r="I475" i="23"/>
  <c r="I447" i="23"/>
  <c r="I419" i="23"/>
  <c r="I391" i="23"/>
  <c r="I363" i="23"/>
  <c r="K40" i="3" s="1"/>
  <c r="I335" i="23"/>
  <c r="I307" i="23"/>
  <c r="K10" i="3" s="1"/>
  <c r="I279" i="23"/>
  <c r="I251" i="23"/>
  <c r="I223" i="23"/>
  <c r="I195" i="23"/>
  <c r="I167" i="23"/>
  <c r="I139" i="23"/>
  <c r="I111" i="23"/>
  <c r="K37" i="2" s="1"/>
  <c r="I83" i="23"/>
  <c r="I55" i="23"/>
  <c r="I27" i="23"/>
  <c r="I838" i="23"/>
  <c r="I810" i="23"/>
  <c r="I782" i="23"/>
  <c r="I754" i="23"/>
  <c r="I726" i="23"/>
  <c r="I698" i="23"/>
  <c r="I670" i="23"/>
  <c r="I642" i="23"/>
  <c r="I614" i="23"/>
  <c r="I586" i="23"/>
  <c r="I558" i="23"/>
  <c r="I530" i="23"/>
  <c r="I502" i="23"/>
  <c r="I474" i="23"/>
  <c r="I446" i="23"/>
  <c r="I418" i="23"/>
  <c r="I390" i="23"/>
  <c r="I362" i="23"/>
  <c r="K41" i="3" s="1"/>
  <c r="I334" i="23"/>
  <c r="K26" i="3" s="1"/>
  <c r="I306" i="23"/>
  <c r="K9" i="3" s="1"/>
  <c r="I278" i="23"/>
  <c r="I250" i="23"/>
  <c r="I222" i="23"/>
  <c r="I194" i="23"/>
  <c r="I166" i="23"/>
  <c r="I138" i="23"/>
  <c r="I110" i="23"/>
  <c r="K36" i="2" s="1"/>
  <c r="I82" i="23"/>
  <c r="I54" i="23"/>
  <c r="I26" i="23"/>
  <c r="I837" i="23"/>
  <c r="I809" i="23"/>
  <c r="I781" i="23"/>
  <c r="I753" i="23"/>
  <c r="I725" i="23"/>
  <c r="I697" i="23"/>
  <c r="I669" i="23"/>
  <c r="I641" i="23"/>
  <c r="I613" i="23"/>
  <c r="I585" i="23"/>
  <c r="I557" i="23"/>
  <c r="I529" i="23"/>
  <c r="I501" i="23"/>
  <c r="I473" i="23"/>
  <c r="I445" i="23"/>
  <c r="I417" i="23"/>
  <c r="I389" i="23"/>
  <c r="I361" i="23"/>
  <c r="K42" i="3" s="1"/>
  <c r="I333" i="23"/>
  <c r="I305" i="23"/>
  <c r="K8" i="3" s="1"/>
  <c r="I277" i="23"/>
  <c r="I249" i="23"/>
  <c r="I221" i="23"/>
  <c r="I193" i="23"/>
  <c r="I165" i="23"/>
  <c r="I836" i="23"/>
  <c r="I829" i="23"/>
  <c r="I835" i="23"/>
  <c r="I803" i="23"/>
  <c r="I772" i="23"/>
  <c r="I741" i="23"/>
  <c r="I710" i="23"/>
  <c r="I679" i="23"/>
  <c r="I648" i="23"/>
  <c r="I617" i="23"/>
  <c r="I583" i="23"/>
  <c r="I552" i="23"/>
  <c r="I521" i="23"/>
  <c r="I490" i="23"/>
  <c r="I459" i="23"/>
  <c r="I428" i="23"/>
  <c r="I397" i="23"/>
  <c r="I366" i="23"/>
  <c r="I332" i="23"/>
  <c r="I301" i="23"/>
  <c r="I270" i="23"/>
  <c r="K13" i="3" s="1"/>
  <c r="I239" i="23"/>
  <c r="I208" i="23"/>
  <c r="I177" i="23"/>
  <c r="I146" i="23"/>
  <c r="I116" i="23"/>
  <c r="K40" i="2" s="1"/>
  <c r="I86" i="23"/>
  <c r="I56" i="23"/>
  <c r="K17" i="2" s="1"/>
  <c r="I24" i="23"/>
  <c r="I801" i="23"/>
  <c r="I834" i="23"/>
  <c r="I802" i="23"/>
  <c r="I771" i="23"/>
  <c r="I740" i="23"/>
  <c r="I709" i="23"/>
  <c r="I678" i="23"/>
  <c r="I647" i="23"/>
  <c r="I616" i="23"/>
  <c r="I582" i="23"/>
  <c r="I551" i="23"/>
  <c r="I520" i="23"/>
  <c r="I489" i="23"/>
  <c r="I458" i="23"/>
  <c r="I427" i="23"/>
  <c r="I396" i="23"/>
  <c r="I365" i="23"/>
  <c r="I331" i="23"/>
  <c r="I300" i="23"/>
  <c r="I269" i="23"/>
  <c r="K12" i="3" s="1"/>
  <c r="I238" i="23"/>
  <c r="I207" i="23"/>
  <c r="I176" i="23"/>
  <c r="I145" i="23"/>
  <c r="I115" i="23"/>
  <c r="K41" i="2" s="1"/>
  <c r="I85" i="23"/>
  <c r="I53" i="23"/>
  <c r="I23" i="23"/>
  <c r="I833" i="23"/>
  <c r="I770" i="23"/>
  <c r="I739" i="23"/>
  <c r="I708" i="23"/>
  <c r="I677" i="23"/>
  <c r="I646" i="23"/>
  <c r="I612" i="23"/>
  <c r="I581" i="23"/>
  <c r="I550" i="23"/>
  <c r="I519" i="23"/>
  <c r="I488" i="23"/>
  <c r="I457" i="23"/>
  <c r="I426" i="23"/>
  <c r="I395" i="23"/>
  <c r="I364" i="23"/>
  <c r="K33" i="3" s="1"/>
  <c r="I330" i="23"/>
  <c r="I299" i="23"/>
  <c r="I268" i="23"/>
  <c r="I237" i="23"/>
  <c r="I206" i="23"/>
  <c r="I175" i="23"/>
  <c r="I144" i="23"/>
  <c r="I114" i="23"/>
  <c r="K39" i="2" s="1"/>
  <c r="I84" i="23"/>
  <c r="I52" i="23"/>
  <c r="I22" i="23"/>
  <c r="I832" i="23"/>
  <c r="I800" i="23"/>
  <c r="I769" i="23"/>
  <c r="I738" i="23"/>
  <c r="I707" i="23"/>
  <c r="I676" i="23"/>
  <c r="I645" i="23"/>
  <c r="I611" i="23"/>
  <c r="I580" i="23"/>
  <c r="I549" i="23"/>
  <c r="I518" i="23"/>
  <c r="I487" i="23"/>
  <c r="I456" i="23"/>
  <c r="I425" i="23"/>
  <c r="I394" i="23"/>
  <c r="I360" i="23"/>
  <c r="I329" i="23"/>
  <c r="I298" i="23"/>
  <c r="I267" i="23"/>
  <c r="I236" i="23"/>
  <c r="I205" i="23"/>
  <c r="I174" i="23"/>
  <c r="I143" i="23"/>
  <c r="I113" i="23"/>
  <c r="K35" i="2" s="1"/>
  <c r="I81" i="23"/>
  <c r="K21" i="2" s="1"/>
  <c r="I51" i="23"/>
  <c r="I21" i="23"/>
  <c r="I831" i="23"/>
  <c r="I799" i="23"/>
  <c r="I737" i="23"/>
  <c r="I706" i="23"/>
  <c r="I675" i="23"/>
  <c r="I826" i="23"/>
  <c r="I795" i="23"/>
  <c r="I764" i="23"/>
  <c r="I733" i="23"/>
  <c r="I702" i="23"/>
  <c r="I668" i="23"/>
  <c r="I637" i="23"/>
  <c r="I606" i="23"/>
  <c r="I575" i="23"/>
  <c r="I544" i="23"/>
  <c r="I513" i="23"/>
  <c r="I482" i="23"/>
  <c r="I451" i="23"/>
  <c r="I420" i="23"/>
  <c r="I386" i="23"/>
  <c r="I355" i="23"/>
  <c r="I324" i="23"/>
  <c r="I293" i="23"/>
  <c r="I262" i="23"/>
  <c r="I231" i="23"/>
  <c r="I200" i="23"/>
  <c r="I169" i="23"/>
  <c r="I136" i="23"/>
  <c r="I106" i="23"/>
  <c r="K33" i="2" s="1"/>
  <c r="I76" i="23"/>
  <c r="I46" i="23"/>
  <c r="K23" i="2" s="1"/>
  <c r="I16" i="23"/>
  <c r="I828" i="23"/>
  <c r="I790" i="23"/>
  <c r="I751" i="23"/>
  <c r="I714" i="23"/>
  <c r="I672" i="23"/>
  <c r="I632" i="23"/>
  <c r="I596" i="23"/>
  <c r="I560" i="23"/>
  <c r="I517" i="23"/>
  <c r="I480" i="23"/>
  <c r="I441" i="23"/>
  <c r="I405" i="23"/>
  <c r="I369" i="23"/>
  <c r="K36" i="3" s="1"/>
  <c r="I326" i="23"/>
  <c r="I289" i="23"/>
  <c r="I253" i="23"/>
  <c r="I214" i="23"/>
  <c r="I178" i="23"/>
  <c r="I135" i="23"/>
  <c r="I100" i="23"/>
  <c r="I65" i="23"/>
  <c r="I30" i="23"/>
  <c r="I827" i="23"/>
  <c r="I789" i="23"/>
  <c r="I750" i="23"/>
  <c r="I713" i="23"/>
  <c r="I667" i="23"/>
  <c r="I631" i="23"/>
  <c r="I595" i="23"/>
  <c r="I556" i="23"/>
  <c r="I516" i="23"/>
  <c r="I479" i="23"/>
  <c r="I440" i="23"/>
  <c r="I404" i="23"/>
  <c r="I368" i="23"/>
  <c r="K34" i="3" s="1"/>
  <c r="I325" i="23"/>
  <c r="I288" i="23"/>
  <c r="I252" i="23"/>
  <c r="I213" i="23"/>
  <c r="I173" i="23"/>
  <c r="I134" i="23"/>
  <c r="I99" i="23"/>
  <c r="I64" i="23"/>
  <c r="K28" i="2" s="1"/>
  <c r="I29" i="23"/>
  <c r="I825" i="23"/>
  <c r="I788" i="23"/>
  <c r="I749" i="23"/>
  <c r="I712" i="23"/>
  <c r="I666" i="23"/>
  <c r="I630" i="23"/>
  <c r="I594" i="23"/>
  <c r="I555" i="23"/>
  <c r="I515" i="23"/>
  <c r="I478" i="23"/>
  <c r="I439" i="23"/>
  <c r="I403" i="23"/>
  <c r="I367" i="23"/>
  <c r="I323" i="23"/>
  <c r="I287" i="23"/>
  <c r="I248" i="23"/>
  <c r="I212" i="23"/>
  <c r="I172" i="23"/>
  <c r="I133" i="23"/>
  <c r="I98" i="23"/>
  <c r="I63" i="23"/>
  <c r="I28" i="23"/>
  <c r="I824" i="23"/>
  <c r="I787" i="23"/>
  <c r="I748" i="23"/>
  <c r="I711" i="23"/>
  <c r="I665" i="23"/>
  <c r="I629" i="23"/>
  <c r="I593" i="23"/>
  <c r="I554" i="23"/>
  <c r="I514" i="23"/>
  <c r="I477" i="23"/>
  <c r="I438" i="23"/>
  <c r="I402" i="23"/>
  <c r="I359" i="23"/>
  <c r="K43" i="3" s="1"/>
  <c r="I322" i="23"/>
  <c r="K25" i="3" s="1"/>
  <c r="I286" i="23"/>
  <c r="I247" i="23"/>
  <c r="I211" i="23"/>
  <c r="I171" i="23"/>
  <c r="I132" i="23"/>
  <c r="I97" i="23"/>
  <c r="I62" i="23"/>
  <c r="I25" i="23"/>
  <c r="I823" i="23"/>
  <c r="I786" i="23"/>
  <c r="I747" i="23"/>
  <c r="I705" i="23"/>
  <c r="I664" i="23"/>
  <c r="I628" i="23"/>
  <c r="I592" i="23"/>
  <c r="I553" i="23"/>
  <c r="I512" i="23"/>
  <c r="I476" i="23"/>
  <c r="I437" i="23"/>
  <c r="I401" i="23"/>
  <c r="I358" i="23"/>
  <c r="K44" i="3" s="1"/>
  <c r="I321" i="23"/>
  <c r="I285" i="23"/>
  <c r="I246" i="23"/>
  <c r="I210" i="23"/>
  <c r="I170" i="23"/>
  <c r="I131" i="23"/>
  <c r="I96" i="23"/>
  <c r="I61" i="23"/>
  <c r="I20" i="23"/>
  <c r="I822" i="23"/>
  <c r="I785" i="23"/>
  <c r="I746" i="23"/>
  <c r="I704" i="23"/>
  <c r="I663" i="23"/>
  <c r="I627" i="23"/>
  <c r="I591" i="23"/>
  <c r="I548" i="23"/>
  <c r="I511" i="23"/>
  <c r="I472" i="23"/>
  <c r="I436" i="23"/>
  <c r="I400" i="23"/>
  <c r="I357" i="23"/>
  <c r="I320" i="23"/>
  <c r="I284" i="23"/>
  <c r="I245" i="23"/>
  <c r="I209" i="23"/>
  <c r="I168" i="23"/>
  <c r="I130" i="23"/>
  <c r="I95" i="23"/>
  <c r="I60" i="23"/>
  <c r="I19" i="23"/>
  <c r="I821" i="23"/>
  <c r="I784" i="23"/>
  <c r="I745" i="23"/>
  <c r="I703" i="23"/>
  <c r="I662" i="23"/>
  <c r="I626" i="23"/>
  <c r="I590" i="23"/>
  <c r="I547" i="23"/>
  <c r="I510" i="23"/>
  <c r="I471" i="23"/>
  <c r="I435" i="23"/>
  <c r="I399" i="23"/>
  <c r="I356" i="23"/>
  <c r="I319" i="23"/>
  <c r="I283" i="23"/>
  <c r="I244" i="23"/>
  <c r="I204" i="23"/>
  <c r="I164" i="23"/>
  <c r="I129" i="23"/>
  <c r="I94" i="23"/>
  <c r="I59" i="23"/>
  <c r="I18" i="23"/>
  <c r="I778" i="23"/>
  <c r="I742" i="23"/>
  <c r="I659" i="23"/>
  <c r="I623" i="23"/>
  <c r="I584" i="23"/>
  <c r="I543" i="23"/>
  <c r="I507" i="23"/>
  <c r="I468" i="23"/>
  <c r="I392" i="23"/>
  <c r="I352" i="23"/>
  <c r="I316" i="23"/>
  <c r="I280" i="23"/>
  <c r="I241" i="23"/>
  <c r="I201" i="23"/>
  <c r="I161" i="23"/>
  <c r="I126" i="23"/>
  <c r="I820" i="23"/>
  <c r="I780" i="23"/>
  <c r="I744" i="23"/>
  <c r="I701" i="23"/>
  <c r="I661" i="23"/>
  <c r="I625" i="23"/>
  <c r="I589" i="23"/>
  <c r="I546" i="23"/>
  <c r="I509" i="23"/>
  <c r="I470" i="23"/>
  <c r="I434" i="23"/>
  <c r="I398" i="23"/>
  <c r="I354" i="23"/>
  <c r="I318" i="23"/>
  <c r="K18" i="3" s="1"/>
  <c r="I282" i="23"/>
  <c r="I243" i="23"/>
  <c r="I203" i="23"/>
  <c r="I163" i="23"/>
  <c r="I128" i="23"/>
  <c r="I93" i="23"/>
  <c r="I58" i="23"/>
  <c r="I17" i="23"/>
  <c r="I819" i="23"/>
  <c r="I779" i="23"/>
  <c r="I743" i="23"/>
  <c r="I700" i="23"/>
  <c r="I660" i="23"/>
  <c r="I624" i="23"/>
  <c r="I588" i="23"/>
  <c r="I545" i="23"/>
  <c r="I508" i="23"/>
  <c r="I469" i="23"/>
  <c r="I433" i="23"/>
  <c r="I393" i="23"/>
  <c r="I353" i="23"/>
  <c r="I317" i="23"/>
  <c r="K21" i="3" s="1"/>
  <c r="I281" i="23"/>
  <c r="I242" i="23"/>
  <c r="I202" i="23"/>
  <c r="I162" i="23"/>
  <c r="I127" i="23"/>
  <c r="I92" i="23"/>
  <c r="I57" i="23"/>
  <c r="K18" i="2" s="1"/>
  <c r="I15" i="23"/>
  <c r="I818" i="23"/>
  <c r="I696" i="23"/>
  <c r="I813" i="23"/>
  <c r="I773" i="23"/>
  <c r="I731" i="23"/>
  <c r="I691" i="23"/>
  <c r="I654" i="23"/>
  <c r="I618" i="23"/>
  <c r="I574" i="23"/>
  <c r="I538" i="23"/>
  <c r="I499" i="23"/>
  <c r="I463" i="23"/>
  <c r="I423" i="23"/>
  <c r="I383" i="23"/>
  <c r="I347" i="23"/>
  <c r="K29" i="3" s="1"/>
  <c r="I311" i="23"/>
  <c r="I272" i="23"/>
  <c r="I232" i="23"/>
  <c r="I192" i="23"/>
  <c r="I156" i="23"/>
  <c r="I121" i="23"/>
  <c r="I80" i="23"/>
  <c r="I44" i="23"/>
  <c r="K15" i="2" s="1"/>
  <c r="I9" i="23"/>
  <c r="I49" i="23"/>
  <c r="I233" i="23"/>
  <c r="I302" i="23"/>
  <c r="I422" i="23"/>
  <c r="I491" i="23"/>
  <c r="I608" i="23"/>
  <c r="I735" i="23"/>
  <c r="I3" i="23"/>
  <c r="I182" i="23"/>
  <c r="I303" i="23"/>
  <c r="I492" i="23"/>
  <c r="I609" i="23"/>
  <c r="I736" i="23"/>
  <c r="I119" i="23"/>
  <c r="I308" i="23"/>
  <c r="K11" i="3" s="1"/>
  <c r="I563" i="23"/>
  <c r="I812" i="23"/>
  <c r="I6" i="23"/>
  <c r="I120" i="23"/>
  <c r="I254" i="23"/>
  <c r="I375" i="23"/>
  <c r="I495" i="23"/>
  <c r="I564" i="23"/>
  <c r="I686" i="23"/>
  <c r="I757" i="23"/>
  <c r="I122" i="23"/>
  <c r="K43" i="2" s="1"/>
  <c r="I758" i="23"/>
  <c r="I11" i="23"/>
  <c r="I72" i="23"/>
  <c r="I125" i="23"/>
  <c r="I189" i="23"/>
  <c r="I258" i="23"/>
  <c r="I314" i="23"/>
  <c r="K17" i="3" s="1"/>
  <c r="I379" i="23"/>
  <c r="I444" i="23"/>
  <c r="I500" i="23"/>
  <c r="I568" i="23"/>
  <c r="I634" i="23"/>
  <c r="I690" i="23"/>
  <c r="I761" i="23"/>
  <c r="I830" i="23"/>
  <c r="N4" i="6"/>
  <c r="K16" i="2" l="1"/>
  <c r="K20" i="3"/>
  <c r="K48" i="2"/>
  <c r="K6" i="2"/>
  <c r="K32" i="3"/>
  <c r="K11" i="2"/>
  <c r="K58" i="2"/>
  <c r="K20" i="2"/>
  <c r="K49" i="3"/>
  <c r="K50" i="3" s="1"/>
  <c r="K47" i="2"/>
  <c r="K46" i="2" s="1"/>
  <c r="K29" i="2"/>
  <c r="K51" i="2"/>
  <c r="K19" i="2"/>
  <c r="K30" i="2"/>
  <c r="K5" i="2"/>
  <c r="K4" i="2" s="1"/>
  <c r="K27" i="2"/>
  <c r="K30" i="3"/>
  <c r="K27" i="3" s="1"/>
  <c r="K14" i="3"/>
  <c r="K5" i="3"/>
  <c r="K35" i="3"/>
  <c r="K31" i="3" s="1"/>
  <c r="K19" i="3"/>
  <c r="K46" i="3"/>
  <c r="K7" i="3"/>
  <c r="K23" i="3"/>
  <c r="K6" i="3"/>
  <c r="K24" i="3"/>
  <c r="M42" i="1"/>
  <c r="N42" i="1"/>
  <c r="O42" i="1"/>
  <c r="P42" i="1"/>
  <c r="Q42" i="1"/>
  <c r="R42" i="1"/>
  <c r="S42" i="1"/>
  <c r="T42" i="1"/>
  <c r="U42" i="1"/>
  <c r="V42" i="1"/>
  <c r="W42" i="1"/>
  <c r="H838" i="20"/>
  <c r="H837" i="20"/>
  <c r="H836" i="20"/>
  <c r="H835" i="20"/>
  <c r="H834" i="20"/>
  <c r="H833" i="20"/>
  <c r="H832" i="20"/>
  <c r="H831" i="20"/>
  <c r="H830" i="20"/>
  <c r="H829" i="20"/>
  <c r="H828" i="20"/>
  <c r="H827" i="20"/>
  <c r="H826" i="20"/>
  <c r="H825" i="20"/>
  <c r="H824" i="20"/>
  <c r="H823" i="20"/>
  <c r="H822" i="20"/>
  <c r="H821" i="20"/>
  <c r="H820" i="20"/>
  <c r="H819" i="20"/>
  <c r="H818" i="20"/>
  <c r="H817" i="20"/>
  <c r="H816" i="20"/>
  <c r="H815" i="20"/>
  <c r="H814" i="20"/>
  <c r="H813" i="20"/>
  <c r="H812" i="20"/>
  <c r="H811" i="20"/>
  <c r="H810" i="20"/>
  <c r="H809" i="20"/>
  <c r="H808" i="20"/>
  <c r="H807" i="20"/>
  <c r="H806" i="20"/>
  <c r="H805" i="20"/>
  <c r="H804" i="20"/>
  <c r="H803" i="20"/>
  <c r="H802" i="20"/>
  <c r="H801" i="20"/>
  <c r="H800" i="20"/>
  <c r="H799" i="20"/>
  <c r="H798" i="20"/>
  <c r="H797" i="20"/>
  <c r="H796" i="20"/>
  <c r="H795" i="20"/>
  <c r="H794" i="20"/>
  <c r="H793" i="20"/>
  <c r="H792" i="20"/>
  <c r="H791" i="20"/>
  <c r="H790" i="20"/>
  <c r="H789" i="20"/>
  <c r="H788" i="20"/>
  <c r="H787" i="20"/>
  <c r="H786" i="20"/>
  <c r="H785" i="20"/>
  <c r="H784" i="20"/>
  <c r="H783" i="20"/>
  <c r="H782" i="20"/>
  <c r="H781" i="20"/>
  <c r="H780" i="20"/>
  <c r="H779" i="20"/>
  <c r="H778" i="20"/>
  <c r="H777" i="20"/>
  <c r="H776" i="20"/>
  <c r="H775" i="20"/>
  <c r="H774" i="20"/>
  <c r="H773" i="20"/>
  <c r="H772" i="20"/>
  <c r="H771" i="20"/>
  <c r="H770" i="20"/>
  <c r="H769" i="20"/>
  <c r="H768" i="20"/>
  <c r="H767" i="20"/>
  <c r="H766" i="20"/>
  <c r="H765" i="20"/>
  <c r="H764" i="20"/>
  <c r="H763" i="20"/>
  <c r="H762" i="20"/>
  <c r="H761" i="20"/>
  <c r="H760" i="20"/>
  <c r="H759" i="20"/>
  <c r="H758" i="20"/>
  <c r="H757" i="20"/>
  <c r="H756" i="20"/>
  <c r="H755" i="20"/>
  <c r="H754" i="20"/>
  <c r="H753" i="20"/>
  <c r="H752" i="20"/>
  <c r="H751" i="20"/>
  <c r="H750" i="20"/>
  <c r="H749" i="20"/>
  <c r="H748" i="20"/>
  <c r="H747" i="20"/>
  <c r="H746" i="20"/>
  <c r="H745" i="20"/>
  <c r="H744" i="20"/>
  <c r="H743" i="20"/>
  <c r="H742" i="20"/>
  <c r="H741" i="20"/>
  <c r="H740" i="20"/>
  <c r="H739" i="20"/>
  <c r="H738" i="20"/>
  <c r="H737" i="20"/>
  <c r="H736" i="20"/>
  <c r="H735" i="20"/>
  <c r="H734" i="20"/>
  <c r="H733" i="20"/>
  <c r="H732" i="20"/>
  <c r="H731" i="20"/>
  <c r="H730" i="20"/>
  <c r="H729" i="20"/>
  <c r="H728" i="20"/>
  <c r="H727" i="20"/>
  <c r="H726" i="20"/>
  <c r="H725" i="20"/>
  <c r="H724" i="20"/>
  <c r="H723" i="20"/>
  <c r="H722" i="20"/>
  <c r="H721" i="20"/>
  <c r="H720" i="20"/>
  <c r="H719" i="20"/>
  <c r="H718" i="20"/>
  <c r="H717" i="20"/>
  <c r="H716" i="20"/>
  <c r="H715" i="20"/>
  <c r="H714" i="20"/>
  <c r="H713" i="20"/>
  <c r="H712" i="20"/>
  <c r="H711" i="20"/>
  <c r="H710" i="20"/>
  <c r="H709" i="20"/>
  <c r="H708" i="20"/>
  <c r="H707" i="20"/>
  <c r="H706" i="20"/>
  <c r="H705" i="20"/>
  <c r="H704" i="20"/>
  <c r="H703" i="20"/>
  <c r="H702" i="20"/>
  <c r="H701" i="20"/>
  <c r="H700" i="20"/>
  <c r="H699" i="20"/>
  <c r="H698" i="20"/>
  <c r="H697" i="20"/>
  <c r="H696" i="20"/>
  <c r="H695" i="20"/>
  <c r="H694" i="20"/>
  <c r="H693" i="20"/>
  <c r="H692" i="20"/>
  <c r="H691" i="20"/>
  <c r="H690" i="20"/>
  <c r="H689" i="20"/>
  <c r="H688" i="20"/>
  <c r="H687" i="20"/>
  <c r="H686" i="20"/>
  <c r="H685" i="20"/>
  <c r="H684" i="20"/>
  <c r="H683" i="20"/>
  <c r="H682" i="20"/>
  <c r="H681" i="20"/>
  <c r="H680" i="20"/>
  <c r="H679" i="20"/>
  <c r="H678" i="20"/>
  <c r="H677" i="20"/>
  <c r="H676" i="20"/>
  <c r="H675" i="20"/>
  <c r="H674" i="20"/>
  <c r="H673" i="20"/>
  <c r="H672" i="20"/>
  <c r="H671" i="20"/>
  <c r="H670" i="20"/>
  <c r="H669" i="20"/>
  <c r="H668" i="20"/>
  <c r="H667" i="20"/>
  <c r="H666" i="20"/>
  <c r="H665" i="20"/>
  <c r="H664" i="20"/>
  <c r="H663" i="20"/>
  <c r="H662" i="20"/>
  <c r="H661" i="20"/>
  <c r="H660" i="20"/>
  <c r="H659" i="20"/>
  <c r="H658" i="20"/>
  <c r="H657" i="20"/>
  <c r="H656" i="20"/>
  <c r="H655" i="20"/>
  <c r="H654" i="20"/>
  <c r="H653" i="20"/>
  <c r="H652" i="20"/>
  <c r="H651" i="20"/>
  <c r="H650" i="20"/>
  <c r="H649" i="20"/>
  <c r="H648" i="20"/>
  <c r="H647" i="20"/>
  <c r="H646" i="20"/>
  <c r="H645" i="20"/>
  <c r="H644" i="20"/>
  <c r="H643" i="20"/>
  <c r="H642" i="20"/>
  <c r="H641" i="20"/>
  <c r="H640" i="20"/>
  <c r="H639" i="20"/>
  <c r="H638" i="20"/>
  <c r="H637" i="20"/>
  <c r="H636" i="20"/>
  <c r="H635" i="20"/>
  <c r="H634" i="20"/>
  <c r="H633" i="20"/>
  <c r="H632" i="20"/>
  <c r="H631" i="20"/>
  <c r="H630" i="20"/>
  <c r="H629" i="20"/>
  <c r="H628" i="20"/>
  <c r="H627" i="20"/>
  <c r="H626" i="20"/>
  <c r="H625" i="20"/>
  <c r="H624" i="20"/>
  <c r="H623" i="20"/>
  <c r="H622" i="20"/>
  <c r="H621" i="20"/>
  <c r="H620" i="20"/>
  <c r="H619" i="20"/>
  <c r="H618" i="20"/>
  <c r="H617" i="20"/>
  <c r="H616" i="20"/>
  <c r="H615" i="20"/>
  <c r="H614" i="20"/>
  <c r="H613" i="20"/>
  <c r="H612" i="20"/>
  <c r="H611" i="20"/>
  <c r="H610" i="20"/>
  <c r="H609" i="20"/>
  <c r="H608" i="20"/>
  <c r="H607" i="20"/>
  <c r="H606" i="20"/>
  <c r="H605" i="20"/>
  <c r="H604" i="20"/>
  <c r="H603" i="20"/>
  <c r="H602" i="20"/>
  <c r="H601" i="20"/>
  <c r="H600" i="20"/>
  <c r="H599" i="20"/>
  <c r="H598" i="20"/>
  <c r="H597" i="20"/>
  <c r="H596" i="20"/>
  <c r="H595" i="20"/>
  <c r="H594" i="20"/>
  <c r="H593" i="20"/>
  <c r="H592" i="20"/>
  <c r="H591" i="20"/>
  <c r="H590" i="20"/>
  <c r="H589" i="20"/>
  <c r="H588" i="20"/>
  <c r="H587" i="20"/>
  <c r="H586" i="20"/>
  <c r="H585" i="20"/>
  <c r="H584" i="20"/>
  <c r="H583" i="20"/>
  <c r="H582" i="20"/>
  <c r="H581" i="20"/>
  <c r="H580" i="20"/>
  <c r="H579" i="20"/>
  <c r="H578" i="20"/>
  <c r="H577" i="20"/>
  <c r="H576" i="20"/>
  <c r="H575" i="20"/>
  <c r="H574" i="20"/>
  <c r="H573" i="20"/>
  <c r="H572" i="20"/>
  <c r="H571" i="20"/>
  <c r="H570" i="20"/>
  <c r="H569" i="20"/>
  <c r="H568" i="20"/>
  <c r="H567" i="20"/>
  <c r="H566" i="20"/>
  <c r="H565" i="20"/>
  <c r="H564" i="20"/>
  <c r="H563" i="20"/>
  <c r="H562" i="20"/>
  <c r="H561" i="20"/>
  <c r="H560" i="20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H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H341" i="20"/>
  <c r="H340" i="20"/>
  <c r="H339" i="20"/>
  <c r="H338" i="20"/>
  <c r="H337" i="20"/>
  <c r="H336" i="20"/>
  <c r="H335" i="20"/>
  <c r="H334" i="20"/>
  <c r="H333" i="20"/>
  <c r="H332" i="20"/>
  <c r="H331" i="20"/>
  <c r="H330" i="20"/>
  <c r="H329" i="20"/>
  <c r="H328" i="20"/>
  <c r="H327" i="20"/>
  <c r="H326" i="20"/>
  <c r="H325" i="20"/>
  <c r="H324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306" i="20"/>
  <c r="H305" i="20"/>
  <c r="H304" i="20"/>
  <c r="H303" i="20"/>
  <c r="H302" i="20"/>
  <c r="H301" i="20"/>
  <c r="H300" i="20"/>
  <c r="H299" i="20"/>
  <c r="H298" i="20"/>
  <c r="H297" i="20"/>
  <c r="H296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H4" i="20"/>
  <c r="H3" i="20"/>
  <c r="H2" i="20"/>
  <c r="K12" i="2" l="1"/>
  <c r="K55" i="2" s="1"/>
  <c r="K49" i="2"/>
  <c r="K56" i="2"/>
  <c r="K8" i="2"/>
  <c r="K12" i="1" s="1"/>
  <c r="K22" i="3"/>
  <c r="K4" i="3"/>
  <c r="P40" i="1"/>
  <c r="S40" i="1"/>
  <c r="L40" i="1"/>
  <c r="K47" i="3" l="1"/>
  <c r="K48" i="3" s="1"/>
  <c r="K50" i="2"/>
  <c r="K52" i="2"/>
  <c r="K57" i="2"/>
  <c r="Q40" i="1"/>
  <c r="O40" i="1"/>
  <c r="U40" i="1"/>
  <c r="V40" i="1"/>
  <c r="R40" i="1"/>
  <c r="N40" i="1"/>
  <c r="T40" i="1"/>
  <c r="W40" i="1"/>
  <c r="M40" i="1"/>
  <c r="Q29" i="1"/>
  <c r="P29" i="1"/>
  <c r="O29" i="1"/>
  <c r="R29" i="1"/>
  <c r="V29" i="1"/>
  <c r="T29" i="1"/>
  <c r="S29" i="1"/>
  <c r="U29" i="1"/>
  <c r="O27" i="1"/>
  <c r="R27" i="1"/>
  <c r="P27" i="1"/>
  <c r="S27" i="1"/>
  <c r="V27" i="1"/>
  <c r="L29" i="1"/>
  <c r="M29" i="1"/>
  <c r="Q27" i="1"/>
  <c r="W27" i="1"/>
  <c r="U27" i="1"/>
  <c r="M27" i="1"/>
  <c r="T27" i="1"/>
  <c r="W29" i="1"/>
  <c r="N29" i="1"/>
  <c r="M5" i="2"/>
  <c r="N5" i="2"/>
  <c r="O5" i="2"/>
  <c r="P5" i="2"/>
  <c r="Q5" i="2"/>
  <c r="R5" i="2"/>
  <c r="S5" i="2"/>
  <c r="T5" i="2"/>
  <c r="U5" i="2"/>
  <c r="V5" i="2"/>
  <c r="W5" i="2"/>
  <c r="M6" i="2"/>
  <c r="N6" i="2"/>
  <c r="O6" i="2"/>
  <c r="P6" i="2"/>
  <c r="Q6" i="2"/>
  <c r="R6" i="2"/>
  <c r="S6" i="2"/>
  <c r="T6" i="2"/>
  <c r="U6" i="2"/>
  <c r="V6" i="2"/>
  <c r="W6" i="2"/>
  <c r="M10" i="2"/>
  <c r="N10" i="2"/>
  <c r="O10" i="2"/>
  <c r="P10" i="2"/>
  <c r="Q10" i="2"/>
  <c r="R10" i="2"/>
  <c r="S10" i="2"/>
  <c r="T10" i="2"/>
  <c r="U10" i="2"/>
  <c r="V10" i="2"/>
  <c r="W10" i="2"/>
  <c r="M11" i="2"/>
  <c r="N11" i="2"/>
  <c r="O11" i="2"/>
  <c r="P11" i="2"/>
  <c r="Q11" i="2"/>
  <c r="R11" i="2"/>
  <c r="S11" i="2"/>
  <c r="T11" i="2"/>
  <c r="U11" i="2"/>
  <c r="V11" i="2"/>
  <c r="W11" i="2"/>
  <c r="M13" i="2"/>
  <c r="N13" i="2"/>
  <c r="O13" i="2"/>
  <c r="P13" i="2"/>
  <c r="Q13" i="2"/>
  <c r="R13" i="2"/>
  <c r="S13" i="2"/>
  <c r="T13" i="2"/>
  <c r="U13" i="2"/>
  <c r="V13" i="2"/>
  <c r="W13" i="2"/>
  <c r="M14" i="2"/>
  <c r="N14" i="2"/>
  <c r="O14" i="2"/>
  <c r="P14" i="2"/>
  <c r="Q14" i="2"/>
  <c r="R14" i="2"/>
  <c r="S14" i="2"/>
  <c r="T14" i="2"/>
  <c r="U14" i="2"/>
  <c r="V14" i="2"/>
  <c r="W14" i="2"/>
  <c r="M15" i="2"/>
  <c r="N15" i="2"/>
  <c r="O15" i="2"/>
  <c r="P15" i="2"/>
  <c r="Q15" i="2"/>
  <c r="R15" i="2"/>
  <c r="S15" i="2"/>
  <c r="T15" i="2"/>
  <c r="U15" i="2"/>
  <c r="V15" i="2"/>
  <c r="W15" i="2"/>
  <c r="M16" i="2"/>
  <c r="N16" i="2"/>
  <c r="O16" i="2"/>
  <c r="P16" i="2"/>
  <c r="Q16" i="2"/>
  <c r="R16" i="2"/>
  <c r="S16" i="2"/>
  <c r="T16" i="2"/>
  <c r="U16" i="2"/>
  <c r="V16" i="2"/>
  <c r="W16" i="2"/>
  <c r="M17" i="2"/>
  <c r="N17" i="2"/>
  <c r="O17" i="2"/>
  <c r="P17" i="2"/>
  <c r="Q17" i="2"/>
  <c r="R17" i="2"/>
  <c r="S17" i="2"/>
  <c r="T17" i="2"/>
  <c r="U17" i="2"/>
  <c r="V17" i="2"/>
  <c r="W17" i="2"/>
  <c r="M18" i="2"/>
  <c r="N18" i="2"/>
  <c r="O18" i="2"/>
  <c r="P18" i="2"/>
  <c r="Q18" i="2"/>
  <c r="R18" i="2"/>
  <c r="S18" i="2"/>
  <c r="T18" i="2"/>
  <c r="U18" i="2"/>
  <c r="V18" i="2"/>
  <c r="W18" i="2"/>
  <c r="M19" i="2"/>
  <c r="N19" i="2"/>
  <c r="O19" i="2"/>
  <c r="P19" i="2"/>
  <c r="Q19" i="2"/>
  <c r="R19" i="2"/>
  <c r="S19" i="2"/>
  <c r="T19" i="2"/>
  <c r="U19" i="2"/>
  <c r="V19" i="2"/>
  <c r="W19" i="2"/>
  <c r="M20" i="2"/>
  <c r="N20" i="2"/>
  <c r="O20" i="2"/>
  <c r="P20" i="2"/>
  <c r="Q20" i="2"/>
  <c r="R20" i="2"/>
  <c r="S20" i="2"/>
  <c r="T20" i="2"/>
  <c r="U20" i="2"/>
  <c r="V20" i="2"/>
  <c r="W20" i="2"/>
  <c r="M21" i="2"/>
  <c r="N21" i="2"/>
  <c r="O21" i="2"/>
  <c r="P21" i="2"/>
  <c r="Q21" i="2"/>
  <c r="R21" i="2"/>
  <c r="S21" i="2"/>
  <c r="T21" i="2"/>
  <c r="U21" i="2"/>
  <c r="V21" i="2"/>
  <c r="W21" i="2"/>
  <c r="M23" i="2"/>
  <c r="N23" i="2"/>
  <c r="O23" i="2"/>
  <c r="P23" i="2"/>
  <c r="Q23" i="2"/>
  <c r="R23" i="2"/>
  <c r="S23" i="2"/>
  <c r="T23" i="2"/>
  <c r="U23" i="2"/>
  <c r="V23" i="2"/>
  <c r="W23" i="2"/>
  <c r="M24" i="2"/>
  <c r="N24" i="2"/>
  <c r="O24" i="2"/>
  <c r="P24" i="2"/>
  <c r="Q24" i="2"/>
  <c r="R24" i="2"/>
  <c r="S24" i="2"/>
  <c r="T24" i="2"/>
  <c r="U24" i="2"/>
  <c r="V24" i="2"/>
  <c r="W24" i="2"/>
  <c r="M25" i="2"/>
  <c r="N25" i="2"/>
  <c r="O25" i="2"/>
  <c r="P25" i="2"/>
  <c r="Q25" i="2"/>
  <c r="R25" i="2"/>
  <c r="S25" i="2"/>
  <c r="T25" i="2"/>
  <c r="U25" i="2"/>
  <c r="V25" i="2"/>
  <c r="W25" i="2"/>
  <c r="M26" i="2"/>
  <c r="N26" i="2"/>
  <c r="O26" i="2"/>
  <c r="P26" i="2"/>
  <c r="Q26" i="2"/>
  <c r="R26" i="2"/>
  <c r="S26" i="2"/>
  <c r="T26" i="2"/>
  <c r="U26" i="2"/>
  <c r="V26" i="2"/>
  <c r="W26" i="2"/>
  <c r="M27" i="2"/>
  <c r="N27" i="2"/>
  <c r="O27" i="2"/>
  <c r="P27" i="2"/>
  <c r="Q27" i="2"/>
  <c r="R27" i="2"/>
  <c r="S27" i="2"/>
  <c r="T27" i="2"/>
  <c r="U27" i="2"/>
  <c r="V27" i="2"/>
  <c r="W27" i="2"/>
  <c r="M28" i="2"/>
  <c r="N28" i="2"/>
  <c r="O28" i="2"/>
  <c r="P28" i="2"/>
  <c r="Q28" i="2"/>
  <c r="R28" i="2"/>
  <c r="S28" i="2"/>
  <c r="T28" i="2"/>
  <c r="U28" i="2"/>
  <c r="V28" i="2"/>
  <c r="W28" i="2"/>
  <c r="M29" i="2"/>
  <c r="N29" i="2"/>
  <c r="O29" i="2"/>
  <c r="P29" i="2"/>
  <c r="Q29" i="2"/>
  <c r="R29" i="2"/>
  <c r="S29" i="2"/>
  <c r="T29" i="2"/>
  <c r="U29" i="2"/>
  <c r="V29" i="2"/>
  <c r="W29" i="2"/>
  <c r="M31" i="2"/>
  <c r="N31" i="2"/>
  <c r="O31" i="2"/>
  <c r="P31" i="2"/>
  <c r="Q31" i="2"/>
  <c r="R31" i="2"/>
  <c r="S31" i="2"/>
  <c r="T31" i="2"/>
  <c r="U31" i="2"/>
  <c r="V31" i="2"/>
  <c r="W31" i="2"/>
  <c r="M32" i="2"/>
  <c r="N32" i="2"/>
  <c r="O32" i="2"/>
  <c r="P32" i="2"/>
  <c r="Q32" i="2"/>
  <c r="R32" i="2"/>
  <c r="S32" i="2"/>
  <c r="T32" i="2"/>
  <c r="U32" i="2"/>
  <c r="V32" i="2"/>
  <c r="W32" i="2"/>
  <c r="M33" i="2"/>
  <c r="N33" i="2"/>
  <c r="O33" i="2"/>
  <c r="P33" i="2"/>
  <c r="Q33" i="2"/>
  <c r="R33" i="2"/>
  <c r="S33" i="2"/>
  <c r="T33" i="2"/>
  <c r="U33" i="2"/>
  <c r="V33" i="2"/>
  <c r="W33" i="2"/>
  <c r="M34" i="2"/>
  <c r="N34" i="2"/>
  <c r="O34" i="2"/>
  <c r="P34" i="2"/>
  <c r="Q34" i="2"/>
  <c r="R34" i="2"/>
  <c r="S34" i="2"/>
  <c r="T34" i="2"/>
  <c r="U34" i="2"/>
  <c r="V34" i="2"/>
  <c r="W34" i="2"/>
  <c r="M35" i="2"/>
  <c r="N35" i="2"/>
  <c r="O35" i="2"/>
  <c r="P35" i="2"/>
  <c r="Q35" i="2"/>
  <c r="R35" i="2"/>
  <c r="S35" i="2"/>
  <c r="T35" i="2"/>
  <c r="U35" i="2"/>
  <c r="V35" i="2"/>
  <c r="W35" i="2"/>
  <c r="M36" i="2"/>
  <c r="N36" i="2"/>
  <c r="O36" i="2"/>
  <c r="P36" i="2"/>
  <c r="Q36" i="2"/>
  <c r="R36" i="2"/>
  <c r="S36" i="2"/>
  <c r="T36" i="2"/>
  <c r="U36" i="2"/>
  <c r="V36" i="2"/>
  <c r="W36" i="2"/>
  <c r="M37" i="2"/>
  <c r="N37" i="2"/>
  <c r="O37" i="2"/>
  <c r="P37" i="2"/>
  <c r="Q37" i="2"/>
  <c r="R37" i="2"/>
  <c r="S37" i="2"/>
  <c r="T37" i="2"/>
  <c r="U37" i="2"/>
  <c r="V37" i="2"/>
  <c r="W37" i="2"/>
  <c r="M38" i="2"/>
  <c r="N38" i="2"/>
  <c r="O38" i="2"/>
  <c r="P38" i="2"/>
  <c r="Q38" i="2"/>
  <c r="R38" i="2"/>
  <c r="S38" i="2"/>
  <c r="T38" i="2"/>
  <c r="U38" i="2"/>
  <c r="V38" i="2"/>
  <c r="W38" i="2"/>
  <c r="M39" i="2"/>
  <c r="N39" i="2"/>
  <c r="O39" i="2"/>
  <c r="P39" i="2"/>
  <c r="Q39" i="2"/>
  <c r="R39" i="2"/>
  <c r="S39" i="2"/>
  <c r="T39" i="2"/>
  <c r="U39" i="2"/>
  <c r="V39" i="2"/>
  <c r="W39" i="2"/>
  <c r="M40" i="2"/>
  <c r="N40" i="2"/>
  <c r="O40" i="2"/>
  <c r="P40" i="2"/>
  <c r="Q40" i="2"/>
  <c r="R40" i="2"/>
  <c r="S40" i="2"/>
  <c r="T40" i="2"/>
  <c r="U40" i="2"/>
  <c r="V40" i="2"/>
  <c r="W40" i="2"/>
  <c r="M41" i="2"/>
  <c r="N41" i="2"/>
  <c r="O41" i="2"/>
  <c r="P41" i="2"/>
  <c r="Q41" i="2"/>
  <c r="R41" i="2"/>
  <c r="S41" i="2"/>
  <c r="T41" i="2"/>
  <c r="U41" i="2"/>
  <c r="V41" i="2"/>
  <c r="W41" i="2"/>
  <c r="M42" i="2"/>
  <c r="N42" i="2"/>
  <c r="O42" i="2"/>
  <c r="P42" i="2"/>
  <c r="Q42" i="2"/>
  <c r="R42" i="2"/>
  <c r="S42" i="2"/>
  <c r="T42" i="2"/>
  <c r="U42" i="2"/>
  <c r="V42" i="2"/>
  <c r="W42" i="2"/>
  <c r="M43" i="2"/>
  <c r="N43" i="2"/>
  <c r="O43" i="2"/>
  <c r="P43" i="2"/>
  <c r="Q43" i="2"/>
  <c r="R43" i="2"/>
  <c r="S43" i="2"/>
  <c r="T43" i="2"/>
  <c r="U43" i="2"/>
  <c r="V43" i="2"/>
  <c r="W43" i="2"/>
  <c r="M44" i="2"/>
  <c r="N44" i="2"/>
  <c r="O44" i="2"/>
  <c r="P44" i="2"/>
  <c r="Q44" i="2"/>
  <c r="R44" i="2"/>
  <c r="S44" i="2"/>
  <c r="T44" i="2"/>
  <c r="U44" i="2"/>
  <c r="V44" i="2"/>
  <c r="W44" i="2"/>
  <c r="M45" i="2"/>
  <c r="N45" i="2"/>
  <c r="O45" i="2"/>
  <c r="P45" i="2"/>
  <c r="Q45" i="2"/>
  <c r="R45" i="2"/>
  <c r="S45" i="2"/>
  <c r="T45" i="2"/>
  <c r="U45" i="2"/>
  <c r="V45" i="2"/>
  <c r="W45" i="2"/>
  <c r="M47" i="2"/>
  <c r="N47" i="2"/>
  <c r="O47" i="2"/>
  <c r="P47" i="2"/>
  <c r="Q47" i="2"/>
  <c r="R47" i="2"/>
  <c r="S47" i="2"/>
  <c r="T47" i="2"/>
  <c r="U47" i="2"/>
  <c r="V47" i="2"/>
  <c r="W47" i="2"/>
  <c r="M48" i="2"/>
  <c r="N48" i="2"/>
  <c r="O48" i="2"/>
  <c r="P48" i="2"/>
  <c r="Q48" i="2"/>
  <c r="R48" i="2"/>
  <c r="S48" i="2"/>
  <c r="T48" i="2"/>
  <c r="U48" i="2"/>
  <c r="V48" i="2"/>
  <c r="W48" i="2"/>
  <c r="M51" i="2"/>
  <c r="N51" i="2"/>
  <c r="O51" i="2"/>
  <c r="P51" i="2"/>
  <c r="Q51" i="2"/>
  <c r="R51" i="2"/>
  <c r="S51" i="2"/>
  <c r="T51" i="2"/>
  <c r="U51" i="2"/>
  <c r="V51" i="2"/>
  <c r="W51" i="2"/>
  <c r="L13" i="2"/>
  <c r="L14" i="2"/>
  <c r="L15" i="2"/>
  <c r="L16" i="2"/>
  <c r="L17" i="2"/>
  <c r="L18" i="2"/>
  <c r="L19" i="2"/>
  <c r="L20" i="2"/>
  <c r="L21" i="2"/>
  <c r="L23" i="2"/>
  <c r="L24" i="2"/>
  <c r="L25" i="2"/>
  <c r="L26" i="2"/>
  <c r="L27" i="2"/>
  <c r="L28" i="2"/>
  <c r="L29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7" i="2"/>
  <c r="L48" i="2"/>
  <c r="L51" i="2"/>
  <c r="L11" i="2"/>
  <c r="L6" i="2"/>
  <c r="L5" i="2"/>
  <c r="R36" i="1" l="1"/>
  <c r="V36" i="1"/>
  <c r="Q36" i="1"/>
  <c r="W36" i="1"/>
  <c r="O36" i="1"/>
  <c r="U36" i="1"/>
  <c r="S36" i="1"/>
  <c r="N36" i="1"/>
  <c r="P36" i="1"/>
  <c r="M36" i="1"/>
  <c r="T36" i="1"/>
  <c r="L4" i="2"/>
  <c r="L46" i="2"/>
  <c r="V46" i="2"/>
  <c r="L12" i="2"/>
  <c r="L30" i="2"/>
  <c r="T46" i="2"/>
  <c r="O46" i="2"/>
  <c r="N8" i="2"/>
  <c r="W8" i="2"/>
  <c r="S46" i="2"/>
  <c r="P46" i="2"/>
  <c r="U30" i="2"/>
  <c r="T30" i="2"/>
  <c r="M8" i="2"/>
  <c r="U46" i="2"/>
  <c r="S30" i="2"/>
  <c r="P12" i="2"/>
  <c r="O12" i="2"/>
  <c r="N12" i="2"/>
  <c r="R30" i="2"/>
  <c r="Q30" i="2"/>
  <c r="M12" i="2"/>
  <c r="V8" i="2"/>
  <c r="R46" i="2"/>
  <c r="P30" i="2"/>
  <c r="U8" i="2"/>
  <c r="Q46" i="2"/>
  <c r="W12" i="2"/>
  <c r="T8" i="2"/>
  <c r="O30" i="2"/>
  <c r="N30" i="2"/>
  <c r="V12" i="2"/>
  <c r="S8" i="2"/>
  <c r="W30" i="2"/>
  <c r="M30" i="2"/>
  <c r="U12" i="2"/>
  <c r="R8" i="2"/>
  <c r="N46" i="2"/>
  <c r="R12" i="2"/>
  <c r="T12" i="2"/>
  <c r="Q8" i="2"/>
  <c r="S12" i="2"/>
  <c r="P8" i="2"/>
  <c r="M46" i="2"/>
  <c r="V30" i="2"/>
  <c r="O8" i="2"/>
  <c r="W46" i="2"/>
  <c r="Q12" i="2"/>
  <c r="L27" i="1"/>
  <c r="N8" i="1" l="1"/>
  <c r="O8" i="1"/>
  <c r="P8" i="1"/>
  <c r="Q8" i="1"/>
  <c r="R8" i="1"/>
  <c r="S8" i="1"/>
  <c r="T8" i="1"/>
  <c r="U8" i="1"/>
  <c r="V8" i="1"/>
  <c r="W8" i="1"/>
  <c r="M9" i="1"/>
  <c r="N9" i="1"/>
  <c r="O9" i="1"/>
  <c r="P9" i="1"/>
  <c r="Q9" i="1"/>
  <c r="R9" i="1"/>
  <c r="S9" i="1"/>
  <c r="T9" i="1"/>
  <c r="U9" i="1"/>
  <c r="V9" i="1"/>
  <c r="W9" i="1"/>
  <c r="M10" i="1"/>
  <c r="N10" i="1"/>
  <c r="O10" i="1"/>
  <c r="P10" i="1"/>
  <c r="Q10" i="1"/>
  <c r="R10" i="1"/>
  <c r="S10" i="1"/>
  <c r="T10" i="1"/>
  <c r="U10" i="1"/>
  <c r="V10" i="1"/>
  <c r="W10" i="1"/>
  <c r="M11" i="1"/>
  <c r="N11" i="1"/>
  <c r="O11" i="1"/>
  <c r="P11" i="1"/>
  <c r="Q11" i="1"/>
  <c r="R11" i="1"/>
  <c r="S11" i="1"/>
  <c r="T11" i="1"/>
  <c r="U11" i="1"/>
  <c r="V11" i="1"/>
  <c r="W11" i="1"/>
  <c r="M12" i="1"/>
  <c r="N12" i="1"/>
  <c r="O12" i="1"/>
  <c r="P12" i="1"/>
  <c r="Q12" i="1"/>
  <c r="R12" i="1"/>
  <c r="S12" i="1"/>
  <c r="T12" i="1"/>
  <c r="U12" i="1"/>
  <c r="V12" i="1"/>
  <c r="W12" i="1"/>
  <c r="J42" i="1"/>
  <c r="L42" i="1"/>
  <c r="M5" i="3"/>
  <c r="N5" i="3"/>
  <c r="O5" i="3"/>
  <c r="P5" i="3"/>
  <c r="Q5" i="3"/>
  <c r="R5" i="3"/>
  <c r="S5" i="3"/>
  <c r="T5" i="3"/>
  <c r="U5" i="3"/>
  <c r="V5" i="3"/>
  <c r="W5" i="3"/>
  <c r="M6" i="3"/>
  <c r="N6" i="3"/>
  <c r="O6" i="3"/>
  <c r="P6" i="3"/>
  <c r="Q6" i="3"/>
  <c r="R6" i="3"/>
  <c r="S6" i="3"/>
  <c r="T6" i="3"/>
  <c r="U6" i="3"/>
  <c r="V6" i="3"/>
  <c r="W6" i="3"/>
  <c r="M7" i="3"/>
  <c r="N7" i="3"/>
  <c r="O7" i="3"/>
  <c r="P7" i="3"/>
  <c r="Q7" i="3"/>
  <c r="R7" i="3"/>
  <c r="S7" i="3"/>
  <c r="T7" i="3"/>
  <c r="U7" i="3"/>
  <c r="V7" i="3"/>
  <c r="W7" i="3"/>
  <c r="M8" i="3"/>
  <c r="N8" i="3"/>
  <c r="O8" i="3"/>
  <c r="P8" i="3"/>
  <c r="Q8" i="3"/>
  <c r="R8" i="3"/>
  <c r="S8" i="3"/>
  <c r="T8" i="3"/>
  <c r="U8" i="3"/>
  <c r="V8" i="3"/>
  <c r="W8" i="3"/>
  <c r="M9" i="3"/>
  <c r="N9" i="3"/>
  <c r="O9" i="3"/>
  <c r="P9" i="3"/>
  <c r="Q9" i="3"/>
  <c r="R9" i="3"/>
  <c r="S9" i="3"/>
  <c r="T9" i="3"/>
  <c r="U9" i="3"/>
  <c r="V9" i="3"/>
  <c r="W9" i="3"/>
  <c r="M10" i="3"/>
  <c r="N10" i="3"/>
  <c r="O10" i="3"/>
  <c r="P10" i="3"/>
  <c r="Q10" i="3"/>
  <c r="R10" i="3"/>
  <c r="S10" i="3"/>
  <c r="T10" i="3"/>
  <c r="U10" i="3"/>
  <c r="V10" i="3"/>
  <c r="W10" i="3"/>
  <c r="M11" i="3"/>
  <c r="N11" i="3"/>
  <c r="O11" i="3"/>
  <c r="P11" i="3"/>
  <c r="Q11" i="3"/>
  <c r="R11" i="3"/>
  <c r="S11" i="3"/>
  <c r="T11" i="3"/>
  <c r="U11" i="3"/>
  <c r="V11" i="3"/>
  <c r="W11" i="3"/>
  <c r="M12" i="3"/>
  <c r="N12" i="3"/>
  <c r="O12" i="3"/>
  <c r="P12" i="3"/>
  <c r="Q12" i="3"/>
  <c r="R12" i="3"/>
  <c r="S12" i="3"/>
  <c r="T12" i="3"/>
  <c r="U12" i="3"/>
  <c r="V12" i="3"/>
  <c r="W12" i="3"/>
  <c r="M13" i="3"/>
  <c r="N13" i="3"/>
  <c r="O13" i="3"/>
  <c r="P13" i="3"/>
  <c r="Q13" i="3"/>
  <c r="R13" i="3"/>
  <c r="S13" i="3"/>
  <c r="T13" i="3"/>
  <c r="U13" i="3"/>
  <c r="V13" i="3"/>
  <c r="W13" i="3"/>
  <c r="M14" i="3"/>
  <c r="N14" i="3"/>
  <c r="O14" i="3"/>
  <c r="P14" i="3"/>
  <c r="Q14" i="3"/>
  <c r="R14" i="3"/>
  <c r="S14" i="3"/>
  <c r="T14" i="3"/>
  <c r="U14" i="3"/>
  <c r="V14" i="3"/>
  <c r="W14" i="3"/>
  <c r="M15" i="3"/>
  <c r="N15" i="3"/>
  <c r="O15" i="3"/>
  <c r="P15" i="3"/>
  <c r="Q15" i="3"/>
  <c r="R15" i="3"/>
  <c r="S15" i="3"/>
  <c r="T15" i="3"/>
  <c r="U15" i="3"/>
  <c r="V15" i="3"/>
  <c r="W15" i="3"/>
  <c r="M16" i="3"/>
  <c r="N16" i="3"/>
  <c r="O16" i="3"/>
  <c r="P16" i="3"/>
  <c r="Q16" i="3"/>
  <c r="R16" i="3"/>
  <c r="S16" i="3"/>
  <c r="T16" i="3"/>
  <c r="U16" i="3"/>
  <c r="V16" i="3"/>
  <c r="W16" i="3"/>
  <c r="M17" i="3"/>
  <c r="N17" i="3"/>
  <c r="O17" i="3"/>
  <c r="P17" i="3"/>
  <c r="Q17" i="3"/>
  <c r="R17" i="3"/>
  <c r="S17" i="3"/>
  <c r="T17" i="3"/>
  <c r="U17" i="3"/>
  <c r="V17" i="3"/>
  <c r="W17" i="3"/>
  <c r="M18" i="3"/>
  <c r="N18" i="3"/>
  <c r="O18" i="3"/>
  <c r="P18" i="3"/>
  <c r="Q18" i="3"/>
  <c r="R18" i="3"/>
  <c r="S18" i="3"/>
  <c r="T18" i="3"/>
  <c r="U18" i="3"/>
  <c r="V18" i="3"/>
  <c r="W18" i="3"/>
  <c r="M19" i="3"/>
  <c r="N19" i="3"/>
  <c r="O19" i="3"/>
  <c r="P19" i="3"/>
  <c r="Q19" i="3"/>
  <c r="R19" i="3"/>
  <c r="S19" i="3"/>
  <c r="T19" i="3"/>
  <c r="U19" i="3"/>
  <c r="V19" i="3"/>
  <c r="W19" i="3"/>
  <c r="N20" i="3"/>
  <c r="O20" i="3"/>
  <c r="P20" i="3"/>
  <c r="Q20" i="3"/>
  <c r="R20" i="3"/>
  <c r="S20" i="3"/>
  <c r="T20" i="3"/>
  <c r="U20" i="3"/>
  <c r="V20" i="3"/>
  <c r="W20" i="3"/>
  <c r="M21" i="3"/>
  <c r="N21" i="3"/>
  <c r="O21" i="3"/>
  <c r="P21" i="3"/>
  <c r="Q21" i="3"/>
  <c r="R21" i="3"/>
  <c r="S21" i="3"/>
  <c r="T21" i="3"/>
  <c r="U21" i="3"/>
  <c r="V21" i="3"/>
  <c r="W21" i="3"/>
  <c r="M23" i="3"/>
  <c r="N23" i="3"/>
  <c r="O23" i="3"/>
  <c r="P23" i="3"/>
  <c r="Q23" i="3"/>
  <c r="R23" i="3"/>
  <c r="S23" i="3"/>
  <c r="T23" i="3"/>
  <c r="U23" i="3"/>
  <c r="V23" i="3"/>
  <c r="W23" i="3"/>
  <c r="M24" i="3"/>
  <c r="N24" i="3"/>
  <c r="O24" i="3"/>
  <c r="P24" i="3"/>
  <c r="Q24" i="3"/>
  <c r="R24" i="3"/>
  <c r="S24" i="3"/>
  <c r="T24" i="3"/>
  <c r="U24" i="3"/>
  <c r="V24" i="3"/>
  <c r="W24" i="3"/>
  <c r="M25" i="3"/>
  <c r="N25" i="3"/>
  <c r="O25" i="3"/>
  <c r="P25" i="3"/>
  <c r="Q25" i="3"/>
  <c r="R25" i="3"/>
  <c r="S25" i="3"/>
  <c r="T25" i="3"/>
  <c r="U25" i="3"/>
  <c r="V25" i="3"/>
  <c r="W25" i="3"/>
  <c r="M26" i="3"/>
  <c r="M17" i="1" s="1"/>
  <c r="N26" i="3"/>
  <c r="N17" i="1" s="1"/>
  <c r="O26" i="3"/>
  <c r="O17" i="1" s="1"/>
  <c r="P26" i="3"/>
  <c r="P17" i="1" s="1"/>
  <c r="Q26" i="3"/>
  <c r="Q17" i="1" s="1"/>
  <c r="R26" i="3"/>
  <c r="R17" i="1" s="1"/>
  <c r="S26" i="3"/>
  <c r="S17" i="1" s="1"/>
  <c r="T26" i="3"/>
  <c r="T17" i="1" s="1"/>
  <c r="U26" i="3"/>
  <c r="U17" i="1" s="1"/>
  <c r="V26" i="3"/>
  <c r="V17" i="1" s="1"/>
  <c r="W26" i="3"/>
  <c r="W17" i="1" s="1"/>
  <c r="M28" i="3"/>
  <c r="N28" i="3"/>
  <c r="O28" i="3"/>
  <c r="P28" i="3"/>
  <c r="Q28" i="3"/>
  <c r="R28" i="3"/>
  <c r="S28" i="3"/>
  <c r="T28" i="3"/>
  <c r="U28" i="3"/>
  <c r="V28" i="3"/>
  <c r="W28" i="3"/>
  <c r="M29" i="3"/>
  <c r="N29" i="3"/>
  <c r="O29" i="3"/>
  <c r="P29" i="3"/>
  <c r="Q29" i="3"/>
  <c r="R29" i="3"/>
  <c r="S29" i="3"/>
  <c r="T29" i="3"/>
  <c r="U29" i="3"/>
  <c r="V29" i="3"/>
  <c r="W29" i="3"/>
  <c r="M30" i="3"/>
  <c r="N30" i="3"/>
  <c r="O30" i="3"/>
  <c r="P30" i="3"/>
  <c r="Q30" i="3"/>
  <c r="R30" i="3"/>
  <c r="S30" i="3"/>
  <c r="T30" i="3"/>
  <c r="U30" i="3"/>
  <c r="V30" i="3"/>
  <c r="W30" i="3"/>
  <c r="M32" i="3"/>
  <c r="N32" i="3"/>
  <c r="O32" i="3"/>
  <c r="P32" i="3"/>
  <c r="Q32" i="3"/>
  <c r="R32" i="3"/>
  <c r="S32" i="3"/>
  <c r="T32" i="3"/>
  <c r="U32" i="3"/>
  <c r="V32" i="3"/>
  <c r="W32" i="3"/>
  <c r="M33" i="3"/>
  <c r="N33" i="3"/>
  <c r="O33" i="3"/>
  <c r="P33" i="3"/>
  <c r="Q33" i="3"/>
  <c r="R33" i="3"/>
  <c r="S33" i="3"/>
  <c r="T33" i="3"/>
  <c r="U33" i="3"/>
  <c r="V33" i="3"/>
  <c r="W33" i="3"/>
  <c r="M34" i="3"/>
  <c r="N34" i="3"/>
  <c r="O34" i="3"/>
  <c r="P34" i="3"/>
  <c r="Q34" i="3"/>
  <c r="R34" i="3"/>
  <c r="S34" i="3"/>
  <c r="T34" i="3"/>
  <c r="U34" i="3"/>
  <c r="V34" i="3"/>
  <c r="W34" i="3"/>
  <c r="M36" i="3"/>
  <c r="N36" i="3"/>
  <c r="O36" i="3"/>
  <c r="P36" i="3"/>
  <c r="Q36" i="3"/>
  <c r="R36" i="3"/>
  <c r="S36" i="3"/>
  <c r="T36" i="3"/>
  <c r="U36" i="3"/>
  <c r="V36" i="3"/>
  <c r="W36" i="3"/>
  <c r="M37" i="3"/>
  <c r="N37" i="3"/>
  <c r="O37" i="3"/>
  <c r="P37" i="3"/>
  <c r="Q37" i="3"/>
  <c r="R37" i="3"/>
  <c r="S37" i="3"/>
  <c r="T37" i="3"/>
  <c r="U37" i="3"/>
  <c r="V37" i="3"/>
  <c r="W37" i="3"/>
  <c r="M38" i="3"/>
  <c r="N38" i="3"/>
  <c r="O38" i="3"/>
  <c r="P38" i="3"/>
  <c r="Q38" i="3"/>
  <c r="R38" i="3"/>
  <c r="S38" i="3"/>
  <c r="T38" i="3"/>
  <c r="U38" i="3"/>
  <c r="V38" i="3"/>
  <c r="W38" i="3"/>
  <c r="M39" i="3"/>
  <c r="N39" i="3"/>
  <c r="O39" i="3"/>
  <c r="P39" i="3"/>
  <c r="Q39" i="3"/>
  <c r="R39" i="3"/>
  <c r="S39" i="3"/>
  <c r="T39" i="3"/>
  <c r="U39" i="3"/>
  <c r="V39" i="3"/>
  <c r="W39" i="3"/>
  <c r="M40" i="3"/>
  <c r="N40" i="3"/>
  <c r="O40" i="3"/>
  <c r="P40" i="3"/>
  <c r="Q40" i="3"/>
  <c r="R40" i="3"/>
  <c r="S40" i="3"/>
  <c r="T40" i="3"/>
  <c r="U40" i="3"/>
  <c r="V40" i="3"/>
  <c r="W40" i="3"/>
  <c r="M41" i="3"/>
  <c r="N41" i="3"/>
  <c r="O41" i="3"/>
  <c r="P41" i="3"/>
  <c r="Q41" i="3"/>
  <c r="R41" i="3"/>
  <c r="S41" i="3"/>
  <c r="T41" i="3"/>
  <c r="U41" i="3"/>
  <c r="V41" i="3"/>
  <c r="W41" i="3"/>
  <c r="M42" i="3"/>
  <c r="N42" i="3"/>
  <c r="O42" i="3"/>
  <c r="P42" i="3"/>
  <c r="Q42" i="3"/>
  <c r="R42" i="3"/>
  <c r="S42" i="3"/>
  <c r="T42" i="3"/>
  <c r="U42" i="3"/>
  <c r="V42" i="3"/>
  <c r="W42" i="3"/>
  <c r="M43" i="3"/>
  <c r="N43" i="3"/>
  <c r="O43" i="3"/>
  <c r="P43" i="3"/>
  <c r="Q43" i="3"/>
  <c r="R43" i="3"/>
  <c r="S43" i="3"/>
  <c r="T43" i="3"/>
  <c r="U43" i="3"/>
  <c r="V43" i="3"/>
  <c r="W43" i="3"/>
  <c r="M44" i="3"/>
  <c r="N44" i="3"/>
  <c r="O44" i="3"/>
  <c r="P44" i="3"/>
  <c r="Q44" i="3"/>
  <c r="R44" i="3"/>
  <c r="S44" i="3"/>
  <c r="T44" i="3"/>
  <c r="U44" i="3"/>
  <c r="V44" i="3"/>
  <c r="W44" i="3"/>
  <c r="M45" i="3"/>
  <c r="N45" i="3"/>
  <c r="O45" i="3"/>
  <c r="P45" i="3"/>
  <c r="Q45" i="3"/>
  <c r="R45" i="3"/>
  <c r="S45" i="3"/>
  <c r="T45" i="3"/>
  <c r="U45" i="3"/>
  <c r="V45" i="3"/>
  <c r="W45" i="3"/>
  <c r="M46" i="3"/>
  <c r="M20" i="1" s="1"/>
  <c r="N46" i="3"/>
  <c r="N20" i="1" s="1"/>
  <c r="O46" i="3"/>
  <c r="O20" i="1" s="1"/>
  <c r="P46" i="3"/>
  <c r="P20" i="1" s="1"/>
  <c r="Q46" i="3"/>
  <c r="Q20" i="1" s="1"/>
  <c r="R46" i="3"/>
  <c r="R20" i="1" s="1"/>
  <c r="S46" i="3"/>
  <c r="S20" i="1" s="1"/>
  <c r="T46" i="3"/>
  <c r="T20" i="1" s="1"/>
  <c r="U46" i="3"/>
  <c r="U20" i="1" s="1"/>
  <c r="V46" i="3"/>
  <c r="V20" i="1" s="1"/>
  <c r="W46" i="3"/>
  <c r="W20" i="1" s="1"/>
  <c r="M49" i="3"/>
  <c r="N49" i="3"/>
  <c r="O49" i="3"/>
  <c r="P49" i="3"/>
  <c r="Q49" i="3"/>
  <c r="R49" i="3"/>
  <c r="S49" i="3"/>
  <c r="T49" i="3"/>
  <c r="U49" i="3"/>
  <c r="V49" i="3"/>
  <c r="W49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3" i="3"/>
  <c r="L24" i="3"/>
  <c r="L25" i="3"/>
  <c r="L26" i="3"/>
  <c r="L28" i="3"/>
  <c r="L29" i="3"/>
  <c r="L30" i="3"/>
  <c r="L32" i="3"/>
  <c r="L33" i="3"/>
  <c r="L34" i="3"/>
  <c r="L36" i="3"/>
  <c r="L37" i="3"/>
  <c r="L38" i="3"/>
  <c r="L39" i="3"/>
  <c r="L40" i="3"/>
  <c r="L41" i="3"/>
  <c r="L42" i="3"/>
  <c r="L43" i="3"/>
  <c r="L44" i="3"/>
  <c r="L45" i="3"/>
  <c r="L46" i="3"/>
  <c r="L49" i="3"/>
  <c r="M8" i="1"/>
  <c r="M56" i="2"/>
  <c r="N56" i="2"/>
  <c r="O56" i="2"/>
  <c r="V56" i="2"/>
  <c r="W56" i="2"/>
  <c r="L9" i="1"/>
  <c r="L10" i="1"/>
  <c r="L11" i="1"/>
  <c r="L36" i="1"/>
  <c r="L8" i="1"/>
  <c r="L5" i="3"/>
  <c r="T58" i="2"/>
  <c r="M58" i="2"/>
  <c r="N58" i="2"/>
  <c r="O58" i="2"/>
  <c r="P58" i="2"/>
  <c r="Q58" i="2"/>
  <c r="R58" i="2"/>
  <c r="S58" i="2"/>
  <c r="U58" i="2"/>
  <c r="V58" i="2"/>
  <c r="W58" i="2"/>
  <c r="L58" i="2"/>
  <c r="L20" i="1" l="1"/>
  <c r="L17" i="1"/>
  <c r="V50" i="3"/>
  <c r="V39" i="1" s="1"/>
  <c r="W50" i="3"/>
  <c r="W39" i="1" s="1"/>
  <c r="S50" i="3"/>
  <c r="S39" i="1" s="1"/>
  <c r="Q50" i="3"/>
  <c r="Q39" i="1" s="1"/>
  <c r="M50" i="3"/>
  <c r="M39" i="1" s="1"/>
  <c r="O50" i="3"/>
  <c r="O39" i="1" s="1"/>
  <c r="U50" i="3"/>
  <c r="U39" i="1" s="1"/>
  <c r="R50" i="3"/>
  <c r="R39" i="1" s="1"/>
  <c r="P50" i="3"/>
  <c r="P39" i="1" s="1"/>
  <c r="T50" i="3"/>
  <c r="T39" i="1" s="1"/>
  <c r="L50" i="3"/>
  <c r="N50" i="3"/>
  <c r="N39" i="1" s="1"/>
  <c r="W27" i="3"/>
  <c r="W18" i="1" s="1"/>
  <c r="R22" i="3"/>
  <c r="R16" i="1" s="1"/>
  <c r="M22" i="3"/>
  <c r="M16" i="1" s="1"/>
  <c r="N22" i="3"/>
  <c r="N16" i="1" s="1"/>
  <c r="U4" i="3"/>
  <c r="U15" i="1" s="1"/>
  <c r="W35" i="3"/>
  <c r="W31" i="3" s="1"/>
  <c r="W19" i="1" s="1"/>
  <c r="R27" i="3"/>
  <c r="R18" i="1" s="1"/>
  <c r="Q27" i="3"/>
  <c r="Q18" i="1" s="1"/>
  <c r="T4" i="3"/>
  <c r="T15" i="1" s="1"/>
  <c r="S4" i="3"/>
  <c r="S15" i="1" s="1"/>
  <c r="V35" i="3"/>
  <c r="V31" i="3" s="1"/>
  <c r="V19" i="1" s="1"/>
  <c r="U35" i="3"/>
  <c r="U31" i="3" s="1"/>
  <c r="U19" i="1" s="1"/>
  <c r="P27" i="3"/>
  <c r="P18" i="1" s="1"/>
  <c r="O27" i="3"/>
  <c r="O18" i="1" s="1"/>
  <c r="R4" i="3"/>
  <c r="R15" i="1" s="1"/>
  <c r="L22" i="3"/>
  <c r="T35" i="3"/>
  <c r="T31" i="3" s="1"/>
  <c r="T19" i="1" s="1"/>
  <c r="W22" i="3"/>
  <c r="W16" i="1" s="1"/>
  <c r="V22" i="3"/>
  <c r="V16" i="1" s="1"/>
  <c r="Q4" i="3"/>
  <c r="Q15" i="1" s="1"/>
  <c r="N27" i="3"/>
  <c r="N18" i="1" s="1"/>
  <c r="M27" i="3"/>
  <c r="M18" i="1" s="1"/>
  <c r="P4" i="3"/>
  <c r="P15" i="1" s="1"/>
  <c r="L35" i="3"/>
  <c r="L31" i="3" s="1"/>
  <c r="R35" i="3"/>
  <c r="R31" i="3" s="1"/>
  <c r="R19" i="1" s="1"/>
  <c r="U22" i="3"/>
  <c r="U16" i="1" s="1"/>
  <c r="T22" i="3"/>
  <c r="T16" i="1" s="1"/>
  <c r="O4" i="3"/>
  <c r="O15" i="1" s="1"/>
  <c r="Q35" i="3"/>
  <c r="Q31" i="3" s="1"/>
  <c r="Q19" i="1" s="1"/>
  <c r="S22" i="3"/>
  <c r="S16" i="1" s="1"/>
  <c r="N4" i="3"/>
  <c r="N15" i="1" s="1"/>
  <c r="V27" i="3"/>
  <c r="V18" i="1" s="1"/>
  <c r="U27" i="3"/>
  <c r="U18" i="1" s="1"/>
  <c r="Q22" i="3"/>
  <c r="Q16" i="1" s="1"/>
  <c r="T27" i="3"/>
  <c r="T18" i="1" s="1"/>
  <c r="P22" i="3"/>
  <c r="P16" i="1" s="1"/>
  <c r="W4" i="3"/>
  <c r="W15" i="1" s="1"/>
  <c r="L27" i="3"/>
  <c r="S35" i="3"/>
  <c r="S31" i="3" s="1"/>
  <c r="S19" i="1" s="1"/>
  <c r="P35" i="3"/>
  <c r="P31" i="3" s="1"/>
  <c r="O35" i="3"/>
  <c r="O31" i="3" s="1"/>
  <c r="O19" i="1" s="1"/>
  <c r="N35" i="3"/>
  <c r="N31" i="3" s="1"/>
  <c r="N19" i="1" s="1"/>
  <c r="M35" i="3"/>
  <c r="M31" i="3" s="1"/>
  <c r="M19" i="1" s="1"/>
  <c r="S27" i="3"/>
  <c r="S18" i="1" s="1"/>
  <c r="O22" i="3"/>
  <c r="O16" i="1" s="1"/>
  <c r="V4" i="3"/>
  <c r="V15" i="1" s="1"/>
  <c r="S56" i="2"/>
  <c r="Q56" i="2"/>
  <c r="U56" i="2"/>
  <c r="T56" i="2"/>
  <c r="R56" i="2"/>
  <c r="P56" i="2"/>
  <c r="L56" i="2"/>
  <c r="O55" i="2"/>
  <c r="L8" i="2"/>
  <c r="P55" i="2"/>
  <c r="R55" i="2"/>
  <c r="W4" i="2"/>
  <c r="N55" i="2"/>
  <c r="V4" i="2"/>
  <c r="M55" i="2"/>
  <c r="U4" i="2"/>
  <c r="T4" i="2"/>
  <c r="W55" i="2"/>
  <c r="S4" i="2"/>
  <c r="R4" i="2"/>
  <c r="V55" i="2"/>
  <c r="U55" i="2"/>
  <c r="Q4" i="2"/>
  <c r="T55" i="2"/>
  <c r="P4" i="2"/>
  <c r="S55" i="2"/>
  <c r="O4" i="2"/>
  <c r="N4" i="2"/>
  <c r="N7" i="1" s="1"/>
  <c r="Q55" i="2"/>
  <c r="M4" i="2"/>
  <c r="L18" i="1" l="1"/>
  <c r="L39" i="1"/>
  <c r="L19" i="1"/>
  <c r="L16" i="1"/>
  <c r="L12" i="1"/>
  <c r="U14" i="1"/>
  <c r="P19" i="1"/>
  <c r="P13" i="1" s="1"/>
  <c r="P47" i="3"/>
  <c r="P48" i="3" s="1"/>
  <c r="P38" i="1" s="1"/>
  <c r="S14" i="1"/>
  <c r="R14" i="1"/>
  <c r="W14" i="1"/>
  <c r="R47" i="3"/>
  <c r="R48" i="3" s="1"/>
  <c r="R38" i="1" s="1"/>
  <c r="R24" i="1" s="1"/>
  <c r="V14" i="1"/>
  <c r="Q47" i="3"/>
  <c r="Q48" i="3" s="1"/>
  <c r="Q38" i="1" s="1"/>
  <c r="S13" i="1"/>
  <c r="Q14" i="1"/>
  <c r="Q13" i="1"/>
  <c r="T13" i="1"/>
  <c r="N14" i="1"/>
  <c r="V13" i="1"/>
  <c r="S47" i="3"/>
  <c r="S48" i="3" s="1"/>
  <c r="S38" i="1" s="1"/>
  <c r="S25" i="1" s="1"/>
  <c r="P14" i="1"/>
  <c r="T47" i="3"/>
  <c r="T48" i="3" s="1"/>
  <c r="T38" i="1" s="1"/>
  <c r="O14" i="1"/>
  <c r="O13" i="1"/>
  <c r="U13" i="1"/>
  <c r="T14" i="1"/>
  <c r="R13" i="1"/>
  <c r="N13" i="1"/>
  <c r="V47" i="3"/>
  <c r="V48" i="3" s="1"/>
  <c r="V38" i="1" s="1"/>
  <c r="V25" i="1" s="1"/>
  <c r="W13" i="1"/>
  <c r="U47" i="3"/>
  <c r="U48" i="3" s="1"/>
  <c r="U38" i="1" s="1"/>
  <c r="O47" i="3"/>
  <c r="O48" i="3" s="1"/>
  <c r="O38" i="1" s="1"/>
  <c r="W47" i="3"/>
  <c r="W48" i="3" s="1"/>
  <c r="W38" i="1" s="1"/>
  <c r="W25" i="1" s="1"/>
  <c r="N49" i="2"/>
  <c r="N6" i="1"/>
  <c r="O49" i="2"/>
  <c r="O7" i="1"/>
  <c r="O6" i="1" s="1"/>
  <c r="R49" i="2"/>
  <c r="R7" i="1"/>
  <c r="R6" i="1" s="1"/>
  <c r="T49" i="2"/>
  <c r="T7" i="1"/>
  <c r="T6" i="1" s="1"/>
  <c r="U49" i="2"/>
  <c r="U7" i="1"/>
  <c r="U6" i="1" s="1"/>
  <c r="V49" i="2"/>
  <c r="V7" i="1"/>
  <c r="V6" i="1" s="1"/>
  <c r="P49" i="2"/>
  <c r="P7" i="1"/>
  <c r="P6" i="1" s="1"/>
  <c r="M7" i="1"/>
  <c r="M6" i="1" s="1"/>
  <c r="M49" i="2"/>
  <c r="W49" i="2"/>
  <c r="W7" i="1"/>
  <c r="W6" i="1" s="1"/>
  <c r="S49" i="2"/>
  <c r="S7" i="1"/>
  <c r="S6" i="1" s="1"/>
  <c r="Q49" i="2"/>
  <c r="Q7" i="1"/>
  <c r="Q6" i="1" s="1"/>
  <c r="N47" i="3"/>
  <c r="N48" i="3" s="1"/>
  <c r="N38" i="1" s="1"/>
  <c r="L55" i="2"/>
  <c r="X1" i="3"/>
  <c r="X1" i="2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517" i="19"/>
  <c r="F518" i="19"/>
  <c r="F519" i="19"/>
  <c r="F520" i="19"/>
  <c r="F521" i="19"/>
  <c r="F516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390" i="19"/>
  <c r="F391" i="19"/>
  <c r="F392" i="19"/>
  <c r="F393" i="19"/>
  <c r="F394" i="19"/>
  <c r="F38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276" i="19"/>
  <c r="F277" i="19"/>
  <c r="F278" i="19"/>
  <c r="F279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10" i="19"/>
  <c r="F11" i="19"/>
  <c r="F7" i="19"/>
  <c r="F8" i="19"/>
  <c r="F9" i="19"/>
  <c r="F3" i="19"/>
  <c r="F4" i="19"/>
  <c r="F5" i="19"/>
  <c r="F6" i="19"/>
  <c r="I1" i="14"/>
  <c r="J1" i="15"/>
  <c r="J1" i="7"/>
  <c r="N1" i="8"/>
  <c r="M1" i="10"/>
  <c r="Q2" i="9"/>
  <c r="Q5" i="9" s="1"/>
  <c r="R1" i="12"/>
  <c r="R1" i="11"/>
  <c r="R449" i="11" s="1"/>
  <c r="B3" i="1"/>
  <c r="I348" i="14" l="1"/>
  <c r="I48" i="14"/>
  <c r="I3" i="14"/>
  <c r="M791" i="10"/>
  <c r="M790" i="10"/>
  <c r="M792" i="10"/>
  <c r="F59" i="2" s="1"/>
  <c r="M789" i="10"/>
  <c r="M788" i="10"/>
  <c r="I4" i="14"/>
  <c r="Q785" i="9"/>
  <c r="W24" i="1"/>
  <c r="T25" i="1"/>
  <c r="Q25" i="1"/>
  <c r="Q24" i="1"/>
  <c r="N24" i="1"/>
  <c r="O25" i="1"/>
  <c r="T24" i="1"/>
  <c r="U25" i="1"/>
  <c r="R25" i="1"/>
  <c r="O24" i="1"/>
  <c r="V24" i="1"/>
  <c r="N25" i="1"/>
  <c r="P25" i="1"/>
  <c r="P24" i="1"/>
  <c r="U24" i="1"/>
  <c r="S24" i="1"/>
  <c r="Q737" i="9"/>
  <c r="T50" i="2"/>
  <c r="T35" i="1" s="1"/>
  <c r="T52" i="2"/>
  <c r="M52" i="2"/>
  <c r="M50" i="2"/>
  <c r="M35" i="1" s="1"/>
  <c r="R52" i="2"/>
  <c r="R50" i="2"/>
  <c r="R35" i="1" s="1"/>
  <c r="W52" i="2"/>
  <c r="W50" i="2"/>
  <c r="W35" i="1" s="1"/>
  <c r="Q52" i="2"/>
  <c r="Q50" i="2"/>
  <c r="Q35" i="1" s="1"/>
  <c r="O52" i="2"/>
  <c r="O50" i="2"/>
  <c r="O35" i="1" s="1"/>
  <c r="P52" i="2"/>
  <c r="P50" i="2"/>
  <c r="P35" i="1" s="1"/>
  <c r="S50" i="2"/>
  <c r="S35" i="1" s="1"/>
  <c r="S52" i="2"/>
  <c r="N52" i="2"/>
  <c r="N50" i="2"/>
  <c r="N35" i="1" s="1"/>
  <c r="V50" i="2"/>
  <c r="V35" i="1" s="1"/>
  <c r="V52" i="2"/>
  <c r="V37" i="1" s="1"/>
  <c r="V41" i="1" s="1"/>
  <c r="V43" i="1" s="1"/>
  <c r="U50" i="2"/>
  <c r="U35" i="1" s="1"/>
  <c r="U52" i="2"/>
  <c r="U37" i="1" s="1"/>
  <c r="U41" i="1" s="1"/>
  <c r="U43" i="1" s="1"/>
  <c r="Q784" i="9"/>
  <c r="Q736" i="9"/>
  <c r="Q774" i="9"/>
  <c r="Q726" i="9"/>
  <c r="Q773" i="9"/>
  <c r="Q725" i="9"/>
  <c r="Q772" i="9"/>
  <c r="Q724" i="9"/>
  <c r="Q762" i="9"/>
  <c r="Q713" i="9"/>
  <c r="Q761" i="9"/>
  <c r="Q700" i="9"/>
  <c r="Q760" i="9"/>
  <c r="Q750" i="9"/>
  <c r="Q749" i="9"/>
  <c r="Q748" i="9"/>
  <c r="Q786" i="9"/>
  <c r="Q738" i="9"/>
  <c r="Q714" i="9"/>
  <c r="Q702" i="9"/>
  <c r="Q690" i="9"/>
  <c r="Q678" i="9"/>
  <c r="Q666" i="9"/>
  <c r="Q654" i="9"/>
  <c r="Q642" i="9"/>
  <c r="Q630" i="9"/>
  <c r="Q618" i="9"/>
  <c r="Q606" i="9"/>
  <c r="Q594" i="9"/>
  <c r="Q582" i="9"/>
  <c r="Q570" i="9"/>
  <c r="Q558" i="9"/>
  <c r="Q546" i="9"/>
  <c r="Q534" i="9"/>
  <c r="Q522" i="9"/>
  <c r="Q510" i="9"/>
  <c r="Q498" i="9"/>
  <c r="Q486" i="9"/>
  <c r="Q474" i="9"/>
  <c r="Q462" i="9"/>
  <c r="Q450" i="9"/>
  <c r="Q438" i="9"/>
  <c r="Q426" i="9"/>
  <c r="Q414" i="9"/>
  <c r="Q402" i="9"/>
  <c r="Q390" i="9"/>
  <c r="Q378" i="9"/>
  <c r="Q366" i="9"/>
  <c r="Q354" i="9"/>
  <c r="Q342" i="9"/>
  <c r="Q330" i="9"/>
  <c r="Q318" i="9"/>
  <c r="Q306" i="9"/>
  <c r="Q294" i="9"/>
  <c r="Q282" i="9"/>
  <c r="Q270" i="9"/>
  <c r="Q258" i="9"/>
  <c r="Q246" i="9"/>
  <c r="Q234" i="9"/>
  <c r="Q222" i="9"/>
  <c r="Q210" i="9"/>
  <c r="Q198" i="9"/>
  <c r="Q186" i="9"/>
  <c r="Q174" i="9"/>
  <c r="Q162" i="9"/>
  <c r="Q150" i="9"/>
  <c r="Q138" i="9"/>
  <c r="Q126" i="9"/>
  <c r="Q114" i="9"/>
  <c r="Q102" i="9"/>
  <c r="Q90" i="9"/>
  <c r="Q78" i="9"/>
  <c r="Q65" i="9"/>
  <c r="Q52" i="9"/>
  <c r="Q39" i="9"/>
  <c r="Q26" i="9"/>
  <c r="Q13" i="9"/>
  <c r="R804" i="11"/>
  <c r="R790" i="11"/>
  <c r="R775" i="11"/>
  <c r="R761" i="11"/>
  <c r="R747" i="11"/>
  <c r="R733" i="11"/>
  <c r="R715" i="11"/>
  <c r="R700" i="11"/>
  <c r="R679" i="11"/>
  <c r="R662" i="11"/>
  <c r="R640" i="11"/>
  <c r="R618" i="11"/>
  <c r="R600" i="11"/>
  <c r="R579" i="11"/>
  <c r="R555" i="11"/>
  <c r="R522" i="11"/>
  <c r="R487" i="11"/>
  <c r="R451" i="11"/>
  <c r="R401" i="11"/>
  <c r="Q701" i="9"/>
  <c r="Q689" i="9"/>
  <c r="Q677" i="9"/>
  <c r="Q665" i="9"/>
  <c r="Q653" i="9"/>
  <c r="Q641" i="9"/>
  <c r="Q629" i="9"/>
  <c r="Q617" i="9"/>
  <c r="Q605" i="9"/>
  <c r="Q593" i="9"/>
  <c r="Q581" i="9"/>
  <c r="Q569" i="9"/>
  <c r="Q557" i="9"/>
  <c r="Q545" i="9"/>
  <c r="Q533" i="9"/>
  <c r="Q521" i="9"/>
  <c r="Q509" i="9"/>
  <c r="Q497" i="9"/>
  <c r="Q485" i="9"/>
  <c r="Q473" i="9"/>
  <c r="Q461" i="9"/>
  <c r="Q449" i="9"/>
  <c r="Q437" i="9"/>
  <c r="Q425" i="9"/>
  <c r="Q413" i="9"/>
  <c r="Q401" i="9"/>
  <c r="Q389" i="9"/>
  <c r="Q377" i="9"/>
  <c r="Q365" i="9"/>
  <c r="Q353" i="9"/>
  <c r="Q341" i="9"/>
  <c r="Q329" i="9"/>
  <c r="Q317" i="9"/>
  <c r="Q305" i="9"/>
  <c r="Q293" i="9"/>
  <c r="Q281" i="9"/>
  <c r="Q269" i="9"/>
  <c r="Q257" i="9"/>
  <c r="Q245" i="9"/>
  <c r="Q233" i="9"/>
  <c r="Q221" i="9"/>
  <c r="Q209" i="9"/>
  <c r="Q197" i="9"/>
  <c r="Q185" i="9"/>
  <c r="Q173" i="9"/>
  <c r="Q161" i="9"/>
  <c r="Q149" i="9"/>
  <c r="Q137" i="9"/>
  <c r="Q125" i="9"/>
  <c r="Q113" i="9"/>
  <c r="Q101" i="9"/>
  <c r="Q89" i="9"/>
  <c r="Q77" i="9"/>
  <c r="Q64" i="9"/>
  <c r="Q51" i="9"/>
  <c r="Q38" i="9"/>
  <c r="Q25" i="9"/>
  <c r="Q12" i="9"/>
  <c r="R803" i="11"/>
  <c r="R789" i="11"/>
  <c r="R774" i="11"/>
  <c r="R760" i="11"/>
  <c r="R746" i="11"/>
  <c r="R732" i="11"/>
  <c r="R714" i="11"/>
  <c r="R699" i="11"/>
  <c r="R678" i="11"/>
  <c r="R660" i="11"/>
  <c r="R639" i="11"/>
  <c r="R617" i="11"/>
  <c r="R595" i="11"/>
  <c r="R578" i="11"/>
  <c r="R547" i="11"/>
  <c r="R521" i="11"/>
  <c r="R486" i="11"/>
  <c r="R450" i="11"/>
  <c r="R389" i="11"/>
  <c r="Q712" i="9"/>
  <c r="Q676" i="9"/>
  <c r="Q664" i="9"/>
  <c r="Q652" i="9"/>
  <c r="Q640" i="9"/>
  <c r="Q628" i="9"/>
  <c r="Q616" i="9"/>
  <c r="Q604" i="9"/>
  <c r="Q592" i="9"/>
  <c r="Q580" i="9"/>
  <c r="Q568" i="9"/>
  <c r="Q556" i="9"/>
  <c r="Q544" i="9"/>
  <c r="Q532" i="9"/>
  <c r="Q520" i="9"/>
  <c r="Q508" i="9"/>
  <c r="Q496" i="9"/>
  <c r="Q484" i="9"/>
  <c r="Q472" i="9"/>
  <c r="Q460" i="9"/>
  <c r="Q448" i="9"/>
  <c r="Q436" i="9"/>
  <c r="Q424" i="9"/>
  <c r="Q412" i="9"/>
  <c r="Q400" i="9"/>
  <c r="Q388" i="9"/>
  <c r="Q376" i="9"/>
  <c r="Q364" i="9"/>
  <c r="Q352" i="9"/>
  <c r="Q340" i="9"/>
  <c r="Q328" i="9"/>
  <c r="Q316" i="9"/>
  <c r="Q304" i="9"/>
  <c r="Q292" i="9"/>
  <c r="Q280" i="9"/>
  <c r="Q268" i="9"/>
  <c r="Q256" i="9"/>
  <c r="Q244" i="9"/>
  <c r="Q232" i="9"/>
  <c r="Q220" i="9"/>
  <c r="Q208" i="9"/>
  <c r="Q196" i="9"/>
  <c r="Q184" i="9"/>
  <c r="Q172" i="9"/>
  <c r="Q160" i="9"/>
  <c r="Q148" i="9"/>
  <c r="Q136" i="9"/>
  <c r="Q124" i="9"/>
  <c r="Q112" i="9"/>
  <c r="Q100" i="9"/>
  <c r="Q88" i="9"/>
  <c r="Q76" i="9"/>
  <c r="Q63" i="9"/>
  <c r="Q50" i="9"/>
  <c r="Q37" i="9"/>
  <c r="Q24" i="9"/>
  <c r="Q11" i="9"/>
  <c r="R802" i="11"/>
  <c r="R787" i="11"/>
  <c r="R773" i="11"/>
  <c r="R759" i="11"/>
  <c r="R745" i="11"/>
  <c r="R730" i="11"/>
  <c r="R713" i="11"/>
  <c r="R698" i="11"/>
  <c r="R677" i="11"/>
  <c r="R655" i="11"/>
  <c r="R638" i="11"/>
  <c r="R616" i="11"/>
  <c r="R594" i="11"/>
  <c r="R571" i="11"/>
  <c r="R546" i="11"/>
  <c r="R520" i="11"/>
  <c r="R485" i="11"/>
  <c r="R8" i="11"/>
  <c r="R20" i="11"/>
  <c r="R32" i="11"/>
  <c r="R44" i="11"/>
  <c r="R56" i="11"/>
  <c r="R68" i="11"/>
  <c r="R80" i="11"/>
  <c r="R92" i="11"/>
  <c r="R104" i="11"/>
  <c r="R116" i="11"/>
  <c r="R128" i="11"/>
  <c r="R140" i="11"/>
  <c r="R152" i="11"/>
  <c r="R164" i="11"/>
  <c r="R176" i="11"/>
  <c r="R188" i="11"/>
  <c r="R200" i="11"/>
  <c r="R212" i="11"/>
  <c r="R224" i="11"/>
  <c r="R236" i="11"/>
  <c r="R248" i="11"/>
  <c r="R260" i="11"/>
  <c r="R272" i="11"/>
  <c r="R284" i="11"/>
  <c r="R296" i="11"/>
  <c r="R308" i="11"/>
  <c r="R320" i="11"/>
  <c r="R332" i="11"/>
  <c r="R344" i="11"/>
  <c r="R356" i="11"/>
  <c r="R368" i="11"/>
  <c r="R380" i="11"/>
  <c r="R392" i="11"/>
  <c r="R404" i="11"/>
  <c r="R416" i="11"/>
  <c r="R428" i="11"/>
  <c r="R440" i="11"/>
  <c r="R452" i="11"/>
  <c r="R464" i="11"/>
  <c r="R476" i="11"/>
  <c r="R488" i="11"/>
  <c r="R500" i="11"/>
  <c r="R512" i="11"/>
  <c r="R524" i="11"/>
  <c r="R536" i="11"/>
  <c r="R548" i="11"/>
  <c r="R560" i="11"/>
  <c r="R572" i="11"/>
  <c r="R584" i="11"/>
  <c r="R596" i="11"/>
  <c r="R608" i="11"/>
  <c r="R620" i="11"/>
  <c r="R632" i="11"/>
  <c r="R644" i="11"/>
  <c r="R656" i="11"/>
  <c r="R668" i="11"/>
  <c r="R680" i="11"/>
  <c r="R692" i="11"/>
  <c r="R704" i="11"/>
  <c r="R716" i="11"/>
  <c r="R728" i="11"/>
  <c r="R740" i="11"/>
  <c r="R752" i="11"/>
  <c r="R764" i="11"/>
  <c r="R776" i="11"/>
  <c r="R788" i="11"/>
  <c r="R800" i="11"/>
  <c r="R9" i="11"/>
  <c r="R21" i="11"/>
  <c r="R33" i="11"/>
  <c r="R45" i="11"/>
  <c r="R57" i="11"/>
  <c r="R69" i="11"/>
  <c r="R81" i="11"/>
  <c r="R93" i="11"/>
  <c r="R105" i="11"/>
  <c r="R117" i="11"/>
  <c r="R129" i="11"/>
  <c r="R141" i="11"/>
  <c r="R153" i="11"/>
  <c r="R165" i="11"/>
  <c r="R177" i="11"/>
  <c r="R189" i="11"/>
  <c r="R201" i="11"/>
  <c r="R213" i="11"/>
  <c r="R225" i="11"/>
  <c r="R237" i="11"/>
  <c r="R249" i="11"/>
  <c r="R261" i="11"/>
  <c r="R273" i="11"/>
  <c r="R285" i="11"/>
  <c r="R297" i="11"/>
  <c r="R309" i="11"/>
  <c r="R321" i="11"/>
  <c r="R333" i="11"/>
  <c r="R345" i="11"/>
  <c r="R357" i="11"/>
  <c r="R369" i="11"/>
  <c r="R381" i="11"/>
  <c r="R393" i="11"/>
  <c r="R405" i="11"/>
  <c r="R417" i="11"/>
  <c r="R429" i="11"/>
  <c r="R441" i="11"/>
  <c r="R453" i="11"/>
  <c r="R465" i="11"/>
  <c r="R477" i="11"/>
  <c r="R489" i="11"/>
  <c r="R501" i="11"/>
  <c r="R513" i="11"/>
  <c r="R525" i="11"/>
  <c r="R537" i="11"/>
  <c r="R549" i="11"/>
  <c r="R561" i="11"/>
  <c r="R573" i="11"/>
  <c r="R585" i="11"/>
  <c r="R597" i="11"/>
  <c r="R609" i="11"/>
  <c r="R621" i="11"/>
  <c r="R633" i="11"/>
  <c r="R645" i="11"/>
  <c r="R657" i="11"/>
  <c r="R669" i="11"/>
  <c r="R681" i="11"/>
  <c r="R693" i="11"/>
  <c r="R705" i="11"/>
  <c r="R717" i="11"/>
  <c r="R729" i="11"/>
  <c r="R10" i="11"/>
  <c r="R22" i="11"/>
  <c r="R34" i="11"/>
  <c r="R46" i="11"/>
  <c r="R58" i="11"/>
  <c r="R70" i="11"/>
  <c r="R82" i="11"/>
  <c r="R94" i="11"/>
  <c r="R106" i="11"/>
  <c r="R118" i="11"/>
  <c r="R130" i="11"/>
  <c r="R142" i="11"/>
  <c r="R154" i="11"/>
  <c r="R166" i="11"/>
  <c r="R178" i="11"/>
  <c r="R190" i="11"/>
  <c r="R202" i="11"/>
  <c r="R214" i="11"/>
  <c r="R226" i="11"/>
  <c r="R238" i="11"/>
  <c r="R250" i="11"/>
  <c r="R262" i="11"/>
  <c r="R274" i="11"/>
  <c r="R286" i="11"/>
  <c r="R298" i="11"/>
  <c r="R310" i="11"/>
  <c r="R322" i="11"/>
  <c r="R334" i="11"/>
  <c r="R346" i="11"/>
  <c r="R358" i="11"/>
  <c r="R370" i="11"/>
  <c r="R382" i="11"/>
  <c r="R394" i="11"/>
  <c r="R406" i="11"/>
  <c r="R418" i="11"/>
  <c r="R430" i="11"/>
  <c r="R442" i="11"/>
  <c r="R454" i="11"/>
  <c r="R466" i="11"/>
  <c r="R478" i="11"/>
  <c r="R490" i="11"/>
  <c r="R502" i="11"/>
  <c r="R514" i="11"/>
  <c r="R526" i="11"/>
  <c r="R538" i="11"/>
  <c r="R550" i="11"/>
  <c r="R562" i="11"/>
  <c r="R574" i="11"/>
  <c r="R586" i="11"/>
  <c r="R598" i="11"/>
  <c r="R610" i="11"/>
  <c r="R622" i="11"/>
  <c r="R634" i="11"/>
  <c r="R646" i="11"/>
  <c r="R658" i="11"/>
  <c r="R670" i="11"/>
  <c r="R682" i="11"/>
  <c r="R694" i="11"/>
  <c r="R11" i="11"/>
  <c r="R23" i="11"/>
  <c r="R35" i="11"/>
  <c r="R47" i="11"/>
  <c r="R59" i="11"/>
  <c r="R71" i="11"/>
  <c r="R83" i="11"/>
  <c r="R95" i="11"/>
  <c r="R107" i="11"/>
  <c r="R119" i="11"/>
  <c r="R131" i="11"/>
  <c r="R143" i="11"/>
  <c r="R155" i="11"/>
  <c r="R167" i="11"/>
  <c r="R179" i="11"/>
  <c r="R191" i="11"/>
  <c r="R203" i="11"/>
  <c r="R215" i="11"/>
  <c r="R227" i="11"/>
  <c r="R239" i="11"/>
  <c r="R251" i="11"/>
  <c r="R263" i="11"/>
  <c r="R275" i="11"/>
  <c r="R287" i="11"/>
  <c r="R299" i="11"/>
  <c r="R311" i="11"/>
  <c r="R323" i="11"/>
  <c r="R335" i="11"/>
  <c r="R347" i="11"/>
  <c r="R359" i="11"/>
  <c r="R371" i="11"/>
  <c r="R383" i="11"/>
  <c r="R395" i="11"/>
  <c r="R407" i="11"/>
  <c r="R419" i="11"/>
  <c r="R431" i="11"/>
  <c r="R443" i="11"/>
  <c r="R455" i="11"/>
  <c r="R467" i="11"/>
  <c r="R479" i="11"/>
  <c r="R491" i="11"/>
  <c r="R503" i="11"/>
  <c r="R515" i="11"/>
  <c r="R527" i="11"/>
  <c r="R539" i="11"/>
  <c r="R551" i="11"/>
  <c r="R563" i="11"/>
  <c r="R575" i="11"/>
  <c r="R587" i="11"/>
  <c r="R599" i="11"/>
  <c r="R611" i="11"/>
  <c r="R623" i="11"/>
  <c r="R635" i="11"/>
  <c r="R647" i="11"/>
  <c r="R659" i="11"/>
  <c r="R671" i="11"/>
  <c r="R683" i="11"/>
  <c r="R695" i="11"/>
  <c r="R707" i="11"/>
  <c r="R719" i="11"/>
  <c r="R731" i="11"/>
  <c r="R743" i="11"/>
  <c r="R755" i="11"/>
  <c r="R767" i="11"/>
  <c r="R779" i="11"/>
  <c r="R791" i="11"/>
  <c r="R12" i="11"/>
  <c r="R24" i="11"/>
  <c r="R36" i="11"/>
  <c r="R48" i="11"/>
  <c r="R60" i="11"/>
  <c r="R72" i="11"/>
  <c r="R84" i="11"/>
  <c r="R96" i="11"/>
  <c r="R108" i="11"/>
  <c r="R120" i="11"/>
  <c r="R132" i="11"/>
  <c r="R144" i="11"/>
  <c r="R156" i="11"/>
  <c r="R168" i="11"/>
  <c r="R180" i="11"/>
  <c r="R192" i="11"/>
  <c r="R204" i="11"/>
  <c r="R216" i="11"/>
  <c r="R228" i="11"/>
  <c r="R240" i="11"/>
  <c r="R252" i="11"/>
  <c r="R264" i="11"/>
  <c r="R276" i="11"/>
  <c r="R288" i="11"/>
  <c r="R300" i="11"/>
  <c r="R312" i="11"/>
  <c r="R324" i="11"/>
  <c r="R336" i="11"/>
  <c r="R348" i="11"/>
  <c r="R360" i="11"/>
  <c r="R372" i="11"/>
  <c r="R384" i="11"/>
  <c r="R396" i="11"/>
  <c r="R408" i="11"/>
  <c r="R420" i="11"/>
  <c r="R432" i="11"/>
  <c r="R444" i="11"/>
  <c r="R456" i="11"/>
  <c r="R468" i="11"/>
  <c r="R480" i="11"/>
  <c r="R492" i="11"/>
  <c r="R504" i="11"/>
  <c r="R516" i="11"/>
  <c r="R528" i="11"/>
  <c r="R540" i="11"/>
  <c r="R552" i="11"/>
  <c r="R564" i="11"/>
  <c r="R576" i="11"/>
  <c r="R13" i="11"/>
  <c r="R25" i="11"/>
  <c r="R37" i="11"/>
  <c r="R49" i="11"/>
  <c r="R61" i="11"/>
  <c r="R73" i="11"/>
  <c r="R85" i="11"/>
  <c r="R97" i="11"/>
  <c r="R109" i="11"/>
  <c r="R121" i="11"/>
  <c r="R133" i="11"/>
  <c r="R145" i="11"/>
  <c r="R157" i="11"/>
  <c r="R169" i="11"/>
  <c r="R181" i="11"/>
  <c r="R193" i="11"/>
  <c r="R205" i="11"/>
  <c r="R217" i="11"/>
  <c r="R229" i="11"/>
  <c r="R241" i="11"/>
  <c r="R253" i="11"/>
  <c r="R265" i="11"/>
  <c r="R277" i="11"/>
  <c r="R289" i="11"/>
  <c r="R301" i="11"/>
  <c r="R313" i="11"/>
  <c r="R325" i="11"/>
  <c r="R337" i="11"/>
  <c r="R349" i="11"/>
  <c r="R361" i="11"/>
  <c r="R373" i="11"/>
  <c r="R385" i="11"/>
  <c r="R397" i="11"/>
  <c r="R409" i="11"/>
  <c r="R421" i="11"/>
  <c r="R433" i="11"/>
  <c r="R445" i="11"/>
  <c r="R457" i="11"/>
  <c r="R469" i="11"/>
  <c r="R481" i="11"/>
  <c r="R493" i="11"/>
  <c r="R505" i="11"/>
  <c r="R517" i="11"/>
  <c r="R529" i="11"/>
  <c r="R541" i="11"/>
  <c r="R553" i="11"/>
  <c r="R565" i="11"/>
  <c r="R577" i="11"/>
  <c r="R589" i="11"/>
  <c r="R601" i="11"/>
  <c r="R613" i="11"/>
  <c r="R625" i="11"/>
  <c r="R637" i="11"/>
  <c r="R649" i="11"/>
  <c r="R661" i="11"/>
  <c r="R673" i="11"/>
  <c r="R685" i="11"/>
  <c r="R14" i="11"/>
  <c r="R26" i="11"/>
  <c r="R38" i="11"/>
  <c r="R50" i="11"/>
  <c r="R62" i="11"/>
  <c r="R74" i="11"/>
  <c r="R86" i="11"/>
  <c r="R98" i="11"/>
  <c r="R110" i="11"/>
  <c r="R122" i="11"/>
  <c r="R134" i="11"/>
  <c r="R146" i="11"/>
  <c r="R158" i="11"/>
  <c r="R170" i="11"/>
  <c r="R182" i="11"/>
  <c r="R194" i="11"/>
  <c r="R206" i="11"/>
  <c r="R218" i="11"/>
  <c r="R230" i="11"/>
  <c r="R242" i="11"/>
  <c r="R254" i="11"/>
  <c r="R266" i="11"/>
  <c r="R278" i="11"/>
  <c r="R290" i="11"/>
  <c r="R302" i="11"/>
  <c r="R314" i="11"/>
  <c r="R326" i="11"/>
  <c r="R338" i="11"/>
  <c r="R350" i="11"/>
  <c r="R362" i="11"/>
  <c r="R374" i="11"/>
  <c r="R386" i="11"/>
  <c r="R398" i="11"/>
  <c r="R410" i="11"/>
  <c r="R422" i="11"/>
  <c r="R434" i="11"/>
  <c r="R446" i="11"/>
  <c r="R458" i="11"/>
  <c r="R470" i="11"/>
  <c r="R482" i="11"/>
  <c r="R494" i="11"/>
  <c r="R506" i="11"/>
  <c r="R518" i="11"/>
  <c r="R530" i="11"/>
  <c r="R542" i="11"/>
  <c r="R554" i="11"/>
  <c r="R15" i="11"/>
  <c r="R27" i="11"/>
  <c r="R39" i="11"/>
  <c r="R51" i="11"/>
  <c r="R63" i="11"/>
  <c r="R75" i="11"/>
  <c r="R87" i="11"/>
  <c r="R99" i="11"/>
  <c r="R111" i="11"/>
  <c r="R123" i="11"/>
  <c r="R135" i="11"/>
  <c r="R147" i="11"/>
  <c r="R159" i="11"/>
  <c r="R171" i="11"/>
  <c r="R183" i="11"/>
  <c r="R195" i="11"/>
  <c r="R207" i="11"/>
  <c r="R219" i="11"/>
  <c r="R231" i="11"/>
  <c r="R243" i="11"/>
  <c r="R255" i="11"/>
  <c r="R267" i="11"/>
  <c r="R279" i="11"/>
  <c r="R291" i="11"/>
  <c r="R303" i="11"/>
  <c r="R315" i="11"/>
  <c r="R327" i="11"/>
  <c r="R339" i="11"/>
  <c r="R351" i="11"/>
  <c r="R363" i="11"/>
  <c r="R375" i="11"/>
  <c r="R387" i="11"/>
  <c r="R399" i="11"/>
  <c r="R411" i="11"/>
  <c r="R423" i="11"/>
  <c r="R435" i="11"/>
  <c r="R447" i="11"/>
  <c r="R459" i="11"/>
  <c r="R471" i="11"/>
  <c r="R483" i="11"/>
  <c r="R495" i="11"/>
  <c r="R507" i="11"/>
  <c r="R4" i="11"/>
  <c r="R16" i="11"/>
  <c r="R28" i="11"/>
  <c r="R40" i="11"/>
  <c r="R52" i="11"/>
  <c r="R64" i="11"/>
  <c r="R76" i="11"/>
  <c r="R88" i="11"/>
  <c r="R100" i="11"/>
  <c r="R112" i="11"/>
  <c r="R124" i="11"/>
  <c r="R136" i="11"/>
  <c r="R148" i="11"/>
  <c r="R160" i="11"/>
  <c r="R172" i="11"/>
  <c r="R184" i="11"/>
  <c r="R196" i="11"/>
  <c r="R208" i="11"/>
  <c r="R220" i="11"/>
  <c r="R232" i="11"/>
  <c r="R244" i="11"/>
  <c r="R256" i="11"/>
  <c r="R268" i="11"/>
  <c r="R280" i="11"/>
  <c r="R292" i="11"/>
  <c r="R304" i="11"/>
  <c r="R316" i="11"/>
  <c r="R328" i="11"/>
  <c r="R340" i="11"/>
  <c r="R352" i="11"/>
  <c r="R364" i="11"/>
  <c r="R376" i="11"/>
  <c r="R388" i="11"/>
  <c r="R400" i="11"/>
  <c r="R412" i="11"/>
  <c r="R5" i="11"/>
  <c r="R17" i="11"/>
  <c r="R29" i="11"/>
  <c r="R41" i="11"/>
  <c r="R53" i="11"/>
  <c r="R65" i="11"/>
  <c r="R77" i="11"/>
  <c r="R89" i="11"/>
  <c r="R101" i="11"/>
  <c r="R113" i="11"/>
  <c r="R125" i="11"/>
  <c r="R137" i="11"/>
  <c r="R149" i="11"/>
  <c r="R161" i="11"/>
  <c r="R173" i="11"/>
  <c r="R185" i="11"/>
  <c r="R197" i="11"/>
  <c r="R209" i="11"/>
  <c r="R221" i="11"/>
  <c r="R233" i="11"/>
  <c r="R245" i="11"/>
  <c r="R257" i="11"/>
  <c r="R269" i="11"/>
  <c r="R281" i="11"/>
  <c r="R293" i="11"/>
  <c r="R305" i="11"/>
  <c r="R317" i="11"/>
  <c r="R329" i="11"/>
  <c r="R341" i="11"/>
  <c r="R353" i="11"/>
  <c r="R365" i="11"/>
  <c r="R377" i="11"/>
  <c r="R6" i="11"/>
  <c r="R18" i="11"/>
  <c r="R30" i="11"/>
  <c r="R42" i="11"/>
  <c r="R54" i="11"/>
  <c r="R66" i="11"/>
  <c r="R78" i="11"/>
  <c r="R90" i="11"/>
  <c r="R102" i="11"/>
  <c r="R114" i="11"/>
  <c r="R126" i="11"/>
  <c r="R138" i="11"/>
  <c r="R150" i="11"/>
  <c r="R162" i="11"/>
  <c r="R174" i="11"/>
  <c r="R186" i="11"/>
  <c r="R198" i="11"/>
  <c r="R210" i="11"/>
  <c r="R222" i="11"/>
  <c r="R234" i="11"/>
  <c r="R246" i="11"/>
  <c r="R258" i="11"/>
  <c r="R270" i="11"/>
  <c r="R282" i="11"/>
  <c r="R294" i="11"/>
  <c r="R306" i="11"/>
  <c r="R318" i="11"/>
  <c r="R330" i="11"/>
  <c r="R342" i="11"/>
  <c r="R354" i="11"/>
  <c r="R366" i="11"/>
  <c r="R378" i="11"/>
  <c r="R390" i="11"/>
  <c r="R402" i="11"/>
  <c r="R414" i="11"/>
  <c r="R426" i="11"/>
  <c r="R7" i="11"/>
  <c r="R19" i="11"/>
  <c r="R31" i="11"/>
  <c r="R43" i="11"/>
  <c r="R55" i="11"/>
  <c r="R67" i="11"/>
  <c r="R79" i="11"/>
  <c r="R91" i="11"/>
  <c r="R103" i="11"/>
  <c r="R115" i="11"/>
  <c r="R127" i="11"/>
  <c r="R139" i="11"/>
  <c r="R151" i="11"/>
  <c r="R163" i="11"/>
  <c r="R175" i="11"/>
  <c r="R187" i="11"/>
  <c r="R199" i="11"/>
  <c r="R211" i="11"/>
  <c r="R223" i="11"/>
  <c r="R235" i="11"/>
  <c r="R247" i="11"/>
  <c r="R259" i="11"/>
  <c r="R271" i="11"/>
  <c r="R283" i="11"/>
  <c r="R295" i="11"/>
  <c r="R307" i="11"/>
  <c r="R319" i="11"/>
  <c r="R331" i="11"/>
  <c r="R343" i="11"/>
  <c r="R355" i="11"/>
  <c r="R367" i="11"/>
  <c r="R379" i="11"/>
  <c r="R391" i="11"/>
  <c r="R403" i="11"/>
  <c r="R415" i="11"/>
  <c r="Q771" i="9"/>
  <c r="Q711" i="9"/>
  <c r="Q663" i="9"/>
  <c r="Q651" i="9"/>
  <c r="Q639" i="9"/>
  <c r="Q627" i="9"/>
  <c r="Q615" i="9"/>
  <c r="Q603" i="9"/>
  <c r="Q591" i="9"/>
  <c r="Q579" i="9"/>
  <c r="Q567" i="9"/>
  <c r="Q555" i="9"/>
  <c r="Q543" i="9"/>
  <c r="Q531" i="9"/>
  <c r="Q519" i="9"/>
  <c r="Q507" i="9"/>
  <c r="Q495" i="9"/>
  <c r="Q483" i="9"/>
  <c r="Q471" i="9"/>
  <c r="Q459" i="9"/>
  <c r="Q447" i="9"/>
  <c r="Q435" i="9"/>
  <c r="Q423" i="9"/>
  <c r="Q411" i="9"/>
  <c r="Q399" i="9"/>
  <c r="Q387" i="9"/>
  <c r="Q375" i="9"/>
  <c r="Q363" i="9"/>
  <c r="Q351" i="9"/>
  <c r="Q339" i="9"/>
  <c r="Q327" i="9"/>
  <c r="Q315" i="9"/>
  <c r="Q303" i="9"/>
  <c r="Q291" i="9"/>
  <c r="Q279" i="9"/>
  <c r="Q267" i="9"/>
  <c r="Q255" i="9"/>
  <c r="Q243" i="9"/>
  <c r="Q231" i="9"/>
  <c r="Q219" i="9"/>
  <c r="Q207" i="9"/>
  <c r="Q195" i="9"/>
  <c r="Q183" i="9"/>
  <c r="Q171" i="9"/>
  <c r="Q159" i="9"/>
  <c r="Q147" i="9"/>
  <c r="Q135" i="9"/>
  <c r="Q123" i="9"/>
  <c r="Q111" i="9"/>
  <c r="Q99" i="9"/>
  <c r="Q87" i="9"/>
  <c r="Q75" i="9"/>
  <c r="Q62" i="9"/>
  <c r="Q49" i="9"/>
  <c r="Q36" i="9"/>
  <c r="Q23" i="9"/>
  <c r="Q10" i="9"/>
  <c r="R801" i="11"/>
  <c r="R786" i="11"/>
  <c r="R772" i="11"/>
  <c r="R758" i="11"/>
  <c r="R744" i="11"/>
  <c r="R727" i="11"/>
  <c r="R712" i="11"/>
  <c r="R697" i="11"/>
  <c r="R676" i="11"/>
  <c r="R654" i="11"/>
  <c r="R636" i="11"/>
  <c r="R615" i="11"/>
  <c r="R593" i="11"/>
  <c r="R570" i="11"/>
  <c r="R545" i="11"/>
  <c r="R519" i="11"/>
  <c r="R484" i="11"/>
  <c r="R448" i="11"/>
  <c r="Q699" i="9"/>
  <c r="Q746" i="9"/>
  <c r="Q698" i="9"/>
  <c r="Q674" i="9"/>
  <c r="Q662" i="9"/>
  <c r="Q650" i="9"/>
  <c r="Q638" i="9"/>
  <c r="Q626" i="9"/>
  <c r="Q614" i="9"/>
  <c r="Q602" i="9"/>
  <c r="Q590" i="9"/>
  <c r="Q578" i="9"/>
  <c r="Q566" i="9"/>
  <c r="Q554" i="9"/>
  <c r="Q542" i="9"/>
  <c r="Q530" i="9"/>
  <c r="Q518" i="9"/>
  <c r="Q506" i="9"/>
  <c r="Q494" i="9"/>
  <c r="Q482" i="9"/>
  <c r="Q470" i="9"/>
  <c r="Q458" i="9"/>
  <c r="Q446" i="9"/>
  <c r="Q434" i="9"/>
  <c r="Q422" i="9"/>
  <c r="Q410" i="9"/>
  <c r="Q398" i="9"/>
  <c r="Q386" i="9"/>
  <c r="Q374" i="9"/>
  <c r="Q362" i="9"/>
  <c r="Q350" i="9"/>
  <c r="Q338" i="9"/>
  <c r="Q326" i="9"/>
  <c r="Q314" i="9"/>
  <c r="Q302" i="9"/>
  <c r="Q290" i="9"/>
  <c r="Q278" i="9"/>
  <c r="Q266" i="9"/>
  <c r="Q254" i="9"/>
  <c r="Q242" i="9"/>
  <c r="Q230" i="9"/>
  <c r="Q218" i="9"/>
  <c r="Q206" i="9"/>
  <c r="Q194" i="9"/>
  <c r="Q182" i="9"/>
  <c r="Q170" i="9"/>
  <c r="Q158" i="9"/>
  <c r="Q146" i="9"/>
  <c r="Q134" i="9"/>
  <c r="Q122" i="9"/>
  <c r="Q110" i="9"/>
  <c r="Q98" i="9"/>
  <c r="Q86" i="9"/>
  <c r="Q74" i="9"/>
  <c r="Q61" i="9"/>
  <c r="Q48" i="9"/>
  <c r="Q35" i="9"/>
  <c r="Q22" i="9"/>
  <c r="Q9" i="9"/>
  <c r="R799" i="11"/>
  <c r="R785" i="11"/>
  <c r="R771" i="11"/>
  <c r="R757" i="11"/>
  <c r="R742" i="11"/>
  <c r="R726" i="11"/>
  <c r="R711" i="11"/>
  <c r="R696" i="11"/>
  <c r="R675" i="11"/>
  <c r="R653" i="11"/>
  <c r="R631" i="11"/>
  <c r="R614" i="11"/>
  <c r="R592" i="11"/>
  <c r="R569" i="11"/>
  <c r="R544" i="11"/>
  <c r="R511" i="11"/>
  <c r="R475" i="11"/>
  <c r="R439" i="11"/>
  <c r="Q675" i="9"/>
  <c r="Q770" i="9"/>
  <c r="Q781" i="9"/>
  <c r="Q733" i="9"/>
  <c r="Q685" i="9"/>
  <c r="Q673" i="9"/>
  <c r="Q661" i="9"/>
  <c r="Q649" i="9"/>
  <c r="Q637" i="9"/>
  <c r="Q625" i="9"/>
  <c r="Q613" i="9"/>
  <c r="Q601" i="9"/>
  <c r="Q589" i="9"/>
  <c r="Q577" i="9"/>
  <c r="Q565" i="9"/>
  <c r="Q553" i="9"/>
  <c r="Q541" i="9"/>
  <c r="Q529" i="9"/>
  <c r="Q517" i="9"/>
  <c r="Q505" i="9"/>
  <c r="Q493" i="9"/>
  <c r="Q481" i="9"/>
  <c r="Q469" i="9"/>
  <c r="Q457" i="9"/>
  <c r="Q445" i="9"/>
  <c r="Q433" i="9"/>
  <c r="Q421" i="9"/>
  <c r="Q409" i="9"/>
  <c r="Q397" i="9"/>
  <c r="Q385" i="9"/>
  <c r="Q373" i="9"/>
  <c r="Q361" i="9"/>
  <c r="Q349" i="9"/>
  <c r="Q337" i="9"/>
  <c r="Q325" i="9"/>
  <c r="Q313" i="9"/>
  <c r="Q301" i="9"/>
  <c r="Q289" i="9"/>
  <c r="Q277" i="9"/>
  <c r="Q265" i="9"/>
  <c r="Q253" i="9"/>
  <c r="Q241" i="9"/>
  <c r="Q229" i="9"/>
  <c r="Q217" i="9"/>
  <c r="Q205" i="9"/>
  <c r="Q193" i="9"/>
  <c r="Q181" i="9"/>
  <c r="Q169" i="9"/>
  <c r="Q157" i="9"/>
  <c r="Q145" i="9"/>
  <c r="Q133" i="9"/>
  <c r="Q121" i="9"/>
  <c r="Q109" i="9"/>
  <c r="Q97" i="9"/>
  <c r="Q85" i="9"/>
  <c r="Q73" i="9"/>
  <c r="Q60" i="9"/>
  <c r="Q47" i="9"/>
  <c r="Q34" i="9"/>
  <c r="Q21" i="9"/>
  <c r="Q7" i="9"/>
  <c r="R798" i="11"/>
  <c r="R784" i="11"/>
  <c r="R770" i="11"/>
  <c r="R756" i="11"/>
  <c r="R741" i="11"/>
  <c r="R725" i="11"/>
  <c r="R710" i="11"/>
  <c r="R691" i="11"/>
  <c r="R674" i="11"/>
  <c r="R652" i="11"/>
  <c r="R630" i="11"/>
  <c r="R612" i="11"/>
  <c r="R591" i="11"/>
  <c r="R568" i="11"/>
  <c r="R543" i="11"/>
  <c r="R510" i="11"/>
  <c r="R474" i="11"/>
  <c r="R438" i="11"/>
  <c r="R8" i="12"/>
  <c r="R20" i="12"/>
  <c r="R32" i="12"/>
  <c r="R44" i="12"/>
  <c r="R56" i="12"/>
  <c r="R68" i="12"/>
  <c r="R80" i="12"/>
  <c r="R92" i="12"/>
  <c r="R104" i="12"/>
  <c r="R116" i="12"/>
  <c r="R128" i="12"/>
  <c r="R140" i="12"/>
  <c r="R152" i="12"/>
  <c r="R164" i="12"/>
  <c r="R176" i="12"/>
  <c r="R188" i="12"/>
  <c r="R200" i="12"/>
  <c r="R212" i="12"/>
  <c r="R224" i="12"/>
  <c r="R236" i="12"/>
  <c r="R248" i="12"/>
  <c r="R260" i="12"/>
  <c r="R272" i="12"/>
  <c r="R284" i="12"/>
  <c r="R296" i="12"/>
  <c r="R308" i="12"/>
  <c r="R320" i="12"/>
  <c r="R332" i="12"/>
  <c r="R344" i="12"/>
  <c r="R356" i="12"/>
  <c r="R368" i="12"/>
  <c r="R380" i="12"/>
  <c r="R392" i="12"/>
  <c r="R404" i="12"/>
  <c r="R416" i="12"/>
  <c r="R428" i="12"/>
  <c r="R440" i="12"/>
  <c r="R452" i="12"/>
  <c r="R464" i="12"/>
  <c r="R476" i="12"/>
  <c r="R488" i="12"/>
  <c r="R500" i="12"/>
  <c r="R512" i="12"/>
  <c r="R524" i="12"/>
  <c r="R536" i="12"/>
  <c r="R548" i="12"/>
  <c r="R560" i="12"/>
  <c r="R9" i="12"/>
  <c r="R21" i="12"/>
  <c r="R33" i="12"/>
  <c r="R45" i="12"/>
  <c r="R57" i="12"/>
  <c r="R69" i="12"/>
  <c r="R81" i="12"/>
  <c r="R93" i="12"/>
  <c r="R105" i="12"/>
  <c r="R117" i="12"/>
  <c r="R129" i="12"/>
  <c r="R141" i="12"/>
  <c r="R153" i="12"/>
  <c r="R165" i="12"/>
  <c r="R177" i="12"/>
  <c r="R189" i="12"/>
  <c r="R201" i="12"/>
  <c r="R213" i="12"/>
  <c r="R225" i="12"/>
  <c r="R237" i="12"/>
  <c r="R249" i="12"/>
  <c r="R261" i="12"/>
  <c r="R273" i="12"/>
  <c r="R285" i="12"/>
  <c r="R297" i="12"/>
  <c r="R309" i="12"/>
  <c r="R321" i="12"/>
  <c r="R333" i="12"/>
  <c r="R345" i="12"/>
  <c r="R357" i="12"/>
  <c r="R369" i="12"/>
  <c r="R381" i="12"/>
  <c r="R393" i="12"/>
  <c r="R405" i="12"/>
  <c r="R417" i="12"/>
  <c r="R429" i="12"/>
  <c r="R441" i="12"/>
  <c r="R10" i="12"/>
  <c r="R22" i="12"/>
  <c r="R34" i="12"/>
  <c r="R46" i="12"/>
  <c r="R58" i="12"/>
  <c r="R70" i="12"/>
  <c r="R82" i="12"/>
  <c r="R94" i="12"/>
  <c r="R106" i="12"/>
  <c r="R118" i="12"/>
  <c r="R130" i="12"/>
  <c r="R142" i="12"/>
  <c r="R154" i="12"/>
  <c r="R166" i="12"/>
  <c r="R178" i="12"/>
  <c r="R190" i="12"/>
  <c r="R202" i="12"/>
  <c r="R214" i="12"/>
  <c r="R226" i="12"/>
  <c r="R238" i="12"/>
  <c r="R250" i="12"/>
  <c r="R262" i="12"/>
  <c r="R274" i="12"/>
  <c r="R286" i="12"/>
  <c r="R298" i="12"/>
  <c r="R310" i="12"/>
  <c r="R322" i="12"/>
  <c r="R334" i="12"/>
  <c r="R346" i="12"/>
  <c r="R358" i="12"/>
  <c r="R370" i="12"/>
  <c r="R382" i="12"/>
  <c r="R394" i="12"/>
  <c r="R406" i="12"/>
  <c r="R11" i="12"/>
  <c r="R23" i="12"/>
  <c r="R35" i="12"/>
  <c r="R47" i="12"/>
  <c r="R59" i="12"/>
  <c r="R71" i="12"/>
  <c r="R83" i="12"/>
  <c r="R95" i="12"/>
  <c r="R107" i="12"/>
  <c r="R119" i="12"/>
  <c r="R131" i="12"/>
  <c r="R143" i="12"/>
  <c r="R155" i="12"/>
  <c r="R167" i="12"/>
  <c r="R179" i="12"/>
  <c r="R191" i="12"/>
  <c r="R203" i="12"/>
  <c r="R215" i="12"/>
  <c r="R227" i="12"/>
  <c r="R239" i="12"/>
  <c r="R251" i="12"/>
  <c r="R263" i="12"/>
  <c r="R275" i="12"/>
  <c r="R287" i="12"/>
  <c r="R299" i="12"/>
  <c r="R311" i="12"/>
  <c r="R323" i="12"/>
  <c r="R335" i="12"/>
  <c r="R347" i="12"/>
  <c r="R359" i="12"/>
  <c r="R371" i="12"/>
  <c r="R383" i="12"/>
  <c r="R395" i="12"/>
  <c r="R407" i="12"/>
  <c r="R419" i="12"/>
  <c r="R431" i="12"/>
  <c r="R443" i="12"/>
  <c r="R455" i="12"/>
  <c r="R467" i="12"/>
  <c r="R479" i="12"/>
  <c r="R491" i="12"/>
  <c r="R503" i="12"/>
  <c r="R515" i="12"/>
  <c r="R527" i="12"/>
  <c r="R539" i="12"/>
  <c r="R551" i="12"/>
  <c r="R563" i="12"/>
  <c r="R12" i="12"/>
  <c r="R24" i="12"/>
  <c r="R36" i="12"/>
  <c r="R48" i="12"/>
  <c r="R60" i="12"/>
  <c r="R72" i="12"/>
  <c r="R84" i="12"/>
  <c r="R96" i="12"/>
  <c r="R108" i="12"/>
  <c r="R120" i="12"/>
  <c r="R132" i="12"/>
  <c r="R144" i="12"/>
  <c r="R156" i="12"/>
  <c r="R168" i="12"/>
  <c r="R180" i="12"/>
  <c r="R192" i="12"/>
  <c r="R204" i="12"/>
  <c r="R216" i="12"/>
  <c r="R228" i="12"/>
  <c r="R240" i="12"/>
  <c r="R252" i="12"/>
  <c r="R264" i="12"/>
  <c r="R276" i="12"/>
  <c r="R288" i="12"/>
  <c r="R13" i="12"/>
  <c r="R25" i="12"/>
  <c r="R37" i="12"/>
  <c r="R49" i="12"/>
  <c r="R61" i="12"/>
  <c r="R73" i="12"/>
  <c r="R85" i="12"/>
  <c r="R97" i="12"/>
  <c r="R109" i="12"/>
  <c r="R121" i="12"/>
  <c r="R133" i="12"/>
  <c r="R145" i="12"/>
  <c r="R157" i="12"/>
  <c r="R169" i="12"/>
  <c r="R181" i="12"/>
  <c r="R193" i="12"/>
  <c r="R205" i="12"/>
  <c r="R217" i="12"/>
  <c r="R229" i="12"/>
  <c r="R241" i="12"/>
  <c r="R253" i="12"/>
  <c r="R265" i="12"/>
  <c r="R277" i="12"/>
  <c r="R289" i="12"/>
  <c r="R301" i="12"/>
  <c r="R313" i="12"/>
  <c r="R325" i="12"/>
  <c r="R337" i="12"/>
  <c r="R349" i="12"/>
  <c r="R361" i="12"/>
  <c r="R373" i="12"/>
  <c r="R385" i="12"/>
  <c r="R397" i="12"/>
  <c r="R409" i="12"/>
  <c r="R421" i="12"/>
  <c r="R433" i="12"/>
  <c r="R445" i="12"/>
  <c r="R14" i="12"/>
  <c r="R26" i="12"/>
  <c r="R38" i="12"/>
  <c r="R50" i="12"/>
  <c r="R62" i="12"/>
  <c r="R74" i="12"/>
  <c r="R86" i="12"/>
  <c r="R98" i="12"/>
  <c r="R110" i="12"/>
  <c r="R122" i="12"/>
  <c r="R134" i="12"/>
  <c r="R146" i="12"/>
  <c r="R158" i="12"/>
  <c r="R170" i="12"/>
  <c r="R182" i="12"/>
  <c r="R194" i="12"/>
  <c r="R206" i="12"/>
  <c r="R218" i="12"/>
  <c r="R230" i="12"/>
  <c r="R242" i="12"/>
  <c r="R254" i="12"/>
  <c r="R15" i="12"/>
  <c r="R27" i="12"/>
  <c r="R39" i="12"/>
  <c r="R51" i="12"/>
  <c r="R63" i="12"/>
  <c r="R75" i="12"/>
  <c r="R87" i="12"/>
  <c r="R99" i="12"/>
  <c r="R111" i="12"/>
  <c r="R123" i="12"/>
  <c r="R135" i="12"/>
  <c r="R147" i="12"/>
  <c r="R159" i="12"/>
  <c r="R171" i="12"/>
  <c r="R183" i="12"/>
  <c r="R195" i="12"/>
  <c r="R207" i="12"/>
  <c r="R219" i="12"/>
  <c r="R231" i="12"/>
  <c r="R243" i="12"/>
  <c r="R255" i="12"/>
  <c r="R4" i="12"/>
  <c r="R16" i="12"/>
  <c r="R28" i="12"/>
  <c r="R40" i="12"/>
  <c r="R52" i="12"/>
  <c r="R64" i="12"/>
  <c r="R76" i="12"/>
  <c r="R88" i="12"/>
  <c r="R100" i="12"/>
  <c r="R112" i="12"/>
  <c r="R124" i="12"/>
  <c r="R136" i="12"/>
  <c r="R148" i="12"/>
  <c r="R160" i="12"/>
  <c r="R172" i="12"/>
  <c r="R184" i="12"/>
  <c r="R196" i="12"/>
  <c r="R5" i="12"/>
  <c r="R17" i="12"/>
  <c r="R29" i="12"/>
  <c r="R41" i="12"/>
  <c r="R53" i="12"/>
  <c r="R65" i="12"/>
  <c r="R77" i="12"/>
  <c r="R89" i="12"/>
  <c r="R101" i="12"/>
  <c r="R113" i="12"/>
  <c r="R125" i="12"/>
  <c r="R137" i="12"/>
  <c r="R149" i="12"/>
  <c r="R6" i="12"/>
  <c r="R18" i="12"/>
  <c r="R30" i="12"/>
  <c r="R42" i="12"/>
  <c r="R54" i="12"/>
  <c r="R66" i="12"/>
  <c r="R78" i="12"/>
  <c r="R90" i="12"/>
  <c r="R102" i="12"/>
  <c r="R114" i="12"/>
  <c r="R126" i="12"/>
  <c r="R138" i="12"/>
  <c r="R150" i="12"/>
  <c r="R162" i="12"/>
  <c r="R174" i="12"/>
  <c r="R186" i="12"/>
  <c r="R198" i="12"/>
  <c r="R210" i="12"/>
  <c r="R222" i="12"/>
  <c r="R7" i="12"/>
  <c r="R19" i="12"/>
  <c r="R31" i="12"/>
  <c r="R43" i="12"/>
  <c r="R55" i="12"/>
  <c r="R67" i="12"/>
  <c r="R79" i="12"/>
  <c r="R91" i="12"/>
  <c r="R103" i="12"/>
  <c r="R115" i="12"/>
  <c r="R127" i="12"/>
  <c r="R139" i="12"/>
  <c r="R151" i="12"/>
  <c r="R163" i="12"/>
  <c r="R175" i="12"/>
  <c r="R187" i="12"/>
  <c r="R199" i="12"/>
  <c r="R211" i="12"/>
  <c r="R223" i="12"/>
  <c r="R235" i="12"/>
  <c r="R247" i="12"/>
  <c r="R185" i="12"/>
  <c r="R256" i="12"/>
  <c r="R280" i="12"/>
  <c r="R303" i="12"/>
  <c r="R324" i="12"/>
  <c r="R342" i="12"/>
  <c r="R364" i="12"/>
  <c r="R386" i="12"/>
  <c r="R403" i="12"/>
  <c r="R424" i="12"/>
  <c r="R442" i="12"/>
  <c r="R458" i="12"/>
  <c r="R472" i="12"/>
  <c r="R486" i="12"/>
  <c r="R501" i="12"/>
  <c r="R516" i="12"/>
  <c r="R530" i="12"/>
  <c r="R544" i="12"/>
  <c r="R558" i="12"/>
  <c r="R572" i="12"/>
  <c r="R584" i="12"/>
  <c r="R596" i="12"/>
  <c r="R608" i="12"/>
  <c r="R620" i="12"/>
  <c r="R632" i="12"/>
  <c r="R644" i="12"/>
  <c r="R656" i="12"/>
  <c r="R668" i="12"/>
  <c r="R680" i="12"/>
  <c r="R692" i="12"/>
  <c r="R704" i="12"/>
  <c r="R716" i="12"/>
  <c r="R728" i="12"/>
  <c r="R740" i="12"/>
  <c r="R752" i="12"/>
  <c r="R764" i="12"/>
  <c r="R776" i="12"/>
  <c r="R788" i="12"/>
  <c r="R800" i="12"/>
  <c r="R197" i="12"/>
  <c r="R257" i="12"/>
  <c r="R281" i="12"/>
  <c r="R304" i="12"/>
  <c r="R326" i="12"/>
  <c r="R343" i="12"/>
  <c r="R365" i="12"/>
  <c r="R387" i="12"/>
  <c r="R408" i="12"/>
  <c r="R425" i="12"/>
  <c r="R444" i="12"/>
  <c r="R459" i="12"/>
  <c r="R473" i="12"/>
  <c r="R487" i="12"/>
  <c r="R502" i="12"/>
  <c r="R517" i="12"/>
  <c r="R531" i="12"/>
  <c r="R545" i="12"/>
  <c r="R559" i="12"/>
  <c r="R573" i="12"/>
  <c r="R585" i="12"/>
  <c r="R597" i="12"/>
  <c r="R609" i="12"/>
  <c r="R621" i="12"/>
  <c r="R633" i="12"/>
  <c r="R645" i="12"/>
  <c r="R657" i="12"/>
  <c r="R669" i="12"/>
  <c r="R681" i="12"/>
  <c r="R693" i="12"/>
  <c r="R705" i="12"/>
  <c r="R717" i="12"/>
  <c r="R729" i="12"/>
  <c r="R741" i="12"/>
  <c r="R753" i="12"/>
  <c r="R765" i="12"/>
  <c r="R777" i="12"/>
  <c r="R789" i="12"/>
  <c r="R801" i="12"/>
  <c r="R208" i="12"/>
  <c r="R258" i="12"/>
  <c r="R282" i="12"/>
  <c r="R305" i="12"/>
  <c r="R327" i="12"/>
  <c r="R348" i="12"/>
  <c r="R366" i="12"/>
  <c r="R388" i="12"/>
  <c r="R410" i="12"/>
  <c r="R426" i="12"/>
  <c r="R446" i="12"/>
  <c r="R460" i="12"/>
  <c r="R474" i="12"/>
  <c r="R489" i="12"/>
  <c r="R504" i="12"/>
  <c r="R518" i="12"/>
  <c r="R532" i="12"/>
  <c r="R546" i="12"/>
  <c r="R561" i="12"/>
  <c r="R574" i="12"/>
  <c r="R586" i="12"/>
  <c r="R598" i="12"/>
  <c r="R610" i="12"/>
  <c r="R622" i="12"/>
  <c r="R634" i="12"/>
  <c r="R646" i="12"/>
  <c r="R658" i="12"/>
  <c r="R670" i="12"/>
  <c r="R682" i="12"/>
  <c r="R694" i="12"/>
  <c r="R706" i="12"/>
  <c r="R718" i="12"/>
  <c r="R730" i="12"/>
  <c r="R742" i="12"/>
  <c r="R754" i="12"/>
  <c r="R766" i="12"/>
  <c r="R778" i="12"/>
  <c r="R790" i="12"/>
  <c r="R802" i="12"/>
  <c r="R209" i="12"/>
  <c r="R259" i="12"/>
  <c r="R283" i="12"/>
  <c r="R306" i="12"/>
  <c r="R328" i="12"/>
  <c r="R350" i="12"/>
  <c r="R367" i="12"/>
  <c r="R389" i="12"/>
  <c r="R411" i="12"/>
  <c r="R427" i="12"/>
  <c r="R447" i="12"/>
  <c r="R461" i="12"/>
  <c r="R475" i="12"/>
  <c r="R490" i="12"/>
  <c r="R505" i="12"/>
  <c r="R519" i="12"/>
  <c r="R533" i="12"/>
  <c r="R547" i="12"/>
  <c r="R562" i="12"/>
  <c r="R575" i="12"/>
  <c r="R587" i="12"/>
  <c r="R599" i="12"/>
  <c r="R611" i="12"/>
  <c r="R623" i="12"/>
  <c r="R635" i="12"/>
  <c r="R647" i="12"/>
  <c r="R659" i="12"/>
  <c r="R671" i="12"/>
  <c r="R683" i="12"/>
  <c r="R695" i="12"/>
  <c r="R707" i="12"/>
  <c r="R719" i="12"/>
  <c r="R731" i="12"/>
  <c r="R743" i="12"/>
  <c r="R755" i="12"/>
  <c r="R767" i="12"/>
  <c r="R779" i="12"/>
  <c r="R791" i="12"/>
  <c r="R803" i="12"/>
  <c r="R220" i="12"/>
  <c r="R266" i="12"/>
  <c r="R290" i="12"/>
  <c r="R307" i="12"/>
  <c r="R329" i="12"/>
  <c r="R351" i="12"/>
  <c r="R372" i="12"/>
  <c r="R390" i="12"/>
  <c r="R412" i="12"/>
  <c r="R430" i="12"/>
  <c r="R448" i="12"/>
  <c r="R462" i="12"/>
  <c r="R477" i="12"/>
  <c r="R492" i="12"/>
  <c r="R506" i="12"/>
  <c r="R520" i="12"/>
  <c r="R534" i="12"/>
  <c r="R549" i="12"/>
  <c r="R564" i="12"/>
  <c r="R576" i="12"/>
  <c r="R588" i="12"/>
  <c r="R600" i="12"/>
  <c r="R612" i="12"/>
  <c r="R624" i="12"/>
  <c r="R636" i="12"/>
  <c r="R648" i="12"/>
  <c r="R660" i="12"/>
  <c r="R672" i="12"/>
  <c r="R684" i="12"/>
  <c r="R696" i="12"/>
  <c r="R708" i="12"/>
  <c r="R720" i="12"/>
  <c r="R732" i="12"/>
  <c r="R744" i="12"/>
  <c r="R756" i="12"/>
  <c r="R768" i="12"/>
  <c r="R780" i="12"/>
  <c r="R792" i="12"/>
  <c r="R804" i="12"/>
  <c r="R221" i="12"/>
  <c r="R267" i="12"/>
  <c r="R291" i="12"/>
  <c r="R312" i="12"/>
  <c r="R330" i="12"/>
  <c r="R352" i="12"/>
  <c r="R374" i="12"/>
  <c r="R391" i="12"/>
  <c r="R413" i="12"/>
  <c r="R432" i="12"/>
  <c r="R449" i="12"/>
  <c r="R463" i="12"/>
  <c r="R478" i="12"/>
  <c r="R493" i="12"/>
  <c r="R507" i="12"/>
  <c r="R521" i="12"/>
  <c r="R535" i="12"/>
  <c r="R550" i="12"/>
  <c r="R565" i="12"/>
  <c r="R577" i="12"/>
  <c r="R589" i="12"/>
  <c r="R601" i="12"/>
  <c r="R613" i="12"/>
  <c r="R625" i="12"/>
  <c r="R637" i="12"/>
  <c r="R649" i="12"/>
  <c r="R661" i="12"/>
  <c r="R673" i="12"/>
  <c r="R685" i="12"/>
  <c r="R697" i="12"/>
  <c r="R709" i="12"/>
  <c r="R721" i="12"/>
  <c r="R733" i="12"/>
  <c r="R745" i="12"/>
  <c r="R757" i="12"/>
  <c r="R769" i="12"/>
  <c r="R781" i="12"/>
  <c r="R793" i="12"/>
  <c r="R805" i="12"/>
  <c r="R232" i="12"/>
  <c r="R268" i="12"/>
  <c r="R292" i="12"/>
  <c r="R314" i="12"/>
  <c r="R331" i="12"/>
  <c r="R353" i="12"/>
  <c r="R375" i="12"/>
  <c r="R396" i="12"/>
  <c r="R414" i="12"/>
  <c r="R434" i="12"/>
  <c r="R450" i="12"/>
  <c r="R465" i="12"/>
  <c r="R480" i="12"/>
  <c r="R494" i="12"/>
  <c r="R508" i="12"/>
  <c r="R522" i="12"/>
  <c r="R537" i="12"/>
  <c r="R552" i="12"/>
  <c r="R566" i="12"/>
  <c r="R578" i="12"/>
  <c r="R590" i="12"/>
  <c r="R602" i="12"/>
  <c r="R614" i="12"/>
  <c r="R626" i="12"/>
  <c r="R638" i="12"/>
  <c r="R650" i="12"/>
  <c r="R662" i="12"/>
  <c r="R674" i="12"/>
  <c r="R686" i="12"/>
  <c r="R698" i="12"/>
  <c r="R710" i="12"/>
  <c r="R722" i="12"/>
  <c r="R734" i="12"/>
  <c r="R746" i="12"/>
  <c r="R758" i="12"/>
  <c r="R770" i="12"/>
  <c r="R782" i="12"/>
  <c r="R794" i="12"/>
  <c r="R806" i="12"/>
  <c r="R233" i="12"/>
  <c r="R269" i="12"/>
  <c r="R293" i="12"/>
  <c r="R315" i="12"/>
  <c r="R336" i="12"/>
  <c r="R354" i="12"/>
  <c r="R376" i="12"/>
  <c r="R398" i="12"/>
  <c r="R415" i="12"/>
  <c r="R435" i="12"/>
  <c r="R451" i="12"/>
  <c r="R466" i="12"/>
  <c r="R481" i="12"/>
  <c r="R495" i="12"/>
  <c r="R509" i="12"/>
  <c r="R523" i="12"/>
  <c r="R538" i="12"/>
  <c r="R553" i="12"/>
  <c r="R567" i="12"/>
  <c r="R579" i="12"/>
  <c r="R591" i="12"/>
  <c r="R603" i="12"/>
  <c r="R615" i="12"/>
  <c r="R627" i="12"/>
  <c r="R639" i="12"/>
  <c r="R651" i="12"/>
  <c r="R663" i="12"/>
  <c r="R675" i="12"/>
  <c r="R687" i="12"/>
  <c r="R699" i="12"/>
  <c r="R711" i="12"/>
  <c r="R723" i="12"/>
  <c r="R735" i="12"/>
  <c r="R747" i="12"/>
  <c r="R759" i="12"/>
  <c r="R771" i="12"/>
  <c r="R783" i="12"/>
  <c r="R795" i="12"/>
  <c r="R3" i="12"/>
  <c r="R234" i="12"/>
  <c r="R270" i="12"/>
  <c r="R294" i="12"/>
  <c r="R316" i="12"/>
  <c r="R338" i="12"/>
  <c r="R355" i="12"/>
  <c r="R377" i="12"/>
  <c r="R399" i="12"/>
  <c r="R418" i="12"/>
  <c r="R436" i="12"/>
  <c r="R453" i="12"/>
  <c r="R468" i="12"/>
  <c r="R482" i="12"/>
  <c r="R496" i="12"/>
  <c r="R510" i="12"/>
  <c r="R525" i="12"/>
  <c r="R540" i="12"/>
  <c r="R554" i="12"/>
  <c r="R568" i="12"/>
  <c r="R580" i="12"/>
  <c r="R592" i="12"/>
  <c r="R604" i="12"/>
  <c r="R616" i="12"/>
  <c r="R628" i="12"/>
  <c r="R640" i="12"/>
  <c r="R652" i="12"/>
  <c r="R664" i="12"/>
  <c r="R676" i="12"/>
  <c r="R688" i="12"/>
  <c r="R700" i="12"/>
  <c r="R712" i="12"/>
  <c r="R724" i="12"/>
  <c r="R736" i="12"/>
  <c r="R748" i="12"/>
  <c r="R760" i="12"/>
  <c r="R772" i="12"/>
  <c r="R784" i="12"/>
  <c r="R796" i="12"/>
  <c r="R244" i="12"/>
  <c r="R271" i="12"/>
  <c r="R295" i="12"/>
  <c r="R317" i="12"/>
  <c r="R339" i="12"/>
  <c r="R360" i="12"/>
  <c r="R378" i="12"/>
  <c r="R400" i="12"/>
  <c r="R420" i="12"/>
  <c r="R437" i="12"/>
  <c r="R454" i="12"/>
  <c r="R469" i="12"/>
  <c r="R483" i="12"/>
  <c r="R497" i="12"/>
  <c r="R511" i="12"/>
  <c r="R526" i="12"/>
  <c r="R541" i="12"/>
  <c r="R555" i="12"/>
  <c r="R569" i="12"/>
  <c r="R581" i="12"/>
  <c r="R593" i="12"/>
  <c r="R605" i="12"/>
  <c r="R617" i="12"/>
  <c r="R629" i="12"/>
  <c r="R641" i="12"/>
  <c r="R653" i="12"/>
  <c r="R665" i="12"/>
  <c r="R677" i="12"/>
  <c r="R689" i="12"/>
  <c r="R701" i="12"/>
  <c r="R713" i="12"/>
  <c r="R725" i="12"/>
  <c r="R737" i="12"/>
  <c r="R749" i="12"/>
  <c r="R761" i="12"/>
  <c r="R773" i="12"/>
  <c r="R785" i="12"/>
  <c r="R797" i="12"/>
  <c r="R161" i="12"/>
  <c r="R245" i="12"/>
  <c r="R278" i="12"/>
  <c r="R300" i="12"/>
  <c r="R318" i="12"/>
  <c r="R340" i="12"/>
  <c r="R362" i="12"/>
  <c r="R379" i="12"/>
  <c r="R401" i="12"/>
  <c r="R422" i="12"/>
  <c r="R438" i="12"/>
  <c r="R456" i="12"/>
  <c r="R470" i="12"/>
  <c r="R484" i="12"/>
  <c r="R498" i="12"/>
  <c r="R513" i="12"/>
  <c r="R528" i="12"/>
  <c r="R542" i="12"/>
  <c r="R556" i="12"/>
  <c r="R570" i="12"/>
  <c r="R582" i="12"/>
  <c r="R594" i="12"/>
  <c r="R606" i="12"/>
  <c r="R618" i="12"/>
  <c r="R630" i="12"/>
  <c r="R642" i="12"/>
  <c r="R654" i="12"/>
  <c r="R666" i="12"/>
  <c r="R678" i="12"/>
  <c r="R690" i="12"/>
  <c r="R702" i="12"/>
  <c r="R714" i="12"/>
  <c r="R726" i="12"/>
  <c r="R738" i="12"/>
  <c r="R750" i="12"/>
  <c r="R762" i="12"/>
  <c r="R774" i="12"/>
  <c r="R786" i="12"/>
  <c r="R798" i="12"/>
  <c r="R173" i="12"/>
  <c r="R246" i="12"/>
  <c r="R279" i="12"/>
  <c r="R302" i="12"/>
  <c r="R319" i="12"/>
  <c r="R341" i="12"/>
  <c r="R363" i="12"/>
  <c r="R384" i="12"/>
  <c r="R402" i="12"/>
  <c r="R423" i="12"/>
  <c r="R439" i="12"/>
  <c r="R457" i="12"/>
  <c r="R471" i="12"/>
  <c r="R485" i="12"/>
  <c r="R499" i="12"/>
  <c r="R514" i="12"/>
  <c r="R529" i="12"/>
  <c r="R543" i="12"/>
  <c r="R557" i="12"/>
  <c r="R571" i="12"/>
  <c r="R583" i="12"/>
  <c r="R595" i="12"/>
  <c r="R607" i="12"/>
  <c r="R619" i="12"/>
  <c r="R631" i="12"/>
  <c r="R643" i="12"/>
  <c r="R655" i="12"/>
  <c r="R667" i="12"/>
  <c r="R679" i="12"/>
  <c r="R691" i="12"/>
  <c r="R703" i="12"/>
  <c r="R715" i="12"/>
  <c r="R727" i="12"/>
  <c r="R739" i="12"/>
  <c r="R751" i="12"/>
  <c r="R763" i="12"/>
  <c r="R775" i="12"/>
  <c r="R787" i="12"/>
  <c r="R799" i="12"/>
  <c r="Q688" i="9"/>
  <c r="Q735" i="9"/>
  <c r="Q710" i="9"/>
  <c r="J12" i="7"/>
  <c r="J24" i="7"/>
  <c r="J36" i="7"/>
  <c r="J48" i="7"/>
  <c r="J60" i="7"/>
  <c r="J72" i="7"/>
  <c r="J84" i="7"/>
  <c r="J96" i="7"/>
  <c r="J108" i="7"/>
  <c r="J120" i="7"/>
  <c r="J13" i="7"/>
  <c r="J26" i="7"/>
  <c r="J39" i="7"/>
  <c r="J52" i="7"/>
  <c r="J65" i="7"/>
  <c r="J78" i="7"/>
  <c r="J91" i="7"/>
  <c r="J104" i="7"/>
  <c r="J117" i="7"/>
  <c r="J130" i="7"/>
  <c r="J142" i="7"/>
  <c r="J154" i="7"/>
  <c r="J166" i="7"/>
  <c r="J178" i="7"/>
  <c r="J190" i="7"/>
  <c r="J202" i="7"/>
  <c r="J214" i="7"/>
  <c r="J226" i="7"/>
  <c r="J238" i="7"/>
  <c r="J250" i="7"/>
  <c r="J262" i="7"/>
  <c r="J274" i="7"/>
  <c r="J286" i="7"/>
  <c r="J298" i="7"/>
  <c r="J310" i="7"/>
  <c r="J322" i="7"/>
  <c r="J334" i="7"/>
  <c r="J346" i="7"/>
  <c r="J358" i="7"/>
  <c r="J370" i="7"/>
  <c r="J382" i="7"/>
  <c r="J394" i="7"/>
  <c r="J406" i="7"/>
  <c r="J418" i="7"/>
  <c r="J430" i="7"/>
  <c r="J442" i="7"/>
  <c r="J454" i="7"/>
  <c r="J466" i="7"/>
  <c r="J478" i="7"/>
  <c r="J490" i="7"/>
  <c r="J502" i="7"/>
  <c r="J514" i="7"/>
  <c r="J526" i="7"/>
  <c r="J538" i="7"/>
  <c r="J550" i="7"/>
  <c r="J562" i="7"/>
  <c r="J574" i="7"/>
  <c r="J586" i="7"/>
  <c r="J598" i="7"/>
  <c r="J610" i="7"/>
  <c r="J622" i="7"/>
  <c r="J634" i="7"/>
  <c r="J646" i="7"/>
  <c r="J658" i="7"/>
  <c r="J670" i="7"/>
  <c r="J682" i="7"/>
  <c r="J694" i="7"/>
  <c r="J706" i="7"/>
  <c r="J718" i="7"/>
  <c r="J730" i="7"/>
  <c r="J742" i="7"/>
  <c r="J754" i="7"/>
  <c r="J766" i="7"/>
  <c r="J778" i="7"/>
  <c r="J790" i="7"/>
  <c r="J802" i="7"/>
  <c r="J814" i="7"/>
  <c r="J826" i="7"/>
  <c r="J838" i="7"/>
  <c r="J14" i="7"/>
  <c r="J27" i="7"/>
  <c r="J40" i="7"/>
  <c r="J53" i="7"/>
  <c r="J66" i="7"/>
  <c r="J79" i="7"/>
  <c r="J92" i="7"/>
  <c r="J105" i="7"/>
  <c r="J118" i="7"/>
  <c r="J131" i="7"/>
  <c r="J143" i="7"/>
  <c r="J155" i="7"/>
  <c r="J167" i="7"/>
  <c r="J179" i="7"/>
  <c r="J191" i="7"/>
  <c r="J203" i="7"/>
  <c r="J215" i="7"/>
  <c r="J227" i="7"/>
  <c r="J239" i="7"/>
  <c r="J251" i="7"/>
  <c r="J263" i="7"/>
  <c r="J275" i="7"/>
  <c r="J287" i="7"/>
  <c r="J299" i="7"/>
  <c r="J311" i="7"/>
  <c r="J323" i="7"/>
  <c r="J335" i="7"/>
  <c r="J347" i="7"/>
  <c r="J359" i="7"/>
  <c r="J371" i="7"/>
  <c r="J383" i="7"/>
  <c r="J395" i="7"/>
  <c r="J407" i="7"/>
  <c r="J419" i="7"/>
  <c r="J431" i="7"/>
  <c r="J443" i="7"/>
  <c r="J455" i="7"/>
  <c r="J467" i="7"/>
  <c r="J479" i="7"/>
  <c r="J491" i="7"/>
  <c r="J503" i="7"/>
  <c r="J515" i="7"/>
  <c r="J527" i="7"/>
  <c r="J539" i="7"/>
  <c r="J551" i="7"/>
  <c r="J563" i="7"/>
  <c r="J575" i="7"/>
  <c r="J587" i="7"/>
  <c r="J599" i="7"/>
  <c r="J611" i="7"/>
  <c r="J623" i="7"/>
  <c r="J635" i="7"/>
  <c r="J647" i="7"/>
  <c r="J659" i="7"/>
  <c r="J671" i="7"/>
  <c r="J683" i="7"/>
  <c r="J695" i="7"/>
  <c r="J707" i="7"/>
  <c r="J719" i="7"/>
  <c r="J731" i="7"/>
  <c r="J743" i="7"/>
  <c r="J755" i="7"/>
  <c r="J767" i="7"/>
  <c r="J15" i="7"/>
  <c r="J28" i="7"/>
  <c r="J41" i="7"/>
  <c r="J54" i="7"/>
  <c r="J67" i="7"/>
  <c r="J80" i="7"/>
  <c r="J93" i="7"/>
  <c r="J106" i="7"/>
  <c r="J119" i="7"/>
  <c r="J132" i="7"/>
  <c r="J144" i="7"/>
  <c r="J156" i="7"/>
  <c r="J168" i="7"/>
  <c r="J180" i="7"/>
  <c r="J192" i="7"/>
  <c r="J204" i="7"/>
  <c r="J216" i="7"/>
  <c r="J228" i="7"/>
  <c r="J240" i="7"/>
  <c r="J252" i="7"/>
  <c r="J264" i="7"/>
  <c r="J276" i="7"/>
  <c r="J288" i="7"/>
  <c r="J300" i="7"/>
  <c r="J312" i="7"/>
  <c r="J324" i="7"/>
  <c r="J336" i="7"/>
  <c r="J348" i="7"/>
  <c r="J360" i="7"/>
  <c r="J372" i="7"/>
  <c r="J384" i="7"/>
  <c r="J396" i="7"/>
  <c r="J408" i="7"/>
  <c r="J420" i="7"/>
  <c r="J432" i="7"/>
  <c r="J444" i="7"/>
  <c r="J456" i="7"/>
  <c r="J468" i="7"/>
  <c r="J480" i="7"/>
  <c r="J492" i="7"/>
  <c r="J504" i="7"/>
  <c r="J516" i="7"/>
  <c r="J528" i="7"/>
  <c r="J540" i="7"/>
  <c r="J552" i="7"/>
  <c r="J564" i="7"/>
  <c r="J576" i="7"/>
  <c r="J588" i="7"/>
  <c r="J600" i="7"/>
  <c r="J612" i="7"/>
  <c r="J624" i="7"/>
  <c r="J636" i="7"/>
  <c r="J648" i="7"/>
  <c r="J660" i="7"/>
  <c r="J672" i="7"/>
  <c r="J684" i="7"/>
  <c r="J696" i="7"/>
  <c r="J708" i="7"/>
  <c r="J720" i="7"/>
  <c r="J732" i="7"/>
  <c r="J744" i="7"/>
  <c r="J756" i="7"/>
  <c r="J768" i="7"/>
  <c r="J16" i="7"/>
  <c r="J29" i="7"/>
  <c r="J42" i="7"/>
  <c r="J55" i="7"/>
  <c r="J68" i="7"/>
  <c r="J81" i="7"/>
  <c r="J94" i="7"/>
  <c r="J107" i="7"/>
  <c r="J121" i="7"/>
  <c r="J133" i="7"/>
  <c r="J145" i="7"/>
  <c r="J157" i="7"/>
  <c r="J169" i="7"/>
  <c r="J181" i="7"/>
  <c r="J193" i="7"/>
  <c r="J205" i="7"/>
  <c r="J217" i="7"/>
  <c r="J229" i="7"/>
  <c r="J241" i="7"/>
  <c r="J253" i="7"/>
  <c r="J265" i="7"/>
  <c r="J277" i="7"/>
  <c r="J289" i="7"/>
  <c r="J301" i="7"/>
  <c r="J313" i="7"/>
  <c r="J325" i="7"/>
  <c r="J337" i="7"/>
  <c r="J349" i="7"/>
  <c r="J361" i="7"/>
  <c r="J373" i="7"/>
  <c r="J385" i="7"/>
  <c r="J397" i="7"/>
  <c r="J409" i="7"/>
  <c r="J421" i="7"/>
  <c r="J433" i="7"/>
  <c r="J445" i="7"/>
  <c r="J457" i="7"/>
  <c r="J469" i="7"/>
  <c r="J481" i="7"/>
  <c r="J493" i="7"/>
  <c r="J505" i="7"/>
  <c r="J517" i="7"/>
  <c r="J529" i="7"/>
  <c r="J541" i="7"/>
  <c r="J553" i="7"/>
  <c r="J565" i="7"/>
  <c r="J577" i="7"/>
  <c r="J589" i="7"/>
  <c r="J601" i="7"/>
  <c r="J613" i="7"/>
  <c r="J625" i="7"/>
  <c r="J637" i="7"/>
  <c r="J649" i="7"/>
  <c r="J661" i="7"/>
  <c r="J673" i="7"/>
  <c r="J685" i="7"/>
  <c r="J697" i="7"/>
  <c r="J709" i="7"/>
  <c r="J721" i="7"/>
  <c r="J733" i="7"/>
  <c r="J745" i="7"/>
  <c r="J757" i="7"/>
  <c r="J769" i="7"/>
  <c r="J781" i="7"/>
  <c r="J793" i="7"/>
  <c r="J805" i="7"/>
  <c r="J817" i="7"/>
  <c r="J829" i="7"/>
  <c r="J841" i="7"/>
  <c r="J4" i="7"/>
  <c r="J17" i="7"/>
  <c r="J30" i="7"/>
  <c r="J43" i="7"/>
  <c r="J56" i="7"/>
  <c r="J69" i="7"/>
  <c r="J82" i="7"/>
  <c r="J95" i="7"/>
  <c r="J109" i="7"/>
  <c r="J122" i="7"/>
  <c r="J134" i="7"/>
  <c r="J146" i="7"/>
  <c r="J158" i="7"/>
  <c r="J170" i="7"/>
  <c r="J182" i="7"/>
  <c r="J194" i="7"/>
  <c r="J206" i="7"/>
  <c r="J218" i="7"/>
  <c r="J230" i="7"/>
  <c r="J242" i="7"/>
  <c r="J254" i="7"/>
  <c r="J266" i="7"/>
  <c r="J278" i="7"/>
  <c r="J290" i="7"/>
  <c r="J302" i="7"/>
  <c r="J314" i="7"/>
  <c r="J326" i="7"/>
  <c r="J338" i="7"/>
  <c r="J350" i="7"/>
  <c r="J362" i="7"/>
  <c r="J374" i="7"/>
  <c r="J386" i="7"/>
  <c r="J398" i="7"/>
  <c r="J410" i="7"/>
  <c r="J422" i="7"/>
  <c r="J434" i="7"/>
  <c r="J446" i="7"/>
  <c r="J458" i="7"/>
  <c r="J470" i="7"/>
  <c r="J482" i="7"/>
  <c r="J494" i="7"/>
  <c r="J506" i="7"/>
  <c r="J518" i="7"/>
  <c r="J530" i="7"/>
  <c r="J542" i="7"/>
  <c r="J554" i="7"/>
  <c r="J566" i="7"/>
  <c r="J578" i="7"/>
  <c r="J590" i="7"/>
  <c r="J602" i="7"/>
  <c r="J614" i="7"/>
  <c r="J626" i="7"/>
  <c r="J638" i="7"/>
  <c r="J650" i="7"/>
  <c r="J662" i="7"/>
  <c r="J674" i="7"/>
  <c r="J686" i="7"/>
  <c r="J698" i="7"/>
  <c r="J710" i="7"/>
  <c r="J722" i="7"/>
  <c r="J734" i="7"/>
  <c r="J746" i="7"/>
  <c r="J5" i="7"/>
  <c r="J18" i="7"/>
  <c r="J31" i="7"/>
  <c r="J44" i="7"/>
  <c r="J57" i="7"/>
  <c r="J70" i="7"/>
  <c r="J83" i="7"/>
  <c r="J97" i="7"/>
  <c r="J110" i="7"/>
  <c r="J123" i="7"/>
  <c r="J135" i="7"/>
  <c r="J147" i="7"/>
  <c r="J159" i="7"/>
  <c r="J171" i="7"/>
  <c r="J183" i="7"/>
  <c r="J195" i="7"/>
  <c r="J207" i="7"/>
  <c r="J219" i="7"/>
  <c r="J231" i="7"/>
  <c r="J243" i="7"/>
  <c r="J255" i="7"/>
  <c r="J267" i="7"/>
  <c r="J279" i="7"/>
  <c r="J291" i="7"/>
  <c r="J303" i="7"/>
  <c r="J315" i="7"/>
  <c r="J327" i="7"/>
  <c r="J339" i="7"/>
  <c r="J351" i="7"/>
  <c r="J363" i="7"/>
  <c r="J375" i="7"/>
  <c r="J387" i="7"/>
  <c r="J399" i="7"/>
  <c r="J411" i="7"/>
  <c r="J423" i="7"/>
  <c r="J435" i="7"/>
  <c r="J447" i="7"/>
  <c r="J459" i="7"/>
  <c r="J471" i="7"/>
  <c r="J483" i="7"/>
  <c r="J495" i="7"/>
  <c r="J507" i="7"/>
  <c r="J519" i="7"/>
  <c r="J531" i="7"/>
  <c r="J543" i="7"/>
  <c r="J555" i="7"/>
  <c r="J567" i="7"/>
  <c r="J579" i="7"/>
  <c r="J591" i="7"/>
  <c r="J603" i="7"/>
  <c r="J615" i="7"/>
  <c r="J627" i="7"/>
  <c r="J639" i="7"/>
  <c r="J651" i="7"/>
  <c r="J663" i="7"/>
  <c r="J675" i="7"/>
  <c r="J687" i="7"/>
  <c r="J699" i="7"/>
  <c r="J711" i="7"/>
  <c r="J723" i="7"/>
  <c r="J735" i="7"/>
  <c r="J747" i="7"/>
  <c r="J759" i="7"/>
  <c r="J6" i="7"/>
  <c r="J19" i="7"/>
  <c r="J32" i="7"/>
  <c r="J45" i="7"/>
  <c r="J58" i="7"/>
  <c r="J71" i="7"/>
  <c r="J85" i="7"/>
  <c r="J98" i="7"/>
  <c r="J111" i="7"/>
  <c r="J124" i="7"/>
  <c r="J136" i="7"/>
  <c r="J148" i="7"/>
  <c r="J160" i="7"/>
  <c r="J172" i="7"/>
  <c r="J184" i="7"/>
  <c r="J196" i="7"/>
  <c r="J208" i="7"/>
  <c r="J220" i="7"/>
  <c r="J232" i="7"/>
  <c r="J244" i="7"/>
  <c r="J256" i="7"/>
  <c r="J268" i="7"/>
  <c r="J280" i="7"/>
  <c r="J292" i="7"/>
  <c r="J304" i="7"/>
  <c r="J316" i="7"/>
  <c r="J328" i="7"/>
  <c r="J340" i="7"/>
  <c r="J352" i="7"/>
  <c r="J364" i="7"/>
  <c r="J376" i="7"/>
  <c r="J388" i="7"/>
  <c r="J400" i="7"/>
  <c r="J412" i="7"/>
  <c r="J424" i="7"/>
  <c r="J436" i="7"/>
  <c r="J448" i="7"/>
  <c r="J460" i="7"/>
  <c r="J472" i="7"/>
  <c r="J484" i="7"/>
  <c r="J496" i="7"/>
  <c r="J508" i="7"/>
  <c r="J520" i="7"/>
  <c r="J532" i="7"/>
  <c r="J544" i="7"/>
  <c r="J556" i="7"/>
  <c r="J568" i="7"/>
  <c r="J580" i="7"/>
  <c r="J592" i="7"/>
  <c r="J604" i="7"/>
  <c r="J616" i="7"/>
  <c r="J628" i="7"/>
  <c r="J640" i="7"/>
  <c r="J652" i="7"/>
  <c r="J664" i="7"/>
  <c r="J676" i="7"/>
  <c r="J688" i="7"/>
  <c r="J700" i="7"/>
  <c r="J712" i="7"/>
  <c r="J724" i="7"/>
  <c r="J736" i="7"/>
  <c r="J748" i="7"/>
  <c r="J760" i="7"/>
  <c r="J772" i="7"/>
  <c r="J7" i="7"/>
  <c r="J20" i="7"/>
  <c r="J33" i="7"/>
  <c r="J46" i="7"/>
  <c r="J59" i="7"/>
  <c r="J73" i="7"/>
  <c r="J86" i="7"/>
  <c r="J99" i="7"/>
  <c r="J112" i="7"/>
  <c r="J125" i="7"/>
  <c r="J137" i="7"/>
  <c r="J149" i="7"/>
  <c r="J161" i="7"/>
  <c r="J173" i="7"/>
  <c r="J185" i="7"/>
  <c r="J197" i="7"/>
  <c r="J209" i="7"/>
  <c r="J221" i="7"/>
  <c r="J233" i="7"/>
  <c r="J245" i="7"/>
  <c r="J257" i="7"/>
  <c r="J269" i="7"/>
  <c r="J281" i="7"/>
  <c r="J293" i="7"/>
  <c r="J305" i="7"/>
  <c r="J317" i="7"/>
  <c r="J329" i="7"/>
  <c r="J341" i="7"/>
  <c r="J353" i="7"/>
  <c r="J365" i="7"/>
  <c r="J377" i="7"/>
  <c r="J389" i="7"/>
  <c r="J401" i="7"/>
  <c r="J413" i="7"/>
  <c r="J425" i="7"/>
  <c r="J437" i="7"/>
  <c r="J449" i="7"/>
  <c r="J461" i="7"/>
  <c r="J473" i="7"/>
  <c r="J485" i="7"/>
  <c r="J497" i="7"/>
  <c r="J509" i="7"/>
  <c r="J521" i="7"/>
  <c r="J533" i="7"/>
  <c r="J545" i="7"/>
  <c r="J557" i="7"/>
  <c r="J569" i="7"/>
  <c r="J581" i="7"/>
  <c r="J593" i="7"/>
  <c r="J605" i="7"/>
  <c r="J617" i="7"/>
  <c r="J629" i="7"/>
  <c r="J641" i="7"/>
  <c r="J653" i="7"/>
  <c r="J665" i="7"/>
  <c r="J677" i="7"/>
  <c r="J689" i="7"/>
  <c r="J701" i="7"/>
  <c r="J713" i="7"/>
  <c r="J8" i="7"/>
  <c r="J21" i="7"/>
  <c r="J34" i="7"/>
  <c r="J47" i="7"/>
  <c r="J61" i="7"/>
  <c r="J74" i="7"/>
  <c r="J87" i="7"/>
  <c r="J100" i="7"/>
  <c r="J113" i="7"/>
  <c r="J126" i="7"/>
  <c r="J138" i="7"/>
  <c r="J150" i="7"/>
  <c r="J162" i="7"/>
  <c r="J174" i="7"/>
  <c r="J186" i="7"/>
  <c r="J198" i="7"/>
  <c r="J210" i="7"/>
  <c r="J222" i="7"/>
  <c r="J234" i="7"/>
  <c r="J246" i="7"/>
  <c r="J258" i="7"/>
  <c r="J270" i="7"/>
  <c r="J282" i="7"/>
  <c r="J294" i="7"/>
  <c r="J306" i="7"/>
  <c r="J318" i="7"/>
  <c r="J330" i="7"/>
  <c r="J342" i="7"/>
  <c r="J354" i="7"/>
  <c r="J366" i="7"/>
  <c r="J378" i="7"/>
  <c r="J390" i="7"/>
  <c r="J402" i="7"/>
  <c r="J414" i="7"/>
  <c r="J426" i="7"/>
  <c r="J438" i="7"/>
  <c r="J450" i="7"/>
  <c r="J462" i="7"/>
  <c r="J474" i="7"/>
  <c r="J486" i="7"/>
  <c r="J498" i="7"/>
  <c r="J510" i="7"/>
  <c r="J522" i="7"/>
  <c r="J534" i="7"/>
  <c r="J546" i="7"/>
  <c r="J558" i="7"/>
  <c r="J570" i="7"/>
  <c r="J582" i="7"/>
  <c r="J594" i="7"/>
  <c r="J606" i="7"/>
  <c r="J9" i="7"/>
  <c r="J22" i="7"/>
  <c r="J35" i="7"/>
  <c r="J49" i="7"/>
  <c r="J62" i="7"/>
  <c r="J75" i="7"/>
  <c r="J88" i="7"/>
  <c r="J101" i="7"/>
  <c r="J114" i="7"/>
  <c r="J127" i="7"/>
  <c r="J139" i="7"/>
  <c r="J151" i="7"/>
  <c r="J163" i="7"/>
  <c r="J175" i="7"/>
  <c r="J187" i="7"/>
  <c r="J199" i="7"/>
  <c r="J211" i="7"/>
  <c r="J223" i="7"/>
  <c r="J235" i="7"/>
  <c r="J247" i="7"/>
  <c r="J259" i="7"/>
  <c r="J271" i="7"/>
  <c r="J283" i="7"/>
  <c r="J295" i="7"/>
  <c r="J307" i="7"/>
  <c r="J319" i="7"/>
  <c r="J331" i="7"/>
  <c r="J343" i="7"/>
  <c r="J355" i="7"/>
  <c r="J367" i="7"/>
  <c r="J379" i="7"/>
  <c r="J391" i="7"/>
  <c r="J403" i="7"/>
  <c r="J415" i="7"/>
  <c r="J427" i="7"/>
  <c r="J439" i="7"/>
  <c r="J451" i="7"/>
  <c r="J463" i="7"/>
  <c r="J475" i="7"/>
  <c r="J487" i="7"/>
  <c r="J499" i="7"/>
  <c r="J511" i="7"/>
  <c r="J523" i="7"/>
  <c r="J535" i="7"/>
  <c r="J547" i="7"/>
  <c r="J559" i="7"/>
  <c r="J571" i="7"/>
  <c r="J583" i="7"/>
  <c r="J595" i="7"/>
  <c r="J607" i="7"/>
  <c r="J10" i="7"/>
  <c r="J23" i="7"/>
  <c r="J37" i="7"/>
  <c r="J50" i="7"/>
  <c r="J63" i="7"/>
  <c r="J76" i="7"/>
  <c r="J89" i="7"/>
  <c r="J102" i="7"/>
  <c r="J115" i="7"/>
  <c r="J128" i="7"/>
  <c r="J140" i="7"/>
  <c r="J152" i="7"/>
  <c r="J164" i="7"/>
  <c r="J176" i="7"/>
  <c r="J188" i="7"/>
  <c r="J200" i="7"/>
  <c r="J212" i="7"/>
  <c r="J224" i="7"/>
  <c r="J236" i="7"/>
  <c r="J248" i="7"/>
  <c r="J260" i="7"/>
  <c r="J272" i="7"/>
  <c r="J284" i="7"/>
  <c r="J296" i="7"/>
  <c r="J308" i="7"/>
  <c r="J320" i="7"/>
  <c r="J332" i="7"/>
  <c r="J344" i="7"/>
  <c r="J356" i="7"/>
  <c r="J368" i="7"/>
  <c r="J380" i="7"/>
  <c r="J392" i="7"/>
  <c r="J404" i="7"/>
  <c r="J416" i="7"/>
  <c r="J428" i="7"/>
  <c r="J440" i="7"/>
  <c r="J452" i="7"/>
  <c r="J464" i="7"/>
  <c r="J476" i="7"/>
  <c r="J488" i="7"/>
  <c r="J500" i="7"/>
  <c r="J512" i="7"/>
  <c r="J524" i="7"/>
  <c r="J536" i="7"/>
  <c r="J548" i="7"/>
  <c r="J560" i="7"/>
  <c r="J572" i="7"/>
  <c r="J584" i="7"/>
  <c r="J596" i="7"/>
  <c r="J608" i="7"/>
  <c r="J620" i="7"/>
  <c r="J11" i="7"/>
  <c r="J25" i="7"/>
  <c r="J38" i="7"/>
  <c r="J51" i="7"/>
  <c r="J64" i="7"/>
  <c r="J77" i="7"/>
  <c r="J90" i="7"/>
  <c r="J103" i="7"/>
  <c r="J116" i="7"/>
  <c r="J129" i="7"/>
  <c r="J141" i="7"/>
  <c r="J153" i="7"/>
  <c r="J165" i="7"/>
  <c r="J177" i="7"/>
  <c r="J189" i="7"/>
  <c r="J201" i="7"/>
  <c r="J213" i="7"/>
  <c r="J225" i="7"/>
  <c r="J237" i="7"/>
  <c r="J249" i="7"/>
  <c r="J261" i="7"/>
  <c r="J273" i="7"/>
  <c r="J285" i="7"/>
  <c r="J297" i="7"/>
  <c r="J309" i="7"/>
  <c r="J321" i="7"/>
  <c r="J333" i="7"/>
  <c r="J345" i="7"/>
  <c r="J357" i="7"/>
  <c r="J369" i="7"/>
  <c r="J381" i="7"/>
  <c r="J393" i="7"/>
  <c r="J405" i="7"/>
  <c r="J417" i="7"/>
  <c r="J429" i="7"/>
  <c r="J441" i="7"/>
  <c r="J453" i="7"/>
  <c r="J465" i="7"/>
  <c r="J477" i="7"/>
  <c r="J489" i="7"/>
  <c r="J501" i="7"/>
  <c r="J513" i="7"/>
  <c r="J525" i="7"/>
  <c r="J537" i="7"/>
  <c r="J549" i="7"/>
  <c r="J561" i="7"/>
  <c r="J573" i="7"/>
  <c r="J585" i="7"/>
  <c r="J597" i="7"/>
  <c r="J609" i="7"/>
  <c r="J621" i="7"/>
  <c r="J633" i="7"/>
  <c r="J645" i="7"/>
  <c r="J657" i="7"/>
  <c r="J669" i="7"/>
  <c r="J681" i="7"/>
  <c r="J693" i="7"/>
  <c r="J630" i="7"/>
  <c r="J678" i="7"/>
  <c r="J716" i="7"/>
  <c r="J749" i="7"/>
  <c r="J771" i="7"/>
  <c r="J786" i="7"/>
  <c r="J800" i="7"/>
  <c r="J815" i="7"/>
  <c r="J830" i="7"/>
  <c r="J844" i="7"/>
  <c r="J631" i="7"/>
  <c r="J679" i="7"/>
  <c r="J717" i="7"/>
  <c r="J750" i="7"/>
  <c r="J773" i="7"/>
  <c r="J787" i="7"/>
  <c r="J801" i="7"/>
  <c r="J816" i="7"/>
  <c r="J831" i="7"/>
  <c r="J3" i="7"/>
  <c r="J632" i="7"/>
  <c r="J680" i="7"/>
  <c r="J725" i="7"/>
  <c r="J751" i="7"/>
  <c r="J774" i="7"/>
  <c r="J788" i="7"/>
  <c r="J803" i="7"/>
  <c r="J818" i="7"/>
  <c r="J832" i="7"/>
  <c r="J642" i="7"/>
  <c r="J690" i="7"/>
  <c r="J726" i="7"/>
  <c r="J752" i="7"/>
  <c r="J775" i="7"/>
  <c r="J789" i="7"/>
  <c r="J804" i="7"/>
  <c r="J819" i="7"/>
  <c r="J833" i="7"/>
  <c r="J643" i="7"/>
  <c r="J691" i="7"/>
  <c r="J727" i="7"/>
  <c r="J753" i="7"/>
  <c r="J776" i="7"/>
  <c r="J791" i="7"/>
  <c r="J806" i="7"/>
  <c r="J820" i="7"/>
  <c r="J834" i="7"/>
  <c r="J644" i="7"/>
  <c r="J692" i="7"/>
  <c r="J728" i="7"/>
  <c r="J758" i="7"/>
  <c r="J777" i="7"/>
  <c r="J792" i="7"/>
  <c r="J807" i="7"/>
  <c r="J821" i="7"/>
  <c r="J835" i="7"/>
  <c r="J654" i="7"/>
  <c r="J702" i="7"/>
  <c r="J729" i="7"/>
  <c r="J761" i="7"/>
  <c r="J779" i="7"/>
  <c r="J794" i="7"/>
  <c r="J808" i="7"/>
  <c r="J822" i="7"/>
  <c r="J836" i="7"/>
  <c r="J655" i="7"/>
  <c r="J703" i="7"/>
  <c r="J737" i="7"/>
  <c r="J762" i="7"/>
  <c r="J780" i="7"/>
  <c r="J795" i="7"/>
  <c r="J809" i="7"/>
  <c r="J823" i="7"/>
  <c r="J837" i="7"/>
  <c r="J656" i="7"/>
  <c r="J704" i="7"/>
  <c r="J738" i="7"/>
  <c r="J763" i="7"/>
  <c r="J782" i="7"/>
  <c r="J796" i="7"/>
  <c r="J810" i="7"/>
  <c r="J824" i="7"/>
  <c r="J839" i="7"/>
  <c r="J666" i="7"/>
  <c r="J705" i="7"/>
  <c r="J739" i="7"/>
  <c r="J764" i="7"/>
  <c r="J783" i="7"/>
  <c r="J797" i="7"/>
  <c r="J811" i="7"/>
  <c r="J825" i="7"/>
  <c r="J840" i="7"/>
  <c r="J618" i="7"/>
  <c r="J667" i="7"/>
  <c r="J714" i="7"/>
  <c r="J740" i="7"/>
  <c r="J765" i="7"/>
  <c r="J784" i="7"/>
  <c r="J798" i="7"/>
  <c r="J812" i="7"/>
  <c r="J827" i="7"/>
  <c r="J842" i="7"/>
  <c r="J619" i="7"/>
  <c r="J668" i="7"/>
  <c r="J715" i="7"/>
  <c r="J741" i="7"/>
  <c r="J770" i="7"/>
  <c r="J785" i="7"/>
  <c r="J799" i="7"/>
  <c r="J813" i="7"/>
  <c r="J828" i="7"/>
  <c r="J843" i="7"/>
  <c r="Q780" i="9"/>
  <c r="Q768" i="9"/>
  <c r="Q756" i="9"/>
  <c r="Q744" i="9"/>
  <c r="Q732" i="9"/>
  <c r="Q720" i="9"/>
  <c r="Q708" i="9"/>
  <c r="Q696" i="9"/>
  <c r="Q684" i="9"/>
  <c r="Q672" i="9"/>
  <c r="Q660" i="9"/>
  <c r="Q648" i="9"/>
  <c r="Q636" i="9"/>
  <c r="Q624" i="9"/>
  <c r="Q612" i="9"/>
  <c r="Q600" i="9"/>
  <c r="Q588" i="9"/>
  <c r="Q576" i="9"/>
  <c r="Q564" i="9"/>
  <c r="Q552" i="9"/>
  <c r="Q540" i="9"/>
  <c r="Q528" i="9"/>
  <c r="Q516" i="9"/>
  <c r="Q504" i="9"/>
  <c r="Q492" i="9"/>
  <c r="Q480" i="9"/>
  <c r="Q468" i="9"/>
  <c r="Q456" i="9"/>
  <c r="Q444" i="9"/>
  <c r="Q432" i="9"/>
  <c r="Q420" i="9"/>
  <c r="Q408" i="9"/>
  <c r="Q396" i="9"/>
  <c r="Q384" i="9"/>
  <c r="Q372" i="9"/>
  <c r="Q360" i="9"/>
  <c r="Q348" i="9"/>
  <c r="Q336" i="9"/>
  <c r="Q324" i="9"/>
  <c r="Q312" i="9"/>
  <c r="Q300" i="9"/>
  <c r="Q288" i="9"/>
  <c r="Q276" i="9"/>
  <c r="Q264" i="9"/>
  <c r="Q252" i="9"/>
  <c r="Q240" i="9"/>
  <c r="Q228" i="9"/>
  <c r="Q216" i="9"/>
  <c r="Q204" i="9"/>
  <c r="Q192" i="9"/>
  <c r="Q180" i="9"/>
  <c r="Q168" i="9"/>
  <c r="Q156" i="9"/>
  <c r="Q144" i="9"/>
  <c r="Q132" i="9"/>
  <c r="Q120" i="9"/>
  <c r="Q108" i="9"/>
  <c r="Q96" i="9"/>
  <c r="Q84" i="9"/>
  <c r="Q72" i="9"/>
  <c r="Q59" i="9"/>
  <c r="Q46" i="9"/>
  <c r="Q33" i="9"/>
  <c r="Q19" i="9"/>
  <c r="R797" i="11"/>
  <c r="R783" i="11"/>
  <c r="R769" i="11"/>
  <c r="R754" i="11"/>
  <c r="R739" i="11"/>
  <c r="R724" i="11"/>
  <c r="R709" i="11"/>
  <c r="R690" i="11"/>
  <c r="R672" i="11"/>
  <c r="R651" i="11"/>
  <c r="R629" i="11"/>
  <c r="R607" i="11"/>
  <c r="R590" i="11"/>
  <c r="R567" i="11"/>
  <c r="R535" i="11"/>
  <c r="R509" i="11"/>
  <c r="R473" i="11"/>
  <c r="R437" i="11"/>
  <c r="Q8" i="9"/>
  <c r="Q20" i="9"/>
  <c r="Q32" i="9"/>
  <c r="Q44" i="9"/>
  <c r="Q56" i="9"/>
  <c r="Q68" i="9"/>
  <c r="Q747" i="9"/>
  <c r="Q722" i="9"/>
  <c r="J12" i="15"/>
  <c r="J24" i="15"/>
  <c r="J36" i="15"/>
  <c r="J48" i="15"/>
  <c r="J60" i="15"/>
  <c r="J72" i="15"/>
  <c r="J84" i="15"/>
  <c r="J96" i="15"/>
  <c r="J108" i="15"/>
  <c r="J120" i="15"/>
  <c r="J132" i="15"/>
  <c r="J144" i="15"/>
  <c r="J156" i="15"/>
  <c r="J14" i="15"/>
  <c r="J15" i="15"/>
  <c r="J27" i="15"/>
  <c r="J39" i="15"/>
  <c r="J51" i="15"/>
  <c r="J63" i="15"/>
  <c r="J75" i="15"/>
  <c r="J87" i="15"/>
  <c r="J99" i="15"/>
  <c r="J111" i="15"/>
  <c r="J123" i="15"/>
  <c r="J135" i="15"/>
  <c r="J147" i="15"/>
  <c r="J159" i="15"/>
  <c r="J171" i="15"/>
  <c r="J183" i="15"/>
  <c r="J16" i="15"/>
  <c r="J17" i="15"/>
  <c r="J29" i="15"/>
  <c r="J41" i="15"/>
  <c r="J53" i="15"/>
  <c r="J65" i="15"/>
  <c r="J77" i="15"/>
  <c r="J89" i="15"/>
  <c r="J101" i="15"/>
  <c r="J113" i="15"/>
  <c r="J125" i="15"/>
  <c r="J137" i="15"/>
  <c r="J149" i="15"/>
  <c r="J161" i="15"/>
  <c r="J173" i="15"/>
  <c r="J185" i="15"/>
  <c r="J10" i="15"/>
  <c r="J30" i="15"/>
  <c r="J45" i="15"/>
  <c r="J61" i="15"/>
  <c r="J78" i="15"/>
  <c r="J93" i="15"/>
  <c r="J109" i="15"/>
  <c r="J126" i="15"/>
  <c r="J141" i="15"/>
  <c r="J157" i="15"/>
  <c r="J172" i="15"/>
  <c r="J187" i="15"/>
  <c r="J199" i="15"/>
  <c r="J211" i="15"/>
  <c r="J223" i="15"/>
  <c r="J235" i="15"/>
  <c r="J247" i="15"/>
  <c r="J259" i="15"/>
  <c r="J271" i="15"/>
  <c r="J283" i="15"/>
  <c r="J295" i="15"/>
  <c r="J307" i="15"/>
  <c r="J319" i="15"/>
  <c r="J331" i="15"/>
  <c r="J343" i="15"/>
  <c r="J355" i="15"/>
  <c r="J367" i="15"/>
  <c r="J379" i="15"/>
  <c r="J391" i="15"/>
  <c r="J403" i="15"/>
  <c r="J415" i="15"/>
  <c r="J427" i="15"/>
  <c r="J439" i="15"/>
  <c r="J451" i="15"/>
  <c r="J463" i="15"/>
  <c r="J475" i="15"/>
  <c r="J487" i="15"/>
  <c r="J499" i="15"/>
  <c r="J511" i="15"/>
  <c r="J523" i="15"/>
  <c r="J535" i="15"/>
  <c r="J547" i="15"/>
  <c r="J559" i="15"/>
  <c r="J571" i="15"/>
  <c r="J583" i="15"/>
  <c r="J595" i="15"/>
  <c r="J607" i="15"/>
  <c r="J619" i="15"/>
  <c r="J631" i="15"/>
  <c r="J643" i="15"/>
  <c r="J655" i="15"/>
  <c r="J667" i="15"/>
  <c r="J679" i="15"/>
  <c r="J691" i="15"/>
  <c r="J703" i="15"/>
  <c r="J715" i="15"/>
  <c r="J727" i="15"/>
  <c r="J739" i="15"/>
  <c r="J751" i="15"/>
  <c r="J763" i="15"/>
  <c r="J775" i="15"/>
  <c r="J787" i="15"/>
  <c r="J799" i="15"/>
  <c r="J811" i="15"/>
  <c r="J823" i="15"/>
  <c r="J835" i="15"/>
  <c r="J5" i="15"/>
  <c r="J11" i="15"/>
  <c r="J31" i="15"/>
  <c r="J46" i="15"/>
  <c r="J62" i="15"/>
  <c r="J79" i="15"/>
  <c r="J94" i="15"/>
  <c r="J110" i="15"/>
  <c r="J127" i="15"/>
  <c r="J142" i="15"/>
  <c r="J158" i="15"/>
  <c r="J174" i="15"/>
  <c r="J188" i="15"/>
  <c r="J200" i="15"/>
  <c r="J212" i="15"/>
  <c r="J224" i="15"/>
  <c r="J236" i="15"/>
  <c r="J248" i="15"/>
  <c r="J260" i="15"/>
  <c r="J272" i="15"/>
  <c r="J284" i="15"/>
  <c r="J296" i="15"/>
  <c r="J308" i="15"/>
  <c r="J320" i="15"/>
  <c r="J332" i="15"/>
  <c r="J344" i="15"/>
  <c r="J356" i="15"/>
  <c r="J368" i="15"/>
  <c r="J380" i="15"/>
  <c r="J392" i="15"/>
  <c r="J404" i="15"/>
  <c r="J416" i="15"/>
  <c r="J428" i="15"/>
  <c r="J440" i="15"/>
  <c r="J452" i="15"/>
  <c r="J464" i="15"/>
  <c r="J476" i="15"/>
  <c r="J488" i="15"/>
  <c r="J500" i="15"/>
  <c r="J512" i="15"/>
  <c r="J524" i="15"/>
  <c r="J536" i="15"/>
  <c r="J548" i="15"/>
  <c r="J560" i="15"/>
  <c r="J572" i="15"/>
  <c r="J584" i="15"/>
  <c r="J596" i="15"/>
  <c r="J608" i="15"/>
  <c r="J620" i="15"/>
  <c r="J632" i="15"/>
  <c r="J644" i="15"/>
  <c r="J656" i="15"/>
  <c r="J668" i="15"/>
  <c r="J680" i="15"/>
  <c r="J692" i="15"/>
  <c r="J704" i="15"/>
  <c r="J716" i="15"/>
  <c r="J728" i="15"/>
  <c r="J740" i="15"/>
  <c r="J752" i="15"/>
  <c r="J764" i="15"/>
  <c r="J13" i="15"/>
  <c r="J32" i="15"/>
  <c r="J47" i="15"/>
  <c r="J64" i="15"/>
  <c r="J80" i="15"/>
  <c r="J95" i="15"/>
  <c r="J112" i="15"/>
  <c r="J128" i="15"/>
  <c r="J143" i="15"/>
  <c r="J160" i="15"/>
  <c r="J175" i="15"/>
  <c r="J189" i="15"/>
  <c r="J201" i="15"/>
  <c r="J213" i="15"/>
  <c r="J225" i="15"/>
  <c r="J237" i="15"/>
  <c r="J249" i="15"/>
  <c r="J261" i="15"/>
  <c r="J273" i="15"/>
  <c r="J285" i="15"/>
  <c r="J297" i="15"/>
  <c r="J309" i="15"/>
  <c r="J321" i="15"/>
  <c r="J333" i="15"/>
  <c r="J345" i="15"/>
  <c r="J357" i="15"/>
  <c r="J369" i="15"/>
  <c r="J381" i="15"/>
  <c r="J393" i="15"/>
  <c r="J405" i="15"/>
  <c r="J417" i="15"/>
  <c r="J429" i="15"/>
  <c r="J441" i="15"/>
  <c r="J453" i="15"/>
  <c r="J465" i="15"/>
  <c r="J477" i="15"/>
  <c r="J489" i="15"/>
  <c r="J501" i="15"/>
  <c r="J513" i="15"/>
  <c r="J525" i="15"/>
  <c r="J537" i="15"/>
  <c r="J549" i="15"/>
  <c r="J561" i="15"/>
  <c r="J573" i="15"/>
  <c r="J585" i="15"/>
  <c r="J597" i="15"/>
  <c r="J609" i="15"/>
  <c r="J621" i="15"/>
  <c r="J633" i="15"/>
  <c r="J645" i="15"/>
  <c r="J657" i="15"/>
  <c r="J669" i="15"/>
  <c r="J681" i="15"/>
  <c r="J693" i="15"/>
  <c r="J705" i="15"/>
  <c r="J717" i="15"/>
  <c r="J729" i="15"/>
  <c r="J741" i="15"/>
  <c r="J18" i="15"/>
  <c r="J33" i="15"/>
  <c r="J49" i="15"/>
  <c r="J66" i="15"/>
  <c r="J81" i="15"/>
  <c r="J97" i="15"/>
  <c r="J114" i="15"/>
  <c r="J129" i="15"/>
  <c r="J145" i="15"/>
  <c r="J162" i="15"/>
  <c r="J176" i="15"/>
  <c r="J190" i="15"/>
  <c r="J202" i="15"/>
  <c r="J214" i="15"/>
  <c r="J226" i="15"/>
  <c r="J238" i="15"/>
  <c r="J250" i="15"/>
  <c r="J262" i="15"/>
  <c r="J274" i="15"/>
  <c r="J286" i="15"/>
  <c r="J298" i="15"/>
  <c r="J310" i="15"/>
  <c r="J322" i="15"/>
  <c r="J334" i="15"/>
  <c r="J346" i="15"/>
  <c r="J358" i="15"/>
  <c r="J370" i="15"/>
  <c r="J382" i="15"/>
  <c r="J394" i="15"/>
  <c r="J406" i="15"/>
  <c r="J418" i="15"/>
  <c r="J430" i="15"/>
  <c r="J442" i="15"/>
  <c r="J454" i="15"/>
  <c r="J466" i="15"/>
  <c r="J478" i="15"/>
  <c r="J490" i="15"/>
  <c r="J502" i="15"/>
  <c r="J514" i="15"/>
  <c r="J526" i="15"/>
  <c r="J538" i="15"/>
  <c r="J550" i="15"/>
  <c r="J562" i="15"/>
  <c r="J574" i="15"/>
  <c r="J586" i="15"/>
  <c r="J598" i="15"/>
  <c r="J610" i="15"/>
  <c r="J622" i="15"/>
  <c r="J634" i="15"/>
  <c r="J646" i="15"/>
  <c r="J658" i="15"/>
  <c r="J670" i="15"/>
  <c r="J682" i="15"/>
  <c r="J694" i="15"/>
  <c r="J706" i="15"/>
  <c r="J718" i="15"/>
  <c r="J730" i="15"/>
  <c r="J742" i="15"/>
  <c r="J754" i="15"/>
  <c r="J766" i="15"/>
  <c r="J778" i="15"/>
  <c r="J790" i="15"/>
  <c r="J802" i="15"/>
  <c r="J19" i="15"/>
  <c r="J34" i="15"/>
  <c r="J50" i="15"/>
  <c r="J67" i="15"/>
  <c r="J82" i="15"/>
  <c r="J98" i="15"/>
  <c r="J115" i="15"/>
  <c r="J130" i="15"/>
  <c r="J146" i="15"/>
  <c r="J163" i="15"/>
  <c r="J177" i="15"/>
  <c r="J191" i="15"/>
  <c r="J203" i="15"/>
  <c r="J215" i="15"/>
  <c r="J227" i="15"/>
  <c r="J239" i="15"/>
  <c r="J251" i="15"/>
  <c r="J263" i="15"/>
  <c r="J275" i="15"/>
  <c r="J287" i="15"/>
  <c r="J299" i="15"/>
  <c r="J311" i="15"/>
  <c r="J323" i="15"/>
  <c r="J335" i="15"/>
  <c r="J347" i="15"/>
  <c r="J359" i="15"/>
  <c r="J371" i="15"/>
  <c r="J383" i="15"/>
  <c r="J395" i="15"/>
  <c r="J407" i="15"/>
  <c r="J419" i="15"/>
  <c r="J431" i="15"/>
  <c r="J443" i="15"/>
  <c r="J455" i="15"/>
  <c r="J467" i="15"/>
  <c r="J479" i="15"/>
  <c r="J491" i="15"/>
  <c r="J503" i="15"/>
  <c r="J515" i="15"/>
  <c r="J527" i="15"/>
  <c r="J539" i="15"/>
  <c r="J551" i="15"/>
  <c r="J563" i="15"/>
  <c r="J575" i="15"/>
  <c r="J587" i="15"/>
  <c r="J599" i="15"/>
  <c r="J611" i="15"/>
  <c r="J623" i="15"/>
  <c r="J635" i="15"/>
  <c r="J647" i="15"/>
  <c r="J659" i="15"/>
  <c r="J671" i="15"/>
  <c r="J20" i="15"/>
  <c r="J35" i="15"/>
  <c r="J52" i="15"/>
  <c r="J68" i="15"/>
  <c r="J83" i="15"/>
  <c r="J100" i="15"/>
  <c r="J116" i="15"/>
  <c r="J131" i="15"/>
  <c r="J148" i="15"/>
  <c r="J164" i="15"/>
  <c r="J178" i="15"/>
  <c r="J192" i="15"/>
  <c r="J204" i="15"/>
  <c r="J216" i="15"/>
  <c r="J228" i="15"/>
  <c r="J240" i="15"/>
  <c r="J252" i="15"/>
  <c r="J264" i="15"/>
  <c r="J276" i="15"/>
  <c r="J288" i="15"/>
  <c r="J300" i="15"/>
  <c r="J312" i="15"/>
  <c r="J324" i="15"/>
  <c r="J336" i="15"/>
  <c r="J348" i="15"/>
  <c r="J360" i="15"/>
  <c r="J372" i="15"/>
  <c r="J384" i="15"/>
  <c r="J396" i="15"/>
  <c r="J408" i="15"/>
  <c r="J420" i="15"/>
  <c r="J432" i="15"/>
  <c r="J444" i="15"/>
  <c r="J456" i="15"/>
  <c r="J468" i="15"/>
  <c r="J480" i="15"/>
  <c r="J492" i="15"/>
  <c r="J504" i="15"/>
  <c r="J516" i="15"/>
  <c r="J528" i="15"/>
  <c r="J540" i="15"/>
  <c r="J552" i="15"/>
  <c r="J564" i="15"/>
  <c r="J576" i="15"/>
  <c r="J588" i="15"/>
  <c r="J600" i="15"/>
  <c r="J612" i="15"/>
  <c r="J624" i="15"/>
  <c r="J636" i="15"/>
  <c r="J648" i="15"/>
  <c r="J660" i="15"/>
  <c r="J672" i="15"/>
  <c r="J684" i="15"/>
  <c r="J696" i="15"/>
  <c r="J708" i="15"/>
  <c r="J720" i="15"/>
  <c r="J732" i="15"/>
  <c r="J744" i="15"/>
  <c r="J756" i="15"/>
  <c r="J768" i="15"/>
  <c r="J780" i="15"/>
  <c r="J792" i="15"/>
  <c r="J804" i="15"/>
  <c r="J816" i="15"/>
  <c r="J21" i="15"/>
  <c r="J37" i="15"/>
  <c r="J54" i="15"/>
  <c r="J69" i="15"/>
  <c r="J85" i="15"/>
  <c r="J102" i="15"/>
  <c r="J117" i="15"/>
  <c r="J133" i="15"/>
  <c r="J150" i="15"/>
  <c r="J165" i="15"/>
  <c r="J179" i="15"/>
  <c r="J193" i="15"/>
  <c r="J205" i="15"/>
  <c r="J217" i="15"/>
  <c r="J229" i="15"/>
  <c r="J241" i="15"/>
  <c r="J253" i="15"/>
  <c r="J265" i="15"/>
  <c r="J277" i="15"/>
  <c r="J289" i="15"/>
  <c r="J301" i="15"/>
  <c r="J313" i="15"/>
  <c r="J325" i="15"/>
  <c r="J337" i="15"/>
  <c r="J349" i="15"/>
  <c r="J361" i="15"/>
  <c r="J373" i="15"/>
  <c r="J385" i="15"/>
  <c r="J397" i="15"/>
  <c r="J409" i="15"/>
  <c r="J421" i="15"/>
  <c r="J433" i="15"/>
  <c r="J445" i="15"/>
  <c r="J457" i="15"/>
  <c r="J469" i="15"/>
  <c r="J481" i="15"/>
  <c r="J493" i="15"/>
  <c r="J505" i="15"/>
  <c r="J517" i="15"/>
  <c r="J529" i="15"/>
  <c r="J541" i="15"/>
  <c r="J553" i="15"/>
  <c r="J565" i="15"/>
  <c r="J577" i="15"/>
  <c r="J589" i="15"/>
  <c r="J601" i="15"/>
  <c r="J613" i="15"/>
  <c r="J625" i="15"/>
  <c r="J637" i="15"/>
  <c r="J22" i="15"/>
  <c r="J38" i="15"/>
  <c r="J55" i="15"/>
  <c r="J70" i="15"/>
  <c r="J86" i="15"/>
  <c r="J103" i="15"/>
  <c r="J118" i="15"/>
  <c r="J134" i="15"/>
  <c r="J151" i="15"/>
  <c r="J166" i="15"/>
  <c r="J180" i="15"/>
  <c r="J194" i="15"/>
  <c r="J206" i="15"/>
  <c r="J218" i="15"/>
  <c r="J230" i="15"/>
  <c r="J242" i="15"/>
  <c r="J254" i="15"/>
  <c r="J266" i="15"/>
  <c r="J278" i="15"/>
  <c r="J290" i="15"/>
  <c r="J302" i="15"/>
  <c r="J314" i="15"/>
  <c r="J326" i="15"/>
  <c r="J338" i="15"/>
  <c r="J350" i="15"/>
  <c r="J362" i="15"/>
  <c r="J374" i="15"/>
  <c r="J386" i="15"/>
  <c r="J398" i="15"/>
  <c r="J410" i="15"/>
  <c r="J422" i="15"/>
  <c r="J434" i="15"/>
  <c r="J446" i="15"/>
  <c r="J458" i="15"/>
  <c r="J470" i="15"/>
  <c r="J482" i="15"/>
  <c r="J494" i="15"/>
  <c r="J506" i="15"/>
  <c r="J518" i="15"/>
  <c r="J530" i="15"/>
  <c r="J542" i="15"/>
  <c r="J23" i="15"/>
  <c r="J40" i="15"/>
  <c r="J56" i="15"/>
  <c r="J71" i="15"/>
  <c r="J88" i="15"/>
  <c r="J104" i="15"/>
  <c r="J119" i="15"/>
  <c r="J136" i="15"/>
  <c r="J152" i="15"/>
  <c r="J167" i="15"/>
  <c r="J181" i="15"/>
  <c r="J195" i="15"/>
  <c r="J207" i="15"/>
  <c r="J219" i="15"/>
  <c r="J231" i="15"/>
  <c r="J243" i="15"/>
  <c r="J255" i="15"/>
  <c r="J267" i="15"/>
  <c r="J279" i="15"/>
  <c r="J291" i="15"/>
  <c r="J303" i="15"/>
  <c r="J315" i="15"/>
  <c r="J327" i="15"/>
  <c r="J339" i="15"/>
  <c r="J351" i="15"/>
  <c r="J363" i="15"/>
  <c r="J375" i="15"/>
  <c r="J387" i="15"/>
  <c r="J399" i="15"/>
  <c r="J411" i="15"/>
  <c r="J423" i="15"/>
  <c r="J435" i="15"/>
  <c r="J447" i="15"/>
  <c r="J459" i="15"/>
  <c r="J471" i="15"/>
  <c r="J483" i="15"/>
  <c r="J495" i="15"/>
  <c r="J25" i="15"/>
  <c r="J42" i="15"/>
  <c r="J57" i="15"/>
  <c r="J73" i="15"/>
  <c r="J90" i="15"/>
  <c r="J105" i="15"/>
  <c r="J121" i="15"/>
  <c r="J138" i="15"/>
  <c r="J153" i="15"/>
  <c r="J168" i="15"/>
  <c r="J182" i="15"/>
  <c r="J196" i="15"/>
  <c r="J208" i="15"/>
  <c r="J220" i="15"/>
  <c r="J232" i="15"/>
  <c r="J244" i="15"/>
  <c r="J256" i="15"/>
  <c r="J268" i="15"/>
  <c r="J280" i="15"/>
  <c r="J292" i="15"/>
  <c r="J304" i="15"/>
  <c r="J316" i="15"/>
  <c r="J328" i="15"/>
  <c r="J340" i="15"/>
  <c r="J352" i="15"/>
  <c r="J364" i="15"/>
  <c r="J376" i="15"/>
  <c r="J388" i="15"/>
  <c r="J844" i="15"/>
  <c r="J26" i="15"/>
  <c r="J43" i="15"/>
  <c r="J58" i="15"/>
  <c r="J74" i="15"/>
  <c r="J91" i="15"/>
  <c r="J106" i="15"/>
  <c r="J122" i="15"/>
  <c r="J139" i="15"/>
  <c r="J154" i="15"/>
  <c r="J169" i="15"/>
  <c r="J184" i="15"/>
  <c r="J197" i="15"/>
  <c r="J209" i="15"/>
  <c r="J221" i="15"/>
  <c r="J233" i="15"/>
  <c r="J245" i="15"/>
  <c r="J257" i="15"/>
  <c r="J269" i="15"/>
  <c r="J281" i="15"/>
  <c r="J293" i="15"/>
  <c r="J305" i="15"/>
  <c r="J317" i="15"/>
  <c r="J329" i="15"/>
  <c r="J341" i="15"/>
  <c r="J353" i="15"/>
  <c r="J365" i="15"/>
  <c r="J377" i="15"/>
  <c r="J389" i="15"/>
  <c r="J107" i="15"/>
  <c r="J270" i="15"/>
  <c r="J401" i="15"/>
  <c r="J449" i="15"/>
  <c r="J497" i="15"/>
  <c r="J533" i="15"/>
  <c r="J567" i="15"/>
  <c r="J593" i="15"/>
  <c r="J626" i="15"/>
  <c r="J651" i="15"/>
  <c r="J675" i="15"/>
  <c r="J697" i="15"/>
  <c r="J714" i="15"/>
  <c r="J736" i="15"/>
  <c r="J757" i="15"/>
  <c r="J773" i="15"/>
  <c r="J789" i="15"/>
  <c r="J806" i="15"/>
  <c r="J820" i="15"/>
  <c r="J833" i="15"/>
  <c r="J4" i="15"/>
  <c r="J124" i="15"/>
  <c r="J282" i="15"/>
  <c r="J402" i="15"/>
  <c r="J450" i="15"/>
  <c r="J498" i="15"/>
  <c r="J534" i="15"/>
  <c r="J568" i="15"/>
  <c r="J594" i="15"/>
  <c r="J627" i="15"/>
  <c r="J652" i="15"/>
  <c r="J676" i="15"/>
  <c r="J698" i="15"/>
  <c r="J719" i="15"/>
  <c r="J737" i="15"/>
  <c r="J758" i="15"/>
  <c r="J774" i="15"/>
  <c r="J791" i="15"/>
  <c r="J807" i="15"/>
  <c r="J821" i="15"/>
  <c r="J834" i="15"/>
  <c r="J6" i="15"/>
  <c r="J140" i="15"/>
  <c r="J294" i="15"/>
  <c r="J412" i="15"/>
  <c r="J460" i="15"/>
  <c r="J507" i="15"/>
  <c r="J543" i="15"/>
  <c r="J569" i="15"/>
  <c r="J602" i="15"/>
  <c r="J628" i="15"/>
  <c r="J653" i="15"/>
  <c r="J677" i="15"/>
  <c r="J699" i="15"/>
  <c r="J721" i="15"/>
  <c r="J738" i="15"/>
  <c r="J759" i="15"/>
  <c r="J776" i="15"/>
  <c r="J793" i="15"/>
  <c r="J808" i="15"/>
  <c r="J822" i="15"/>
  <c r="J836" i="15"/>
  <c r="J7" i="15"/>
  <c r="J155" i="15"/>
  <c r="J306" i="15"/>
  <c r="J413" i="15"/>
  <c r="J461" i="15"/>
  <c r="J508" i="15"/>
  <c r="J544" i="15"/>
  <c r="J570" i="15"/>
  <c r="J603" i="15"/>
  <c r="J629" i="15"/>
  <c r="J654" i="15"/>
  <c r="J678" i="15"/>
  <c r="J700" i="15"/>
  <c r="J722" i="15"/>
  <c r="J743" i="15"/>
  <c r="J760" i="15"/>
  <c r="J777" i="15"/>
  <c r="J794" i="15"/>
  <c r="J809" i="15"/>
  <c r="J824" i="15"/>
  <c r="J837" i="15"/>
  <c r="J3" i="15"/>
  <c r="J170" i="15"/>
  <c r="J318" i="15"/>
  <c r="J414" i="15"/>
  <c r="J462" i="15"/>
  <c r="J509" i="15"/>
  <c r="J545" i="15"/>
  <c r="J578" i="15"/>
  <c r="J604" i="15"/>
  <c r="J630" i="15"/>
  <c r="J661" i="15"/>
  <c r="J683" i="15"/>
  <c r="J701" i="15"/>
  <c r="J723" i="15"/>
  <c r="J745" i="15"/>
  <c r="J761" i="15"/>
  <c r="J779" i="15"/>
  <c r="J795" i="15"/>
  <c r="J810" i="15"/>
  <c r="J825" i="15"/>
  <c r="J838" i="15"/>
  <c r="J186" i="15"/>
  <c r="J330" i="15"/>
  <c r="J424" i="15"/>
  <c r="J472" i="15"/>
  <c r="J510" i="15"/>
  <c r="J546" i="15"/>
  <c r="J579" i="15"/>
  <c r="J605" i="15"/>
  <c r="J638" i="15"/>
  <c r="J662" i="15"/>
  <c r="J685" i="15"/>
  <c r="J702" i="15"/>
  <c r="J724" i="15"/>
  <c r="J746" i="15"/>
  <c r="J762" i="15"/>
  <c r="J781" i="15"/>
  <c r="J796" i="15"/>
  <c r="J812" i="15"/>
  <c r="J826" i="15"/>
  <c r="J839" i="15"/>
  <c r="J9" i="15"/>
  <c r="J198" i="15"/>
  <c r="J342" i="15"/>
  <c r="J425" i="15"/>
  <c r="J473" i="15"/>
  <c r="J519" i="15"/>
  <c r="J554" i="15"/>
  <c r="J580" i="15"/>
  <c r="J606" i="15"/>
  <c r="J639" i="15"/>
  <c r="J663" i="15"/>
  <c r="J686" i="15"/>
  <c r="J707" i="15"/>
  <c r="J725" i="15"/>
  <c r="J747" i="15"/>
  <c r="J765" i="15"/>
  <c r="J782" i="15"/>
  <c r="J797" i="15"/>
  <c r="J813" i="15"/>
  <c r="J827" i="15"/>
  <c r="J840" i="15"/>
  <c r="J28" i="15"/>
  <c r="J210" i="15"/>
  <c r="J354" i="15"/>
  <c r="J426" i="15"/>
  <c r="J474" i="15"/>
  <c r="J520" i="15"/>
  <c r="J555" i="15"/>
  <c r="J581" i="15"/>
  <c r="J614" i="15"/>
  <c r="J640" i="15"/>
  <c r="J664" i="15"/>
  <c r="J687" i="15"/>
  <c r="J709" i="15"/>
  <c r="J726" i="15"/>
  <c r="J748" i="15"/>
  <c r="J767" i="15"/>
  <c r="J783" i="15"/>
  <c r="J798" i="15"/>
  <c r="J814" i="15"/>
  <c r="J828" i="15"/>
  <c r="J841" i="15"/>
  <c r="J44" i="15"/>
  <c r="J222" i="15"/>
  <c r="J366" i="15"/>
  <c r="J436" i="15"/>
  <c r="J484" i="15"/>
  <c r="J521" i="15"/>
  <c r="J556" i="15"/>
  <c r="J582" i="15"/>
  <c r="J615" i="15"/>
  <c r="J641" i="15"/>
  <c r="J665" i="15"/>
  <c r="J688" i="15"/>
  <c r="J710" i="15"/>
  <c r="J731" i="15"/>
  <c r="J749" i="15"/>
  <c r="J769" i="15"/>
  <c r="J784" i="15"/>
  <c r="J800" i="15"/>
  <c r="J815" i="15"/>
  <c r="J829" i="15"/>
  <c r="J842" i="15"/>
  <c r="J59" i="15"/>
  <c r="J234" i="15"/>
  <c r="J378" i="15"/>
  <c r="J437" i="15"/>
  <c r="J485" i="15"/>
  <c r="J522" i="15"/>
  <c r="J557" i="15"/>
  <c r="J590" i="15"/>
  <c r="J616" i="15"/>
  <c r="J642" i="15"/>
  <c r="J666" i="15"/>
  <c r="J689" i="15"/>
  <c r="J711" i="15"/>
  <c r="J733" i="15"/>
  <c r="J750" i="15"/>
  <c r="J770" i="15"/>
  <c r="J785" i="15"/>
  <c r="J801" i="15"/>
  <c r="J817" i="15"/>
  <c r="J830" i="15"/>
  <c r="J843" i="15"/>
  <c r="J76" i="15"/>
  <c r="J246" i="15"/>
  <c r="J390" i="15"/>
  <c r="J438" i="15"/>
  <c r="J486" i="15"/>
  <c r="J531" i="15"/>
  <c r="J558" i="15"/>
  <c r="J591" i="15"/>
  <c r="J617" i="15"/>
  <c r="J649" i="15"/>
  <c r="J673" i="15"/>
  <c r="J690" i="15"/>
  <c r="J712" i="15"/>
  <c r="J734" i="15"/>
  <c r="J753" i="15"/>
  <c r="J771" i="15"/>
  <c r="J786" i="15"/>
  <c r="J803" i="15"/>
  <c r="J818" i="15"/>
  <c r="J831" i="15"/>
  <c r="J845" i="15"/>
  <c r="J92" i="15"/>
  <c r="J258" i="15"/>
  <c r="J400" i="15"/>
  <c r="J448" i="15"/>
  <c r="J496" i="15"/>
  <c r="J532" i="15"/>
  <c r="J566" i="15"/>
  <c r="J592" i="15"/>
  <c r="J618" i="15"/>
  <c r="J650" i="15"/>
  <c r="J674" i="15"/>
  <c r="J695" i="15"/>
  <c r="J713" i="15"/>
  <c r="J735" i="15"/>
  <c r="J755" i="15"/>
  <c r="J772" i="15"/>
  <c r="J788" i="15"/>
  <c r="J805" i="15"/>
  <c r="J819" i="15"/>
  <c r="J832" i="15"/>
  <c r="J8" i="15"/>
  <c r="Q767" i="9"/>
  <c r="Q731" i="9"/>
  <c r="Q707" i="9"/>
  <c r="Q683" i="9"/>
  <c r="Q659" i="9"/>
  <c r="Q635" i="9"/>
  <c r="Q611" i="9"/>
  <c r="Q587" i="9"/>
  <c r="Q563" i="9"/>
  <c r="Q539" i="9"/>
  <c r="Q527" i="9"/>
  <c r="Q515" i="9"/>
  <c r="Q491" i="9"/>
  <c r="Q479" i="9"/>
  <c r="Q467" i="9"/>
  <c r="Q455" i="9"/>
  <c r="Q443" i="9"/>
  <c r="Q431" i="9"/>
  <c r="Q419" i="9"/>
  <c r="Q407" i="9"/>
  <c r="Q395" i="9"/>
  <c r="Q383" i="9"/>
  <c r="Q371" i="9"/>
  <c r="Q359" i="9"/>
  <c r="Q347" i="9"/>
  <c r="Q335" i="9"/>
  <c r="Q323" i="9"/>
  <c r="Q311" i="9"/>
  <c r="Q299" i="9"/>
  <c r="Q287" i="9"/>
  <c r="Q275" i="9"/>
  <c r="Q263" i="9"/>
  <c r="Q251" i="9"/>
  <c r="Q239" i="9"/>
  <c r="Q227" i="9"/>
  <c r="Q215" i="9"/>
  <c r="Q203" i="9"/>
  <c r="Q191" i="9"/>
  <c r="Q179" i="9"/>
  <c r="Q167" i="9"/>
  <c r="Q155" i="9"/>
  <c r="Q143" i="9"/>
  <c r="Q131" i="9"/>
  <c r="Q119" i="9"/>
  <c r="Q107" i="9"/>
  <c r="Q95" i="9"/>
  <c r="Q83" i="9"/>
  <c r="Q71" i="9"/>
  <c r="Q58" i="9"/>
  <c r="Q45" i="9"/>
  <c r="Q31" i="9"/>
  <c r="Q18" i="9"/>
  <c r="Q6" i="9"/>
  <c r="R796" i="11"/>
  <c r="R782" i="11"/>
  <c r="R768" i="11"/>
  <c r="R753" i="11"/>
  <c r="R738" i="11"/>
  <c r="R723" i="11"/>
  <c r="R708" i="11"/>
  <c r="R689" i="11"/>
  <c r="R667" i="11"/>
  <c r="R650" i="11"/>
  <c r="R628" i="11"/>
  <c r="R606" i="11"/>
  <c r="R588" i="11"/>
  <c r="R566" i="11"/>
  <c r="R534" i="11"/>
  <c r="R508" i="11"/>
  <c r="R472" i="11"/>
  <c r="R436" i="11"/>
  <c r="Q783" i="9"/>
  <c r="Q723" i="9"/>
  <c r="Q782" i="9"/>
  <c r="Q686" i="9"/>
  <c r="Q757" i="9"/>
  <c r="Q721" i="9"/>
  <c r="Q779" i="9"/>
  <c r="Q755" i="9"/>
  <c r="Q743" i="9"/>
  <c r="Q719" i="9"/>
  <c r="Q695" i="9"/>
  <c r="Q671" i="9"/>
  <c r="Q647" i="9"/>
  <c r="Q623" i="9"/>
  <c r="Q599" i="9"/>
  <c r="Q575" i="9"/>
  <c r="Q551" i="9"/>
  <c r="Q503" i="9"/>
  <c r="I6" i="14"/>
  <c r="I18" i="14"/>
  <c r="I30" i="14"/>
  <c r="I42" i="14"/>
  <c r="I54" i="14"/>
  <c r="I66" i="14"/>
  <c r="I78" i="14"/>
  <c r="I90" i="14"/>
  <c r="I102" i="14"/>
  <c r="I114" i="14"/>
  <c r="I126" i="14"/>
  <c r="I138" i="14"/>
  <c r="I150" i="14"/>
  <c r="I162" i="14"/>
  <c r="I174" i="14"/>
  <c r="I186" i="14"/>
  <c r="I198" i="14"/>
  <c r="I210" i="14"/>
  <c r="I222" i="14"/>
  <c r="I234" i="14"/>
  <c r="I246" i="14"/>
  <c r="I258" i="14"/>
  <c r="I270" i="14"/>
  <c r="I282" i="14"/>
  <c r="I294" i="14"/>
  <c r="I306" i="14"/>
  <c r="I318" i="14"/>
  <c r="I330" i="14"/>
  <c r="I342" i="14"/>
  <c r="I354" i="14"/>
  <c r="I366" i="14"/>
  <c r="I378" i="14"/>
  <c r="I390" i="14"/>
  <c r="I402" i="14"/>
  <c r="I414" i="14"/>
  <c r="I426" i="14"/>
  <c r="I438" i="14"/>
  <c r="I450" i="14"/>
  <c r="I462" i="14"/>
  <c r="I474" i="14"/>
  <c r="I486" i="14"/>
  <c r="I498" i="14"/>
  <c r="I510" i="14"/>
  <c r="I522" i="14"/>
  <c r="I534" i="14"/>
  <c r="I546" i="14"/>
  <c r="I558" i="14"/>
  <c r="I570" i="14"/>
  <c r="I582" i="14"/>
  <c r="I594" i="14"/>
  <c r="I606" i="14"/>
  <c r="I618" i="14"/>
  <c r="I630" i="14"/>
  <c r="I642" i="14"/>
  <c r="I654" i="14"/>
  <c r="I666" i="14"/>
  <c r="I678" i="14"/>
  <c r="I690" i="14"/>
  <c r="I702" i="14"/>
  <c r="I714" i="14"/>
  <c r="I726" i="14"/>
  <c r="I738" i="14"/>
  <c r="I750" i="14"/>
  <c r="I762" i="14"/>
  <c r="I774" i="14"/>
  <c r="I786" i="14"/>
  <c r="I798" i="14"/>
  <c r="I810" i="14"/>
  <c r="I822" i="14"/>
  <c r="I834" i="14"/>
  <c r="I7" i="14"/>
  <c r="I19" i="14"/>
  <c r="I31" i="14"/>
  <c r="I43" i="14"/>
  <c r="I55" i="14"/>
  <c r="I67" i="14"/>
  <c r="I79" i="14"/>
  <c r="I91" i="14"/>
  <c r="I103" i="14"/>
  <c r="I115" i="14"/>
  <c r="I127" i="14"/>
  <c r="I139" i="14"/>
  <c r="I151" i="14"/>
  <c r="I163" i="14"/>
  <c r="I175" i="14"/>
  <c r="I187" i="14"/>
  <c r="I199" i="14"/>
  <c r="I211" i="14"/>
  <c r="I223" i="14"/>
  <c r="I235" i="14"/>
  <c r="I247" i="14"/>
  <c r="I259" i="14"/>
  <c r="I271" i="14"/>
  <c r="I283" i="14"/>
  <c r="I295" i="14"/>
  <c r="I307" i="14"/>
  <c r="I319" i="14"/>
  <c r="I331" i="14"/>
  <c r="I343" i="14"/>
  <c r="I355" i="14"/>
  <c r="I367" i="14"/>
  <c r="I379" i="14"/>
  <c r="I391" i="14"/>
  <c r="I403" i="14"/>
  <c r="I415" i="14"/>
  <c r="I427" i="14"/>
  <c r="I439" i="14"/>
  <c r="I451" i="14"/>
  <c r="I463" i="14"/>
  <c r="I475" i="14"/>
  <c r="I487" i="14"/>
  <c r="I499" i="14"/>
  <c r="I511" i="14"/>
  <c r="I523" i="14"/>
  <c r="I535" i="14"/>
  <c r="I547" i="14"/>
  <c r="I559" i="14"/>
  <c r="I571" i="14"/>
  <c r="I583" i="14"/>
  <c r="I595" i="14"/>
  <c r="I607" i="14"/>
  <c r="I619" i="14"/>
  <c r="I631" i="14"/>
  <c r="I643" i="14"/>
  <c r="I655" i="14"/>
  <c r="I667" i="14"/>
  <c r="I679" i="14"/>
  <c r="I691" i="14"/>
  <c r="I703" i="14"/>
  <c r="I715" i="14"/>
  <c r="I727" i="14"/>
  <c r="I739" i="14"/>
  <c r="I751" i="14"/>
  <c r="I763" i="14"/>
  <c r="I775" i="14"/>
  <c r="I787" i="14"/>
  <c r="I799" i="14"/>
  <c r="I811" i="14"/>
  <c r="I823" i="14"/>
  <c r="I8" i="14"/>
  <c r="I20" i="14"/>
  <c r="I32" i="14"/>
  <c r="I44" i="14"/>
  <c r="I56" i="14"/>
  <c r="I68" i="14"/>
  <c r="I80" i="14"/>
  <c r="I92" i="14"/>
  <c r="I104" i="14"/>
  <c r="I116" i="14"/>
  <c r="I128" i="14"/>
  <c r="I140" i="14"/>
  <c r="I152" i="14"/>
  <c r="I164" i="14"/>
  <c r="I176" i="14"/>
  <c r="I188" i="14"/>
  <c r="I200" i="14"/>
  <c r="I212" i="14"/>
  <c r="I224" i="14"/>
  <c r="I236" i="14"/>
  <c r="I248" i="14"/>
  <c r="I260" i="14"/>
  <c r="I272" i="14"/>
  <c r="I284" i="14"/>
  <c r="I296" i="14"/>
  <c r="I308" i="14"/>
  <c r="I320" i="14"/>
  <c r="I332" i="14"/>
  <c r="I344" i="14"/>
  <c r="I356" i="14"/>
  <c r="I368" i="14"/>
  <c r="I380" i="14"/>
  <c r="I392" i="14"/>
  <c r="I404" i="14"/>
  <c r="I416" i="14"/>
  <c r="I428" i="14"/>
  <c r="I440" i="14"/>
  <c r="I452" i="14"/>
  <c r="I464" i="14"/>
  <c r="I476" i="14"/>
  <c r="I488" i="14"/>
  <c r="I500" i="14"/>
  <c r="I512" i="14"/>
  <c r="I524" i="14"/>
  <c r="I536" i="14"/>
  <c r="I548" i="14"/>
  <c r="I560" i="14"/>
  <c r="I572" i="14"/>
  <c r="I584" i="14"/>
  <c r="I596" i="14"/>
  <c r="I608" i="14"/>
  <c r="I620" i="14"/>
  <c r="I632" i="14"/>
  <c r="I644" i="14"/>
  <c r="I656" i="14"/>
  <c r="I668" i="14"/>
  <c r="I680" i="14"/>
  <c r="I692" i="14"/>
  <c r="I704" i="14"/>
  <c r="I716" i="14"/>
  <c r="I728" i="14"/>
  <c r="I740" i="14"/>
  <c r="I752" i="14"/>
  <c r="I764" i="14"/>
  <c r="I776" i="14"/>
  <c r="I788" i="14"/>
  <c r="I800" i="14"/>
  <c r="I812" i="14"/>
  <c r="I824" i="14"/>
  <c r="I836" i="14"/>
  <c r="I9" i="14"/>
  <c r="I21" i="14"/>
  <c r="I33" i="14"/>
  <c r="I45" i="14"/>
  <c r="I57" i="14"/>
  <c r="I69" i="14"/>
  <c r="I81" i="14"/>
  <c r="I93" i="14"/>
  <c r="I105" i="14"/>
  <c r="I117" i="14"/>
  <c r="I129" i="14"/>
  <c r="I141" i="14"/>
  <c r="I153" i="14"/>
  <c r="I165" i="14"/>
  <c r="I177" i="14"/>
  <c r="I189" i="14"/>
  <c r="I201" i="14"/>
  <c r="I213" i="14"/>
  <c r="I225" i="14"/>
  <c r="I237" i="14"/>
  <c r="I249" i="14"/>
  <c r="I261" i="14"/>
  <c r="I273" i="14"/>
  <c r="I285" i="14"/>
  <c r="I297" i="14"/>
  <c r="I309" i="14"/>
  <c r="I321" i="14"/>
  <c r="I333" i="14"/>
  <c r="I345" i="14"/>
  <c r="I357" i="14"/>
  <c r="I369" i="14"/>
  <c r="I381" i="14"/>
  <c r="I393" i="14"/>
  <c r="I405" i="14"/>
  <c r="I417" i="14"/>
  <c r="I429" i="14"/>
  <c r="I441" i="14"/>
  <c r="I453" i="14"/>
  <c r="I465" i="14"/>
  <c r="I477" i="14"/>
  <c r="I489" i="14"/>
  <c r="I501" i="14"/>
  <c r="I513" i="14"/>
  <c r="I525" i="14"/>
  <c r="I537" i="14"/>
  <c r="I549" i="14"/>
  <c r="I561" i="14"/>
  <c r="I573" i="14"/>
  <c r="I585" i="14"/>
  <c r="I597" i="14"/>
  <c r="I609" i="14"/>
  <c r="I621" i="14"/>
  <c r="I633" i="14"/>
  <c r="I645" i="14"/>
  <c r="I657" i="14"/>
  <c r="I669" i="14"/>
  <c r="I681" i="14"/>
  <c r="I693" i="14"/>
  <c r="I705" i="14"/>
  <c r="I717" i="14"/>
  <c r="I729" i="14"/>
  <c r="I741" i="14"/>
  <c r="I753" i="14"/>
  <c r="I765" i="14"/>
  <c r="I777" i="14"/>
  <c r="I789" i="14"/>
  <c r="I801" i="14"/>
  <c r="I813" i="14"/>
  <c r="I825" i="14"/>
  <c r="I837" i="14"/>
  <c r="I10" i="14"/>
  <c r="I22" i="14"/>
  <c r="I34" i="14"/>
  <c r="I46" i="14"/>
  <c r="I58" i="14"/>
  <c r="I70" i="14"/>
  <c r="I82" i="14"/>
  <c r="I94" i="14"/>
  <c r="I106" i="14"/>
  <c r="I118" i="14"/>
  <c r="I130" i="14"/>
  <c r="I142" i="14"/>
  <c r="I154" i="14"/>
  <c r="I166" i="14"/>
  <c r="I178" i="14"/>
  <c r="I190" i="14"/>
  <c r="I202" i="14"/>
  <c r="I214" i="14"/>
  <c r="I226" i="14"/>
  <c r="I238" i="14"/>
  <c r="I250" i="14"/>
  <c r="I262" i="14"/>
  <c r="I274" i="14"/>
  <c r="I286" i="14"/>
  <c r="I298" i="14"/>
  <c r="I310" i="14"/>
  <c r="I322" i="14"/>
  <c r="I334" i="14"/>
  <c r="I346" i="14"/>
  <c r="I358" i="14"/>
  <c r="I370" i="14"/>
  <c r="I382" i="14"/>
  <c r="I394" i="14"/>
  <c r="I406" i="14"/>
  <c r="I418" i="14"/>
  <c r="I430" i="14"/>
  <c r="I442" i="14"/>
  <c r="I454" i="14"/>
  <c r="I466" i="14"/>
  <c r="I478" i="14"/>
  <c r="I490" i="14"/>
  <c r="I502" i="14"/>
  <c r="I514" i="14"/>
  <c r="I526" i="14"/>
  <c r="I538" i="14"/>
  <c r="I550" i="14"/>
  <c r="I562" i="14"/>
  <c r="I574" i="14"/>
  <c r="I586" i="14"/>
  <c r="I598" i="14"/>
  <c r="I610" i="14"/>
  <c r="I622" i="14"/>
  <c r="I634" i="14"/>
  <c r="I646" i="14"/>
  <c r="I658" i="14"/>
  <c r="I670" i="14"/>
  <c r="I682" i="14"/>
  <c r="I694" i="14"/>
  <c r="I706" i="14"/>
  <c r="I718" i="14"/>
  <c r="I730" i="14"/>
  <c r="I742" i="14"/>
  <c r="I754" i="14"/>
  <c r="I766" i="14"/>
  <c r="I778" i="14"/>
  <c r="I790" i="14"/>
  <c r="I802" i="14"/>
  <c r="I814" i="14"/>
  <c r="I826" i="14"/>
  <c r="I838" i="14"/>
  <c r="I11" i="14"/>
  <c r="I23" i="14"/>
  <c r="I35" i="14"/>
  <c r="I47" i="14"/>
  <c r="I59" i="14"/>
  <c r="I71" i="14"/>
  <c r="I83" i="14"/>
  <c r="I95" i="14"/>
  <c r="I107" i="14"/>
  <c r="I119" i="14"/>
  <c r="I131" i="14"/>
  <c r="I143" i="14"/>
  <c r="I155" i="14"/>
  <c r="I167" i="14"/>
  <c r="I179" i="14"/>
  <c r="I191" i="14"/>
  <c r="I203" i="14"/>
  <c r="I215" i="14"/>
  <c r="I227" i="14"/>
  <c r="I239" i="14"/>
  <c r="I251" i="14"/>
  <c r="I263" i="14"/>
  <c r="I275" i="14"/>
  <c r="I287" i="14"/>
  <c r="I299" i="14"/>
  <c r="I311" i="14"/>
  <c r="I323" i="14"/>
  <c r="I335" i="14"/>
  <c r="I347" i="14"/>
  <c r="I359" i="14"/>
  <c r="I371" i="14"/>
  <c r="I383" i="14"/>
  <c r="I395" i="14"/>
  <c r="I407" i="14"/>
  <c r="I419" i="14"/>
  <c r="I431" i="14"/>
  <c r="I443" i="14"/>
  <c r="I455" i="14"/>
  <c r="I467" i="14"/>
  <c r="I479" i="14"/>
  <c r="I491" i="14"/>
  <c r="I503" i="14"/>
  <c r="I515" i="14"/>
  <c r="I527" i="14"/>
  <c r="I539" i="14"/>
  <c r="I551" i="14"/>
  <c r="I563" i="14"/>
  <c r="I575" i="14"/>
  <c r="I587" i="14"/>
  <c r="I599" i="14"/>
  <c r="I611" i="14"/>
  <c r="I623" i="14"/>
  <c r="I635" i="14"/>
  <c r="I647" i="14"/>
  <c r="I659" i="14"/>
  <c r="I671" i="14"/>
  <c r="I683" i="14"/>
  <c r="I695" i="14"/>
  <c r="I707" i="14"/>
  <c r="I719" i="14"/>
  <c r="I731" i="14"/>
  <c r="I743" i="14"/>
  <c r="I755" i="14"/>
  <c r="I767" i="14"/>
  <c r="I779" i="14"/>
  <c r="I791" i="14"/>
  <c r="I803" i="14"/>
  <c r="I815" i="14"/>
  <c r="I827" i="14"/>
  <c r="I839" i="14"/>
  <c r="I12" i="14"/>
  <c r="I24" i="14"/>
  <c r="I36" i="14"/>
  <c r="I60" i="14"/>
  <c r="I72" i="14"/>
  <c r="I84" i="14"/>
  <c r="I96" i="14"/>
  <c r="I108" i="14"/>
  <c r="I120" i="14"/>
  <c r="I132" i="14"/>
  <c r="I144" i="14"/>
  <c r="I156" i="14"/>
  <c r="I168" i="14"/>
  <c r="I180" i="14"/>
  <c r="I192" i="14"/>
  <c r="I204" i="14"/>
  <c r="I216" i="14"/>
  <c r="I228" i="14"/>
  <c r="I240" i="14"/>
  <c r="I252" i="14"/>
  <c r="I264" i="14"/>
  <c r="I276" i="14"/>
  <c r="I288" i="14"/>
  <c r="I300" i="14"/>
  <c r="I312" i="14"/>
  <c r="I324" i="14"/>
  <c r="I336" i="14"/>
  <c r="I360" i="14"/>
  <c r="I372" i="14"/>
  <c r="I384" i="14"/>
  <c r="I396" i="14"/>
  <c r="I408" i="14"/>
  <c r="I420" i="14"/>
  <c r="I432" i="14"/>
  <c r="I444" i="14"/>
  <c r="I456" i="14"/>
  <c r="I468" i="14"/>
  <c r="I480" i="14"/>
  <c r="I492" i="14"/>
  <c r="I504" i="14"/>
  <c r="I516" i="14"/>
  <c r="I528" i="14"/>
  <c r="I540" i="14"/>
  <c r="I552" i="14"/>
  <c r="I564" i="14"/>
  <c r="I576" i="14"/>
  <c r="I588" i="14"/>
  <c r="I600" i="14"/>
  <c r="I612" i="14"/>
  <c r="I624" i="14"/>
  <c r="I636" i="14"/>
  <c r="I648" i="14"/>
  <c r="I660" i="14"/>
  <c r="I672" i="14"/>
  <c r="I684" i="14"/>
  <c r="I696" i="14"/>
  <c r="I708" i="14"/>
  <c r="I720" i="14"/>
  <c r="I732" i="14"/>
  <c r="I744" i="14"/>
  <c r="I756" i="14"/>
  <c r="I768" i="14"/>
  <c r="I780" i="14"/>
  <c r="I792" i="14"/>
  <c r="I804" i="14"/>
  <c r="I816" i="14"/>
  <c r="I828" i="14"/>
  <c r="I840" i="14"/>
  <c r="I13" i="14"/>
  <c r="I25" i="14"/>
  <c r="I37" i="14"/>
  <c r="I49" i="14"/>
  <c r="I61" i="14"/>
  <c r="I73" i="14"/>
  <c r="I85" i="14"/>
  <c r="I97" i="14"/>
  <c r="I109" i="14"/>
  <c r="I121" i="14"/>
  <c r="I133" i="14"/>
  <c r="I145" i="14"/>
  <c r="I157" i="14"/>
  <c r="I169" i="14"/>
  <c r="I181" i="14"/>
  <c r="I193" i="14"/>
  <c r="I205" i="14"/>
  <c r="I217" i="14"/>
  <c r="I229" i="14"/>
  <c r="I241" i="14"/>
  <c r="I253" i="14"/>
  <c r="I265" i="14"/>
  <c r="I277" i="14"/>
  <c r="I289" i="14"/>
  <c r="I301" i="14"/>
  <c r="I313" i="14"/>
  <c r="I325" i="14"/>
  <c r="I337" i="14"/>
  <c r="I349" i="14"/>
  <c r="I361" i="14"/>
  <c r="I373" i="14"/>
  <c r="I385" i="14"/>
  <c r="I397" i="14"/>
  <c r="I409" i="14"/>
  <c r="I421" i="14"/>
  <c r="I433" i="14"/>
  <c r="I445" i="14"/>
  <c r="I457" i="14"/>
  <c r="I469" i="14"/>
  <c r="I481" i="14"/>
  <c r="I493" i="14"/>
  <c r="I505" i="14"/>
  <c r="I517" i="14"/>
  <c r="I529" i="14"/>
  <c r="I541" i="14"/>
  <c r="I553" i="14"/>
  <c r="I565" i="14"/>
  <c r="I577" i="14"/>
  <c r="I589" i="14"/>
  <c r="I601" i="14"/>
  <c r="I613" i="14"/>
  <c r="I625" i="14"/>
  <c r="I637" i="14"/>
  <c r="I649" i="14"/>
  <c r="I661" i="14"/>
  <c r="I673" i="14"/>
  <c r="I685" i="14"/>
  <c r="I697" i="14"/>
  <c r="I709" i="14"/>
  <c r="I721" i="14"/>
  <c r="I733" i="14"/>
  <c r="I745" i="14"/>
  <c r="I757" i="14"/>
  <c r="I769" i="14"/>
  <c r="I781" i="14"/>
  <c r="I793" i="14"/>
  <c r="I805" i="14"/>
  <c r="I817" i="14"/>
  <c r="I829" i="14"/>
  <c r="I14" i="14"/>
  <c r="I26" i="14"/>
  <c r="I38" i="14"/>
  <c r="I50" i="14"/>
  <c r="I62" i="14"/>
  <c r="I74" i="14"/>
  <c r="I86" i="14"/>
  <c r="I98" i="14"/>
  <c r="I110" i="14"/>
  <c r="I122" i="14"/>
  <c r="I134" i="14"/>
  <c r="I146" i="14"/>
  <c r="I158" i="14"/>
  <c r="I170" i="14"/>
  <c r="I182" i="14"/>
  <c r="I194" i="14"/>
  <c r="I206" i="14"/>
  <c r="I218" i="14"/>
  <c r="I230" i="14"/>
  <c r="I242" i="14"/>
  <c r="I254" i="14"/>
  <c r="I266" i="14"/>
  <c r="I278" i="14"/>
  <c r="I290" i="14"/>
  <c r="I302" i="14"/>
  <c r="I314" i="14"/>
  <c r="I326" i="14"/>
  <c r="I338" i="14"/>
  <c r="I350" i="14"/>
  <c r="I362" i="14"/>
  <c r="I374" i="14"/>
  <c r="I386" i="14"/>
  <c r="I398" i="14"/>
  <c r="I410" i="14"/>
  <c r="I422" i="14"/>
  <c r="I434" i="14"/>
  <c r="I446" i="14"/>
  <c r="I458" i="14"/>
  <c r="I470" i="14"/>
  <c r="I482" i="14"/>
  <c r="I494" i="14"/>
  <c r="I506" i="14"/>
  <c r="I518" i="14"/>
  <c r="I530" i="14"/>
  <c r="I542" i="14"/>
  <c r="I554" i="14"/>
  <c r="I566" i="14"/>
  <c r="I578" i="14"/>
  <c r="I590" i="14"/>
  <c r="I602" i="14"/>
  <c r="I614" i="14"/>
  <c r="I626" i="14"/>
  <c r="I638" i="14"/>
  <c r="I650" i="14"/>
  <c r="I662" i="14"/>
  <c r="I674" i="14"/>
  <c r="I686" i="14"/>
  <c r="I698" i="14"/>
  <c r="I710" i="14"/>
  <c r="I722" i="14"/>
  <c r="I734" i="14"/>
  <c r="I746" i="14"/>
  <c r="I758" i="14"/>
  <c r="I770" i="14"/>
  <c r="I782" i="14"/>
  <c r="I794" i="14"/>
  <c r="I806" i="14"/>
  <c r="I15" i="14"/>
  <c r="I27" i="14"/>
  <c r="I39" i="14"/>
  <c r="I51" i="14"/>
  <c r="I63" i="14"/>
  <c r="I75" i="14"/>
  <c r="I87" i="14"/>
  <c r="I99" i="14"/>
  <c r="I111" i="14"/>
  <c r="I123" i="14"/>
  <c r="I135" i="14"/>
  <c r="I147" i="14"/>
  <c r="I159" i="14"/>
  <c r="I171" i="14"/>
  <c r="I183" i="14"/>
  <c r="I195" i="14"/>
  <c r="I207" i="14"/>
  <c r="I219" i="14"/>
  <c r="I231" i="14"/>
  <c r="I243" i="14"/>
  <c r="I255" i="14"/>
  <c r="I267" i="14"/>
  <c r="I279" i="14"/>
  <c r="I291" i="14"/>
  <c r="I303" i="14"/>
  <c r="I315" i="14"/>
  <c r="I327" i="14"/>
  <c r="I339" i="14"/>
  <c r="I351" i="14"/>
  <c r="I363" i="14"/>
  <c r="I375" i="14"/>
  <c r="I387" i="14"/>
  <c r="I399" i="14"/>
  <c r="I411" i="14"/>
  <c r="I423" i="14"/>
  <c r="I435" i="14"/>
  <c r="I447" i="14"/>
  <c r="I459" i="14"/>
  <c r="I471" i="14"/>
  <c r="I483" i="14"/>
  <c r="I495" i="14"/>
  <c r="I507" i="14"/>
  <c r="I519" i="14"/>
  <c r="I531" i="14"/>
  <c r="I543" i="14"/>
  <c r="I555" i="14"/>
  <c r="I567" i="14"/>
  <c r="I579" i="14"/>
  <c r="I591" i="14"/>
  <c r="I603" i="14"/>
  <c r="I615" i="14"/>
  <c r="I627" i="14"/>
  <c r="I639" i="14"/>
  <c r="I651" i="14"/>
  <c r="I663" i="14"/>
  <c r="I675" i="14"/>
  <c r="I687" i="14"/>
  <c r="I699" i="14"/>
  <c r="I16" i="14"/>
  <c r="I28" i="14"/>
  <c r="I40" i="14"/>
  <c r="I52" i="14"/>
  <c r="I64" i="14"/>
  <c r="I76" i="14"/>
  <c r="I88" i="14"/>
  <c r="I100" i="14"/>
  <c r="I112" i="14"/>
  <c r="I124" i="14"/>
  <c r="I136" i="14"/>
  <c r="I148" i="14"/>
  <c r="I160" i="14"/>
  <c r="I172" i="14"/>
  <c r="I184" i="14"/>
  <c r="I196" i="14"/>
  <c r="I208" i="14"/>
  <c r="I220" i="14"/>
  <c r="I232" i="14"/>
  <c r="I244" i="14"/>
  <c r="I256" i="14"/>
  <c r="I268" i="14"/>
  <c r="I280" i="14"/>
  <c r="I292" i="14"/>
  <c r="I304" i="14"/>
  <c r="I316" i="14"/>
  <c r="I328" i="14"/>
  <c r="I340" i="14"/>
  <c r="I352" i="14"/>
  <c r="I364" i="14"/>
  <c r="I376" i="14"/>
  <c r="I388" i="14"/>
  <c r="I400" i="14"/>
  <c r="I412" i="14"/>
  <c r="I424" i="14"/>
  <c r="I436" i="14"/>
  <c r="I448" i="14"/>
  <c r="I460" i="14"/>
  <c r="I472" i="14"/>
  <c r="I484" i="14"/>
  <c r="I496" i="14"/>
  <c r="I508" i="14"/>
  <c r="I520" i="14"/>
  <c r="I532" i="14"/>
  <c r="I544" i="14"/>
  <c r="I556" i="14"/>
  <c r="I568" i="14"/>
  <c r="I580" i="14"/>
  <c r="I592" i="14"/>
  <c r="I604" i="14"/>
  <c r="I616" i="14"/>
  <c r="I628" i="14"/>
  <c r="I640" i="14"/>
  <c r="I652" i="14"/>
  <c r="I664" i="14"/>
  <c r="I676" i="14"/>
  <c r="I688" i="14"/>
  <c r="I700" i="14"/>
  <c r="I29" i="14"/>
  <c r="I173" i="14"/>
  <c r="I317" i="14"/>
  <c r="I461" i="14"/>
  <c r="I605" i="14"/>
  <c r="I723" i="14"/>
  <c r="I771" i="14"/>
  <c r="I818" i="14"/>
  <c r="I41" i="14"/>
  <c r="I185" i="14"/>
  <c r="I329" i="14"/>
  <c r="I473" i="14"/>
  <c r="I617" i="14"/>
  <c r="I724" i="14"/>
  <c r="I772" i="14"/>
  <c r="I819" i="14"/>
  <c r="I53" i="14"/>
  <c r="I197" i="14"/>
  <c r="I341" i="14"/>
  <c r="I485" i="14"/>
  <c r="I629" i="14"/>
  <c r="I725" i="14"/>
  <c r="I773" i="14"/>
  <c r="I820" i="14"/>
  <c r="I65" i="14"/>
  <c r="I209" i="14"/>
  <c r="I353" i="14"/>
  <c r="I497" i="14"/>
  <c r="I641" i="14"/>
  <c r="I735" i="14"/>
  <c r="I783" i="14"/>
  <c r="I821" i="14"/>
  <c r="I77" i="14"/>
  <c r="I221" i="14"/>
  <c r="I365" i="14"/>
  <c r="I509" i="14"/>
  <c r="I653" i="14"/>
  <c r="I736" i="14"/>
  <c r="I784" i="14"/>
  <c r="I830" i="14"/>
  <c r="I89" i="14"/>
  <c r="I233" i="14"/>
  <c r="I377" i="14"/>
  <c r="I521" i="14"/>
  <c r="I665" i="14"/>
  <c r="I737" i="14"/>
  <c r="I785" i="14"/>
  <c r="I831" i="14"/>
  <c r="I101" i="14"/>
  <c r="I245" i="14"/>
  <c r="I389" i="14"/>
  <c r="I533" i="14"/>
  <c r="I677" i="14"/>
  <c r="I747" i="14"/>
  <c r="I795" i="14"/>
  <c r="I832" i="14"/>
  <c r="I113" i="14"/>
  <c r="I257" i="14"/>
  <c r="I401" i="14"/>
  <c r="I545" i="14"/>
  <c r="I689" i="14"/>
  <c r="I748" i="14"/>
  <c r="I796" i="14"/>
  <c r="I833" i="14"/>
  <c r="I125" i="14"/>
  <c r="I269" i="14"/>
  <c r="I413" i="14"/>
  <c r="I557" i="14"/>
  <c r="I701" i="14"/>
  <c r="I749" i="14"/>
  <c r="I797" i="14"/>
  <c r="I835" i="14"/>
  <c r="I137" i="14"/>
  <c r="I281" i="14"/>
  <c r="I425" i="14"/>
  <c r="I569" i="14"/>
  <c r="I711" i="14"/>
  <c r="I759" i="14"/>
  <c r="I807" i="14"/>
  <c r="I5" i="14"/>
  <c r="I149" i="14"/>
  <c r="I293" i="14"/>
  <c r="I437" i="14"/>
  <c r="I581" i="14"/>
  <c r="I712" i="14"/>
  <c r="I760" i="14"/>
  <c r="I808" i="14"/>
  <c r="I305" i="14"/>
  <c r="I449" i="14"/>
  <c r="I593" i="14"/>
  <c r="I713" i="14"/>
  <c r="I761" i="14"/>
  <c r="I809" i="14"/>
  <c r="I17" i="14"/>
  <c r="I161" i="14"/>
  <c r="Q778" i="9"/>
  <c r="Q766" i="9"/>
  <c r="Q754" i="9"/>
  <c r="Q742" i="9"/>
  <c r="Q730" i="9"/>
  <c r="Q718" i="9"/>
  <c r="Q706" i="9"/>
  <c r="Q694" i="9"/>
  <c r="Q682" i="9"/>
  <c r="Q670" i="9"/>
  <c r="Q658" i="9"/>
  <c r="Q646" i="9"/>
  <c r="Q634" i="9"/>
  <c r="Q622" i="9"/>
  <c r="Q610" i="9"/>
  <c r="Q598" i="9"/>
  <c r="Q586" i="9"/>
  <c r="Q574" i="9"/>
  <c r="Q562" i="9"/>
  <c r="Q550" i="9"/>
  <c r="Q538" i="9"/>
  <c r="Q526" i="9"/>
  <c r="Q514" i="9"/>
  <c r="Q502" i="9"/>
  <c r="Q490" i="9"/>
  <c r="Q478" i="9"/>
  <c r="Q466" i="9"/>
  <c r="Q454" i="9"/>
  <c r="Q442" i="9"/>
  <c r="Q430" i="9"/>
  <c r="Q418" i="9"/>
  <c r="Q406" i="9"/>
  <c r="Q394" i="9"/>
  <c r="Q382" i="9"/>
  <c r="Q370" i="9"/>
  <c r="Q358" i="9"/>
  <c r="Q346" i="9"/>
  <c r="Q334" i="9"/>
  <c r="Q322" i="9"/>
  <c r="Q310" i="9"/>
  <c r="Q298" i="9"/>
  <c r="Q286" i="9"/>
  <c r="Q274" i="9"/>
  <c r="Q262" i="9"/>
  <c r="Q250" i="9"/>
  <c r="Q238" i="9"/>
  <c r="Q226" i="9"/>
  <c r="Q214" i="9"/>
  <c r="Q202" i="9"/>
  <c r="Q190" i="9"/>
  <c r="Q178" i="9"/>
  <c r="Q166" i="9"/>
  <c r="Q154" i="9"/>
  <c r="Q142" i="9"/>
  <c r="Q130" i="9"/>
  <c r="Q118" i="9"/>
  <c r="Q106" i="9"/>
  <c r="Q94" i="9"/>
  <c r="Q82" i="9"/>
  <c r="Q70" i="9"/>
  <c r="Q57" i="9"/>
  <c r="Q43" i="9"/>
  <c r="Q30" i="9"/>
  <c r="Q17" i="9"/>
  <c r="Q4" i="9"/>
  <c r="R795" i="11"/>
  <c r="R781" i="11"/>
  <c r="R766" i="11"/>
  <c r="R751" i="11"/>
  <c r="R737" i="11"/>
  <c r="R722" i="11"/>
  <c r="R706" i="11"/>
  <c r="R688" i="11"/>
  <c r="R666" i="11"/>
  <c r="R648" i="11"/>
  <c r="R627" i="11"/>
  <c r="R605" i="11"/>
  <c r="R583" i="11"/>
  <c r="R559" i="11"/>
  <c r="R533" i="11"/>
  <c r="R499" i="11"/>
  <c r="R463" i="11"/>
  <c r="R427" i="11"/>
  <c r="Q759" i="9"/>
  <c r="N7" i="8"/>
  <c r="N19" i="8"/>
  <c r="N31" i="8"/>
  <c r="N43" i="8"/>
  <c r="N55" i="8"/>
  <c r="N67" i="8"/>
  <c r="N79" i="8"/>
  <c r="N91" i="8"/>
  <c r="N103" i="8"/>
  <c r="N115" i="8"/>
  <c r="N127" i="8"/>
  <c r="N139" i="8"/>
  <c r="N151" i="8"/>
  <c r="N163" i="8"/>
  <c r="N175" i="8"/>
  <c r="N187" i="8"/>
  <c r="N199" i="8"/>
  <c r="N211" i="8"/>
  <c r="N223" i="8"/>
  <c r="N235" i="8"/>
  <c r="N247" i="8"/>
  <c r="N10" i="8"/>
  <c r="N22" i="8"/>
  <c r="N34" i="8"/>
  <c r="N46" i="8"/>
  <c r="N58" i="8"/>
  <c r="N70" i="8"/>
  <c r="N82" i="8"/>
  <c r="N94" i="8"/>
  <c r="N106" i="8"/>
  <c r="N118" i="8"/>
  <c r="N130" i="8"/>
  <c r="N142" i="8"/>
  <c r="N154" i="8"/>
  <c r="N166" i="8"/>
  <c r="N178" i="8"/>
  <c r="N190" i="8"/>
  <c r="N202" i="8"/>
  <c r="N214" i="8"/>
  <c r="N226" i="8"/>
  <c r="N15" i="8"/>
  <c r="N29" i="8"/>
  <c r="N44" i="8"/>
  <c r="N59" i="8"/>
  <c r="N73" i="8"/>
  <c r="N87" i="8"/>
  <c r="N101" i="8"/>
  <c r="N116" i="8"/>
  <c r="N131" i="8"/>
  <c r="N145" i="8"/>
  <c r="N159" i="8"/>
  <c r="N173" i="8"/>
  <c r="N188" i="8"/>
  <c r="N203" i="8"/>
  <c r="N217" i="8"/>
  <c r="N231" i="8"/>
  <c r="N244" i="8"/>
  <c r="N257" i="8"/>
  <c r="N269" i="8"/>
  <c r="N281" i="8"/>
  <c r="N293" i="8"/>
  <c r="N305" i="8"/>
  <c r="N317" i="8"/>
  <c r="N329" i="8"/>
  <c r="N341" i="8"/>
  <c r="N353" i="8"/>
  <c r="N365" i="8"/>
  <c r="N377" i="8"/>
  <c r="N389" i="8"/>
  <c r="N401" i="8"/>
  <c r="N413" i="8"/>
  <c r="N425" i="8"/>
  <c r="N437" i="8"/>
  <c r="N449" i="8"/>
  <c r="N461" i="8"/>
  <c r="N473" i="8"/>
  <c r="N485" i="8"/>
  <c r="N497" i="8"/>
  <c r="N509" i="8"/>
  <c r="N521" i="8"/>
  <c r="N533" i="8"/>
  <c r="N545" i="8"/>
  <c r="N557" i="8"/>
  <c r="N569" i="8"/>
  <c r="N581" i="8"/>
  <c r="N593" i="8"/>
  <c r="N605" i="8"/>
  <c r="N617" i="8"/>
  <c r="N629" i="8"/>
  <c r="N641" i="8"/>
  <c r="N653" i="8"/>
  <c r="N665" i="8"/>
  <c r="N677" i="8"/>
  <c r="N689" i="8"/>
  <c r="N701" i="8"/>
  <c r="N713" i="8"/>
  <c r="N725" i="8"/>
  <c r="N737" i="8"/>
  <c r="N749" i="8"/>
  <c r="N761" i="8"/>
  <c r="N773" i="8"/>
  <c r="N785" i="8"/>
  <c r="N797" i="8"/>
  <c r="N16" i="8"/>
  <c r="N30" i="8"/>
  <c r="N45" i="8"/>
  <c r="N60" i="8"/>
  <c r="N74" i="8"/>
  <c r="N88" i="8"/>
  <c r="N102" i="8"/>
  <c r="N117" i="8"/>
  <c r="N132" i="8"/>
  <c r="N146" i="8"/>
  <c r="N160" i="8"/>
  <c r="N174" i="8"/>
  <c r="N189" i="8"/>
  <c r="N204" i="8"/>
  <c r="N218" i="8"/>
  <c r="N232" i="8"/>
  <c r="N245" i="8"/>
  <c r="N258" i="8"/>
  <c r="N270" i="8"/>
  <c r="N282" i="8"/>
  <c r="N294" i="8"/>
  <c r="N306" i="8"/>
  <c r="N318" i="8"/>
  <c r="N330" i="8"/>
  <c r="N342" i="8"/>
  <c r="N354" i="8"/>
  <c r="N366" i="8"/>
  <c r="N378" i="8"/>
  <c r="N390" i="8"/>
  <c r="N402" i="8"/>
  <c r="N414" i="8"/>
  <c r="N426" i="8"/>
  <c r="N438" i="8"/>
  <c r="N450" i="8"/>
  <c r="N462" i="8"/>
  <c r="N474" i="8"/>
  <c r="N486" i="8"/>
  <c r="N498" i="8"/>
  <c r="N510" i="8"/>
  <c r="N522" i="8"/>
  <c r="N534" i="8"/>
  <c r="N546" i="8"/>
  <c r="N558" i="8"/>
  <c r="N570" i="8"/>
  <c r="N582" i="8"/>
  <c r="N594" i="8"/>
  <c r="N606" i="8"/>
  <c r="N618" i="8"/>
  <c r="N630" i="8"/>
  <c r="N642" i="8"/>
  <c r="N654" i="8"/>
  <c r="N666" i="8"/>
  <c r="N678" i="8"/>
  <c r="N690" i="8"/>
  <c r="N702" i="8"/>
  <c r="N714" i="8"/>
  <c r="N726" i="8"/>
  <c r="N738" i="8"/>
  <c r="N750" i="8"/>
  <c r="N762" i="8"/>
  <c r="N774" i="8"/>
  <c r="N786" i="8"/>
  <c r="N798" i="8"/>
  <c r="N807" i="8"/>
  <c r="N17" i="8"/>
  <c r="N32" i="8"/>
  <c r="N47" i="8"/>
  <c r="N61" i="8"/>
  <c r="N75" i="8"/>
  <c r="N89" i="8"/>
  <c r="N104" i="8"/>
  <c r="N119" i="8"/>
  <c r="N133" i="8"/>
  <c r="N147" i="8"/>
  <c r="N161" i="8"/>
  <c r="N176" i="8"/>
  <c r="N191" i="8"/>
  <c r="N205" i="8"/>
  <c r="N219" i="8"/>
  <c r="N233" i="8"/>
  <c r="N246" i="8"/>
  <c r="N259" i="8"/>
  <c r="N271" i="8"/>
  <c r="N283" i="8"/>
  <c r="N295" i="8"/>
  <c r="N307" i="8"/>
  <c r="N319" i="8"/>
  <c r="N331" i="8"/>
  <c r="N343" i="8"/>
  <c r="N355" i="8"/>
  <c r="N367" i="8"/>
  <c r="N379" i="8"/>
  <c r="N391" i="8"/>
  <c r="N403" i="8"/>
  <c r="N415" i="8"/>
  <c r="N427" i="8"/>
  <c r="N439" i="8"/>
  <c r="N451" i="8"/>
  <c r="N463" i="8"/>
  <c r="N475" i="8"/>
  <c r="N487" i="8"/>
  <c r="N499" i="8"/>
  <c r="N511" i="8"/>
  <c r="N523" i="8"/>
  <c r="N535" i="8"/>
  <c r="N547" i="8"/>
  <c r="N559" i="8"/>
  <c r="N571" i="8"/>
  <c r="N583" i="8"/>
  <c r="N595" i="8"/>
  <c r="N607" i="8"/>
  <c r="N619" i="8"/>
  <c r="N631" i="8"/>
  <c r="N643" i="8"/>
  <c r="N655" i="8"/>
  <c r="N667" i="8"/>
  <c r="N679" i="8"/>
  <c r="N691" i="8"/>
  <c r="N703" i="8"/>
  <c r="N715" i="8"/>
  <c r="N727" i="8"/>
  <c r="N739" i="8"/>
  <c r="N751" i="8"/>
  <c r="N763" i="8"/>
  <c r="N775" i="8"/>
  <c r="N787" i="8"/>
  <c r="N799" i="8"/>
  <c r="N4" i="8"/>
  <c r="N18" i="8"/>
  <c r="N33" i="8"/>
  <c r="N48" i="8"/>
  <c r="N62" i="8"/>
  <c r="N76" i="8"/>
  <c r="N90" i="8"/>
  <c r="N105" i="8"/>
  <c r="N120" i="8"/>
  <c r="N134" i="8"/>
  <c r="N148" i="8"/>
  <c r="N162" i="8"/>
  <c r="N177" i="8"/>
  <c r="N192" i="8"/>
  <c r="N206" i="8"/>
  <c r="N220" i="8"/>
  <c r="N234" i="8"/>
  <c r="N248" i="8"/>
  <c r="N260" i="8"/>
  <c r="N272" i="8"/>
  <c r="N284" i="8"/>
  <c r="N296" i="8"/>
  <c r="N308" i="8"/>
  <c r="N320" i="8"/>
  <c r="N332" i="8"/>
  <c r="N344" i="8"/>
  <c r="N356" i="8"/>
  <c r="N368" i="8"/>
  <c r="N380" i="8"/>
  <c r="N392" i="8"/>
  <c r="N404" i="8"/>
  <c r="N416" i="8"/>
  <c r="N428" i="8"/>
  <c r="N440" i="8"/>
  <c r="N452" i="8"/>
  <c r="N464" i="8"/>
  <c r="N476" i="8"/>
  <c r="N488" i="8"/>
  <c r="N500" i="8"/>
  <c r="N512" i="8"/>
  <c r="N524" i="8"/>
  <c r="N536" i="8"/>
  <c r="N548" i="8"/>
  <c r="N560" i="8"/>
  <c r="N572" i="8"/>
  <c r="N584" i="8"/>
  <c r="N596" i="8"/>
  <c r="N608" i="8"/>
  <c r="N620" i="8"/>
  <c r="N632" i="8"/>
  <c r="N644" i="8"/>
  <c r="N656" i="8"/>
  <c r="N668" i="8"/>
  <c r="N680" i="8"/>
  <c r="N692" i="8"/>
  <c r="N704" i="8"/>
  <c r="N716" i="8"/>
  <c r="N728" i="8"/>
  <c r="N740" i="8"/>
  <c r="N752" i="8"/>
  <c r="N764" i="8"/>
  <c r="N776" i="8"/>
  <c r="N788" i="8"/>
  <c r="N800" i="8"/>
  <c r="N5" i="8"/>
  <c r="N20" i="8"/>
  <c r="N35" i="8"/>
  <c r="N49" i="8"/>
  <c r="N63" i="8"/>
  <c r="N77" i="8"/>
  <c r="N92" i="8"/>
  <c r="N107" i="8"/>
  <c r="N121" i="8"/>
  <c r="N135" i="8"/>
  <c r="N149" i="8"/>
  <c r="N164" i="8"/>
  <c r="N179" i="8"/>
  <c r="N193" i="8"/>
  <c r="N207" i="8"/>
  <c r="N221" i="8"/>
  <c r="N236" i="8"/>
  <c r="N249" i="8"/>
  <c r="N261" i="8"/>
  <c r="N273" i="8"/>
  <c r="N285" i="8"/>
  <c r="N297" i="8"/>
  <c r="N309" i="8"/>
  <c r="N321" i="8"/>
  <c r="N333" i="8"/>
  <c r="N345" i="8"/>
  <c r="N357" i="8"/>
  <c r="N369" i="8"/>
  <c r="N381" i="8"/>
  <c r="N393" i="8"/>
  <c r="N405" i="8"/>
  <c r="N417" i="8"/>
  <c r="N429" i="8"/>
  <c r="N441" i="8"/>
  <c r="N453" i="8"/>
  <c r="N465" i="8"/>
  <c r="N477" i="8"/>
  <c r="N489" i="8"/>
  <c r="N501" i="8"/>
  <c r="N513" i="8"/>
  <c r="N525" i="8"/>
  <c r="N537" i="8"/>
  <c r="N549" i="8"/>
  <c r="N561" i="8"/>
  <c r="N573" i="8"/>
  <c r="N585" i="8"/>
  <c r="N597" i="8"/>
  <c r="N609" i="8"/>
  <c r="N621" i="8"/>
  <c r="N633" i="8"/>
  <c r="N645" i="8"/>
  <c r="N657" i="8"/>
  <c r="N669" i="8"/>
  <c r="N681" i="8"/>
  <c r="N693" i="8"/>
  <c r="N705" i="8"/>
  <c r="N717" i="8"/>
  <c r="N729" i="8"/>
  <c r="N741" i="8"/>
  <c r="N753" i="8"/>
  <c r="N765" i="8"/>
  <c r="N777" i="8"/>
  <c r="N789" i="8"/>
  <c r="N801" i="8"/>
  <c r="N6" i="8"/>
  <c r="N21" i="8"/>
  <c r="N36" i="8"/>
  <c r="N50" i="8"/>
  <c r="N64" i="8"/>
  <c r="N78" i="8"/>
  <c r="N93" i="8"/>
  <c r="N108" i="8"/>
  <c r="N122" i="8"/>
  <c r="N136" i="8"/>
  <c r="N150" i="8"/>
  <c r="N165" i="8"/>
  <c r="N180" i="8"/>
  <c r="N194" i="8"/>
  <c r="N208" i="8"/>
  <c r="N222" i="8"/>
  <c r="N237" i="8"/>
  <c r="N250" i="8"/>
  <c r="N262" i="8"/>
  <c r="N274" i="8"/>
  <c r="N286" i="8"/>
  <c r="N298" i="8"/>
  <c r="N310" i="8"/>
  <c r="N322" i="8"/>
  <c r="N334" i="8"/>
  <c r="N346" i="8"/>
  <c r="N358" i="8"/>
  <c r="N370" i="8"/>
  <c r="N382" i="8"/>
  <c r="N394" i="8"/>
  <c r="N406" i="8"/>
  <c r="N418" i="8"/>
  <c r="N430" i="8"/>
  <c r="N442" i="8"/>
  <c r="N454" i="8"/>
  <c r="N466" i="8"/>
  <c r="N478" i="8"/>
  <c r="N490" i="8"/>
  <c r="N502" i="8"/>
  <c r="N514" i="8"/>
  <c r="N526" i="8"/>
  <c r="N538" i="8"/>
  <c r="N550" i="8"/>
  <c r="N562" i="8"/>
  <c r="N574" i="8"/>
  <c r="N586" i="8"/>
  <c r="N598" i="8"/>
  <c r="N610" i="8"/>
  <c r="N622" i="8"/>
  <c r="N634" i="8"/>
  <c r="N646" i="8"/>
  <c r="N658" i="8"/>
  <c r="N670" i="8"/>
  <c r="N682" i="8"/>
  <c r="N694" i="8"/>
  <c r="N706" i="8"/>
  <c r="N718" i="8"/>
  <c r="N730" i="8"/>
  <c r="N742" i="8"/>
  <c r="N754" i="8"/>
  <c r="N766" i="8"/>
  <c r="N778" i="8"/>
  <c r="N790" i="8"/>
  <c r="N802" i="8"/>
  <c r="N8" i="8"/>
  <c r="N23" i="8"/>
  <c r="N37" i="8"/>
  <c r="N51" i="8"/>
  <c r="N65" i="8"/>
  <c r="N80" i="8"/>
  <c r="N95" i="8"/>
  <c r="N109" i="8"/>
  <c r="N123" i="8"/>
  <c r="N137" i="8"/>
  <c r="N152" i="8"/>
  <c r="N167" i="8"/>
  <c r="N181" i="8"/>
  <c r="N195" i="8"/>
  <c r="N209" i="8"/>
  <c r="N224" i="8"/>
  <c r="N238" i="8"/>
  <c r="N251" i="8"/>
  <c r="N263" i="8"/>
  <c r="N275" i="8"/>
  <c r="N287" i="8"/>
  <c r="N299" i="8"/>
  <c r="N311" i="8"/>
  <c r="N323" i="8"/>
  <c r="N335" i="8"/>
  <c r="N347" i="8"/>
  <c r="N359" i="8"/>
  <c r="N371" i="8"/>
  <c r="N383" i="8"/>
  <c r="N395" i="8"/>
  <c r="N407" i="8"/>
  <c r="N419" i="8"/>
  <c r="N431" i="8"/>
  <c r="N443" i="8"/>
  <c r="N455" i="8"/>
  <c r="N467" i="8"/>
  <c r="N479" i="8"/>
  <c r="N491" i="8"/>
  <c r="N503" i="8"/>
  <c r="N515" i="8"/>
  <c r="N527" i="8"/>
  <c r="N539" i="8"/>
  <c r="N551" i="8"/>
  <c r="N563" i="8"/>
  <c r="N575" i="8"/>
  <c r="N587" i="8"/>
  <c r="N599" i="8"/>
  <c r="N611" i="8"/>
  <c r="N623" i="8"/>
  <c r="N635" i="8"/>
  <c r="N647" i="8"/>
  <c r="N659" i="8"/>
  <c r="N671" i="8"/>
  <c r="N683" i="8"/>
  <c r="N695" i="8"/>
  <c r="N707" i="8"/>
  <c r="N719" i="8"/>
  <c r="N731" i="8"/>
  <c r="N743" i="8"/>
  <c r="N755" i="8"/>
  <c r="N767" i="8"/>
  <c r="N779" i="8"/>
  <c r="N791" i="8"/>
  <c r="N803" i="8"/>
  <c r="N9" i="8"/>
  <c r="N24" i="8"/>
  <c r="N38" i="8"/>
  <c r="N52" i="8"/>
  <c r="N66" i="8"/>
  <c r="N81" i="8"/>
  <c r="N96" i="8"/>
  <c r="N110" i="8"/>
  <c r="N124" i="8"/>
  <c r="N138" i="8"/>
  <c r="N153" i="8"/>
  <c r="N168" i="8"/>
  <c r="N182" i="8"/>
  <c r="N196" i="8"/>
  <c r="N210" i="8"/>
  <c r="N225" i="8"/>
  <c r="N239" i="8"/>
  <c r="N252" i="8"/>
  <c r="N264" i="8"/>
  <c r="N276" i="8"/>
  <c r="N288" i="8"/>
  <c r="N300" i="8"/>
  <c r="N312" i="8"/>
  <c r="N324" i="8"/>
  <c r="N336" i="8"/>
  <c r="N348" i="8"/>
  <c r="N360" i="8"/>
  <c r="N372" i="8"/>
  <c r="N384" i="8"/>
  <c r="N396" i="8"/>
  <c r="N408" i="8"/>
  <c r="N420" i="8"/>
  <c r="N432" i="8"/>
  <c r="N444" i="8"/>
  <c r="N456" i="8"/>
  <c r="N468" i="8"/>
  <c r="N480" i="8"/>
  <c r="N492" i="8"/>
  <c r="N504" i="8"/>
  <c r="N516" i="8"/>
  <c r="N528" i="8"/>
  <c r="N540" i="8"/>
  <c r="N552" i="8"/>
  <c r="N564" i="8"/>
  <c r="N576" i="8"/>
  <c r="N588" i="8"/>
  <c r="N600" i="8"/>
  <c r="N612" i="8"/>
  <c r="N624" i="8"/>
  <c r="N636" i="8"/>
  <c r="N648" i="8"/>
  <c r="N660" i="8"/>
  <c r="N672" i="8"/>
  <c r="N684" i="8"/>
  <c r="N696" i="8"/>
  <c r="N708" i="8"/>
  <c r="N720" i="8"/>
  <c r="N732" i="8"/>
  <c r="N744" i="8"/>
  <c r="N756" i="8"/>
  <c r="N768" i="8"/>
  <c r="N780" i="8"/>
  <c r="N792" i="8"/>
  <c r="N11" i="8"/>
  <c r="N25" i="8"/>
  <c r="N39" i="8"/>
  <c r="N53" i="8"/>
  <c r="N68" i="8"/>
  <c r="N83" i="8"/>
  <c r="N97" i="8"/>
  <c r="N111" i="8"/>
  <c r="N125" i="8"/>
  <c r="N140" i="8"/>
  <c r="N155" i="8"/>
  <c r="N169" i="8"/>
  <c r="N183" i="8"/>
  <c r="N197" i="8"/>
  <c r="N212" i="8"/>
  <c r="N227" i="8"/>
  <c r="N240" i="8"/>
  <c r="N253" i="8"/>
  <c r="N265" i="8"/>
  <c r="N277" i="8"/>
  <c r="N289" i="8"/>
  <c r="N301" i="8"/>
  <c r="N313" i="8"/>
  <c r="N325" i="8"/>
  <c r="N337" i="8"/>
  <c r="N349" i="8"/>
  <c r="N361" i="8"/>
  <c r="N373" i="8"/>
  <c r="N385" i="8"/>
  <c r="N397" i="8"/>
  <c r="N409" i="8"/>
  <c r="N421" i="8"/>
  <c r="N433" i="8"/>
  <c r="N445" i="8"/>
  <c r="N457" i="8"/>
  <c r="N469" i="8"/>
  <c r="N481" i="8"/>
  <c r="N493" i="8"/>
  <c r="N505" i="8"/>
  <c r="N517" i="8"/>
  <c r="N529" i="8"/>
  <c r="N541" i="8"/>
  <c r="N553" i="8"/>
  <c r="N565" i="8"/>
  <c r="N577" i="8"/>
  <c r="N589" i="8"/>
  <c r="N601" i="8"/>
  <c r="N613" i="8"/>
  <c r="N625" i="8"/>
  <c r="N637" i="8"/>
  <c r="N649" i="8"/>
  <c r="N661" i="8"/>
  <c r="N673" i="8"/>
  <c r="N685" i="8"/>
  <c r="N12" i="8"/>
  <c r="N26" i="8"/>
  <c r="N40" i="8"/>
  <c r="N54" i="8"/>
  <c r="N69" i="8"/>
  <c r="N84" i="8"/>
  <c r="N98" i="8"/>
  <c r="N112" i="8"/>
  <c r="N126" i="8"/>
  <c r="N141" i="8"/>
  <c r="N156" i="8"/>
  <c r="N170" i="8"/>
  <c r="N184" i="8"/>
  <c r="N198" i="8"/>
  <c r="N213" i="8"/>
  <c r="N228" i="8"/>
  <c r="N241" i="8"/>
  <c r="N254" i="8"/>
  <c r="N266" i="8"/>
  <c r="N278" i="8"/>
  <c r="N290" i="8"/>
  <c r="N302" i="8"/>
  <c r="N314" i="8"/>
  <c r="N326" i="8"/>
  <c r="N338" i="8"/>
  <c r="N350" i="8"/>
  <c r="N362" i="8"/>
  <c r="N374" i="8"/>
  <c r="N386" i="8"/>
  <c r="N398" i="8"/>
  <c r="N410" i="8"/>
  <c r="N422" i="8"/>
  <c r="N434" i="8"/>
  <c r="N446" i="8"/>
  <c r="N458" i="8"/>
  <c r="N470" i="8"/>
  <c r="N482" i="8"/>
  <c r="N494" i="8"/>
  <c r="N506" i="8"/>
  <c r="N518" i="8"/>
  <c r="N530" i="8"/>
  <c r="N542" i="8"/>
  <c r="N554" i="8"/>
  <c r="N566" i="8"/>
  <c r="N578" i="8"/>
  <c r="N590" i="8"/>
  <c r="N602" i="8"/>
  <c r="N614" i="8"/>
  <c r="N626" i="8"/>
  <c r="N638" i="8"/>
  <c r="N650" i="8"/>
  <c r="N662" i="8"/>
  <c r="N13" i="8"/>
  <c r="N27" i="8"/>
  <c r="N41" i="8"/>
  <c r="N56" i="8"/>
  <c r="N71" i="8"/>
  <c r="N85" i="8"/>
  <c r="N99" i="8"/>
  <c r="N113" i="8"/>
  <c r="N128" i="8"/>
  <c r="N143" i="8"/>
  <c r="N157" i="8"/>
  <c r="N171" i="8"/>
  <c r="N185" i="8"/>
  <c r="N200" i="8"/>
  <c r="N215" i="8"/>
  <c r="N229" i="8"/>
  <c r="N242" i="8"/>
  <c r="N255" i="8"/>
  <c r="N267" i="8"/>
  <c r="N279" i="8"/>
  <c r="N291" i="8"/>
  <c r="N303" i="8"/>
  <c r="N315" i="8"/>
  <c r="N327" i="8"/>
  <c r="N339" i="8"/>
  <c r="N351" i="8"/>
  <c r="N363" i="8"/>
  <c r="N375" i="8"/>
  <c r="N387" i="8"/>
  <c r="N399" i="8"/>
  <c r="N411" i="8"/>
  <c r="N423" i="8"/>
  <c r="N435" i="8"/>
  <c r="N447" i="8"/>
  <c r="N459" i="8"/>
  <c r="N471" i="8"/>
  <c r="N483" i="8"/>
  <c r="N495" i="8"/>
  <c r="N507" i="8"/>
  <c r="N519" i="8"/>
  <c r="N531" i="8"/>
  <c r="N543" i="8"/>
  <c r="N555" i="8"/>
  <c r="N567" i="8"/>
  <c r="N579" i="8"/>
  <c r="N591" i="8"/>
  <c r="N603" i="8"/>
  <c r="N615" i="8"/>
  <c r="N627" i="8"/>
  <c r="N639" i="8"/>
  <c r="N651" i="8"/>
  <c r="N663" i="8"/>
  <c r="N675" i="8"/>
  <c r="N687" i="8"/>
  <c r="N699" i="8"/>
  <c r="N14" i="8"/>
  <c r="N28" i="8"/>
  <c r="N42" i="8"/>
  <c r="N57" i="8"/>
  <c r="N72" i="8"/>
  <c r="N86" i="8"/>
  <c r="N100" i="8"/>
  <c r="N114" i="8"/>
  <c r="N129" i="8"/>
  <c r="N144" i="8"/>
  <c r="N158" i="8"/>
  <c r="N172" i="8"/>
  <c r="N186" i="8"/>
  <c r="N201" i="8"/>
  <c r="N216" i="8"/>
  <c r="N230" i="8"/>
  <c r="N243" i="8"/>
  <c r="N256" i="8"/>
  <c r="N268" i="8"/>
  <c r="N280" i="8"/>
  <c r="N292" i="8"/>
  <c r="N304" i="8"/>
  <c r="N316" i="8"/>
  <c r="N328" i="8"/>
  <c r="N340" i="8"/>
  <c r="N352" i="8"/>
  <c r="N364" i="8"/>
  <c r="N376" i="8"/>
  <c r="N388" i="8"/>
  <c r="N400" i="8"/>
  <c r="N412" i="8"/>
  <c r="N424" i="8"/>
  <c r="N436" i="8"/>
  <c r="N448" i="8"/>
  <c r="N460" i="8"/>
  <c r="N472" i="8"/>
  <c r="N484" i="8"/>
  <c r="N496" i="8"/>
  <c r="N508" i="8"/>
  <c r="N520" i="8"/>
  <c r="N532" i="8"/>
  <c r="N544" i="8"/>
  <c r="N556" i="8"/>
  <c r="N568" i="8"/>
  <c r="N580" i="8"/>
  <c r="N592" i="8"/>
  <c r="N604" i="8"/>
  <c r="N616" i="8"/>
  <c r="N628" i="8"/>
  <c r="N640" i="8"/>
  <c r="N652" i="8"/>
  <c r="N664" i="8"/>
  <c r="N676" i="8"/>
  <c r="N688" i="8"/>
  <c r="N700" i="8"/>
  <c r="N697" i="8"/>
  <c r="N735" i="8"/>
  <c r="N771" i="8"/>
  <c r="N806" i="8"/>
  <c r="N698" i="8"/>
  <c r="N736" i="8"/>
  <c r="N772" i="8"/>
  <c r="N3" i="8"/>
  <c r="N709" i="8"/>
  <c r="N745" i="8"/>
  <c r="N781" i="8"/>
  <c r="N710" i="8"/>
  <c r="N746" i="8"/>
  <c r="N782" i="8"/>
  <c r="N711" i="8"/>
  <c r="N747" i="8"/>
  <c r="N783" i="8"/>
  <c r="N712" i="8"/>
  <c r="N748" i="8"/>
  <c r="N784" i="8"/>
  <c r="N721" i="8"/>
  <c r="N757" i="8"/>
  <c r="N793" i="8"/>
  <c r="N722" i="8"/>
  <c r="N758" i="8"/>
  <c r="N794" i="8"/>
  <c r="N723" i="8"/>
  <c r="N759" i="8"/>
  <c r="N795" i="8"/>
  <c r="N724" i="8"/>
  <c r="N760" i="8"/>
  <c r="N796" i="8"/>
  <c r="N674" i="8"/>
  <c r="N733" i="8"/>
  <c r="N769" i="8"/>
  <c r="N804" i="8"/>
  <c r="N686" i="8"/>
  <c r="N734" i="8"/>
  <c r="N770" i="8"/>
  <c r="N805" i="8"/>
  <c r="Q745" i="9"/>
  <c r="Q789" i="9"/>
  <c r="Q777" i="9"/>
  <c r="Q765" i="9"/>
  <c r="Q753" i="9"/>
  <c r="Q741" i="9"/>
  <c r="Q729" i="9"/>
  <c r="Q717" i="9"/>
  <c r="Q705" i="9"/>
  <c r="Q693" i="9"/>
  <c r="Q681" i="9"/>
  <c r="Q669" i="9"/>
  <c r="Q657" i="9"/>
  <c r="Q645" i="9"/>
  <c r="Q633" i="9"/>
  <c r="Q621" i="9"/>
  <c r="Q609" i="9"/>
  <c r="Q597" i="9"/>
  <c r="Q585" i="9"/>
  <c r="Q573" i="9"/>
  <c r="Q561" i="9"/>
  <c r="Q549" i="9"/>
  <c r="Q537" i="9"/>
  <c r="Q525" i="9"/>
  <c r="Q513" i="9"/>
  <c r="Q501" i="9"/>
  <c r="Q489" i="9"/>
  <c r="Q477" i="9"/>
  <c r="Q465" i="9"/>
  <c r="Q453" i="9"/>
  <c r="Q441" i="9"/>
  <c r="Q429" i="9"/>
  <c r="Q417" i="9"/>
  <c r="Q405" i="9"/>
  <c r="Q393" i="9"/>
  <c r="Q381" i="9"/>
  <c r="Q369" i="9"/>
  <c r="Q357" i="9"/>
  <c r="Q345" i="9"/>
  <c r="Q333" i="9"/>
  <c r="Q321" i="9"/>
  <c r="Q309" i="9"/>
  <c r="Q297" i="9"/>
  <c r="Q285" i="9"/>
  <c r="Q273" i="9"/>
  <c r="Q261" i="9"/>
  <c r="Q249" i="9"/>
  <c r="Q237" i="9"/>
  <c r="Q225" i="9"/>
  <c r="Q213" i="9"/>
  <c r="Q201" i="9"/>
  <c r="Q189" i="9"/>
  <c r="Q177" i="9"/>
  <c r="Q165" i="9"/>
  <c r="Q153" i="9"/>
  <c r="Q141" i="9"/>
  <c r="Q129" i="9"/>
  <c r="Q117" i="9"/>
  <c r="Q105" i="9"/>
  <c r="Q93" i="9"/>
  <c r="Q81" i="9"/>
  <c r="Q69" i="9"/>
  <c r="Q55" i="9"/>
  <c r="Q42" i="9"/>
  <c r="Q29" i="9"/>
  <c r="Q16" i="9"/>
  <c r="R3" i="11"/>
  <c r="R794" i="11"/>
  <c r="R780" i="11"/>
  <c r="R765" i="11"/>
  <c r="R750" i="11"/>
  <c r="R736" i="11"/>
  <c r="R721" i="11"/>
  <c r="R703" i="11"/>
  <c r="R687" i="11"/>
  <c r="R665" i="11"/>
  <c r="R643" i="11"/>
  <c r="R626" i="11"/>
  <c r="R604" i="11"/>
  <c r="R582" i="11"/>
  <c r="R558" i="11"/>
  <c r="R532" i="11"/>
  <c r="R498" i="11"/>
  <c r="R462" i="11"/>
  <c r="R425" i="11"/>
  <c r="M4" i="10"/>
  <c r="M16" i="10"/>
  <c r="M28" i="10"/>
  <c r="M40" i="10"/>
  <c r="M52" i="10"/>
  <c r="M64" i="10"/>
  <c r="M76" i="10"/>
  <c r="M88" i="10"/>
  <c r="M100" i="10"/>
  <c r="M112" i="10"/>
  <c r="M124" i="10"/>
  <c r="M136" i="10"/>
  <c r="M148" i="10"/>
  <c r="M160" i="10"/>
  <c r="M172" i="10"/>
  <c r="M184" i="10"/>
  <c r="M196" i="10"/>
  <c r="M5" i="10"/>
  <c r="M17" i="10"/>
  <c r="M29" i="10"/>
  <c r="M41" i="10"/>
  <c r="M53" i="10"/>
  <c r="M65" i="10"/>
  <c r="M77" i="10"/>
  <c r="M89" i="10"/>
  <c r="M101" i="10"/>
  <c r="M113" i="10"/>
  <c r="M125" i="10"/>
  <c r="M137" i="10"/>
  <c r="M149" i="10"/>
  <c r="M161" i="10"/>
  <c r="M173" i="10"/>
  <c r="M6" i="10"/>
  <c r="M18" i="10"/>
  <c r="M30" i="10"/>
  <c r="M42" i="10"/>
  <c r="M54" i="10"/>
  <c r="M66" i="10"/>
  <c r="M78" i="10"/>
  <c r="M90" i="10"/>
  <c r="M102" i="10"/>
  <c r="M114" i="10"/>
  <c r="M126" i="10"/>
  <c r="M138" i="10"/>
  <c r="M7" i="10"/>
  <c r="M19" i="10"/>
  <c r="M31" i="10"/>
  <c r="M43" i="10"/>
  <c r="M55" i="10"/>
  <c r="M67" i="10"/>
  <c r="M79" i="10"/>
  <c r="M91" i="10"/>
  <c r="M103" i="10"/>
  <c r="M115" i="10"/>
  <c r="M127" i="10"/>
  <c r="M139" i="10"/>
  <c r="M151" i="10"/>
  <c r="M163" i="10"/>
  <c r="M175" i="10"/>
  <c r="M187" i="10"/>
  <c r="M199" i="10"/>
  <c r="M211" i="10"/>
  <c r="M223" i="10"/>
  <c r="M235" i="10"/>
  <c r="M247" i="10"/>
  <c r="M259" i="10"/>
  <c r="M271" i="10"/>
  <c r="M283" i="10"/>
  <c r="M295" i="10"/>
  <c r="M307" i="10"/>
  <c r="M319" i="10"/>
  <c r="M331" i="10"/>
  <c r="M343" i="10"/>
  <c r="M355" i="10"/>
  <c r="M367" i="10"/>
  <c r="M379" i="10"/>
  <c r="M391" i="10"/>
  <c r="M403" i="10"/>
  <c r="M415" i="10"/>
  <c r="M427" i="10"/>
  <c r="M8" i="10"/>
  <c r="M20" i="10"/>
  <c r="M32" i="10"/>
  <c r="M44" i="10"/>
  <c r="M9" i="10"/>
  <c r="M21" i="10"/>
  <c r="M33" i="10"/>
  <c r="M45" i="10"/>
  <c r="M57" i="10"/>
  <c r="M69" i="10"/>
  <c r="M81" i="10"/>
  <c r="M93" i="10"/>
  <c r="M105" i="10"/>
  <c r="M117" i="10"/>
  <c r="M129" i="10"/>
  <c r="M10" i="10"/>
  <c r="M22" i="10"/>
  <c r="M27" i="10"/>
  <c r="M51" i="10"/>
  <c r="M73" i="10"/>
  <c r="M95" i="10"/>
  <c r="M116" i="10"/>
  <c r="M134" i="10"/>
  <c r="M153" i="10"/>
  <c r="M168" i="10"/>
  <c r="M183" i="10"/>
  <c r="M198" i="10"/>
  <c r="M212" i="10"/>
  <c r="M225" i="10"/>
  <c r="M238" i="10"/>
  <c r="M251" i="10"/>
  <c r="M264" i="10"/>
  <c r="M277" i="10"/>
  <c r="M290" i="10"/>
  <c r="M303" i="10"/>
  <c r="M316" i="10"/>
  <c r="M329" i="10"/>
  <c r="M342" i="10"/>
  <c r="M356" i="10"/>
  <c r="M369" i="10"/>
  <c r="M382" i="10"/>
  <c r="M395" i="10"/>
  <c r="M408" i="10"/>
  <c r="M421" i="10"/>
  <c r="M434" i="10"/>
  <c r="M446" i="10"/>
  <c r="M458" i="10"/>
  <c r="M470" i="10"/>
  <c r="M482" i="10"/>
  <c r="M494" i="10"/>
  <c r="M506" i="10"/>
  <c r="M518" i="10"/>
  <c r="M530" i="10"/>
  <c r="M542" i="10"/>
  <c r="M554" i="10"/>
  <c r="M566" i="10"/>
  <c r="M578" i="10"/>
  <c r="M590" i="10"/>
  <c r="M602" i="10"/>
  <c r="M614" i="10"/>
  <c r="M626" i="10"/>
  <c r="M638" i="10"/>
  <c r="M650" i="10"/>
  <c r="M662" i="10"/>
  <c r="M674" i="10"/>
  <c r="M686" i="10"/>
  <c r="M698" i="10"/>
  <c r="M710" i="10"/>
  <c r="M722" i="10"/>
  <c r="M734" i="10"/>
  <c r="M746" i="10"/>
  <c r="M758" i="10"/>
  <c r="M770" i="10"/>
  <c r="M782" i="10"/>
  <c r="M34" i="10"/>
  <c r="M56" i="10"/>
  <c r="M74" i="10"/>
  <c r="M96" i="10"/>
  <c r="M118" i="10"/>
  <c r="M135" i="10"/>
  <c r="M154" i="10"/>
  <c r="M169" i="10"/>
  <c r="M185" i="10"/>
  <c r="M200" i="10"/>
  <c r="M213" i="10"/>
  <c r="M226" i="10"/>
  <c r="M239" i="10"/>
  <c r="M252" i="10"/>
  <c r="M265" i="10"/>
  <c r="M278" i="10"/>
  <c r="M291" i="10"/>
  <c r="M304" i="10"/>
  <c r="M317" i="10"/>
  <c r="M330" i="10"/>
  <c r="M344" i="10"/>
  <c r="M357" i="10"/>
  <c r="M370" i="10"/>
  <c r="M383" i="10"/>
  <c r="M396" i="10"/>
  <c r="M409" i="10"/>
  <c r="M422" i="10"/>
  <c r="M435" i="10"/>
  <c r="M447" i="10"/>
  <c r="M459" i="10"/>
  <c r="M471" i="10"/>
  <c r="M483" i="10"/>
  <c r="M495" i="10"/>
  <c r="M507" i="10"/>
  <c r="M519" i="10"/>
  <c r="M531" i="10"/>
  <c r="M543" i="10"/>
  <c r="M555" i="10"/>
  <c r="M567" i="10"/>
  <c r="M579" i="10"/>
  <c r="M591" i="10"/>
  <c r="M603" i="10"/>
  <c r="M615" i="10"/>
  <c r="M627" i="10"/>
  <c r="M639" i="10"/>
  <c r="M651" i="10"/>
  <c r="M663" i="10"/>
  <c r="M675" i="10"/>
  <c r="M687" i="10"/>
  <c r="M699" i="10"/>
  <c r="M711" i="10"/>
  <c r="M723" i="10"/>
  <c r="M735" i="10"/>
  <c r="M747" i="10"/>
  <c r="M759" i="10"/>
  <c r="M771" i="10"/>
  <c r="M783" i="10"/>
  <c r="M3" i="10"/>
  <c r="M35" i="10"/>
  <c r="M58" i="10"/>
  <c r="M75" i="10"/>
  <c r="M97" i="10"/>
  <c r="M119" i="10"/>
  <c r="M140" i="10"/>
  <c r="M155" i="10"/>
  <c r="M170" i="10"/>
  <c r="M186" i="10"/>
  <c r="M201" i="10"/>
  <c r="M214" i="10"/>
  <c r="M227" i="10"/>
  <c r="M240" i="10"/>
  <c r="M253" i="10"/>
  <c r="M266" i="10"/>
  <c r="M279" i="10"/>
  <c r="M292" i="10"/>
  <c r="M305" i="10"/>
  <c r="M318" i="10"/>
  <c r="M332" i="10"/>
  <c r="M345" i="10"/>
  <c r="M358" i="10"/>
  <c r="M371" i="10"/>
  <c r="M384" i="10"/>
  <c r="M397" i="10"/>
  <c r="M410" i="10"/>
  <c r="M423" i="10"/>
  <c r="M436" i="10"/>
  <c r="M448" i="10"/>
  <c r="M460" i="10"/>
  <c r="M472" i="10"/>
  <c r="M484" i="10"/>
  <c r="M496" i="10"/>
  <c r="M508" i="10"/>
  <c r="M520" i="10"/>
  <c r="M532" i="10"/>
  <c r="M544" i="10"/>
  <c r="M556" i="10"/>
  <c r="M568" i="10"/>
  <c r="M580" i="10"/>
  <c r="M592" i="10"/>
  <c r="M604" i="10"/>
  <c r="M616" i="10"/>
  <c r="M628" i="10"/>
  <c r="M640" i="10"/>
  <c r="M652" i="10"/>
  <c r="M664" i="10"/>
  <c r="M676" i="10"/>
  <c r="M688" i="10"/>
  <c r="M700" i="10"/>
  <c r="M712" i="10"/>
  <c r="M724" i="10"/>
  <c r="M736" i="10"/>
  <c r="M748" i="10"/>
  <c r="M760" i="10"/>
  <c r="M772" i="10"/>
  <c r="M784" i="10"/>
  <c r="M11" i="10"/>
  <c r="M36" i="10"/>
  <c r="M59" i="10"/>
  <c r="M80" i="10"/>
  <c r="M98" i="10"/>
  <c r="M120" i="10"/>
  <c r="M141" i="10"/>
  <c r="M156" i="10"/>
  <c r="M171" i="10"/>
  <c r="M188" i="10"/>
  <c r="M202" i="10"/>
  <c r="M215" i="10"/>
  <c r="M228" i="10"/>
  <c r="M241" i="10"/>
  <c r="M254" i="10"/>
  <c r="M267" i="10"/>
  <c r="M280" i="10"/>
  <c r="M293" i="10"/>
  <c r="M306" i="10"/>
  <c r="M320" i="10"/>
  <c r="M333" i="10"/>
  <c r="M346" i="10"/>
  <c r="M359" i="10"/>
  <c r="M372" i="10"/>
  <c r="M385" i="10"/>
  <c r="M398" i="10"/>
  <c r="M411" i="10"/>
  <c r="M424" i="10"/>
  <c r="M437" i="10"/>
  <c r="M449" i="10"/>
  <c r="M461" i="10"/>
  <c r="M473" i="10"/>
  <c r="M485" i="10"/>
  <c r="M497" i="10"/>
  <c r="M509" i="10"/>
  <c r="M521" i="10"/>
  <c r="M533" i="10"/>
  <c r="M545" i="10"/>
  <c r="M557" i="10"/>
  <c r="M569" i="10"/>
  <c r="M581" i="10"/>
  <c r="M593" i="10"/>
  <c r="M605" i="10"/>
  <c r="M617" i="10"/>
  <c r="M629" i="10"/>
  <c r="M641" i="10"/>
  <c r="M653" i="10"/>
  <c r="M665" i="10"/>
  <c r="M677" i="10"/>
  <c r="M689" i="10"/>
  <c r="M701" i="10"/>
  <c r="M713" i="10"/>
  <c r="M725" i="10"/>
  <c r="M737" i="10"/>
  <c r="M749" i="10"/>
  <c r="M761" i="10"/>
  <c r="M773" i="10"/>
  <c r="M785" i="10"/>
  <c r="M12" i="10"/>
  <c r="M37" i="10"/>
  <c r="M60" i="10"/>
  <c r="M82" i="10"/>
  <c r="M99" i="10"/>
  <c r="M121" i="10"/>
  <c r="M142" i="10"/>
  <c r="M157" i="10"/>
  <c r="M174" i="10"/>
  <c r="M189" i="10"/>
  <c r="M203" i="10"/>
  <c r="M216" i="10"/>
  <c r="M229" i="10"/>
  <c r="M242" i="10"/>
  <c r="M255" i="10"/>
  <c r="M268" i="10"/>
  <c r="M281" i="10"/>
  <c r="M294" i="10"/>
  <c r="M308" i="10"/>
  <c r="M321" i="10"/>
  <c r="M334" i="10"/>
  <c r="M347" i="10"/>
  <c r="M360" i="10"/>
  <c r="M373" i="10"/>
  <c r="M386" i="10"/>
  <c r="M399" i="10"/>
  <c r="M412" i="10"/>
  <c r="M425" i="10"/>
  <c r="M438" i="10"/>
  <c r="M450" i="10"/>
  <c r="M462" i="10"/>
  <c r="M474" i="10"/>
  <c r="M486" i="10"/>
  <c r="M498" i="10"/>
  <c r="M510" i="10"/>
  <c r="M522" i="10"/>
  <c r="M534" i="10"/>
  <c r="M546" i="10"/>
  <c r="M558" i="10"/>
  <c r="M570" i="10"/>
  <c r="M582" i="10"/>
  <c r="M594" i="10"/>
  <c r="M606" i="10"/>
  <c r="M618" i="10"/>
  <c r="M630" i="10"/>
  <c r="M642" i="10"/>
  <c r="M654" i="10"/>
  <c r="M666" i="10"/>
  <c r="M678" i="10"/>
  <c r="M690" i="10"/>
  <c r="M702" i="10"/>
  <c r="M714" i="10"/>
  <c r="M726" i="10"/>
  <c r="M738" i="10"/>
  <c r="M750" i="10"/>
  <c r="M762" i="10"/>
  <c r="M774" i="10"/>
  <c r="M786" i="10"/>
  <c r="M13" i="10"/>
  <c r="M38" i="10"/>
  <c r="M61" i="10"/>
  <c r="M83" i="10"/>
  <c r="M104" i="10"/>
  <c r="M122" i="10"/>
  <c r="M143" i="10"/>
  <c r="M158" i="10"/>
  <c r="M176" i="10"/>
  <c r="M190" i="10"/>
  <c r="M204" i="10"/>
  <c r="M217" i="10"/>
  <c r="M230" i="10"/>
  <c r="M243" i="10"/>
  <c r="M256" i="10"/>
  <c r="M269" i="10"/>
  <c r="M282" i="10"/>
  <c r="M296" i="10"/>
  <c r="M309" i="10"/>
  <c r="M322" i="10"/>
  <c r="M335" i="10"/>
  <c r="M348" i="10"/>
  <c r="M361" i="10"/>
  <c r="M374" i="10"/>
  <c r="M387" i="10"/>
  <c r="M400" i="10"/>
  <c r="M413" i="10"/>
  <c r="M426" i="10"/>
  <c r="M439" i="10"/>
  <c r="M451" i="10"/>
  <c r="M463" i="10"/>
  <c r="M475" i="10"/>
  <c r="M487" i="10"/>
  <c r="M499" i="10"/>
  <c r="M511" i="10"/>
  <c r="M523" i="10"/>
  <c r="M535" i="10"/>
  <c r="M547" i="10"/>
  <c r="M559" i="10"/>
  <c r="M571" i="10"/>
  <c r="M583" i="10"/>
  <c r="M595" i="10"/>
  <c r="M607" i="10"/>
  <c r="M619" i="10"/>
  <c r="M631" i="10"/>
  <c r="M643" i="10"/>
  <c r="M655" i="10"/>
  <c r="M667" i="10"/>
  <c r="M679" i="10"/>
  <c r="M691" i="10"/>
  <c r="M703" i="10"/>
  <c r="M715" i="10"/>
  <c r="M727" i="10"/>
  <c r="M739" i="10"/>
  <c r="M751" i="10"/>
  <c r="M763" i="10"/>
  <c r="M775" i="10"/>
  <c r="M787" i="10"/>
  <c r="M14" i="10"/>
  <c r="M39" i="10"/>
  <c r="M62" i="10"/>
  <c r="M84" i="10"/>
  <c r="M106" i="10"/>
  <c r="M123" i="10"/>
  <c r="M144" i="10"/>
  <c r="M159" i="10"/>
  <c r="M177" i="10"/>
  <c r="M191" i="10"/>
  <c r="M205" i="10"/>
  <c r="M218" i="10"/>
  <c r="M231" i="10"/>
  <c r="M244" i="10"/>
  <c r="M257" i="10"/>
  <c r="M270" i="10"/>
  <c r="M284" i="10"/>
  <c r="M297" i="10"/>
  <c r="M310" i="10"/>
  <c r="M323" i="10"/>
  <c r="M336" i="10"/>
  <c r="M349" i="10"/>
  <c r="M362" i="10"/>
  <c r="M375" i="10"/>
  <c r="M388" i="10"/>
  <c r="M401" i="10"/>
  <c r="M414" i="10"/>
  <c r="M428" i="10"/>
  <c r="M440" i="10"/>
  <c r="M452" i="10"/>
  <c r="M464" i="10"/>
  <c r="M476" i="10"/>
  <c r="M488" i="10"/>
  <c r="M500" i="10"/>
  <c r="M512" i="10"/>
  <c r="M524" i="10"/>
  <c r="M536" i="10"/>
  <c r="M548" i="10"/>
  <c r="M560" i="10"/>
  <c r="M572" i="10"/>
  <c r="M584" i="10"/>
  <c r="M596" i="10"/>
  <c r="M608" i="10"/>
  <c r="M620" i="10"/>
  <c r="M632" i="10"/>
  <c r="M644" i="10"/>
  <c r="M656" i="10"/>
  <c r="M668" i="10"/>
  <c r="M680" i="10"/>
  <c r="M692" i="10"/>
  <c r="M704" i="10"/>
  <c r="M716" i="10"/>
  <c r="M728" i="10"/>
  <c r="M740" i="10"/>
  <c r="M752" i="10"/>
  <c r="M764" i="10"/>
  <c r="M776" i="10"/>
  <c r="M15" i="10"/>
  <c r="M46" i="10"/>
  <c r="M63" i="10"/>
  <c r="M85" i="10"/>
  <c r="M107" i="10"/>
  <c r="M128" i="10"/>
  <c r="M145" i="10"/>
  <c r="M162" i="10"/>
  <c r="M178" i="10"/>
  <c r="M192" i="10"/>
  <c r="M206" i="10"/>
  <c r="M219" i="10"/>
  <c r="M232" i="10"/>
  <c r="M245" i="10"/>
  <c r="M258" i="10"/>
  <c r="M272" i="10"/>
  <c r="M285" i="10"/>
  <c r="M298" i="10"/>
  <c r="M311" i="10"/>
  <c r="M324" i="10"/>
  <c r="M337" i="10"/>
  <c r="M350" i="10"/>
  <c r="M363" i="10"/>
  <c r="M376" i="10"/>
  <c r="M389" i="10"/>
  <c r="M402" i="10"/>
  <c r="M416" i="10"/>
  <c r="M429" i="10"/>
  <c r="M441" i="10"/>
  <c r="M453" i="10"/>
  <c r="M465" i="10"/>
  <c r="M477" i="10"/>
  <c r="M489" i="10"/>
  <c r="M501" i="10"/>
  <c r="M513" i="10"/>
  <c r="M525" i="10"/>
  <c r="M537" i="10"/>
  <c r="M549" i="10"/>
  <c r="M561" i="10"/>
  <c r="M573" i="10"/>
  <c r="M585" i="10"/>
  <c r="M597" i="10"/>
  <c r="M609" i="10"/>
  <c r="M621" i="10"/>
  <c r="M633" i="10"/>
  <c r="M645" i="10"/>
  <c r="M657" i="10"/>
  <c r="M669" i="10"/>
  <c r="M681" i="10"/>
  <c r="M693" i="10"/>
  <c r="M705" i="10"/>
  <c r="M717" i="10"/>
  <c r="M729" i="10"/>
  <c r="M741" i="10"/>
  <c r="M753" i="10"/>
  <c r="M765" i="10"/>
  <c r="M777" i="10"/>
  <c r="M23" i="10"/>
  <c r="M47" i="10"/>
  <c r="M68" i="10"/>
  <c r="M86" i="10"/>
  <c r="M108" i="10"/>
  <c r="M130" i="10"/>
  <c r="M146" i="10"/>
  <c r="M164" i="10"/>
  <c r="M179" i="10"/>
  <c r="M193" i="10"/>
  <c r="M207" i="10"/>
  <c r="M220" i="10"/>
  <c r="M233" i="10"/>
  <c r="M246" i="10"/>
  <c r="M260" i="10"/>
  <c r="M273" i="10"/>
  <c r="M286" i="10"/>
  <c r="M299" i="10"/>
  <c r="M312" i="10"/>
  <c r="M325" i="10"/>
  <c r="M338" i="10"/>
  <c r="M351" i="10"/>
  <c r="M364" i="10"/>
  <c r="M377" i="10"/>
  <c r="M390" i="10"/>
  <c r="M404" i="10"/>
  <c r="M417" i="10"/>
  <c r="M430" i="10"/>
  <c r="M442" i="10"/>
  <c r="M454" i="10"/>
  <c r="M466" i="10"/>
  <c r="M478" i="10"/>
  <c r="M490" i="10"/>
  <c r="M502" i="10"/>
  <c r="M514" i="10"/>
  <c r="M526" i="10"/>
  <c r="M538" i="10"/>
  <c r="M550" i="10"/>
  <c r="M562" i="10"/>
  <c r="M574" i="10"/>
  <c r="M586" i="10"/>
  <c r="M598" i="10"/>
  <c r="M610" i="10"/>
  <c r="M622" i="10"/>
  <c r="M634" i="10"/>
  <c r="M646" i="10"/>
  <c r="M658" i="10"/>
  <c r="M670" i="10"/>
  <c r="M682" i="10"/>
  <c r="M694" i="10"/>
  <c r="M706" i="10"/>
  <c r="M718" i="10"/>
  <c r="M730" i="10"/>
  <c r="M742" i="10"/>
  <c r="M754" i="10"/>
  <c r="M766" i="10"/>
  <c r="M778" i="10"/>
  <c r="M24" i="10"/>
  <c r="M48" i="10"/>
  <c r="M70" i="10"/>
  <c r="M87" i="10"/>
  <c r="M109" i="10"/>
  <c r="M131" i="10"/>
  <c r="M147" i="10"/>
  <c r="M165" i="10"/>
  <c r="M180" i="10"/>
  <c r="M194" i="10"/>
  <c r="M208" i="10"/>
  <c r="M221" i="10"/>
  <c r="M234" i="10"/>
  <c r="M248" i="10"/>
  <c r="M261" i="10"/>
  <c r="M274" i="10"/>
  <c r="M287" i="10"/>
  <c r="M300" i="10"/>
  <c r="M313" i="10"/>
  <c r="M326" i="10"/>
  <c r="M339" i="10"/>
  <c r="M352" i="10"/>
  <c r="M365" i="10"/>
  <c r="M378" i="10"/>
  <c r="M392" i="10"/>
  <c r="M405" i="10"/>
  <c r="M418" i="10"/>
  <c r="M431" i="10"/>
  <c r="M443" i="10"/>
  <c r="M455" i="10"/>
  <c r="M467" i="10"/>
  <c r="M479" i="10"/>
  <c r="M491" i="10"/>
  <c r="M503" i="10"/>
  <c r="M515" i="10"/>
  <c r="M527" i="10"/>
  <c r="M539" i="10"/>
  <c r="M551" i="10"/>
  <c r="M563" i="10"/>
  <c r="M575" i="10"/>
  <c r="M587" i="10"/>
  <c r="M599" i="10"/>
  <c r="M611" i="10"/>
  <c r="M623" i="10"/>
  <c r="M635" i="10"/>
  <c r="M647" i="10"/>
  <c r="M659" i="10"/>
  <c r="M671" i="10"/>
  <c r="M683" i="10"/>
  <c r="M695" i="10"/>
  <c r="M707" i="10"/>
  <c r="M719" i="10"/>
  <c r="M731" i="10"/>
  <c r="M743" i="10"/>
  <c r="M755" i="10"/>
  <c r="M767" i="10"/>
  <c r="M779" i="10"/>
  <c r="M25" i="10"/>
  <c r="M49" i="10"/>
  <c r="M71" i="10"/>
  <c r="M92" i="10"/>
  <c r="M110" i="10"/>
  <c r="M132" i="10"/>
  <c r="M150" i="10"/>
  <c r="M166" i="10"/>
  <c r="M181" i="10"/>
  <c r="M195" i="10"/>
  <c r="M209" i="10"/>
  <c r="M222" i="10"/>
  <c r="M236" i="10"/>
  <c r="M249" i="10"/>
  <c r="M262" i="10"/>
  <c r="M275" i="10"/>
  <c r="M288" i="10"/>
  <c r="M301" i="10"/>
  <c r="M314" i="10"/>
  <c r="M327" i="10"/>
  <c r="M340" i="10"/>
  <c r="M353" i="10"/>
  <c r="M366" i="10"/>
  <c r="M380" i="10"/>
  <c r="M393" i="10"/>
  <c r="M406" i="10"/>
  <c r="M419" i="10"/>
  <c r="M432" i="10"/>
  <c r="M444" i="10"/>
  <c r="M456" i="10"/>
  <c r="M468" i="10"/>
  <c r="M480" i="10"/>
  <c r="M492" i="10"/>
  <c r="M504" i="10"/>
  <c r="M516" i="10"/>
  <c r="M528" i="10"/>
  <c r="M540" i="10"/>
  <c r="M552" i="10"/>
  <c r="M564" i="10"/>
  <c r="M576" i="10"/>
  <c r="M588" i="10"/>
  <c r="M600" i="10"/>
  <c r="M612" i="10"/>
  <c r="M624" i="10"/>
  <c r="M636" i="10"/>
  <c r="M648" i="10"/>
  <c r="M660" i="10"/>
  <c r="M672" i="10"/>
  <c r="M684" i="10"/>
  <c r="M696" i="10"/>
  <c r="M708" i="10"/>
  <c r="M720" i="10"/>
  <c r="M732" i="10"/>
  <c r="M744" i="10"/>
  <c r="M756" i="10"/>
  <c r="M768" i="10"/>
  <c r="M780" i="10"/>
  <c r="M26" i="10"/>
  <c r="M50" i="10"/>
  <c r="M72" i="10"/>
  <c r="M94" i="10"/>
  <c r="M111" i="10"/>
  <c r="M133" i="10"/>
  <c r="M152" i="10"/>
  <c r="M167" i="10"/>
  <c r="M182" i="10"/>
  <c r="M197" i="10"/>
  <c r="M210" i="10"/>
  <c r="M224" i="10"/>
  <c r="M237" i="10"/>
  <c r="M250" i="10"/>
  <c r="M263" i="10"/>
  <c r="M276" i="10"/>
  <c r="M289" i="10"/>
  <c r="M302" i="10"/>
  <c r="M315" i="10"/>
  <c r="M328" i="10"/>
  <c r="M341" i="10"/>
  <c r="M354" i="10"/>
  <c r="M368" i="10"/>
  <c r="M381" i="10"/>
  <c r="M394" i="10"/>
  <c r="M407" i="10"/>
  <c r="M420" i="10"/>
  <c r="M433" i="10"/>
  <c r="M445" i="10"/>
  <c r="M457" i="10"/>
  <c r="M469" i="10"/>
  <c r="M481" i="10"/>
  <c r="M493" i="10"/>
  <c r="M505" i="10"/>
  <c r="M517" i="10"/>
  <c r="M529" i="10"/>
  <c r="M541" i="10"/>
  <c r="M553" i="10"/>
  <c r="M565" i="10"/>
  <c r="M577" i="10"/>
  <c r="M589" i="10"/>
  <c r="M601" i="10"/>
  <c r="M613" i="10"/>
  <c r="M625" i="10"/>
  <c r="M637" i="10"/>
  <c r="M649" i="10"/>
  <c r="M661" i="10"/>
  <c r="M673" i="10"/>
  <c r="M685" i="10"/>
  <c r="M697" i="10"/>
  <c r="M709" i="10"/>
  <c r="M721" i="10"/>
  <c r="M733" i="10"/>
  <c r="M745" i="10"/>
  <c r="M757" i="10"/>
  <c r="M769" i="10"/>
  <c r="M781" i="10"/>
  <c r="Q734" i="9"/>
  <c r="Q697" i="9"/>
  <c r="Q788" i="9"/>
  <c r="Q776" i="9"/>
  <c r="Q764" i="9"/>
  <c r="Q752" i="9"/>
  <c r="Q740" i="9"/>
  <c r="Q728" i="9"/>
  <c r="Q716" i="9"/>
  <c r="Q704" i="9"/>
  <c r="Q692" i="9"/>
  <c r="Q680" i="9"/>
  <c r="Q668" i="9"/>
  <c r="Q656" i="9"/>
  <c r="Q644" i="9"/>
  <c r="Q632" i="9"/>
  <c r="Q620" i="9"/>
  <c r="Q608" i="9"/>
  <c r="Q596" i="9"/>
  <c r="Q584" i="9"/>
  <c r="Q572" i="9"/>
  <c r="Q560" i="9"/>
  <c r="Q548" i="9"/>
  <c r="Q536" i="9"/>
  <c r="Q524" i="9"/>
  <c r="Q512" i="9"/>
  <c r="Q500" i="9"/>
  <c r="Q488" i="9"/>
  <c r="Q476" i="9"/>
  <c r="Q464" i="9"/>
  <c r="Q452" i="9"/>
  <c r="Q440" i="9"/>
  <c r="Q428" i="9"/>
  <c r="Q416" i="9"/>
  <c r="Q404" i="9"/>
  <c r="Q392" i="9"/>
  <c r="Q380" i="9"/>
  <c r="Q368" i="9"/>
  <c r="Q356" i="9"/>
  <c r="Q344" i="9"/>
  <c r="Q332" i="9"/>
  <c r="Q320" i="9"/>
  <c r="Q308" i="9"/>
  <c r="Q296" i="9"/>
  <c r="Q284" i="9"/>
  <c r="Q272" i="9"/>
  <c r="Q260" i="9"/>
  <c r="Q248" i="9"/>
  <c r="Q236" i="9"/>
  <c r="Q224" i="9"/>
  <c r="Q212" i="9"/>
  <c r="Q200" i="9"/>
  <c r="Q188" i="9"/>
  <c r="Q176" i="9"/>
  <c r="Q164" i="9"/>
  <c r="Q152" i="9"/>
  <c r="Q140" i="9"/>
  <c r="Q128" i="9"/>
  <c r="Q116" i="9"/>
  <c r="Q104" i="9"/>
  <c r="Q92" i="9"/>
  <c r="Q80" i="9"/>
  <c r="Q67" i="9"/>
  <c r="Q54" i="9"/>
  <c r="Q41" i="9"/>
  <c r="Q28" i="9"/>
  <c r="Q15" i="9"/>
  <c r="R806" i="11"/>
  <c r="R793" i="11"/>
  <c r="R778" i="11"/>
  <c r="R763" i="11"/>
  <c r="R749" i="11"/>
  <c r="R735" i="11"/>
  <c r="R720" i="11"/>
  <c r="R702" i="11"/>
  <c r="R686" i="11"/>
  <c r="R664" i="11"/>
  <c r="R642" i="11"/>
  <c r="R624" i="11"/>
  <c r="R603" i="11"/>
  <c r="R581" i="11"/>
  <c r="R557" i="11"/>
  <c r="R531" i="11"/>
  <c r="R497" i="11"/>
  <c r="R461" i="11"/>
  <c r="R424" i="11"/>
  <c r="Q687" i="9"/>
  <c r="Q758" i="9"/>
  <c r="Q769" i="9"/>
  <c r="Q709" i="9"/>
  <c r="Q787" i="9"/>
  <c r="Q775" i="9"/>
  <c r="Q763" i="9"/>
  <c r="Q751" i="9"/>
  <c r="Q739" i="9"/>
  <c r="Q727" i="9"/>
  <c r="Q715" i="9"/>
  <c r="Q703" i="9"/>
  <c r="Q691" i="9"/>
  <c r="Q679" i="9"/>
  <c r="Q667" i="9"/>
  <c r="Q655" i="9"/>
  <c r="Q643" i="9"/>
  <c r="Q631" i="9"/>
  <c r="Q619" i="9"/>
  <c r="Q607" i="9"/>
  <c r="Q595" i="9"/>
  <c r="Q583" i="9"/>
  <c r="Q571" i="9"/>
  <c r="Q559" i="9"/>
  <c r="Q547" i="9"/>
  <c r="Q535" i="9"/>
  <c r="Q523" i="9"/>
  <c r="Q511" i="9"/>
  <c r="Q499" i="9"/>
  <c r="Q487" i="9"/>
  <c r="Q475" i="9"/>
  <c r="Q463" i="9"/>
  <c r="Q451" i="9"/>
  <c r="Q439" i="9"/>
  <c r="Q427" i="9"/>
  <c r="Q415" i="9"/>
  <c r="Q403" i="9"/>
  <c r="Q391" i="9"/>
  <c r="Q379" i="9"/>
  <c r="Q367" i="9"/>
  <c r="Q355" i="9"/>
  <c r="Q343" i="9"/>
  <c r="Q331" i="9"/>
  <c r="Q319" i="9"/>
  <c r="Q307" i="9"/>
  <c r="Q295" i="9"/>
  <c r="Q283" i="9"/>
  <c r="Q271" i="9"/>
  <c r="Q259" i="9"/>
  <c r="Q247" i="9"/>
  <c r="Q235" i="9"/>
  <c r="Q223" i="9"/>
  <c r="Q211" i="9"/>
  <c r="Q199" i="9"/>
  <c r="Q187" i="9"/>
  <c r="Q175" i="9"/>
  <c r="Q163" i="9"/>
  <c r="Q151" i="9"/>
  <c r="Q139" i="9"/>
  <c r="Q127" i="9"/>
  <c r="Q115" i="9"/>
  <c r="Q103" i="9"/>
  <c r="Q91" i="9"/>
  <c r="Q79" i="9"/>
  <c r="Q66" i="9"/>
  <c r="Q53" i="9"/>
  <c r="Q40" i="9"/>
  <c r="Q27" i="9"/>
  <c r="Q14" i="9"/>
  <c r="R805" i="11"/>
  <c r="R792" i="11"/>
  <c r="R777" i="11"/>
  <c r="R762" i="11"/>
  <c r="R748" i="11"/>
  <c r="R734" i="11"/>
  <c r="R718" i="11"/>
  <c r="R701" i="11"/>
  <c r="R684" i="11"/>
  <c r="R663" i="11"/>
  <c r="R641" i="11"/>
  <c r="R619" i="11"/>
  <c r="R602" i="11"/>
  <c r="R580" i="11"/>
  <c r="R556" i="11"/>
  <c r="R523" i="11"/>
  <c r="R496" i="11"/>
  <c r="R460" i="11"/>
  <c r="R413" i="11"/>
  <c r="O57" i="2"/>
  <c r="T57" i="2"/>
  <c r="R57" i="2"/>
  <c r="Q57" i="2"/>
  <c r="N57" i="2"/>
  <c r="S57" i="2"/>
  <c r="M57" i="2"/>
  <c r="V57" i="2"/>
  <c r="U57" i="2"/>
  <c r="W57" i="2"/>
  <c r="P57" i="2"/>
  <c r="I5" i="3" l="1"/>
  <c r="J35" i="3"/>
  <c r="F51" i="2"/>
  <c r="J40" i="1"/>
  <c r="U26" i="1"/>
  <c r="U28" i="1" s="1"/>
  <c r="U23" i="1"/>
  <c r="U30" i="1" s="1"/>
  <c r="U33" i="1" s="1"/>
  <c r="Q37" i="1"/>
  <c r="Q41" i="1" s="1"/>
  <c r="Q43" i="1" s="1"/>
  <c r="W26" i="1"/>
  <c r="W28" i="1" s="1"/>
  <c r="W23" i="1"/>
  <c r="W30" i="1" s="1"/>
  <c r="W33" i="1" s="1"/>
  <c r="V26" i="1"/>
  <c r="V28" i="1" s="1"/>
  <c r="V23" i="1"/>
  <c r="V30" i="1" s="1"/>
  <c r="V33" i="1" s="1"/>
  <c r="W37" i="1"/>
  <c r="W41" i="1" s="1"/>
  <c r="W43" i="1" s="1"/>
  <c r="N23" i="1"/>
  <c r="N30" i="1" s="1"/>
  <c r="N26" i="1"/>
  <c r="R26" i="1"/>
  <c r="R28" i="1" s="1"/>
  <c r="R23" i="1"/>
  <c r="R30" i="1" s="1"/>
  <c r="R33" i="1" s="1"/>
  <c r="N37" i="1"/>
  <c r="N41" i="1" s="1"/>
  <c r="N43" i="1" s="1"/>
  <c r="R37" i="1"/>
  <c r="R41" i="1" s="1"/>
  <c r="R43" i="1" s="1"/>
  <c r="S37" i="1"/>
  <c r="S41" i="1" s="1"/>
  <c r="S43" i="1" s="1"/>
  <c r="S26" i="1"/>
  <c r="S28" i="1" s="1"/>
  <c r="S23" i="1"/>
  <c r="S30" i="1" s="1"/>
  <c r="S33" i="1" s="1"/>
  <c r="M37" i="1"/>
  <c r="P26" i="1"/>
  <c r="P28" i="1" s="1"/>
  <c r="P23" i="1"/>
  <c r="P30" i="1" s="1"/>
  <c r="T37" i="1"/>
  <c r="T41" i="1" s="1"/>
  <c r="T43" i="1" s="1"/>
  <c r="P37" i="1"/>
  <c r="P41" i="1" s="1"/>
  <c r="P43" i="1" s="1"/>
  <c r="P44" i="1" s="1"/>
  <c r="T26" i="1"/>
  <c r="T28" i="1" s="1"/>
  <c r="T23" i="1"/>
  <c r="T30" i="1" s="1"/>
  <c r="T33" i="1" s="1"/>
  <c r="O23" i="1"/>
  <c r="O30" i="1" s="1"/>
  <c r="O26" i="1"/>
  <c r="O28" i="1" s="1"/>
  <c r="O37" i="1"/>
  <c r="O41" i="1" s="1"/>
  <c r="O43" i="1" s="1"/>
  <c r="Q26" i="1"/>
  <c r="Q28" i="1" s="1"/>
  <c r="Q23" i="1"/>
  <c r="Q30" i="1" s="1"/>
  <c r="Q33" i="1" s="1"/>
  <c r="J20" i="1"/>
  <c r="I29" i="1"/>
  <c r="J29" i="1"/>
  <c r="H27" i="1"/>
  <c r="J27" i="1"/>
  <c r="V44" i="1"/>
  <c r="U44" i="1"/>
  <c r="J10" i="1"/>
  <c r="J50" i="3"/>
  <c r="J39" i="1" s="1"/>
  <c r="J11" i="1"/>
  <c r="J17" i="1"/>
  <c r="J8" i="2" l="1"/>
  <c r="J12" i="1" s="1"/>
  <c r="J30" i="2"/>
  <c r="J9" i="1" s="1"/>
  <c r="J4" i="2"/>
  <c r="J7" i="1" s="1"/>
  <c r="J31" i="3"/>
  <c r="J19" i="1" s="1"/>
  <c r="T44" i="1"/>
  <c r="S32" i="1"/>
  <c r="S31" i="1"/>
  <c r="W44" i="1"/>
  <c r="S44" i="1"/>
  <c r="V32" i="1"/>
  <c r="V31" i="1"/>
  <c r="R44" i="1"/>
  <c r="W31" i="1"/>
  <c r="W32" i="1"/>
  <c r="T31" i="1"/>
  <c r="T32" i="1"/>
  <c r="Q31" i="1"/>
  <c r="Q32" i="1"/>
  <c r="P31" i="1"/>
  <c r="P32" i="1"/>
  <c r="O44" i="1"/>
  <c r="N44" i="1"/>
  <c r="Q44" i="1"/>
  <c r="O31" i="1"/>
  <c r="O32" i="1"/>
  <c r="R31" i="1"/>
  <c r="R32" i="1"/>
  <c r="U31" i="1"/>
  <c r="U32" i="1"/>
  <c r="J27" i="3"/>
  <c r="J18" i="1" s="1"/>
  <c r="J12" i="2"/>
  <c r="J8" i="1" s="1"/>
  <c r="J46" i="2"/>
  <c r="J4" i="3"/>
  <c r="J15" i="1" s="1"/>
  <c r="J22" i="3"/>
  <c r="J16" i="1" s="1"/>
  <c r="J36" i="1"/>
  <c r="J56" i="2"/>
  <c r="K24" i="6"/>
  <c r="P33" i="1" l="1"/>
  <c r="O33" i="1"/>
  <c r="J6" i="1"/>
  <c r="J47" i="3"/>
  <c r="J48" i="3" s="1"/>
  <c r="J38" i="1" s="1"/>
  <c r="J25" i="1" s="1"/>
  <c r="J49" i="2"/>
  <c r="J52" i="2" s="1"/>
  <c r="J37" i="1" s="1"/>
  <c r="J55" i="2"/>
  <c r="J13" i="1"/>
  <c r="J14" i="1"/>
  <c r="H5" i="2"/>
  <c r="J57" i="2" l="1"/>
  <c r="J41" i="1"/>
  <c r="J43" i="1" s="1"/>
  <c r="J44" i="1" s="1"/>
  <c r="J24" i="1"/>
  <c r="J50" i="2"/>
  <c r="J35" i="1" s="1"/>
  <c r="J23" i="1" s="1"/>
  <c r="I5" i="2"/>
  <c r="I6" i="2"/>
  <c r="I23" i="3"/>
  <c r="I24" i="3"/>
  <c r="I25" i="3"/>
  <c r="J30" i="1" l="1"/>
  <c r="J26" i="1"/>
  <c r="J28" i="1" s="1"/>
  <c r="J32" i="1" s="1"/>
  <c r="I22" i="3"/>
  <c r="I4" i="2"/>
  <c r="J31" i="1" l="1"/>
  <c r="I42" i="1"/>
  <c r="I40" i="1"/>
  <c r="J33" i="1" l="1"/>
  <c r="I27" i="1"/>
  <c r="I10" i="1"/>
  <c r="I11" i="1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16" i="1"/>
  <c r="I26" i="3"/>
  <c r="I17" i="1" s="1"/>
  <c r="I28" i="3"/>
  <c r="I29" i="3"/>
  <c r="I30" i="3"/>
  <c r="I32" i="3"/>
  <c r="I33" i="3"/>
  <c r="I36" i="3"/>
  <c r="I37" i="3"/>
  <c r="I38" i="3"/>
  <c r="I39" i="3"/>
  <c r="I40" i="3"/>
  <c r="I41" i="3"/>
  <c r="I42" i="3"/>
  <c r="I43" i="3"/>
  <c r="I44" i="3"/>
  <c r="I45" i="3"/>
  <c r="I46" i="3"/>
  <c r="I20" i="1" s="1"/>
  <c r="I49" i="3"/>
  <c r="I27" i="3" l="1"/>
  <c r="I18" i="1" s="1"/>
  <c r="I12" i="2"/>
  <c r="I8" i="1" s="1"/>
  <c r="I56" i="2"/>
  <c r="I30" i="2"/>
  <c r="I9" i="1" s="1"/>
  <c r="I50" i="3"/>
  <c r="I39" i="1" s="1"/>
  <c r="I46" i="2"/>
  <c r="I36" i="1"/>
  <c r="I4" i="3"/>
  <c r="I35" i="3"/>
  <c r="I8" i="2"/>
  <c r="I12" i="1" s="1"/>
  <c r="I31" i="3" l="1"/>
  <c r="I19" i="1" s="1"/>
  <c r="I55" i="2"/>
  <c r="I7" i="1"/>
  <c r="I6" i="1" s="1"/>
  <c r="I49" i="2"/>
  <c r="I15" i="1"/>
  <c r="E46" i="3"/>
  <c r="I47" i="3" l="1"/>
  <c r="I48" i="3" s="1"/>
  <c r="I38" i="1" s="1"/>
  <c r="I25" i="1" s="1"/>
  <c r="I13" i="1"/>
  <c r="I14" i="1"/>
  <c r="I57" i="2"/>
  <c r="I52" i="2"/>
  <c r="I37" i="1" s="1"/>
  <c r="I50" i="2"/>
  <c r="I35" i="1" s="1"/>
  <c r="F58" i="2"/>
  <c r="H58" i="2"/>
  <c r="I23" i="1" l="1"/>
  <c r="I24" i="1"/>
  <c r="I41" i="1"/>
  <c r="I43" i="1" s="1"/>
  <c r="I44" i="1" s="1"/>
  <c r="I26" i="1"/>
  <c r="H6" i="2"/>
  <c r="F6" i="2"/>
  <c r="I30" i="1" l="1"/>
  <c r="I31" i="1"/>
  <c r="I28" i="1"/>
  <c r="I32" i="1" s="1"/>
  <c r="I33" i="1" l="1"/>
  <c r="H42" i="1"/>
  <c r="H40" i="1"/>
  <c r="H29" i="1"/>
  <c r="H51" i="2"/>
  <c r="H48" i="2"/>
  <c r="H11" i="1" s="1"/>
  <c r="H47" i="2"/>
  <c r="H10" i="1" s="1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31" i="2"/>
  <c r="H24" i="2"/>
  <c r="H25" i="2"/>
  <c r="H26" i="2"/>
  <c r="H27" i="2"/>
  <c r="H28" i="2"/>
  <c r="H29" i="2"/>
  <c r="H23" i="2"/>
  <c r="H14" i="2"/>
  <c r="H15" i="2"/>
  <c r="H16" i="2"/>
  <c r="H17" i="2"/>
  <c r="H18" i="2"/>
  <c r="H19" i="2"/>
  <c r="H20" i="2"/>
  <c r="H21" i="2"/>
  <c r="H13" i="2"/>
  <c r="H11" i="2"/>
  <c r="H10" i="2"/>
  <c r="H9" i="2" s="1"/>
  <c r="H4" i="2"/>
  <c r="H49" i="3"/>
  <c r="H46" i="3"/>
  <c r="H20" i="1" s="1"/>
  <c r="H37" i="3"/>
  <c r="H38" i="3"/>
  <c r="H39" i="3"/>
  <c r="H40" i="3"/>
  <c r="H41" i="3"/>
  <c r="H42" i="3"/>
  <c r="H43" i="3"/>
  <c r="H44" i="3"/>
  <c r="H45" i="3"/>
  <c r="H36" i="3"/>
  <c r="H33" i="3"/>
  <c r="H32" i="3"/>
  <c r="H29" i="3"/>
  <c r="H30" i="3"/>
  <c r="H28" i="3"/>
  <c r="H26" i="3"/>
  <c r="H17" i="1" s="1"/>
  <c r="H22" i="3"/>
  <c r="H16" i="1" s="1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5" i="3"/>
  <c r="V5" i="6"/>
  <c r="V6" i="6"/>
  <c r="V7" i="6"/>
  <c r="V8" i="6"/>
  <c r="V9" i="6"/>
  <c r="V11" i="6"/>
  <c r="V12" i="6"/>
  <c r="V13" i="6"/>
  <c r="V14" i="6"/>
  <c r="V15" i="6"/>
  <c r="V17" i="6"/>
  <c r="V18" i="6"/>
  <c r="V19" i="6"/>
  <c r="V20" i="6"/>
  <c r="V21" i="6"/>
  <c r="V22" i="6"/>
  <c r="L49" i="2" l="1"/>
  <c r="L50" i="2" s="1"/>
  <c r="L7" i="1"/>
  <c r="L6" i="1" s="1"/>
  <c r="H27" i="3"/>
  <c r="H18" i="1" s="1"/>
  <c r="H35" i="3"/>
  <c r="H31" i="3" s="1"/>
  <c r="H19" i="1" s="1"/>
  <c r="L4" i="3"/>
  <c r="H8" i="2"/>
  <c r="H12" i="1" s="1"/>
  <c r="H36" i="1"/>
  <c r="H50" i="3"/>
  <c r="H39" i="1" s="1"/>
  <c r="H46" i="2"/>
  <c r="H30" i="2"/>
  <c r="H9" i="1" s="1"/>
  <c r="H12" i="2"/>
  <c r="H55" i="2" s="1"/>
  <c r="H56" i="2"/>
  <c r="H4" i="3"/>
  <c r="C27" i="1"/>
  <c r="D27" i="1"/>
  <c r="E27" i="1"/>
  <c r="F27" i="1"/>
  <c r="G27" i="1"/>
  <c r="L35" i="1" l="1"/>
  <c r="L57" i="2"/>
  <c r="L15" i="1"/>
  <c r="L47" i="3"/>
  <c r="L48" i="3" s="1"/>
  <c r="H8" i="1"/>
  <c r="H47" i="3"/>
  <c r="H48" i="3" s="1"/>
  <c r="H38" i="1" s="1"/>
  <c r="H15" i="1"/>
  <c r="H49" i="2"/>
  <c r="H7" i="1"/>
  <c r="L38" i="1" l="1"/>
  <c r="L25" i="1"/>
  <c r="L23" i="1"/>
  <c r="L24" i="1"/>
  <c r="L26" i="1"/>
  <c r="L28" i="1" s="1"/>
  <c r="L13" i="1"/>
  <c r="L14" i="1"/>
  <c r="H6" i="1"/>
  <c r="H57" i="2"/>
  <c r="H50" i="2"/>
  <c r="H35" i="1" s="1"/>
  <c r="H25" i="1"/>
  <c r="H24" i="1"/>
  <c r="H52" i="2"/>
  <c r="H37" i="1" s="1"/>
  <c r="H41" i="1" s="1"/>
  <c r="H43" i="1" s="1"/>
  <c r="H44" i="1" s="1"/>
  <c r="H13" i="1"/>
  <c r="H14" i="1"/>
  <c r="C10" i="2"/>
  <c r="D10" i="2"/>
  <c r="E10" i="2"/>
  <c r="L30" i="1" l="1"/>
  <c r="L32" i="1"/>
  <c r="L31" i="1"/>
  <c r="H23" i="1"/>
  <c r="H30" i="1" s="1"/>
  <c r="H26" i="1"/>
  <c r="H28" i="1" s="1"/>
  <c r="U16" i="6"/>
  <c r="T16" i="6"/>
  <c r="S16" i="6"/>
  <c r="R16" i="6"/>
  <c r="Q16" i="6"/>
  <c r="P16" i="6"/>
  <c r="O16" i="6"/>
  <c r="M16" i="6"/>
  <c r="J16" i="6"/>
  <c r="U10" i="6"/>
  <c r="T10" i="6"/>
  <c r="S10" i="6"/>
  <c r="R10" i="6"/>
  <c r="Q10" i="6"/>
  <c r="P10" i="6"/>
  <c r="O10" i="6"/>
  <c r="M10" i="6"/>
  <c r="L10" i="6"/>
  <c r="K10" i="6"/>
  <c r="J10" i="6"/>
  <c r="U4" i="6"/>
  <c r="T4" i="6"/>
  <c r="S4" i="6"/>
  <c r="R4" i="6"/>
  <c r="Q4" i="6"/>
  <c r="P4" i="6"/>
  <c r="O4" i="6"/>
  <c r="M4" i="6"/>
  <c r="L33" i="1" l="1"/>
  <c r="V4" i="6"/>
  <c r="V10" i="6"/>
  <c r="V16" i="6"/>
  <c r="H31" i="1"/>
  <c r="H32" i="1"/>
  <c r="C40" i="1"/>
  <c r="D40" i="1"/>
  <c r="E40" i="1"/>
  <c r="F40" i="1"/>
  <c r="G40" i="1"/>
  <c r="H33" i="1" l="1"/>
  <c r="D36" i="3"/>
  <c r="D44" i="3"/>
  <c r="D49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6" i="3"/>
  <c r="D28" i="3"/>
  <c r="D29" i="3"/>
  <c r="D30" i="3"/>
  <c r="D32" i="3"/>
  <c r="D33" i="3"/>
  <c r="D37" i="3"/>
  <c r="D38" i="3"/>
  <c r="D39" i="3"/>
  <c r="D40" i="3"/>
  <c r="D41" i="3"/>
  <c r="D42" i="3"/>
  <c r="D43" i="3"/>
  <c r="D45" i="3"/>
  <c r="D46" i="3"/>
  <c r="D5" i="3"/>
  <c r="D42" i="1"/>
  <c r="C42" i="1"/>
  <c r="C36" i="3"/>
  <c r="C45" i="3"/>
  <c r="C49" i="3"/>
  <c r="C46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6" i="3"/>
  <c r="C28" i="3"/>
  <c r="C29" i="3"/>
  <c r="C30" i="3"/>
  <c r="C32" i="3"/>
  <c r="C33" i="3"/>
  <c r="C37" i="3"/>
  <c r="C38" i="3"/>
  <c r="C39" i="3"/>
  <c r="C40" i="3"/>
  <c r="C41" i="3"/>
  <c r="C42" i="3"/>
  <c r="C43" i="3"/>
  <c r="C44" i="3"/>
  <c r="C5" i="3"/>
  <c r="D29" i="1"/>
  <c r="C27" i="3" l="1"/>
  <c r="C4" i="3"/>
  <c r="D27" i="3"/>
  <c r="D35" i="3"/>
  <c r="D31" i="3" s="1"/>
  <c r="C35" i="3"/>
  <c r="C31" i="3" s="1"/>
  <c r="D4" i="2" l="1"/>
  <c r="E4" i="2"/>
  <c r="C8" i="2" l="1"/>
  <c r="C12" i="1" s="1"/>
  <c r="D8" i="2"/>
  <c r="D12" i="1" s="1"/>
  <c r="D30" i="2"/>
  <c r="D12" i="2"/>
  <c r="D55" i="2" s="1"/>
  <c r="D46" i="2"/>
  <c r="C30" i="2"/>
  <c r="C46" i="2"/>
  <c r="C12" i="2"/>
  <c r="C55" i="2" s="1"/>
  <c r="B24" i="6"/>
  <c r="C24" i="6"/>
  <c r="B25" i="6"/>
  <c r="C25" i="6"/>
  <c r="B26" i="6"/>
  <c r="C26" i="6"/>
  <c r="B27" i="6"/>
  <c r="C27" i="6"/>
  <c r="B28" i="6"/>
  <c r="C28" i="6"/>
  <c r="C50" i="3"/>
  <c r="C39" i="1" s="1"/>
  <c r="D50" i="3"/>
  <c r="D39" i="1" s="1"/>
  <c r="C56" i="2"/>
  <c r="D56" i="2"/>
  <c r="C36" i="1"/>
  <c r="D36" i="1"/>
  <c r="G36" i="3"/>
  <c r="G37" i="3"/>
  <c r="G38" i="3"/>
  <c r="G39" i="3"/>
  <c r="G40" i="3"/>
  <c r="G41" i="3"/>
  <c r="G42" i="3"/>
  <c r="G43" i="3"/>
  <c r="G44" i="3"/>
  <c r="G45" i="3"/>
  <c r="F36" i="3"/>
  <c r="F37" i="3"/>
  <c r="F38" i="3"/>
  <c r="F39" i="3"/>
  <c r="F40" i="3"/>
  <c r="F41" i="3"/>
  <c r="F42" i="3"/>
  <c r="F43" i="3"/>
  <c r="F44" i="3"/>
  <c r="F45" i="3"/>
  <c r="E36" i="3"/>
  <c r="E37" i="3"/>
  <c r="E38" i="3"/>
  <c r="E39" i="3"/>
  <c r="E40" i="3"/>
  <c r="E41" i="3"/>
  <c r="E42" i="3"/>
  <c r="E43" i="3"/>
  <c r="E44" i="3"/>
  <c r="E45" i="3"/>
  <c r="D49" i="2" l="1"/>
  <c r="C23" i="6"/>
  <c r="F35" i="3"/>
  <c r="B23" i="6"/>
  <c r="E35" i="3"/>
  <c r="G35" i="3"/>
  <c r="D52" i="2" l="1"/>
  <c r="D50" i="2"/>
  <c r="D57" i="2"/>
  <c r="F28" i="2" l="1"/>
  <c r="F29" i="2"/>
  <c r="F23" i="2"/>
  <c r="F24" i="2"/>
  <c r="F25" i="2"/>
  <c r="F26" i="2"/>
  <c r="F27" i="2"/>
  <c r="F18" i="2"/>
  <c r="L24" i="6" l="1"/>
  <c r="M24" i="6"/>
  <c r="O24" i="6"/>
  <c r="P24" i="6"/>
  <c r="Q24" i="6"/>
  <c r="R24" i="6"/>
  <c r="S24" i="6"/>
  <c r="T24" i="6"/>
  <c r="U24" i="6"/>
  <c r="K25" i="6"/>
  <c r="L25" i="6"/>
  <c r="M25" i="6"/>
  <c r="O25" i="6"/>
  <c r="P25" i="6"/>
  <c r="Q25" i="6"/>
  <c r="R25" i="6"/>
  <c r="S25" i="6"/>
  <c r="T25" i="6"/>
  <c r="U25" i="6"/>
  <c r="K26" i="6"/>
  <c r="L26" i="6"/>
  <c r="M26" i="6"/>
  <c r="O26" i="6"/>
  <c r="P26" i="6"/>
  <c r="Q26" i="6"/>
  <c r="R26" i="6"/>
  <c r="S26" i="6"/>
  <c r="T26" i="6"/>
  <c r="U26" i="6"/>
  <c r="K27" i="6"/>
  <c r="L27" i="6"/>
  <c r="M27" i="6"/>
  <c r="O27" i="6"/>
  <c r="P27" i="6"/>
  <c r="Q27" i="6"/>
  <c r="R27" i="6"/>
  <c r="S27" i="6"/>
  <c r="T27" i="6"/>
  <c r="U27" i="6"/>
  <c r="K28" i="6"/>
  <c r="L28" i="6"/>
  <c r="M28" i="6"/>
  <c r="O28" i="6"/>
  <c r="P28" i="6"/>
  <c r="Q28" i="6"/>
  <c r="R28" i="6"/>
  <c r="S28" i="6"/>
  <c r="T28" i="6"/>
  <c r="U28" i="6"/>
  <c r="S23" i="6" l="1"/>
  <c r="O23" i="6"/>
  <c r="K23" i="6"/>
  <c r="U23" i="6"/>
  <c r="Q23" i="6"/>
  <c r="M23" i="6"/>
  <c r="T23" i="6"/>
  <c r="P23" i="6"/>
  <c r="L23" i="6"/>
  <c r="R23" i="6"/>
  <c r="G29" i="1" l="1"/>
  <c r="F29" i="1" l="1"/>
  <c r="E29" i="1" l="1"/>
  <c r="G10" i="2" l="1"/>
  <c r="F10" i="2"/>
  <c r="F9" i="2" s="1"/>
  <c r="E42" i="1" l="1"/>
  <c r="F42" i="1"/>
  <c r="E6" i="3" l="1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6" i="3"/>
  <c r="E28" i="3"/>
  <c r="E29" i="3"/>
  <c r="E30" i="3"/>
  <c r="E32" i="3"/>
  <c r="E33" i="3"/>
  <c r="E49" i="3"/>
  <c r="E50" i="3" l="1"/>
  <c r="E31" i="3"/>
  <c r="E27" i="3"/>
  <c r="E5" i="3"/>
  <c r="F5" i="2"/>
  <c r="F4" i="2" s="1"/>
  <c r="F61" i="2" s="1"/>
  <c r="E56" i="2" l="1"/>
  <c r="E8" i="2"/>
  <c r="E12" i="1" s="1"/>
  <c r="E12" i="2"/>
  <c r="E55" i="2" s="1"/>
  <c r="E46" i="2"/>
  <c r="E30" i="2"/>
  <c r="F11" i="2"/>
  <c r="F56" i="2" s="1"/>
  <c r="F13" i="2"/>
  <c r="F14" i="2"/>
  <c r="F15" i="2"/>
  <c r="F16" i="2"/>
  <c r="F17" i="2"/>
  <c r="F19" i="2"/>
  <c r="F20" i="2"/>
  <c r="F21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7" i="2"/>
  <c r="F48" i="2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6" i="3"/>
  <c r="F28" i="3"/>
  <c r="F29" i="3"/>
  <c r="F30" i="3"/>
  <c r="F32" i="3"/>
  <c r="F33" i="3"/>
  <c r="F46" i="3"/>
  <c r="F49" i="3"/>
  <c r="F5" i="3"/>
  <c r="F8" i="2" l="1"/>
  <c r="F12" i="1" s="1"/>
  <c r="F50" i="3"/>
  <c r="E49" i="2"/>
  <c r="E50" i="2" s="1"/>
  <c r="F12" i="2"/>
  <c r="F55" i="2" s="1"/>
  <c r="F60" i="2" s="1"/>
  <c r="F46" i="2"/>
  <c r="F31" i="3"/>
  <c r="F27" i="3"/>
  <c r="F30" i="2"/>
  <c r="E52" i="2" l="1"/>
  <c r="G42" i="1"/>
  <c r="E36" i="1"/>
  <c r="F36" i="1"/>
  <c r="E39" i="1"/>
  <c r="F39" i="1"/>
  <c r="G4" i="2" l="1"/>
  <c r="G8" i="2"/>
  <c r="G12" i="1" s="1"/>
  <c r="G49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6" i="3"/>
  <c r="G28" i="3"/>
  <c r="G29" i="3"/>
  <c r="G30" i="3"/>
  <c r="G32" i="3"/>
  <c r="G33" i="3"/>
  <c r="G46" i="3"/>
  <c r="G5" i="3"/>
  <c r="G50" i="3" l="1"/>
  <c r="G39" i="1" s="1"/>
  <c r="G12" i="2"/>
  <c r="G55" i="2" s="1"/>
  <c r="G56" i="2"/>
  <c r="G46" i="2"/>
  <c r="G36" i="1"/>
  <c r="G31" i="3"/>
  <c r="G30" i="2"/>
  <c r="G27" i="3"/>
  <c r="G49" i="2" l="1"/>
  <c r="G50" i="2" s="1"/>
  <c r="D4" i="3" l="1"/>
  <c r="D47" i="3" s="1"/>
  <c r="D48" i="3" s="1"/>
  <c r="D38" i="1" s="1"/>
  <c r="E4" i="3"/>
  <c r="E47" i="3" s="1"/>
  <c r="E48" i="3" s="1"/>
  <c r="F4" i="3"/>
  <c r="G4" i="3"/>
  <c r="C47" i="3"/>
  <c r="C48" i="3" s="1"/>
  <c r="C38" i="1" s="1"/>
  <c r="D25" i="1" l="1"/>
  <c r="D24" i="1"/>
  <c r="G47" i="3"/>
  <c r="F47" i="3"/>
  <c r="G48" i="3" l="1"/>
  <c r="G38" i="1" s="1"/>
  <c r="E38" i="1"/>
  <c r="F48" i="3"/>
  <c r="F38" i="1" s="1"/>
  <c r="F25" i="1" l="1"/>
  <c r="F24" i="1"/>
  <c r="G25" i="1"/>
  <c r="G24" i="1"/>
  <c r="E24" i="1"/>
  <c r="E25" i="1"/>
  <c r="G57" i="2" l="1"/>
  <c r="F49" i="2"/>
  <c r="G20" i="1"/>
  <c r="F20" i="1"/>
  <c r="E20" i="1"/>
  <c r="D20" i="1"/>
  <c r="G18" i="1"/>
  <c r="F18" i="1"/>
  <c r="E18" i="1"/>
  <c r="D18" i="1"/>
  <c r="G17" i="1"/>
  <c r="F17" i="1"/>
  <c r="E17" i="1"/>
  <c r="D17" i="1"/>
  <c r="G16" i="1"/>
  <c r="F16" i="1"/>
  <c r="E16" i="1"/>
  <c r="D16" i="1"/>
  <c r="G11" i="1"/>
  <c r="F11" i="1"/>
  <c r="E11" i="1"/>
  <c r="D11" i="1"/>
  <c r="G10" i="1"/>
  <c r="F10" i="1"/>
  <c r="E10" i="1"/>
  <c r="D10" i="1"/>
  <c r="G9" i="1"/>
  <c r="F9" i="1"/>
  <c r="E9" i="1"/>
  <c r="D9" i="1"/>
  <c r="G8" i="1"/>
  <c r="F8" i="1"/>
  <c r="E8" i="1"/>
  <c r="D8" i="1"/>
  <c r="G19" i="1"/>
  <c r="F19" i="1"/>
  <c r="E19" i="1"/>
  <c r="D19" i="1"/>
  <c r="J28" i="6"/>
  <c r="V28" i="6" s="1"/>
  <c r="F28" i="6"/>
  <c r="E28" i="6"/>
  <c r="D28" i="6"/>
  <c r="J27" i="6"/>
  <c r="V27" i="6" s="1"/>
  <c r="F27" i="6"/>
  <c r="E27" i="6"/>
  <c r="D27" i="6"/>
  <c r="J26" i="6"/>
  <c r="V26" i="6" s="1"/>
  <c r="F26" i="6"/>
  <c r="E26" i="6"/>
  <c r="D26" i="6"/>
  <c r="J25" i="6"/>
  <c r="V25" i="6" s="1"/>
  <c r="F25" i="6"/>
  <c r="E25" i="6"/>
  <c r="D25" i="6"/>
  <c r="J24" i="6"/>
  <c r="V24" i="6" s="1"/>
  <c r="F24" i="6"/>
  <c r="E24" i="6"/>
  <c r="D24" i="6"/>
  <c r="F16" i="6"/>
  <c r="E16" i="6"/>
  <c r="D16" i="6"/>
  <c r="C16" i="6"/>
  <c r="F10" i="6"/>
  <c r="E10" i="6"/>
  <c r="D10" i="6"/>
  <c r="C10" i="6"/>
  <c r="F4" i="6"/>
  <c r="E4" i="6"/>
  <c r="D4" i="6"/>
  <c r="C4" i="6"/>
  <c r="C11" i="1"/>
  <c r="C10" i="1"/>
  <c r="F50" i="2" l="1"/>
  <c r="F35" i="1" s="1"/>
  <c r="F26" i="1" s="1"/>
  <c r="F57" i="2"/>
  <c r="F23" i="6"/>
  <c r="E57" i="2"/>
  <c r="E23" i="6"/>
  <c r="D23" i="6"/>
  <c r="J23" i="6"/>
  <c r="V23" i="6" s="1"/>
  <c r="F7" i="1"/>
  <c r="F6" i="1" s="1"/>
  <c r="E35" i="1"/>
  <c r="E26" i="1" s="1"/>
  <c r="E37" i="1"/>
  <c r="G35" i="1"/>
  <c r="G52" i="2"/>
  <c r="G37" i="1" s="1"/>
  <c r="G15" i="1"/>
  <c r="G14" i="1" s="1"/>
  <c r="E7" i="1"/>
  <c r="G7" i="1"/>
  <c r="D7" i="1"/>
  <c r="D6" i="1" s="1"/>
  <c r="D15" i="1"/>
  <c r="D13" i="1" s="1"/>
  <c r="E15" i="1"/>
  <c r="E13" i="1" s="1"/>
  <c r="F15" i="1"/>
  <c r="F14" i="1" s="1"/>
  <c r="G13" i="1" l="1"/>
  <c r="E28" i="1"/>
  <c r="G6" i="1"/>
  <c r="E6" i="1"/>
  <c r="E41" i="1"/>
  <c r="E43" i="1" s="1"/>
  <c r="E44" i="1" s="1"/>
  <c r="D35" i="1"/>
  <c r="D37" i="1"/>
  <c r="E23" i="1"/>
  <c r="E30" i="1" s="1"/>
  <c r="F52" i="2"/>
  <c r="F37" i="1" s="1"/>
  <c r="F41" i="1" s="1"/>
  <c r="F43" i="1" s="1"/>
  <c r="F44" i="1" s="1"/>
  <c r="F23" i="1"/>
  <c r="F30" i="1" s="1"/>
  <c r="G41" i="1"/>
  <c r="G43" i="1" s="1"/>
  <c r="G44" i="1" s="1"/>
  <c r="G26" i="1"/>
  <c r="G28" i="1" s="1"/>
  <c r="G23" i="1"/>
  <c r="G30" i="1" s="1"/>
  <c r="L52" i="2"/>
  <c r="F13" i="1"/>
  <c r="E14" i="1"/>
  <c r="D14" i="1"/>
  <c r="C9" i="1"/>
  <c r="L37" i="1" l="1"/>
  <c r="L41" i="1" s="1"/>
  <c r="L43" i="1"/>
  <c r="L44" i="1" s="1"/>
  <c r="G31" i="1"/>
  <c r="G32" i="1"/>
  <c r="E31" i="1"/>
  <c r="E32" i="1"/>
  <c r="D41" i="1"/>
  <c r="D43" i="1" s="1"/>
  <c r="D44" i="1" s="1"/>
  <c r="D26" i="1"/>
  <c r="D28" i="1" s="1"/>
  <c r="D23" i="1"/>
  <c r="D30" i="1" s="1"/>
  <c r="F28" i="1"/>
  <c r="B16" i="6"/>
  <c r="B10" i="6"/>
  <c r="B4" i="6"/>
  <c r="G33" i="1" l="1"/>
  <c r="F32" i="1"/>
  <c r="F31" i="1"/>
  <c r="D31" i="1"/>
  <c r="D32" i="1"/>
  <c r="E33" i="1"/>
  <c r="L39" i="6"/>
  <c r="D33" i="1" l="1"/>
  <c r="F33" i="1"/>
  <c r="C20" i="1"/>
  <c r="C18" i="1"/>
  <c r="C17" i="1"/>
  <c r="C16" i="1"/>
  <c r="C19" i="1"/>
  <c r="C15" i="1"/>
  <c r="C8" i="1" l="1"/>
  <c r="C13" i="1"/>
  <c r="C14" i="1"/>
  <c r="C4" i="2" l="1"/>
  <c r="C29" i="1"/>
  <c r="C25" i="1" l="1"/>
  <c r="C49" i="2"/>
  <c r="C24" i="1"/>
  <c r="C7" i="1"/>
  <c r="C6" i="1" s="1"/>
  <c r="C50" i="2" l="1"/>
  <c r="C35" i="1" s="1"/>
  <c r="C57" i="2"/>
  <c r="C52" i="2"/>
  <c r="C37" i="1" s="1"/>
  <c r="C41" i="1" l="1"/>
  <c r="C43" i="1" s="1"/>
  <c r="C44" i="1" s="1"/>
  <c r="C26" i="1"/>
  <c r="C23" i="1"/>
  <c r="C30" i="1" s="1"/>
  <c r="C33" i="1" s="1"/>
  <c r="C31" i="1" l="1"/>
  <c r="C28" i="1"/>
  <c r="C32" i="1" s="1"/>
  <c r="M20" i="3"/>
  <c r="M4" i="3" s="1"/>
  <c r="M47" i="3" l="1"/>
  <c r="M48" i="3" s="1"/>
  <c r="M38" i="1" s="1"/>
  <c r="M15" i="1"/>
  <c r="M13" i="1" l="1"/>
  <c r="M14" i="1"/>
  <c r="M26" i="1"/>
  <c r="M24" i="1"/>
  <c r="M23" i="1"/>
  <c r="M25" i="1"/>
  <c r="M41" i="1"/>
  <c r="M43" i="1" s="1"/>
  <c r="M44" i="1" s="1"/>
  <c r="M30" i="1" l="1"/>
  <c r="M28" i="1"/>
  <c r="M32" i="1" s="1"/>
  <c r="M31" i="1"/>
  <c r="M33" i="1" l="1"/>
  <c r="N27" i="1"/>
  <c r="N28" i="1" s="1"/>
  <c r="N32" i="1" s="1"/>
  <c r="N31" i="1" l="1"/>
  <c r="N3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Acer</author>
  </authors>
  <commentList>
    <comment ref="F4" authorId="0" shapeId="0" xr:uid="{56E8384A-00A3-448D-880F-388601F5CFB3}">
      <text>
        <r>
          <rPr>
            <b/>
            <sz val="9"/>
            <color indexed="81"/>
            <rFont val="Tahoma"/>
            <family val="2"/>
          </rPr>
          <t xml:space="preserve">การคำนวนปี2563 สป. ใช้ UC IP GB รับโอนหลัง 30 ก.ย. 2563 มาคำนวนอัตราส่วนทางการเงิน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" authorId="1" shapeId="0" xr:uid="{F8954A90-9C92-4D63-B56A-CB9BB2AEAF33}">
      <text>
        <r>
          <rPr>
            <b/>
            <sz val="11"/>
            <color indexed="81"/>
            <rFont val="Tahoma"/>
            <family val="2"/>
          </rPr>
          <t xml:space="preserve">ได้รับเงินอปท.  2.9 ล้าน
</t>
        </r>
      </text>
    </comment>
    <comment ref="O7" authorId="1" shapeId="0" xr:uid="{6BD2AF0D-648F-4FCA-AC64-B40FE68F4083}">
      <text>
        <r>
          <rPr>
            <b/>
            <sz val="11"/>
            <color indexed="81"/>
            <rFont val="Tahoma"/>
            <family val="2"/>
          </rPr>
          <t xml:space="preserve">ได้รับเงิน
-  VA 26 ล้าน
- เงินกองทุน ปกส. 4.7 ล้าน
</t>
        </r>
      </text>
    </comment>
    <comment ref="L8" authorId="1" shapeId="0" xr:uid="{525A5BF0-9832-4F5F-ABCF-887637CC89E6}">
      <text>
        <r>
          <rPr>
            <b/>
            <sz val="11"/>
            <color indexed="81"/>
            <rFont val="Tahoma"/>
            <family val="2"/>
          </rPr>
          <t xml:space="preserve">ลูกหนี้สูงขึ้นมาจาก 
   </t>
        </r>
        <r>
          <rPr>
            <sz val="11"/>
            <color indexed="81"/>
            <rFont val="Tahoma"/>
            <family val="2"/>
          </rPr>
          <t>- ลน.UC IP เนื่องจากเป็นลน.ที่เรียกเก็บหลัง 15 กย. ≈ 25 ล้าน
   - ยังไม่ไดรับเงิน ข้าราชการ ผป.ใน (รับ พย.) ≈ 13 ล้าน
   - ยังไม่ได้ตัดลน. UC OP ≈ 6.8 ล้าน
   - ยังไม่ได้รับเงิน ลน. อปท. ≈ 16 ล้าน</t>
        </r>
      </text>
    </comment>
    <comment ref="O8" authorId="1" shapeId="0" xr:uid="{5FC54BF4-4199-452F-8F3B-738BB2238557}">
      <text>
        <r>
          <rPr>
            <sz val="11"/>
            <color indexed="81"/>
            <rFont val="Tahoma"/>
            <family val="2"/>
          </rPr>
          <t xml:space="preserve"> - ยังไม่ไดรับเงิน ข้าราชการ ผป.ใน ≈ 10 ล้าน
</t>
        </r>
      </text>
    </comment>
    <comment ref="N15" authorId="1" shapeId="0" xr:uid="{593BFA6B-990C-49CD-9B0B-9C88C7351896}">
      <text>
        <r>
          <rPr>
            <b/>
            <sz val="11"/>
            <color indexed="81"/>
            <rFont val="Tahoma"/>
            <family val="2"/>
          </rPr>
          <t xml:space="preserve">เป็นเจ้าหนี้ งปม. 7.4 ล้าน </t>
        </r>
      </text>
    </comment>
    <comment ref="O15" authorId="1" shapeId="0" xr:uid="{A4A90994-F52F-4D69-ABFC-2B68E9598AE4}">
      <text>
        <r>
          <rPr>
            <b/>
            <sz val="11"/>
            <color indexed="81"/>
            <rFont val="Tahoma"/>
            <family val="2"/>
          </rPr>
          <t xml:space="preserve">เป็นเจ้าหนี้ งปม. 7.6 ล้าน 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P15" authorId="1" shapeId="0" xr:uid="{C8FACA07-7CE8-44C6-AD5D-2482F4A861AA}">
      <text>
        <r>
          <rPr>
            <b/>
            <sz val="9"/>
            <color indexed="81"/>
            <rFont val="Tahoma"/>
            <charset val="222"/>
          </rPr>
          <t>เป็นเจ้าหนี้ งปม. 20 ล้าน</t>
        </r>
      </text>
    </comment>
    <comment ref="O18" authorId="1" shapeId="0" xr:uid="{C340FD1C-B8CB-4DDF-9427-19BAC7BCEC87}">
      <text>
        <r>
          <rPr>
            <b/>
            <sz val="11"/>
            <color indexed="81"/>
            <rFont val="Tahoma"/>
            <family val="2"/>
          </rPr>
          <t>ไม่ได้บันทึกค้างจ่ายค่าไฟฟ้า</t>
        </r>
      </text>
    </comment>
    <comment ref="O19" authorId="1" shapeId="0" xr:uid="{9F37E477-9FA2-457A-9D3F-3F9872B7C846}">
      <text>
        <r>
          <rPr>
            <b/>
            <sz val="11"/>
            <color indexed="81"/>
            <rFont val="Tahoma"/>
            <family val="2"/>
          </rPr>
          <t xml:space="preserve"> - รับงิน VA 26 ล้าน ตัดลูกหนี้ รพ.ช. 6.07 ล้านคงเหลือ  19ล้าน
- รับเงินกองทนปกส. 4.7 ล้าน</t>
        </r>
      </text>
    </comment>
    <comment ref="P19" authorId="1" shapeId="0" xr:uid="{D1B0DB19-60C0-45BA-B435-5C8FF7658841}">
      <text>
        <r>
          <rPr>
            <b/>
            <sz val="9"/>
            <color indexed="81"/>
            <rFont val="Tahoma"/>
            <charset val="222"/>
          </rPr>
          <t>รับฝากเพิ่มส่วนที่กัน ให้รพ.สต. ครบ 100 %</t>
        </r>
      </text>
    </comment>
  </commentList>
</comments>
</file>

<file path=xl/sharedStrings.xml><?xml version="1.0" encoding="utf-8"?>
<sst xmlns="http://schemas.openxmlformats.org/spreadsheetml/2006/main" count="68536" uniqueCount="4514">
  <si>
    <t>รายการ</t>
  </si>
  <si>
    <t>รวมสินทรัพย์หมุนเวียน</t>
  </si>
  <si>
    <t>รวมหนี้สินหมุนเวียน</t>
  </si>
  <si>
    <t>เงินบำรุงหลังหักหนี้สิน</t>
  </si>
  <si>
    <t>Current Ratio</t>
  </si>
  <si>
    <t>Quick Ration</t>
  </si>
  <si>
    <t>Cash Ratio</t>
  </si>
  <si>
    <t xml:space="preserve">      Risk Score</t>
  </si>
  <si>
    <t xml:space="preserve">   - เจ้าหนี้การค้า</t>
  </si>
  <si>
    <t xml:space="preserve">   - ค่าใช้จ่ายบุคลากรค้างจ่าย</t>
  </si>
  <si>
    <t>1. เจ้าหนี้การค้า</t>
  </si>
  <si>
    <t>2. เจ้าหนี้ค่ารักษาตามจ่าย (Refer)</t>
  </si>
  <si>
    <t>1. เงินสดและรายการเทียบเท่าเงินสด</t>
  </si>
  <si>
    <t>2. ลูกหนี้</t>
  </si>
  <si>
    <t>4. ค่าใช้จ่ายค้างจ่าย 
(ค่าสาธารณูปโภค/โครงการ PP/อื่นๆ)</t>
  </si>
  <si>
    <t>5. เงินรับฝาก</t>
  </si>
  <si>
    <t xml:space="preserve">    - งปม.</t>
  </si>
  <si>
    <t>รวม</t>
  </si>
  <si>
    <t>ค.เรี่ยไร</t>
  </si>
  <si>
    <t>บริจาค 3</t>
  </si>
  <si>
    <t>บริจาค 1</t>
  </si>
  <si>
    <t>เงินบำรุง</t>
  </si>
  <si>
    <t>งบลงทุน</t>
  </si>
  <si>
    <t>1. ซื้อ (ครุภัณฑ์/เครื่องมือ)</t>
  </si>
  <si>
    <t>3. ก่อสร้าง (อาคารสิ่งก่อสร้าง)</t>
  </si>
  <si>
    <t>2. ซ่อมแซม (อาคาร / เครื่องมือ)</t>
  </si>
  <si>
    <t xml:space="preserve">    - บริจาคมีวัตถุประสงค์</t>
  </si>
  <si>
    <t xml:space="preserve">   - เจ้าหนี้ค่ารักษาตามจ่าย</t>
  </si>
  <si>
    <t>1. เจ้าหนี้</t>
  </si>
  <si>
    <t>2. เงินรับฝาก (ที่รับรู้เป็นเงินสด)</t>
  </si>
  <si>
    <t>3. หนี้สินหมุนเวียนอื่น</t>
  </si>
  <si>
    <t xml:space="preserve">   - ค่าใช้จ่ายค้างจ่าย  (ค่าสาธารณูปโภค/โครงการ PP/อื่นๆ)</t>
  </si>
  <si>
    <t>3. วัสดุคงคลัง</t>
  </si>
  <si>
    <t xml:space="preserve">    - UC OP นอก CUP และ OP Refer</t>
  </si>
  <si>
    <t xml:space="preserve">    - บริการเฉพาะ (CR) Opd/Ipd</t>
  </si>
  <si>
    <t xml:space="preserve">    - เบิกต้นสังกัด</t>
  </si>
  <si>
    <t xml:space="preserve">    - อปท.</t>
  </si>
  <si>
    <t xml:space="preserve">    - ประกันสังคม</t>
  </si>
  <si>
    <t xml:space="preserve">    - พรบ.</t>
  </si>
  <si>
    <t xml:space="preserve">    - ยา</t>
  </si>
  <si>
    <t xml:space="preserve">    - เวชภัณฑ์ไม่ใช่ยา</t>
  </si>
  <si>
    <t xml:space="preserve">    - วัสดุการแพทย์</t>
  </si>
  <si>
    <t xml:space="preserve">    - วัสดุวิทยาศาสตร์และการแพทย์ (Lab/X-Ray)</t>
  </si>
  <si>
    <t xml:space="preserve">    - วัสดุทันตกรรม</t>
  </si>
  <si>
    <t xml:space="preserve">    - วัสดุอื่นๆ</t>
  </si>
  <si>
    <t xml:space="preserve">    - เงินรับฝากอื่นๆ</t>
  </si>
  <si>
    <t xml:space="preserve">    - เงินกันสนับสนุน รพสต. (fixcost/รวมเงินกันโครงการ PP)</t>
  </si>
  <si>
    <t xml:space="preserve">    - ค่าเสื่อม UC</t>
  </si>
  <si>
    <t xml:space="preserve">    - บริจาคไม่มีวัตถุประสงค์</t>
  </si>
  <si>
    <t xml:space="preserve">    - เงินบำรุง</t>
  </si>
  <si>
    <t>1. เงินสดและรายการเทียบเท่าเงินสด (ไม่รวมเงินบริจาคมีวัตถุประสงค์)</t>
  </si>
  <si>
    <t xml:space="preserve">    - รายได้ค้างรับ</t>
  </si>
  <si>
    <t>3. ลูกหนี้</t>
  </si>
  <si>
    <t>4. วัสดุคงคลัง</t>
  </si>
  <si>
    <t>5. สินทรัพย์หมุนเวียนอื่น</t>
  </si>
  <si>
    <t xml:space="preserve">    - สินทรัพย์หมุนเวียนอื่นๆ</t>
  </si>
  <si>
    <t>4. รายได้ค้างรับ</t>
  </si>
  <si>
    <t>สินทรัพย์หมุนเวียน</t>
  </si>
  <si>
    <t>รวมสินทรัพย์</t>
  </si>
  <si>
    <t>หนี้สินไม่หมุนเวียน</t>
  </si>
  <si>
    <t>ส่วนทุน</t>
  </si>
  <si>
    <t>ยอดสะสมยกมา</t>
  </si>
  <si>
    <t>รายได้สูง(ต่ำ) กว่าค่าใช้จ่ายงวดปัจจุบัน</t>
  </si>
  <si>
    <t>รวมหนี้สินและทุน</t>
  </si>
  <si>
    <t>พิสูจน์</t>
  </si>
  <si>
    <t xml:space="preserve">    - เงินสดและเงินฝากธนาคาร  (เงินบำรุง หลังหัก เงินประกัน, เงินรับฝาก, เงินบริจาค มีและไม่มีวัตถุประสงค์)</t>
  </si>
  <si>
    <t xml:space="preserve">         ยาแผนปัจจุบัน</t>
  </si>
  <si>
    <t xml:space="preserve">      วัสดุสำนักงาน</t>
  </si>
  <si>
    <t xml:space="preserve">      วัสดุคอมพิวเตอร์</t>
  </si>
  <si>
    <t xml:space="preserve">     วัสดุงานบ้านงานครัว</t>
  </si>
  <si>
    <t>เจ้าหนี งบลงทุน UC</t>
  </si>
  <si>
    <t>เงินสด</t>
  </si>
  <si>
    <t>เงินทดรองราชการ</t>
  </si>
  <si>
    <t>บัญชีพักเงินนำส่ง</t>
  </si>
  <si>
    <t>พักรอ Clearing</t>
  </si>
  <si>
    <t>เงินฝากคลัง - หน่วยเบิกจ่าย</t>
  </si>
  <si>
    <t>เงินฝากคลัง - หน่วยงานย่อย</t>
  </si>
  <si>
    <t>เงินฝากคลัง - ที่มีวัตถุประสงค์เฉพาะ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</si>
  <si>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</si>
  <si>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</si>
  <si>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เงินฝากธนาคารเพื่อนำส่งเงินรายได้แผ่นดิน</t>
  </si>
  <si>
    <t>เงินฝากธนาคาร -  ในงบประมาณ</t>
  </si>
  <si>
    <t>เงินฝากธนาคาร - นอกงบประมาณ</t>
  </si>
  <si>
    <t>เงินฝากธนาคารรับจากคลัง (เงินกู้)</t>
  </si>
  <si>
    <t>เงินฝากธนาคารรายบัญชีเพื่อนำส่งคลัง</t>
  </si>
  <si>
    <t>เงินฝากธนาคาร - นอกงบประมาณ กระแสรายวัน</t>
  </si>
  <si>
    <t>เงินฝากธนาคาร- นอกงบประมาณ 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</si>
  <si>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</si>
  <si>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เงินฝากธนาคาร-นอกงบประมาณที่มีวัตถุประสงค์เฉพาะ กระแสรายวัน (งบลงทุน UC)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</si>
  <si>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</si>
  <si>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</si>
  <si>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</si>
  <si>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</si>
  <si>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</si>
  <si>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ลูกหนี้เงินยืมในงบประมาณ</t>
  </si>
  <si>
    <t>ลูกหนี้เงินยืมนอกงบประมาณ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</si>
  <si>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</si>
  <si>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</si>
  <si>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</si>
  <si>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</si>
  <si>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</si>
  <si>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ลูกหนี้ค่าสิ่งส่งตรวจหน่วยงานภาครัฐ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</si>
  <si>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</si>
  <si>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</si>
  <si>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ลูกหนี้ค่าสินค้า หน่วยงานภาครัฐ</t>
  </si>
  <si>
    <t>ลูกหนี้ - ระบบปฏิบัติการฉุกเฉิน</t>
  </si>
  <si>
    <t>ลูกหนี้ค่ารักษา UC- OP ใน CUP</t>
  </si>
  <si>
    <t xml:space="preserve">ลูกหนี้ค่ารักษา UC - IP </t>
  </si>
  <si>
    <t>ลูกหนี้ค่ารักษา UC - OP นอก CUP (ในจังหวัดสังกัด สธ.)</t>
  </si>
  <si>
    <t xml:space="preserve">ลูกหนี้ค่ารักษา UC - OP นอก CUP (ต่างจังหวัดสังกัด สธ.) 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</si>
  <si>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</si>
  <si>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บริการเฉพาะ (CR)</t>
  </si>
  <si>
    <t>ลูกหนี้ค่ารักษา UC - IP  บริการเฉพาะ (CR)</t>
  </si>
  <si>
    <t>ลูกหนี้ค่ารักษา OP - Refer</t>
  </si>
  <si>
    <t>ลูกหนี้ค่าบริการสาธารณสุขสำหรับโรคติดเชื้อไวรัสโคโรนา - OP จาก สปสช.</t>
  </si>
  <si>
    <t>ลูกหนี้ค่าบริการสาธารณสุขสำหรับโรคติดเชื้อไวรัสโคโรนา - IP จาก สปสช.</t>
  </si>
  <si>
    <t>ลูกหนี้ค่ารักษาประกันสังคม OP -เครือข่าย</t>
  </si>
  <si>
    <t>ลูกหนี้ค่ารักษาประกันสังคม IP - เครือข่าย</t>
  </si>
  <si>
    <t>ลูกหนี้ค่ารักษาประกันสังคม OP - นอกเครือข่าย สังกัด สป.สธ.</t>
  </si>
  <si>
    <t>ลูกหนี้ค่ารักษาประกันสังคม IP - นอกเครือข่าย สังกัด สป.สธ.</t>
  </si>
  <si>
    <t>ลูกหนี้ค่ารักษาประกันสังคม - กองทุนทดแทน</t>
  </si>
  <si>
    <t>ลูกหนี้ค่ารักษาประกันสังคม 72 ชั่วโมงแรก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</si>
  <si>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</si>
  <si>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</si>
  <si>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ลูกหนี้ค่ารักษา-เบิกจ่ายตรงกรมบัญชีกลาง OP</t>
  </si>
  <si>
    <t>ลูกหนี้ค่ารักษา - เบิกจ่ายตรงกรมบัญชีกลาง IP</t>
  </si>
  <si>
    <t>ลูกหนี้ค่ารักษา - คนต่างด้าวและแรงงานต่างด้าว OP</t>
  </si>
  <si>
    <t>ลูกหนี้ค่ารักษา - คนต่างด้าวและแรงงานต่างด้าว IP</t>
  </si>
  <si>
    <t>ลูกหนี้ค่ารักษา - คนต่างด้าวและแรงงานต่างด้าว OP นอก CUP</t>
  </si>
  <si>
    <t>ลูกหนี้ค่ารักษา - คนต่างด้าวและแรงงานต่างด้าว IP นอก CUP</t>
  </si>
  <si>
    <t>ลูกหนี้ค่ารักษา - คนต่างด้าวและแรงงานต่างด้าว เบิกจากส่วนกลาง OP</t>
  </si>
  <si>
    <t>ลูกหนี้ค่ารักษา - คนต่างด้าวและแรงงานต่างด้าวเบิกจากส่วนกลาง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</si>
  <si>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</si>
  <si>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</si>
  <si>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ลูกหนี้ค่ารักษาบุคคลที่มีปัญหาสถานะและสิทธิ - เบิกจากส่วนกลาง OP</t>
  </si>
  <si>
    <t>ลูกหนี้ค่ารักษาบุคคลที่มีปัญหาสถานะและสิทธิ - เบิกจากส่วนกลาง IP</t>
  </si>
  <si>
    <t>ลูกหนี้ค่าสิ่งส่งตรวจบุคคลภายนอก</t>
  </si>
  <si>
    <t>ลูกหนี้ค่าตรวจสุขภาพบุคคล ภายนอก</t>
  </si>
  <si>
    <t>ลูกหนี้ค่าวัสดุ/อุปกรณ์/น้ำยา บุคคลภายนอก</t>
  </si>
  <si>
    <t>ลูกหนี้ค่าสินค้า บุคคลภายนอก</t>
  </si>
  <si>
    <t>ลูกหนี้ค่ารักษา - ชำระเงิน OP</t>
  </si>
  <si>
    <t>ลูกหนี้ค่ารักษา - ชำระเงินIP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</si>
  <si>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</si>
  <si>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</si>
  <si>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</si>
  <si>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</si>
  <si>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ลูกหนี้ค่ารักษา UC - OP นอกสังกัด สธ.</t>
  </si>
  <si>
    <t>ลูกหนี้ค่ารักษาประกันสังคม OP - นอกเครือข่าย ต่างสังกัด สป.สธ.</t>
  </si>
  <si>
    <t>ลูกหนี้ค่ารักษาประกันสังคม IP - นอกเครือข่าย ต่างสังกัด สป.สธ.</t>
  </si>
  <si>
    <t>ลูกหนี้ค่ารักษา - พรบ.รถ OP</t>
  </si>
  <si>
    <t>ลูกหนี้ค่ารักษา - พรบ.รถ IP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</si>
  <si>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</si>
  <si>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</si>
  <si>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</si>
  <si>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</si>
  <si>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</si>
  <si>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</si>
  <si>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>รายได้จากงบประมาณค้างรับ (หน่วยงานย่อย)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</si>
  <si>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</si>
  <si>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</si>
  <si>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</si>
  <si>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</si>
  <si>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</si>
  <si>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</si>
  <si>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</si>
  <si>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</si>
  <si>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</si>
  <si>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</si>
  <si>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ค่าเผื่อหนี้สงสัยจะสูญ - ลูกหนี้ค่ารักษา UC- OP นอก CUP (ต่างจังหวัด)</t>
  </si>
  <si>
    <t>ค้างรับจากกรมบัญชีกลาง - หน่วยเบิกจ่าย</t>
  </si>
  <si>
    <t xml:space="preserve">ลูกหนี้อื่น </t>
  </si>
  <si>
    <t>ลูกหนี้ความรับผิดทางแพ่ง</t>
  </si>
  <si>
    <t>ลูกหนี้ความรับผิดทางละเมิด</t>
  </si>
  <si>
    <t>เงินจ่ายล่วงหน้า</t>
  </si>
  <si>
    <t>เงินฝากประจำ</t>
  </si>
  <si>
    <t>วัตถุดิบ</t>
  </si>
  <si>
    <t>สินค้าระหว่างผลิต</t>
  </si>
  <si>
    <t>สินค้าสำเร็จรูป</t>
  </si>
  <si>
    <t>ยา</t>
  </si>
  <si>
    <t>วัสดุเภสัชกรรม</t>
  </si>
  <si>
    <t>วัสดุการแพทย์ทั่วไป</t>
  </si>
  <si>
    <t>วัสดุวิทยาศาสตร์และการแพทย์</t>
  </si>
  <si>
    <t>วัสดุเอกซเรย์</t>
  </si>
  <si>
    <t>วัสดุทันตกรรม</t>
  </si>
  <si>
    <t>วัสดุบริโภค</t>
  </si>
  <si>
    <t>วัสดุเครื่องแต่งกาย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</si>
  <si>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</si>
  <si>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</si>
  <si>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</si>
  <si>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</si>
  <si>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</si>
  <si>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</si>
  <si>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</si>
  <si>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วัสดุก่อสร้าง</t>
  </si>
  <si>
    <t>วัสดุอื่น</t>
  </si>
  <si>
    <t>ค่าใช้จ่ายจ่ายล่วงหน้า</t>
  </si>
  <si>
    <t>เงินกองทุน UC จ่ายล่วงหน้า</t>
  </si>
  <si>
    <t>ใบสำคัญรองจ่าย</t>
  </si>
  <si>
    <t>สินทรัพย์หมุนเวียนอื่น</t>
  </si>
  <si>
    <t>เงินให้ยืมระยะยาว-หน่วยงานภาครัฐ</t>
  </si>
  <si>
    <t>ลูกหนี้อื่นระยะยาว</t>
  </si>
  <si>
    <t>เงินฝากประจำสถาบันการเงินของรัฐ-ระยะยาว</t>
  </si>
  <si>
    <t>ที่ดินราชพัสดุรอโอน</t>
  </si>
  <si>
    <t>อาคารเพื่อการพักอาศัย</t>
  </si>
  <si>
    <t>พักอาคารเพื่อการพักอาศัย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</si>
  <si>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</si>
  <si>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</si>
  <si>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พักอาคารสำนักงาน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</si>
  <si>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</si>
  <si>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</si>
  <si>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</si>
  <si>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ค่าเสื่อมราคาสะสม-อาคารเพื่อประโยชน์อื่น</t>
  </si>
  <si>
    <t>ส่วนปรับปรุงอาคาร</t>
  </si>
  <si>
    <t>พักส่วนปรับปรุงอาคาร</t>
  </si>
  <si>
    <t>ค่าเสื่อมราคาสะสม-ส่วนปรับปรุงอาคาร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</si>
  <si>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</si>
  <si>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</si>
  <si>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</si>
  <si>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</si>
  <si>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</si>
  <si>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</si>
  <si>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</si>
  <si>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</si>
  <si>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</si>
  <si>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</si>
  <si>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</si>
  <si>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</si>
  <si>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</si>
  <si>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</si>
  <si>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</si>
  <si>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</si>
  <si>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</si>
  <si>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</si>
  <si>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อาคารเพื่อการพักอาศัย-Interface</t>
  </si>
  <si>
    <t>อาคารสำนักงาน-Interface</t>
  </si>
  <si>
    <t>อาคารเพื่อประโยชน์ อื่น-Interface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</si>
  <si>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</si>
  <si>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</si>
  <si>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</si>
  <si>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</si>
  <si>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</si>
  <si>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</si>
  <si>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ค่าเสื่อมราคาสะสมอาคารเพื่อการพักอาศัย - Interface</t>
  </si>
  <si>
    <t>ค่าเสื่อมราคาสะสมอาคารสำนักงาน-Interface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</si>
  <si>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</si>
  <si>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</si>
  <si>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</si>
  <si>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</si>
  <si>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</si>
  <si>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</si>
  <si>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</si>
  <si>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</si>
  <si>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</si>
  <si>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ครุภัณฑ์สำนักงาน</t>
  </si>
  <si>
    <t>พักครุภัณฑ์สำนักงาน</t>
  </si>
  <si>
    <t>ค่าเสื่อมราคาสะสม-ครุภัณฑ์สำนักงาน</t>
  </si>
  <si>
    <t>ครุภัณฑ์ยานพาหนะและขนส่ง</t>
  </si>
  <si>
    <t>พักครุภัณฑ์ยานพาหนะและขนส่ง</t>
  </si>
  <si>
    <t>ค่าเสื่อมราคาสะสม -ครุภัณฑ์ยานพาหนะและขนส่ง</t>
  </si>
  <si>
    <t>ครุภัณฑ์ไฟฟ้าและวิทยุ</t>
  </si>
  <si>
    <t>พักครุภัณฑ์ไฟฟ้าและวิทยุ</t>
  </si>
  <si>
    <t>ค่าเสื่อมราคาสะสม-ครุภัณฑ์ไฟฟ้าและวิทยุ</t>
  </si>
  <si>
    <t>ครุภัณฑ์โฆษณาและเผยแพร่</t>
  </si>
  <si>
    <t>พักครุภัณฑ์โฆษณาและเผยแพร่</t>
  </si>
  <si>
    <t>ค่าเสื่อมราคาสะสม-ครุภัณฑ์โฆษณาและเผยแพร่</t>
  </si>
  <si>
    <t>ครุภัณฑ์การเกษตร</t>
  </si>
  <si>
    <t>พักครุภัณฑ์การเกษตร</t>
  </si>
  <si>
    <t>ค่าเสื่อมราคาสะสม -ครุภัณฑ์การเกษตร</t>
  </si>
  <si>
    <t>ครุภัณฑ์โรงงาน</t>
  </si>
  <si>
    <t>พักครุภัณฑ์โรงงาน</t>
  </si>
  <si>
    <t>ค่าเสื่อมราคาสะสม -ครุภัณฑ์โรงงาน</t>
  </si>
  <si>
    <t>ครุภัณฑ์ก่อสร้าง</t>
  </si>
  <si>
    <t>พักครุภัณฑ์ก่อสร้าง</t>
  </si>
  <si>
    <t>ค่าเสื่อมราคาสะสม-ครุภัณฑ์ก่อสร้าง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</si>
  <si>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</si>
  <si>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</si>
  <si>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ค่าเสื่อมราคาสะสม -ครุภัณฑ์วิทยา ศาสตร์และการแพทย์</t>
  </si>
  <si>
    <t>ครุภัณฑ์คอมพิวเตอร์</t>
  </si>
  <si>
    <t>พักครุภัณฑ์คอมพิวเตอร์</t>
  </si>
  <si>
    <t>ค่าเสื่อมราคาสะสม-ครุภัณฑ์คอมพิวเตอร์</t>
  </si>
  <si>
    <t xml:space="preserve">ครุภัณฑ์การศึกษา </t>
  </si>
  <si>
    <t xml:space="preserve">พักครุภัณฑ์การศึกษา </t>
  </si>
  <si>
    <t xml:space="preserve">ค่าเสื่อมราคาสะสม-ครุภัณฑ์การศึกษา  </t>
  </si>
  <si>
    <t>ครุภัณฑ์งานบ้านงานครัว</t>
  </si>
  <si>
    <t>พักครุภัณฑ์งานบ้านงานครัว</t>
  </si>
  <si>
    <t>ค่าเสื่อมราคาสะสม-ครุภัณฑ์งานบ้านงานครัว</t>
  </si>
  <si>
    <t>ครุภัณฑ์กีฬา</t>
  </si>
  <si>
    <t>พักครุภัณฑ์กีฬา</t>
  </si>
  <si>
    <t xml:space="preserve">ค่าเสื่อมราคาสะสม-ครุภัณฑ์กีฬา </t>
  </si>
  <si>
    <t xml:space="preserve">ครุภัณฑ์ดนตรี </t>
  </si>
  <si>
    <t xml:space="preserve">พักครุภัณฑ์ดนตรี </t>
  </si>
  <si>
    <t>ค่าเสื่อมราคาสะสม-ครุภัณฑ์ดนตรี</t>
  </si>
  <si>
    <t>ครุภัณฑ์สนาม</t>
  </si>
  <si>
    <t>พักครุภัณฑ์สนาม</t>
  </si>
  <si>
    <t>ค่าเสื่อมราคาสะสม-ครุภัณฑ์สนาม</t>
  </si>
  <si>
    <t>ครุภัณฑ์อื่น</t>
  </si>
  <si>
    <t>พักครุภัณฑ์อื่น</t>
  </si>
  <si>
    <t>ค่าเสื่อมราคาสะสม- ครุภัณฑ์อื่น</t>
  </si>
  <si>
    <t xml:space="preserve">ครุภัณฑ์สำนักงาน-Interface </t>
  </si>
  <si>
    <t xml:space="preserve">ครุภัณฑ์ยานพาหนะและขนส่ง-Interface </t>
  </si>
  <si>
    <t>ครุภัณฑ์ไฟฟ้าและวิทยุ-Interface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</si>
  <si>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</si>
  <si>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</si>
  <si>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</si>
  <si>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</si>
  <si>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>ครุภัณฑ์คอมพิวเตอร์-Interface</t>
  </si>
  <si>
    <t xml:space="preserve">ครุภัณฑ์งานบ้านงานครัว-Interface 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</si>
  <si>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</si>
  <si>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</si>
  <si>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</si>
  <si>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</si>
  <si>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</si>
  <si>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</si>
  <si>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</si>
  <si>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</si>
  <si>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</si>
  <si>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</si>
  <si>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</si>
  <si>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ครุภัณฑ์ไม่ระบุรายละเอียด</t>
  </si>
  <si>
    <t>ค่าเสื่อมราคาสะสม- ครุภัณฑ์ไม่ระบุรายละเอียด</t>
  </si>
  <si>
    <t>โปรแกรมคอมพิวเตอร์</t>
  </si>
  <si>
    <t>พักโปรแกรมคอมพิวเตอร์</t>
  </si>
  <si>
    <t>ค่าตัดจำหน่ายสะสม - โปรแกรมคอมพิวเตอร์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</si>
  <si>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</si>
  <si>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</si>
  <si>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ค่าตัดจำหน่ายสะสมโปรแกรมคอมพิวเตอร์ - Interface</t>
  </si>
  <si>
    <t>ค่าตัดจำหน่ายสะสมสินทรัพย์ไม่มีตัวตนอื่น  - Interface</t>
  </si>
  <si>
    <t>งานระหว่างก่อสร้าง</t>
  </si>
  <si>
    <t>พักงานระหว่างก่อสร้าง</t>
  </si>
  <si>
    <t>งานระหว่างก่อสร้าง- Interface</t>
  </si>
  <si>
    <t>สินทรัพย์รอการโอน</t>
  </si>
  <si>
    <t>สินทรัพย์ไม่หมุนเวียนอื่น</t>
  </si>
  <si>
    <t>เจ้าหนี้การค้า - หน่วยงานภาครัฐ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</si>
  <si>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</si>
  <si>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</si>
  <si>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</si>
  <si>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</si>
  <si>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</si>
  <si>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</si>
  <si>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</si>
  <si>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</si>
  <si>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เจ้าหนี้การค้า-บุคคลภายนอก-ยา (เงินนอกประมาณฝากคลัง)</t>
  </si>
  <si>
    <t>เจ้าหนี้การค้า-บุคคลภายนอก-วัสดุเภสัชกรรม (เงินนอกประมาณฝากคลัง)</t>
  </si>
  <si>
    <t>เจ้าหนี้การค้า-บุคคลภายนอก-วัสดุการแพทย์ทั่วไป (เงินนอกประมาณฝากคลัง)</t>
  </si>
  <si>
    <t>เจ้าหนี้การค้า-บุคคลภายนอก -วัสดุวิทยาศาสตร์การแพทย์ (เงินนอกงบประมาณฝากคลัง)</t>
  </si>
  <si>
    <t>เจ้าหนี้การค้า-บุคคลภายนอก-วัสดุเอกซเรย์ (เงินนอกงบประมาณฝากคลัง)</t>
  </si>
  <si>
    <t>เจ้าหนี้การค้า-บุคคลภายนอก-วัสดุทันตกรรม (เงินนอกงบประมาณฝากคลัง)</t>
  </si>
  <si>
    <t>เจ้าหนี้การค้า-บุคคลภายนอก-วัสดุอื่น ๆ  (เงินนอกงบประมาณฝากคลัง)</t>
  </si>
  <si>
    <t>เจ้าหนี้การค้า-บุคคลภายนอก-อื่น ๆ (เงินนอกงบประมาณฝากคลัง)</t>
  </si>
  <si>
    <t>รับสินค้า/ใบสำคัญ (GR/IR) - เงินงบประมาณ</t>
  </si>
  <si>
    <t>รับสินค้า/ใบสำคัญ (GR/IR) - เงินนอกงบประมาณฝากคลัง</t>
  </si>
  <si>
    <t>เจ้าหนี้การค้า Interface - บุคคลภายนอก</t>
  </si>
  <si>
    <t>เจ้าหนี้ส่วนราชการ - รายได้รับแทนกัน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</si>
  <si>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</si>
  <si>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</si>
  <si>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</si>
  <si>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</si>
  <si>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</si>
  <si>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</si>
  <si>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</si>
  <si>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</si>
  <si>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เจ้าหนี้-ยา</t>
  </si>
  <si>
    <t>เจ้าหนี้-วัสดุการแพทย์ทั่วไป</t>
  </si>
  <si>
    <t>เจ้าหนี้ - วัสดุวิทยาศาสตร์และการแพทย์</t>
  </si>
  <si>
    <t>เจ้าหนี้ -วัสดุอื่น</t>
  </si>
  <si>
    <t>เจ้าหนี้-อื่น</t>
  </si>
  <si>
    <t>เจ้าหนี้ -  ครุภัณฑ์</t>
  </si>
  <si>
    <t>เจ้าหนี้ -  ที่ดิน อาคาร และสิ่งปลูกสร้าง</t>
  </si>
  <si>
    <t>เจ้าหนี้-วัตถุดิบ</t>
  </si>
  <si>
    <t>เจ้าหนี้-สินค้าสำเร็จรูป</t>
  </si>
  <si>
    <t>เจ้าหนี้-วัสดุเภสัชกรรม</t>
  </si>
  <si>
    <t>เจ้าหนี้-วัสดุทันตกรรม</t>
  </si>
  <si>
    <t>เจ้าหนี้-วัสดุเอกซเรย์</t>
  </si>
  <si>
    <t>เจ้าหนี้-ค่าจ้างเหมาบริการทางการแพทย์</t>
  </si>
  <si>
    <t>เจ้าหนี้-ค่าจ้างเหมาตรวจห้องปฏิบัติการ (LAB)</t>
  </si>
  <si>
    <t>เจ้าหนี้-ค่าตรวจเอกซเรย์ (X-Ray)</t>
  </si>
  <si>
    <t>เจ้าหนี้ค่าวัสดุ/อุปกรณ์/น้ำยา หน่วยงานภาครัฐ</t>
  </si>
  <si>
    <t>เจ้าหนี้ค่าวัสดุ/อุปกรณ์/น้ำยา หน่วยงานภายนอก</t>
  </si>
  <si>
    <t>เจ้าหนี้- เงินบริจาค</t>
  </si>
  <si>
    <t>เจ้าหนี้- งบลงทุน UC</t>
  </si>
  <si>
    <t>เจ้าหนี้ค่ารักษา OP-UC นอก CUP (ในจังหวัดสังกัด สธ.)</t>
  </si>
  <si>
    <t xml:space="preserve">เจ้าหนี้ค่ารักษา OP-UC นอก CUP (ต่างจังหวัดสังกัด สธ.) </t>
  </si>
  <si>
    <t>เจ้าหนี้ค่ารักษา OP-UC นอกสังกัด สป.สธ.</t>
  </si>
  <si>
    <t>เจ้าหนี้ค่ารักษาพยาบาล-ประกันสังคม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</si>
  <si>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</si>
  <si>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</si>
  <si>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 xml:space="preserve">เจ้าหนี้ค่ารักษา -บุคคลที่มีปัญหาสถานะและสิทธินอก CUP </t>
  </si>
  <si>
    <t>ค่าสาธารณูปโภคค้างจ่าย</t>
  </si>
  <si>
    <t>ใบสำคัญค้างจ่าย</t>
  </si>
  <si>
    <t>ภาษีหัก ณ ที่จ่ายรอนำส่ง - ภาษีเงินได้บุคคลธรรมดา</t>
  </si>
  <si>
    <t>ภาษีหัก ณ ที่จ่ายรอนำส่ง - ภาษีเงินได้บุคคลธรรมดา ภงด 1</t>
  </si>
  <si>
    <t>ภาษีหัก ณ ที่จ่ายรอนำส่ง - ภาษีเงินได้นิติบุคคลจากบุคคลภายนอก</t>
  </si>
  <si>
    <t>ใบสำคัญค้างจ่ายอื่น (เงินนอกงบประมาณฝากธนาคารพาณิชย์)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</si>
  <si>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</si>
  <si>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</si>
  <si>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</si>
  <si>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</si>
  <si>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</si>
  <si>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</si>
  <si>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</si>
  <si>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</si>
  <si>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</si>
  <si>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</si>
  <si>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</si>
  <si>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ค่าใช้จ่ายโครงการ P&amp;P ค้างจ่าย</t>
  </si>
  <si>
    <t>ค่าใช้จ่ายโครงการค้างจ่าย</t>
  </si>
  <si>
    <t xml:space="preserve">ค่าใช้จ่ายค้างจ่ายอื่น-หน่วยงานภาครัฐ </t>
  </si>
  <si>
    <t>ค่าใช้จ่ายค้างจ่ายอื่น-บุคคลภายนอก</t>
  </si>
  <si>
    <t>รายได้ค่าบริการอื่นรับล่วงหน้า</t>
  </si>
  <si>
    <t>รายได้ค่ารักษาแรงงานต่างด้าวรับล่วงหน้า</t>
  </si>
  <si>
    <t>รายได้แผ่นดินอื่นรอนำส่งคลัง-หน่วยเบิกจ่าย</t>
  </si>
  <si>
    <t>รายได้เงินช่วยเหลือรอการรับรู้</t>
  </si>
  <si>
    <t>รายได้กองทุน UC- รอรับรู้</t>
  </si>
  <si>
    <t>รายได้เงินอุดหนุนเหมาจ่ายรายหัวสำหรับบุคคลที่มีปัญหาสถานะและสิทธิรอรับรู้</t>
  </si>
  <si>
    <t>เงินรับฝากรายได้แผ่นดินอื่น-หน่วยงานย่อย</t>
  </si>
  <si>
    <t>เงินรับฝากอื่น(หมุนเวียน)</t>
  </si>
  <si>
    <t>เงินมัดจำค่ารักษาพยาบาล</t>
  </si>
  <si>
    <t>ภาษีเงินได้หัก ณ ที่จ่ายรอนำส่ง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</si>
  <si>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</si>
  <si>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</si>
  <si>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</si>
  <si>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 xml:space="preserve">เงินรับฝากกองทุน UC </t>
  </si>
  <si>
    <t>เงินรับฝากกองทุน UC (งบลงทุน)</t>
  </si>
  <si>
    <t>เงินรับฝากกองทุน UC วัสดุ</t>
  </si>
  <si>
    <t>เงินรับฝากกองทุน UC -Fixed Cost</t>
  </si>
  <si>
    <t>เงินรับฝากกองทุน UC -นอกเหนือ Fixed  Cost</t>
  </si>
  <si>
    <t>เงินกองทุนประกันสังคม</t>
  </si>
  <si>
    <t>เงินรับฝากค่าบริหารจัดการประกันสังคม</t>
  </si>
  <si>
    <t>เงินรับฝากกองทุนแรงงานต่างด้าว-ค่าบริหารจัดการ</t>
  </si>
  <si>
    <t>เงินรับฝากกองทุนแรงงานต่างด้าว-ค่าใช้จ่ายสูง</t>
  </si>
  <si>
    <t>เงินรับฝากกองทุนแรงงานต่างด้าว-P&amp;P</t>
  </si>
  <si>
    <t>เงินประกันสัญญา</t>
  </si>
  <si>
    <t>เงินประกันผลงาน</t>
  </si>
  <si>
    <t>เงินประกันอื่น</t>
  </si>
  <si>
    <t>เงินประกันอื่น - เงินมัดจำประกันสัญญา</t>
  </si>
  <si>
    <t>เงินประกันอื่น - เงินประกันซอง</t>
  </si>
  <si>
    <t xml:space="preserve">เงินประกันอื่น - เงินประกันผลงาน </t>
  </si>
  <si>
    <t>เบิกเกินส่งคืนรอนำส่ง</t>
  </si>
  <si>
    <t>หนี้สินหมุนเวียนอื่น</t>
  </si>
  <si>
    <t>สำรองเงินชดเชยความเสียหาย</t>
  </si>
  <si>
    <t>เงินทดรองราชการรับจากคลัง-เพื่อการดำเนินงาน</t>
  </si>
  <si>
    <t>เงินยืมระยะยาว-หน่วยงานภาครัฐ</t>
  </si>
  <si>
    <t>เงินมัดจำประกันสัญญา-ระยะยาว</t>
  </si>
  <si>
    <t>เงินมัดจำประกันผลงาน-ระยะยาว</t>
  </si>
  <si>
    <t>เงินประกันอื่น - ระยะยาว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</si>
  <si>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</si>
  <si>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</si>
  <si>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</si>
  <si>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รายได้สูง(ต่ำ)กว่า ค่าใช้จ่ายสุทธิ</t>
  </si>
  <si>
    <t>รายได้สูง(ต่ำ)กว่า ค่าใช้จ่ายสะสม        (เงินงบประมาณ)</t>
  </si>
  <si>
    <t>รายได้สูง(ต่ำ)กว่า ค่าใช้จ่ายสะสม (เงินนอกงบประมาณ)</t>
  </si>
  <si>
    <t>ผลสะสมจากการแก้ไขข้อผิดพลาด</t>
  </si>
  <si>
    <t>ผลสะสมจากการแก้ไขข้อผิดพลาด - รายได้</t>
  </si>
  <si>
    <t>ผลสะสมจากการแก้ไขข้อผิดพลาด - ค่าใช้จ่าย</t>
  </si>
  <si>
    <t xml:space="preserve">กำไร/ขาดทุนสะสมจากข้อผิดพลาดเงินกองทุนUC ปีก่อน
</t>
  </si>
  <si>
    <t>ทุนของหน่วยงาน</t>
  </si>
  <si>
    <t>ทุน-คงยอดเงินต้น</t>
  </si>
  <si>
    <t>รายได้แผ่นดิน-เงินชดใช้จากการผิดสัญญาการศึกษาและดูงาน</t>
  </si>
  <si>
    <t>รายได้แผ่นดิน-ค่าปรับอื่น</t>
  </si>
  <si>
    <t>รายได้ค่าธรรมเนียมการบริการอื่น</t>
  </si>
  <si>
    <t>รายได้ค่าเช่าอสังหาริมทรัพย์จากบุคคลภายนอก</t>
  </si>
  <si>
    <t>รายได้แผ่นดิน-ค่าขายของเบ็ดเตล็ด</t>
  </si>
  <si>
    <t>รายได้ดอกเบี้ยเงินฝากที่สถาบันการเงิน</t>
  </si>
  <si>
    <t>รายรับจากการขายอาคารและสิ่งปลูกสร้าง</t>
  </si>
  <si>
    <t>รายรับจากการขายครุภัณฑ์</t>
  </si>
  <si>
    <t>รายได้เงินเหลือจ่ายปีเก่า</t>
  </si>
  <si>
    <t>บัญชีรายได้ที่ไม่ใช่ภาษีอื่น</t>
  </si>
  <si>
    <t>รายได้แผ่นดิน-ค่าปรับอื่นจ่ายคืน</t>
  </si>
  <si>
    <t>รายได้จากการจำหน่ายยาสมุนไพร -บุคคลภายนอก</t>
  </si>
  <si>
    <t>รายได้จากการจำหน่ายสินค้าอื่น ๆ -บุคคลภายนอก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</si>
  <si>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</si>
  <si>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</si>
  <si>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รายได้ค่าสิ่งส่งตรวจ - บุคคลภายนอก</t>
  </si>
  <si>
    <t>รายได้ค่าตรวจสุขภาพ - บุคคลภายนอก</t>
  </si>
  <si>
    <t>รายได้ค่าสิ่งส่งตรวจ - หน่วยงานภาครัฐ</t>
  </si>
  <si>
    <t>รายได้ค่าตรวจสุขภาพ-หน่วยงานภาครัฐ</t>
  </si>
  <si>
    <t>รายได้จากระบบปฏิบัติ การฉุกเฉิน (EMS)</t>
  </si>
  <si>
    <t xml:space="preserve">รายได้สนับสนุนยาและอื่น ๆ 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</si>
  <si>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</si>
  <si>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</si>
  <si>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</si>
  <si>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</si>
  <si>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</si>
  <si>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</si>
  <si>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</si>
  <si>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</si>
  <si>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</si>
  <si>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</si>
  <si>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ส่วนต่างค่ารักษาที่สูงกว่าข้อตกลงในการจ่ายตาม DRG -เบิกจ่ายตรงกรมบัญชีกลาง</t>
  </si>
  <si>
    <t>ส่วนต่างค่ารักษาที่ต่ำกว่าข้อตกลงในการจ่ายตาม DRG -เบิกจ่ายตรงกรมบัญชีกลาง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</si>
  <si>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</si>
  <si>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</si>
  <si>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</si>
  <si>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</si>
  <si>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</si>
  <si>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</si>
  <si>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</si>
  <si>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</si>
  <si>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</si>
  <si>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</si>
  <si>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</si>
  <si>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</si>
  <si>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</si>
  <si>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</si>
  <si>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 UC-OP นอกสังกัด สป.</t>
  </si>
  <si>
    <t>รายได้กองทุน UC (งบลงทุน)</t>
  </si>
  <si>
    <t>รายได้กองทุน UC - OP แบบเหมาจ่ายต่อผู้มีสิทธิ</t>
  </si>
  <si>
    <t xml:space="preserve">รายได้กองทุน UC-OP ตามเกณฑ์คุณภาพผลงานบริการ
</t>
  </si>
  <si>
    <t>รายได้กองทุน UC - P&amp;P แบบเหมาจ่ายต่อผู้มีสิทธิ</t>
  </si>
  <si>
    <t>รายได้กองทุน UC เฉพาะโรคอื่น</t>
  </si>
  <si>
    <t>รายได้กองทุน UC-P&amp;P อื่น</t>
  </si>
  <si>
    <t xml:space="preserve">รายได้กองทุน UC อื่น 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</si>
  <si>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</si>
  <si>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</si>
  <si>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</si>
  <si>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</si>
  <si>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</si>
  <si>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</si>
  <si>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รายได้กองทุน UC-บริการพื้นที่เฉพาะ</t>
  </si>
  <si>
    <t>รายได้กองทุน UC (CF)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</si>
  <si>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</si>
  <si>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</si>
  <si>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</si>
  <si>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</si>
  <si>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รายได้กองทุน UC-P&amp;P ตามเกณฑ์คุณภาพผลงานบริการ</t>
  </si>
  <si>
    <t>รายได้จากการยกหนี้กรณีส่งต่อผู้ป่วยระหว่างรพ.</t>
  </si>
  <si>
    <t>ส่วนต่างค่ารักษาที่สูงกว่าเหมาจ่ายรายหัว - กองทุน UC P&amp;P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</si>
  <si>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</si>
  <si>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</si>
  <si>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รายได้ค่ารักษา OP Refer</t>
  </si>
  <si>
    <t>ส่วนปรับลดค่าแรง OP</t>
  </si>
  <si>
    <t>ส่วนปรับลดค่าแรง IP</t>
  </si>
  <si>
    <t>ส่วนปรับลดค่าแรง PP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</si>
  <si>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</si>
  <si>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 จาก สปสช.</t>
  </si>
  <si>
    <t>รายได้กองทุนประกันสังคม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</si>
  <si>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</si>
  <si>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</si>
  <si>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</si>
  <si>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</si>
  <si>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</si>
  <si>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</si>
  <si>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รายได้ค่ารักษาประกันสังคม-กองทุนทดแทน</t>
  </si>
  <si>
    <t>รายได้ค่ารักษาประกันสังคม 72 ชั่วโมงแรก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</si>
  <si>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</si>
  <si>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</si>
  <si>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</si>
  <si>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</si>
  <si>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</si>
  <si>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</si>
  <si>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รายได้ค่าบริหารจัดการประกันสังคม</t>
  </si>
  <si>
    <t>รายได้ค่าตอบแทนและพัฒนากิจการ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</si>
  <si>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</si>
  <si>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</si>
  <si>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</si>
  <si>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</si>
  <si>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</si>
  <si>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</si>
  <si>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</si>
  <si>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</si>
  <si>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</si>
  <si>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</si>
  <si>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</si>
  <si>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</si>
  <si>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</si>
  <si>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</si>
  <si>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</si>
  <si>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</si>
  <si>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</si>
  <si>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</si>
  <si>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</si>
  <si>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ส่วนต่างค่ารักษาที่สูงกว่าข้อตกลงในการจ่ายตาม DRG บุคคลที่มีปัญหาสถานะและสิทธิ</t>
  </si>
  <si>
    <t>ส่วนต่างค่ารักษาที่ต่ำกว่าข้อตกลงในการจ่ายตาม DRG บุคคลที่มีปัญหาสถานะและสิทธิ</t>
  </si>
  <si>
    <t>รายได้ค่ารักษา-บุคคลที่มีปัญหาสถานะและสิทธิ OP ใน CUP</t>
  </si>
  <si>
    <t>รายได้ค่ารักษาบุคคลที่มีปัญหาสถานะและสิทธิ  - เบิกจากส่วนกลาง IP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</si>
  <si>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</si>
  <si>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รายได้เงินอุดหนุนเหมาจ่ายรายหัวสำหรับบุคคลที่มีปัญหาสถานะและสิทธิ</t>
  </si>
  <si>
    <t>รายได้เงินนอกงบประมาณ</t>
  </si>
  <si>
    <t>รายได้ค่าเช่าอสังหาริมทรัพย์</t>
  </si>
  <si>
    <t>รายได้ค่าเช่าอื่น</t>
  </si>
  <si>
    <t>รายได้จากการช่วยเหลือเพื่อการดำเนินงานจาก อปท.</t>
  </si>
  <si>
    <t>รายได้จากการช่วยเหลือเพื่อการดำเนินงานอื่น</t>
  </si>
  <si>
    <t>รายได้จากการช่วยเหลือเพื่อการลงทุนจากอปท.</t>
  </si>
  <si>
    <t>รายได้จากการช่วยเหลือเพื่อการลงทุนอื่น</t>
  </si>
  <si>
    <t>รายได้จากการรับบริจาค-เงินสดและรายการเทียบเท่าเงินสด</t>
  </si>
  <si>
    <t>รายได้จากการรับบริจาค-สินทรัพย์อื่น</t>
  </si>
  <si>
    <t>พักรับเงินงบอุดหนุน</t>
  </si>
  <si>
    <t>รายได้ดอกเบี้ยจากสถาบันการเงิน</t>
  </si>
  <si>
    <t>รายรับจากการขายวัสดุที่ใช้แล้ว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</si>
  <si>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</si>
  <si>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</si>
  <si>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</si>
  <si>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</si>
  <si>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</si>
  <si>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</si>
  <si>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</si>
  <si>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บัญชีรายได้ระหว่างหน่วยงาน-กรมบัญชี กลางรับเงินเบิกเกินส่งคืนจากหน่วยงาน</t>
  </si>
  <si>
    <t>รายได้ระหว่างหน่วยงาน-หน่วยงานรับเงินนอกงบประมาณจากกรมบัญชีกลาง</t>
  </si>
  <si>
    <t>รายได้ระหว่างหน่วยงาน-ปรับเงินฝากคลัง</t>
  </si>
  <si>
    <t>รายได้ระหว่างหน่วยงาน-หน่วยงานรับเงินจากหน่วยงานอื่น</t>
  </si>
  <si>
    <t>รายได้ระหว่างหน่วยงาน - หน่วยงานรับเงินถอนคืนรายได้จากรัฐบาล</t>
  </si>
  <si>
    <t>รายได้ระหว่างหน่วยงาน -เงินทดรองราชการ</t>
  </si>
  <si>
    <t>รายได้ระหว่างกัน-ภายในกรมเดียวกัน</t>
  </si>
  <si>
    <t>รายได้ระหว่างกัน-ภายในกรมเดียวกัน (Manual)</t>
  </si>
  <si>
    <t>หนี้สูญได้รับคืน</t>
  </si>
  <si>
    <t>รายได้ค่าปรับ</t>
  </si>
  <si>
    <t>รายได้ค่าวัสดุ/อุปกรณ์/น้ำยา-หน่วยงานภาครัฐ</t>
  </si>
  <si>
    <t>รายได้ค่าวัสดุ/อุปกรณ์/น้ำยา-บุคคลภายนอก</t>
  </si>
  <si>
    <t>รายได้ค่าใบรับรองแพทย์</t>
  </si>
  <si>
    <t>รายได้จากเงินโครงการผลิตแพทย์</t>
  </si>
  <si>
    <t>รายได้จากโครงการผลิตบุคลากรทางการแพทย์</t>
  </si>
  <si>
    <t>รายได้ลักษณะอื่น</t>
  </si>
  <si>
    <t>รายได้ค่าธรรมเนียม</t>
  </si>
  <si>
    <t>รายได้อื่น-สินค้ารับโอนจาก สสจ./รพศ./รพท./รพช./รพ.สต.</t>
  </si>
  <si>
    <t>รายได้อื่น-วัสดุรับโอนจาก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</si>
  <si>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</si>
  <si>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รายได้อื่น-เงินนอกงบประมาณรับโอนจาก สสจ./รพศ./รพท./รพช./รพ.สต.</t>
  </si>
  <si>
    <t>รายได้อื่น-เงินงบประมาณงบลงทุน รับโอนจาก สสจ./รพศ./รพท./รพช./ 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</si>
  <si>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</si>
  <si>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</si>
  <si>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</si>
  <si>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/รพ.สต.</t>
  </si>
  <si>
    <t>รายได้อื่น - เงินงบประมาณงบเงินกู้จากรัฐบาลรับโอนจาก สสจ./รพศ./รพช./รพ.สต.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</si>
  <si>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</si>
  <si>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</si>
  <si>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</si>
  <si>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เงินประจำตำแหน่งระดับสูง/ระดับกลาง(สนับสนุน)</t>
  </si>
  <si>
    <t>เงินประจำตำแหน่งวิชาชีพเฉพาะ(บริการ)</t>
  </si>
  <si>
    <t>เงินประจำตำแหน่งผู้เชี่ยวชาญ 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</si>
  <si>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</si>
  <si>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</si>
  <si>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</si>
  <si>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</si>
  <si>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</si>
  <si>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</si>
  <si>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</si>
  <si>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</si>
  <si>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</si>
  <si>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ค่าจ้างพนักงานกระทรวงสาธารณสุข (บริการ)</t>
  </si>
  <si>
    <t>ค่าจ้างพนักงานกระทรวงสาธารณสุข (สนับสนุน)</t>
  </si>
  <si>
    <t>ค่าจ้างเหมาบุคลากร (บริการ)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</si>
  <si>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</si>
  <si>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</si>
  <si>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</si>
  <si>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</si>
  <si>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</si>
  <si>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</si>
  <si>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</si>
  <si>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</si>
  <si>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</si>
  <si>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</si>
  <si>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</si>
  <si>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</si>
  <si>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เงินช่วยพิเศษกรณีเสียชีวิต</t>
  </si>
  <si>
    <t>เงินช่วยพิเศษกรณีเสียชีวิต (เงินนอกงบประมาณ)</t>
  </si>
  <si>
    <t>เงินทำขวัญข้าราชการและลูกจ้าง</t>
  </si>
  <si>
    <t>เงินชดเชยสมาชิก กบข.</t>
  </si>
  <si>
    <t>เงินสมทบ กบข.</t>
  </si>
  <si>
    <t>เงินสมทบ กสจ.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</si>
  <si>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</si>
  <si>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</si>
  <si>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ค่าเช่าบ้าน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</si>
  <si>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</si>
  <si>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</si>
  <si>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</si>
  <si>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เงินเพิ่มสำหรับตำแหน่งที่มีเหตุพิเศษ (บริการ)</t>
  </si>
  <si>
    <t>เงินเพิ่มสำหรับตำแหน่งที่มีเหตุพิเศษ (สนับสนุน)</t>
  </si>
  <si>
    <t>ค่าตอบแทนพิเศษชายแดนภาคใต้ (บริการ)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</si>
  <si>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</si>
  <si>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</si>
  <si>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เงินช่วยการศึกษาบุตร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</si>
  <si>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</si>
  <si>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</si>
  <si>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</si>
  <si>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</si>
  <si>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เงินช่วยเหลือค่ารักษาพยาบาลตามกฎหมายสงเคราะห์ข้าราชการ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</si>
  <si>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</si>
  <si>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</si>
  <si>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</si>
  <si>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</si>
  <si>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</si>
  <si>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</si>
  <si>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</si>
  <si>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</si>
  <si>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</si>
  <si>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</si>
  <si>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</si>
  <si>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</si>
  <si>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</si>
  <si>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</si>
  <si>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</si>
  <si>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</si>
  <si>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</si>
  <si>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</si>
  <si>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</si>
  <si>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</si>
  <si>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</si>
  <si>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</si>
  <si>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</si>
  <si>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</si>
  <si>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</si>
  <si>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</si>
  <si>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</si>
  <si>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</si>
  <si>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</si>
  <si>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</si>
  <si>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</si>
  <si>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</si>
  <si>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</si>
  <si>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</si>
  <si>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</si>
  <si>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</si>
  <si>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</si>
  <si>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</si>
  <si>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</si>
  <si>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</si>
  <si>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</si>
  <si>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</si>
  <si>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</si>
  <si>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</si>
  <si>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</si>
  <si>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</si>
  <si>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</si>
  <si>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</si>
  <si>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</si>
  <si>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</si>
  <si>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</si>
  <si>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</si>
  <si>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</si>
  <si>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</si>
  <si>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</si>
  <si>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</si>
  <si>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</si>
  <si>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</si>
  <si>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</si>
  <si>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</si>
  <si>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</si>
  <si>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</si>
  <si>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</si>
  <si>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</si>
  <si>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</si>
  <si>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</si>
  <si>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</si>
  <si>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</si>
  <si>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ค่าครุภัณฑ์มูลค่าต่ำกว่าเกณฑ์/ค่าจัดหาสินทรัพย์มูลค่าต่ำกว่าเกณฑ์</t>
  </si>
  <si>
    <t>ค่าใช้จ่ายในการประชุม</t>
  </si>
  <si>
    <t>ค่ารับรองและพิธีการ</t>
  </si>
  <si>
    <t xml:space="preserve">ค่าเช่าอสังหาริมทรัพย์ </t>
  </si>
  <si>
    <t xml:space="preserve">ค่าเช่าเบ็ดเตล็ด 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</si>
  <si>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</si>
  <si>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</si>
  <si>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</si>
  <si>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ค่าชดใช้ค่าเสียหาย</t>
  </si>
  <si>
    <t>ค่าใช้จ่ายตามโครงการ (UC) (PP)</t>
  </si>
  <si>
    <t>ค่าใช้จ่ายตามโครงการ (เงินงบประมาณ)</t>
  </si>
  <si>
    <t>ค่าใช้สอยอื่นๆ</t>
  </si>
  <si>
    <t>ค่าใช้จ่ายตามโครงการ (เงินนอกงบประมาณ)</t>
  </si>
  <si>
    <t>ค่ารักษาตามจ่าย UC ในสังกัด สป. สธ.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</si>
  <si>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</si>
  <si>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</si>
  <si>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</si>
  <si>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</si>
  <si>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</si>
  <si>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ค่ารักษาตามจ่ายบุคคลที่มีปัญหาสถานะและสิทธิ</t>
  </si>
  <si>
    <t>ค่าตอบแทนเงินเพิ่มพิเศษแพทย์ไม่ทำเวชปฏิบัติฯลฯ 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</si>
  <si>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</si>
  <si>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</si>
  <si>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</si>
  <si>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</si>
  <si>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</si>
  <si>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</si>
  <si>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</si>
  <si>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</si>
  <si>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</si>
  <si>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</si>
  <si>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</si>
  <si>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</si>
  <si>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</si>
  <si>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</si>
  <si>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</si>
  <si>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</si>
  <si>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</si>
  <si>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-เงินงบประมาณ</t>
  </si>
  <si>
    <t>ค่าตอบแทนการปฏิบัติงานอื่น-เงินนอกงบประมาณ</t>
  </si>
  <si>
    <t>ค่าเสื่อมราคา -อาคารเพื่อการพักอาศัย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</si>
  <si>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</si>
  <si>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</si>
  <si>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</si>
  <si>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-ระบบประปา</t>
  </si>
  <si>
    <t>ค่าเสื่อมราคา - ระบบบำบัดน้ำเสีย</t>
  </si>
  <si>
    <t>ค่าเสื่อมราคา - ระบบไฟฟ้า</t>
  </si>
  <si>
    <t>ค่าเสื่อมราคา - ระบบโทรศัพท์</t>
  </si>
  <si>
    <t>ค่าเสื่อมราคา-ระบบถนนภายใน</t>
  </si>
  <si>
    <t>ค่าเสื่อมราคา-ครุภัณฑ์สำนักงาน</t>
  </si>
  <si>
    <t>ค่าเสื่อมราคา-ยานพาหนะและอุปกรณ์การขนส่ง</t>
  </si>
  <si>
    <t>ค่าเสื่อมราคา-ครุภัณฑ์ไฟฟ้าและวิทยุ</t>
  </si>
  <si>
    <t>ค่าเสื่อมราคา-ครุภัณฑ์โฆษณาและเผยแพร่</t>
  </si>
  <si>
    <t>ค่าเสื่อมราคา-ครุภัณฑ์การเกษตร</t>
  </si>
  <si>
    <t>ค่าเสื่อมราคา-ครุภัณฑ์โรงงาน</t>
  </si>
  <si>
    <t>ค่าเสื่อมราคา-ครุภัณฑ์ก่อสร้าง</t>
  </si>
  <si>
    <t>ค่าเสื่อมราคา-ครุภัณฑ์วิทยาศาสตร์ และการแพทย์</t>
  </si>
  <si>
    <t>ค่าเสื่อมราคา-อุปกรณ์คอมพิวเตอร์</t>
  </si>
  <si>
    <t>ค่าเสื่อมราคา - ครุภัณฑ์การศึกษา</t>
  </si>
  <si>
    <t>ค่าเสื่อมราคา-ครุภัณฑ์งานบ้านงานครัว</t>
  </si>
  <si>
    <t>บัญชีค่าเสื่อมราคา - ครุภัณฑ์กีฬา</t>
  </si>
  <si>
    <t>บัญชีค่าเสื่อมราคา - ครุภัณฑ์ดนตรี</t>
  </si>
  <si>
    <t>บัญชีค่าเสื่อมราคา - ครุภัณฑ์สนาม</t>
  </si>
  <si>
    <t>ค่าเสื่อมราคา-ครุภัณฑ์อื่น</t>
  </si>
  <si>
    <t>ค่าตัดจำหน่าย-โปรแกรมคอมพิวเตอร์</t>
  </si>
  <si>
    <t>ค่าตัดจำหน่าย-สินทรัพย์ที่ไม่มีตัวตนอื่น</t>
  </si>
  <si>
    <t>ค่าเสื่อมราคา-ส่วนปรับปรุงอาคาร</t>
  </si>
  <si>
    <t>ค่าเสื่อมราคาอาคารเพื่อพักอาศัย -  Interface</t>
  </si>
  <si>
    <t>ค่าเสื่อมราคาอาคารสำนักงาน-  Interface</t>
  </si>
  <si>
    <t>ค่าเสื่อมราคาอาคารเพื่อประโยชน์อื่น- Interface</t>
  </si>
  <si>
    <t>ค่าเสื่อมราคาสิ่งปลูกสร้าง -Interface</t>
  </si>
  <si>
    <t>ค่าเสื่อมราคาระบบประปา  -Interface</t>
  </si>
  <si>
    <t>ค่าเสื่อมราคาระบบบำบัดน้ำเสีย - Interface</t>
  </si>
  <si>
    <t>ค่าเสื่อมราคาระบบไฟฟ้า  -Interface</t>
  </si>
  <si>
    <t>ค่าเสื่อมราคาระบบโทรศัพท์ - Interface</t>
  </si>
  <si>
    <t>ค่าเสื่อมราคาระบบถนนภายใน - Interface</t>
  </si>
  <si>
    <t>ค่าเสื่อมราคาครุภัณฑ์สำนักงาน- Interface</t>
  </si>
  <si>
    <t>ค่าเสื่อมราคาครุภัณฑ์ยานพาหนะและขนส่ง -Interface</t>
  </si>
  <si>
    <t>ค่าเสื่อมราคาครุภัณฑ์ไฟฟ้าและวิทยุ - Interface</t>
  </si>
  <si>
    <t>ค่าเสื่อมราคาครุภัณฑ์โฆษณาและเผยแพร่ -  Interface</t>
  </si>
  <si>
    <t>ค่าเสื่อมราคาครุภัณฑ์การเกษตร- Interface</t>
  </si>
  <si>
    <t>ค่าเสื่อมราคาครุภัณฑ์ก่อสร้าง -Interface</t>
  </si>
  <si>
    <t>ค่าเสื่อมราคาครุภัณฑ์วิทยาศาสตร์และการแพทย์ -Interface</t>
  </si>
  <si>
    <t>ค่าเสื่อมราคาอุปกรณ์คอมพิวเตอร์ -  Interface</t>
  </si>
  <si>
    <t>ค่าเสื่อมราคาครุภัณฑ์งานบ้านงานครัว -Interface</t>
  </si>
  <si>
    <t>ค่าเสื่อมราคาครุภัณฑ์อื่น -  Interface</t>
  </si>
  <si>
    <t>ค่าตัดจำหน่ายโปรแกรมคอมพิวเตอร์-Interface</t>
  </si>
  <si>
    <t>ค่าตัดจำหน่ายสินทรัพย์ไม่มีตัวตนอื่น- Interface</t>
  </si>
  <si>
    <t>ค่าเสื่อมราคา-อาคารและสิ่งปลูกสร้างไม่ระบุรายละเอียด</t>
  </si>
  <si>
    <t>ค่าเสื่อมราคา-ครุภัณฑ์ไม่ระบุรายละเอียด</t>
  </si>
  <si>
    <t>บัญชีค่าใช้จ่ายช่วยเหลือตามมาตรการของรัฐ (งบกลาง โควิด)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</si>
  <si>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</si>
  <si>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</si>
  <si>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บัญชีพักเบิกเงินอุดหนุน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</si>
  <si>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</si>
  <si>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</si>
  <si>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</si>
  <si>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</si>
  <si>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</si>
  <si>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(ในจังหวัด)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</si>
  <si>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</si>
  <si>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</si>
  <si>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</si>
  <si>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</si>
  <si>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</si>
  <si>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IP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</si>
  <si>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</si>
  <si>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</si>
  <si>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ค่าสวัสดิการสังคม-อื่น</t>
  </si>
  <si>
    <t>ค่าจำหน่าย-อาคารเพื่อการพักอาศัย</t>
  </si>
  <si>
    <t>ค่าจำหน่าย-อาคารสำนักงาน</t>
  </si>
  <si>
    <t>ค่าจำหน่าย-อาคารเพื่อประโยชน์อื่น</t>
  </si>
  <si>
    <t>ค่าจำหน่าย-สิ่งปลูกสร้าง</t>
  </si>
  <si>
    <t>ค่าจำหน่าย-อาคารและสิ่งปลูกสร้าง - Interface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</si>
  <si>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</si>
  <si>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</si>
  <si>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ค่าจำหน่าย-ครุภัณฑ์ไฟฟ้าและวิทยุ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</si>
  <si>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</si>
  <si>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</si>
  <si>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ค่าจำหน่าย-ครุภัณฑ์ก่อสร้าง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</si>
  <si>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</si>
  <si>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</si>
  <si>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</si>
  <si>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ค่าจำหน่าย-อุปกรณ์อื่น ๆ</t>
  </si>
  <si>
    <t>ค่าจำหน่าย - ครุภัณฑ์ Interface</t>
  </si>
  <si>
    <t>ค่าจำหน่าย - สินทรัพย์ไม่มีตัวตน Interface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</si>
  <si>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</si>
  <si>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</si>
  <si>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ค่าใช้จ่ายเงินช่วยเหลือผู้ประสบภัย</t>
  </si>
  <si>
    <t>ค่าใช้จ่ายระหว่างหน่วยงาน-หน่วยงานส่งเงินเบิกเกินส่งคืนให้กรมบัญชีกลาง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</si>
  <si>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</si>
  <si>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</si>
  <si>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</si>
  <si>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ค่าใช้จ่ายระหว่างหน่วยงาน  - ปรับเงินฝากคลัง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</si>
  <si>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</si>
  <si>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 (Auto)</t>
  </si>
  <si>
    <t>ค่าใช้จ่ายระหว่างกัน-ภายในกรมเดียวกัน (Manual)</t>
  </si>
  <si>
    <t>โอนสินทรัพย์ให้หน่วยงานของรัฐ</t>
  </si>
  <si>
    <t>บัญชีบริจาคสินทรัพย์ให้หน่วยงานภายนอก</t>
  </si>
  <si>
    <t>ค่าใช้จ่ายโครงการผลิตแพทย์</t>
  </si>
  <si>
    <t>ค่าใช้จ่ายโครงการผลิตบุคลากรทางการแพทย์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</si>
  <si>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</si>
  <si>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</si>
  <si>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</si>
  <si>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</si>
  <si>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</si>
  <si>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</si>
  <si>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</si>
  <si>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</si>
  <si>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</si>
  <si>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</si>
  <si>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</si>
  <si>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ค่าใช้จ่ายรายการพิเศษนอกเหนือการดำเนินงานปกติ</t>
  </si>
  <si>
    <t>รหัสบัญชี</t>
  </si>
  <si>
    <t>ชื่อบัญชี</t>
  </si>
  <si>
    <t>หมวด</t>
  </si>
  <si>
    <t>ชื่อระดับ 1</t>
  </si>
  <si>
    <t>ชื่อระดับ 2</t>
  </si>
  <si>
    <t>ชื่อระดับ 3</t>
  </si>
  <si>
    <t>สินทรัพย์</t>
  </si>
  <si>
    <t>1.1.1</t>
  </si>
  <si>
    <t>สินทรัพย์ไม่หมุนเวียน</t>
  </si>
  <si>
    <t>1.1.2</t>
  </si>
  <si>
    <t>1.1.5</t>
  </si>
  <si>
    <t>1.1.4</t>
  </si>
  <si>
    <t>หนี้สิน</t>
  </si>
  <si>
    <t>หนี้สินหมุนเวียน</t>
  </si>
  <si>
    <t>ทุน</t>
  </si>
  <si>
    <t>บัญชีส่วนได้เสียของเจ้าของ</t>
  </si>
  <si>
    <t>รายได้</t>
  </si>
  <si>
    <t>รายได้ที่ไม่ได้เกิดจากการดำเนินการ</t>
  </si>
  <si>
    <t>รายได้จากการดำเนินงาน</t>
  </si>
  <si>
    <t>ค่าใช้จ่าย</t>
  </si>
  <si>
    <t>ค่าใช้จ่ายดำเนินงาน</t>
  </si>
  <si>
    <t>ค่าใช้จ่ายที่ไม่ได้เกิดจากการดำเนินงาน</t>
  </si>
  <si>
    <t>รายการพิเศษหลังหักภาษี</t>
  </si>
  <si>
    <t>Code.No</t>
  </si>
  <si>
    <t>4.9.1</t>
  </si>
  <si>
    <t>รวมสินทรัพย์หมุนเวียน(ไม่รวมเงินบริจาคที่มีวัตถุประสงค์)</t>
  </si>
  <si>
    <t>รวมสินทรัพย์ทั้งสิ้น</t>
  </si>
  <si>
    <t>หนี้สินหมุนเวียน(หักหนี้สินงบลงทุน)</t>
  </si>
  <si>
    <t>3. ค่าใช้จ่ายบุคลากร/ค่าตอบแทนค้างจ่าย</t>
  </si>
  <si>
    <t xml:space="preserve">   - ค่าสาธารณูปโภค</t>
  </si>
  <si>
    <t xml:space="preserve">   - ค่าใช้จ่ายโครงการ</t>
  </si>
  <si>
    <t xml:space="preserve">   - ค่าใช้จ่ายอื่นๆ</t>
  </si>
  <si>
    <t>6. หนี้สินหมุนเวียนอื่น</t>
  </si>
  <si>
    <t>7. หนี้สินไม่หมุนเวียน</t>
  </si>
  <si>
    <t>7.9.1</t>
  </si>
  <si>
    <t>7.9.2</t>
  </si>
  <si>
    <t>7.9.3</t>
  </si>
  <si>
    <t>7.9.4</t>
  </si>
  <si>
    <t>7.9.5</t>
  </si>
  <si>
    <t>7.9.6</t>
  </si>
  <si>
    <t>7.9.7</t>
  </si>
  <si>
    <t>7.9.8</t>
  </si>
  <si>
    <t>เจ้าหนี้ - เงินบริจาค</t>
  </si>
  <si>
    <t>รวมหนี้สินหมุนเวียน(หักหนี้สินงบลงทุน)</t>
  </si>
  <si>
    <t xml:space="preserve"> หนี้สินไม่หมุนเวียน (รวมงบลงทุน/เงินบริจาค)</t>
  </si>
  <si>
    <t>ลูกหนี้หมุนเวีนและรายได้ค้างรับ</t>
  </si>
  <si>
    <t>สินทรัพไม่หมุนเวียน</t>
  </si>
  <si>
    <t>เงินบำรุง+</t>
  </si>
  <si>
    <t>เงินบำรุง-</t>
  </si>
  <si>
    <t>Finance</t>
  </si>
  <si>
    <t>ดุลทางบัญชี</t>
  </si>
  <si>
    <t>รหัสเงินบำรุง</t>
  </si>
  <si>
    <t>Plnafin</t>
  </si>
  <si>
    <t>Planfin ย่อย</t>
  </si>
  <si>
    <t>HGR</t>
  </si>
  <si>
    <t>Dr</t>
  </si>
  <si>
    <t>S2010100</t>
  </si>
  <si>
    <r>
      <rPr>
        <sz val="13"/>
        <rFont val="Angsana New"/>
        <family val="1"/>
      </rPr>
      <t>เงินสด</t>
    </r>
  </si>
  <si>
    <r>
      <rPr>
        <sz val="13"/>
        <rFont val="Angsana New"/>
        <family val="1"/>
      </rPr>
      <t>เงินทดรองราชการ</t>
    </r>
  </si>
  <si>
    <r>
      <rPr>
        <sz val="13"/>
        <rFont val="Angsana New"/>
        <family val="1"/>
      </rPr>
      <t>บัญชีพักเงินนำส่ง</t>
    </r>
  </si>
  <si>
    <r>
      <rPr>
        <sz val="13"/>
        <rFont val="Angsana New"/>
        <family val="1"/>
      </rPr>
      <t xml:space="preserve">พักรอ </t>
    </r>
    <r>
      <rPr>
        <sz val="13"/>
        <rFont val="Angsana New"/>
        <family val="1"/>
      </rPr>
      <t>Clearing</t>
    </r>
  </si>
  <si>
    <r>
      <rPr>
        <sz val="13"/>
        <rFont val="Angsana New"/>
        <family val="1"/>
      </rPr>
      <t>เงินฝากคลัง - หน่วยเบิกจ่าย</t>
    </r>
  </si>
  <si>
    <r>
      <rPr>
        <sz val="13"/>
        <rFont val="Angsana New"/>
        <family val="1"/>
      </rPr>
      <t>เงินฝากคลัง - หน่วยงานย่อย</t>
    </r>
  </si>
  <si>
    <t>S2010200</t>
  </si>
  <si>
    <r>
      <rPr>
        <sz val="13"/>
        <rFont val="Angsana New"/>
        <family val="1"/>
      </rPr>
      <t>เงินฝากคลัง - ที่มีวัตถุประสงค์เฉพาะ</t>
    </r>
  </si>
  <si>
    <t>S2040100</t>
  </si>
  <si>
    <r>
      <rPr>
        <sz val="13"/>
        <rFont val="Angsana New"/>
        <family val="1"/>
      </rPr>
      <t>เงินฝากคลัง - ที่มีวัตถุประสงค์เฉพาะ (เงินบริจาค)</t>
    </r>
  </si>
  <si>
    <t>S2040200</t>
  </si>
  <si>
    <t>เงินฝากคลัง - ทีมีวัตถุประสงค์เฉพาะ งบลงทุน UC</t>
  </si>
  <si>
    <r>
      <rPr>
        <sz val="13"/>
        <rFont val="Angsana New"/>
        <family val="1"/>
      </rPr>
      <t>เงินฝากธนาคารเฟือน่าส่งเงินรายได้แผ่นดิน</t>
    </r>
  </si>
  <si>
    <r>
      <rPr>
        <sz val="13"/>
        <rFont val="Angsana New"/>
        <family val="1"/>
      </rPr>
      <t>เงินฝากธนาคาร - ในงบประมาณ</t>
    </r>
  </si>
  <si>
    <r>
      <rPr>
        <sz val="13"/>
        <rFont val="Angsana New"/>
        <family val="1"/>
      </rPr>
      <t>เงินฝากธนาคาร - นอกงบประมาณ</t>
    </r>
  </si>
  <si>
    <r>
      <rPr>
        <sz val="13"/>
        <rFont val="Angsana New"/>
        <family val="1"/>
      </rPr>
      <t>เงินฝากธนาคารรับจากคลัง (เงินกู)</t>
    </r>
  </si>
  <si>
    <r>
      <rPr>
        <sz val="13"/>
        <rFont val="Angsana New"/>
        <family val="1"/>
      </rPr>
      <t>เงินฝากธนาคารรายบัญชีเพื่อน่าส่งคลัง</t>
    </r>
  </si>
  <si>
    <r>
      <rPr>
        <sz val="13"/>
        <rFont val="Angsana New"/>
        <family val="1"/>
      </rPr>
      <t>เงินฝากธนาคาร - นอกงบประมาณ กระแสรายวัน</t>
    </r>
  </si>
  <si>
    <r>
      <rPr>
        <sz val="13"/>
        <rFont val="Angsana New"/>
        <family val="1"/>
      </rPr>
      <t>เงินฝากธนาคาร- นอกงบประมาณ รอการจัดสรร กระแสรายวัน</t>
    </r>
  </si>
  <si>
    <r>
      <rPr>
        <sz val="13"/>
        <rFont val="Angsana New"/>
        <family val="1"/>
      </rPr>
      <t>เงินฝากธนาคาร - นอกงบประมาณที่มีวัตถุประสงค์เฉพาะกระแสรายวัน</t>
    </r>
  </si>
  <si>
    <r>
      <rPr>
        <sz val="13"/>
        <rFont val="Angsana New"/>
        <family val="1"/>
      </rPr>
      <t xml:space="preserve">เงินฝากธนาคาร-นอกงบประมาณที่มีวัตถุประสงค์เฉพาะ กระแสรายวัน (งบลงทน </t>
    </r>
    <r>
      <rPr>
        <sz val="13"/>
        <rFont val="Angsana New"/>
        <family val="1"/>
      </rPr>
      <t xml:space="preserve">UC) </t>
    </r>
    <r>
      <rPr>
        <sz val="6"/>
        <rFont val="Angsana New"/>
        <family val="1"/>
      </rPr>
      <t>จ</t>
    </r>
  </si>
  <si>
    <r>
      <rPr>
        <sz val="13"/>
        <rFont val="Angsana New"/>
        <family val="1"/>
      </rPr>
      <t>เงินฝากธนาคาร - นอกงบประมาณ ออมทรัพย์</t>
    </r>
  </si>
  <si>
    <r>
      <rPr>
        <sz val="13"/>
        <rFont val="Angsana New"/>
        <family val="1"/>
      </rPr>
      <t>เงินฝากธนาคาร - นอกงบประมาณรอการจัดสรรออมทรัพย์</t>
    </r>
  </si>
  <si>
    <r>
      <rPr>
        <sz val="13"/>
        <rFont val="Angsana New"/>
        <family val="1"/>
      </rPr>
      <t>เงินฝากธนาคาร - นอกงบประมาณที่มีวัตถุประสงค์เฉพาะออมทรัพย์</t>
    </r>
  </si>
  <si>
    <r>
      <rPr>
        <sz val="13"/>
        <rFont val="Angsana New"/>
        <family val="1"/>
      </rPr>
      <t xml:space="preserve">เงินฝากธนาคาร - นอกงบประมาณที่มีวัตถุประสงค์เฉพาะ ออมทรัพย์ (งบลงทน </t>
    </r>
    <r>
      <rPr>
        <sz val="13"/>
        <rFont val="Angsana New"/>
        <family val="1"/>
      </rPr>
      <t xml:space="preserve">UC) </t>
    </r>
    <r>
      <rPr>
        <sz val="6"/>
        <rFont val="Angsana New"/>
        <family val="1"/>
      </rPr>
      <t>จ</t>
    </r>
  </si>
  <si>
    <r>
      <rPr>
        <sz val="13"/>
        <rFont val="Angsana New"/>
        <family val="1"/>
      </rPr>
      <t>เงินฝากธนาคาร - นอกงบประมาณที่มีวัตถุประสงค์เฉพาะ ออมทรัพย์ (เงินบริจาค)</t>
    </r>
  </si>
  <si>
    <t>S2011200</t>
  </si>
  <si>
    <r>
      <rPr>
        <sz val="13"/>
        <rFont val="Angsana New"/>
        <family val="1"/>
      </rPr>
      <t>ลูกหนีเงินยืมในงบประมาณ</t>
    </r>
  </si>
  <si>
    <r>
      <rPr>
        <sz val="13"/>
        <rFont val="Angsana New"/>
        <family val="1"/>
      </rPr>
      <t>ลูกหนีเงินยืมนอกงบประมาณ</t>
    </r>
  </si>
  <si>
    <r>
      <rPr>
        <sz val="13"/>
        <rFont val="Angsana New"/>
        <family val="1"/>
      </rPr>
      <t>ลูกหนีเงินยืม - เงินบำรุง</t>
    </r>
  </si>
  <si>
    <r>
      <rPr>
        <sz val="13"/>
        <rFont val="Angsana New"/>
        <family val="1"/>
      </rPr>
      <t>ลูกหนีเงินยืม - เงินศูนย์แพทย์ๆ</t>
    </r>
  </si>
  <si>
    <r>
      <rPr>
        <sz val="13"/>
        <rFont val="Angsana New"/>
        <family val="1"/>
      </rPr>
      <t>ลูกหนีเงินยืม - เงินประกันสุขภาพถ้วนหน้า</t>
    </r>
  </si>
  <si>
    <r>
      <rPr>
        <sz val="13"/>
        <rFont val="Angsana New"/>
        <family val="1"/>
      </rPr>
      <t>ลูกหนีเงินยืม - เงินกองทุนประกันลังคม</t>
    </r>
  </si>
  <si>
    <r>
      <rPr>
        <sz val="13"/>
        <rFont val="Angsana New"/>
        <family val="1"/>
      </rPr>
      <t>ลูกหนีเงินยืม - เงินกองทุนแรงงานต่างด้าว</t>
    </r>
  </si>
  <si>
    <t>S2011100</t>
  </si>
  <si>
    <t>ลูกหนีค่าสิงส่งตรวจหน่วยงานภาครัฐ</t>
  </si>
  <si>
    <t>P5.3</t>
  </si>
  <si>
    <t>S2010600</t>
  </si>
  <si>
    <r>
      <rPr>
        <sz val="13"/>
        <rFont val="Angsana New"/>
        <family val="1"/>
      </rPr>
      <t>ลูกหนีค่าตรวจสุขภาพหน่วยงานภาครัฐ</t>
    </r>
  </si>
  <si>
    <r>
      <rPr>
        <sz val="13"/>
        <rFont val="Angsana New"/>
        <family val="1"/>
      </rPr>
      <t>ลูกหนีค่าวัสดุ/อุปกรณ์/นำยา หน่วยงานภาครัฐ</t>
    </r>
  </si>
  <si>
    <r>
      <rPr>
        <sz val="13"/>
        <rFont val="Angsana New"/>
        <family val="1"/>
      </rPr>
      <t>ลูกหนีค่าสินค้า หน่วยงานภาครัฐ</t>
    </r>
  </si>
  <si>
    <t>p2</t>
  </si>
  <si>
    <r>
      <rPr>
        <sz val="13"/>
        <rFont val="Angsana New"/>
        <family val="1"/>
      </rPr>
      <t>ลูกหนี - ระบบปฏิบัติการฉุกเฉิน</t>
    </r>
  </si>
  <si>
    <t>S2010300</t>
  </si>
  <si>
    <r>
      <rPr>
        <sz val="13"/>
        <rFont val="Angsana New"/>
        <family val="1"/>
      </rPr>
      <t xml:space="preserve">ลูกหนีค่ารักษา </t>
    </r>
    <r>
      <rPr>
        <sz val="13"/>
        <rFont val="Angsana New"/>
        <family val="1"/>
      </rPr>
      <t xml:space="preserve">UC- OP </t>
    </r>
    <r>
      <rPr>
        <sz val="13"/>
        <rFont val="Angsana New"/>
        <family val="1"/>
      </rPr>
      <t xml:space="preserve">ใน </t>
    </r>
    <r>
      <rPr>
        <sz val="13"/>
        <rFont val="Angsana New"/>
        <family val="1"/>
      </rPr>
      <t>CUP</t>
    </r>
  </si>
  <si>
    <t>p1.2</t>
  </si>
  <si>
    <r>
      <rPr>
        <sz val="13"/>
        <rFont val="Angsana New"/>
        <family val="1"/>
      </rPr>
      <t xml:space="preserve">ลูกหนีค่ารักษา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IP</t>
    </r>
  </si>
  <si>
    <t>P1.6</t>
  </si>
  <si>
    <r>
      <rPr>
        <sz val="13"/>
        <rFont val="Angsana New"/>
        <family val="1"/>
      </rPr>
      <t xml:space="preserve">ลูกหนีค่ารักษา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(ในจังหวัดสังกัด สธ.)</t>
    </r>
  </si>
  <si>
    <r>
      <rPr>
        <sz val="13"/>
        <rFont val="Angsana New"/>
        <family val="1"/>
      </rPr>
      <t xml:space="preserve">ลูกหนีค่ารักษา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(ต่างจังหวัดสังกัด สธ.)</t>
    </r>
  </si>
  <si>
    <r>
      <rPr>
        <sz val="13"/>
        <rFont val="Angsana New"/>
        <family val="1"/>
      </rPr>
      <t xml:space="preserve">ลูกหนีค่ารักษาด้านการสร้างเสริมสุขภาพและป้องกันโรค </t>
    </r>
    <r>
      <rPr>
        <sz val="13"/>
        <rFont val="Angsana New"/>
        <family val="1"/>
      </rPr>
      <t>(P&amp;P)</t>
    </r>
  </si>
  <si>
    <t>p1.3</t>
  </si>
  <si>
    <r>
      <rPr>
        <sz val="13"/>
        <rFont val="Angsana New"/>
        <family val="1"/>
      </rPr>
      <t xml:space="preserve">ลูกหนีค่ารักษา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บริการเฉพาะ </t>
    </r>
    <r>
      <rPr>
        <sz val="13"/>
        <rFont val="Angsana New"/>
        <family val="1"/>
      </rPr>
      <t>(CR)</t>
    </r>
  </si>
  <si>
    <r>
      <rPr>
        <sz val="13"/>
        <rFont val="Angsana New"/>
        <family val="1"/>
      </rPr>
      <t xml:space="preserve">ลูกหนีค่ารักษา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 xml:space="preserve">บริการเฉพาะ </t>
    </r>
    <r>
      <rPr>
        <sz val="13"/>
        <rFont val="Angsana New"/>
        <family val="1"/>
      </rPr>
      <t>(CR)</t>
    </r>
  </si>
  <si>
    <t>p1.1</t>
  </si>
  <si>
    <r>
      <rPr>
        <sz val="13"/>
        <rFont val="Angsana New"/>
        <family val="1"/>
      </rPr>
      <t xml:space="preserve">ลูกหนีค่ารักษา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Refer</t>
    </r>
  </si>
  <si>
    <r>
      <rPr>
        <sz val="13"/>
        <rFont val="Angsana New"/>
        <family val="1"/>
      </rPr>
      <t xml:space="preserve">ลูกหนีค่าบริการสาธารณสุขสำหรับโรคติดเจือไวรัสโคโรนา -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>จาก สปสซ.</t>
    </r>
  </si>
  <si>
    <r>
      <rPr>
        <sz val="13"/>
        <rFont val="Angsana New"/>
        <family val="1"/>
      </rPr>
      <t xml:space="preserve">ลูกหนีค่าบริการสาธารณสุขสำหรับโรคติดเจือไวรัสโคโรนา -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>จาก สปสซ.</t>
    </r>
  </si>
  <si>
    <t>P6</t>
  </si>
  <si>
    <t>S2010700</t>
  </si>
  <si>
    <r>
      <rPr>
        <sz val="13"/>
        <rFont val="Angsana New"/>
        <family val="1"/>
      </rPr>
      <t xml:space="preserve">ลูกหนีค่ารักษาประกันสังคม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>-เครือข่าย</t>
    </r>
  </si>
  <si>
    <r>
      <rPr>
        <sz val="13"/>
        <rFont val="Angsana New"/>
        <family val="1"/>
      </rPr>
      <t xml:space="preserve">ลูกหนีค่ารักษาประกันสังคม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>- เครือข่าย</t>
    </r>
  </si>
  <si>
    <r>
      <rPr>
        <sz val="13"/>
        <rFont val="Angsana New"/>
        <family val="1"/>
      </rPr>
      <t xml:space="preserve">ลูกหนีค่ารักษาประกันสังคม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>- นอกเครือข่าย สังกัด สป.สธ.</t>
    </r>
  </si>
  <si>
    <r>
      <rPr>
        <sz val="13"/>
        <rFont val="Angsana New"/>
        <family val="1"/>
      </rPr>
      <t xml:space="preserve">ลูกหนีค่ารักษาประกันสังคม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>- นอกเครือข่าย สังกัด สป.สธ.</t>
    </r>
  </si>
  <si>
    <r>
      <rPr>
        <sz val="13"/>
        <rFont val="Angsana New"/>
        <family val="1"/>
      </rPr>
      <t>ลูกหนีค่ารักษาประกันสังคม - กองทุนทดแทน</t>
    </r>
  </si>
  <si>
    <r>
      <rPr>
        <sz val="13"/>
        <rFont val="Angsana New"/>
        <family val="1"/>
      </rPr>
      <t>ลูกหนีค่ารักษาประกันสังคม 72 ซัวโมงแรก</t>
    </r>
  </si>
  <si>
    <r>
      <rPr>
        <sz val="13"/>
        <rFont val="Angsana New"/>
        <family val="1"/>
      </rPr>
      <t xml:space="preserve">ลูกหนีค่ารักษาประกันสังคม - ค่าใช้จ่ายสูง/อุบัติเหตุ/ฉุกเฉิน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</si>
  <si>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ลูกหนีค่ารักษาประกันสังคม - ค่าใช้จ่ายสูง </t>
    </r>
    <r>
      <rPr>
        <sz val="13"/>
        <rFont val="Angsana New"/>
        <family val="1"/>
      </rPr>
      <t>IP</t>
    </r>
  </si>
  <si>
    <t>P5.1</t>
  </si>
  <si>
    <r>
      <rPr>
        <sz val="13"/>
        <rFont val="Angsana New"/>
        <family val="1"/>
      </rPr>
      <t xml:space="preserve">ลูกหนีค่ารักษา-เบิกจ่ายตรงกรมบัญจืกลาง </t>
    </r>
    <r>
      <rPr>
        <sz val="13"/>
        <rFont val="Angsana New"/>
        <family val="1"/>
      </rPr>
      <t>OP</t>
    </r>
  </si>
  <si>
    <t>P5.2</t>
  </si>
  <si>
    <r>
      <rPr>
        <sz val="13"/>
        <rFont val="Angsana New"/>
        <family val="1"/>
      </rPr>
      <t xml:space="preserve">ลูกหนีค่ารักษา - เบิกจ่ายตรงกรมบัญจืกลาง </t>
    </r>
    <r>
      <rPr>
        <sz val="13"/>
        <rFont val="Angsana New"/>
        <family val="1"/>
      </rPr>
      <t>IP</t>
    </r>
  </si>
  <si>
    <t>P7</t>
  </si>
  <si>
    <t>S2010800</t>
  </si>
  <si>
    <r>
      <rPr>
        <sz val="13"/>
        <rFont val="Angsana New"/>
        <family val="1"/>
      </rPr>
      <t xml:space="preserve">ลูกหนีค่ารักษา - คนต่างด้าวและแรงงานต่างด้าว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</si>
  <si>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ลูกหนีค่ารักษา - คนต่างด้าวและแรงงานต่างด้าว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</si>
  <si>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ลูกหนีค่ารักษา - คนต่างด้าวและแรงงานต่างด้าว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>CUP</t>
    </r>
  </si>
  <si>
    <r>
      <rPr>
        <sz val="13"/>
        <rFont val="Angsana New"/>
        <family val="1"/>
      </rPr>
      <t xml:space="preserve">ลูกหนีค่ารักษา </t>
    </r>
    <r>
      <rPr>
        <sz val="6"/>
        <rFont val="Angsana New"/>
        <family val="1"/>
      </rPr>
      <t xml:space="preserve">- </t>
    </r>
    <r>
      <rPr>
        <sz val="13"/>
        <rFont val="Angsana New"/>
        <family val="1"/>
      </rPr>
      <t xml:space="preserve">คนต่างด้าวและแรงงานต่างด้าว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>CUP</t>
    </r>
  </si>
  <si>
    <r>
      <rPr>
        <sz val="13"/>
        <rFont val="Angsana New"/>
        <family val="1"/>
      </rPr>
      <t xml:space="preserve">ลูกหนีค่ารักษา </t>
    </r>
    <r>
      <rPr>
        <sz val="6"/>
        <rFont val="Angsana New"/>
        <family val="1"/>
      </rPr>
      <t xml:space="preserve">- </t>
    </r>
    <r>
      <rPr>
        <sz val="13"/>
        <rFont val="Angsana New"/>
        <family val="1"/>
      </rPr>
      <t>คนต่างด้าวและแรงงานต่างด้าวเบิกจากส่วนกลาง OP</t>
    </r>
  </si>
  <si>
    <r>
      <rPr>
        <sz val="13"/>
        <rFont val="Angsana New"/>
        <family val="1"/>
      </rPr>
      <t xml:space="preserve">ลูกหนีค่ารักษา </t>
    </r>
    <r>
      <rPr>
        <sz val="6"/>
        <rFont val="Angsana New"/>
        <family val="1"/>
      </rPr>
      <t xml:space="preserve">- </t>
    </r>
    <r>
      <rPr>
        <sz val="13"/>
        <rFont val="Angsana New"/>
        <family val="1"/>
      </rPr>
      <t xml:space="preserve">คนต่างด้าวและแรงงานต่างด้าวเบิกจากส่วนกลาง </t>
    </r>
    <r>
      <rPr>
        <sz val="13"/>
        <rFont val="Angsana New"/>
        <family val="1"/>
      </rPr>
      <t>IP</t>
    </r>
  </si>
  <si>
    <t>P8.3</t>
  </si>
  <si>
    <t>S2010900</t>
  </si>
  <si>
    <r>
      <rPr>
        <sz val="13"/>
        <rFont val="Angsana New"/>
        <family val="1"/>
      </rPr>
      <t xml:space="preserve">ลูกหนีค่ารักษา - บุคคลทีมีปิญหาสถานะและสิทธิ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ใน </t>
    </r>
    <r>
      <rPr>
        <sz val="13"/>
        <rFont val="Angsana New"/>
        <family val="1"/>
      </rPr>
      <t>CUP</t>
    </r>
  </si>
  <si>
    <r>
      <rPr>
        <sz val="13"/>
        <rFont val="Angsana New"/>
        <family val="1"/>
      </rPr>
      <t xml:space="preserve">ลูกหนีค่ารักษา - บุคคลทีมีปิญหาสถานะและสิทธิ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>CUP</t>
    </r>
  </si>
  <si>
    <r>
      <rPr>
        <sz val="13"/>
        <rFont val="Angsana New"/>
        <family val="1"/>
      </rPr>
      <t xml:space="preserve">ลูกหนีค่ารักษาบุคคลทีมีปิญหาสถานะและสิทธิ - เบิกจากส่วนกลาง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</si>
  <si>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>ลูกหนีค่ารักษาบุคคล</t>
    </r>
    <r>
      <rPr>
        <b/>
        <sz val="9"/>
        <rFont val="Angsana New"/>
        <family val="1"/>
      </rPr>
      <t>ทีมีปิ</t>
    </r>
    <r>
      <rPr>
        <sz val="13"/>
        <rFont val="Angsana New"/>
        <family val="1"/>
      </rPr>
      <t xml:space="preserve">ญหาสถานะและสิทธิ - เบิกจากส่วนกลาง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</si>
  <si>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>ลูกหนีค่าสิงส่งตรวจบุคคลภายนอก</t>
    </r>
  </si>
  <si>
    <r>
      <rPr>
        <sz val="13"/>
        <rFont val="Angsana New"/>
        <family val="1"/>
      </rPr>
      <t>ลูกหนีค่าตรวจสุขภาพบุคคลภายนอก</t>
    </r>
  </si>
  <si>
    <r>
      <rPr>
        <sz val="13"/>
        <rFont val="Angsana New"/>
        <family val="1"/>
      </rPr>
      <t>ลูกหนีค่าวัสดุ/อุปกรณ์/นำยา บุคคลภายนอก</t>
    </r>
  </si>
  <si>
    <r>
      <rPr>
        <sz val="13"/>
        <rFont val="Angsana New"/>
        <family val="1"/>
      </rPr>
      <t>ลูกหนีค่าสินค้า บุคคลภายนอก</t>
    </r>
  </si>
  <si>
    <t>P8.2</t>
  </si>
  <si>
    <r>
      <rPr>
        <sz val="13"/>
        <rFont val="Angsana New"/>
        <family val="1"/>
      </rPr>
      <t xml:space="preserve">ลูกหนีค่ารักษา - ชำระเงิน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</si>
  <si>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ลูกหนีค่ารักษา - ชำระเงิน </t>
    </r>
    <r>
      <rPr>
        <sz val="13"/>
        <rFont val="Angsana New"/>
        <family val="1"/>
      </rPr>
      <t>IP</t>
    </r>
  </si>
  <si>
    <t>P3</t>
  </si>
  <si>
    <t>S2010400</t>
  </si>
  <si>
    <r>
      <rPr>
        <sz val="13"/>
        <rFont val="Angsana New"/>
        <family val="1"/>
      </rPr>
      <t xml:space="preserve">ลูกหนีค่ารักษา - เบิกต้นสังกัด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</si>
  <si>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ลูกหนีค่ารักษา - เบิกต้นสังกัด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</si>
  <si>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ลูกหนีค่ารักษา - เบิกจ่ายตรงหน่วยงานอืน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</si>
  <si>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ลูกหนีค่ารักษา - เบิกจ่ายตรงหน่วยงานอืน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</si>
  <si>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ลูกหนีค่ารักษา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>นอกสังกัด สธ.</t>
    </r>
  </si>
  <si>
    <r>
      <rPr>
        <sz val="13"/>
        <rFont val="Angsana New"/>
        <family val="1"/>
      </rPr>
      <t xml:space="preserve">ลูกหนีค่ารักษาประกันสังคม OP </t>
    </r>
    <r>
      <rPr>
        <b/>
        <sz val="9"/>
        <rFont val="Angsana New"/>
        <family val="1"/>
      </rPr>
      <t xml:space="preserve">- </t>
    </r>
    <r>
      <rPr>
        <sz val="13"/>
        <rFont val="Angsana New"/>
        <family val="1"/>
      </rPr>
      <t>นอกเครือข่าย ต่างสังกัด สป.สธ.</t>
    </r>
  </si>
  <si>
    <r>
      <rPr>
        <sz val="13"/>
        <rFont val="Angsana New"/>
        <family val="1"/>
      </rPr>
      <t xml:space="preserve">ลูกหนีค่ารักษาประกันสังคม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>- นอกเครือข่าย ต่างสังกัด สป.สธ.</t>
    </r>
  </si>
  <si>
    <t>P8.1</t>
  </si>
  <si>
    <t>S2011000</t>
  </si>
  <si>
    <r>
      <rPr>
        <sz val="13"/>
        <rFont val="Angsana New"/>
        <family val="1"/>
      </rPr>
      <t xml:space="preserve">ลูกหนีค่ารักษา </t>
    </r>
    <r>
      <rPr>
        <b/>
        <sz val="9"/>
        <rFont val="Angsana New"/>
        <family val="1"/>
      </rPr>
      <t xml:space="preserve">- </t>
    </r>
    <r>
      <rPr>
        <sz val="13"/>
        <rFont val="Angsana New"/>
        <family val="1"/>
      </rPr>
      <t xml:space="preserve">พรบ.รถ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</si>
  <si>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ลูกหนีค่ารักษา </t>
    </r>
    <r>
      <rPr>
        <b/>
        <sz val="9"/>
        <rFont val="Angsana New"/>
        <family val="1"/>
      </rPr>
      <t xml:space="preserve">- </t>
    </r>
    <r>
      <rPr>
        <sz val="13"/>
        <rFont val="Angsana New"/>
        <family val="1"/>
      </rPr>
      <t xml:space="preserve">พรบ.รถ </t>
    </r>
    <r>
      <rPr>
        <sz val="13"/>
        <rFont val="Angsana New"/>
        <family val="1"/>
      </rPr>
      <t>IP</t>
    </r>
  </si>
  <si>
    <t>P4</t>
  </si>
  <si>
    <t>S2010500</t>
  </si>
  <si>
    <r>
      <rPr>
        <sz val="13"/>
        <rFont val="Angsana New"/>
        <family val="1"/>
      </rPr>
      <t xml:space="preserve">ลูกหนีค่ารักษา - เบิกจ่ายตรง อปท.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</si>
  <si>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ลูกหนีค่ารักษา - เบิกจ่ายตรง อปท.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</si>
  <si>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ลูกหนีค่ารักษา - เบิกจ่ายตรง อปท.รูปแบบพิเศษ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</si>
  <si>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ลูกหนีค่ารักษา - เบิกจ่ายตรงอปท.รูปแบบพิเศษ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</si>
  <si>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>รายไค้ค้างรับ - หน่วยงานภาครัฐ</t>
    </r>
  </si>
  <si>
    <r>
      <rPr>
        <sz val="13"/>
        <rFont val="Angsana New"/>
        <family val="1"/>
      </rPr>
      <t>รายไค้ค้างรับ - บุคคลภายนอก</t>
    </r>
  </si>
  <si>
    <r>
      <rPr>
        <sz val="13"/>
        <rFont val="Angsana New"/>
        <family val="1"/>
      </rPr>
      <t>รายไต้จากงบประมาณค้างรับ (หน่วยงานย่อย)</t>
    </r>
  </si>
  <si>
    <r>
      <rPr>
        <sz val="13"/>
        <rFont val="Angsana New"/>
        <family val="1"/>
      </rPr>
      <t xml:space="preserve">รายไต้ค้างรับส่วนต่างค่ารักษาที่ตํ่ากว่า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Non UC</t>
    </r>
  </si>
  <si>
    <r>
      <rPr>
        <sz val="13"/>
        <rFont val="Angsana New"/>
        <family val="1"/>
      </rPr>
      <t xml:space="preserve">รายไต้ค้างรับส่วนต่างค่ารักษาที่ตํ่ากว่า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Non UC</t>
    </r>
  </si>
  <si>
    <r>
      <rPr>
        <sz val="13"/>
        <rFont val="Angsana New"/>
        <family val="1"/>
      </rPr>
      <t xml:space="preserve">รายไต้ค้างรับส่วนต่างค่ารักษาที่ตํ่ากว่า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UC</t>
    </r>
  </si>
  <si>
    <r>
      <rPr>
        <sz val="13"/>
        <rFont val="Angsana New"/>
        <family val="1"/>
      </rPr>
      <t xml:space="preserve">รายไต้ค้างรับส่วนต่างค่ารักษาที่ตํ่ากว่า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UC</t>
    </r>
  </si>
  <si>
    <t>Cr</t>
  </si>
  <si>
    <r>
      <rPr>
        <sz val="13"/>
        <rFont val="Angsana New"/>
        <family val="1"/>
      </rPr>
      <t>ค่าเฝือหนีสงสัยจะสูญ - ลูกหนีค่าสิงส่งตรวจหน่วยงานภาครัฐ</t>
    </r>
  </si>
  <si>
    <r>
      <rPr>
        <sz val="13"/>
        <rFont val="Angsana New"/>
        <family val="1"/>
      </rPr>
      <t>ค่าเฝือหนีสงสัยจะสูญ - ลูกหนีค่าวัสดุ/อุปกรณ์/น่ายา หน่วยงานภาครัฐ</t>
    </r>
  </si>
  <si>
    <r>
      <rPr>
        <sz val="13"/>
        <rFont val="Angsana New"/>
        <family val="1"/>
      </rPr>
      <t>ค่าเฝือหนีสงสัยจะสูญ - ลูกหนีค่าสินค้าหน่วยงานภาครัฐ</t>
    </r>
  </si>
  <si>
    <r>
      <rPr>
        <sz val="13"/>
        <rFont val="Angsana New"/>
        <family val="1"/>
      </rPr>
      <t xml:space="preserve">ค่าเฝือหนีสงสัยจะสูญ - ลูกหนีค่ารักษาชำระเงิน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</si>
  <si>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ค่าเฝือหนีสงสัยจะสูญ - ลูกหนีค่ารักษาชำระเงิน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</si>
  <si>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ค่าเฝือหนีสงสัยจะสูญ - ลูกหนีค่ารักษา </t>
    </r>
    <r>
      <rPr>
        <sz val="13"/>
        <rFont val="Angsana New"/>
        <family val="1"/>
      </rPr>
      <t xml:space="preserve">UC- 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(ในจังหวัด)</t>
    </r>
  </si>
  <si>
    <r>
      <rPr>
        <sz val="13"/>
        <rFont val="Angsana New"/>
        <family val="1"/>
      </rPr>
      <t xml:space="preserve">ค่าเฝือหนีสงสัยจะสูญ - ลูกหนีค่ารักษา </t>
    </r>
    <r>
      <rPr>
        <sz val="13"/>
        <rFont val="Angsana New"/>
        <family val="1"/>
      </rPr>
      <t xml:space="preserve">UC- 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(นอกจังหวัด)</t>
    </r>
  </si>
  <si>
    <r>
      <rPr>
        <sz val="13"/>
        <rFont val="Angsana New"/>
        <family val="1"/>
      </rPr>
      <t>ค้างรับจากกรมบัญชีกลาง - หน่วยเบิกจ่าย</t>
    </r>
  </si>
  <si>
    <r>
      <rPr>
        <sz val="13"/>
        <rFont val="Angsana New"/>
        <family val="1"/>
      </rPr>
      <t>ลูกหนีอืน</t>
    </r>
  </si>
  <si>
    <r>
      <rPr>
        <sz val="13"/>
        <rFont val="Angsana New"/>
        <family val="1"/>
      </rPr>
      <t>ลูกหนีความรับฝืดทางแพ่ง</t>
    </r>
  </si>
  <si>
    <r>
      <rPr>
        <sz val="13"/>
        <rFont val="Angsana New"/>
        <family val="1"/>
      </rPr>
      <t>ลูกหนีความรับฝืดทางละเมิด</t>
    </r>
  </si>
  <si>
    <r>
      <rPr>
        <sz val="13"/>
        <rFont val="Angsana New"/>
        <family val="1"/>
      </rPr>
      <t>เงินจ่ายล่วงหน้า</t>
    </r>
  </si>
  <si>
    <r>
      <rPr>
        <sz val="13"/>
        <rFont val="Angsana New"/>
        <family val="1"/>
      </rPr>
      <t>เงินฝากประจำ</t>
    </r>
  </si>
  <si>
    <t>S2020600</t>
  </si>
  <si>
    <r>
      <rPr>
        <sz val="13"/>
        <rFont val="Angsana New"/>
        <family val="1"/>
      </rPr>
      <t>วัตถุดิบ</t>
    </r>
  </si>
  <si>
    <r>
      <rPr>
        <sz val="13"/>
        <rFont val="Angsana New"/>
        <family val="1"/>
      </rPr>
      <t>สินค้าระหว่างผลิต</t>
    </r>
  </si>
  <si>
    <r>
      <rPr>
        <sz val="13"/>
        <rFont val="Angsana New"/>
        <family val="1"/>
      </rPr>
      <t>สินค้าสำเร็จรูป</t>
    </r>
  </si>
  <si>
    <t>S2020100</t>
  </si>
  <si>
    <r>
      <rPr>
        <sz val="13"/>
        <rFont val="Angsana New"/>
        <family val="1"/>
      </rPr>
      <t>ยา</t>
    </r>
  </si>
  <si>
    <t>S2020200</t>
  </si>
  <si>
    <r>
      <rPr>
        <sz val="13"/>
        <rFont val="Angsana New"/>
        <family val="1"/>
      </rPr>
      <t>วัสดุเภสัชกรรม</t>
    </r>
  </si>
  <si>
    <t>T3.10</t>
  </si>
  <si>
    <t>S2020300</t>
  </si>
  <si>
    <r>
      <rPr>
        <sz val="13"/>
        <rFont val="Angsana New"/>
        <family val="1"/>
      </rPr>
      <t>วัสดุการแพทย์ทั่วไป</t>
    </r>
  </si>
  <si>
    <t>S2020400</t>
  </si>
  <si>
    <r>
      <rPr>
        <sz val="13"/>
        <rFont val="Angsana New"/>
        <family val="1"/>
      </rPr>
      <t>วัสดุวิทยาศาสตร์และการแพทย์</t>
    </r>
  </si>
  <si>
    <r>
      <rPr>
        <sz val="13"/>
        <rFont val="Angsana New"/>
        <family val="1"/>
      </rPr>
      <t>วัสดุเอกซเรย์</t>
    </r>
  </si>
  <si>
    <t>S2020500</t>
  </si>
  <si>
    <r>
      <rPr>
        <sz val="13"/>
        <rFont val="Angsana New"/>
        <family val="1"/>
      </rPr>
      <t>วัสดุทันตกรรม</t>
    </r>
  </si>
  <si>
    <t>T3.1</t>
  </si>
  <si>
    <r>
      <rPr>
        <sz val="13"/>
        <rFont val="Angsana New"/>
        <family val="1"/>
      </rPr>
      <t>วัสดุบริโภค</t>
    </r>
  </si>
  <si>
    <t>T3.7</t>
  </si>
  <si>
    <r>
      <rPr>
        <sz val="13"/>
        <rFont val="Angsana New"/>
        <family val="1"/>
      </rPr>
      <t>วัสดุเครื่องแต่งกาย</t>
    </r>
  </si>
  <si>
    <t>T3.4</t>
  </si>
  <si>
    <r>
      <rPr>
        <sz val="13"/>
        <rFont val="Angsana New"/>
        <family val="1"/>
      </rPr>
      <t>วัสดุสำนักงาน</t>
    </r>
  </si>
  <si>
    <t>T3.3</t>
  </si>
  <si>
    <r>
      <rPr>
        <sz val="13"/>
        <rFont val="Angsana New"/>
        <family val="1"/>
      </rPr>
      <t>วัสดุยานพาหนะและขนส่ง</t>
    </r>
  </si>
  <si>
    <t>T3.9</t>
  </si>
  <si>
    <r>
      <rPr>
        <sz val="13"/>
        <rFont val="Angsana New"/>
        <family val="1"/>
      </rPr>
      <t>วัสดุเชีอเพลิงและหล่อสิน</t>
    </r>
  </si>
  <si>
    <t>T3.6</t>
  </si>
  <si>
    <r>
      <rPr>
        <sz val="13"/>
        <rFont val="Angsana New"/>
        <family val="1"/>
      </rPr>
      <t>วัสดุไพ่ฟ้าและวิทยุ</t>
    </r>
  </si>
  <si>
    <t>T3.11</t>
  </si>
  <si>
    <r>
      <rPr>
        <sz val="13"/>
        <rFont val="Angsana New"/>
        <family val="1"/>
      </rPr>
      <t>วัสดุโฆษณาและเผยแพร่</t>
    </r>
  </si>
  <si>
    <t>T3.2</t>
  </si>
  <si>
    <r>
      <rPr>
        <sz val="13"/>
        <rFont val="Angsana New"/>
        <family val="1"/>
      </rPr>
      <t>วัสดุคอมพิวเตอร์</t>
    </r>
  </si>
  <si>
    <t>T3.5</t>
  </si>
  <si>
    <r>
      <rPr>
        <sz val="13"/>
        <rFont val="Angsana New"/>
        <family val="1"/>
      </rPr>
      <t>วัสดุงานบ้านงานครัว</t>
    </r>
  </si>
  <si>
    <t>T3.8</t>
  </si>
  <si>
    <r>
      <rPr>
        <sz val="13"/>
        <rFont val="Angsana New"/>
        <family val="1"/>
      </rPr>
      <t>วัสดุก่อสร้าง</t>
    </r>
  </si>
  <si>
    <t>T3.12</t>
  </si>
  <si>
    <r>
      <rPr>
        <sz val="13"/>
        <rFont val="Angsana New"/>
        <family val="1"/>
      </rPr>
      <t>วัสดุอื่น</t>
    </r>
  </si>
  <si>
    <t>S2020700</t>
  </si>
  <si>
    <r>
      <rPr>
        <sz val="13"/>
        <rFont val="Angsana New"/>
        <family val="1"/>
      </rPr>
      <t>ค่าใช้จ่ายจ่ายล่วงหน้า</t>
    </r>
  </si>
  <si>
    <r>
      <rPr>
        <sz val="13"/>
        <rFont val="Angsana New"/>
        <family val="1"/>
      </rPr>
      <t xml:space="preserve">เงินกองทุน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>จ่ายล่วงหน้า</t>
    </r>
  </si>
  <si>
    <r>
      <rPr>
        <sz val="13"/>
        <rFont val="Angsana New"/>
        <family val="1"/>
      </rPr>
      <t>ใบสำคัญรองจ่าย</t>
    </r>
  </si>
  <si>
    <r>
      <rPr>
        <sz val="13"/>
        <rFont val="Angsana New"/>
        <family val="1"/>
      </rPr>
      <t>สินทรัพย์หมุนเวียนอื่น</t>
    </r>
  </si>
  <si>
    <t>S2040800</t>
  </si>
  <si>
    <r>
      <rPr>
        <sz val="13"/>
        <rFont val="Angsana New"/>
        <family val="1"/>
      </rPr>
      <t>ลูกหนีอืนระยะยาว</t>
    </r>
  </si>
  <si>
    <r>
      <rPr>
        <sz val="13"/>
        <rFont val="Angsana New"/>
        <family val="1"/>
      </rPr>
      <t>เงินฝากประจำสถาบันการเงินของรัฐ-ระยะยาว</t>
    </r>
  </si>
  <si>
    <t>S2040400</t>
  </si>
  <si>
    <r>
      <rPr>
        <sz val="13"/>
        <rFont val="Angsana New"/>
        <family val="1"/>
      </rPr>
      <t>ที่ดินราชพัสดุรอโอน</t>
    </r>
  </si>
  <si>
    <t>S2040500</t>
  </si>
  <si>
    <r>
      <rPr>
        <sz val="13"/>
        <rFont val="Angsana New"/>
        <family val="1"/>
      </rPr>
      <t>อาคารเพื่อการพักอาศัย</t>
    </r>
  </si>
  <si>
    <r>
      <rPr>
        <sz val="13"/>
        <rFont val="Angsana New"/>
        <family val="1"/>
      </rPr>
      <t>พักอาคารเพื่อการพักอาศัย</t>
    </r>
  </si>
  <si>
    <r>
      <rPr>
        <sz val="13"/>
        <rFont val="Angsana New"/>
        <family val="1"/>
      </rPr>
      <t>ค่าเสื่อมราคาสะสม - อาคารเพื่อการพักอาศัย</t>
    </r>
  </si>
  <si>
    <r>
      <rPr>
        <sz val="13"/>
        <rFont val="Angsana New"/>
        <family val="1"/>
      </rPr>
      <t>อาคารสำนักงาน</t>
    </r>
  </si>
  <si>
    <r>
      <rPr>
        <sz val="13"/>
        <rFont val="Angsana New"/>
        <family val="1"/>
      </rPr>
      <t>พักอาคารสำนักงาน</t>
    </r>
  </si>
  <si>
    <r>
      <rPr>
        <sz val="13"/>
        <rFont val="Angsana New"/>
        <family val="1"/>
      </rPr>
      <t>ค่าเสื่อมราคาสะสม - อาคารสำนักงาน</t>
    </r>
  </si>
  <si>
    <r>
      <rPr>
        <sz val="13"/>
        <rFont val="Angsana New"/>
        <family val="1"/>
      </rPr>
      <t>อาคารเพื่อประโยชน์อื่น</t>
    </r>
  </si>
  <si>
    <r>
      <rPr>
        <sz val="13"/>
        <rFont val="Angsana New"/>
        <family val="1"/>
      </rPr>
      <t>พักอาคารเพื่อประโยชน์อื่น</t>
    </r>
  </si>
  <si>
    <r>
      <rPr>
        <sz val="13"/>
        <rFont val="Angsana New"/>
        <family val="1"/>
      </rPr>
      <t>ค่าเสื่อมราคาสะสม-อาคารเพื่อประโยชน์อื่น</t>
    </r>
  </si>
  <si>
    <r>
      <rPr>
        <sz val="13"/>
        <rFont val="Angsana New"/>
        <family val="1"/>
      </rPr>
      <t>ส่วนปรับปรุงอาคาร</t>
    </r>
  </si>
  <si>
    <r>
      <rPr>
        <sz val="13"/>
        <rFont val="Angsana New"/>
        <family val="1"/>
      </rPr>
      <t>พักส่วนปรับปรุงอาคาร</t>
    </r>
  </si>
  <si>
    <r>
      <rPr>
        <sz val="13"/>
        <rFont val="Angsana New"/>
        <family val="1"/>
      </rPr>
      <t>ค่าเสื่อมราคาสะสม-ส่วนปรับปรุงอาคาร</t>
    </r>
  </si>
  <si>
    <r>
      <rPr>
        <sz val="13"/>
        <rFont val="Angsana New"/>
        <family val="1"/>
      </rPr>
      <t>สิ่งปลูกสร้าง</t>
    </r>
  </si>
  <si>
    <r>
      <rPr>
        <sz val="13"/>
        <rFont val="Angsana New"/>
        <family val="1"/>
      </rPr>
      <t>ระบบประปา</t>
    </r>
  </si>
  <si>
    <r>
      <rPr>
        <sz val="13"/>
        <rFont val="Angsana New"/>
        <family val="1"/>
      </rPr>
      <t>ระบบบำบัดนำเสีย</t>
    </r>
  </si>
  <si>
    <r>
      <rPr>
        <sz val="13"/>
        <rFont val="Angsana New"/>
        <family val="1"/>
      </rPr>
      <t>ระบบไฟฟ้า</t>
    </r>
  </si>
  <si>
    <r>
      <rPr>
        <sz val="13"/>
        <rFont val="Angsana New"/>
        <family val="1"/>
      </rPr>
      <t>ระบบโทรศัพท์</t>
    </r>
  </si>
  <si>
    <r>
      <rPr>
        <sz val="13"/>
        <rFont val="Angsana New"/>
        <family val="1"/>
      </rPr>
      <t>ระบบถนนภายใน</t>
    </r>
  </si>
  <si>
    <r>
      <rPr>
        <sz val="13"/>
        <rFont val="Angsana New"/>
        <family val="1"/>
      </rPr>
      <t>พักสิ่งปลูกสร้าง</t>
    </r>
  </si>
  <si>
    <r>
      <rPr>
        <sz val="13"/>
        <rFont val="Angsana New"/>
        <family val="1"/>
      </rPr>
      <t>พักระบบประปา</t>
    </r>
  </si>
  <si>
    <r>
      <rPr>
        <sz val="13"/>
        <rFont val="Angsana New"/>
        <family val="1"/>
      </rPr>
      <t>พักระบบบำบัดนำเสีย</t>
    </r>
  </si>
  <si>
    <r>
      <rPr>
        <sz val="13"/>
        <rFont val="Angsana New"/>
        <family val="1"/>
      </rPr>
      <t>พักระบบไฟฟ้า</t>
    </r>
  </si>
  <si>
    <r>
      <rPr>
        <sz val="13"/>
        <rFont val="Angsana New"/>
        <family val="1"/>
      </rPr>
      <t>พักระบบโทรศัพท์</t>
    </r>
  </si>
  <si>
    <r>
      <rPr>
        <sz val="13"/>
        <rFont val="Angsana New"/>
        <family val="1"/>
      </rPr>
      <t>พักระบบถนนภายใน</t>
    </r>
  </si>
  <si>
    <r>
      <rPr>
        <sz val="13"/>
        <rFont val="Angsana New"/>
        <family val="1"/>
      </rPr>
      <t>ค่าเสื่อมราคาสะสม-สิ่งปลูกสร้าง</t>
    </r>
  </si>
  <si>
    <r>
      <rPr>
        <sz val="13"/>
        <rFont val="Angsana New"/>
        <family val="1"/>
      </rPr>
      <t>ค่าเสื่อมราคาสะสม-ระบบประปา</t>
    </r>
  </si>
  <si>
    <r>
      <rPr>
        <sz val="13"/>
        <rFont val="Angsana New"/>
        <family val="1"/>
      </rPr>
      <t>ค่าเสือมราคาสะสม-ระบบบำบัดนำเสีย</t>
    </r>
  </si>
  <si>
    <r>
      <rPr>
        <sz val="13"/>
        <rFont val="Angsana New"/>
        <family val="1"/>
      </rPr>
      <t>ค่าเสื่อมราคาสะสม-ระบบไฟฟ้า</t>
    </r>
  </si>
  <si>
    <r>
      <rPr>
        <sz val="13"/>
        <rFont val="Angsana New"/>
        <family val="1"/>
      </rPr>
      <t>ค่าเสื่อมราคาสะสม-ระบบโทรศัพท์</t>
    </r>
  </si>
  <si>
    <r>
      <rPr>
        <sz val="13"/>
        <rFont val="Angsana New"/>
        <family val="1"/>
      </rPr>
      <t>ค่าเสื่อมราคาสะสม-ระบบถนนภายใน</t>
    </r>
  </si>
  <si>
    <r>
      <rPr>
        <sz val="13"/>
        <rFont val="Angsana New"/>
        <family val="1"/>
      </rPr>
      <t>อาคารเพื่อการพักอาศัย-เก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</si>
  <si>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อาคารสำนักงาน-เก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</si>
  <si>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อาคารเพื่อประโยชน์ อื่น</t>
    </r>
    <r>
      <rPr>
        <sz val="13"/>
        <rFont val="Angsana New"/>
        <family val="1"/>
      </rPr>
      <t>-lnterface</t>
    </r>
  </si>
  <si>
    <r>
      <rPr>
        <sz val="13"/>
        <rFont val="Angsana New"/>
        <family val="1"/>
      </rPr>
      <t>สื่งบํลูกสร้าง-เก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</si>
  <si>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ระบบบํระบำ-เก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</si>
  <si>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ระบบบำบัดนำเสีย-เก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</si>
  <si>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ระบบไฟฟ้า-เก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</si>
  <si>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ระบบโทรศัพท์-เก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</si>
  <si>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ระบบถนนภายใน-เก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</si>
  <si>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 xml:space="preserve">ค่าเสื่อมราคาสะสมอาคารเพื่อการพักอาศัย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</si>
  <si>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>ค่าเสื่อมราคาสะสมอาคารสำนักงาน-เก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</si>
  <si>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 xml:space="preserve">ค่าเสื่อมราคาสะสมอาคารเพื่อประโยชน์ อื่น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</si>
  <si>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ค่าเสื่อมราคาสะสมสื่งบํลูกสร้าง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</si>
  <si>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ค่าเสือมราคาสะสมระบบบํระบำ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</si>
  <si>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ค่าเสือมราคาสะสมระบบบำบัดนำเสีย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</si>
  <si>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ค่าเสื่อมราคาสะสมระบบไฟฟ้า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</si>
  <si>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>ค่าเสื่อมราคาสะสมระบบโทรศัพท์-เก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</si>
  <si>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ค่าเสื่อมราคาสะสมระบบถนนภายใน-เก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</si>
  <si>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อาคารและสื่งบํลูกสร้างไม่ระบุราย ละเอียด</t>
    </r>
  </si>
  <si>
    <r>
      <rPr>
        <sz val="13"/>
        <rFont val="Angsana New"/>
        <family val="1"/>
      </rPr>
      <t>ค่าเสื่อมราคาสะสม-อาคารและสื่งบํลูกสร้างไม่ระบุรายละเอียด</t>
    </r>
  </si>
  <si>
    <t>S2040600</t>
  </si>
  <si>
    <r>
      <rPr>
        <sz val="13"/>
        <rFont val="Angsana New"/>
        <family val="1"/>
      </rPr>
      <t>ครุภัณฑ์สำนักงาน</t>
    </r>
  </si>
  <si>
    <r>
      <rPr>
        <sz val="13"/>
        <rFont val="Angsana New"/>
        <family val="1"/>
      </rPr>
      <t>พักครุภัณฑ์สำนักงาน</t>
    </r>
  </si>
  <si>
    <r>
      <rPr>
        <sz val="13"/>
        <rFont val="Angsana New"/>
        <family val="1"/>
      </rPr>
      <t>ค่าเสื่อมราคาสะสม-ครุภัณฑ์สำนักงาน</t>
    </r>
  </si>
  <si>
    <r>
      <rPr>
        <sz val="13"/>
        <rFont val="Angsana New"/>
        <family val="1"/>
      </rPr>
      <t>ครุภัณฑ์ยานพาหนะและขนส่ง</t>
    </r>
  </si>
  <si>
    <r>
      <rPr>
        <sz val="13"/>
        <rFont val="Angsana New"/>
        <family val="1"/>
      </rPr>
      <t>พักครุภัณฑ์ยานพาหนะและขนส่ง</t>
    </r>
  </si>
  <si>
    <r>
      <rPr>
        <sz val="13"/>
        <rFont val="Angsana New"/>
        <family val="1"/>
      </rPr>
      <t>ค่าเสื่อมราคาสะสม -ครุภัณฑ์ยานพาหนะและขนส่ง</t>
    </r>
  </si>
  <si>
    <r>
      <rPr>
        <sz val="13"/>
        <rFont val="Angsana New"/>
        <family val="1"/>
      </rPr>
      <t>ครุภัณฑ์ไฟฟ้าและวิทยุ</t>
    </r>
  </si>
  <si>
    <r>
      <rPr>
        <sz val="13"/>
        <rFont val="Angsana New"/>
        <family val="1"/>
      </rPr>
      <t>พักครุภัณฑ์ไฟฟ้าและวิทยุ</t>
    </r>
  </si>
  <si>
    <r>
      <rPr>
        <sz val="13"/>
        <rFont val="Angsana New"/>
        <family val="1"/>
      </rPr>
      <t>ค่าเสือมราคาสะสม-ครุภัณฑ์ไฟฟ้าและวิทยุ</t>
    </r>
  </si>
  <si>
    <r>
      <rPr>
        <sz val="13"/>
        <rFont val="Angsana New"/>
        <family val="1"/>
      </rPr>
      <t>ครุภัณฑ์โฆษณาและเผย แพ</t>
    </r>
    <r>
      <rPr>
        <sz val="10"/>
        <rFont val="Angsana New"/>
        <family val="1"/>
      </rPr>
      <t>ร่</t>
    </r>
  </si>
  <si>
    <r>
      <rPr>
        <sz val="13"/>
        <rFont val="Angsana New"/>
        <family val="1"/>
      </rPr>
      <t>พักครุภัณฑ์โฆษณาและเผยแพร่</t>
    </r>
  </si>
  <si>
    <r>
      <rPr>
        <sz val="13"/>
        <rFont val="Angsana New"/>
        <family val="1"/>
      </rPr>
      <t>ค่าเสื่อมราคาสะสม-ครุภัณฑ์โฆษณาและเผยแพร่</t>
    </r>
  </si>
  <si>
    <r>
      <rPr>
        <sz val="13"/>
        <rFont val="Angsana New"/>
        <family val="1"/>
      </rPr>
      <t>ครุภัณฑ์การเกษตร</t>
    </r>
  </si>
  <si>
    <r>
      <rPr>
        <sz val="13"/>
        <rFont val="Angsana New"/>
        <family val="1"/>
      </rPr>
      <t>พักครุภัณฑ์การเกษตร</t>
    </r>
  </si>
  <si>
    <r>
      <rPr>
        <sz val="13"/>
        <rFont val="Angsana New"/>
        <family val="1"/>
      </rPr>
      <t>ค่าเสื่อมราคาสะสม -ครุภัณฑ์การเกษตร</t>
    </r>
  </si>
  <si>
    <r>
      <rPr>
        <sz val="13"/>
        <rFont val="Angsana New"/>
        <family val="1"/>
      </rPr>
      <t>ครุภัณฑ์ก่อสร้าง</t>
    </r>
  </si>
  <si>
    <r>
      <rPr>
        <sz val="13"/>
        <rFont val="Angsana New"/>
        <family val="1"/>
      </rPr>
      <t>พักครุภัณฑ์ก่อสร้าง</t>
    </r>
  </si>
  <si>
    <r>
      <rPr>
        <sz val="13"/>
        <rFont val="Angsana New"/>
        <family val="1"/>
      </rPr>
      <t>ค่าเสื่อมราคาสะสม-ครุภัณฑ์ก่อสร้าง</t>
    </r>
  </si>
  <si>
    <r>
      <rPr>
        <sz val="13"/>
        <rFont val="Angsana New"/>
        <family val="1"/>
      </rPr>
      <t>ครุภัณฑ์วิทยาศาสตร์และการแพทย์</t>
    </r>
  </si>
  <si>
    <r>
      <rPr>
        <sz val="13"/>
        <rFont val="Angsana New"/>
        <family val="1"/>
      </rPr>
      <t>พักครุภัณฑ์วิทยาศาสตร์และการแพทย์</t>
    </r>
  </si>
  <si>
    <r>
      <rPr>
        <sz val="13"/>
        <rFont val="Angsana New"/>
        <family val="1"/>
      </rPr>
      <t>ค่าเสือมราคาสะสม -ครุภัณฑ์วิทยา ศาสตร์และการแพทย์</t>
    </r>
  </si>
  <si>
    <r>
      <rPr>
        <sz val="13"/>
        <rFont val="Angsana New"/>
        <family val="1"/>
      </rPr>
      <t>ครุภัณฑ์คอมพิวเตอร์</t>
    </r>
  </si>
  <si>
    <r>
      <rPr>
        <sz val="13"/>
        <rFont val="Angsana New"/>
        <family val="1"/>
      </rPr>
      <t>พักครุภัณฑ์คอมพิวเตอร์</t>
    </r>
  </si>
  <si>
    <r>
      <rPr>
        <sz val="13"/>
        <rFont val="Angsana New"/>
        <family val="1"/>
      </rPr>
      <t>ค่าเสื่อมราคาสะสม-ครุภัณฑ์คอมพิวเตอร์</t>
    </r>
  </si>
  <si>
    <r>
      <rPr>
        <sz val="13"/>
        <rFont val="Angsana New"/>
        <family val="1"/>
      </rPr>
      <t>ครุภัณฑ์การศึกษา</t>
    </r>
  </si>
  <si>
    <r>
      <rPr>
        <sz val="13"/>
        <rFont val="Angsana New"/>
        <family val="1"/>
      </rPr>
      <t>พักครุภัณฑ์การศึกษา</t>
    </r>
  </si>
  <si>
    <r>
      <rPr>
        <sz val="13"/>
        <rFont val="Angsana New"/>
        <family val="1"/>
      </rPr>
      <t>ค่าเสื่อมราคาสะสม-ครุภัณฑ์การศึกษา</t>
    </r>
  </si>
  <si>
    <r>
      <rPr>
        <sz val="13"/>
        <rFont val="Angsana New"/>
        <family val="1"/>
      </rPr>
      <t>ครุภัณฑ์งานบ้านงานครัว</t>
    </r>
  </si>
  <si>
    <r>
      <rPr>
        <sz val="13"/>
        <rFont val="Angsana New"/>
        <family val="1"/>
      </rPr>
      <t>พักครุภัณฑ์งานบ้านงานครัว</t>
    </r>
  </si>
  <si>
    <r>
      <rPr>
        <sz val="13"/>
        <rFont val="Angsana New"/>
        <family val="1"/>
      </rPr>
      <t>ค่าเสื่อมราคาสะสม-ครุภัณฑ์งานบ้านงานครัว</t>
    </r>
  </si>
  <si>
    <r>
      <rPr>
        <sz val="13"/>
        <rFont val="Angsana New"/>
        <family val="1"/>
      </rPr>
      <t>ครุภัณฑ์กีฬา</t>
    </r>
  </si>
  <si>
    <r>
      <rPr>
        <sz val="13"/>
        <rFont val="Angsana New"/>
        <family val="1"/>
      </rPr>
      <t>พักครุภัณฑ์กีฬา</t>
    </r>
  </si>
  <si>
    <r>
      <rPr>
        <sz val="13"/>
        <rFont val="Angsana New"/>
        <family val="1"/>
      </rPr>
      <t>ค่าเสื่อมราคาสะสม-ครุภัณฑ์กีฬา</t>
    </r>
  </si>
  <si>
    <r>
      <rPr>
        <sz val="13"/>
        <rFont val="Angsana New"/>
        <family val="1"/>
      </rPr>
      <t>ครุภัณฑ์ดนตรี</t>
    </r>
  </si>
  <si>
    <r>
      <rPr>
        <sz val="13"/>
        <rFont val="Angsana New"/>
        <family val="1"/>
      </rPr>
      <t>พักครุภัณฑ์ดนตรี</t>
    </r>
  </si>
  <si>
    <r>
      <rPr>
        <sz val="13"/>
        <rFont val="Angsana New"/>
        <family val="1"/>
      </rPr>
      <t>ค่าเสื่อมราคาสะสม-ครุภัณฑ์ดนตรี</t>
    </r>
  </si>
  <si>
    <r>
      <rPr>
        <sz val="13"/>
        <rFont val="Angsana New"/>
        <family val="1"/>
      </rPr>
      <t>ครุภัณฑ์สนาม</t>
    </r>
  </si>
  <si>
    <r>
      <rPr>
        <sz val="13"/>
        <rFont val="Angsana New"/>
        <family val="1"/>
      </rPr>
      <t>พักครุภัณฑ์สนาม</t>
    </r>
  </si>
  <si>
    <r>
      <rPr>
        <sz val="13"/>
        <rFont val="Angsana New"/>
        <family val="1"/>
      </rPr>
      <t>ค่าเสื่อมราคาสะสม-ครุภัณฑ์สนาม</t>
    </r>
  </si>
  <si>
    <r>
      <rPr>
        <sz val="13"/>
        <rFont val="Angsana New"/>
        <family val="1"/>
      </rPr>
      <t>ครุภัณฑ์อื่น</t>
    </r>
  </si>
  <si>
    <r>
      <rPr>
        <sz val="13"/>
        <rFont val="Angsana New"/>
        <family val="1"/>
      </rPr>
      <t>พักครุภัณฑ์อืน</t>
    </r>
  </si>
  <si>
    <r>
      <rPr>
        <sz val="13"/>
        <rFont val="Angsana New"/>
        <family val="1"/>
      </rPr>
      <t>ค่าเสื่อมราคาสะสม- ครุภัณฑ์อื่น</t>
    </r>
  </si>
  <si>
    <r>
      <rPr>
        <sz val="13"/>
        <rFont val="Angsana New"/>
        <family val="1"/>
      </rPr>
      <t xml:space="preserve">ครุภัณฑ์สำนักงาน-เก 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</si>
  <si>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ครุภัณฑ์ยานพาหนะและขนส่ง-เก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</si>
  <si>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ครุภัณฑ์ไฟฟ้าและวิทยุ-เก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</si>
  <si>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ครุภัณฑ์โฆษณาและเผยแพร่-เก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</si>
  <si>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ครุภัณฑ์การเกษตร-เก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</si>
  <si>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ครุภัณฑ์ก่อสร้าง-เก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</si>
  <si>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ครุภัณฑ์วิทยาศาสตร์และการแพทย์-เก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</si>
  <si>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ครุภัณฑ์คอมพิวเตอร์-เก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</si>
  <si>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ครุภัณฑ์งานบ้านงานครัว-เก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</si>
  <si>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ครุภัณฑ์อื่น-เก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</si>
  <si>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ค่าเสื่อมราคาสะสมครุภัณฑ์สำนักงาน-เก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</si>
  <si>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ค่าเสือมราคาสะสมครุภัณฑ์ยานพาหนะและขนส่ง-เก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</si>
  <si>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ค่าเสื่อมราคาสะสมครุภัณฑ์ไฟฟ้าและวิทยุ-เก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</si>
  <si>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ค่าเสื่อมราคาสะสมครุภัณฑ์โฆษณาและเผยแพร่-เก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</si>
  <si>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ค่าเสื่อมราคาสะสมครุภัณฑ์การเกษตร-เก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</si>
  <si>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ค่าเสื่อมราคาสะสมครุภัณฑ์ก่อสร้าง-เก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</si>
  <si>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ค่าเสื่อมราคาสะสมครุภัณฑ์วิทยาศาสตร์และการแพทย์-เก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</si>
  <si>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ค่าเสื่อมราคาสะสมครุภัณฑ์คอมพิวเตอร์-เก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</si>
  <si>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ค่าเสื่อมราคาสะสมครุภัณฑ์งานบ้านงานครัว-เก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</si>
  <si>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ค่าเสื่อมราคาสะสมครุภัณฑ์อื่น-เก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</si>
  <si>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>ครุภัณฑ์ไม่ระบุรายละเอียด</t>
    </r>
  </si>
  <si>
    <r>
      <rPr>
        <sz val="13"/>
        <rFont val="Angsana New"/>
        <family val="1"/>
      </rPr>
      <t>ค่าเสื่อมราคาสะสม- ครุภัณฑ์ไม่ระบุรายละเอียด</t>
    </r>
  </si>
  <si>
    <t>S2040700</t>
  </si>
  <si>
    <r>
      <rPr>
        <sz val="13"/>
        <rFont val="Angsana New"/>
        <family val="1"/>
      </rPr>
      <t>โปรแกรมคอมพิวเตอร์</t>
    </r>
  </si>
  <si>
    <r>
      <rPr>
        <sz val="13"/>
        <rFont val="Angsana New"/>
        <family val="1"/>
      </rPr>
      <t>พักโปรแกรมคอมพิวเตอร์</t>
    </r>
  </si>
  <si>
    <r>
      <rPr>
        <sz val="13"/>
        <rFont val="Angsana New"/>
        <family val="1"/>
      </rPr>
      <t>ค่าตัดจำหน่ายสะสม - โปรแกรมคอมพิวเตอร์</t>
    </r>
  </si>
  <si>
    <r>
      <rPr>
        <sz val="13"/>
        <rFont val="Angsana New"/>
        <family val="1"/>
      </rPr>
      <t xml:space="preserve">โปรแกรมคอมพิวเตอร์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</si>
  <si>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สินทรัพย์ไม่มีตัวตนอื่น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</si>
  <si>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ค่าตัดจำหน่ายสะสมโปรแกรมคอม พิวเตอร์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</si>
  <si>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ค่าตัดจำหน่ายสะสมสินทรัพย์ไม่มีตัวตนอื่น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</si>
  <si>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>งานระหว่างก่อสร้าง</t>
    </r>
  </si>
  <si>
    <r>
      <rPr>
        <sz val="13"/>
        <rFont val="Angsana New"/>
        <family val="1"/>
      </rPr>
      <t>พักงานระหว่างก่อสร้าง</t>
    </r>
  </si>
  <si>
    <r>
      <rPr>
        <sz val="13"/>
        <rFont val="Angsana New"/>
        <family val="1"/>
      </rPr>
      <t xml:space="preserve">งานระหว่างก่อสร้าง- </t>
    </r>
    <r>
      <rPr>
        <sz val="13"/>
        <rFont val="Angsana New"/>
        <family val="1"/>
      </rPr>
      <t>Interface</t>
    </r>
  </si>
  <si>
    <t>S3010100</t>
  </si>
  <si>
    <r>
      <rPr>
        <sz val="13"/>
        <rFont val="Angsana New"/>
        <family val="1"/>
      </rPr>
      <t>เจ้าหนีการค้า - หน่วยงานภาครัฐ</t>
    </r>
  </si>
  <si>
    <r>
      <rPr>
        <sz val="13"/>
        <rFont val="Angsana New"/>
        <family val="1"/>
      </rPr>
      <t>เจ้าหนีการค้าบุคคลภายนอก-ยา(กรมบัญชีกลางจ่ายตรงผู้ขาย)</t>
    </r>
  </si>
  <si>
    <r>
      <rPr>
        <sz val="13"/>
        <rFont val="Angsana New"/>
        <family val="1"/>
      </rPr>
      <t>เจ้าหนีการค้าบุคคลภายนอก -วัสดุการแพทย์พัวไป (กรมบัญชีกลางจ่ายตรงผู้ขาย)</t>
    </r>
  </si>
  <si>
    <r>
      <rPr>
        <sz val="13"/>
        <rFont val="Angsana New"/>
        <family val="1"/>
      </rPr>
      <t>เจ้าหนีการค้าบุคคลภายนอก - วัสดุวิทยาศาสตร์และการแพทย์(กรมบัญชีกลางจ่าย ตรงผู้ขาย)</t>
    </r>
  </si>
  <si>
    <r>
      <rPr>
        <sz val="13"/>
        <rFont val="Angsana New"/>
        <family val="1"/>
      </rPr>
      <t>เจ้าหนีการค้าบุคคลภายนอก-วัสดุอืน(กรมบัญชีกลางจ่ายตรงผู้ขาย)</t>
    </r>
  </si>
  <si>
    <r>
      <rPr>
        <sz val="13"/>
        <rFont val="Angsana New"/>
        <family val="1"/>
      </rPr>
      <t>เจ้าหนีการค้าบุคคลภายนอก - อืน ๆ (กรมบัญชีกลางจ่ายตรงผู้ขาย)</t>
    </r>
  </si>
  <si>
    <r>
      <rPr>
        <sz val="13"/>
        <rFont val="Angsana New"/>
        <family val="1"/>
      </rPr>
      <t>เจ้าหนีการค้าบุคคลภายนอก - วัสดุเภสัชกรรม(กรมบัญชีกลางจ่ายตรงผู้ขาย)</t>
    </r>
  </si>
  <si>
    <r>
      <rPr>
        <sz val="13"/>
        <rFont val="Angsana New"/>
        <family val="1"/>
      </rPr>
      <t>เจ้าหนีการค้าบุคคลภายนอก - วัสดุพันตกรรม(กรมบัญชีกลางจ่ายตรง</t>
    </r>
    <r>
      <rPr>
        <sz val="6"/>
        <rFont val="Angsana New"/>
        <family val="1"/>
      </rPr>
      <t>ผู้</t>
    </r>
    <r>
      <rPr>
        <sz val="13"/>
        <rFont val="Angsana New"/>
        <family val="1"/>
      </rPr>
      <t>ขาย)</t>
    </r>
  </si>
  <si>
    <r>
      <rPr>
        <sz val="13"/>
        <rFont val="Angsana New"/>
        <family val="1"/>
      </rPr>
      <t>เจ้าหนีการค้าบุคคลภายนอก - วัสดุเอกซเรย์(กรมบัญชีกลางจ่ายตรงผู้ขาย)</t>
    </r>
  </si>
  <si>
    <r>
      <rPr>
        <sz val="13"/>
        <rFont val="Angsana New"/>
        <family val="1"/>
      </rPr>
      <t xml:space="preserve">รับสินค้า / ใบสำคัญ </t>
    </r>
    <r>
      <rPr>
        <sz val="13"/>
        <rFont val="Angsana New"/>
        <family val="1"/>
      </rPr>
      <t>(GR/IR)</t>
    </r>
  </si>
  <si>
    <r>
      <rPr>
        <sz val="13"/>
        <rFont val="Angsana New"/>
        <family val="1"/>
      </rPr>
      <t xml:space="preserve">เจ้าหนีการค้า </t>
    </r>
    <r>
      <rPr>
        <sz val="13"/>
        <rFont val="Angsana New"/>
        <family val="1"/>
      </rPr>
      <t xml:space="preserve">Interface </t>
    </r>
    <r>
      <rPr>
        <sz val="13"/>
        <rFont val="Angsana New"/>
        <family val="1"/>
      </rPr>
      <t>- บุคคลภายนอก</t>
    </r>
  </si>
  <si>
    <r>
      <rPr>
        <sz val="13"/>
        <rFont val="Angsana New"/>
        <family val="1"/>
      </rPr>
      <t>เจ้าหนีส่วนราชการ</t>
    </r>
    <r>
      <rPr>
        <sz val="6"/>
        <rFont val="Angsana New"/>
        <family val="1"/>
      </rPr>
      <t xml:space="preserve">- </t>
    </r>
    <r>
      <rPr>
        <sz val="13"/>
        <rFont val="Angsana New"/>
        <family val="1"/>
      </rPr>
      <t>รายไค้รับแทนคัน</t>
    </r>
  </si>
  <si>
    <r>
      <rPr>
        <sz val="13"/>
        <rFont val="Angsana New"/>
        <family val="1"/>
      </rPr>
      <t xml:space="preserve">เจ้าหนี้หน่วยงานภาครัฐ </t>
    </r>
    <r>
      <rPr>
        <sz val="6"/>
        <rFont val="Angsana New"/>
        <family val="1"/>
      </rPr>
      <t xml:space="preserve">- </t>
    </r>
    <r>
      <rPr>
        <sz val="13"/>
        <rFont val="Angsana New"/>
        <family val="1"/>
      </rPr>
      <t>ยา (กรมบัญชีกลางจ่ายตรงให้</t>
    </r>
    <r>
      <rPr>
        <sz val="6"/>
        <rFont val="Angsana New"/>
        <family val="1"/>
      </rPr>
      <t>ผู้</t>
    </r>
    <r>
      <rPr>
        <sz val="13"/>
        <rFont val="Angsana New"/>
        <family val="1"/>
      </rPr>
      <t>ขาย</t>
    </r>
    <r>
      <rPr>
        <sz val="6"/>
        <rFont val="Angsana New"/>
        <family val="1"/>
      </rPr>
      <t>ที่</t>
    </r>
    <r>
      <rPr>
        <sz val="13"/>
        <rFont val="Angsana New"/>
        <family val="1"/>
      </rPr>
      <t>เป็นรัฐวิสาหกิจหรือ หน่วยงานของรัฐ)</t>
    </r>
  </si>
  <si>
    <r>
      <rPr>
        <sz val="13"/>
        <rFont val="Angsana New"/>
        <family val="1"/>
      </rPr>
      <t>เจ้าหนี้หน่วยงานภาครัฐ - วัสดุการแพทย์ทั่วไป (กรมบัญชีกลางจ่ายตรงให้ผู้ขายที่เป็น รัฐวิสาหกิจหรือ หน่วยงานของรัฐ)</t>
    </r>
  </si>
  <si>
    <r>
      <rPr>
        <sz val="13"/>
        <rFont val="Angsana New"/>
        <family val="1"/>
      </rPr>
      <t>เจ้าหนีหน่วยงานภาครัฐ - วัสดุวิทยาศาสตร์และการแพทย์ (กรมบัญชีกลางจ่ายตรง ให้ผู้ขายที่เป็นรัฐวิสาหกิจหรือหน่วยงานของรัฐ)</t>
    </r>
  </si>
  <si>
    <r>
      <rPr>
        <sz val="13"/>
        <rFont val="Angsana New"/>
        <family val="1"/>
      </rPr>
      <t>เจ้าหนี้หน่วยงานภาครัฐ-วัสดุอื่น (กรมบัญชีกลางจ่ายตรงให้ผู้ขายที่เป็นรัฐวิสาหกิจ หรือ หน่วยงานของรัฐ)</t>
    </r>
  </si>
  <si>
    <r>
      <rPr>
        <sz val="13"/>
        <rFont val="Angsana New"/>
        <family val="1"/>
      </rPr>
  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  </r>
  </si>
  <si>
    <r>
      <rPr>
        <sz val="13"/>
        <rFont val="Angsana New"/>
        <family val="1"/>
      </rPr>
      <t>เจ้าหนี้หน่วยงานภาครัฐ-วัสดุเภสัชกรรม(กรมบัญชีกลางจ่ายตรงให้ผู้ขายที่เป็น รัฐวิสาหกิจหรือ หน่วยงานของรัฐ)</t>
    </r>
  </si>
  <si>
    <r>
      <rPr>
        <sz val="13"/>
        <rFont val="Angsana New"/>
        <family val="1"/>
      </rPr>
      <t>เจ้าหนี้หน่วยงานภาครัฐ-วัสดุพันตกรรม (กรมบัญชีกลางจ่ายตรงให้ผู้ขายที่เป็น รัฐวิสาหกิจหรือหน่วยงานของรัฐ)</t>
    </r>
  </si>
  <si>
    <r>
      <rPr>
        <sz val="13"/>
        <rFont val="Angsana New"/>
        <family val="1"/>
      </rPr>
      <t>เจ้าหนี้หน่วยงานภาครัฐ-วัสดุเอกซเรย์(กรมบัญชีกลางจ่ายตรงให้ผู้ขายที่เป็น รัฐวิสาหกิจหรือ หน่วยงานของรัฐ)</t>
    </r>
  </si>
  <si>
    <t>T2.1</t>
  </si>
  <si>
    <r>
      <rPr>
        <sz val="13"/>
        <rFont val="Angsana New"/>
        <family val="1"/>
      </rPr>
      <t>เจ้าหนี-ยา</t>
    </r>
  </si>
  <si>
    <r>
      <rPr>
        <sz val="13"/>
        <rFont val="Angsana New"/>
        <family val="1"/>
      </rPr>
      <t>เจ้าหนี-วัสดุการแพทย์ทัวไป</t>
    </r>
  </si>
  <si>
    <t>T2.4</t>
  </si>
  <si>
    <r>
      <rPr>
        <sz val="13"/>
        <rFont val="Angsana New"/>
        <family val="1"/>
      </rPr>
      <t>เจ้าหนี - วัสดุวิทยาศาสตร์และการแพทย์</t>
    </r>
  </si>
  <si>
    <r>
      <rPr>
        <sz val="13"/>
        <rFont val="Angsana New"/>
        <family val="1"/>
      </rPr>
      <t>เจ้าหนี -วัสดุอืน</t>
    </r>
  </si>
  <si>
    <t>B061</t>
  </si>
  <si>
    <r>
      <rPr>
        <sz val="13"/>
        <rFont val="Angsana New"/>
        <family val="1"/>
      </rPr>
      <t>เจ้าหนี-อืน</t>
    </r>
  </si>
  <si>
    <t>T4.1</t>
  </si>
  <si>
    <r>
      <rPr>
        <sz val="13"/>
        <rFont val="Angsana New"/>
        <family val="1"/>
      </rPr>
      <t>เจ้าหนี - ครุภัณฑ์</t>
    </r>
  </si>
  <si>
    <t>T4.2</t>
  </si>
  <si>
    <r>
      <rPr>
        <sz val="13"/>
        <rFont val="Angsana New"/>
        <family val="1"/>
      </rPr>
      <t>เจ้าหนี - ทีดิน อาคาร และสิงปลูกสร้าง</t>
    </r>
  </si>
  <si>
    <r>
      <rPr>
        <sz val="13"/>
        <rFont val="Angsana New"/>
        <family val="1"/>
      </rPr>
      <t>เจ้าหนี-วัตถุดิบ</t>
    </r>
  </si>
  <si>
    <r>
      <rPr>
        <sz val="13"/>
        <rFont val="Angsana New"/>
        <family val="1"/>
      </rPr>
      <t>เจ้าหนี้-สินค้าสำเร็จรูป</t>
    </r>
  </si>
  <si>
    <t>T2.2</t>
  </si>
  <si>
    <r>
      <rPr>
        <sz val="13"/>
        <rFont val="Angsana New"/>
        <family val="1"/>
      </rPr>
      <t>เจ้าหนี-วัสดุเภสัชกรรม</t>
    </r>
  </si>
  <si>
    <t>T2.3</t>
  </si>
  <si>
    <r>
      <rPr>
        <sz val="13"/>
        <rFont val="Angsana New"/>
        <family val="1"/>
      </rPr>
      <t>เจ้าหนี-วัสดุทันตกรรม</t>
    </r>
  </si>
  <si>
    <r>
      <rPr>
        <sz val="13"/>
        <rFont val="Angsana New"/>
        <family val="1"/>
      </rPr>
      <t>เจ้าหนี-วัสดุเอกซเรย์</t>
    </r>
  </si>
  <si>
    <r>
      <rPr>
        <sz val="13"/>
        <rFont val="Angsana New"/>
        <family val="1"/>
      </rPr>
      <t>เจ้าหนี-ค่าจ้างเหมาบริการทางการแพทย์</t>
    </r>
  </si>
  <si>
    <r>
      <rPr>
        <sz val="13"/>
        <rFont val="Angsana New"/>
        <family val="1"/>
      </rPr>
      <t xml:space="preserve">เจ้าหนี-ค่าจ้างเหมาตรวจห้องปฏิบัติการ </t>
    </r>
    <r>
      <rPr>
        <sz val="13"/>
        <rFont val="Angsana New"/>
        <family val="1"/>
      </rPr>
      <t>(LAB)</t>
    </r>
  </si>
  <si>
    <r>
      <rPr>
        <sz val="13"/>
        <rFont val="Angsana New"/>
        <family val="1"/>
      </rPr>
      <t xml:space="preserve">เจ้าหนี-ค่าตรวจเอกซเรย์ </t>
    </r>
    <r>
      <rPr>
        <sz val="13"/>
        <rFont val="Angsana New"/>
        <family val="1"/>
      </rPr>
      <t>(X-Ray)</t>
    </r>
  </si>
  <si>
    <t>S3010200</t>
  </si>
  <si>
    <r>
      <rPr>
        <sz val="13"/>
        <rFont val="Angsana New"/>
        <family val="1"/>
      </rPr>
      <t>เจ้าหนีค่าวัสดุ/อุปกรณ์/นำยา หน่วยงานภาครัฐ</t>
    </r>
  </si>
  <si>
    <r>
      <rPr>
        <sz val="13"/>
        <rFont val="Angsana New"/>
        <family val="1"/>
      </rPr>
      <t>เจ้าหนีค่าวัสดุ/อุปกรณ์/นำยา หน่วยงานภายนอก</t>
    </r>
  </si>
  <si>
    <t>S3030100</t>
  </si>
  <si>
    <r>
      <rPr>
        <sz val="13"/>
        <rFont val="Angsana New"/>
        <family val="1"/>
      </rPr>
      <t>เจ้าหนี- เงินบริจาค</t>
    </r>
  </si>
  <si>
    <r>
      <rPr>
        <sz val="13"/>
        <rFont val="Angsana New"/>
        <family val="1"/>
      </rPr>
      <t xml:space="preserve">เจ้าหนี- งบลงทุน </t>
    </r>
    <r>
      <rPr>
        <sz val="13"/>
        <rFont val="Angsana New"/>
        <family val="1"/>
      </rPr>
      <t>UC</t>
    </r>
  </si>
  <si>
    <r>
      <rPr>
        <sz val="13"/>
        <rFont val="Angsana New"/>
        <family val="1"/>
      </rPr>
      <t xml:space="preserve">เจ้าหนีค่ารักษา </t>
    </r>
    <r>
      <rPr>
        <sz val="13"/>
        <rFont val="Angsana New"/>
        <family val="1"/>
      </rPr>
      <t xml:space="preserve">OP-UC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(ในจังหวัดสังกัด สธ.)</t>
    </r>
  </si>
  <si>
    <r>
      <rPr>
        <sz val="13"/>
        <rFont val="Angsana New"/>
        <family val="1"/>
      </rPr>
      <t xml:space="preserve">เจ้าหนีค่ารักษา </t>
    </r>
    <r>
      <rPr>
        <sz val="13"/>
        <rFont val="Angsana New"/>
        <family val="1"/>
      </rPr>
      <t xml:space="preserve">OP-UC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(ต่างจังหวัดสังกัด สธ.)</t>
    </r>
  </si>
  <si>
    <r>
      <rPr>
        <sz val="13"/>
        <rFont val="Angsana New"/>
        <family val="1"/>
      </rPr>
      <t xml:space="preserve">เจ้าหนีค่ารักษา </t>
    </r>
    <r>
      <rPr>
        <sz val="13"/>
        <rFont val="Angsana New"/>
        <family val="1"/>
      </rPr>
      <t xml:space="preserve">OP-UC </t>
    </r>
    <r>
      <rPr>
        <sz val="13"/>
        <rFont val="Angsana New"/>
        <family val="1"/>
      </rPr>
      <t>นอกสังกัด สป.สธ.</t>
    </r>
  </si>
  <si>
    <r>
      <rPr>
        <sz val="13"/>
        <rFont val="Angsana New"/>
        <family val="1"/>
      </rPr>
      <t>เจ้าหนีค่ารักษาพยาบาล-ประกันสังคม</t>
    </r>
  </si>
  <si>
    <r>
      <rPr>
        <sz val="13"/>
        <rFont val="Angsana New"/>
        <family val="1"/>
      </rPr>
      <t>เจ้าหนีค่ารักษา -แรงงานต่างด้าว ในสังกัด สธ.</t>
    </r>
  </si>
  <si>
    <r>
      <rPr>
        <sz val="13"/>
        <rFont val="Angsana New"/>
        <family val="1"/>
      </rPr>
      <t>เจ้าหนีค่ารักษา -แรงงานต่างด้าวนอกสังกัด สธ.</t>
    </r>
  </si>
  <si>
    <r>
      <rPr>
        <sz val="13"/>
        <rFont val="Angsana New"/>
        <family val="1"/>
      </rPr>
      <t xml:space="preserve">เจ้าหนีค่ารักษา -บุคคลทีมีปิญหาสถานะและสิทธินอก </t>
    </r>
    <r>
      <rPr>
        <sz val="13"/>
        <rFont val="Angsana New"/>
        <family val="1"/>
      </rPr>
      <t>CUP</t>
    </r>
  </si>
  <si>
    <t>S3020401</t>
  </si>
  <si>
    <r>
      <rPr>
        <sz val="13"/>
        <rFont val="Angsana New"/>
        <family val="1"/>
      </rPr>
      <t>ค่าสาธารณูปโภคค้างจ่าย</t>
    </r>
  </si>
  <si>
    <r>
      <rPr>
        <sz val="13"/>
        <rFont val="Angsana New"/>
        <family val="1"/>
      </rPr>
      <t>ใบสำคัณค้างจ่าย(เงินงบประมาณ/เงินนอกงบ ประมาณฝากคลัง)</t>
    </r>
  </si>
  <si>
    <r>
      <rPr>
        <sz val="13"/>
        <rFont val="Angsana New"/>
        <family val="1"/>
      </rPr>
      <t>ภาษีทัก ณ ที่จ่ายรอนำส่ง - ภาษีเงินไค้บุคคลธรรมดา</t>
    </r>
  </si>
  <si>
    <r>
      <rPr>
        <sz val="13"/>
        <rFont val="Angsana New"/>
        <family val="1"/>
      </rPr>
      <t>ภาษีทัก ณ ที่จ่ายรอนำส่ง - ภาษีเงินไค้บุคคลธรรมดา ภงด 1</t>
    </r>
  </si>
  <si>
    <r>
      <rPr>
        <sz val="13"/>
        <rFont val="Angsana New"/>
        <family val="1"/>
      </rPr>
      <t>ภาษีทัก ณ ที่จ่ายรอนำส่ง - ภาษีเงินไค้นิติบุคคลจากบุคคลภายนอก</t>
    </r>
  </si>
  <si>
    <r>
      <rPr>
        <sz val="13"/>
        <rFont val="Angsana New"/>
        <family val="1"/>
      </rPr>
      <t>ค่าใช้จ่ายค้างจ่ายอื่น-หน่วยงานภาครัฐ</t>
    </r>
  </si>
  <si>
    <r>
      <rPr>
        <sz val="13"/>
        <rFont val="Angsana New"/>
        <family val="1"/>
      </rPr>
      <t>ค่าใช้จ่ายค้างจ่ายอื่น</t>
    </r>
  </si>
  <si>
    <r>
      <rPr>
        <sz val="13"/>
        <rFont val="Angsana New"/>
        <family val="1"/>
      </rPr>
      <t>ใบสำคัญค้างจ่าย</t>
    </r>
  </si>
  <si>
    <t>S3020400</t>
  </si>
  <si>
    <r>
      <rPr>
        <sz val="13"/>
        <rFont val="Angsana New"/>
        <family val="1"/>
      </rPr>
      <t>ค่าจ้างชั่วคราวค้างจ่าย (บริการ)</t>
    </r>
  </si>
  <si>
    <r>
      <rPr>
        <sz val="13"/>
        <rFont val="Angsana New"/>
        <family val="1"/>
      </rPr>
      <t>ค่าจ้างชั่วคราวค้างจ่าย (สนับสนุน)</t>
    </r>
  </si>
  <si>
    <r>
      <rPr>
        <sz val="13"/>
        <rFont val="Angsana New"/>
        <family val="1"/>
      </rPr>
      <t>ค่าจ้างพนักงานกระทรวงสาธารณสุขค้างจ่าย (บริการ)</t>
    </r>
  </si>
  <si>
    <r>
      <rPr>
        <sz val="13"/>
        <rFont val="Angsana New"/>
        <family val="1"/>
      </rPr>
      <t>ค่าจ้างพนักงานกระทรวงสาธารณสุขค้างจ่าย (สนับสนุน)</t>
    </r>
  </si>
  <si>
    <r>
      <rPr>
        <sz val="13"/>
        <rFont val="Angsana New"/>
        <family val="1"/>
      </rPr>
      <t>ค่าตอบแทนเงินเพิ่มพิเศษไม่ทำเวชปฏิบัติๆลๆ(บริการ) ค้างจ่าย</t>
    </r>
  </si>
  <si>
    <r>
      <rPr>
        <sz val="13"/>
        <rFont val="Angsana New"/>
        <family val="1"/>
      </rPr>
      <t>ค่าตอบแทนในการปฏิบัติงานของเจ้าหน้าที่ (บริการ) ค้างจ่าย</t>
    </r>
  </si>
  <si>
    <r>
      <rPr>
        <sz val="13"/>
        <rFont val="Angsana New"/>
        <family val="1"/>
      </rPr>
      <t>ค่าตอบแทนในการปฏิบัติงานของเจ้าหน้าที่ (สนับสนุน) ค้างจ่าย</t>
    </r>
  </si>
  <si>
    <r>
      <rPr>
        <sz val="13"/>
        <rFont val="Angsana New"/>
        <family val="1"/>
      </rPr>
      <t>ค่าตอบแทนเงินเพิ่มพิเศษสำหรับผู้ปฏิบัติงานด้านการสาธารณสุข (พ.ต.ส.) เงินนอกงบประมาณค้างจ่าย</t>
    </r>
  </si>
  <si>
    <r>
      <rPr>
        <sz val="13"/>
        <rFont val="Angsana New"/>
        <family val="1"/>
      </rPr>
      <t>ค่าตอบแทนตามผลการปฏิบัติงานค้างจ่าย</t>
    </r>
  </si>
  <si>
    <r>
      <rPr>
        <sz val="13"/>
        <rFont val="Angsana New"/>
        <family val="1"/>
      </rPr>
      <t>ค่าตอบแทนการปฏิบัติงานในลักษณะเปียเลียงเหมาจ่ายค้างจ่าย</t>
    </r>
  </si>
  <si>
    <r>
      <rPr>
        <sz val="13"/>
        <rFont val="Angsana New"/>
        <family val="1"/>
      </rPr>
      <t>ค่าตอบแทนอื่นค้างจ่าย</t>
    </r>
  </si>
  <si>
    <r>
      <rPr>
        <sz val="13"/>
        <rFont val="Angsana New"/>
        <family val="1"/>
      </rPr>
      <t>ค่าใช้จ่ายโครงการ</t>
    </r>
    <r>
      <rPr>
        <sz val="13"/>
        <rFont val="Angsana New"/>
        <family val="1"/>
      </rPr>
      <t xml:space="preserve">P&amp;P </t>
    </r>
    <r>
      <rPr>
        <sz val="13"/>
        <rFont val="Angsana New"/>
        <family val="1"/>
      </rPr>
      <t>ค้างจ่าย</t>
    </r>
  </si>
  <si>
    <t>S3020300</t>
  </si>
  <si>
    <r>
      <rPr>
        <sz val="13"/>
        <rFont val="Angsana New"/>
        <family val="1"/>
      </rPr>
      <t>รายไค้ค่าบริการอื่นรับล่วงหน้า</t>
    </r>
  </si>
  <si>
    <r>
      <rPr>
        <sz val="13"/>
        <rFont val="Angsana New"/>
        <family val="1"/>
      </rPr>
      <t>รายไค้ค่ารักษาแรงงานต่างด้าวรับล่วงหน้า</t>
    </r>
  </si>
  <si>
    <t>S3020500</t>
  </si>
  <si>
    <r>
      <rPr>
        <sz val="13"/>
        <rFont val="Angsana New"/>
        <family val="1"/>
      </rPr>
      <t>รายไค้แผ่นดินอื่นรอนำส่งคลัง-หน่วยเบิกจ่าย</t>
    </r>
  </si>
  <si>
    <r>
      <rPr>
        <sz val="13"/>
        <rFont val="Angsana New"/>
        <family val="1"/>
      </rPr>
      <t>รายได้เงินช่วยเหลือรอการรับรู้</t>
    </r>
  </si>
  <si>
    <r>
      <rPr>
        <sz val="13"/>
        <rFont val="Angsana New"/>
        <family val="1"/>
      </rPr>
      <t xml:space="preserve">รายไค้กองทุน </t>
    </r>
    <r>
      <rPr>
        <sz val="13"/>
        <rFont val="Angsana New"/>
        <family val="1"/>
      </rPr>
      <t xml:space="preserve">UC- </t>
    </r>
    <r>
      <rPr>
        <sz val="13"/>
        <rFont val="Angsana New"/>
        <family val="1"/>
      </rPr>
      <t>รอรับ</t>
    </r>
    <r>
      <rPr>
        <sz val="10"/>
        <rFont val="Angsana New"/>
        <family val="1"/>
      </rPr>
      <t>รู้</t>
    </r>
  </si>
  <si>
    <r>
      <rPr>
        <sz val="13"/>
        <rFont val="Angsana New"/>
        <family val="1"/>
      </rPr>
      <t>รายไค้เงินอุดหนุนเหมาจ่ายรายหัวสำหรับบุคคลที่มีปีญหาสถานะและสิทธิรอรับ</t>
    </r>
    <r>
      <rPr>
        <sz val="10"/>
        <rFont val="Angsana New"/>
        <family val="1"/>
      </rPr>
      <t>รู้</t>
    </r>
  </si>
  <si>
    <r>
      <rPr>
        <sz val="13"/>
        <rFont val="Angsana New"/>
        <family val="1"/>
      </rPr>
      <t>เงินรับฝากรายได้แผ่นดินอื่น-หน่วยงานย่อย</t>
    </r>
  </si>
  <si>
    <r>
      <rPr>
        <sz val="13"/>
        <rFont val="Angsana New"/>
        <family val="1"/>
      </rPr>
      <t>เงินรับฝากอื่น(หมุนเวียน)</t>
    </r>
  </si>
  <si>
    <r>
      <rPr>
        <sz val="13"/>
        <rFont val="Angsana New"/>
        <family val="1"/>
      </rPr>
      <t>เงินมัดจำค่ารักษาพยาบาล</t>
    </r>
  </si>
  <si>
    <r>
      <rPr>
        <sz val="13"/>
        <rFont val="Angsana New"/>
        <family val="1"/>
      </rPr>
      <t>ภาษีเงินได้หัก ณ ที่จ่ายรอนำส่ง</t>
    </r>
  </si>
  <si>
    <r>
      <rPr>
        <sz val="13"/>
        <rFont val="Angsana New"/>
        <family val="1"/>
      </rPr>
      <t>เงินรับฝากหักจากเงินเดือน</t>
    </r>
  </si>
  <si>
    <r>
      <rPr>
        <sz val="13"/>
        <rFont val="Angsana New"/>
        <family val="1"/>
      </rPr>
      <t>เงินสมทบประกันลังคมส่วนของลูกจ้าง (เงินงบประมาณ)</t>
    </r>
  </si>
  <si>
    <r>
      <rPr>
        <sz val="13"/>
        <rFont val="Angsana New"/>
        <family val="1"/>
      </rPr>
      <t>เงินสมทบประกันลังคมส่วนของลูกจ้าง (เงินนอกงบประมาณ)</t>
    </r>
  </si>
  <si>
    <r>
      <rPr>
        <sz val="13"/>
        <rFont val="Angsana New"/>
        <family val="1"/>
      </rPr>
      <t xml:space="preserve">เงินรับฝากกองทุน </t>
    </r>
    <r>
      <rPr>
        <sz val="13"/>
        <rFont val="Angsana New"/>
        <family val="1"/>
      </rPr>
      <t>UC</t>
    </r>
  </si>
  <si>
    <r>
      <rPr>
        <sz val="13"/>
        <rFont val="Angsana New"/>
        <family val="1"/>
      </rPr>
      <t xml:space="preserve">เงินรับฝากกองทุน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>(งบลงทุน)</t>
    </r>
  </si>
  <si>
    <r>
      <rPr>
        <sz val="13"/>
        <rFont val="Angsana New"/>
        <family val="1"/>
      </rPr>
      <t xml:space="preserve">เงินรับฝากกองทุน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>วัสดุ</t>
    </r>
  </si>
  <si>
    <t>T7.1</t>
  </si>
  <si>
    <r>
      <rPr>
        <sz val="13"/>
        <rFont val="Angsana New"/>
        <family val="1"/>
      </rPr>
      <t xml:space="preserve">เงินรับฝากกองทุน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Fixed Cost</t>
    </r>
  </si>
  <si>
    <r>
      <rPr>
        <sz val="13"/>
        <rFont val="Angsana New"/>
        <family val="1"/>
      </rPr>
      <t xml:space="preserve">เงินรับฝากกองทุน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นอกเหนือ </t>
    </r>
    <r>
      <rPr>
        <sz val="13"/>
        <rFont val="Angsana New"/>
        <family val="1"/>
      </rPr>
      <t>Fixed Cost</t>
    </r>
  </si>
  <si>
    <r>
      <rPr>
        <sz val="13"/>
        <rFont val="Angsana New"/>
        <family val="1"/>
      </rPr>
      <t>เงินกองทุนประกันสังคม</t>
    </r>
  </si>
  <si>
    <r>
      <rPr>
        <sz val="13"/>
        <rFont val="Angsana New"/>
        <family val="1"/>
      </rPr>
      <t>เงินรับฝากค่าบริหารจัดการประกันสังคม</t>
    </r>
  </si>
  <si>
    <r>
      <rPr>
        <sz val="13"/>
        <rFont val="Angsana New"/>
        <family val="1"/>
      </rPr>
      <t>เงินรับฝากกองทุนแรงงานต่างด้าว-ค่าบริหารจัดการ</t>
    </r>
  </si>
  <si>
    <r>
      <rPr>
        <sz val="13"/>
        <rFont val="Angsana New"/>
        <family val="1"/>
      </rPr>
      <t>เงินรับฝากกองทุนแรงงานต่างด้าว-ค่าใช้จ่ายสูง</t>
    </r>
  </si>
  <si>
    <r>
      <rPr>
        <sz val="13"/>
        <rFont val="Angsana New"/>
        <family val="1"/>
      </rPr>
      <t>เงินรับฝากกองทุนแรงงานต่างด้าว-</t>
    </r>
    <r>
      <rPr>
        <sz val="13"/>
        <rFont val="Angsana New"/>
        <family val="1"/>
      </rPr>
      <t>P&amp;P</t>
    </r>
  </si>
  <si>
    <r>
      <rPr>
        <sz val="13"/>
        <rFont val="Angsana New"/>
        <family val="1"/>
      </rPr>
      <t>เงินประกันสัญญา</t>
    </r>
  </si>
  <si>
    <r>
      <rPr>
        <sz val="13"/>
        <rFont val="Angsana New"/>
        <family val="1"/>
      </rPr>
      <t>เงินประกันผลงาน</t>
    </r>
  </si>
  <si>
    <r>
      <rPr>
        <sz val="13"/>
        <rFont val="Angsana New"/>
        <family val="1"/>
      </rPr>
      <t>เงินประกันอื่น</t>
    </r>
  </si>
  <si>
    <r>
      <rPr>
        <sz val="13"/>
        <rFont val="Angsana New"/>
        <family val="1"/>
      </rPr>
      <t>เงินประกันอื่น - เงินมัดจำประกันสัญญา</t>
    </r>
  </si>
  <si>
    <r>
      <rPr>
        <sz val="13"/>
        <rFont val="Angsana New"/>
        <family val="1"/>
      </rPr>
      <t>เงินประกันอื่น - เงินประกันซอง</t>
    </r>
  </si>
  <si>
    <r>
      <rPr>
        <sz val="13"/>
        <rFont val="Angsana New"/>
        <family val="1"/>
      </rPr>
      <t>เงินประกันอื่น - เงินประกันผลงาน</t>
    </r>
  </si>
  <si>
    <r>
      <rPr>
        <sz val="13"/>
        <rFont val="Angsana New"/>
        <family val="1"/>
      </rPr>
      <t>เบิกเกินส่งคืนรอนำส่ง</t>
    </r>
  </si>
  <si>
    <r>
      <rPr>
        <sz val="13"/>
        <rFont val="Angsana New"/>
        <family val="1"/>
      </rPr>
      <t>หนีสินหมุนเวียนอืน</t>
    </r>
  </si>
  <si>
    <r>
      <rPr>
        <sz val="13"/>
        <rFont val="Angsana New"/>
        <family val="1"/>
      </rPr>
      <t>สำรองเงินซดเชยความเสียหาย</t>
    </r>
  </si>
  <si>
    <r>
      <rPr>
        <sz val="13"/>
        <rFont val="Angsana New"/>
        <family val="1"/>
      </rPr>
      <t>เงินทดรองราชการรับจากคลัง-เพื่อการดำเนินงาน</t>
    </r>
  </si>
  <si>
    <r>
      <rPr>
        <sz val="13"/>
        <rFont val="Angsana New"/>
        <family val="1"/>
      </rPr>
      <t>เงินมัดจำประกันสัญญา-ระยะยาว</t>
    </r>
  </si>
  <si>
    <r>
      <rPr>
        <sz val="13"/>
        <rFont val="Angsana New"/>
        <family val="1"/>
      </rPr>
      <t>เงินมัดจำประกันผลงาน-ระยะยาว</t>
    </r>
  </si>
  <si>
    <r>
      <rPr>
        <sz val="13"/>
        <rFont val="Angsana New"/>
        <family val="1"/>
      </rPr>
      <t>เงินประกันอื่น - ระยะยาว</t>
    </r>
  </si>
  <si>
    <r>
      <rPr>
        <sz val="13"/>
        <rFont val="Angsana New"/>
        <family val="1"/>
      </rPr>
      <t>รายได้จาก]รนบริจาครอการรับ!</t>
    </r>
  </si>
  <si>
    <r>
      <rPr>
        <sz val="13"/>
        <rFont val="Angsana New"/>
        <family val="1"/>
      </rPr>
      <t>รายได้อื่นรอการรับ!</t>
    </r>
  </si>
  <si>
    <r>
      <rPr>
        <sz val="13"/>
        <rFont val="Angsana New"/>
        <family val="1"/>
      </rPr>
      <t>หนีสินไม่หมุนเวียนอืน</t>
    </r>
  </si>
  <si>
    <t>Dr/Cr</t>
  </si>
  <si>
    <t>S3040200</t>
  </si>
  <si>
    <r>
      <rPr>
        <sz val="13"/>
        <rFont val="Angsana New"/>
        <family val="1"/>
      </rPr>
      <t>รายได้สูง(ตา)กว่า ค่าใช้จ่ายสุทธิ</t>
    </r>
  </si>
  <si>
    <r>
      <rPr>
        <sz val="13"/>
        <rFont val="Angsana New"/>
        <family val="1"/>
      </rPr>
      <t>รายได้สูง(ตา)กว่า ค่าใช้จ่ายสะสม (เงินงบประมาณ)</t>
    </r>
  </si>
  <si>
    <r>
      <rPr>
        <sz val="13"/>
        <rFont val="Angsana New"/>
        <family val="1"/>
      </rPr>
      <t>รายได้สูง(ตา)กว่า ค่าใช้จ่ายสะสม (เงินนอกงบประมาณ)</t>
    </r>
  </si>
  <si>
    <r>
      <rPr>
        <sz val="13"/>
        <rFont val="Angsana New"/>
        <family val="1"/>
      </rPr>
      <t>ผลสะสมจากการแกิไขข้อผิดพลาด</t>
    </r>
  </si>
  <si>
    <r>
      <rPr>
        <sz val="13"/>
        <rFont val="Angsana New"/>
        <family val="1"/>
      </rPr>
      <t>กำไร/ขาดทุนสะสมจากข้อผิดพลาดเงินกองทุนบ</t>
    </r>
    <r>
      <rPr>
        <sz val="13"/>
        <rFont val="Angsana New"/>
        <family val="1"/>
      </rPr>
      <t xml:space="preserve">C </t>
    </r>
    <r>
      <rPr>
        <sz val="13"/>
        <rFont val="Angsana New"/>
        <family val="1"/>
      </rPr>
      <t>ปีก่อน</t>
    </r>
  </si>
  <si>
    <t>S3040100</t>
  </si>
  <si>
    <r>
      <rPr>
        <sz val="13"/>
        <rFont val="Angsana New"/>
        <family val="1"/>
      </rPr>
      <t>ทุนของหน่วยงาน</t>
    </r>
  </si>
  <si>
    <r>
      <rPr>
        <sz val="13"/>
        <rFont val="Angsana New"/>
        <family val="1"/>
      </rPr>
      <t>ทุน-คงยอดเงินต้น</t>
    </r>
  </si>
  <si>
    <t>P9.5</t>
  </si>
  <si>
    <t>P12</t>
  </si>
  <si>
    <t>P12.4</t>
  </si>
  <si>
    <t>45110</t>
  </si>
  <si>
    <r>
      <rPr>
        <sz val="13"/>
        <rFont val="Angsana New"/>
        <family val="1"/>
      </rPr>
      <t>รายไต้แผ่นดิน-เงินซดใช้จากการผิดสัญญาการศึกษาและดูงาน</t>
    </r>
  </si>
  <si>
    <r>
      <rPr>
        <sz val="13"/>
        <rFont val="Angsana New"/>
        <family val="1"/>
      </rPr>
      <t>รายได้แผ่นดิน-ค่าปรับอื่น</t>
    </r>
  </si>
  <si>
    <t>P9.3</t>
  </si>
  <si>
    <r>
      <rPr>
        <sz val="13"/>
        <rFont val="Angsana New"/>
        <family val="1"/>
      </rPr>
      <t>รายได้ค่าธรรมเนียมการบริการอื่น</t>
    </r>
  </si>
  <si>
    <r>
      <rPr>
        <sz val="13"/>
        <rFont val="Angsana New"/>
        <family val="1"/>
      </rPr>
      <t>รายได้ค่าเช่าอสังหาริมทรัพย์จากบุคคลภายนอก</t>
    </r>
  </si>
  <si>
    <r>
      <rPr>
        <sz val="13"/>
        <rFont val="Angsana New"/>
        <family val="1"/>
      </rPr>
      <t>รายได้แผ่นดิน-ค่าขายของเป็ดเตล็ด</t>
    </r>
  </si>
  <si>
    <t>P9.1</t>
  </si>
  <si>
    <r>
      <rPr>
        <sz val="13"/>
        <rFont val="Angsana New"/>
        <family val="1"/>
      </rPr>
      <t>รายได้ดอกเปียเงินฝากทีสถาบันการเงิน</t>
    </r>
  </si>
  <si>
    <r>
      <rPr>
        <sz val="13"/>
        <rFont val="Angsana New"/>
        <family val="1"/>
      </rPr>
      <t>รายรับจากการขายอาคารและสิ่งปลูกสร้าง</t>
    </r>
  </si>
  <si>
    <r>
      <rPr>
        <sz val="13"/>
        <rFont val="Angsana New"/>
        <family val="1"/>
      </rPr>
      <t>รายรับจากการขายครุภัณฑ์</t>
    </r>
  </si>
  <si>
    <r>
      <rPr>
        <sz val="13"/>
        <rFont val="Angsana New"/>
        <family val="1"/>
      </rPr>
      <t>รายได้เงินเหลือจ่ายปีเก่า/รายที่ไมใช่ภาษีอื่น</t>
    </r>
  </si>
  <si>
    <r>
      <rPr>
        <sz val="13"/>
        <rFont val="Angsana New"/>
        <family val="1"/>
      </rPr>
      <t>บัญชีรายได้ที่ไมใช่ภาษีอื่น</t>
    </r>
  </si>
  <si>
    <r>
      <rPr>
        <sz val="13"/>
        <rFont val="Angsana New"/>
        <family val="1"/>
      </rPr>
      <t>รายได้แผ่นดิน-ค่าปรับอื่นจ่ายคืน</t>
    </r>
  </si>
  <si>
    <t>P8.4</t>
  </si>
  <si>
    <t>P10</t>
  </si>
  <si>
    <t>P10.6</t>
  </si>
  <si>
    <t>43050</t>
  </si>
  <si>
    <r>
      <rPr>
        <sz val="13"/>
        <rFont val="Angsana New"/>
        <family val="1"/>
      </rPr>
      <t>รายได้จากการจำหน่ายยาสมุนไพร -บุคคลภายนอก</t>
    </r>
  </si>
  <si>
    <r>
      <rPr>
        <sz val="13"/>
        <rFont val="Angsana New"/>
        <family val="1"/>
      </rPr>
      <t>รายได้จากการจำหน่ายสินค้าอื่น ๆ -บุคคลภายนอก</t>
    </r>
  </si>
  <si>
    <r>
      <rPr>
        <sz val="13"/>
        <rFont val="Angsana New"/>
        <family val="1"/>
      </rPr>
      <t>รายได้จากการจำหน่ายยาสมุนไพร -หน่วยงานภาครัฐ</t>
    </r>
  </si>
  <si>
    <r>
      <rPr>
        <sz val="13"/>
        <rFont val="Angsana New"/>
        <family val="1"/>
      </rPr>
      <t>รายได้จากการจำหน่ายสินค้าอื่น ๆ หน่วยงานภาครัธ</t>
    </r>
  </si>
  <si>
    <r>
      <rPr>
        <sz val="13"/>
        <rFont val="Angsana New"/>
        <family val="1"/>
      </rPr>
      <t>รายได้ค่าสิ่งส่งตรวจ - บุคคลภายนอก</t>
    </r>
  </si>
  <si>
    <r>
      <rPr>
        <sz val="13"/>
        <rFont val="Angsana New"/>
        <family val="1"/>
      </rPr>
      <t>รายได้ค่าตรวจสุขภาพ - บุคคลภายนอก</t>
    </r>
  </si>
  <si>
    <r>
      <rPr>
        <sz val="13"/>
        <rFont val="Angsana New"/>
        <family val="1"/>
      </rPr>
      <t>รายได้ค่าสิ่งส่งตรวจ - หน่วยงานภาครัฐ</t>
    </r>
  </si>
  <si>
    <t>P07</t>
  </si>
  <si>
    <t>P07.3</t>
  </si>
  <si>
    <t>43020</t>
  </si>
  <si>
    <r>
      <rPr>
        <sz val="13"/>
        <rFont val="Angsana New"/>
        <family val="1"/>
      </rPr>
      <t>รายได้ค่าตรวจสุขภาพ-หน่วยงานภาครัฐ</t>
    </r>
  </si>
  <si>
    <t>P05</t>
  </si>
  <si>
    <t>43060</t>
  </si>
  <si>
    <r>
      <rPr>
        <sz val="13"/>
        <rFont val="Angsana New"/>
        <family val="1"/>
      </rPr>
      <t xml:space="preserve">รายได้จากระบบปฏิบัติการฉุกเฉิน </t>
    </r>
    <r>
      <rPr>
        <sz val="13"/>
        <rFont val="Angsana New"/>
        <family val="1"/>
      </rPr>
      <t>(EMS)</t>
    </r>
  </si>
  <si>
    <t>P1.8</t>
  </si>
  <si>
    <t>P10.5</t>
  </si>
  <si>
    <r>
      <rPr>
        <sz val="13"/>
        <rFont val="Angsana New"/>
        <family val="1"/>
      </rPr>
      <t>รายได้สนับสนุนยาและอื่น ๆ</t>
    </r>
  </si>
  <si>
    <t>P06</t>
  </si>
  <si>
    <t>P06.1</t>
  </si>
  <si>
    <t>41020</t>
  </si>
  <si>
    <r>
      <rPr>
        <sz val="13"/>
        <rFont val="Angsana New"/>
        <family val="1"/>
      </rPr>
      <t xml:space="preserve">รายได้ค่ารักษาเบิกต้นสังกัด </t>
    </r>
    <r>
      <rPr>
        <sz val="13"/>
        <rFont val="Angsana New"/>
        <family val="1"/>
      </rPr>
      <t>OP</t>
    </r>
  </si>
  <si>
    <t>P06.2</t>
  </si>
  <si>
    <t>42020</t>
  </si>
  <si>
    <r>
      <rPr>
        <sz val="13"/>
        <rFont val="Angsana New"/>
        <family val="1"/>
      </rPr>
      <t xml:space="preserve">รายได้ค่ารักษาเบิกต้นสังกัด </t>
    </r>
    <r>
      <rPr>
        <sz val="13"/>
        <rFont val="Angsana New"/>
        <family val="1"/>
      </rPr>
      <t>IP</t>
    </r>
  </si>
  <si>
    <t>P10.1</t>
  </si>
  <si>
    <t>41070</t>
  </si>
  <si>
    <r>
      <rPr>
        <sz val="13"/>
        <rFont val="Angsana New"/>
        <family val="1"/>
      </rPr>
      <t xml:space="preserve">รายได้ค่ารักษาชำระเงิน </t>
    </r>
    <r>
      <rPr>
        <sz val="13"/>
        <rFont val="Angsana New"/>
        <family val="1"/>
      </rPr>
      <t>OP</t>
    </r>
  </si>
  <si>
    <t>42070</t>
  </si>
  <si>
    <r>
      <rPr>
        <sz val="13"/>
        <rFont val="Angsana New"/>
        <family val="1"/>
      </rPr>
      <t xml:space="preserve">รายได้ค่ารักษาชำระเงิน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</si>
  <si>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รายได้ค่ารักษาเบิกจ่ายตรง-หน่วยงานอื่น -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</si>
  <si>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>รายได้ค่ารักษาเบิกจ่ายตรงหน่วยงานอื่น-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</si>
  <si>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ส่วนต่างค่ารักษาที่สูงกว่าข้อตกลงในการจ่ายตาม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-เบิกจ่ายตรง หน่วยงานอื่น</t>
    </r>
  </si>
  <si>
    <r>
      <rPr>
        <sz val="13"/>
        <rFont val="Angsana New"/>
        <family val="1"/>
      </rPr>
      <t xml:space="preserve">ส่วนต่างค่ารักษาที่ตํ่ากว่าข้อตกลงในการจ่ายตาม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-เบิกจ่ายตรง หน่วยงานอื่น</t>
    </r>
  </si>
  <si>
    <t>P07.1</t>
  </si>
  <si>
    <t>41040</t>
  </si>
  <si>
    <r>
      <rPr>
        <sz val="13"/>
        <rFont val="Angsana New"/>
        <family val="1"/>
      </rPr>
      <t xml:space="preserve">รายได้ค่ารักษาเบิกจ่ายตรงกรมบัญชีกลาง </t>
    </r>
    <r>
      <rPr>
        <sz val="13"/>
        <rFont val="Angsana New"/>
        <family val="1"/>
      </rPr>
      <t>OP</t>
    </r>
  </si>
  <si>
    <t>P07.2</t>
  </si>
  <si>
    <t>42040</t>
  </si>
  <si>
    <r>
      <rPr>
        <sz val="13"/>
        <rFont val="Angsana New"/>
        <family val="1"/>
      </rPr>
      <t xml:space="preserve">รายได้ค่ารักษาเบิกจ่ายตรงกรมบัญชีกลาง </t>
    </r>
    <r>
      <rPr>
        <sz val="13"/>
        <rFont val="Angsana New"/>
        <family val="1"/>
      </rPr>
      <t>IP</t>
    </r>
  </si>
  <si>
    <t>44020</t>
  </si>
  <si>
    <r>
      <rPr>
        <sz val="13"/>
        <rFont val="Angsana New"/>
        <family val="1"/>
      </rPr>
      <t xml:space="preserve">ส่วนต่างค่ารักษาที่สู!กว่าข้อตกลงในการจ่ายตาม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-เบิกจ่ายตรงกรมบัญชีกลาง</t>
    </r>
  </si>
  <si>
    <r>
      <rPr>
        <sz val="13"/>
        <rFont val="Angsana New"/>
        <family val="1"/>
      </rPr>
      <t xml:space="preserve">ส่วนต่างค่ารักษาทีตำกว่าข้อตกลงในการจ่ายตาม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-เบิกจ่ายตรงกรมบัญชีกลาง</t>
    </r>
  </si>
  <si>
    <t>P10.2</t>
  </si>
  <si>
    <r>
      <rPr>
        <sz val="13"/>
        <rFont val="Angsana New"/>
        <family val="1"/>
      </rPr>
      <t xml:space="preserve">รายได้ค่ารักษา พรบ.รถ </t>
    </r>
    <r>
      <rPr>
        <sz val="13"/>
        <rFont val="Angsana New"/>
        <family val="1"/>
      </rPr>
      <t>OP</t>
    </r>
  </si>
  <si>
    <t>P10.3</t>
  </si>
  <si>
    <r>
      <rPr>
        <sz val="13"/>
        <rFont val="Angsana New"/>
        <family val="1"/>
      </rPr>
      <t xml:space="preserve">รายได้ค่ารักษา พรบ.รถ </t>
    </r>
    <r>
      <rPr>
        <sz val="13"/>
        <rFont val="Angsana New"/>
        <family val="1"/>
      </rPr>
      <t>IP</t>
    </r>
  </si>
  <si>
    <t>P061</t>
  </si>
  <si>
    <t>P061.1</t>
  </si>
  <si>
    <t>41030</t>
  </si>
  <si>
    <r>
      <rPr>
        <sz val="13"/>
        <rFont val="Angsana New"/>
        <family val="1"/>
      </rPr>
      <t xml:space="preserve">รายได้ค่ารักษาเบิกจ่ายตรง- อปท. </t>
    </r>
    <r>
      <rPr>
        <sz val="13"/>
        <rFont val="Angsana New"/>
        <family val="1"/>
      </rPr>
      <t>OP</t>
    </r>
  </si>
  <si>
    <t>P061.2</t>
  </si>
  <si>
    <t>42030</t>
  </si>
  <si>
    <r>
      <rPr>
        <sz val="13"/>
        <rFont val="Angsana New"/>
        <family val="1"/>
      </rPr>
      <t xml:space="preserve">รายได้ค่ารักษาเบิกจ่ายตรง-อปท. </t>
    </r>
    <r>
      <rPr>
        <sz val="13"/>
        <rFont val="Angsana New"/>
        <family val="1"/>
      </rPr>
      <t>IP</t>
    </r>
  </si>
  <si>
    <t>44030</t>
  </si>
  <si>
    <r>
      <rPr>
        <sz val="13"/>
        <rFont val="Angsana New"/>
        <family val="1"/>
      </rPr>
      <t xml:space="preserve">ส่วนต่างค่ารักษาที่สูงกว่าข้อตกลงในการจ่ายตาม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-เบิกจ่ายตรง - อปท.</t>
    </r>
  </si>
  <si>
    <r>
      <rPr>
        <sz val="13"/>
        <rFont val="Angsana New"/>
        <family val="1"/>
      </rPr>
      <t xml:space="preserve">ส่วนต่างค่ารักษาที่ตํ่ากว่าข้อตกลงในการจ่ายตาม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-เบิกจ่ายตรง - อปท.</t>
    </r>
  </si>
  <si>
    <r>
      <rPr>
        <sz val="13"/>
        <rFont val="Angsana New"/>
        <family val="1"/>
      </rPr>
      <t xml:space="preserve">รายได้ค่ารักษาเบิกจ่ายตรง - อปท.รูปแบบพิเศษ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</si>
  <si>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รายได้ค่ารักษาเบิกจ่ายตรง- อปท.รูปแบบพิเศษ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</si>
  <si>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ส่วนต่างค่ารักษาที่สูงฺกว่าข้อตกลงในการจ่ายตาม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-เบิกจ่ายตรง (พนักงานส่วน ท้องถิ่นรูปแบบพิเศษ)</t>
    </r>
  </si>
  <si>
    <r>
      <rPr>
        <sz val="13"/>
        <rFont val="Angsana New"/>
        <family val="1"/>
      </rPr>
      <t xml:space="preserve">ส่วนต่างค่ารักษาที่ตํ่ากว่าข้อตกลงในการจ่ายตาม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-เบิกจ่ายตรง (พนักงานส่วน ท้องถิ่นรูปแบบพิเศษ)</t>
    </r>
  </si>
  <si>
    <t>P1.1</t>
  </si>
  <si>
    <t>P04</t>
  </si>
  <si>
    <t>P04.1</t>
  </si>
  <si>
    <t>41010</t>
  </si>
  <si>
    <r>
      <rPr>
        <sz val="13"/>
        <rFont val="Angsana New"/>
        <family val="1"/>
      </rPr>
      <t xml:space="preserve">รายได้ค่ารักษา </t>
    </r>
    <r>
      <rPr>
        <sz val="13"/>
        <rFont val="Angsana New"/>
        <family val="1"/>
      </rPr>
      <t xml:space="preserve">UC -OP </t>
    </r>
    <r>
      <rPr>
        <sz val="13"/>
        <rFont val="Angsana New"/>
        <family val="1"/>
      </rPr>
      <t xml:space="preserve">ใน </t>
    </r>
    <r>
      <rPr>
        <sz val="13"/>
        <rFont val="Angsana New"/>
        <family val="1"/>
      </rPr>
      <t>CUP</t>
    </r>
  </si>
  <si>
    <t>P04.3</t>
  </si>
  <si>
    <t>42010</t>
  </si>
  <si>
    <r>
      <rPr>
        <sz val="13"/>
        <rFont val="Angsana New"/>
        <family val="1"/>
      </rPr>
      <t xml:space="preserve">รายได้ค่ารักษา </t>
    </r>
    <r>
      <rPr>
        <sz val="13"/>
        <rFont val="Angsana New"/>
        <family val="1"/>
      </rPr>
      <t>UC-IP</t>
    </r>
  </si>
  <si>
    <t>P04.2</t>
  </si>
  <si>
    <r>
      <rPr>
        <sz val="13"/>
        <rFont val="Angsana New"/>
        <family val="1"/>
      </rPr>
      <t xml:space="preserve">รายได้ค่ารักษา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ในจังหวัด</t>
    </r>
  </si>
  <si>
    <r>
      <rPr>
        <sz val="13"/>
        <rFont val="Angsana New"/>
        <family val="1"/>
      </rPr>
      <t xml:space="preserve">รายได้ค่ารักษา </t>
    </r>
    <r>
      <rPr>
        <sz val="13"/>
        <rFont val="Angsana New"/>
        <family val="1"/>
      </rPr>
      <t xml:space="preserve">UC-OP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ต่างจังหวัด</t>
    </r>
  </si>
  <si>
    <r>
      <rPr>
        <sz val="13"/>
        <rFont val="Angsana New"/>
        <family val="1"/>
      </rPr>
      <t xml:space="preserve">รายได้ค่ารักษา </t>
    </r>
    <r>
      <rPr>
        <sz val="13"/>
        <rFont val="Angsana New"/>
        <family val="1"/>
      </rPr>
      <t xml:space="preserve">UC-OP </t>
    </r>
    <r>
      <rPr>
        <sz val="13"/>
        <rFont val="Angsana New"/>
        <family val="1"/>
      </rPr>
      <t>นอกสังกัด สป.</t>
    </r>
  </si>
  <si>
    <t>P13</t>
  </si>
  <si>
    <t>P13.1</t>
  </si>
  <si>
    <t>46020</t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</si>
  <si>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>(งบลงทุน)</t>
    </r>
  </si>
  <si>
    <t>44010</t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</si>
  <si>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>แบบเหมาจ่ายต่อผู้มีสิทธิ</t>
    </r>
  </si>
  <si>
    <t>P1.7</t>
  </si>
  <si>
    <t>P04.7</t>
  </si>
  <si>
    <t>43010</t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</si>
  <si>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 xml:space="preserve">UC-OP </t>
    </r>
    <r>
      <rPr>
        <sz val="13"/>
        <rFont val="Angsana New"/>
        <family val="1"/>
      </rPr>
      <t>ตามเกณฑ์คุณภาพผลงานบริการ</t>
    </r>
  </si>
  <si>
    <t>P1.4</t>
  </si>
  <si>
    <t>P04.4</t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</si>
  <si>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 xml:space="preserve">P&amp;P </t>
    </r>
    <r>
      <rPr>
        <sz val="13"/>
        <rFont val="Angsana New"/>
        <family val="1"/>
      </rPr>
      <t>แบบเหมาจ่ายต่อผู้มีสิทธิ</t>
    </r>
  </si>
  <si>
    <t>P1.5</t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</si>
  <si>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>เฉพาะโรคอื่น</t>
    </r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</si>
  <si>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 xml:space="preserve">UC-P&amp;P </t>
    </r>
    <r>
      <rPr>
        <sz val="13"/>
        <rFont val="Angsana New"/>
        <family val="1"/>
      </rPr>
      <t>อื่น</t>
    </r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</si>
  <si>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>อื่น</t>
    </r>
  </si>
  <si>
    <r>
      <rPr>
        <sz val="13"/>
        <rFont val="Angsana New"/>
        <family val="1"/>
      </rPr>
      <t xml:space="preserve">ส่วนต่างค่ารักษาที่สู!กว่าเหมาจ่ายรายหัว - กองทุน </t>
    </r>
    <r>
      <rPr>
        <sz val="13"/>
        <rFont val="Angsana New"/>
        <family val="1"/>
      </rPr>
      <t>UC OP</t>
    </r>
  </si>
  <si>
    <t>P1.2</t>
  </si>
  <si>
    <r>
      <rPr>
        <sz val="13"/>
        <rFont val="Angsana New"/>
        <family val="1"/>
      </rPr>
      <t xml:space="preserve">ส่วนต่างค่ารักษาที่สูงกว่าข้อตกลงในการจ่ายตาม </t>
    </r>
    <r>
      <rPr>
        <sz val="13"/>
        <rFont val="Angsana New"/>
        <family val="1"/>
      </rPr>
      <t>DRG</t>
    </r>
    <r>
      <rPr>
        <sz val="13"/>
        <rFont val="Angsana New"/>
        <family val="1"/>
      </rPr>
      <t xml:space="preserve">-กองทุน </t>
    </r>
    <r>
      <rPr>
        <sz val="13"/>
        <rFont val="Angsana New"/>
        <family val="1"/>
      </rPr>
      <t>UC -IP</t>
    </r>
  </si>
  <si>
    <r>
      <rPr>
        <sz val="13"/>
        <rFont val="Angsana New"/>
        <family val="1"/>
      </rPr>
      <t xml:space="preserve">ส่วนต่างค่ารักษาที่ตํ่ากว่าข้อตกลงในการจ่ายตาม </t>
    </r>
    <r>
      <rPr>
        <sz val="13"/>
        <rFont val="Angsana New"/>
        <family val="1"/>
      </rPr>
      <t>DRG</t>
    </r>
    <r>
      <rPr>
        <sz val="13"/>
        <rFont val="Angsana New"/>
        <family val="1"/>
      </rPr>
      <t xml:space="preserve">-กองทุน </t>
    </r>
    <r>
      <rPr>
        <sz val="13"/>
        <rFont val="Angsana New"/>
        <family val="1"/>
      </rPr>
      <t>UC -IP</t>
    </r>
  </si>
  <si>
    <r>
      <rPr>
        <sz val="13"/>
        <rFont val="Angsana New"/>
        <family val="1"/>
      </rPr>
      <t xml:space="preserve">ส่วนต่างค่ารักษาที่สูงกว่าข้อตกลงในการตามจ่าย </t>
    </r>
    <r>
      <rPr>
        <sz val="13"/>
        <rFont val="Angsana New"/>
        <family val="1"/>
      </rPr>
      <t>UC OP</t>
    </r>
  </si>
  <si>
    <r>
      <rPr>
        <sz val="13"/>
        <rFont val="Angsana New"/>
        <family val="1"/>
      </rPr>
      <t xml:space="preserve">ส่วนต่างค่ารักษาที่ตํ่ากว่าข้อตกลงในการตามจ่าย </t>
    </r>
    <r>
      <rPr>
        <sz val="13"/>
        <rFont val="Angsana New"/>
        <family val="1"/>
      </rPr>
      <t>UC OP</t>
    </r>
  </si>
  <si>
    <r>
      <rPr>
        <sz val="13"/>
        <rFont val="Angsana New"/>
        <family val="1"/>
      </rPr>
      <t xml:space="preserve">รายได้ค่ารักษาด้านการสร้างเสริมสุขภาพและบิองกันโรค </t>
    </r>
    <r>
      <rPr>
        <sz val="13"/>
        <rFont val="Angsana New"/>
        <family val="1"/>
      </rPr>
      <t>(P&amp;P)</t>
    </r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</si>
  <si>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>UC</t>
    </r>
    <r>
      <rPr>
        <sz val="13"/>
        <rFont val="Angsana New"/>
        <family val="1"/>
      </rPr>
      <t>-บริการพืนทีเฉพาะ</t>
    </r>
  </si>
  <si>
    <t>P04.6</t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</si>
  <si>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>uc (CF)</t>
    </r>
  </si>
  <si>
    <t>P1.3</t>
  </si>
  <si>
    <t>P04.5</t>
  </si>
  <si>
    <r>
      <rPr>
        <sz val="13"/>
        <rFont val="Angsana New"/>
        <family val="1"/>
      </rPr>
      <t xml:space="preserve">รายได้ค่ารักษา </t>
    </r>
    <r>
      <rPr>
        <sz val="13"/>
        <rFont val="Angsana New"/>
        <family val="1"/>
      </rPr>
      <t xml:space="preserve">UC- OP </t>
    </r>
    <r>
      <rPr>
        <sz val="13"/>
        <rFont val="Angsana New"/>
        <family val="1"/>
      </rPr>
      <t xml:space="preserve">บริการกรณีเฉพาะ </t>
    </r>
    <r>
      <rPr>
        <sz val="13"/>
        <rFont val="Angsana New"/>
        <family val="1"/>
      </rPr>
      <t>(CR)</t>
    </r>
  </si>
  <si>
    <r>
      <rPr>
        <sz val="13"/>
        <rFont val="Angsana New"/>
        <family val="1"/>
      </rPr>
      <t xml:space="preserve">รายได้ค่ารักษา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 xml:space="preserve">บริการกรณีเฉพาะ </t>
    </r>
    <r>
      <rPr>
        <sz val="13"/>
        <rFont val="Angsana New"/>
        <family val="1"/>
      </rPr>
      <t>(CR)</t>
    </r>
  </si>
  <si>
    <r>
      <rPr>
        <sz val="13"/>
        <rFont val="Angsana New"/>
        <family val="1"/>
      </rPr>
      <t>ส่วนต่างค่ารักษาที่สู!กว่าข้อตกลงในการจ่ายตาม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 xml:space="preserve">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บริการเฉพาะ </t>
    </r>
    <r>
      <rPr>
        <sz val="13"/>
        <rFont val="Angsana New"/>
        <family val="1"/>
      </rPr>
      <t xml:space="preserve">(CR)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</si>
  <si>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>ส่วนต่างค่ารักษาที่ตํ่ากว่าข้อตกลงในการจ่ายตาม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 xml:space="preserve">กองทุน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 xml:space="preserve">บริการเฉพาะ </t>
    </r>
    <r>
      <rPr>
        <sz val="13"/>
        <rFont val="Angsana New"/>
        <family val="1"/>
      </rPr>
      <t xml:space="preserve">(CR)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</si>
  <si>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รายได้กองทุน </t>
    </r>
    <r>
      <rPr>
        <sz val="13"/>
        <rFont val="Angsana New"/>
        <family val="1"/>
      </rPr>
      <t xml:space="preserve">UC-P&amp;P </t>
    </r>
    <r>
      <rPr>
        <sz val="13"/>
        <rFont val="Angsana New"/>
        <family val="1"/>
      </rPr>
      <t>ตามเกณฑ์คุณภาพผลงานบริการ</t>
    </r>
  </si>
  <si>
    <r>
      <rPr>
        <sz val="13"/>
        <rFont val="Angsana New"/>
        <family val="1"/>
      </rPr>
      <t>รายได้จากการยกหนีกรณีส่งต่อผู้ป่วยระหว่างรพ.</t>
    </r>
  </si>
  <si>
    <r>
      <rPr>
        <sz val="13"/>
        <rFont val="Angsana New"/>
        <family val="1"/>
      </rPr>
      <t xml:space="preserve">ส่วนต่างค่ารักษาที่สูงกว่าเหมาจ่ายรายหัว - กองทุน </t>
    </r>
    <r>
      <rPr>
        <sz val="13"/>
        <rFont val="Angsana New"/>
        <family val="1"/>
      </rPr>
      <t>UC P&amp;P</t>
    </r>
  </si>
  <si>
    <r>
      <rPr>
        <sz val="13"/>
        <rFont val="Angsana New"/>
        <family val="1"/>
      </rPr>
      <t>ส่วนต่างค่ารักษาที่สู!กว่าข้อตกลงตามหลักเกณฑ์การจ่ายกองทุนบ</t>
    </r>
    <r>
      <rPr>
        <sz val="13"/>
        <rFont val="Angsana New"/>
        <family val="1"/>
      </rPr>
      <t>C</t>
    </r>
    <r>
      <rPr>
        <sz val="13"/>
        <rFont val="Angsana New"/>
        <family val="1"/>
      </rPr>
      <t xml:space="preserve">-บริการเฉพาะ </t>
    </r>
    <r>
      <rPr>
        <sz val="13"/>
        <rFont val="Angsana New"/>
        <family val="1"/>
      </rPr>
      <t xml:space="preserve">(CR)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</si>
  <si>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>ส่วนต่างค่ารักษาที่ตํ่ากว่าข้อตกลงตามหลักเกณฑ์การจ่ายกองทุนบ</t>
    </r>
    <r>
      <rPr>
        <sz val="13"/>
        <rFont val="Angsana New"/>
        <family val="1"/>
      </rPr>
      <t>C</t>
    </r>
    <r>
      <rPr>
        <sz val="13"/>
        <rFont val="Angsana New"/>
        <family val="1"/>
      </rPr>
      <t xml:space="preserve">-บริการเฉพาะ </t>
    </r>
    <r>
      <rPr>
        <sz val="13"/>
        <rFont val="Angsana New"/>
        <family val="1"/>
      </rPr>
      <t xml:space="preserve">(CR) </t>
    </r>
    <r>
      <rPr>
        <sz val="13"/>
        <rFont val="Angsana New"/>
        <family val="1"/>
      </rPr>
      <t xml:space="preserve">-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</si>
  <si>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รายได้ค่ารักษา </t>
    </r>
    <r>
      <rPr>
        <sz val="13"/>
        <rFont val="Angsana New"/>
        <family val="1"/>
      </rPr>
      <t>OP Refer</t>
    </r>
  </si>
  <si>
    <r>
      <rPr>
        <sz val="13"/>
        <rFont val="Angsana New"/>
        <family val="1"/>
      </rPr>
      <t xml:space="preserve">ส่วนปรับลดค่าแรง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</si>
  <si>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ส่วนปรับลดค่าแรง </t>
    </r>
    <r>
      <rPr>
        <sz val="13"/>
        <rFont val="Angsana New"/>
        <family val="1"/>
      </rPr>
      <t>IP</t>
    </r>
  </si>
  <si>
    <t>p1.4</t>
  </si>
  <si>
    <r>
      <rPr>
        <sz val="13"/>
        <rFont val="Angsana New"/>
        <family val="1"/>
      </rPr>
      <t xml:space="preserve">ส่วนปรับลดค่าแรง </t>
    </r>
    <r>
      <rPr>
        <sz val="13"/>
        <rFont val="Angsana New"/>
        <family val="1"/>
      </rPr>
      <t>PP</t>
    </r>
  </si>
  <si>
    <r>
      <rPr>
        <sz val="13"/>
        <rFont val="Angsana New"/>
        <family val="1"/>
      </rPr>
      <t xml:space="preserve">รายได้ค่าบริการสาธารณสุขสำหรับโรคติดเซือไวรัสโคโรนา -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>จาก สปสซ.</t>
    </r>
  </si>
  <si>
    <r>
      <rPr>
        <sz val="13"/>
        <rFont val="Angsana New"/>
        <family val="1"/>
      </rPr>
      <t xml:space="preserve">รายได้ค่าบริการสาธารณสุขสำหรับโรคติดเซือไวรัสโคโรนา -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>จาก สปสซ.</t>
    </r>
  </si>
  <si>
    <t>P08</t>
  </si>
  <si>
    <t>P08.3</t>
  </si>
  <si>
    <t>43030</t>
  </si>
  <si>
    <r>
      <rPr>
        <sz val="13"/>
        <rFont val="Angsana New"/>
        <family val="1"/>
      </rPr>
      <t>รายได้กองทุนประกันสังคม</t>
    </r>
  </si>
  <si>
    <t>P08.1</t>
  </si>
  <si>
    <t>41050</t>
  </si>
  <si>
    <r>
      <rPr>
        <sz val="13"/>
        <rFont val="Angsana New"/>
        <family val="1"/>
      </rPr>
      <t xml:space="preserve">รายได้ค่ารักษาประกันสังคม </t>
    </r>
    <r>
      <rPr>
        <sz val="13"/>
        <rFont val="Angsana New"/>
        <family val="1"/>
      </rPr>
      <t>OP</t>
    </r>
    <r>
      <rPr>
        <sz val="13"/>
        <rFont val="Angsana New"/>
        <family val="1"/>
      </rPr>
      <t>-เครือข่าย</t>
    </r>
  </si>
  <si>
    <t>P08.2</t>
  </si>
  <si>
    <t>42050</t>
  </si>
  <si>
    <r>
      <rPr>
        <sz val="13"/>
        <rFont val="Angsana New"/>
        <family val="1"/>
      </rPr>
      <t xml:space="preserve">รายได้ค่ารักษาประกันสังคม </t>
    </r>
    <r>
      <rPr>
        <sz val="13"/>
        <rFont val="Angsana New"/>
        <family val="1"/>
      </rPr>
      <t>IP</t>
    </r>
    <r>
      <rPr>
        <sz val="13"/>
        <rFont val="Angsana New"/>
        <family val="1"/>
      </rPr>
      <t>-เครือข่าย</t>
    </r>
  </si>
  <si>
    <r>
      <rPr>
        <sz val="13"/>
        <rFont val="Angsana New"/>
        <family val="1"/>
      </rPr>
      <t xml:space="preserve">รายได้ค่ารักษาประกันสังคม </t>
    </r>
    <r>
      <rPr>
        <sz val="13"/>
        <rFont val="Angsana New"/>
        <family val="1"/>
      </rPr>
      <t>OP</t>
    </r>
    <r>
      <rPr>
        <sz val="13"/>
        <rFont val="Angsana New"/>
        <family val="1"/>
      </rPr>
      <t>-นอกเครือข่าย</t>
    </r>
  </si>
  <si>
    <r>
      <rPr>
        <sz val="13"/>
        <rFont val="Angsana New"/>
        <family val="1"/>
      </rPr>
      <t xml:space="preserve">รายได้ค่ารักษาประกันสังคม </t>
    </r>
    <r>
      <rPr>
        <sz val="13"/>
        <rFont val="Angsana New"/>
        <family val="1"/>
      </rPr>
      <t>IP</t>
    </r>
    <r>
      <rPr>
        <sz val="13"/>
        <rFont val="Angsana New"/>
        <family val="1"/>
      </rPr>
      <t>-นอกเครือข่าย</t>
    </r>
  </si>
  <si>
    <r>
      <rPr>
        <sz val="13"/>
        <rFont val="Angsana New"/>
        <family val="1"/>
      </rPr>
      <t xml:space="preserve">รายได้ค่ารักษาประกันสังคม </t>
    </r>
    <r>
      <rPr>
        <sz val="13"/>
        <rFont val="Angsana New"/>
        <family val="1"/>
      </rPr>
      <t>OP</t>
    </r>
    <r>
      <rPr>
        <sz val="13"/>
        <rFont val="Angsana New"/>
        <family val="1"/>
      </rPr>
      <t>-นอกเครือข่าย ต่างสังกัด สป.สธ.</t>
    </r>
  </si>
  <si>
    <r>
      <rPr>
        <sz val="13"/>
        <rFont val="Angsana New"/>
        <family val="1"/>
      </rPr>
      <t xml:space="preserve">รายได้ค่ารักษาประกันสังคม </t>
    </r>
    <r>
      <rPr>
        <sz val="13"/>
        <rFont val="Angsana New"/>
        <family val="1"/>
      </rPr>
      <t>IP</t>
    </r>
    <r>
      <rPr>
        <sz val="13"/>
        <rFont val="Angsana New"/>
        <family val="1"/>
      </rPr>
      <t>-นอกเครือข่าย ต่างสังกัด สป.สธ.</t>
    </r>
  </si>
  <si>
    <r>
      <rPr>
        <sz val="13"/>
        <rFont val="Angsana New"/>
        <family val="1"/>
      </rPr>
      <t>รายได้ค่ารักษาประกันสังคม-กองทุนทดแทน</t>
    </r>
  </si>
  <si>
    <r>
      <rPr>
        <sz val="13"/>
        <rFont val="Angsana New"/>
        <family val="1"/>
      </rPr>
      <t>รายได้ค่ารักษาประกันสังคม 72 ชั่วโมงแรก</t>
    </r>
  </si>
  <si>
    <r>
      <rPr>
        <sz val="13"/>
        <rFont val="Angsana New"/>
        <family val="1"/>
      </rPr>
      <t>รายได้ค่ารักษาประกันสังคม-ค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 xml:space="preserve">าใข้จ่ายสูง/อุบัติเหตุ/ฉุกเฉิน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</si>
  <si>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>รายได้ค่ารักษาประกันสังคม-ค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 xml:space="preserve">าใข้จ่ายสูง </t>
    </r>
    <r>
      <rPr>
        <sz val="13"/>
        <rFont val="Angsana New"/>
        <family val="1"/>
      </rPr>
      <t>IP</t>
    </r>
  </si>
  <si>
    <t>44040</t>
  </si>
  <si>
    <r>
      <rPr>
        <sz val="13"/>
        <rFont val="Angsana New"/>
        <family val="1"/>
      </rPr>
      <t xml:space="preserve">ส่วนต่างค่ารักษาที่สูงกว่าเหมาจ่ายรายหัว - กองทุนประกันสังคม -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</si>
  <si>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>ส่วนต่างค่ารักษาที่สูงกว่าข้อตกลงตามหลักเกณฑ์การจ่าย-กองทุนประกันสังคม-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</si>
  <si>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>ส่วนต่างค่ารักษาทีสูงฺกว่าข้อตกลงในการจ่ายตาม กองทุนประกันสังคม</t>
    </r>
  </si>
  <si>
    <r>
      <rPr>
        <sz val="13"/>
        <rFont val="Angsana New"/>
        <family val="1"/>
      </rPr>
      <t>ส่วนต่างค่ารักษาที่ตํ่ากว่าข้อตกลงในการจ่ายตาม กองทุนประกันสังคม</t>
    </r>
  </si>
  <si>
    <r>
      <rPr>
        <sz val="13"/>
        <rFont val="Angsana New"/>
        <family val="1"/>
      </rPr>
      <t>รายได้ค่าบริหารจัดการประกันสังคม</t>
    </r>
  </si>
  <si>
    <r>
      <rPr>
        <sz val="13"/>
        <rFont val="Angsana New"/>
        <family val="1"/>
      </rPr>
      <t>รายได้ค่าตอบแทนและพัฒนากิจการ</t>
    </r>
  </si>
  <si>
    <t>P09</t>
  </si>
  <si>
    <t>41060</t>
  </si>
  <si>
    <r>
      <rPr>
        <sz val="13"/>
        <rFont val="Angsana New"/>
        <family val="1"/>
      </rPr>
      <t>รายได้กองทุนแรงงานต่างด้าว</t>
    </r>
  </si>
  <si>
    <t>P09.1</t>
  </si>
  <si>
    <r>
      <rPr>
        <sz val="13"/>
        <rFont val="Angsana New"/>
        <family val="1"/>
      </rPr>
      <t xml:space="preserve">รายได้ค่ารักษาแรงงานต่างด้าว </t>
    </r>
    <r>
      <rPr>
        <sz val="13"/>
        <rFont val="Angsana New"/>
        <family val="1"/>
      </rPr>
      <t>OP</t>
    </r>
  </si>
  <si>
    <t>P09.2</t>
  </si>
  <si>
    <t>42060</t>
  </si>
  <si>
    <r>
      <rPr>
        <sz val="13"/>
        <rFont val="Angsana New"/>
        <family val="1"/>
      </rPr>
      <t xml:space="preserve">รายได้ค่ารักษาแรงงานต่างด้าว </t>
    </r>
    <r>
      <rPr>
        <sz val="13"/>
        <rFont val="Angsana New"/>
        <family val="1"/>
      </rPr>
      <t>IP</t>
    </r>
  </si>
  <si>
    <t>44050</t>
  </si>
  <si>
    <r>
      <rPr>
        <sz val="13"/>
        <rFont val="Angsana New"/>
        <family val="1"/>
      </rPr>
      <t xml:space="preserve">ส่วนต่างค่ารักษาที่สูงกว่ากองทุนเหมาจ่ายรายหัว - กองทุนแรงงานต่างด้าว -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</si>
  <si>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ส่วนต่างค่ารักษาที่สูงกว่ากองทุนเหมาจ่ายรายหัว - กองทุนแรงงานต่างด้าว -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</si>
  <si>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รายได้ค่ารักษาแรงงานต่างด้าว - เบิกจากส่วนกลาง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</si>
  <si>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ส่วนต่างค่ารักษาที่สู!กว่าข้อตกลงในการจ่ายตาม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 xml:space="preserve">-แรงงานต่างด้าว -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</si>
  <si>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ส่วนต่างค่ารักษาที่ตํ่ากว่าข้อตกลงในการจ่ายตาม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 xml:space="preserve">- แรงงานต่างด้าว -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</si>
  <si>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รายได้ค่ารักษาแรงงานต่างด้าว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>CUP</t>
    </r>
  </si>
  <si>
    <r>
      <rPr>
        <sz val="13"/>
        <rFont val="Angsana New"/>
        <family val="1"/>
      </rPr>
      <t xml:space="preserve">รายได้ค่ารักษาแรงงานต่างด้าว </t>
    </r>
    <r>
      <rPr>
        <sz val="13"/>
        <rFont val="Angsana New"/>
        <family val="1"/>
      </rPr>
      <t xml:space="preserve">IP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>CUP</t>
    </r>
  </si>
  <si>
    <r>
      <rPr>
        <sz val="13"/>
        <rFont val="Angsana New"/>
        <family val="1"/>
      </rPr>
      <t xml:space="preserve">รายได้ค่ารักษาแรงงานต่างด้าว - เบิกจากส่วนกลาง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</si>
  <si>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ส่วนต่างค่ารักษาที่สูงกว่าข้อตกลงในการจ่ายตามหลักเกณฑ์ๆ เงินประกันสุขภาพคน ต่างด้าว/แรงงานต่างด้าว </t>
    </r>
    <r>
      <rPr>
        <sz val="13"/>
        <rFont val="Angsana New"/>
        <family val="1"/>
      </rPr>
      <t>OP</t>
    </r>
  </si>
  <si>
    <t>P09.4</t>
  </si>
  <si>
    <t>43040</t>
  </si>
  <si>
    <r>
      <rPr>
        <sz val="13"/>
        <rFont val="Angsana New"/>
        <family val="1"/>
      </rPr>
      <t>รายได้ค่าตรวจสุขภาพแรงงานต่างด้าว</t>
    </r>
  </si>
  <si>
    <r>
      <rPr>
        <sz val="13"/>
        <rFont val="Angsana New"/>
        <family val="1"/>
      </rPr>
      <t>รายได้ค่าบริหารจัดการแรงงานต่างด้าว</t>
    </r>
  </si>
  <si>
    <t>P09.3</t>
  </si>
  <si>
    <r>
      <rPr>
        <sz val="13"/>
        <rFont val="Angsana New"/>
        <family val="1"/>
      </rPr>
      <t>รายได้แรงงานต่างด้าว- ค่าบริการทางการแพทย์</t>
    </r>
    <r>
      <rPr>
        <sz val="13"/>
        <rFont val="Angsana New"/>
        <family val="1"/>
      </rPr>
      <t>(P&amp;P)</t>
    </r>
  </si>
  <si>
    <t>ส่วนต่างค่ารักษาที่mกว่าข้อตกลงในการจ่ายตามหลักเกณฑ์ๆ เงินประกันสุขภาพคน ต่างด้าว/แรงงานต่างด้าว OP</t>
  </si>
  <si>
    <t>P10.4</t>
  </si>
  <si>
    <r>
      <rPr>
        <sz val="13"/>
        <rFont val="Angsana New"/>
        <family val="1"/>
      </rPr>
      <t xml:space="preserve">รายได้ค่ารักษาบุคคลที่มีบิญหาสถานะและสิทธิ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>CUP</t>
    </r>
  </si>
  <si>
    <r>
      <rPr>
        <sz val="13"/>
        <rFont val="Angsana New"/>
        <family val="1"/>
      </rPr>
      <t xml:space="preserve">รายได้ค่ารักษาบุคคลที่มีบิญหาสถานะและสิทธิ - เบิกจากส่วนกลาง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</si>
  <si>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ส่วนต่างค่ารักษาพยาบาลที่สูงุกว่าข้อตกลงในการจ่ายตามหลักเกณฑ์ๆ -บุคคลที่มี บิญหาสถานะและสิทธิ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</si>
  <si>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ส่วนต่างค่ารักษาที่สูงกว่าข้อตกลงในการจ่ายตาม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บุคคลที่มีบิญหาสถานะและ สิทธิ</t>
    </r>
  </si>
  <si>
    <r>
      <rPr>
        <sz val="13"/>
        <rFont val="Angsana New"/>
        <family val="1"/>
      </rPr>
      <t xml:space="preserve">ส่วนต่างค่ารักษาที่ตํ่ากว่าข้อตกลงในการจ่ายตาม </t>
    </r>
    <r>
      <rPr>
        <sz val="13"/>
        <rFont val="Angsana New"/>
        <family val="1"/>
      </rPr>
      <t xml:space="preserve">DRG </t>
    </r>
    <r>
      <rPr>
        <sz val="13"/>
        <rFont val="Angsana New"/>
        <family val="1"/>
      </rPr>
      <t>บุคคลที่มีบิญหาสถานะและ สิทธิ</t>
    </r>
  </si>
  <si>
    <r>
      <rPr>
        <sz val="13"/>
        <rFont val="Angsana New"/>
        <family val="1"/>
      </rPr>
      <t xml:space="preserve">รายได้ค่ารักษา-บุคคลที่มีบิญหาสถานะและสิทธิ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ใน </t>
    </r>
    <r>
      <rPr>
        <sz val="13"/>
        <rFont val="Angsana New"/>
        <family val="1"/>
      </rPr>
      <t>CUP</t>
    </r>
  </si>
  <si>
    <r>
      <rPr>
        <sz val="13"/>
        <rFont val="Angsana New"/>
        <family val="1"/>
      </rPr>
      <t xml:space="preserve">รายได้ค่ารักษาบุคคลที่มีบิญหาสถานะและสิทธิ - เบิกจากส่วนกลาง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</si>
  <si>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ส่วนต่างคารักษาทีสูงกว่าเหมาจ่ายรายหัว-เงินอุดหนุนบุคคลทีมีป้ญหาและสถานะ และสิทธิ </t>
    </r>
    <r>
      <rPr>
        <sz val="13"/>
        <rFont val="Angsana New"/>
        <family val="1"/>
      </rPr>
      <t xml:space="preserve">OP </t>
    </r>
    <r>
      <rPr>
        <sz val="13"/>
        <rFont val="Angsana New"/>
        <family val="1"/>
      </rPr>
      <t xml:space="preserve">ใน </t>
    </r>
    <r>
      <rPr>
        <sz val="13"/>
        <rFont val="Angsana New"/>
        <family val="1"/>
      </rPr>
      <t>CUP</t>
    </r>
  </si>
  <si>
    <r>
      <rPr>
        <sz val="13"/>
        <rFont val="Angsana New"/>
        <family val="1"/>
      </rPr>
      <t>รายได้เงินอุดหนุนเหมาจ่ายรายหัวสำหรับบุคคลที่มีปิญหาสถานะและสิทธิ</t>
    </r>
  </si>
  <si>
    <r>
      <rPr>
        <sz val="13"/>
        <rFont val="Angsana New"/>
        <family val="1"/>
      </rPr>
      <t>รายได้เงินนอกงบประมาณ</t>
    </r>
  </si>
  <si>
    <r>
      <rPr>
        <sz val="13"/>
        <rFont val="Angsana New"/>
        <family val="1"/>
      </rPr>
      <t>รายได้ค่าเช่าอสังหาริมทรัพย์</t>
    </r>
  </si>
  <si>
    <r>
      <rPr>
        <sz val="13"/>
        <rFont val="Angsana New"/>
        <family val="1"/>
      </rPr>
      <t>รายได้ค่าเช่าอื่น</t>
    </r>
  </si>
  <si>
    <r>
      <rPr>
        <sz val="13"/>
        <rFont val="Angsana New"/>
        <family val="1"/>
      </rPr>
      <t>รายได้จากการช่วยเหลือเพื่อการดำเนินงานจาก อปท.</t>
    </r>
  </si>
  <si>
    <r>
      <rPr>
        <sz val="13"/>
        <rFont val="Angsana New"/>
        <family val="1"/>
      </rPr>
      <t>รายได้จากการช่วยเหลือเพื่อการดำเนินงานอื่น</t>
    </r>
  </si>
  <si>
    <t>P13.2</t>
  </si>
  <si>
    <t>46030</t>
  </si>
  <si>
    <r>
      <rPr>
        <sz val="13"/>
        <rFont val="Angsana New"/>
        <family val="1"/>
      </rPr>
      <t>รายได้จากการช่วยเหลือเพื่อการลงทุนจาก อปท.</t>
    </r>
  </si>
  <si>
    <r>
      <rPr>
        <sz val="13"/>
        <rFont val="Angsana New"/>
        <family val="1"/>
      </rPr>
      <t>รายได้จากการช่วยเหลือเพื่อการลงทุนอื่น</t>
    </r>
  </si>
  <si>
    <t>P9.2</t>
  </si>
  <si>
    <t>P12.3</t>
  </si>
  <si>
    <r>
      <rPr>
        <sz val="13"/>
        <rFont val="Angsana New"/>
        <family val="1"/>
      </rPr>
      <t>รายได้จากการรับบริจาค-เงินสดและรายการเทียบเท่าเงินสด</t>
    </r>
  </si>
  <si>
    <r>
      <rPr>
        <sz val="13"/>
        <rFont val="Angsana New"/>
        <family val="1"/>
      </rPr>
      <t>รายได้จากการรับบริจาค-สินทรัพย์อื่น</t>
    </r>
  </si>
  <si>
    <t>P121</t>
  </si>
  <si>
    <r>
      <rPr>
        <sz val="13"/>
        <rFont val="Angsana New"/>
        <family val="1"/>
      </rPr>
      <t>พักรับเงินงบอุดหนุน</t>
    </r>
  </si>
  <si>
    <r>
      <rPr>
        <sz val="13"/>
        <rFont val="Angsana New"/>
        <family val="1"/>
      </rPr>
      <t>รายได้ดอกเปียจากสถาบันการเงิน</t>
    </r>
  </si>
  <si>
    <r>
      <rPr>
        <sz val="13"/>
        <rFont val="Angsana New"/>
        <family val="1"/>
      </rPr>
      <t>รายรับจากการขายวัสดุที่ใช้แล้ว</t>
    </r>
  </si>
  <si>
    <t>P11</t>
  </si>
  <si>
    <t>45100</t>
  </si>
  <si>
    <r>
      <rPr>
        <sz val="13"/>
        <rFont val="Angsana New"/>
        <family val="1"/>
      </rPr>
      <t>บัญชีรายได้ระหว่างหน่วยงาน - หน่วยงานรับเงินงบบุคลากรจากรัฐบาล</t>
    </r>
  </si>
  <si>
    <t>46010</t>
  </si>
  <si>
    <r>
      <rPr>
        <sz val="13"/>
        <rFont val="Angsana New"/>
        <family val="1"/>
      </rPr>
      <t>บัญชีรายได้ระหว่างหน่วยงาน - หน่วยงานรับเงินงบลงทุนจากรัฐบาล</t>
    </r>
  </si>
  <si>
    <t>P12.1</t>
  </si>
  <si>
    <r>
      <rPr>
        <sz val="13"/>
        <rFont val="Angsana New"/>
        <family val="1"/>
      </rPr>
      <t>บัญชีรายได้ระหว่างหน่วยงาน - หน่วยงานรับเงินงบดำเนินงานจากรัฐบาล</t>
    </r>
  </si>
  <si>
    <r>
      <rPr>
        <sz val="13"/>
        <rFont val="Angsana New"/>
        <family val="1"/>
      </rPr>
      <t>บัญชีรายได้ระหว่างหน่วยงาน - หน่วยงานรับเงินงบอุดหนุนจากรัฐบาล</t>
    </r>
  </si>
  <si>
    <r>
      <rPr>
        <sz val="13"/>
        <rFont val="Angsana New"/>
        <family val="1"/>
      </rPr>
      <t>บัญชีรายได้ระหว่างหน่วยงาน - หน่วยงานรับเงินงบรายจ่ายอืนจากรัฐบาล</t>
    </r>
  </si>
  <si>
    <r>
      <rPr>
        <sz val="13"/>
        <rFont val="Angsana New"/>
        <family val="1"/>
      </rPr>
      <t>บัญชีรายได้ระหว่างหน่วยงาน - หน่วยงานรับเงินงบกลางจากรัฐบาล</t>
    </r>
  </si>
  <si>
    <r>
      <rPr>
        <sz val="13"/>
        <rFont val="Angsana New"/>
        <family val="1"/>
      </rPr>
      <t>บัญชีรายได้ระหว่างหน่วยงาน - หน่วยงานรับเงินคู้จากรัฐบาล</t>
    </r>
  </si>
  <si>
    <r>
      <rPr>
        <sz val="13"/>
        <rFont val="Angsana New"/>
        <family val="1"/>
      </rPr>
      <t>บัญชีรายได้ระหว่างหน่วยงาน-กรมบัญชี กลางรับเงินเบิกเกินส่งคืนจากหน่วยงาน</t>
    </r>
  </si>
  <si>
    <t>P9.4</t>
  </si>
  <si>
    <r>
      <rPr>
        <sz val="13"/>
        <rFont val="Angsana New"/>
        <family val="1"/>
      </rPr>
      <t>รายได้ระหว่างหน่วยงาน-หน่วยงานรับเงินนอกงบประมาณจากกรมบัญชีกลาง</t>
    </r>
  </si>
  <si>
    <r>
      <rPr>
        <sz val="13"/>
        <rFont val="Angsana New"/>
        <family val="1"/>
      </rPr>
      <t>รายได้ระหว่างหน่วยงาน-ปรับเงินฝากคลัง</t>
    </r>
  </si>
  <si>
    <r>
      <rPr>
        <sz val="13"/>
        <rFont val="Angsana New"/>
        <family val="1"/>
      </rPr>
      <t>รายได้ระหว่างหน่วยงาน-หน่วยงานรับเงินจากหน่วยงานอื่น</t>
    </r>
  </si>
  <si>
    <r>
      <rPr>
        <sz val="13"/>
        <rFont val="Angsana New"/>
        <family val="1"/>
      </rPr>
      <t>รายได้ระหว่างหน่วยงาน - หน่วยงานรับเงินถอนคืนรายได้จากรัฐบาล</t>
    </r>
  </si>
  <si>
    <r>
      <rPr>
        <sz val="13"/>
        <rFont val="Angsana New"/>
        <family val="1"/>
      </rPr>
      <t>รายได้ระหว่างหน่วยงาน -เงินทดรองราชการ</t>
    </r>
  </si>
  <si>
    <r>
      <rPr>
        <sz val="13"/>
        <rFont val="Angsana New"/>
        <family val="1"/>
      </rPr>
      <t>รายได้ระหว่างกัน-ภายในกรมเดียวกัน</t>
    </r>
  </si>
  <si>
    <r>
      <rPr>
        <sz val="13"/>
        <rFont val="Angsana New"/>
        <family val="1"/>
      </rPr>
      <t>หนีสูญได้รับคืน</t>
    </r>
  </si>
  <si>
    <r>
      <rPr>
        <sz val="13"/>
        <rFont val="Angsana New"/>
        <family val="1"/>
      </rPr>
      <t>รายได้ค่าปรับ</t>
    </r>
  </si>
  <si>
    <r>
      <rPr>
        <sz val="13"/>
        <rFont val="Angsana New"/>
        <family val="1"/>
      </rPr>
      <t>รายได้ค่าวัสดุ/อุปกรณ?นำยา-หน่วยงานภาครัฐ</t>
    </r>
  </si>
  <si>
    <r>
      <rPr>
        <sz val="13"/>
        <rFont val="Angsana New"/>
        <family val="1"/>
      </rPr>
      <t>รายได้ค่าวัสดุ/อุปกรณ?นำยา-บุคคลภายนอก</t>
    </r>
  </si>
  <si>
    <r>
      <rPr>
        <sz val="13"/>
        <rFont val="Angsana New"/>
        <family val="1"/>
      </rPr>
      <t>รายได้ค่าใบรับรองแพทย์</t>
    </r>
  </si>
  <si>
    <r>
      <rPr>
        <sz val="13"/>
        <rFont val="Angsana New"/>
        <family val="1"/>
      </rPr>
      <t>รายได้จากเงินโครงการผลิตแพทย์</t>
    </r>
  </si>
  <si>
    <r>
      <rPr>
        <sz val="13"/>
        <rFont val="Angsana New"/>
        <family val="1"/>
      </rPr>
      <t>รายได้จากโครงการผลิตบุคลากรทางการแพทย์</t>
    </r>
  </si>
  <si>
    <r>
      <rPr>
        <sz val="13"/>
        <rFont val="Angsana New"/>
        <family val="1"/>
      </rPr>
      <t>รายได้ลักษณะอื่น</t>
    </r>
  </si>
  <si>
    <r>
      <rPr>
        <sz val="13"/>
        <rFont val="Angsana New"/>
        <family val="1"/>
      </rPr>
      <t>รายได้ค่าธรรมเนียม</t>
    </r>
  </si>
  <si>
    <t>P12.2</t>
  </si>
  <si>
    <r>
      <rPr>
        <sz val="13"/>
        <rFont val="Angsana New"/>
        <family val="1"/>
      </rPr>
      <t>รายได้อื่น-สินค้ารับโอนจาก สสจ./รพศ./รพท./รพซ./รพ.สต.</t>
    </r>
  </si>
  <si>
    <r>
      <rPr>
        <sz val="13"/>
        <rFont val="Angsana New"/>
        <family val="1"/>
      </rPr>
      <t>รายได้อื่น-วัสดุรับโอนจาก สสจ./รพศ./รพท./รพซ./รพ.สต.</t>
    </r>
  </si>
  <si>
    <r>
      <rPr>
        <sz val="13"/>
        <rFont val="Angsana New"/>
        <family val="1"/>
      </rPr>
      <t>รายได้อื่น-ครุภัณฑ์ ที่ดินและสิ่งก่อสร้างรับโอนจาก สสจ./รพศ./รพท./รพซ./ รพ.สต.</t>
    </r>
  </si>
  <si>
    <r>
      <rPr>
        <sz val="13"/>
        <rFont val="Angsana New"/>
        <family val="1"/>
      </rPr>
      <t>รายได้อื่น-เงินนอกงบประมาณรับโอนจาก สสจ./รพศ./รพท./รพซ./รพ.สต.</t>
    </r>
  </si>
  <si>
    <r>
      <rPr>
        <sz val="13"/>
        <rFont val="Angsana New"/>
        <family val="1"/>
      </rPr>
      <t>รายได้อื่น-เงินงบประมาณงบลงทุน รับโอนจาก สสจ./รพศ./รพท./รพซ./รพ.สต.</t>
    </r>
  </si>
  <si>
    <r>
      <rPr>
        <sz val="13"/>
        <rFont val="Angsana New"/>
        <family val="1"/>
      </rPr>
      <t>รายได้อื่น-เงินงบประมาณงบดำเนินงานรับโอนจาก สสจ./รพศ./รพท./รพซ./ รพ.สต.</t>
    </r>
  </si>
  <si>
    <r>
      <rPr>
        <sz val="13"/>
        <rFont val="Angsana New"/>
        <family val="1"/>
      </rPr>
      <t>รายได้อื่น-เงินงบประมาณงบอุดหนุนรับโอนจาก สสจ./รพศ./รพท./รพซ./รพ.สต</t>
    </r>
  </si>
  <si>
    <r>
      <rPr>
        <sz val="13"/>
        <rFont val="Angsana New"/>
        <family val="1"/>
      </rPr>
      <t>รายได้อื่น-เงินงบประมาณงบรายจ่ายอื่นรับโอนจาก สสจ./รพศ./รพท./รพซ./ รพ.สต.</t>
    </r>
  </si>
  <si>
    <r>
      <rPr>
        <sz val="13"/>
        <rFont val="Angsana New"/>
        <family val="1"/>
      </rPr>
      <t>รายได้อื่น-เงินงบประมาณงบกลางรับโอนจาก สสจ./รพศ./รพท./รพซ./รพ.สต.</t>
    </r>
  </si>
  <si>
    <r>
      <rPr>
        <sz val="13"/>
        <rFont val="Angsana New"/>
        <family val="1"/>
      </rPr>
      <t xml:space="preserve">รายได้ค่าธรรมเนียม </t>
    </r>
    <r>
      <rPr>
        <sz val="13"/>
        <rFont val="Angsana New"/>
        <family val="1"/>
      </rPr>
      <t>UC</t>
    </r>
  </si>
  <si>
    <t>P17</t>
  </si>
  <si>
    <t>52010</t>
  </si>
  <si>
    <r>
      <rPr>
        <sz val="13"/>
        <rFont val="Angsana New"/>
        <family val="1"/>
      </rPr>
      <t>เงินเดือนข้าราซการ(บริการ)</t>
    </r>
  </si>
  <si>
    <r>
      <rPr>
        <sz val="13"/>
        <rFont val="Angsana New"/>
        <family val="1"/>
      </rPr>
      <t>เงินเดือนข้าราซการ(สนับสนุน)</t>
    </r>
  </si>
  <si>
    <r>
      <rPr>
        <sz val="13"/>
        <rFont val="Angsana New"/>
        <family val="1"/>
      </rPr>
      <t>เงินประจำตำแหน่งระดับสูง/ระดับกลาง(สนับสนุน)</t>
    </r>
  </si>
  <si>
    <r>
      <rPr>
        <sz val="13"/>
        <rFont val="Angsana New"/>
        <family val="1"/>
      </rPr>
      <t>เงินประจำตำแหน่งวิซาชีพเฉพาะ(บริการ)</t>
    </r>
  </si>
  <si>
    <r>
      <rPr>
        <sz val="13"/>
        <rFont val="Angsana New"/>
        <family val="1"/>
      </rPr>
      <t>เงินประจำตำแหน่งผู้เชี่ยวซาญ (บริการ)</t>
    </r>
  </si>
  <si>
    <t>T1.2</t>
  </si>
  <si>
    <t>P19</t>
  </si>
  <si>
    <t>P19.1</t>
  </si>
  <si>
    <t>51070</t>
  </si>
  <si>
    <r>
      <rPr>
        <sz val="13"/>
        <rFont val="Angsana New"/>
        <family val="1"/>
      </rPr>
      <t>ค่าล่วงเวลา(สนับสนุน)</t>
    </r>
  </si>
  <si>
    <r>
      <rPr>
        <sz val="13"/>
        <rFont val="Angsana New"/>
        <family val="1"/>
      </rPr>
      <t>เงินตอบแทนพิเศษของข้าราซการผู้ได้รับเงินเดือนถึงขันสูงสุดของอันดับ(บริการ)</t>
    </r>
  </si>
  <si>
    <r>
      <rPr>
        <sz val="13"/>
        <rFont val="Angsana New"/>
        <family val="1"/>
      </rPr>
      <t>เงินตอบแทนพิเศษของข้าราซการผู้ได้รับเงินเดือนถึงขันสูงสุดของอันดับ(สนับสนุน)</t>
    </r>
  </si>
  <si>
    <r>
      <rPr>
        <sz val="13"/>
        <rFont val="Angsana New"/>
        <family val="1"/>
      </rPr>
      <t>เงินตอบแทนพิเศษของลูกจ้างประจำผู้ได้รับค่าจ้างถึงขันสูงสุดของตำแหน่ง(บริการ)</t>
    </r>
  </si>
  <si>
    <r>
      <rPr>
        <sz val="13"/>
        <rFont val="Angsana New"/>
        <family val="1"/>
      </rPr>
      <t>เงินตอบแทนพิเศษของลูกจ้างประจำผู้ได้รับค่าจ้างถึงขันสูงสุดของตำแหน่ง(สนับสนุน)</t>
    </r>
  </si>
  <si>
    <r>
      <rPr>
        <sz val="13"/>
        <rFont val="Angsana New"/>
        <family val="1"/>
      </rPr>
      <t>ค่าจ้างประจำ(บริการ)</t>
    </r>
  </si>
  <si>
    <r>
      <rPr>
        <sz val="13"/>
        <rFont val="Angsana New"/>
        <family val="1"/>
      </rPr>
      <t>ค่าจ้างประจำ(สนับสนุน)</t>
    </r>
  </si>
  <si>
    <t>T1.1</t>
  </si>
  <si>
    <t>P18</t>
  </si>
  <si>
    <t>52030</t>
  </si>
  <si>
    <r>
      <rPr>
        <sz val="13"/>
        <rFont val="Angsana New"/>
        <family val="1"/>
      </rPr>
      <t>ค่าจ้างชั่วคราว(บริการ)</t>
    </r>
  </si>
  <si>
    <r>
      <rPr>
        <sz val="13"/>
        <rFont val="Angsana New"/>
        <family val="1"/>
      </rPr>
      <t>ค่าจ้างชั่วคราว(สนับสนุน)</t>
    </r>
  </si>
  <si>
    <t>52020</t>
  </si>
  <si>
    <r>
      <rPr>
        <sz val="13"/>
        <rFont val="Angsana New"/>
        <family val="1"/>
      </rPr>
      <t>ค่าจ้างพนักงานกระทรวงสาธารณสุข (บริการ)</t>
    </r>
  </si>
  <si>
    <r>
      <rPr>
        <sz val="13"/>
        <rFont val="Angsana New"/>
        <family val="1"/>
      </rPr>
      <t>ค่าจ้างพนักงานกระทรวงสาธารณสุข (สนับสนุน)</t>
    </r>
  </si>
  <si>
    <t>52040</t>
  </si>
  <si>
    <r>
      <rPr>
        <sz val="13"/>
        <rFont val="Angsana New"/>
        <family val="1"/>
      </rPr>
      <t>ค่าจ้างเหมาบุคลากร (บริการ)</t>
    </r>
  </si>
  <si>
    <r>
      <rPr>
        <sz val="13"/>
        <rFont val="Angsana New"/>
        <family val="1"/>
      </rPr>
      <t>ค่าจ้างเหมาบุคลากร (สนับสนุน)</t>
    </r>
  </si>
  <si>
    <r>
      <rPr>
        <sz val="13"/>
        <rFont val="Angsana New"/>
        <family val="1"/>
      </rPr>
      <t>เงินค่าตอบแทนพนักงานราชการ (บริการ)</t>
    </r>
  </si>
  <si>
    <r>
      <rPr>
        <sz val="13"/>
        <rFont val="Angsana New"/>
        <family val="1"/>
      </rPr>
      <t>เงินค่าตอบแทนพนักงานราชการ (สนับสนุน)</t>
    </r>
  </si>
  <si>
    <r>
      <rPr>
        <sz val="13"/>
        <rFont val="Angsana New"/>
        <family val="1"/>
      </rPr>
      <t>เงินค่าครองชีพสำหรับข้าราชการ (บริการ)</t>
    </r>
  </si>
  <si>
    <r>
      <rPr>
        <sz val="13"/>
        <rFont val="Angsana New"/>
        <family val="1"/>
      </rPr>
      <t>เงินค่าครองชีพสำหรับข้าราชการ(สนับสนุน)</t>
    </r>
  </si>
  <si>
    <r>
      <rPr>
        <sz val="13"/>
        <rFont val="Angsana New"/>
        <family val="1"/>
      </rPr>
      <t>เงินค่าครองชีพสำหรับลูกจ้างประจำ(บริการ)</t>
    </r>
  </si>
  <si>
    <r>
      <rPr>
        <sz val="13"/>
        <rFont val="Angsana New"/>
        <family val="1"/>
      </rPr>
      <t>เงินค่าครองชีพสำหรับลูกจ้างประจำ(สนับสนุน)</t>
    </r>
  </si>
  <si>
    <r>
      <rPr>
        <sz val="13"/>
        <rFont val="Angsana New"/>
        <family val="1"/>
      </rPr>
      <t>เงินค่าครองชีพสำหรับพนักงานราชการ(บริการ)</t>
    </r>
  </si>
  <si>
    <r>
      <rPr>
        <sz val="13"/>
        <rFont val="Angsana New"/>
        <family val="1"/>
      </rPr>
      <t>เงินค่าครองชีพสำหรับพนักงานราชการ(สนับสนุน)</t>
    </r>
  </si>
  <si>
    <r>
      <rPr>
        <sz val="13"/>
        <rFont val="Angsana New"/>
        <family val="1"/>
      </rPr>
      <t>เงินตอบแทนรายเดือนสำหรับข้าราชการเท่ากับอัตราเงินประจำตำแหน่ง (บริการ)</t>
    </r>
  </si>
  <si>
    <r>
      <rPr>
        <sz val="13"/>
        <rFont val="Angsana New"/>
        <family val="1"/>
      </rPr>
      <t>เงินตอบแทนชำนาญการพิเศษทีไมใช่วิชาชีพ (สนับสนุน)</t>
    </r>
  </si>
  <si>
    <t>P19.4</t>
  </si>
  <si>
    <r>
      <rPr>
        <sz val="13"/>
        <rFont val="Angsana New"/>
        <family val="1"/>
      </rPr>
      <t>ค่าตอบแทนในการปฏิบัติงานเวรหรือผลัดบ่ายและหรือผลัดดึกของพยาบาล</t>
    </r>
  </si>
  <si>
    <t>P20</t>
  </si>
  <si>
    <t>52060</t>
  </si>
  <si>
    <r>
      <rPr>
        <sz val="13"/>
        <rFont val="Angsana New"/>
        <family val="1"/>
      </rPr>
      <t>เงินช่วยพิเศษกรณีเสียชีวิต (เงินงบประมาณ)</t>
    </r>
  </si>
  <si>
    <r>
      <rPr>
        <sz val="13"/>
        <rFont val="Angsana New"/>
        <family val="1"/>
      </rPr>
      <t>เงินช่วยพิเศษกรณีเสียชีวิต (เงินนอกงบประมาณ)</t>
    </r>
  </si>
  <si>
    <r>
      <rPr>
        <sz val="13"/>
        <rFont val="Angsana New"/>
        <family val="1"/>
      </rPr>
      <t>เงินท่าขวัญข้าราชการและลูกจ้าง</t>
    </r>
  </si>
  <si>
    <r>
      <rPr>
        <sz val="13"/>
        <rFont val="Angsana New"/>
        <family val="1"/>
      </rPr>
      <t>เงินซดเชยสมาซิก กบข.</t>
    </r>
  </si>
  <si>
    <r>
      <rPr>
        <sz val="13"/>
        <rFont val="Angsana New"/>
        <family val="1"/>
      </rPr>
      <t>เงินสมทบ กบข.</t>
    </r>
  </si>
  <si>
    <r>
      <rPr>
        <sz val="13"/>
        <rFont val="Angsana New"/>
        <family val="1"/>
      </rPr>
      <t>เงินสมทบ กลจ.</t>
    </r>
  </si>
  <si>
    <r>
      <rPr>
        <sz val="13"/>
        <rFont val="Angsana New"/>
        <family val="1"/>
      </rPr>
      <t>เงินสมทบกองทุนประอันลังคมส่วนของนายจ้าง (เงินงบประมาณ)</t>
    </r>
  </si>
  <si>
    <r>
      <rPr>
        <sz val="13"/>
        <rFont val="Angsana New"/>
        <family val="1"/>
      </rPr>
      <t>เงินสมทบกองทุนประอันลังคมส่วนของนายจ้าง (เงินนอกงบประมาณ)</t>
    </r>
  </si>
  <si>
    <t>T7.3</t>
  </si>
  <si>
    <r>
      <rPr>
        <sz val="13"/>
        <rFont val="Angsana New"/>
        <family val="1"/>
      </rPr>
      <t>ค่าเช่าบ้าน</t>
    </r>
  </si>
  <si>
    <r>
      <rPr>
        <sz val="13"/>
        <rFont val="Angsana New"/>
        <family val="1"/>
      </rPr>
      <t>เงินสมทบกองทุนสำรองเสียงชีพพนักงานและเจ้าหน้าทีรัฐ (เงินนอกงบประมาณ)</t>
    </r>
  </si>
  <si>
    <t>P19.5</t>
  </si>
  <si>
    <t>52070</t>
  </si>
  <si>
    <r>
      <rPr>
        <sz val="13"/>
        <rFont val="Angsana New"/>
        <family val="1"/>
      </rPr>
      <t>ค่าตอบแทนเงินเพิมพิเศษสำหรับผู้ปฏิบัติงานด้านการสาธารณสุข (พ.ต.ส.-เงิน งบประมาณ)</t>
    </r>
  </si>
  <si>
    <t>T1.4</t>
  </si>
  <si>
    <r>
      <rPr>
        <sz val="13"/>
        <rFont val="Angsana New"/>
        <family val="1"/>
      </rPr>
      <t>ค่าตอบแทนเงินเพิ่มพิเศษสำหรับผู้ปฏิบัติงานด้านการสาธารณสุข (พ.ต.ส.-เงินนอก งบประมาณ)</t>
    </r>
  </si>
  <si>
    <t>T1.3</t>
  </si>
  <si>
    <t>P19.2</t>
  </si>
  <si>
    <t>52090</t>
  </si>
  <si>
    <r>
      <rPr>
        <sz val="13"/>
        <rFont val="Angsana New"/>
        <family val="1"/>
      </rPr>
      <t>ค่าตอบแทนตามผลการปฏิบัติงาน (บริการ) - เงินงบประมาณ</t>
    </r>
  </si>
  <si>
    <r>
      <rPr>
        <sz val="13"/>
        <rFont val="Angsana New"/>
        <family val="1"/>
      </rPr>
      <t>ค่าตอบแทนตามผลการปฏิบัติงาน (สนับสนุน) - เงินงบประมาณ</t>
    </r>
  </si>
  <si>
    <t>P19.3</t>
  </si>
  <si>
    <t>52080</t>
  </si>
  <si>
    <r>
      <rPr>
        <sz val="13"/>
        <rFont val="Angsana New"/>
        <family val="1"/>
      </rPr>
      <t>ค่าตอบแทนการปฏิบัติงานในลักษณะค่าเปียเลียงเหมาจ่าย (บริการ) -เงินงบประมาณ</t>
    </r>
  </si>
  <si>
    <r>
      <rPr>
        <sz val="13"/>
        <rFont val="Angsana New"/>
        <family val="1"/>
      </rPr>
      <t>ค่าตอบแทนการปฏิบัติงานในลักษณะค่าเปียเลียงเหมาจ่าย (สนับสนุน) -เงินงบประมาณ</t>
    </r>
  </si>
  <si>
    <r>
      <rPr>
        <sz val="13"/>
        <rFont val="Angsana New"/>
        <family val="1"/>
      </rPr>
      <t>ค่าตอบแทนตามผลการปฏิบัติงาน (บริการ) - เงินนอกงบประมาณ</t>
    </r>
  </si>
  <si>
    <r>
      <rPr>
        <sz val="13"/>
        <rFont val="Angsana New"/>
        <family val="1"/>
      </rPr>
      <t>ค่าตอบแทนตามผลการปฏิบัติงาน (สนับสนุน) - เงินนอกงบประมาณ</t>
    </r>
  </si>
  <si>
    <r>
      <rPr>
        <sz val="13"/>
        <rFont val="Angsana New"/>
        <family val="1"/>
      </rPr>
      <t>ค่าตอบแทนการปฏิบัติงานในลักษณะค่าเปียเลียงเหมาจ่าย (บริการ) -เงินนอกงบประมาณ</t>
    </r>
  </si>
  <si>
    <r>
      <rPr>
        <sz val="13"/>
        <rFont val="Angsana New"/>
        <family val="1"/>
      </rPr>
      <t>ค่าตอบแทนการปฏิบัติงานในลักษณะค่าเปียเลียงเหมาจ่าย (สนับสนุน) -เงินนอกงบประมาณ</t>
    </r>
  </si>
  <si>
    <t>P19.7</t>
  </si>
  <si>
    <r>
      <rPr>
        <sz val="13"/>
        <rFont val="Angsana New"/>
        <family val="1"/>
      </rPr>
      <t>ค่าตอบแทนพิเศษชายแดนภาคใต้ (บริการ)</t>
    </r>
  </si>
  <si>
    <r>
      <rPr>
        <sz val="13"/>
        <rFont val="Angsana New"/>
        <family val="1"/>
      </rPr>
      <t>เงินสมทบกองทุนทดแทน - เงินงบประมาณ</t>
    </r>
  </si>
  <si>
    <r>
      <rPr>
        <sz val="13"/>
        <rFont val="Angsana New"/>
        <family val="1"/>
      </rPr>
      <t>เงินสมทบกองทุนทดแทน-เงินนอกงบประมาณ</t>
    </r>
  </si>
  <si>
    <r>
      <rPr>
        <sz val="13"/>
        <rFont val="Angsana New"/>
        <family val="1"/>
      </rPr>
      <t>เงินเพิ่มสำหรับตำแหน่งที่มีเหตุพิเศษ (บริการ)</t>
    </r>
  </si>
  <si>
    <r>
      <rPr>
        <sz val="13"/>
        <rFont val="Angsana New"/>
        <family val="1"/>
      </rPr>
      <t>เงินเพิ่มสำหรับตำแหน่งที่มีเหตุพิเศษ (สนับสนุน)</t>
    </r>
  </si>
  <si>
    <r>
      <rPr>
        <sz val="13"/>
        <rFont val="Angsana New"/>
        <family val="1"/>
      </rPr>
      <t>เงินช่วยค่ารักษาพยาบาลประเภทผู้ป่วยนอก รพ.รัฐ สำหรับผู้มีลีทธิตามกฎหมาย ยกเว้นผู้รับเบี้ยหวัด/บำนาญ</t>
    </r>
  </si>
  <si>
    <r>
      <rPr>
        <sz val="13"/>
        <rFont val="Angsana New"/>
        <family val="1"/>
      </rPr>
      <t>เงินช่วยค่ารักษาพยาบาลประเภทผู้ป่วยใน รพ.รัฐ สำหรับผู้มีลีทธิตามกฎหมายยกเว้น ผู้รับเบี้ยหวัด/บำนาญ</t>
    </r>
  </si>
  <si>
    <r>
      <rPr>
        <sz val="13"/>
        <rFont val="Angsana New"/>
        <family val="1"/>
      </rPr>
      <t>เงินช่วยค่ารักษาพยาบาลประเภทผู้ป่วยนอก รพ.เอกซนสำหรับผู้มีลีทธิตามกฎหมาย ยกเว้นผู้รับเบี้ยหวัด /ป่า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>นาญ</t>
    </r>
  </si>
  <si>
    <r>
      <rPr>
        <sz val="13"/>
        <rFont val="Angsana New"/>
        <family val="1"/>
      </rPr>
      <t>เงินช่วยค่ารักษาพยาบาลประเภทผู้ป่วยในร.พ.เอกซนสำหรับผู้มีลีทธิตามกฎหมาย ยกเว้นผู้รับเบี้ยหวัด /ป่า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>นาญ</t>
    </r>
  </si>
  <si>
    <r>
      <rPr>
        <sz val="13"/>
        <rFont val="Angsana New"/>
        <family val="1"/>
      </rPr>
      <t>เงินช่วยเหลือค่ารักษาพยาบาลตามกฎหมายสงเคราะห์ข้าราชการ</t>
    </r>
  </si>
  <si>
    <r>
      <rPr>
        <sz val="13"/>
        <rFont val="Angsana New"/>
        <family val="1"/>
      </rPr>
      <t>บำเหน็จตกทอด</t>
    </r>
  </si>
  <si>
    <r>
      <rPr>
        <sz val="13"/>
        <rFont val="Angsana New"/>
        <family val="1"/>
      </rPr>
      <t>เงินช่วยพิเศษกรณีผู้รับบำนาญเสียชีวิต</t>
    </r>
  </si>
  <si>
    <r>
      <rPr>
        <sz val="13"/>
        <rFont val="Angsana New"/>
        <family val="1"/>
      </rPr>
      <t>บำนาญตกทอด</t>
    </r>
  </si>
  <si>
    <t>เงินช่วยการศึกษาบุตร(ข้าราชการบำนาญ)</t>
  </si>
  <si>
    <r>
      <rPr>
        <sz val="13"/>
        <rFont val="Angsana New"/>
        <family val="1"/>
      </rPr>
      <t xml:space="preserve">เงินช่วยค่ารักษาพยาบาลประเภทผู้บํวยนอก รพ.รัฐ สำหรับผู้รับเปียหวัด </t>
    </r>
    <r>
      <rPr>
        <i/>
        <sz val="13"/>
        <rFont val="Angsana New"/>
        <family val="1"/>
      </rPr>
      <t>/’งำ</t>
    </r>
    <r>
      <rPr>
        <sz val="13"/>
        <rFont val="Angsana New"/>
        <family val="1"/>
      </rPr>
      <t>'นาญ ตามกฎหมาย</t>
    </r>
  </si>
  <si>
    <r>
      <rPr>
        <sz val="13"/>
        <rFont val="Angsana New"/>
        <family val="1"/>
      </rPr>
      <t>เงินช่วยค่ารักษาพยาบาลประเภทผู้ป่วยใน รพ.รัฐ สำหรับผู้รับเปียหวัด / บำนาญตามกฎหมาย</t>
    </r>
  </si>
  <si>
    <r>
      <rPr>
        <sz val="13"/>
        <rFont val="Angsana New"/>
        <family val="1"/>
      </rPr>
      <t>เงินช่วยค่ารักษา พยาบาลประเภทผู้ป่วยนอก รพ.เอกซน สำหรับผู้รับเปียหวัด/ บำนาญตามกฎหมาย</t>
    </r>
  </si>
  <si>
    <r>
      <rPr>
        <sz val="13"/>
        <rFont val="Angsana New"/>
        <family val="1"/>
      </rPr>
      <t>เงินช่วยค่ารักษาพยาบาลประเภทผู้ป่วยใน รพ.เอกซน สำหรับผู้รับเปียหวัด/บำนาญ ตามกฎหมาย</t>
    </r>
  </si>
  <si>
    <r>
      <rPr>
        <sz val="13"/>
        <rFont val="Angsana New"/>
        <family val="1"/>
      </rPr>
      <t>ค่าใซ้จ่ายทุนการศึกษา-ในประเทศ</t>
    </r>
  </si>
  <si>
    <t>T6.2</t>
  </si>
  <si>
    <r>
      <rPr>
        <sz val="13"/>
        <rFont val="Angsana New"/>
        <family val="1"/>
      </rPr>
      <t>ค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>าใซ้จ่ายด้านการ'ฝืกอบรม-ในประเทศ (เงินงบประมาณ)</t>
    </r>
  </si>
  <si>
    <r>
      <rPr>
        <sz val="13"/>
        <rFont val="Angsana New"/>
        <family val="1"/>
      </rPr>
      <t>ค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>าใซ้จ่ายด้านการ'ฝืกอบรม - ในประเทศ (เงินนอกงบประมาณ)</t>
    </r>
  </si>
  <si>
    <r>
      <rPr>
        <sz val="13"/>
        <rFont val="Angsana New"/>
        <family val="1"/>
      </rPr>
      <t>ค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>าใซ้จ่ายด้านการ'ฝืกอบรม -บุคคล ภายนอก (เงินงบประมาณ)</t>
    </r>
  </si>
  <si>
    <r>
      <rPr>
        <sz val="13"/>
        <rFont val="Angsana New"/>
        <family val="1"/>
      </rPr>
      <t>ค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>าใซ้จ่ายด้านการ'ฝืกอบรม -บุคคล ภายนอก (เงินนอกงบประมาณ)</t>
    </r>
  </si>
  <si>
    <t>P21</t>
  </si>
  <si>
    <t>P21.8</t>
  </si>
  <si>
    <t>51130</t>
  </si>
  <si>
    <r>
      <rPr>
        <sz val="13"/>
        <rFont val="Angsana New"/>
        <family val="1"/>
      </rPr>
      <t>ค่าเปียเสียง-ในประเทศ (เงินงบประมาณ)</t>
    </r>
  </si>
  <si>
    <r>
      <rPr>
        <sz val="13"/>
        <rFont val="Angsana New"/>
        <family val="1"/>
      </rPr>
      <t>ค่าเปียเสียง-ในประเทศ (เงินนอกงบประมาณ)</t>
    </r>
  </si>
  <si>
    <r>
      <rPr>
        <sz val="13"/>
        <rFont val="Angsana New"/>
        <family val="1"/>
      </rPr>
      <t>ค่าที่พัก-ในประเทศ (เงินงบประมาณ)</t>
    </r>
  </si>
  <si>
    <r>
      <rPr>
        <sz val="13"/>
        <rFont val="Angsana New"/>
        <family val="1"/>
      </rPr>
      <t>ค่าที่พัก-ในประเทศ (เงินนอกงบประมาณ)</t>
    </r>
  </si>
  <si>
    <r>
      <rPr>
        <sz val="13"/>
        <rFont val="Angsana New"/>
        <family val="1"/>
      </rPr>
      <t>ค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>าใซ้จ่ายเดินทางอื่น -ในประเทศ (เงินงบประมาณ)</t>
    </r>
  </si>
  <si>
    <r>
      <rPr>
        <sz val="13"/>
        <rFont val="Angsana New"/>
        <family val="1"/>
      </rPr>
      <t>ค</t>
    </r>
    <r>
      <rPr>
        <vertAlign val="superscript"/>
        <sz val="13"/>
        <rFont val="Angsana New"/>
        <family val="1"/>
      </rPr>
      <t>,</t>
    </r>
    <r>
      <rPr>
        <sz val="13"/>
        <rFont val="Angsana New"/>
        <family val="1"/>
      </rPr>
      <t>าใซ้จ่ายเดินทางอื่น -ในประเทศ (เงินนอกงบประมาณ)</t>
    </r>
  </si>
  <si>
    <t>P23</t>
  </si>
  <si>
    <t>P23.1</t>
  </si>
  <si>
    <t>51060</t>
  </si>
  <si>
    <r>
      <rPr>
        <sz val="13"/>
        <rFont val="Angsana New"/>
        <family val="1"/>
      </rPr>
      <t>วัสดุสำนักงานใช่ไป</t>
    </r>
  </si>
  <si>
    <t>P23.2</t>
  </si>
  <si>
    <r>
      <rPr>
        <sz val="13"/>
        <rFont val="Angsana New"/>
        <family val="1"/>
      </rPr>
      <t>วัสดุยานพาหนะและขนส่งใช่ไป</t>
    </r>
  </si>
  <si>
    <t>P23.3</t>
  </si>
  <si>
    <r>
      <rPr>
        <sz val="13"/>
        <rFont val="Angsana New"/>
        <family val="1"/>
      </rPr>
      <t>วัสดุไฟฟ้าและวิท ยุใช่ไป</t>
    </r>
  </si>
  <si>
    <t>P23.4</t>
  </si>
  <si>
    <r>
      <rPr>
        <sz val="13"/>
        <rFont val="Angsana New"/>
        <family val="1"/>
      </rPr>
      <t>วัสดุโฆษณาและเผยแพร่ใช่ไป</t>
    </r>
  </si>
  <si>
    <t>P23.5</t>
  </si>
  <si>
    <r>
      <rPr>
        <sz val="13"/>
        <rFont val="Angsana New"/>
        <family val="1"/>
      </rPr>
      <t>วัสดุคอมพิวเตอร์ใช่ไป</t>
    </r>
  </si>
  <si>
    <t>P23.6</t>
  </si>
  <si>
    <r>
      <rPr>
        <sz val="13"/>
        <rFont val="Angsana New"/>
        <family val="1"/>
      </rPr>
      <t>วัสดุงานบ้านงานครัวใช่ไป</t>
    </r>
  </si>
  <si>
    <t>P23.7</t>
  </si>
  <si>
    <r>
      <rPr>
        <sz val="13"/>
        <rFont val="Angsana New"/>
        <family val="1"/>
      </rPr>
      <t>วัสดุก่อสร้างใช่ไป</t>
    </r>
  </si>
  <si>
    <t>P23.8</t>
  </si>
  <si>
    <r>
      <rPr>
        <sz val="13"/>
        <rFont val="Angsana New"/>
        <family val="1"/>
      </rPr>
      <t>วัสดุอื่นใช่ไป</t>
    </r>
  </si>
  <si>
    <t>P23.9</t>
  </si>
  <si>
    <r>
      <rPr>
        <sz val="13"/>
        <rFont val="Angsana New"/>
        <family val="1"/>
      </rPr>
      <t>สินค้าใช่ไป</t>
    </r>
  </si>
  <si>
    <t>T6.1</t>
  </si>
  <si>
    <t>P21.1</t>
  </si>
  <si>
    <t>51120</t>
  </si>
  <si>
    <r>
      <rPr>
        <sz val="13"/>
        <rFont val="Angsana New"/>
        <family val="1"/>
      </rPr>
      <t>ค่าซ่อมแซมอาคารและสิ่งปลูกสร้าง</t>
    </r>
  </si>
  <si>
    <r>
      <rPr>
        <sz val="13"/>
        <rFont val="Angsana New"/>
        <family val="1"/>
      </rPr>
      <t>ค่าซ่อมแซมครุภัณฑ์สำนักงาน</t>
    </r>
  </si>
  <si>
    <r>
      <rPr>
        <sz val="13"/>
        <rFont val="Angsana New"/>
        <family val="1"/>
      </rPr>
      <t>ค่าซ่อมแซมครุภัณฑ์ยานพาหนะและขนส่ง</t>
    </r>
  </si>
  <si>
    <r>
      <rPr>
        <sz val="13"/>
        <rFont val="Angsana New"/>
        <family val="1"/>
      </rPr>
      <t>ค่าซ่อมแซมครุภัณฑ์ไฟฟ้าและวิทยุ</t>
    </r>
  </si>
  <si>
    <r>
      <rPr>
        <sz val="13"/>
        <rFont val="Angsana New"/>
        <family val="1"/>
      </rPr>
      <t>ค่าซ่อมแซมครุภัณฑ์โฆษณาและเผยแพร่</t>
    </r>
  </si>
  <si>
    <r>
      <rPr>
        <sz val="13"/>
        <rFont val="Angsana New"/>
        <family val="1"/>
      </rPr>
      <t>ค่าซ่อมแซมครุภัณฑ์วิทยาศาสตร์และการแพทย์</t>
    </r>
  </si>
  <si>
    <r>
      <rPr>
        <sz val="13"/>
        <rFont val="Angsana New"/>
        <family val="1"/>
      </rPr>
      <t>ค่าซ่อมแซมครุภัณฑ์คอมพิวเตอร์</t>
    </r>
  </si>
  <si>
    <r>
      <rPr>
        <sz val="13"/>
        <rFont val="Angsana New"/>
        <family val="1"/>
      </rPr>
      <t>ค่าซ่อมแซมครุภัณฑ์อื่น</t>
    </r>
  </si>
  <si>
    <t>T6.3</t>
  </si>
  <si>
    <t>P21.7</t>
  </si>
  <si>
    <t>51100</t>
  </si>
  <si>
    <r>
      <rPr>
        <sz val="13"/>
        <rFont val="Angsana New"/>
        <family val="1"/>
      </rPr>
      <t>ค่าจ้างเหมาบำรุงรักษาดูแลลิฟท์</t>
    </r>
  </si>
  <si>
    <r>
      <rPr>
        <sz val="13"/>
        <rFont val="Angsana New"/>
        <family val="1"/>
      </rPr>
      <t>ค่าจ้างเหมาบำรุงรักษาสวนหย่อม</t>
    </r>
  </si>
  <si>
    <r>
      <rPr>
        <sz val="13"/>
        <rFont val="Angsana New"/>
        <family val="1"/>
      </rPr>
      <t>ค่าจ้างเหมาบำรุงรักษาครุภัณฑ์วิทยาศาสตร์และการแพทย์</t>
    </r>
  </si>
  <si>
    <r>
      <rPr>
        <sz val="13"/>
        <rFont val="Angsana New"/>
        <family val="1"/>
      </rPr>
      <t>ค่าจ้างเหมาบำรุงรักษาเครื่องปรับอากาศ</t>
    </r>
  </si>
  <si>
    <r>
      <rPr>
        <sz val="13"/>
        <rFont val="Angsana New"/>
        <family val="1"/>
      </rPr>
      <t>ค่าจ้างเหมาซ่อมแซมบ้านพัก</t>
    </r>
  </si>
  <si>
    <t>P23.10</t>
  </si>
  <si>
    <r>
      <rPr>
        <sz val="13"/>
        <rFont val="Angsana New"/>
        <family val="1"/>
      </rPr>
      <t>ค่าเซือเพลิง</t>
    </r>
  </si>
  <si>
    <t>P21.6</t>
  </si>
  <si>
    <t>51110</t>
  </si>
  <si>
    <r>
      <rPr>
        <sz val="13"/>
        <rFont val="Angsana New"/>
        <family val="1"/>
      </rPr>
      <t>ค่าจ้างเหมาทำความสะอาด</t>
    </r>
  </si>
  <si>
    <r>
      <rPr>
        <sz val="13"/>
        <rFont val="Angsana New"/>
        <family val="1"/>
      </rPr>
      <t>ค่าจ้างเหมาประกอบอาหารผู้ปวย</t>
    </r>
  </si>
  <si>
    <r>
      <rPr>
        <sz val="13"/>
        <rFont val="Angsana New"/>
        <family val="1"/>
      </rPr>
      <t>ค่าจ้างเหมารถ</t>
    </r>
  </si>
  <si>
    <r>
      <rPr>
        <sz val="13"/>
        <rFont val="Angsana New"/>
        <family val="1"/>
      </rPr>
      <t>ค่าจ้างเหมาดูแลความปลอดภัย</t>
    </r>
  </si>
  <si>
    <r>
      <rPr>
        <sz val="13"/>
        <rFont val="Angsana New"/>
        <family val="1"/>
      </rPr>
      <t>ค่าจ้างเหมาซักรีด</t>
    </r>
  </si>
  <si>
    <t>P21.5</t>
  </si>
  <si>
    <r>
      <rPr>
        <sz val="13"/>
        <rFont val="Angsana New"/>
        <family val="1"/>
      </rPr>
      <t>ค่าจ้างเหมากำจัดขยะติดเซือ</t>
    </r>
  </si>
  <si>
    <t>P21.2</t>
  </si>
  <si>
    <t>51090</t>
  </si>
  <si>
    <r>
      <rPr>
        <sz val="13"/>
        <rFont val="Angsana New"/>
        <family val="1"/>
      </rPr>
      <t>ค่าจ้างเหมาบริการทางการแพทย์</t>
    </r>
  </si>
  <si>
    <r>
      <rPr>
        <sz val="13"/>
        <rFont val="Angsana New"/>
        <family val="1"/>
      </rPr>
      <t>ค่าจ้างเหมาบริการอื่น(สนับสนุน)</t>
    </r>
  </si>
  <si>
    <t>P21.3</t>
  </si>
  <si>
    <r>
      <rPr>
        <sz val="13"/>
        <rFont val="Angsana New"/>
        <family val="1"/>
      </rPr>
      <t xml:space="preserve">ค่าจ้างตรวจทางห้องปฏิบัติการ </t>
    </r>
    <r>
      <rPr>
        <sz val="13"/>
        <rFont val="Angsana New"/>
        <family val="1"/>
      </rPr>
      <t>(Lab)</t>
    </r>
  </si>
  <si>
    <t>P21.4</t>
  </si>
  <si>
    <r>
      <rPr>
        <sz val="13"/>
        <rFont val="Angsana New"/>
        <family val="1"/>
      </rPr>
      <t xml:space="preserve">ค่าจ้างตรวจเอ็กซเรย์ </t>
    </r>
    <r>
      <rPr>
        <sz val="13"/>
        <rFont val="Angsana New"/>
        <family val="1"/>
      </rPr>
      <t>(X-Ray)</t>
    </r>
  </si>
  <si>
    <t>P21.9</t>
  </si>
  <si>
    <r>
      <rPr>
        <sz val="13"/>
        <rFont val="Angsana New"/>
        <family val="1"/>
      </rPr>
      <t>ค่าธรรมเนียมทางกฎหมาย</t>
    </r>
  </si>
  <si>
    <r>
      <rPr>
        <sz val="13"/>
        <rFont val="Angsana New"/>
        <family val="1"/>
      </rPr>
      <t>ค่าธรรมเนียมธนาคาร</t>
    </r>
  </si>
  <si>
    <t>T5.1</t>
  </si>
  <si>
    <t>P22</t>
  </si>
  <si>
    <t>P22.1</t>
  </si>
  <si>
    <t>51080</t>
  </si>
  <si>
    <r>
      <rPr>
        <sz val="13"/>
        <rFont val="Angsana New"/>
        <family val="1"/>
      </rPr>
      <t>ค่าไฟฟ้า</t>
    </r>
  </si>
  <si>
    <t>T5.2</t>
  </si>
  <si>
    <t>P22.2</t>
  </si>
  <si>
    <r>
      <rPr>
        <sz val="13"/>
        <rFont val="Angsana New"/>
        <family val="1"/>
      </rPr>
      <t>ค่านำประปาและนำบาดาล</t>
    </r>
  </si>
  <si>
    <t>T5.3</t>
  </si>
  <si>
    <t>P22.3</t>
  </si>
  <si>
    <r>
      <rPr>
        <sz val="13"/>
        <rFont val="Angsana New"/>
        <family val="1"/>
      </rPr>
      <t>ค่าโทรศัพท์</t>
    </r>
  </si>
  <si>
    <t>T5.4</t>
  </si>
  <si>
    <r>
      <rPr>
        <sz val="13"/>
        <rFont val="Angsana New"/>
        <family val="1"/>
      </rPr>
      <t>ค่าบริการสื่อสารและโทรคมนาคม</t>
    </r>
  </si>
  <si>
    <r>
      <rPr>
        <sz val="13"/>
        <rFont val="Angsana New"/>
        <family val="1"/>
      </rPr>
      <t>ค่าไปรษณีย์และขนส่ง</t>
    </r>
  </si>
  <si>
    <r>
      <rPr>
        <sz val="13"/>
        <rFont val="Angsana New"/>
        <family val="1"/>
      </rPr>
      <t>ค่าจ้างที่ปรึกษา</t>
    </r>
  </si>
  <si>
    <r>
      <rPr>
        <sz val="13"/>
        <rFont val="Angsana New"/>
        <family val="1"/>
      </rPr>
      <t>ค่าเปียประกันภัย</t>
    </r>
  </si>
  <si>
    <t>P14</t>
  </si>
  <si>
    <t>51010</t>
  </si>
  <si>
    <r>
      <rPr>
        <sz val="13"/>
        <rFont val="Angsana New"/>
        <family val="1"/>
      </rPr>
      <t>ยาใช้ไป</t>
    </r>
  </si>
  <si>
    <t>P15</t>
  </si>
  <si>
    <t>P15.1</t>
  </si>
  <si>
    <t>51020</t>
  </si>
  <si>
    <r>
      <rPr>
        <sz val="13"/>
        <rFont val="Angsana New"/>
        <family val="1"/>
      </rPr>
      <t>วัสดุเภสัชกรรมใช้ไป</t>
    </r>
  </si>
  <si>
    <t>P15.2</t>
  </si>
  <si>
    <t>51030</t>
  </si>
  <si>
    <r>
      <rPr>
        <sz val="13"/>
        <rFont val="Angsana New"/>
        <family val="1"/>
      </rPr>
      <t>วัสดุทางการแพทย์ทั่วไปใช้ไป</t>
    </r>
  </si>
  <si>
    <t>P16</t>
  </si>
  <si>
    <t>51040</t>
  </si>
  <si>
    <r>
      <rPr>
        <sz val="13"/>
        <rFont val="Angsana New"/>
        <family val="1"/>
      </rPr>
      <t>วัสดุวิทยาศาสตร์และการแพทย์ใช้ไป</t>
    </r>
  </si>
  <si>
    <t>P23.11</t>
  </si>
  <si>
    <r>
      <rPr>
        <sz val="13"/>
        <rFont val="Angsana New"/>
        <family val="1"/>
      </rPr>
      <t>วัสดุบริโภคใช้ไป</t>
    </r>
  </si>
  <si>
    <t>P23.12</t>
  </si>
  <si>
    <r>
      <rPr>
        <sz val="13"/>
        <rFont val="Angsana New"/>
        <family val="1"/>
      </rPr>
      <t>วัสดุเครื่องแต่งกายใช้ไป</t>
    </r>
  </si>
  <si>
    <t>P151</t>
  </si>
  <si>
    <t>51050</t>
  </si>
  <si>
    <r>
      <rPr>
        <sz val="13"/>
        <rFont val="Angsana New"/>
        <family val="1"/>
      </rPr>
      <t>วัสดุทันตกรรมใช้ไป</t>
    </r>
  </si>
  <si>
    <t>P15.3</t>
  </si>
  <si>
    <r>
      <rPr>
        <sz val="13"/>
        <rFont val="Angsana New"/>
        <family val="1"/>
      </rPr>
      <t>วัสดุเอกซเรย์ใช้ไป</t>
    </r>
  </si>
  <si>
    <t>P23.13</t>
  </si>
  <si>
    <r>
      <rPr>
        <sz val="13"/>
        <rFont val="Angsana New"/>
        <family val="1"/>
      </rPr>
      <t>ค่าครุภัณฑ์มูลค่าตํ่ากว่าเกณฑ์</t>
    </r>
  </si>
  <si>
    <r>
      <rPr>
        <sz val="13"/>
        <rFont val="Angsana New"/>
        <family val="1"/>
      </rPr>
      <t>ค่าใช้จ่ายในการประชุม</t>
    </r>
  </si>
  <si>
    <r>
      <rPr>
        <sz val="13"/>
        <rFont val="Angsana New"/>
        <family val="1"/>
      </rPr>
      <t>ค่ารับรองและพิธีการ</t>
    </r>
  </si>
  <si>
    <r>
      <rPr>
        <sz val="13"/>
        <rFont val="Angsana New"/>
        <family val="1"/>
      </rPr>
      <t>ค่าเช่าอสังหาริมทรัพย์</t>
    </r>
  </si>
  <si>
    <r>
      <rPr>
        <sz val="13"/>
        <rFont val="Angsana New"/>
        <family val="1"/>
      </rPr>
      <t>ค่าเช่าเป็ดเตล็ด</t>
    </r>
  </si>
  <si>
    <r>
      <rPr>
        <sz val="13"/>
        <rFont val="Angsana New"/>
        <family val="1"/>
      </rPr>
      <t>เงินซดเชยค่างานสิ่งก่อสร้าง</t>
    </r>
  </si>
  <si>
    <t>P25</t>
  </si>
  <si>
    <t>P25.7</t>
  </si>
  <si>
    <t>53050</t>
  </si>
  <si>
    <r>
      <rPr>
        <sz val="13"/>
        <rFont val="Angsana New"/>
        <family val="1"/>
      </rPr>
      <t>ค่าใช้จ่ายผลักส่งเป็นรายได้แผ่นดิน</t>
    </r>
  </si>
  <si>
    <r>
      <rPr>
        <sz val="13"/>
        <rFont val="Angsana New"/>
        <family val="1"/>
      </rPr>
      <t>ค่าประซาสัมพันธ์</t>
    </r>
  </si>
  <si>
    <r>
      <rPr>
        <sz val="13"/>
        <rFont val="Angsana New"/>
        <family val="1"/>
      </rPr>
      <t>ค่าซดใช้ค่าเสียหาย</t>
    </r>
  </si>
  <si>
    <t>T7.2</t>
  </si>
  <si>
    <t>P25.5</t>
  </si>
  <si>
    <t>52100</t>
  </si>
  <si>
    <r>
      <rPr>
        <sz val="13"/>
        <rFont val="Angsana New"/>
        <family val="1"/>
      </rPr>
      <t xml:space="preserve">ค่าใช้จ่ายตามโครงการ </t>
    </r>
    <r>
      <rPr>
        <sz val="12"/>
        <rFont val="Trebuchet MS"/>
        <family val="2"/>
      </rPr>
      <t xml:space="preserve">(uc) </t>
    </r>
    <r>
      <rPr>
        <sz val="13"/>
        <rFont val="Angsana New"/>
        <family val="1"/>
      </rPr>
      <t>(PP)</t>
    </r>
  </si>
  <si>
    <t>51140</t>
  </si>
  <si>
    <r>
      <rPr>
        <sz val="13"/>
        <rFont val="Angsana New"/>
        <family val="1"/>
      </rPr>
      <t>ค่าใช้จ่ายตามโครงการ (เงินงบประมาณ)</t>
    </r>
  </si>
  <si>
    <r>
      <rPr>
        <sz val="13"/>
        <rFont val="Angsana New"/>
        <family val="1"/>
      </rPr>
      <t>ค่าใช้สอยอื่นๆ</t>
    </r>
  </si>
  <si>
    <r>
      <rPr>
        <sz val="13"/>
        <rFont val="Angsana New"/>
        <family val="1"/>
      </rPr>
      <t>ค่าใช้จ่ายตามโครงการ (เงินนอกงบประมาณ)</t>
    </r>
  </si>
  <si>
    <t>P25.1</t>
  </si>
  <si>
    <t>53040</t>
  </si>
  <si>
    <r>
      <rPr>
        <sz val="13"/>
        <rFont val="Angsana New"/>
        <family val="1"/>
      </rPr>
      <t xml:space="preserve">ค่ารักษาตามจ่าย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>ในสังกัด สป. สธ.</t>
    </r>
  </si>
  <si>
    <r>
      <rPr>
        <sz val="13"/>
        <rFont val="Angsana New"/>
        <family val="1"/>
      </rPr>
      <t xml:space="preserve">ค่ารักษาตามจ่าย </t>
    </r>
    <r>
      <rPr>
        <sz val="13"/>
        <rFont val="Angsana New"/>
        <family val="1"/>
      </rPr>
      <t xml:space="preserve">UC </t>
    </r>
    <r>
      <rPr>
        <sz val="13"/>
        <rFont val="Angsana New"/>
        <family val="1"/>
      </rPr>
      <t>นอกสังกัด สป. สธ.</t>
    </r>
  </si>
  <si>
    <t>T8</t>
  </si>
  <si>
    <t>P24</t>
  </si>
  <si>
    <t>P24.2</t>
  </si>
  <si>
    <t>53020</t>
  </si>
  <si>
    <t>ค่าจ้าง/ค่าเช่า/ค่าซ่อมปารง สิ่งก่อสร้างและครกัณฑ์ (งบลงทน UC)</t>
  </si>
  <si>
    <r>
      <rPr>
        <sz val="13"/>
        <rFont val="Angsana New"/>
        <family val="1"/>
      </rPr>
      <t>ค่ารักษาตามจ่ายคนต่างด้าวและแรงงานต่างด้าว</t>
    </r>
  </si>
  <si>
    <r>
      <rPr>
        <sz val="13"/>
        <rFont val="Angsana New"/>
        <family val="1"/>
      </rPr>
      <t xml:space="preserve">ค่าใช้จ่ายตามโครงการ </t>
    </r>
    <r>
      <rPr>
        <sz val="13"/>
        <rFont val="Angsana New"/>
        <family val="1"/>
      </rPr>
      <t xml:space="preserve">(P&amp;P) </t>
    </r>
    <r>
      <rPr>
        <sz val="13"/>
        <rFont val="Angsana New"/>
        <family val="1"/>
      </rPr>
      <t>แรงงานต่างด้าว</t>
    </r>
  </si>
  <si>
    <r>
      <rPr>
        <sz val="13"/>
        <rFont val="Angsana New"/>
        <family val="1"/>
      </rPr>
      <t xml:space="preserve">ค่าใช้จ่ายตามโครงการ </t>
    </r>
    <r>
      <rPr>
        <sz val="13"/>
        <rFont val="Angsana New"/>
        <family val="1"/>
      </rPr>
      <t xml:space="preserve">(P&amp;P) </t>
    </r>
    <r>
      <rPr>
        <sz val="13"/>
        <rFont val="Angsana New"/>
        <family val="1"/>
      </rPr>
      <t xml:space="preserve">บคคลที่มีปิณหาสถานะและสิทธิ </t>
    </r>
    <r>
      <rPr>
        <sz val="10"/>
        <rFont val="Angsana New"/>
        <family val="1"/>
      </rPr>
      <t>จ ริ''</t>
    </r>
  </si>
  <si>
    <r>
      <rPr>
        <sz val="13"/>
        <rFont val="Angsana New"/>
        <family val="1"/>
      </rPr>
      <t>ค่ารักษาตามจ่ายบุคคลที่มีป้ญหาสถานะและสิทธิ</t>
    </r>
  </si>
  <si>
    <r>
      <rPr>
        <sz val="13"/>
        <rFont val="Angsana New"/>
        <family val="1"/>
      </rPr>
      <t>ค่าตอบแทนในการปฏิบัติงานของเจ้าหน้าที่ (บริการ)</t>
    </r>
  </si>
  <si>
    <r>
      <rPr>
        <sz val="13"/>
        <rFont val="Angsana New"/>
        <family val="1"/>
      </rPr>
      <t>ค่าตอบแทนในการปฏิบัติงานของเจ้าหน้าที่ (สนับสนุน)</t>
    </r>
  </si>
  <si>
    <r>
      <rPr>
        <sz val="13"/>
        <rFont val="Angsana New"/>
        <family val="1"/>
      </rPr>
      <t>ค่าตอบแทนการปฏิบัติงานในคลินิกพิเศษนอกเวลา</t>
    </r>
  </si>
  <si>
    <r>
      <rPr>
        <sz val="13"/>
        <rFont val="Angsana New"/>
        <family val="1"/>
      </rPr>
      <t>ค่าตอบแทนการปฏิบัติงานชันสูตรพลิกศพ (เงินงบประมาณ)</t>
    </r>
  </si>
  <si>
    <r>
      <rPr>
        <sz val="13"/>
        <rFont val="Angsana New"/>
        <family val="1"/>
      </rPr>
      <t>ค่าตอบแทนปฏิบัติงานแพทย์สาขาส่งเสริมพิเศษ</t>
    </r>
  </si>
  <si>
    <t>P19.6</t>
  </si>
  <si>
    <r>
      <rPr>
        <sz val="13"/>
        <rFont val="Angsana New"/>
        <family val="1"/>
      </rPr>
      <t>ค่าตอบแทนเงินเพิ่มพิเศษแพทย์ไม่ทำเวชปฏิบัติๆลๆ(บริการ)</t>
    </r>
  </si>
  <si>
    <r>
      <rPr>
        <sz val="13"/>
        <rFont val="Angsana New"/>
        <family val="1"/>
      </rPr>
      <t>ค่าตอบแทนเงินเพิ่มพิเศษทันตแพทย์ไม่ทำเวชปฏิบัติๆลๆ(บริการ)</t>
    </r>
  </si>
  <si>
    <r>
      <rPr>
        <sz val="13"/>
        <rFont val="Angsana New"/>
        <family val="1"/>
      </rPr>
      <t>ค่าตอบแทนเงินเพิ่มเภสัชกรไม่ทำเวชปฏิบัติๆลๆ(บริการ)</t>
    </r>
  </si>
  <si>
    <r>
      <rPr>
        <sz val="13"/>
        <rFont val="Angsana New"/>
        <family val="1"/>
      </rPr>
      <t>ค่าตอบแทนปฏิบัติงานส่งเสริมสุขภาพและเวชปฏิบัติครอบครัว</t>
    </r>
  </si>
  <si>
    <r>
      <rPr>
        <sz val="13"/>
        <rFont val="Angsana New"/>
        <family val="1"/>
      </rPr>
      <t>ค่าตอบแทนอื่น</t>
    </r>
  </si>
  <si>
    <r>
      <rPr>
        <sz val="13"/>
        <rFont val="Angsana New"/>
        <family val="1"/>
      </rPr>
      <t>ค่าตอบแทนการปฏิบัติงานชันสูตรพลิกศพ (เงินนอกงบประมาณ)</t>
    </r>
  </si>
  <si>
    <t>P24.1</t>
  </si>
  <si>
    <r>
      <rPr>
        <sz val="13"/>
        <rFont val="Angsana New"/>
        <family val="1"/>
      </rPr>
      <t>ค่าเสื่อมราคา -อาคารเพื่อการพักอาศัย</t>
    </r>
  </si>
  <si>
    <r>
      <rPr>
        <sz val="13"/>
        <rFont val="Angsana New"/>
        <family val="1"/>
      </rPr>
      <t>ค่าเสื่อมราคา - อาคารสำนักงาน</t>
    </r>
  </si>
  <si>
    <r>
      <rPr>
        <sz val="13"/>
        <rFont val="Angsana New"/>
        <family val="1"/>
      </rPr>
      <t>ค่าเสือมราคา - อาคารเฟือ'ประ'โยชน์อืน</t>
    </r>
  </si>
  <si>
    <r>
      <rPr>
        <sz val="13"/>
        <rFont val="Angsana New"/>
        <family val="1"/>
      </rPr>
      <t>ค่าเสื่อมราคา - สิ่งปลูกสร้าง</t>
    </r>
  </si>
  <si>
    <r>
      <rPr>
        <sz val="13"/>
        <rFont val="Angsana New"/>
        <family val="1"/>
      </rPr>
      <t>ค่าเสื่อมราคา -ระบบประปา</t>
    </r>
  </si>
  <si>
    <r>
      <rPr>
        <sz val="13"/>
        <rFont val="Angsana New"/>
        <family val="1"/>
      </rPr>
      <t>ค่าเสือมราคา - ระบบบำบัดนำเสีย</t>
    </r>
  </si>
  <si>
    <r>
      <rPr>
        <sz val="13"/>
        <rFont val="Angsana New"/>
        <family val="1"/>
      </rPr>
      <t>ค่าเสื่อมราคา - ระบบไฟฟ้า</t>
    </r>
  </si>
  <si>
    <r>
      <rPr>
        <sz val="13"/>
        <rFont val="Angsana New"/>
        <family val="1"/>
      </rPr>
      <t>ค่าเสื่อมราคา - ระบบโทรศัพท์</t>
    </r>
  </si>
  <si>
    <r>
      <rPr>
        <sz val="13"/>
        <rFont val="Angsana New"/>
        <family val="1"/>
      </rPr>
      <t>ค่าเสื่อมราคา-ระบบถนนภายใน</t>
    </r>
  </si>
  <si>
    <t>53030</t>
  </si>
  <si>
    <r>
      <rPr>
        <sz val="13"/>
        <rFont val="Angsana New"/>
        <family val="1"/>
      </rPr>
      <t>ค่าเสื่อมราคา-ครุภัณฑ์สำนักงาน</t>
    </r>
  </si>
  <si>
    <r>
      <rPr>
        <sz val="13"/>
        <rFont val="Angsana New"/>
        <family val="1"/>
      </rPr>
      <t>ค่าเสื่อมราคา-ยานพาหนะและอุปกรณ์การขนส่ง</t>
    </r>
  </si>
  <si>
    <r>
      <rPr>
        <sz val="13"/>
        <rFont val="Angsana New"/>
        <family val="1"/>
      </rPr>
      <t>ค่าเสื่อมราคา-ครุภัณฑ์ไฟฟ้าและวิทยุ</t>
    </r>
  </si>
  <si>
    <r>
      <rPr>
        <sz val="13"/>
        <rFont val="Angsana New"/>
        <family val="1"/>
      </rPr>
      <t>ค่าเสื่อมราคา-ครุภัณฑ์โฆษณาและเผยแพร่</t>
    </r>
  </si>
  <si>
    <r>
      <rPr>
        <sz val="13"/>
        <rFont val="Angsana New"/>
        <family val="1"/>
      </rPr>
      <t>ค่าเสื่อมราคา-ครุภัณฑ์การเกษตร</t>
    </r>
  </si>
  <si>
    <r>
      <rPr>
        <sz val="13"/>
        <rFont val="Angsana New"/>
        <family val="1"/>
      </rPr>
      <t>ค่าเสื่อมราคา-ครุภัณฑ์ก่อสร้าง</t>
    </r>
  </si>
  <si>
    <r>
      <rPr>
        <sz val="13"/>
        <rFont val="Angsana New"/>
        <family val="1"/>
      </rPr>
      <t>ค่าเสื่อมราคา-ครุภัณฑ์วิทยาศาสตร์ และการแพทย์</t>
    </r>
  </si>
  <si>
    <r>
      <rPr>
        <sz val="13"/>
        <rFont val="Angsana New"/>
        <family val="1"/>
      </rPr>
      <t>ค่าเสื่อมราคา-อุปกรณ์คอมพิวเตอร์</t>
    </r>
  </si>
  <si>
    <r>
      <rPr>
        <sz val="13"/>
        <rFont val="Angsana New"/>
        <family val="1"/>
      </rPr>
      <t>ค่าเสื่อมราคา - ครุภัณฑ์การศึกษา</t>
    </r>
  </si>
  <si>
    <r>
      <rPr>
        <sz val="13"/>
        <rFont val="Angsana New"/>
        <family val="1"/>
      </rPr>
      <t>ค่าเสื่อมราคา-ครุภัณฑ์งานบ้านงานครัว</t>
    </r>
  </si>
  <si>
    <r>
      <rPr>
        <sz val="13"/>
        <rFont val="Angsana New"/>
        <family val="1"/>
      </rPr>
      <t>บัญชีค่าเสื่อมราคา - ครุภัณฑ์กีฬา</t>
    </r>
  </si>
  <si>
    <r>
      <rPr>
        <sz val="13"/>
        <rFont val="Angsana New"/>
        <family val="1"/>
      </rPr>
      <t>บัญชีค่าเสื่อมราคา - ครุภัณฑ์ดนตรี</t>
    </r>
  </si>
  <si>
    <r>
      <rPr>
        <sz val="13"/>
        <rFont val="Angsana New"/>
        <family val="1"/>
      </rPr>
      <t>บัญชีค่าเสื่อมราคา - ครุภัณฑ์สนาม</t>
    </r>
  </si>
  <si>
    <r>
      <rPr>
        <sz val="13"/>
        <rFont val="Angsana New"/>
        <family val="1"/>
      </rPr>
      <t>ค่าเสื่อมราคา-ครุภัณฑ์อื่น</t>
    </r>
  </si>
  <si>
    <t>53060</t>
  </si>
  <si>
    <r>
      <rPr>
        <sz val="13"/>
        <rFont val="Angsana New"/>
        <family val="1"/>
      </rPr>
      <t>ค่าตัดจำหน่าย-โปรแกรมคอมพิวเตอร์</t>
    </r>
  </si>
  <si>
    <r>
      <rPr>
        <sz val="13"/>
        <rFont val="Angsana New"/>
        <family val="1"/>
      </rPr>
      <t>ค่าตัดจำหน่าย-สินทรัพย์ที่ไม่มีตัวตนอื่น</t>
    </r>
  </si>
  <si>
    <r>
      <rPr>
        <sz val="13"/>
        <rFont val="Angsana New"/>
        <family val="1"/>
      </rPr>
      <t>ค่าเสือมราคา-ส่วนปรับปรุงอาคาร</t>
    </r>
  </si>
  <si>
    <r>
      <rPr>
        <sz val="13"/>
        <rFont val="Angsana New"/>
        <family val="1"/>
      </rPr>
      <t xml:space="preserve">ค่าเสื่อมราคาอาคารเพื่อพักอาศัย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</si>
  <si>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ค่าเสื่อมราคาอาคารสำนักงาน-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</si>
  <si>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ค่าเสื่อมราคาอาคารเพื่อประโยชน์อื่น-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</si>
  <si>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ค่าเสื่อมราคาสิ่งปลูกสร้าง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</si>
  <si>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ค่าเสื่อมราคาระบบประปา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</si>
  <si>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ค่าเสือมราคาระบบบำบัดนำเสีย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</si>
  <si>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ค่าเสื่อมราคาระบบไฟฟ้า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</si>
  <si>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ค่าเสื่อมราคาระบบโทรศัพท์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</si>
  <si>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ค่าเสื่อมราคาระบบถนนภายใน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</si>
  <si>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ค่าเสื่อมราคาครุภัณฑ์สำนักงาน-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</si>
  <si>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ค่าเสื่อมราคาครุภัณฑ์ยานพาหนะและขนส่ง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</si>
  <si>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ค่าเสื่อมราคาครุภัณฑ์ไฟฟ้าและวิทยุ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</si>
  <si>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ค่าเสือมราคาครุภัณฑ์โฆษณาและเผยแพร่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</si>
  <si>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ค่าเสื่อมราคาครุภัณฑ์การเกษตร-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</si>
  <si>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ค่าเสื่อมราคาครุภัณฑ์ก่อสร้าง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</si>
  <si>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ค่าเสื่อมราคาครุภัณฑ์วิทยาศาสตร์และการแพทย์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</si>
  <si>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ค่าเสื่อมราคาอุปกรณ์คอมพิวเตอร์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</si>
  <si>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ค่าเสื่อมราคาครุภัณฑ์งานบ้านงานครัว </t>
    </r>
    <r>
      <rPr>
        <sz val="13"/>
        <rFont val="Angsana New"/>
        <family val="1"/>
      </rPr>
      <t>-Interface</t>
    </r>
  </si>
  <si>
    <r>
      <rPr>
        <sz val="13"/>
        <rFont val="Angsana New"/>
        <family val="1"/>
      </rPr>
      <t xml:space="preserve">ค่าเสื่อมราคาครุภัณฑ์อื่น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</si>
  <si>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>ค่าตัดจำหน่ายโปรแกรมคอมพิวเตอร์-เท</t>
    </r>
    <r>
      <rPr>
        <sz val="13"/>
        <rFont val="Angsana New"/>
        <family val="1"/>
      </rPr>
      <t>terface</t>
    </r>
  </si>
  <si>
    <r>
      <rPr>
        <sz val="13"/>
        <rFont val="Angsana New"/>
        <family val="1"/>
      </rPr>
      <t xml:space="preserve">ค่าตัดจำหน่ายสินทรัพย์ไม่มีตัวตนอื่น-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</si>
  <si>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>ค่าเสื่อมราคา-อาคารและสิ่งปลูกสร้างไม่ระบุรายละเอียด</t>
    </r>
  </si>
  <si>
    <r>
      <rPr>
        <sz val="13"/>
        <rFont val="Angsana New"/>
        <family val="1"/>
      </rPr>
      <t>ค่าเสื่อมราคา-ครุภัณฑ์ไม่ระบุรายละเอียด</t>
    </r>
  </si>
  <si>
    <r>
      <rPr>
        <sz val="13"/>
        <rFont val="Angsana New"/>
        <family val="1"/>
      </rPr>
      <t>บัญชีค่าใช้จ่ายช่วยเหลือตามมาตรการของรัฐ (งบกลาง โควิด)</t>
    </r>
  </si>
  <si>
    <r>
      <rPr>
        <sz val="13"/>
        <rFont val="Angsana New"/>
        <family val="1"/>
      </rPr>
      <t>ค่าใช้จ่ายอุดหนุนเพื่อการดำเนินงานอื่น</t>
    </r>
  </si>
  <si>
    <r>
      <rPr>
        <sz val="13"/>
        <rFont val="Angsana New"/>
        <family val="1"/>
      </rPr>
      <t>ค่าใช้จ่ายเงินอุดหนุนเพื่อการลงทุนอื่น</t>
    </r>
  </si>
  <si>
    <t>P251</t>
  </si>
  <si>
    <r>
      <rPr>
        <sz val="13"/>
        <rFont val="Angsana New"/>
        <family val="1"/>
      </rPr>
      <t>บัญชีพักเบิกเงินอุดหนุน</t>
    </r>
  </si>
  <si>
    <t>P241</t>
  </si>
  <si>
    <t>53010</t>
  </si>
  <si>
    <r>
      <rPr>
        <sz val="13"/>
        <rFont val="Angsana New"/>
        <family val="1"/>
      </rPr>
      <t>หนีสูญ-ลูกหนีค่าสิงส่งตรวจ-หน่วยงานภาครัฐ</t>
    </r>
  </si>
  <si>
    <r>
      <rPr>
        <sz val="13"/>
        <rFont val="Angsana New"/>
        <family val="1"/>
      </rPr>
      <t>หนีสูญ-ลูกหนีค่าวัสดุ/อุปกรณ์/นำยา-หน่วยงานภาครัฐ</t>
    </r>
  </si>
  <si>
    <r>
      <rPr>
        <sz val="13"/>
        <rFont val="Angsana New"/>
        <family val="1"/>
      </rPr>
      <t>หนีสูญ-ลูกหนีค่าสินค้า-หน่วยงานภาครัฐ</t>
    </r>
  </si>
  <si>
    <r>
      <rPr>
        <sz val="13"/>
        <rFont val="Angsana New"/>
        <family val="1"/>
      </rPr>
      <t xml:space="preserve">หนีสูญ-ลูกหนีค่ารักษา-ชำระเงิน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</si>
  <si>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หนีสูญ-ลูกหนีค่ารักษา-ชำระเงิน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</si>
  <si>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หนีสูญ-ลูกหนีค่ารักษา </t>
    </r>
    <r>
      <rPr>
        <sz val="13"/>
        <rFont val="Angsana New"/>
        <family val="1"/>
      </rPr>
      <t xml:space="preserve">uc -OP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(ในจังหวัด)</t>
    </r>
  </si>
  <si>
    <r>
      <rPr>
        <sz val="13"/>
        <rFont val="Angsana New"/>
        <family val="1"/>
      </rPr>
      <t xml:space="preserve">หนีสูญ-ลูกหนีค่ารักษา </t>
    </r>
    <r>
      <rPr>
        <sz val="13"/>
        <rFont val="Angsana New"/>
        <family val="1"/>
      </rPr>
      <t xml:space="preserve">uc -OP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(ต่างจังหวัด)</t>
    </r>
  </si>
  <si>
    <r>
      <rPr>
        <sz val="13"/>
        <rFont val="Angsana New"/>
        <family val="1"/>
      </rPr>
      <t>หนีสงสัยจะสูญ-ลูกหนีค่าสิงส่งตรวจ -หน่วยงานภาครัฐ</t>
    </r>
  </si>
  <si>
    <r>
      <rPr>
        <sz val="13"/>
        <rFont val="Angsana New"/>
        <family val="1"/>
      </rPr>
      <t>หนีสงสัยจะสูญ-ลูกหนีค่าวัสดุ/อุปกรณ์/น่ายา-หน่วยงานภาครัฐ</t>
    </r>
  </si>
  <si>
    <r>
      <rPr>
        <sz val="13"/>
        <rFont val="Angsana New"/>
        <family val="1"/>
      </rPr>
      <t>หนีสงสัยจะสูญ-ลูกหนีค่าสินค้า-หน่วยงานภาครัฐ</t>
    </r>
  </si>
  <si>
    <r>
      <rPr>
        <sz val="13"/>
        <rFont val="Angsana New"/>
        <family val="1"/>
      </rPr>
      <t xml:space="preserve">หนีสงสัยจะสูญ-ลูกหนีค่ารักษา-ชำระเงิน </t>
    </r>
    <r>
      <rPr>
        <sz val="13"/>
        <rFont val="Angsana New"/>
        <family val="1"/>
      </rPr>
      <t>OP</t>
    </r>
  </si>
  <si>
    <r>
      <rPr>
        <sz val="13"/>
        <rFont val="Angsana New"/>
        <family val="1"/>
      </rPr>
      <t xml:space="preserve">หนีสงสัยจะสูญ-ลูกหนีค่ารักษา-ชำระเงิน </t>
    </r>
    <r>
      <rPr>
        <sz val="13"/>
        <rFont val="Angsana New"/>
        <family val="1"/>
      </rPr>
      <t>IP</t>
    </r>
  </si>
  <si>
    <r>
      <rPr>
        <sz val="13"/>
        <rFont val="Angsana New"/>
        <family val="1"/>
      </rPr>
      <t xml:space="preserve">หนีสงสัยจะสูญ-ลูกหนีค่ารักษา </t>
    </r>
    <r>
      <rPr>
        <sz val="13"/>
        <rFont val="Angsana New"/>
        <family val="1"/>
      </rPr>
      <t xml:space="preserve">UC-OP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(ในจังหวัด)</t>
    </r>
  </si>
  <si>
    <r>
      <rPr>
        <sz val="13"/>
        <rFont val="Angsana New"/>
        <family val="1"/>
      </rPr>
      <t xml:space="preserve">หนีสงสัยจะสูญ-ลูกหนีค่ารักษา </t>
    </r>
    <r>
      <rPr>
        <sz val="13"/>
        <rFont val="Angsana New"/>
        <family val="1"/>
      </rPr>
      <t xml:space="preserve">UC-OP </t>
    </r>
    <r>
      <rPr>
        <sz val="13"/>
        <rFont val="Angsana New"/>
        <family val="1"/>
      </rPr>
      <t xml:space="preserve">นอก </t>
    </r>
    <r>
      <rPr>
        <sz val="13"/>
        <rFont val="Angsana New"/>
        <family val="1"/>
      </rPr>
      <t xml:space="preserve">CUP </t>
    </r>
    <r>
      <rPr>
        <sz val="13"/>
        <rFont val="Angsana New"/>
        <family val="1"/>
      </rPr>
      <t>(ต่างจังหวัด)</t>
    </r>
  </si>
  <si>
    <t>P25.4</t>
  </si>
  <si>
    <r>
      <rPr>
        <sz val="13"/>
        <rFont val="Angsana New"/>
        <family val="1"/>
      </rPr>
      <t>ค่าจำหน่าย-อาคารเพื่อการพักอาศัย</t>
    </r>
  </si>
  <si>
    <r>
      <rPr>
        <sz val="13"/>
        <rFont val="Angsana New"/>
        <family val="1"/>
      </rPr>
      <t>ค่าจำหน่าย-อาคารสำนักงาน</t>
    </r>
  </si>
  <si>
    <r>
      <rPr>
        <sz val="13"/>
        <rFont val="Angsana New"/>
        <family val="1"/>
      </rPr>
      <t>ค่าจำหน่าย-อาคารเพื่อประโยชน์อื่น</t>
    </r>
  </si>
  <si>
    <r>
      <rPr>
        <sz val="13"/>
        <rFont val="Angsana New"/>
        <family val="1"/>
      </rPr>
      <t>ค่าจำหน่าย-สิ่งปลูกสร้าง</t>
    </r>
  </si>
  <si>
    <r>
      <rPr>
        <sz val="13"/>
        <rFont val="Angsana New"/>
        <family val="1"/>
      </rPr>
      <t xml:space="preserve">ค่าจำหน่าย-อาคารและสิ่งปลูกสร้าง -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</si>
  <si>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>ค่าจำหน่าย-ครุภัณฑ์สำนักงาน</t>
    </r>
  </si>
  <si>
    <r>
      <rPr>
        <sz val="13"/>
        <rFont val="Angsana New"/>
        <family val="1"/>
      </rPr>
      <t>ค่าจำหน่าย-ยานพาหนะและอุปกรณ์การชนส่ง</t>
    </r>
  </si>
  <si>
    <r>
      <rPr>
        <sz val="13"/>
        <rFont val="Angsana New"/>
        <family val="1"/>
      </rPr>
      <t>ค่าจำหน่าย-ครุภัณฑ์ไฟฟ้าและวิทยุ</t>
    </r>
  </si>
  <si>
    <r>
      <rPr>
        <sz val="13"/>
        <rFont val="Angsana New"/>
        <family val="1"/>
      </rPr>
      <t>ค่าจำหน่าย-ครุภัณฑ์โฆษณาและเผยแพร่</t>
    </r>
  </si>
  <si>
    <r>
      <rPr>
        <sz val="13"/>
        <rFont val="Angsana New"/>
        <family val="1"/>
      </rPr>
      <t>ค่าจำหน่าย-ครุภัณฑ์การเกษตร</t>
    </r>
  </si>
  <si>
    <r>
      <rPr>
        <sz val="13"/>
        <rFont val="Angsana New"/>
        <family val="1"/>
      </rPr>
      <t>ค่าจำหน่าย-ครุภัณฑ์ก่อสร้าง</t>
    </r>
  </si>
  <si>
    <r>
      <rPr>
        <sz val="13"/>
        <rFont val="Angsana New"/>
        <family val="1"/>
      </rPr>
      <t>ค่าจำหน่าย-ครุภัณฑ์วิทยาศาสตร์และการแพทย์</t>
    </r>
  </si>
  <si>
    <r>
      <rPr>
        <sz val="13"/>
        <rFont val="Angsana New"/>
        <family val="1"/>
      </rPr>
      <t>ค่าจำหน่าย-อุปกรณ์คอมพิวเตอร์</t>
    </r>
  </si>
  <si>
    <r>
      <rPr>
        <sz val="13"/>
        <rFont val="Angsana New"/>
        <family val="1"/>
      </rPr>
      <t>ค่าจำหน่าย-ครุภัณฑ์งานบ้านงานครัว</t>
    </r>
  </si>
  <si>
    <r>
      <rPr>
        <sz val="13"/>
        <rFont val="Angsana New"/>
        <family val="1"/>
      </rPr>
      <t>ค่าจำหน่าย-อุปกรณ์อื่น ๆ</t>
    </r>
  </si>
  <si>
    <r>
      <rPr>
        <sz val="13"/>
        <rFont val="Angsana New"/>
        <family val="1"/>
      </rPr>
      <t xml:space="preserve">ค่าจำหน่าย - ครุภัณฑ์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</si>
  <si>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 xml:space="preserve">ค่าจำหน่าย - สินทรัพย์ไม่มีตัวตน </t>
    </r>
    <r>
      <rPr>
        <sz val="13"/>
        <rFont val="Angsana New"/>
        <family val="1"/>
      </rPr>
      <t>Interface</t>
    </r>
  </si>
  <si>
    <r>
      <rPr>
        <sz val="13"/>
        <rFont val="Angsana New"/>
        <family val="1"/>
      </rPr>
      <t>ค่าจำหน่าย-อาคารและสิ่งปลูกสร้างไม่ระบุรายละเอียด</t>
    </r>
  </si>
  <si>
    <r>
      <rPr>
        <sz val="13"/>
        <rFont val="Angsana New"/>
        <family val="1"/>
      </rPr>
      <t>ค่าจำหน่าย-ครุภัณฑ์ไม่ระบุรายละเอียด</t>
    </r>
  </si>
  <si>
    <r>
      <rPr>
        <sz val="13"/>
        <rFont val="Angsana New"/>
        <family val="1"/>
      </rPr>
      <t>ค่าใช้จ่ายเงินช่วยเหลือผู้ประสบภัย</t>
    </r>
  </si>
  <si>
    <r>
      <rPr>
        <sz val="13"/>
        <rFont val="Angsana New"/>
        <family val="1"/>
      </rPr>
      <t>ค่าใช้จ่ายระหว่างหน่วยงาน-หน่วยงานส่งเงินเบิกเกินส่งคืนให้กรมบัญชีกลาง</t>
    </r>
  </si>
  <si>
    <r>
      <rPr>
        <sz val="13"/>
        <rFont val="Angsana New"/>
        <family val="1"/>
      </rPr>
      <t>ค่าใช้จ่ายระหว่างหน่วยงาน - กรมบัญชีกลางโอนเงินนอกงบประมาณให้หน่วยงาน</t>
    </r>
  </si>
  <si>
    <r>
      <rPr>
        <sz val="13"/>
        <rFont val="Angsana New"/>
        <family val="1"/>
      </rPr>
      <t>ค่าใช้จ่ายระหว่างหน่วยงาน - หน่วยงานโอนเงินนอกงบประมาณให้กรมบัญชีกลาง</t>
    </r>
  </si>
  <si>
    <r>
      <rPr>
        <sz val="13"/>
        <rFont val="Angsana New"/>
        <family val="1"/>
      </rPr>
      <t>ค่าใช้จ่ายระหว่างหน่วยงาน - หน่วยงานโอนเงินรายได้แผ่นดินให้กรมบัญชีกลาง</t>
    </r>
  </si>
  <si>
    <r>
      <rPr>
        <sz val="13"/>
        <rFont val="Angsana New"/>
        <family val="1"/>
      </rPr>
      <t>ค่าใช้จ่ายระหว่างหน่วยงาน - ปรับเงินฝากคลัง</t>
    </r>
  </si>
  <si>
    <r>
      <rPr>
        <sz val="13"/>
        <rFont val="Angsana New"/>
        <family val="1"/>
      </rPr>
      <t>ค่าใช้จ่ายระหว่างหน่วยงาน - รายได้แผ่นดินรอนำส่งคลัง</t>
    </r>
  </si>
  <si>
    <r>
      <rPr>
        <sz val="13"/>
        <rFont val="Angsana New"/>
        <family val="1"/>
      </rPr>
      <t>ค่าใช้จ่ายระหว่างกัน-ภายในกรมเดียวกัน</t>
    </r>
  </si>
  <si>
    <r>
      <rPr>
        <sz val="13"/>
        <rFont val="Angsana New"/>
        <family val="1"/>
      </rPr>
      <t>โอนสินทรัพย์ให้หน่วยงานของรัฐ</t>
    </r>
  </si>
  <si>
    <r>
      <rPr>
        <sz val="13"/>
        <rFont val="Angsana New"/>
        <family val="1"/>
      </rPr>
      <t>ค่าใช้จ่ายโครงการผลิตแพทย์</t>
    </r>
  </si>
  <si>
    <r>
      <rPr>
        <sz val="13"/>
        <rFont val="Angsana New"/>
        <family val="1"/>
      </rPr>
      <t>ค่าใช้จ่ายโครงการผลิตบุคลากรทาง การแพทย์</t>
    </r>
  </si>
  <si>
    <r>
      <rPr>
        <sz val="13"/>
        <rFont val="Angsana New"/>
        <family val="1"/>
      </rPr>
      <t>ค่าใช้จ่ายที่ดิน</t>
    </r>
  </si>
  <si>
    <r>
      <rPr>
        <sz val="13"/>
        <rFont val="Angsana New"/>
        <family val="1"/>
      </rPr>
      <t>ค่าใช้จ่ายลักษณะอื่น</t>
    </r>
  </si>
  <si>
    <r>
      <rPr>
        <sz val="13"/>
        <rFont val="Angsana New"/>
        <family val="1"/>
      </rPr>
      <t>ค่าใช้จ่ายอื่น-สินค้าโอนไป สสจ./รพศ./รพท./รพซ./รพ.สต.</t>
    </r>
  </si>
  <si>
    <r>
      <rPr>
        <sz val="13"/>
        <rFont val="Angsana New"/>
        <family val="1"/>
      </rPr>
      <t>ค่าใช้จ่ายอื่น-วัสดุโอนไป สสจ./ รพศ./รพท./รพซ./รพ.สต.</t>
    </r>
  </si>
  <si>
    <t>P25.6</t>
  </si>
  <si>
    <r>
      <rPr>
        <sz val="13"/>
        <rFont val="Angsana New"/>
        <family val="1"/>
      </rPr>
      <t>ค่าใช้จ่ายอื่น-ครุกัณฑ์ ที่ดิน และสิ่งก่อสร้าง โอนไป สสจ./รพศ./รพท./รพซ./ รพ.สต.</t>
    </r>
  </si>
  <si>
    <t>P25.2</t>
  </si>
  <si>
    <r>
      <rPr>
        <sz val="13"/>
        <rFont val="Angsana New"/>
        <family val="1"/>
      </rPr>
      <t>ค่าใช้จ่ายอื่น-เงินงบประมาณงบลงทุนโอนไปสสจ./รพศ./รพท./รพซ./รพ.สต.</t>
    </r>
  </si>
  <si>
    <r>
      <rPr>
        <sz val="13"/>
        <rFont val="Angsana New"/>
        <family val="1"/>
      </rPr>
      <t>ค่าใช้จ่ายอืน-เงินงบประมาณงบดำเนินงานโอนไป สสจ./รพศ./รพท./รพซ./รพ.สต.</t>
    </r>
  </si>
  <si>
    <r>
      <rPr>
        <sz val="13"/>
        <rFont val="Angsana New"/>
        <family val="1"/>
      </rPr>
      <t>ค่าใช้จ่ายอื่น-เงินงบประมาณงบอุดหนุนโอนไป สสจ./รพศ./รพท./รพซ./รพ.สต.</t>
    </r>
  </si>
  <si>
    <r>
      <rPr>
        <sz val="13"/>
        <rFont val="Angsana New"/>
        <family val="1"/>
      </rPr>
      <t>ค่าใช้จ่ายอื่น-เงินงบประมาณงบรายจ่ายอื่นโอนไป สสจ./รพศ./รพท./รพซ./ รพ.สต.</t>
    </r>
  </si>
  <si>
    <r>
      <rPr>
        <sz val="13"/>
        <rFont val="Angsana New"/>
        <family val="1"/>
      </rPr>
      <t>ค่าใช้จ่ายอื่น-เงินงบประมาณงบกลางโอนไป สสจ./รพศ. /รพท./รพซ./ รพ.สต.</t>
    </r>
  </si>
  <si>
    <t>P25.3</t>
  </si>
  <si>
    <r>
      <rPr>
        <sz val="13"/>
        <rFont val="Angsana New"/>
        <family val="1"/>
      </rPr>
      <t>ค่าใช้จ่ายอื่น-เงินนอกงบประมาณโอนไป สสจ./รพศ./รพท./รพซ./รพ.สต.</t>
    </r>
  </si>
  <si>
    <r>
      <rPr>
        <sz val="13"/>
        <rFont val="Angsana New"/>
        <family val="1"/>
      </rPr>
      <t>ค่าใช้จ่ายรายการพิเศษนอกเหนือการดำเนินงานปกติ</t>
    </r>
  </si>
  <si>
    <t>ชื่อระดับ 4</t>
  </si>
  <si>
    <t>ชื่อระดับ 5</t>
  </si>
  <si>
    <t>ชื่อระดับ 6</t>
  </si>
  <si>
    <t>ชื่อระดับ 7</t>
  </si>
  <si>
    <t>ชื่อระดับ 8</t>
  </si>
  <si>
    <t>เงินสดและรายการเทียบเท่าเงินสด</t>
  </si>
  <si>
    <t>เงินสดในมือ</t>
  </si>
  <si>
    <t>C001</t>
  </si>
  <si>
    <t>เงินฝากคลัง</t>
  </si>
  <si>
    <t>เงินฝากและรายการเทียบเท่าเงินสดอื่น</t>
  </si>
  <si>
    <t>เงินฝากคลัง - ที่มีวัตถุประสงค์ เฉพาะงบลงทุน UC</t>
  </si>
  <si>
    <t>เงินฝากธานาคารพาณิชย์เพื่อรับจ่ายเงินกับคลัง</t>
  </si>
  <si>
    <t>เงินฝากธนาคาร - ในงบประมาณ</t>
  </si>
  <si>
    <t>เงินฝากธนาคาร - นอกงบประมาณ รอการจัดสรร กระแสรายวัน</t>
  </si>
  <si>
    <t>เงินฝากธนาคาร - นอกงบประมาณที่มีวัตถุประสงค์เฉพาะ กระแสรายวัน (งบลงทุน UC)</t>
  </si>
  <si>
    <t>ลูกหนี้เงินยืม</t>
  </si>
  <si>
    <t>ลูกหนี้เงินยืม -  เงินประกันสุขภาพถ้วนหน้า</t>
  </si>
  <si>
    <t>ลุกหนี้หมุนเวียนและรายได้ค้างรับอื่น</t>
  </si>
  <si>
    <t>รายได้ค้างรับ</t>
  </si>
  <si>
    <t>B029</t>
  </si>
  <si>
    <t>B030</t>
  </si>
  <si>
    <t xml:space="preserve">รายได้ค้างรับส่วนต่างค่ารักษาที่ต่ำกว่า OP-Non UC </t>
  </si>
  <si>
    <t>รายได้ค้างรับส่วนต่างค่ารักษาที่ต่ำกว่า IP-Non UC</t>
  </si>
  <si>
    <t xml:space="preserve">รายได้ค้างรับส่วนต่างค่ารักษาที่ต่ำกว่า OP-UC </t>
  </si>
  <si>
    <t>รายได้ค้างรับส่วนต่างค่ารักษาที่ต่ำกว่า IP-UC</t>
  </si>
  <si>
    <t>ค่าเผื่อหนี้สงสัยจะสุญ ค่าขายสินค้าและบริการ</t>
  </si>
  <si>
    <t>ค่าเผื่อหนี้สงสัยจะสูญ-ลูกหนี้ค่ารักษาชำระเงิน</t>
  </si>
  <si>
    <t>B025</t>
  </si>
  <si>
    <t>ค่าเผื่อหนี้สงสัยจะสูญ - ลูกหนี้ค่าสิ่งส่งตรวจ หน่วยงานภาครัฐ</t>
  </si>
  <si>
    <t>B023</t>
  </si>
  <si>
    <t>ลูกหนี้อื่น-หน่วยงานภาครัฐ</t>
  </si>
  <si>
    <t>B018</t>
  </si>
  <si>
    <t>B032</t>
  </si>
  <si>
    <t>ลูกหนี้ค่ารักษา UC</t>
  </si>
  <si>
    <t>ลูกหนี้ค่ารักษา UC (Collection NHSO)</t>
  </si>
  <si>
    <t>B012</t>
  </si>
  <si>
    <t xml:space="preserve">ลูกหนี้ค่ารักษา UC-IP </t>
  </si>
  <si>
    <t>B013.1</t>
  </si>
  <si>
    <t>ลูกหนี้ค่ารักษา UC-OP นอก CUP (ในจังหวัดสังกัด สธ.)</t>
  </si>
  <si>
    <t>B013.2</t>
  </si>
  <si>
    <t xml:space="preserve">ลูกหนี้ค่ารักษา UC-OP นอก CUP (ต่างจังหวัดสังกัด สธ.) </t>
  </si>
  <si>
    <t>ลูกหนี้ค่ารักษา UC-OP นอกสังกัด สธ.</t>
  </si>
  <si>
    <t>B014</t>
  </si>
  <si>
    <t>ลูกหนี้ค่ารักษา UC-OP  บริการเฉพาะ (CR)</t>
  </si>
  <si>
    <t>ลูกหนี้ค่ารักษา UC-IP  บริการเฉพาะ (CR)</t>
  </si>
  <si>
    <t>ลูกหนี้ค่ารักษา OP Refer</t>
  </si>
  <si>
    <t>ลูกหนี้ค่ารักษาประกันสังคม</t>
  </si>
  <si>
    <t>B019</t>
  </si>
  <si>
    <t>ลูกหนี้ค่ารักษาประกันสังคม OP-เครือข่าย</t>
  </si>
  <si>
    <t>ลูกหนี้ค่ารักษาประกันสังคม IP-เครือข่าย</t>
  </si>
  <si>
    <t>ลูกหนี้ค่ารักษาประกันสังคม OP-นอกเครือข่าย</t>
  </si>
  <si>
    <t>ลูกหนี้ค่ารักษาประกันสังคม IP-นอกเครือข่าย</t>
  </si>
  <si>
    <t>ลูกหนี้ค่ารักษา-เบิกจ่ายตรงกรมบัญชีกลาง</t>
  </si>
  <si>
    <t>B016</t>
  </si>
  <si>
    <t>ลูกหนี้ค่ารักษา - เบิกจ่ายตรงกรมบัญชีกลาง OP</t>
  </si>
  <si>
    <t>B017</t>
  </si>
  <si>
    <t>ลูกหนี้ค่ารักษา-แรงงานต่างด้าว</t>
  </si>
  <si>
    <t>B021</t>
  </si>
  <si>
    <t>ลูกหนี้ค่ารักษา - แรงงานต่างด้าว OP</t>
  </si>
  <si>
    <t>ลูกหนี้ค่ารักษา - แรงงานต่างด้าว IP</t>
  </si>
  <si>
    <t>ลูกหนี้ค่ารักษา - แรงงานต่างด้าว OP นอก CUP</t>
  </si>
  <si>
    <t>ลูกหนี้ค่ารักษา - แรงงานต่างด้าว IP นอก CUP</t>
  </si>
  <si>
    <t>ลูกหนี้ค่ารักษา - แรงงานต่างด้าว เบิกจากส่วนกลาง OP</t>
  </si>
  <si>
    <t>ลูกหนี้ค่ารักษา - แรงงานต่างด้าวเบิกจากส่วนกลาง IP</t>
  </si>
  <si>
    <t>ลูกหนี้ค่ารักษา-พรบ.รถ</t>
  </si>
  <si>
    <t>B020</t>
  </si>
  <si>
    <t>ลูกหนี้ค่ารักษา-บุคคลที่มีปัญหาสถานะและสิทธิ</t>
  </si>
  <si>
    <t>B022</t>
  </si>
  <si>
    <t>ลูกหนี้ค่ารักษาบุคคลที่มีปัญหาสถานะและสิทธิ  - เบิกจากส่วนกลาง OP</t>
  </si>
  <si>
    <t>ลูกหนี้ค่ารักษาบุคคลที่มีปัญหาสถานะและสิทธิ  - เบิกจากส่วนกลาง IP</t>
  </si>
  <si>
    <t>ลูกหนี้ค่ารักษา-เบิกจ่ายตรง อปท.</t>
  </si>
  <si>
    <t>ลูกหนี้ระยะสั้นอื่น</t>
  </si>
  <si>
    <t>สินค้าและวัสดุคงเหลือ</t>
  </si>
  <si>
    <t>สิ้นค้าและวัสดุคงเหลือ</t>
  </si>
  <si>
    <t>ยา เวช วัสดุ ทางการแพทย์</t>
  </si>
  <si>
    <t>เวชภัณฑ์มิใช่ยา</t>
  </si>
  <si>
    <t>วัสดุการแพทย์</t>
  </si>
  <si>
    <t>วัสดุวิทยาศาตร์</t>
  </si>
  <si>
    <t>วัสดุอื่นๆ</t>
  </si>
  <si>
    <t>สินทรัพหมุนเวียนอื่น</t>
  </si>
  <si>
    <t>ลูกหนี้ระยะยาว</t>
  </si>
  <si>
    <t>เงินลงทุนระยะยาว</t>
  </si>
  <si>
    <t>เงินฝากประจำ-ระยะยาว</t>
  </si>
  <si>
    <t>ที่ดิน</t>
  </si>
  <si>
    <t>ที่ดินกรรมสิทธิ์</t>
  </si>
  <si>
    <t>อาคาร</t>
  </si>
  <si>
    <t>ค่าเสื่อมราคาสะสม - อาคารเพื่อประโยชน์อื่น</t>
  </si>
  <si>
    <t>ค่าเสื่อมราคาสะสม - ส่วนปรับปรุงอาคาร</t>
  </si>
  <si>
    <t>ค่าเสื่อมราคาสะสม - สิ่งปลูกสร้าง</t>
  </si>
  <si>
    <t>ค่าเสื่อมราคาสะสม - ระบบประปา</t>
  </si>
  <si>
    <t>ค่าเสื่อมราคาสะสม - ระบบบำบัดน้ำเสีย</t>
  </si>
  <si>
    <t>ค่าเสื่อมราคาสะสม - ระบบไฟฟ้า</t>
  </si>
  <si>
    <t>ค่าเสื่อมราคาสะสม - ระบบโทรศัพท์</t>
  </si>
  <si>
    <t>ค่าเสื่อมราคาสะสม - ระบบถนนภายใน</t>
  </si>
  <si>
    <t>อาคารและสิ่งปลูกสร้าง-interface</t>
  </si>
  <si>
    <t>อาคารเพื่อประโยชน์อื่น-Interface</t>
  </si>
  <si>
    <t>ค่าเสื่อมราคาสะสมอาคารเพื่อการพักอาศัย-Interface</t>
  </si>
  <si>
    <t>ค่าเสื่อมราคาสะสมอาคารเพื่อประโยชน์อื่น-Interface</t>
  </si>
  <si>
    <t>ค่าเสื่อมราคาสะสมสิ่งปลูกสร้าง-Interface</t>
  </si>
  <si>
    <t>ค่าเสื่อมราคาสะสมระบบประปา-Interface</t>
  </si>
  <si>
    <t>ค่าเสื่อมราคาสะสมระบบบำบัดน้ำเสีย-Interface</t>
  </si>
  <si>
    <t>ค่าเสื่อมราคาสะสมระบบไฟฟ้า-Interface</t>
  </si>
  <si>
    <t>อาคารและสิ่งปลูกสร้างไม่ระบุรายละเอียด</t>
  </si>
  <si>
    <t>ค่าเสื่อมราคาสะสม - อาคารและสิ่งปลูกสร้างไม่ระบุรายละเอียด</t>
  </si>
  <si>
    <t>ครุภัณฑ์</t>
  </si>
  <si>
    <t>ค่าเสื่อมราคาสะสม - ครุภัณฑ์สำนักงาน</t>
  </si>
  <si>
    <t>ค่าเสื่อมราคาสะสม - ครุภัณฑ์ยานพาหนะและขนส่ง</t>
  </si>
  <si>
    <t>ค่าเสื่อมราคาสะสม - ครุภัณฑ์ไฟฟ้าและวิทยุ</t>
  </si>
  <si>
    <t>ครุภัณฑ์ดโฆษณาและเผยแพร่</t>
  </si>
  <si>
    <t>ค่าเสื่อมราคาสะสม - ครุภัณฑ์โฆษณาและเผยแพร่</t>
  </si>
  <si>
    <t>ค่าเสื่อมราคาสะสม - ครุภัณฑ์การเกษตร</t>
  </si>
  <si>
    <t>ค่าเสื่อมราคาสะสม - ครุภัณฑ์ก่อสร้าง</t>
  </si>
  <si>
    <t>ครุภัณฑ์วิทยาศาสตร์การแพทย์</t>
  </si>
  <si>
    <t>ค่าเสื่อมราคาสะสม - ครุภัณฑ์วิทยาศาสตร์และการแพทย์</t>
  </si>
  <si>
    <t>ค่าเสื่อมราคาสะสม - ครุภัณฑ์คอมพิวเตอร์</t>
  </si>
  <si>
    <t>ครุภัณฑ์การศึกษา</t>
  </si>
  <si>
    <t xml:space="preserve">ค่าเสื่อมราคาสะสม - ครุภัณฑ์การศึกษา  </t>
  </si>
  <si>
    <t>ค่าเสื่อมราคาสะสม - ครุภัณฑ์งานบ้านงานครัว</t>
  </si>
  <si>
    <t xml:space="preserve">ค่าเสื่อมราคาสะสม - ครุภัณฑ์กีฬา </t>
  </si>
  <si>
    <t>ครุภัณฑืดนตรี</t>
  </si>
  <si>
    <t>ค่าเสื่อมราคาสะสม - ครุภัณฑ์ดนตรี</t>
  </si>
  <si>
    <t>ค่าเสื่อมราคาสะสม - ครุภัณฑ์สนาม</t>
  </si>
  <si>
    <t>ค่าเสื่อมราคาสะสม - ครุภัณฑ์อื่น</t>
  </si>
  <si>
    <t>ครุภัณฑ์-Interface</t>
  </si>
  <si>
    <t>ค่าเสื่อมราคาสะสม - ครุภัณฑ์ไม่ระบุรายละเอียด</t>
  </si>
  <si>
    <t>สิททรัพย์ไม่มีตัวตน</t>
  </si>
  <si>
    <t>สินทรัพย์ไม่มีตัวตน-Interface</t>
  </si>
  <si>
    <t>โปรแกรมคอมพิวเตอร์-Interface</t>
  </si>
  <si>
    <t xml:space="preserve">สินทรัพย์ไม่มีตัวตนอื่น-Interface  </t>
  </si>
  <si>
    <t>ค่าตัดจำหน่ายสะสมโปรแกรมคอมพิวเตอร์-Interface</t>
  </si>
  <si>
    <t>ค่าตัดจำหน่ายสะสมสินทรัพย์ไม่มีตัวตนอื่น-Interface</t>
  </si>
  <si>
    <t>งานระหว่างก่อสร้าง-Interface</t>
  </si>
  <si>
    <t>เจ้าหนี้ระยะสั้น</t>
  </si>
  <si>
    <t>เจ้าหนี้การค้า</t>
  </si>
  <si>
    <t>B060</t>
  </si>
  <si>
    <t>เจ้าหนี้การค้า-หน่วยงานภาครัฐ</t>
  </si>
  <si>
    <t>เจ้าหนี้-ยา เวช วัสดุ ทางการแพทย์</t>
  </si>
  <si>
    <t>B057</t>
  </si>
  <si>
    <t>เจ้าหนี้การค้าบุคคลภายนอก - ยา(กรมบัญชีกลางจ่ายตรงผู้ขาย)</t>
  </si>
  <si>
    <t>B058</t>
  </si>
  <si>
    <t>เจ้าหนี้การค้าบุคคลภายนอก -วัสดุการแพทย์ทั่วไป (กรมบัญชีกลางจ่ายตรงผู้ขาย)</t>
  </si>
  <si>
    <t>เจ้าหนี้-วัสดุวิทยาศาสตร์และการแพทย์</t>
  </si>
  <si>
    <t>B059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</si>
  <si>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</si>
  <si>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เจ้าหนี้การค้าบุคคลภายนอก - วัสดุอื่น(กรมบัญชีกลางจ่ายตรงผู้ขาย)</t>
  </si>
  <si>
    <t>เจ้าหนี้การค้าบุคคลภายนอก - อื่น ๆ (กรมบัญชีกลางจ่ายตรงผู้ขาย)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</si>
  <si>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</si>
  <si>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วัสดุทันตกรรม(กรมบัญชีกลางจ่ายตรงผู้ขาย)</t>
  </si>
  <si>
    <t>เจ้าหนี้การค้าบุคคลภายนอก - วัสดุเอกซเรย์(กรมบัญชีกลางจ่ายตรงผู้ขาย)</t>
  </si>
  <si>
    <t>รับสินค้า / ใบสำคัญ (GR/IR)</t>
  </si>
  <si>
    <t>เจ้าหนี้อื่น-หน่วยงานภาครัฐ เงินงบประมาณ/เงินนอกฝากคลัง(กรมบัญชีกลางจ่ายตรงให้ผุ้ขายที่เป็นรัฐวิสาหกิจหรือหน่วยงานภาครัฐ)</t>
  </si>
  <si>
    <t>เจ้าหนี้หน่วยงานภาครัฐ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</si>
  <si>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</si>
  <si>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 - วัสดุวิทยาศาสตร์และการแพทย์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</si>
  <si>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เจ้าหนี้หน่วยงานภาครัฐ-วัสดุเภสัชกรรม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</si>
  <si>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</si>
  <si>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เจ้าหนี้หน่วยงานภาครัฐ-วัสดุเอกซเรย์ (กรมบัญชีกลางจ่ายตรงให้ผู้ขายที่เป็นรัฐวิสาหกิจหรือ หน่วยงานของรัฐ)</t>
  </si>
  <si>
    <t>เจ้าหนี้อื่น เงินนอกงบประมาณฝากธนาคารพาณิชย์</t>
  </si>
  <si>
    <t>เจ้าหนี้ - ยา</t>
  </si>
  <si>
    <t>เจ้าหนี้ - วัสดุการแพทย์ทั่วไป</t>
  </si>
  <si>
    <t>เจ้าหนี้-วัสดุอื่น</t>
  </si>
  <si>
    <t>เจ้าหนี้ - วัสดุอื่น</t>
  </si>
  <si>
    <t>เจ้าหนี้อื่นๆ</t>
  </si>
  <si>
    <t>เจ้าหนี้ - อื่น</t>
  </si>
  <si>
    <t>เจ้าหนี้-ครุภัณฑ์และสิ่งก่อสร้างฯ</t>
  </si>
  <si>
    <t>B062</t>
  </si>
  <si>
    <t>เจ้าหนี้ - ครุภัณฑ์</t>
  </si>
  <si>
    <t>B063</t>
  </si>
  <si>
    <t>เจ้าหนี้ - ที่ดิน อาคาร และสิ่งปลูกสร้าง</t>
  </si>
  <si>
    <t>เจ้าหนี้ - วัตถุดิบ</t>
  </si>
  <si>
    <t>เจ้าหนี้ - สินค้าสำเร็จรูป</t>
  </si>
  <si>
    <t>เจ้าหนี้ - วัสดุเภสัชกรรม</t>
  </si>
  <si>
    <t>เจ้าหนี้ - วัสดุทันตกรรม</t>
  </si>
  <si>
    <t>เจ้าหนี้ - วัสดุเอกซเรย์</t>
  </si>
  <si>
    <t>B080</t>
  </si>
  <si>
    <t>เจ้าหนี้ - ค่าจ้างเหมาบริการทางการแพทย์</t>
  </si>
  <si>
    <t>เจ้าหนี้ - ค่าจ้างเหมาตรวจห้องปฏิบัติการ (LAB)</t>
  </si>
  <si>
    <t>เจ้าหนี้ - ค่าตรวจเอกซเรย์ (X-Ray)</t>
  </si>
  <si>
    <t>เจ้าหนี้-ครุภัณฑ์และสิ่งก่อสร้างฯ(งบลงทุน)</t>
  </si>
  <si>
    <t>B096</t>
  </si>
  <si>
    <t>เจ้าหนี้ - งบลงทุน UC</t>
  </si>
  <si>
    <t>เจ้าหนี้-ตามจ่าย</t>
  </si>
  <si>
    <t>B075</t>
  </si>
  <si>
    <t>B076</t>
  </si>
  <si>
    <t>เจ้าหนี้ค่ารักษาพยาบาล - ประกันสังคม</t>
  </si>
  <si>
    <t>B077</t>
  </si>
  <si>
    <t>เจ้าหนี้ค่ารักษา - แรงงานต่างด้าวในสังกัด สธ.</t>
  </si>
  <si>
    <t>เจ้าหนี้ค่ารักษา - แรงงานต่างด้าวนอกสังกัด สธ.</t>
  </si>
  <si>
    <t>B078</t>
  </si>
  <si>
    <t xml:space="preserve">เจ้าหนี้ค่ารักษา - บุคคลที่มีปัญหาสถานะและสิทธินอก CUP </t>
  </si>
  <si>
    <t>ค่าใช้จ่ายค้างจ่าย</t>
  </si>
  <si>
    <t>ค่าใช้จ่ายค้างจ่ายอื่น</t>
  </si>
  <si>
    <t>B070</t>
  </si>
  <si>
    <t>B072</t>
  </si>
  <si>
    <t>ใบสำคัญค้างจ่าย(เงินงบประมาณ/เงินนอกงบ ประมาณฝากคลัง)</t>
  </si>
  <si>
    <t xml:space="preserve">ค่าใช้จ่ายค้างจ่ายอื่น - หน่วยงานภาครัฐ </t>
  </si>
  <si>
    <t>เจ้าหนี้-ค่าแรงค้างจ่าย</t>
  </si>
  <si>
    <t>B066</t>
  </si>
  <si>
    <t>B067</t>
  </si>
  <si>
    <t>B068</t>
  </si>
  <si>
    <t>ค่าตอบแทนในการปฏิบัติงานของเจ้าหน้าที่ (บริการ)  ค้างจ่าย</t>
  </si>
  <si>
    <t>B069</t>
  </si>
  <si>
    <t>ค่าใช้จ่ายโครงการP&amp;P ค้างจ่าย</t>
  </si>
  <si>
    <t>รายได้รับล่วงหน้า</t>
  </si>
  <si>
    <t>B083</t>
  </si>
  <si>
    <t>รายได้แผ่นดินรอนำส่งคลัง</t>
  </si>
  <si>
    <t>รายได้รอการรับรู้</t>
  </si>
  <si>
    <t>รายได้กองทุน UC - รอรับรู้</t>
  </si>
  <si>
    <t>เงินรับฝากระยะสั้น</t>
  </si>
  <si>
    <t>เงินรับฝากทั่วไป</t>
  </si>
  <si>
    <t>เงินรับฝากหักจากงินเดือน(พนักงานกระทรวงสาธารณสุข)</t>
  </si>
  <si>
    <t>เงินสมทบประกันสังคมส่วนของลูกจ้าง (เงินงบประมาณ)</t>
  </si>
  <si>
    <t>เงินสมทบประกันสังคมส่วนของลูกจ้าง (เงินนอกงบประมาณ)</t>
  </si>
  <si>
    <t>รพ.สต.(งบลงทุน)</t>
  </si>
  <si>
    <t>รพ.สต.Fixed Cost</t>
  </si>
  <si>
    <t>A001</t>
  </si>
  <si>
    <t>รพ.สต.UnFixed Cost</t>
  </si>
  <si>
    <t>B085</t>
  </si>
  <si>
    <t>เงินประกัน</t>
  </si>
  <si>
    <t>เงินทดรองราชการรับจากคลัง-ระยะยาว</t>
  </si>
  <si>
    <t>เงินทดรองราชการรับจากคลัง</t>
  </si>
  <si>
    <t>เงินทดรองราชการรับจากคลัง - เพื่อการดำเนินงาน</t>
  </si>
  <si>
    <t>เงินประกัน-ระยะยาว</t>
  </si>
  <si>
    <t>เงินประกันระยะยาว</t>
  </si>
  <si>
    <t>เงินมัดจำประกันสัญญา - ระยะยาว</t>
  </si>
  <si>
    <t>เงินมัดจำประกันผลงาน - ระยะยาว</t>
  </si>
  <si>
    <t>หนี้สินระยะยาวอื่น</t>
  </si>
  <si>
    <t>รายสูง/(ต่ำ)กว่า ค่าใช้จ่ายสุทธิ</t>
  </si>
  <si>
    <t>รายสูง/(ต่ำ)กว่า ค่าใช้จ่ายสะสม</t>
  </si>
  <si>
    <t>รายได้สูง(ต่ำ)กว่า ค่าใช้จ่ายสะสม (เงินงบประมาณ)</t>
  </si>
  <si>
    <t xml:space="preserve">กำไร/ขาดทุนสะสมจากข้อผิดพลาดเงินกองทุน UC ปีก่อน
</t>
  </si>
  <si>
    <t>รายได้ค่ธรรมเนียมและบริการ</t>
  </si>
  <si>
    <t>รายได้แสตมป์ฤชากรและค่าปรับ</t>
  </si>
  <si>
    <t>P091</t>
  </si>
  <si>
    <t>รายได้จากการขายสินค้าและบิรการของแผ่นดิน</t>
  </si>
  <si>
    <t>รายได้ค่าธรรมเนียมบริการแผ่นดิน</t>
  </si>
  <si>
    <t>รายได้ค่าเช่าของแผ่นดิน</t>
  </si>
  <si>
    <t>รายได้จากการขายสิ่งของของแผ่นดิน</t>
  </si>
  <si>
    <t>รายได้ดอกเบี้ยของแผ่นดิน</t>
  </si>
  <si>
    <t>P089</t>
  </si>
  <si>
    <t>รายรับจากการขายสินทรัพย์ของแผ่นดิน</t>
  </si>
  <si>
    <t>รายได้อื่นของแผ่นดิน</t>
  </si>
  <si>
    <t>P087</t>
  </si>
  <si>
    <t>รายได้เงินเหลือจ่ายปีเก่า/รายที่ไม่ใช่ภาษีอื่น</t>
  </si>
  <si>
    <t>บัญชีปรับมุลค่ารายได้ที่ไม่ใช่ภาษี</t>
  </si>
  <si>
    <t>รายได้จากการขายสินค้าและบริการของหน่วยงาน</t>
  </si>
  <si>
    <t>รายได้จากการขายสินค้า</t>
  </si>
  <si>
    <t>P030</t>
  </si>
  <si>
    <t>รายได้จากการจำหน่ายยาสมุนไพร - บุคคลภายนอก</t>
  </si>
  <si>
    <t>รายได้จากการจำหน่ายสินค้าอื่น ๆ - บุคคลภายนอก</t>
  </si>
  <si>
    <t>รายได้จากการจำหน่ายยาสมุนไพร - หน่วยงานภาครัฐ</t>
  </si>
  <si>
    <t>รายได้จากการจำหน่ายสินค้าอื่น ๆ - หน่วยงานภาครัฐ</t>
  </si>
  <si>
    <t>รายได้จากการให้บริการของหน่วยงาน</t>
  </si>
  <si>
    <t>P019</t>
  </si>
  <si>
    <t>รายได้ค่าตรวจสุขภาพ - หน่วยงานภาครัฐ</t>
  </si>
  <si>
    <t>P018</t>
  </si>
  <si>
    <t>รายได้จากระบบปฏิบัติการฉุกเฉิน (EMS)</t>
  </si>
  <si>
    <t>รายได้ค่ารักษาพยาบาล</t>
  </si>
  <si>
    <t xml:space="preserve">รายได้ค่ารักษาเบิกต้นสังกัด </t>
  </si>
  <si>
    <t>P029</t>
  </si>
  <si>
    <t>รายได้ค่ารักษาเบิกจ่ายตรง - หน่วยงานอื่น - OP</t>
  </si>
  <si>
    <t>รายได้ค่ารักษาเบิกจ่ายตรงหน่วยงานอื่น - IP</t>
  </si>
  <si>
    <t>ส่วนต่างค่ารักษาที่สูงกว่าข้อตกลงในการจ่ายตาม DRG - เบิกจ่ายตรง หน่วยงานอื่น</t>
  </si>
  <si>
    <t>ส่วนต่างค่ารักษาที่ต่ำกว่าข้อตกลงในการจ่ายตาม DRG - เบิกจ่ายตรง หน่วยงานอื่น</t>
  </si>
  <si>
    <t>รายได้ค่ารักษาเบิกจ่ายตรงกรมบัญชีกลาง</t>
  </si>
  <si>
    <t>P020</t>
  </si>
  <si>
    <t>P021</t>
  </si>
  <si>
    <t>P024</t>
  </si>
  <si>
    <t>รายได้ค่ารักษาเบิกจ่ายตรง - อปท. OP</t>
  </si>
  <si>
    <t>รายได้ค่ารักษาเบิกจ่ายตรง - อปท. IP</t>
  </si>
  <si>
    <t>ส่วนต่างค่ารักษาที่สูงกว่าข้อตกลงในการจ่ายตาม DRG - เบิกจ่ายตรง - อปท.</t>
  </si>
  <si>
    <t>ส่วนต่างค่ารักษาที่ต่ำกว่าข้อตกลงในการจ่ายตาม DRG - เบิกจ่ายตรง - อปท.</t>
  </si>
  <si>
    <t>รายได้ค่ารักษาเบิกจ่ายตรง - อปท.รูปแบบพิเศษ IP</t>
  </si>
  <si>
    <t xml:space="preserve">ส่วนต่างค่ารักษาที่สูงกว่าข้อตกลงในการจ่ายตาม DRG - 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</si>
  <si>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 เบิกจ่ายตรง (พนักงานส่วนท้องถิ่นรูปแบบพิเศษ) </t>
  </si>
  <si>
    <t>รายได้ค่ารักษาพยาบาลสำหรับโครงการสุขภาพถ้วนหน้า UC</t>
  </si>
  <si>
    <t>รายได้ค่ารักษา UC</t>
  </si>
  <si>
    <t>รายได้ค่ารักษา UC-OP  ใน CUP</t>
  </si>
  <si>
    <t>รายได้ค่ารักษา UC (Collection NHSO)</t>
  </si>
  <si>
    <t>P004</t>
  </si>
  <si>
    <t xml:space="preserve">P017 </t>
  </si>
  <si>
    <t>รายได้ค่ารักษา UC-OP นอก CUP ในจังหวัด</t>
  </si>
  <si>
    <t>P006</t>
  </si>
  <si>
    <t>รายได้ค่ารักษาUC-OP นอกสังกัด สป.</t>
  </si>
  <si>
    <t>รายได้กองทุน UC-OP แบบเหมาจ่ายต่อผู้มีสิทธิ</t>
  </si>
  <si>
    <t>P014</t>
  </si>
  <si>
    <t>รายได้กองทุน UC-P&amp;P แบบเหมาจ่ายต่อผู้มีสิทธิ</t>
  </si>
  <si>
    <t>P013</t>
  </si>
  <si>
    <t>รายได้กองทุน UC</t>
  </si>
  <si>
    <t>ส่วนต่างค่ารักษาที่สูงกว่าเหมาจ่ายรายหัว - กองทุน UC-OP</t>
  </si>
  <si>
    <t>ส่วนต่างค่ารักษาที่สูงกว่าข้อตกลงในการจ่ายตาม DRG-กองทุน UC-IP</t>
  </si>
  <si>
    <t>ส่วนต่างค่ารักษาที่ต่ำกว่าข้อตกลงในการจ่ายตาม DRG-กองทุน UC-IP</t>
  </si>
  <si>
    <t>ส่วนต่างค่ารักษาที่สูงกว่าข้อตกลงในการตามจ่าย UC-OP</t>
  </si>
  <si>
    <t>ส่วนต่างค่ารักษาที่ต่ำกว่าข้อตกลงในการตามจ่าย UC-OP</t>
  </si>
  <si>
    <t>P012</t>
  </si>
  <si>
    <t xml:space="preserve">P096 </t>
  </si>
  <si>
    <t xml:space="preserve">B014 </t>
  </si>
  <si>
    <t>รายได้ค่ารักษา UC-OP บริการกรณีเฉพาะ (CR)</t>
  </si>
  <si>
    <t>รายได้ค่ารักษา UC-IP  บริการกรณีเฉพาะ (CR)</t>
  </si>
  <si>
    <r>
      <t>ส่วนต่างค่ารักษาที่</t>
    </r>
    <r>
      <rPr>
        <u/>
        <sz val="18"/>
        <color theme="1"/>
        <rFont val="TH SarabunPSK"/>
        <family val="2"/>
      </rPr>
      <t>สูง</t>
    </r>
    <r>
      <rPr>
        <sz val="18"/>
        <color theme="1"/>
        <rFont val="TH SarabunPSK"/>
        <family val="2"/>
      </rPr>
      <t>กว่าข้อตกลงในการจ่ายตาม DRG กองทุน UC (บริการเฉพาะ) CR- IP</t>
    </r>
  </si>
  <si>
    <r>
      <t>ส่วนต่างค่ารักษาที่</t>
    </r>
    <r>
      <rPr>
        <u/>
        <sz val="18"/>
        <color theme="1"/>
        <rFont val="TH SarabunPSK"/>
        <family val="2"/>
      </rPr>
      <t>ต่ำ</t>
    </r>
    <r>
      <rPr>
        <sz val="18"/>
        <color theme="1"/>
        <rFont val="TH SarabunPSK"/>
        <family val="2"/>
      </rPr>
      <t>กว่าข้อตกลงในการจ่ายตาม DRG กองทุน UC (บริการเฉพาะ) CR- IP</t>
    </r>
  </si>
  <si>
    <t>รายได้จากการยกหนี้กรณีส่งต่อผู้ป่วยระหว่าง รพ.</t>
  </si>
  <si>
    <t xml:space="preserve">ส่วนต่างค่ารักษาที่สูงกว่าข้อตกลงตามหลักเกณฑ์การจ่ายกองทุน UC-บริการเฉพาะ(CR) -OP </t>
  </si>
  <si>
    <t>รายได้ค่ารักษาพยาบาลสำหรับดครงการสุขภาพถ้วนหน้า UC</t>
  </si>
  <si>
    <t>P010</t>
  </si>
  <si>
    <t>รายได้กองทุน</t>
  </si>
  <si>
    <t>P023</t>
  </si>
  <si>
    <t>รายได้ค่ารักษาประกันสังคม</t>
  </si>
  <si>
    <t>P022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</si>
  <si>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</si>
  <si>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</si>
  <si>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ส่วนต่างค่ารักษาที่สูงกว่าข้อตกลงในการจ่ายตามกองทุนประกันสังคม</t>
  </si>
  <si>
    <t xml:space="preserve">ส่วนต่างค่ารักษาที่ต่ำกว่าข้อตกลงในการจ่ายตามกองทุนประกันสังคม </t>
  </si>
  <si>
    <t>ต่างด้าว</t>
  </si>
  <si>
    <t>4301020106.502</t>
  </si>
  <si>
    <t>รายได้กองทุนแรงงานต่างด้าว</t>
  </si>
  <si>
    <t>P025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</si>
  <si>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</si>
  <si>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</si>
  <si>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</si>
  <si>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</si>
  <si>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</si>
  <si>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 แรงงานต่างด้าว - IP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</si>
  <si>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</si>
  <si>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นอก CUP </t>
  </si>
  <si>
    <t>รายได้ค่ารักษาแรงงานต่างด้าว IP นอก CUP</t>
  </si>
  <si>
    <t>รายได้ค่ารักษาแรงงานต่างด้าว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</si>
  <si>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</si>
  <si>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รายได้ค่าตรวจสุขภาพแรงงานต่างด้าว</t>
  </si>
  <si>
    <t>รายได้ค่าบริหารจัดการแรงงานต่างด้าว</t>
  </si>
  <si>
    <t>รายได้แรงงานต่างด้าว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</si>
  <si>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</si>
  <si>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ปัญหาสถานะและสิทธิ์</t>
  </si>
  <si>
    <t>P027</t>
  </si>
  <si>
    <t>รายได้ค่ารักษาบุคคลที่มีปัญหาสถานะและสิทธิ - เบิกจากส่วนกลาง OP</t>
  </si>
  <si>
    <t>รายได้ค่ารักษาบุคคลที่มีปัญหาสถานะและสิทธิ - เบิกจากส่วนกลาง IP</t>
  </si>
  <si>
    <t>ส่วนต่างค่ารักษาที่สูงกว่าเหมาจ่ายรายหัว - เงินอุดหนุนบุคคลที่มีปัญหาและสถานะและสิทธิ OP ใน CUP</t>
  </si>
  <si>
    <t>รายได้ค่าเช่าของหน่วยงาน</t>
  </si>
  <si>
    <t>รายได้จากการช่วยเหลือและบริจาคของหน่วยงาน</t>
  </si>
  <si>
    <t>รายได้จากการช่วยเหลือเพื่อการดำเนินงานของหน่วยงาน</t>
  </si>
  <si>
    <t>P032</t>
  </si>
  <si>
    <t>รายได้จากการช่วยเหลือเพื่อการลงทุนของหน่วยงาน</t>
  </si>
  <si>
    <t>รายได้จากการบริจาคของหน่วยงาน</t>
  </si>
  <si>
    <t>รายได้จากการรับบริจาค - เงินสดและรายการเทียบเท่าเงินสด</t>
  </si>
  <si>
    <t>รายได้จากการรับบริจาค - สินทรัพย์อื่น</t>
  </si>
  <si>
    <t>พักรับเงินอุดหนุน</t>
  </si>
  <si>
    <t>P095</t>
  </si>
  <si>
    <t>รายได้ดอกเบี้ยของหน่วยงาน</t>
  </si>
  <si>
    <t>รายได้ดอกเบี้ยเงินฝากจากสถาบันการเงิน</t>
  </si>
  <si>
    <t>รายรับจากการขายสินทรัพย์ของหน่วยงาน</t>
  </si>
  <si>
    <t>รายรับจากการขายสิ้นทรัพย์ของหน่วยงาน</t>
  </si>
  <si>
    <t>รายได้ระหว่างหน่วยงานของหน่วยงานภาครัฐได้รับจาก รัฐบาล</t>
  </si>
  <si>
    <t>รายได้จากเงินงบประมาณ</t>
  </si>
  <si>
    <t>P036</t>
  </si>
  <si>
    <t>P084</t>
  </si>
  <si>
    <t>P037</t>
  </si>
  <si>
    <t>รายได้ระหว่างหน่วยงานกรณีอื่น</t>
  </si>
  <si>
    <t>รายได้ระหว่างหน่วยงาน - หน่วยงานรับเงินนอกงบประมาณจากกรมบัญชีกลาง</t>
  </si>
  <si>
    <t>รายได้ระหว่างหน่วยงาน - ปรับเงินฝากคลัง</t>
  </si>
  <si>
    <t>รายได้ระหว่างหน่วยงาน - หน่วยงานรับเงินจากหน่วยงานอื่น</t>
  </si>
  <si>
    <t>รายได้ระหว่างหน่วยงาน - เงินทดรองราชการ</t>
  </si>
  <si>
    <t>รายได้ระหว่างกัน - ภายในกรมเดียวกัน</t>
  </si>
  <si>
    <t>รายได้อื่น</t>
  </si>
  <si>
    <t>P033</t>
  </si>
  <si>
    <t>รายได้ค่าวัสดุ/อุปกรณ์/น้ำยา - หน่วยงานภาครัฐ</t>
  </si>
  <si>
    <t>รายได้ค่าวัสดุ/อุปกรณ์/น้ำยา - บุคคลภายนอก</t>
  </si>
  <si>
    <t>รายได้อื่น-ครุภัณฑ์ ที่ดินและสิ่งก่อสร้างรับโอนจาก สสจ./รพศ./รพท./รพช./รพ.สต.</t>
  </si>
  <si>
    <t>รายได้อื่น-เงินงบประมาณงบลงทุน รับโอนจาก สสจ./รพศ./รพท./รพช./รพ.สต.</t>
  </si>
  <si>
    <t>รายได้อื่น-เงินงบประมาณงบอุดหนุนรับโอนจาก สสจ./รพศ. /รพท./รพช./รพ.สต</t>
  </si>
  <si>
    <t>รายได้อื่น-เงินงบประมาณงบรายจ่ายอื่นรับโอนจาก สสจ./รพศ./รพท./รพช./รพ.สต.</t>
  </si>
  <si>
    <t>รายได้อื่น-เงินงบประมาณงบกลางรับโอนจาก สสจ./รพศ./รพท./รพช./รพ.สต.</t>
  </si>
  <si>
    <t>ค่าใช้จ่ายบุคลากร</t>
  </si>
  <si>
    <t>เงินเดือนและค่าจ้าง</t>
  </si>
  <si>
    <t>P044</t>
  </si>
  <si>
    <t>P066</t>
  </si>
  <si>
    <t>เงินประจำตำแหน่งผู้เชี่ยวชาญ(บริการ)</t>
  </si>
  <si>
    <t>P068</t>
  </si>
  <si>
    <t>P045</t>
  </si>
  <si>
    <t>P067</t>
  </si>
  <si>
    <t>ค่าจ้างพนักงานกระทรวงสาธารณสุข(บริการ)</t>
  </si>
  <si>
    <t>ค่าจ้างพนักงานกระทรวงสาธารณสุข(สนับสนุน)</t>
  </si>
  <si>
    <t>ค่าจ้างเหมาบุคลากร(บริการ)</t>
  </si>
  <si>
    <t>ค่าจ้างเหมาบุคลากร(สนับสนุน)</t>
  </si>
  <si>
    <t>เงินค่าตอบแทนพนักงานราชการ(บริการ)</t>
  </si>
  <si>
    <t>เงินค่าตอบแทนพนักงานราชการ(สนับสนุน)</t>
  </si>
  <si>
    <t>เงินค่าครองชีพสำหรับข้าราชการ(บริการ)</t>
  </si>
  <si>
    <t>P046</t>
  </si>
  <si>
    <t>เงินตอบแทนรายเดือนสำหรับข้าราชการเท่ากับอัตราเงินประจำตำแหน่ง(บริการ)</t>
  </si>
  <si>
    <t>เงินตอบแทนชำนาญการพิเศษที่ไม่ใช่วิชาชีพ(สนับสนุน)</t>
  </si>
  <si>
    <t>ค่าใช้จ่ายบุคลากรอื่น</t>
  </si>
  <si>
    <t>P069</t>
  </si>
  <si>
    <t>เงินสมทบกองทุนประกันสังคมส่วนของนายจ้าง(เงินงบประมาณ)</t>
  </si>
  <si>
    <t>เงินสมทบกองทุนประกันสังคมส่วนของนายจ้าง(เงินนอกงบประมาณ)</t>
  </si>
  <si>
    <t>P074</t>
  </si>
  <si>
    <t>เงินสมทบกองทุนสำรองเลี้ยงชีพพนักงานและเจ้าหน้าที่รัฐ(เงินนอกงบประมาณ)</t>
  </si>
  <si>
    <t>ค่าตอบแทนเงินเพิ่มพิเศษสำหรับผู้ปฏิบัติงานด้านการสาธารณสุข(พ.ต.ส.เงินงบประมาณ)</t>
  </si>
  <si>
    <t>ค่าตอบแทนเงินเพิ่มพิเศษสำหรับผู้ปฏิบัติงานด้านการสาธารณสุข(พ.ต.ส.เงินนอกงบประมาณ)</t>
  </si>
  <si>
    <t>ค่าตอบแทนตามผลการปฏิบัติงาน(บริการ) - เงินงบประมาณ</t>
  </si>
  <si>
    <t>ค่าตอบแทนตามผลการปฏิบัติงาน(สนับสนุน) - เงินงบประมาณ</t>
  </si>
  <si>
    <t>ค่าตอบแทนการปฏิบัติงานในลักษณะค่าเบี้ยเลี้ยงเหมาจ่าย(บริการ) - เงินงบประมาณ</t>
  </si>
  <si>
    <t>ค่าตอบแทนการปฏิบัติงานในลักษณะค่าเบี้ยเลี้ยงเหมาจ่าย(สนับสนุน)-เงินงบประมาณ</t>
  </si>
  <si>
    <t>ค่าตอบแทนตามผลการปฏิบัติงาน(บริการ) - เงินนอกงบประมาณ</t>
  </si>
  <si>
    <t>ค่าตอบแทนตามผลการปฏิบัติงาน(สนับสนุน)  - เงินนอกงบประมาณ</t>
  </si>
  <si>
    <t>ค่าตอบแทนการปฏิบัติงานในลักษณะค่าเบี้ยเลี้ยงเหมาจ่าย(บริการ)-เงินนอกงบประมาณ</t>
  </si>
  <si>
    <t>ค่าตอบแทนการปฏิบัติงานในลักษณะค่าเบี้ยเลี้ยงเหมาจ่าย(สนับสนุน)-เงินนอกงบประมาณ</t>
  </si>
  <si>
    <t>ค่าตอบแทนพิเศษชายแดนภาคใต้(บริการ)</t>
  </si>
  <si>
    <t>เงินสมทบกองทุนเงินทดแทน-เงินงบประมาณ</t>
  </si>
  <si>
    <t>เงินสมทบกองทุนเงินทดแทน-เงินนอกงบประมาณ</t>
  </si>
  <si>
    <t>เงินเพิ่มสำหรับตำแหน่งที่มีเหตุพิเศษ(บริการ)</t>
  </si>
  <si>
    <t>เงินเพิ่มสำหรับตำแหน่งที่มีเหตุพิเศษ(สนับสนุน)</t>
  </si>
  <si>
    <t>เงินช่วยเหลือพนักงานและครอบครัวด้านการศึกษา</t>
  </si>
  <si>
    <t>เงินช่วยเหลือพนักงานและครอบครัวด้านการรักษาพยาบาล</t>
  </si>
  <si>
    <t>บัญชีค่าบำเหน็จบำนาญ</t>
  </si>
  <si>
    <t>บำเหน็จบำนาญ</t>
  </si>
  <si>
    <t>เงินช่วยเหลือด้านการศึกษาและรักษาพยาบาลผู้รับเบี้ยหวัด/บำนาญ</t>
  </si>
  <si>
    <t>เงินช่วยค่ารักษาพยาบาลประเภทผู้ป่วยใน รพ.รัฐ สำหรับผู้รับเบี้ยหวัด /บำนาญตามกฎหมาย</t>
  </si>
  <si>
    <t>เงินช่วยค่ารักษาพยาบาลประเภทผู้ป่วยนอก รพ.เอกชน สำหรับผู้รับเบี้ยหวัด/บำนาญตามกฎหมาย</t>
  </si>
  <si>
    <t>เงินช่วยค่ารักษาพยาบาลประเภทผู้ป่วยใน รพ.เอกชน สำหรับผู้รับเบี้ยหวัด/บำนาญตามกฎหมาย</t>
  </si>
  <si>
    <t>ค่าใช้จ่ายด้านการฝึกอบรม</t>
  </si>
  <si>
    <t>ค่าใช้จ่ายด้านการฝึกอมรบ ภายในประเทศ</t>
  </si>
  <si>
    <t>ค่าใช้จ่ายด้านการฝึกอบรม-ในประเทศ (เงินนอกงบประมาณ)</t>
  </si>
  <si>
    <t>ค่าใช้จ่ายด้านการฝึกอมรบบุคคลภายนอก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</si>
  <si>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</si>
  <si>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(เงินนอกงบประมาณ)</t>
  </si>
  <si>
    <t>ค่าใช้จ่ายในการเดินทาง</t>
  </si>
  <si>
    <t>ค่าใช้จ่ายเดินทาง ภายในประเทศ</t>
  </si>
  <si>
    <t>ค่าใช้จ่ายเดินทางอื่น-ในประเทศ (เงินงบประมาณ)</t>
  </si>
  <si>
    <t>ค่าใช้จ่ายเดินทางอื่น-ในประเทศ (เงินนอกงบประมาณ)</t>
  </si>
  <si>
    <t>ค่าตอบแทน ใช้สอยวัสดุ และค่าสาธารณูปโภค</t>
  </si>
  <si>
    <t>ค่าวัสดุ ค่าซ่อมแซมและบำรุงรักษา</t>
  </si>
  <si>
    <t>วัสดุอื่นๆใช้ไป</t>
  </si>
  <si>
    <t>P047</t>
  </si>
  <si>
    <t>ค่าจ้างเหมาบริการ</t>
  </si>
  <si>
    <t>P055</t>
  </si>
  <si>
    <t>ค่าสาธารณูปโภค</t>
  </si>
  <si>
    <t>P048</t>
  </si>
  <si>
    <t>ต้นทุนบริการ</t>
  </si>
  <si>
    <t>ยา เวช วัสดุ ทางการแพทย์ ใช้ไป</t>
  </si>
  <si>
    <t>เวชภัณฑ์มิใช่ยาใช้ไป</t>
  </si>
  <si>
    <t>วัสดุการแพทย์ใช้ไป</t>
  </si>
  <si>
    <t>วัสดุวิทยาศาตร์ใช้ไป</t>
  </si>
  <si>
    <t>ค่าครุภัณฑ์มูลค่าตำกว่าเกฑณ์</t>
  </si>
  <si>
    <t>ค่าครุภัณฑ์มูลค่าต่ำกว่าเกณฑ์</t>
  </si>
  <si>
    <t>ค่าเช่าอสังหาริมทรัพย์</t>
  </si>
  <si>
    <t>ค่าใช้จ่ายในการดำเนินงานอื่น</t>
  </si>
  <si>
    <t>P056</t>
  </si>
  <si>
    <t>P050</t>
  </si>
  <si>
    <t>P051</t>
  </si>
  <si>
    <t>P054</t>
  </si>
  <si>
    <t>ค่าตอบแทน</t>
  </si>
  <si>
    <t>ค่าตอบแทนเงินเพิ่มพิเศษทันตแพทย์ไม่ทำเวชปฏิบัติฯลฯ (บริการ)</t>
  </si>
  <si>
    <t>ค่าตอบแทนอื่น</t>
  </si>
  <si>
    <t>ค่าเสื่อมราคาและค่าจัดจำหน่าย</t>
  </si>
  <si>
    <t>ค่าเสื่อมราคา - ระบบประปา</t>
  </si>
  <si>
    <t>ค่าเสื่อมราคา - ระบบถนนภายใน</t>
  </si>
  <si>
    <t>ค่าเสื่อมราคา - ครุภัณฑ์สำนักงาน</t>
  </si>
  <si>
    <t>ค่าเสื่อมราคา - ยานพาหนะและอุปกรณ์การขนส่ง</t>
  </si>
  <si>
    <t>ค่าเสื่อมราคา - ครุภัณฑ์ไฟฟ้าและวิทยุ</t>
  </si>
  <si>
    <t>ค่าเสื่อมราคา - ครุภัณฑ์โฆษณาและเผยแพร่</t>
  </si>
  <si>
    <t>ค่าเสื่อมราคา - ครุภัณฑ์การเกษตร</t>
  </si>
  <si>
    <t>ค่าเสื่อมราคา - ครุภัณฑ์ก่อสร้าง</t>
  </si>
  <si>
    <t>ค่าเสื่อมราคา - ครุภัณฑ์วิทยาศาสตร์ และการแพทย์</t>
  </si>
  <si>
    <t>ค่าเสื่อมราคา - อุปกรณ์คอมพิวเตอร์</t>
  </si>
  <si>
    <t>ค่าเสื่อมราคา - ครุภัณฑ์งานบ้านงานครัว</t>
  </si>
  <si>
    <t>ค่าเสื่อมราคา - ครุภัณฑ์อื่น</t>
  </si>
  <si>
    <t>ค่าตัดจำหน่าย - โปรแกรมคอมพิวเตอร์</t>
  </si>
  <si>
    <t>ค่าตัดจำหน่าย - สินทรัพย์ที่ไม่มีตัวตนอื่น</t>
  </si>
  <si>
    <t>ค่าเสื่อมราคา - ส่วนปรับปรุงอาคาร</t>
  </si>
  <si>
    <t>ค่าเสื่อมราคา-อาคารและสิงปลุกสร้าง Interface</t>
  </si>
  <si>
    <t>ค่าเสื่อมราคาอาคารเพื่อพักอาศัย -Interface</t>
  </si>
  <si>
    <t>ค่าเสื่อมราคาอาคารสำนักงาน -Interface</t>
  </si>
  <si>
    <t>ค่าเสื่อมราคาอาคารเพื่อประโยชน์อื่น -Interface</t>
  </si>
  <si>
    <t>ค่าเสื่อมราคาระบบบำบัดน้ำเสีย -Interface</t>
  </si>
  <si>
    <t>ค่าเสื่อมราคาระบบโทรศัพท์ -Interface</t>
  </si>
  <si>
    <t>ค่าเสื่อมราคาระบบถนนภายใน -Interface</t>
  </si>
  <si>
    <t>ค่าเสื่อมราคาครุภัณฑ์สำนักงาน -Interface</t>
  </si>
  <si>
    <t>ค่าเสื่อมราคาครุภัณฑ์ไฟฟ้าและวิทยุ -Interface</t>
  </si>
  <si>
    <t>ค่าเสื่อมราคาครุภัณฑ์โฆษณาและเผยแพร่ -Interface</t>
  </si>
  <si>
    <t>ค่าเสื่อมราคาครุภัณฑ์การเกษตร -Interface</t>
  </si>
  <si>
    <t>ค่าเสื่อมราคาอุปกรณ์คอมพิวเตอร์ -Interface</t>
  </si>
  <si>
    <t>ค่าเสื่อมราคาครุภัณฑ์อื่น -Interface</t>
  </si>
  <si>
    <t>ค่าตัดจำหน่ายโปรแกรมคอมพิวเตอร์ -Interface</t>
  </si>
  <si>
    <t>ค่าตัดจำหน่ายสินทรัพย์ไม่มีตัวตนอื่น -Interface</t>
  </si>
  <si>
    <t>ค่าใช้จ่ายเงินอุดหนุน</t>
  </si>
  <si>
    <t>ค่าใช้จ่ายเงินอุดหนุน-เพื่อการดำเนินงาน</t>
  </si>
  <si>
    <t>P086</t>
  </si>
  <si>
    <t>ค่าใช้จ่ายเงินอุดหนุน-เพื่อการลงทุน</t>
  </si>
  <si>
    <t>หนี้สูญและหนี้สงสัยจะสูญ</t>
  </si>
  <si>
    <t xml:space="preserve">หนี้สูญ-ลูกหนี้ค่ารักษา UC-IP </t>
  </si>
  <si>
    <t>หนี้สูญ-ลูกหนี้ค่ารักษาประกันสังคม-ค่าใช้จ่ายสูง/อุบัติเหตุ/ฉุกเฉิน OP</t>
  </si>
  <si>
    <t>หนี้สูญ-ลูกหนี้ค่ารักษา-พรบ.รถ OP</t>
  </si>
  <si>
    <t>หนี้สูญ-ลูกหนี้ค่ารักษา-พรบ.รถ IP</t>
  </si>
  <si>
    <t>ค่าจำหน่ายจากการขายทรัพย์สิน</t>
  </si>
  <si>
    <t>ค่าจำหน่าย-อาคารและสิ่งปลูกสร้าง -Interface</t>
  </si>
  <si>
    <t>ค่าจำหน่าย-ครุภัณฑ์ Interface</t>
  </si>
  <si>
    <t>ค่าจำหน่าย-สินทรัพย์ไม่มีตัวตน Interface</t>
  </si>
  <si>
    <t>ค่าใช้จ่ายเกี่ยวกับภัยพิบัติ</t>
  </si>
  <si>
    <t>บัญชีค่าใช้จ่ายระหว่างหน่วยงานจากรัฐบาล</t>
  </si>
  <si>
    <t>ค่าใช้จ่ายระหว่างหน่วยงานจากรัฐบาล</t>
  </si>
  <si>
    <t>ค่าใช้จ่ายระหว่างหน่วยงานกรณีอื่น</t>
  </si>
  <si>
    <t xml:space="preserve">ค่าใช้จ่ายระหว่างหน่วยงาน-กรมบัญชีกลางโอนเงินนอกงบประมาณให้หน่วยงาน </t>
  </si>
  <si>
    <t>ค่าใช้จ่ายระหว่างหน่วยงาน-หน่วยงานโอนเงินนอกงบประมาณให้กรมบัญชีกลาง</t>
  </si>
  <si>
    <t>ค่าใช้จ่ายระหว่างหน่วยงาน-หน่วยงานโอนเงินรายได้แผ่นดินให้กรมบัญชีกลาง</t>
  </si>
  <si>
    <t>ค่าใช้จ่ายระหว่างหน่วยงาน-ปรับเงินฝากคลัง</t>
  </si>
  <si>
    <t>ค่าใช้จ่ายระหว่างหน่วยงาน-รายได้แผ่นดินรอนำส่งคลัง</t>
  </si>
  <si>
    <t>ค่าใช้จ่ายระหว่างกัน-ภายในกรมเดียวกัน</t>
  </si>
  <si>
    <t>บัญชีค่าใช้จ่ายจากการดอนสินทรัพย์</t>
  </si>
  <si>
    <t>ค่าใช้จ่ายอื่น</t>
  </si>
  <si>
    <t>ค่าใช้จ่ายอื่น-ครุภัณฑ์ ที่ดินและสิ่งก่อสร้าง โอนไป สสจ./รพศ./รพท./รพช./รพ.สต.</t>
  </si>
  <si>
    <t>ค่าใช้จ่ายอื่น-เงินงบประมาณงบลงทุนโอนไป สสจ./รพศ./รพท./รพช./รพ.สต.</t>
  </si>
  <si>
    <t>ค่าใช้จ่ายอื่น-เงินงบประมาณงบรายจ่ายอื่นโอนไป 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</si>
  <si>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</si>
  <si>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รพสต.อื่นๆ</t>
  </si>
  <si>
    <t>ขาดทุนจากรายการพิเศษ</t>
  </si>
  <si>
    <t>กย 64</t>
  </si>
  <si>
    <t>1.1.3</t>
  </si>
  <si>
    <t>5104030299.204</t>
  </si>
  <si>
    <t>ค่าจ้าง /ค่าเช่า /ค่าซ่อมบำรุงสิ่งก่อสร้างและครุภัณฑ์ (งบลงทุน UC)</t>
  </si>
  <si>
    <r>
      <t>ส่วนต่างค่ารักษาที่</t>
    </r>
    <r>
      <rPr>
        <u/>
        <sz val="14"/>
        <color theme="1"/>
        <rFont val="TH SarabunPSK"/>
        <family val="2"/>
      </rPr>
      <t>สูง</t>
    </r>
    <r>
      <rPr>
        <sz val="14"/>
        <color theme="1"/>
        <rFont val="TH SarabunPSK"/>
        <family val="2"/>
      </rPr>
      <t>กว่าข้อตกลงในการจ่ายตาม DRG กองทุน UC (บริการเฉพาะ) CR- IP</t>
    </r>
  </si>
  <si>
    <r>
      <t>ส่วนต่างค่ารักษาที่</t>
    </r>
    <r>
      <rPr>
        <u/>
        <sz val="14"/>
        <color theme="1"/>
        <rFont val="TH SarabunPSK"/>
        <family val="2"/>
      </rPr>
      <t>ต่ำ</t>
    </r>
    <r>
      <rPr>
        <sz val="14"/>
        <color theme="1"/>
        <rFont val="TH SarabunPSK"/>
        <family val="2"/>
      </rPr>
      <t>กว่าข้อตกลงในการจ่ายตาม DRG กองทุน UC (บริการเฉพาะ) CR- IP</t>
    </r>
  </si>
  <si>
    <t xml:space="preserve">    - เงินรับฝากกองทุน UC-งบลงทุน (เครือข่าย)</t>
  </si>
  <si>
    <t xml:space="preserve">    - เงินรับฝากงบค่าเสื่อม (แม่ข่าย)</t>
  </si>
  <si>
    <t xml:space="preserve">    - เงินรับฝากงบค่าเสื่อม (เครือข่าย) หมวด2</t>
  </si>
  <si>
    <t xml:space="preserve"> - เงินบริจาคมีวัตถุประสงค์ (S2040100)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</si>
  <si>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</si>
  <si>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</si>
  <si>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</si>
  <si>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</si>
  <si>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เงินเพิ่มพิเศษสำหรับบุคลำกรสาธารณสุข ผู้ปฏิบัติงำนในสถานการณ์ ระบาดของโรคติดเชื้อไวรัสโคโรนา2019</t>
  </si>
  <si>
    <t>งบแสดงฐานะทางการเงิน</t>
  </si>
  <si>
    <t xml:space="preserve">    - UC IP</t>
  </si>
  <si>
    <t xml:space="preserve">    - กรมบัญชีกลาง OP</t>
  </si>
  <si>
    <t xml:space="preserve">    - กรมบัญชีกลาง IP</t>
  </si>
  <si>
    <t>3.5.1</t>
  </si>
  <si>
    <t>3.9.1</t>
  </si>
  <si>
    <t>3.9.2</t>
  </si>
  <si>
    <t>3.9.3</t>
  </si>
  <si>
    <t>3.9.4</t>
  </si>
  <si>
    <t>3.9.5</t>
  </si>
  <si>
    <t>3.9.7</t>
  </si>
  <si>
    <t>3.9.6</t>
  </si>
  <si>
    <t xml:space="preserve">    - สิทธิอื่นๆ</t>
  </si>
  <si>
    <t xml:space="preserve">   - Covid OP</t>
  </si>
  <si>
    <t xml:space="preserve">   - Covid IP</t>
  </si>
  <si>
    <t xml:space="preserve">   - EMS</t>
  </si>
  <si>
    <t xml:space="preserve">   - ส่งเสริมป้องกันโรค PP</t>
  </si>
  <si>
    <t xml:space="preserve">   - ต่างด้าว</t>
  </si>
  <si>
    <t xml:space="preserve">  - สถานะและสิทธิ</t>
  </si>
  <si>
    <t xml:space="preserve">  - อื่นๆ</t>
  </si>
  <si>
    <t xml:space="preserve">    - วัตถุดิบ</t>
  </si>
  <si>
    <t xml:space="preserve">    - สินค้าระหว่างผลิต</t>
  </si>
  <si>
    <t xml:space="preserve">    - สินค้าสำเร็จรูป</t>
  </si>
  <si>
    <t>กย 62</t>
  </si>
  <si>
    <t>กย 63</t>
  </si>
  <si>
    <t xml:space="preserve">         เงินกองทุนประกันสังคม</t>
  </si>
  <si>
    <t xml:space="preserve">         เงินรับฝากกองทุนแรงงานต่างด้าว-ค่าใช้จ่ายสูง</t>
  </si>
  <si>
    <t xml:space="preserve">         เงินรับฝากค่าบริหารจัดการประกันสังคม</t>
  </si>
  <si>
    <t xml:space="preserve">         เงินรับฝากกองทุนแรงงานต่างด้าว-P&amp;P</t>
  </si>
  <si>
    <t xml:space="preserve">         เงินรับฝากกองทุน UC </t>
  </si>
  <si>
    <t xml:space="preserve">         เงินสมทบประกันสังคมส่วนลูกจ้าง (เงินนอกงบประมาณ)</t>
  </si>
  <si>
    <t xml:space="preserve">         เงินสมทบประกันสังคมส่วนลูกจ้าง (เงินงบประมาณ)</t>
  </si>
  <si>
    <t xml:space="preserve">         ภาษีเงินได้หัก ณ ที่จ่ายรอนำส่ง</t>
  </si>
  <si>
    <t xml:space="preserve">         เงินรับฝากกองทุนแรงงานต่างด้าว-ค่าบริหารจัดการ</t>
  </si>
  <si>
    <r>
      <t xml:space="preserve">    - เงินบริจาคไม่มีวัตถุประสงค์</t>
    </r>
    <r>
      <rPr>
        <b/>
        <sz val="16"/>
        <color rgb="FFFF0000"/>
        <rFont val="TH SarabunPSK"/>
        <family val="2"/>
      </rPr>
      <t xml:space="preserve"> (ใส่ยอดเอง)รวมอยู่รหัส1101030102.103</t>
    </r>
  </si>
  <si>
    <t xml:space="preserve">    - วัสดุบริโภค</t>
  </si>
  <si>
    <t>วิเคราะหื</t>
  </si>
  <si>
    <r>
      <rPr>
        <i/>
        <sz val="18"/>
        <color rgb="FFFF0000"/>
        <rFont val="TH SarabunPSK"/>
        <family val="2"/>
      </rPr>
      <t xml:space="preserve">       </t>
    </r>
    <r>
      <rPr>
        <i/>
        <sz val="14"/>
        <color rgb="FFFF0000"/>
        <rFont val="TH SarabunPSK"/>
        <family val="2"/>
      </rPr>
      <t>เงินรับฝากอื่น(หมุนเวียน)</t>
    </r>
  </si>
  <si>
    <t>เจ้าหนี้ - อื่น (ค่าจ้างเหมา/ค่าซ่อม)</t>
  </si>
  <si>
    <t>11.3.1</t>
  </si>
  <si>
    <t>11.3.2</t>
  </si>
  <si>
    <t>11.3.3</t>
  </si>
  <si>
    <t>11.3.4</t>
  </si>
  <si>
    <t>11.3.5</t>
  </si>
  <si>
    <t>11.3.6</t>
  </si>
  <si>
    <t>11.3.7</t>
  </si>
  <si>
    <t>11.3.8</t>
  </si>
  <si>
    <t>11.3.9</t>
  </si>
  <si>
    <t>11.3.10</t>
  </si>
  <si>
    <t>ลำดับวิเคราะห์</t>
  </si>
  <si>
    <t>รายการวิเคราะห์</t>
  </si>
  <si>
    <t>Planfin</t>
  </si>
  <si>
    <t>รหัสREV-EXP</t>
  </si>
  <si>
    <t>1101010101.101</t>
  </si>
  <si>
    <t>1101010104.101</t>
  </si>
  <si>
    <t>1101010112.101</t>
  </si>
  <si>
    <t>1101010113.101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</si>
  <si>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</si>
  <si>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</si>
  <si>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</si>
  <si>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</si>
  <si>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1101020601.101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</si>
  <si>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</si>
  <si>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</si>
  <si>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</si>
  <si>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</si>
  <si>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</si>
  <si>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เงินฝากธนาคาร-นอกงบประมาณ (ไทยเข้มแข็ง)</t>
  </si>
  <si>
    <t>1101030101.101</t>
  </si>
  <si>
    <t>เงินฝากธนาคาร -นอกงบประมาณ กระแสรายวัน</t>
  </si>
  <si>
    <t>1101030101.102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</si>
  <si>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</si>
  <si>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</si>
  <si>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</si>
  <si>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</si>
  <si>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</si>
  <si>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</si>
  <si>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</si>
  <si>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</si>
  <si>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</si>
  <si>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</si>
  <si>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</si>
  <si>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</si>
  <si>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</si>
  <si>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</si>
  <si>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1102010102.101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</si>
  <si>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</si>
  <si>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</si>
  <si>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</si>
  <si>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</si>
  <si>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</si>
  <si>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</si>
  <si>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</si>
  <si>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</si>
  <si>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</si>
  <si>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</si>
  <si>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</si>
  <si>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</si>
  <si>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</si>
  <si>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</si>
  <si>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1102050107.105</t>
  </si>
  <si>
    <t>รายได้ค้างรับส่วนต่างค่ารักษาที่ต่ำกว่า Non UC-OP</t>
  </si>
  <si>
    <t>1102050107.106</t>
  </si>
  <si>
    <t>รายได้ค้างรับส่วนต่างค่ารักษาที่ต่ำกว่า Non UC-IP</t>
  </si>
  <si>
    <t>1102050107.201</t>
  </si>
  <si>
    <t>รายได้ค้างรับส่วนต่างค่ารักษาที่ต่ำกว่า UC-OP</t>
  </si>
  <si>
    <t>1102050107.202</t>
  </si>
  <si>
    <t>รายได้ค้างรับส่วนต่างค่ารักษาที่ต่ำกว่า UC-IP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</si>
  <si>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</si>
  <si>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</si>
  <si>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</si>
  <si>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</si>
  <si>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</si>
  <si>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</si>
  <si>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</si>
  <si>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</si>
  <si>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ค่าเผื่อหนี้สงสัยจะสูญ-ลูกหนี้ค่ารักษา UC</t>
  </si>
  <si>
    <t>1102050123.202</t>
  </si>
  <si>
    <t>ค่าเผื่อหนี้สงสัยจะสูญ-ลูกหนี้ค่ารักษา UC -IP</t>
  </si>
  <si>
    <t>1102050123.216</t>
  </si>
  <si>
    <t>ค่าเผื่อหนี้สงสัยจะสูญ-ลูกหนี้ค่ารักษาUC- OP- AE</t>
  </si>
  <si>
    <t>1102050123.217</t>
  </si>
  <si>
    <t>ค่าเผื่อหนี้สงสัยจะสูญ-ลูกหนี้ค่ารักษา UC -IP- AE</t>
  </si>
  <si>
    <t>1102050123.218</t>
  </si>
  <si>
    <t>ค่าเผื่อหนี้สงสัยจะสูญ-ลูกหนี้ค่ารักษา UC- OP- HC</t>
  </si>
  <si>
    <t>1102050123.219</t>
  </si>
  <si>
    <t>ค่าเผื่อหนี้สงสัยจะสูญ-ลูกหนี้ค่ารักษา UC IP- HC</t>
  </si>
  <si>
    <t>1102050123.220</t>
  </si>
  <si>
    <t>ค่าเผื่อหนี้สงสัยจะสูญ-ลูกหนี้ค่ารักษา UC- OP- DMI</t>
  </si>
  <si>
    <t>1102050123.221</t>
  </si>
  <si>
    <t>ค่าเผื่อหนี้สงสัยจะสูญ-ลูกหนี้ค่ารักษา UC- IP- DMI</t>
  </si>
  <si>
    <t>1102050124.101</t>
  </si>
  <si>
    <t>ค้างรับจากกรมบัญชีกลาง-หน่วยเบิกจ่าย</t>
  </si>
  <si>
    <t>1102050193.101</t>
  </si>
  <si>
    <t>ลูกหนี้อื่น - หน่วยงานภาครัฐ</t>
  </si>
  <si>
    <t>1102050194.101</t>
  </si>
  <si>
    <t>1102050194.102</t>
  </si>
  <si>
    <t>1102050194.103</t>
  </si>
  <si>
    <t>1102050194.104</t>
  </si>
  <si>
    <t>1102050194.105</t>
  </si>
  <si>
    <t>1102050194.106</t>
  </si>
  <si>
    <t>1102050194.107</t>
  </si>
  <si>
    <t>1102050194.108</t>
  </si>
  <si>
    <t>1102050194.109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</si>
  <si>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</si>
  <si>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</si>
  <si>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</si>
  <si>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</si>
  <si>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</si>
  <si>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</si>
  <si>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</si>
  <si>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</si>
  <si>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</si>
  <si>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</si>
  <si>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</si>
  <si>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1102050194.116</t>
  </si>
  <si>
    <t>1102050194.201</t>
  </si>
  <si>
    <t>1102050194.202</t>
  </si>
  <si>
    <t>1102050194.203</t>
  </si>
  <si>
    <t>1102050194.204</t>
  </si>
  <si>
    <t>ลูกหนี้ค่ารักษา UC-OP นอก CUP ในจังหวัดสังกัด สธ.</t>
  </si>
  <si>
    <t>1102050194.205</t>
  </si>
  <si>
    <t>ลูกหนี้ค่ารักษา UC-OP นอก CUP ต่างจังหวัดสังกัด สธ.</t>
  </si>
  <si>
    <t>1102050194.206</t>
  </si>
  <si>
    <t>1102050194.207</t>
  </si>
  <si>
    <t>ลูกหนี้ค่ารักษา UC-OP - AE</t>
  </si>
  <si>
    <t>1102050194.208</t>
  </si>
  <si>
    <t>ลูกหนี้ค่ารักษา UC- IP - AE</t>
  </si>
  <si>
    <t>1102050194.209</t>
  </si>
  <si>
    <t>ลูกหนี้ค่ารักษา UC- OP -HC</t>
  </si>
  <si>
    <t>1102050194.210</t>
  </si>
  <si>
    <t>ลูกหนี้ค่ารักษา UC -IP -HC</t>
  </si>
  <si>
    <t>1102050194.211</t>
  </si>
  <si>
    <t>ลูกหนี้ค่ารักษา UC- OP -DMI</t>
  </si>
  <si>
    <t>1102050194.212</t>
  </si>
  <si>
    <t>ลูกหนี้ค่ารักษา UC- IP -DMI</t>
  </si>
  <si>
    <t>1102050194.213</t>
  </si>
  <si>
    <t>1102050194.301</t>
  </si>
  <si>
    <t>1102050194.302</t>
  </si>
  <si>
    <t>1102050194.303</t>
  </si>
  <si>
    <t>1102050194.304</t>
  </si>
  <si>
    <t>1102050194.305</t>
  </si>
  <si>
    <t>ลูกหนี้ค่ารักษาประกันสังคม-กองทุนทดแทน</t>
  </si>
  <si>
    <t>1102050194.306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</si>
  <si>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</si>
  <si>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</si>
  <si>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</si>
  <si>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</si>
  <si>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</si>
  <si>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</si>
  <si>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</si>
  <si>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</si>
  <si>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</si>
  <si>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</si>
  <si>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</si>
  <si>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</si>
  <si>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</si>
  <si>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</si>
  <si>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</si>
  <si>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</si>
  <si>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</si>
  <si>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</si>
  <si>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</si>
  <si>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</si>
  <si>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</si>
  <si>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</si>
  <si>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</si>
  <si>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</si>
  <si>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</si>
  <si>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</si>
  <si>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</si>
  <si>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</si>
  <si>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1102050194.704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</si>
  <si>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</si>
  <si>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</si>
  <si>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</si>
  <si>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</si>
  <si>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</si>
  <si>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กทม. OP</t>
  </si>
  <si>
    <t>1102050194.804</t>
  </si>
  <si>
    <t>ลูกหนี้ค่ารักษา-เบิกจ่ายตรง กทม. IP</t>
  </si>
  <si>
    <t>1102050194.805</t>
  </si>
  <si>
    <t>ลูกหนี้ค่ารักษา-เบิกจ่ายตรง(อปท.- พัทยา) OP</t>
  </si>
  <si>
    <t>1102050194.806</t>
  </si>
  <si>
    <t>ลูกหนี้ค่ารักษา-เบิกจ่ายตรง(อปท.- พัทยา) IP</t>
  </si>
  <si>
    <t>1103020111.101</t>
  </si>
  <si>
    <t>1104010101.101</t>
  </si>
  <si>
    <t>1105010101.101</t>
  </si>
  <si>
    <t>1105010102.101</t>
  </si>
  <si>
    <t>1105010103.101</t>
  </si>
  <si>
    <t>1105010103.102</t>
  </si>
  <si>
    <t>1105010103.103</t>
  </si>
  <si>
    <t>1105010103.104</t>
  </si>
  <si>
    <t>1105010103.105</t>
  </si>
  <si>
    <t>1105010103.106</t>
  </si>
  <si>
    <t>1105010103.107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</si>
  <si>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</si>
  <si>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</si>
  <si>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</si>
  <si>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</si>
  <si>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</si>
  <si>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</si>
  <si>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</si>
  <si>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1105010105.112</t>
  </si>
  <si>
    <t>1105010105.113</t>
  </si>
  <si>
    <t>1105010105.114</t>
  </si>
  <si>
    <t>1105010105.115</t>
  </si>
  <si>
    <t>1106010103.103</t>
  </si>
  <si>
    <t>1106010103.201</t>
  </si>
  <si>
    <t>1106010112.101</t>
  </si>
  <si>
    <t>1106010199.101</t>
  </si>
  <si>
    <t>1201050198.101</t>
  </si>
  <si>
    <t>1203010101.101</t>
  </si>
  <si>
    <t>1204010101.101</t>
  </si>
  <si>
    <t>ที่ดินที่มีกรรมสิทธิ์</t>
  </si>
  <si>
    <t>1204010102.101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</si>
  <si>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</si>
  <si>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</si>
  <si>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</si>
  <si>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</si>
  <si>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</si>
  <si>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</si>
  <si>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</si>
  <si>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</si>
  <si>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</si>
  <si>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</si>
  <si>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</si>
  <si>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</si>
  <si>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</si>
  <si>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</si>
  <si>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</si>
  <si>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</si>
  <si>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</si>
  <si>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</si>
  <si>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</si>
  <si>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</si>
  <si>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</si>
  <si>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</si>
  <si>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</si>
  <si>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</si>
  <si>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</si>
  <si>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</si>
  <si>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</si>
  <si>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</si>
  <si>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</si>
  <si>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</si>
  <si>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</si>
  <si>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</si>
  <si>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</si>
  <si>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</si>
  <si>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</si>
  <si>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</si>
  <si>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</si>
  <si>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</si>
  <si>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</si>
  <si>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</si>
  <si>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</si>
  <si>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</si>
  <si>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</si>
  <si>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</si>
  <si>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</si>
  <si>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1205050102.107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</si>
  <si>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</si>
  <si>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</si>
  <si>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</si>
  <si>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</si>
  <si>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</si>
  <si>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</si>
  <si>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</si>
  <si>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</si>
  <si>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</si>
  <si>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</si>
  <si>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</si>
  <si>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</si>
  <si>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</si>
  <si>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</si>
  <si>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</si>
  <si>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</si>
  <si>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</si>
  <si>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</si>
  <si>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</si>
  <si>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</si>
  <si>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</si>
  <si>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</si>
  <si>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</si>
  <si>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</si>
  <si>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</si>
  <si>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</si>
  <si>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</si>
  <si>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</si>
  <si>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</si>
  <si>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</si>
  <si>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</si>
  <si>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 xml:space="preserve">ค่าเสื่อมราคาสะสมครุภัณฑ์การศึกษา  </t>
  </si>
  <si>
    <t>1206120101.101</t>
  </si>
  <si>
    <t>1206120102.101</t>
  </si>
  <si>
    <t>1206120103.101</t>
  </si>
  <si>
    <t>1206130101.101</t>
  </si>
  <si>
    <t>1206130102.101</t>
  </si>
  <si>
    <t>1206130103.101</t>
  </si>
  <si>
    <t xml:space="preserve">ค่าเสื่อมราคาสะสมครุภัณฑ์กีฬา </t>
  </si>
  <si>
    <t>1206140101.101</t>
  </si>
  <si>
    <t>1206140102.101</t>
  </si>
  <si>
    <t>1206140103.101</t>
  </si>
  <si>
    <t>ค่าเสื่อมราคาสะสมครุภัณฑ์ดนตรี</t>
  </si>
  <si>
    <t>1206150101.101</t>
  </si>
  <si>
    <t>1206150102.101</t>
  </si>
  <si>
    <t>1206150103.101</t>
  </si>
  <si>
    <t>ค่าเสื่อมราคาสะสมครุภัณฑ์สนาม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</si>
  <si>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</si>
  <si>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</si>
  <si>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</si>
  <si>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</si>
  <si>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</si>
  <si>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</si>
  <si>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</si>
  <si>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</si>
  <si>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</si>
  <si>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</si>
  <si>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</si>
  <si>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</si>
  <si>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</si>
  <si>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</si>
  <si>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</si>
  <si>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</si>
  <si>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</si>
  <si>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</si>
  <si>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</si>
  <si>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</si>
  <si>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</si>
  <si>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</si>
  <si>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</si>
  <si>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</si>
  <si>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</si>
  <si>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</si>
  <si>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</si>
  <si>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</si>
  <si>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</si>
  <si>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</si>
  <si>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</si>
  <si>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ค่าตัดจำหน่ายสะสมโปรแกรมคอม     พิวเตอร์ - Interface</t>
  </si>
  <si>
    <t>1209030102.103</t>
  </si>
  <si>
    <t>1211010101.101</t>
  </si>
  <si>
    <t>1211010102.101</t>
  </si>
  <si>
    <t>1211010103.101</t>
  </si>
  <si>
    <t>2101010101.102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</si>
  <si>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</si>
  <si>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</si>
  <si>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</si>
  <si>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2101010102.105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</si>
  <si>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</si>
  <si>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</si>
  <si>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</si>
  <si>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</si>
  <si>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</si>
  <si>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</si>
  <si>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</si>
  <si>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</si>
  <si>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</si>
  <si>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</si>
  <si>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2101010107.101</t>
  </si>
  <si>
    <t>2101020106.101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</si>
  <si>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</si>
  <si>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</si>
  <si>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</si>
  <si>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</si>
  <si>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</si>
  <si>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</si>
  <si>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</si>
  <si>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</si>
  <si>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</si>
  <si>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</si>
  <si>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</si>
  <si>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</si>
  <si>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</si>
  <si>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</si>
  <si>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</si>
  <si>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</si>
  <si>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</si>
  <si>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2101020199.135</t>
  </si>
  <si>
    <t>2101020199.136</t>
  </si>
  <si>
    <t>2101020199.137</t>
  </si>
  <si>
    <t>2101020199.138</t>
  </si>
  <si>
    <t>2101020199.139</t>
  </si>
  <si>
    <t>2101020199.140</t>
  </si>
  <si>
    <t>2101020199.141</t>
  </si>
  <si>
    <t>2101020199.142</t>
  </si>
  <si>
    <t>2101020199.143</t>
  </si>
  <si>
    <t>2101020199.144</t>
  </si>
  <si>
    <t>2101020199.145</t>
  </si>
  <si>
    <t>2101020199.146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</si>
  <si>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</si>
  <si>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</si>
  <si>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</si>
  <si>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</si>
  <si>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</si>
  <si>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2101020199.150</t>
  </si>
  <si>
    <t>2101020199.201</t>
  </si>
  <si>
    <t>2101020199.202</t>
  </si>
  <si>
    <t>เจ้าหนี้ค่ารักษา OP-UC นอก CUP ในจังหวัดสังกัด สธ.</t>
  </si>
  <si>
    <t>2101020199.203</t>
  </si>
  <si>
    <t xml:space="preserve">เจ้าหนี้ค่ารักษา OP-UC นอก CUP ต่างจังหวัดสังกัด สธ. </t>
  </si>
  <si>
    <t>2101020199.204</t>
  </si>
  <si>
    <t>เจ้าหนี้ค่ารักษา OP-UC นอกสังกัด สธ.</t>
  </si>
  <si>
    <t>2101020199.301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</si>
  <si>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</si>
  <si>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</si>
  <si>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</si>
  <si>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</si>
  <si>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</si>
  <si>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>2102040101.101</t>
  </si>
  <si>
    <t>2102040102.101</t>
  </si>
  <si>
    <r>
      <t>ใบสำคัญค้างจ่าย(เงินงบประมาณ/</t>
    </r>
    <r>
      <rPr>
        <b/>
        <u/>
        <sz val="16"/>
        <rFont val="TH SarabunPSK"/>
        <family val="2"/>
      </rPr>
      <t>เงินนอกงบ ประมาณฝากคลัง)</t>
    </r>
  </si>
  <si>
    <t>2102040103.101</t>
  </si>
  <si>
    <t>2102040104.101</t>
  </si>
  <si>
    <t>2102040106.101</t>
  </si>
  <si>
    <t>2102040198.101</t>
  </si>
  <si>
    <t>2102040199.101</t>
  </si>
  <si>
    <t>2102040199.105</t>
  </si>
  <si>
    <t>2102040199.106</t>
  </si>
  <si>
    <t>2102040199.107</t>
  </si>
  <si>
    <t>2102040199.108</t>
  </si>
  <si>
    <t>2102040199.109</t>
  </si>
  <si>
    <t>2102040199.110</t>
  </si>
  <si>
    <t>2102040199.111</t>
  </si>
  <si>
    <t>2102040199.112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</si>
  <si>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</si>
  <si>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</si>
  <si>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</si>
  <si>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2102040199.115</t>
  </si>
  <si>
    <t>2102040199.116</t>
  </si>
  <si>
    <t>2102040199.117</t>
  </si>
  <si>
    <t>2102040199.118</t>
  </si>
  <si>
    <t>2103010103.101</t>
  </si>
  <si>
    <t>2103010103.502</t>
  </si>
  <si>
    <t>2104010101.101</t>
  </si>
  <si>
    <t>2109010199.101</t>
  </si>
  <si>
    <t>2109010199.201</t>
  </si>
  <si>
    <t>รายได้กองทุน UC- ด้านส่งเสริมและป้องกันโรค (P&amp;P) รอรับรู้</t>
  </si>
  <si>
    <t>2109010199.701</t>
  </si>
  <si>
    <t>2111020199.103</t>
  </si>
  <si>
    <t>2111020199.105</t>
  </si>
  <si>
    <t>2111020199.106</t>
  </si>
  <si>
    <t>2111020199.107</t>
  </si>
  <si>
    <r>
      <t>ภาษีเงินได้หัก ณ ที่จ่าย</t>
    </r>
    <r>
      <rPr>
        <u/>
        <sz val="16"/>
        <rFont val="TH SarabunPSK"/>
        <family val="2"/>
      </rPr>
      <t>รอนำส่ง</t>
    </r>
  </si>
  <si>
    <t>2111020199.108</t>
  </si>
  <si>
    <t>2111020199.201</t>
  </si>
  <si>
    <t>2111020199.202</t>
  </si>
  <si>
    <t>2111020199.204</t>
  </si>
  <si>
    <t>2111020199.205</t>
  </si>
  <si>
    <t>2111020199.206</t>
  </si>
  <si>
    <t>2111020199.301</t>
  </si>
  <si>
    <t>2111020199.302</t>
  </si>
  <si>
    <t>เงินสมทบประกันสังคมส่วนของลูกจ้าง</t>
  </si>
  <si>
    <t>2111020199.304</t>
  </si>
  <si>
    <t>2111020199.501</t>
  </si>
  <si>
    <t>2111020199.502</t>
  </si>
  <si>
    <t>2111020199.503</t>
  </si>
  <si>
    <t>2112010101.101</t>
  </si>
  <si>
    <t>2112010102.101</t>
  </si>
  <si>
    <t>2112010199.101</t>
  </si>
  <si>
    <t>2112010199.102</t>
  </si>
  <si>
    <t>2112010199.103</t>
  </si>
  <si>
    <t>2112010199.104</t>
  </si>
  <si>
    <t>2116010104.101</t>
  </si>
  <si>
    <t>2116010199.101</t>
  </si>
  <si>
    <t>2116010199.102</t>
  </si>
  <si>
    <t>2202010101.101</t>
  </si>
  <si>
    <t>2208010101.101</t>
  </si>
  <si>
    <t>2208010102.101</t>
  </si>
  <si>
    <t>2208010103.101</t>
  </si>
  <si>
    <t>2213010101.101</t>
  </si>
  <si>
    <r>
      <t>รายได้จาก</t>
    </r>
    <r>
      <rPr>
        <u/>
        <sz val="16"/>
        <rFont val="TH SarabunPSK"/>
        <family val="2"/>
      </rPr>
      <t>เงิน</t>
    </r>
    <r>
      <rPr>
        <sz val="16"/>
        <rFont val="TH SarabunPSK"/>
        <family val="2"/>
      </rPr>
      <t>บริจาครอการรับรู้</t>
    </r>
  </si>
  <si>
    <t>2213010101.103</t>
  </si>
  <si>
    <t>2213010199.102</t>
  </si>
  <si>
    <t>3101010101.101</t>
  </si>
  <si>
    <t>3102010101.101</t>
  </si>
  <si>
    <t>รายได้สูง(ต่ำ)กว่า ค่าใช้จ่ายสะสม</t>
  </si>
  <si>
    <t>3102010102.101</t>
  </si>
  <si>
    <t>3102010102.201</t>
  </si>
  <si>
    <t>กำไร/ขาดทุนสะสมจากข้อผิดพลาดเงินกองทุนUC ปีก่อน</t>
  </si>
  <si>
    <t>3105010101.101</t>
  </si>
  <si>
    <t>3105010103.101</t>
  </si>
  <si>
    <t>4201020106.101</t>
  </si>
  <si>
    <t>4201020199.101</t>
  </si>
  <si>
    <t>4202010199.101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</si>
  <si>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</si>
  <si>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</si>
  <si>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</si>
  <si>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</si>
  <si>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4205010104.101</t>
  </si>
  <si>
    <t>4205010110.101</t>
  </si>
  <si>
    <t>4206010102.101</t>
  </si>
  <si>
    <t>4207010102.102</t>
  </si>
  <si>
    <t>4301010102.101</t>
  </si>
  <si>
    <t>4301010102.102</t>
  </si>
  <si>
    <t>4301010102.103</t>
  </si>
  <si>
    <t>4301010102.104</t>
  </si>
  <si>
    <t>4301010102.105</t>
  </si>
  <si>
    <t>ส่วนเพิ่มมูลค่าจากการผลิตสินค้า</t>
  </si>
  <si>
    <t>4301020102.101</t>
  </si>
  <si>
    <t>4301020102.102</t>
  </si>
  <si>
    <t>4301020102.103</t>
  </si>
  <si>
    <t>4301020102.104</t>
  </si>
  <si>
    <t>4301020102.105</t>
  </si>
  <si>
    <t>4301020102.106</t>
  </si>
  <si>
    <t>4301020104.104</t>
  </si>
  <si>
    <t>4301020104.105</t>
  </si>
  <si>
    <t>4301020104.106</t>
  </si>
  <si>
    <t>4301020104.107</t>
  </si>
  <si>
    <t>4301020104.401</t>
  </si>
  <si>
    <t>4301020104.402</t>
  </si>
  <si>
    <t>4301020104.405</t>
  </si>
  <si>
    <r>
      <t>ส่วนต่างค่ารักษาที่</t>
    </r>
    <r>
      <rPr>
        <u/>
        <sz val="16"/>
        <rFont val="TH SarabunPSK"/>
        <family val="2"/>
      </rPr>
      <t>สูง</t>
    </r>
    <r>
      <rPr>
        <sz val="16"/>
        <rFont val="TH SarabunPSK"/>
        <family val="2"/>
      </rPr>
      <t>กว่าข้อตกลงในการจ่ายตาม DRG -เบิกจ่ายตรงกรมบัญชีกลาง</t>
    </r>
  </si>
  <si>
    <t>4301020104.406</t>
  </si>
  <si>
    <r>
      <t>ส่วนต่างค่ารักษาที่</t>
    </r>
    <r>
      <rPr>
        <b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 DRG -เบิกจ่ายตรงกรมบัญชีกลาง</t>
    </r>
  </si>
  <si>
    <t>4301020104.602</t>
  </si>
  <si>
    <t>4301020104.603</t>
  </si>
  <si>
    <t>4301020104.801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</si>
  <si>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</si>
  <si>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</si>
  <si>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</si>
  <si>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</si>
  <si>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</si>
  <si>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</si>
  <si>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</si>
  <si>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กทม. OP</t>
  </si>
  <si>
    <t>4301020104.806</t>
  </si>
  <si>
    <t>รายได้ค่ารักษาเบิกจ่ายตรง- กทม. IP</t>
  </si>
  <si>
    <t>4301020104.807</t>
  </si>
  <si>
    <t>ส่วนต่างค่ารักษาที่สูงกว่าข้อตกลงในการจ่ายตาม DRG -เบิกจ่ายตรง กทม.</t>
  </si>
  <si>
    <t>4301020104.808</t>
  </si>
  <si>
    <t>ส่วนต่างค่ารักษาที่ต่ำกว่าข้อตกลงในการจ่ายตาม DRG -เบิกจ่ายตรง กทม.</t>
  </si>
  <si>
    <t>4301020104.809</t>
  </si>
  <si>
    <t>รายได้ค่ารักษาเบิกจ่ายตรง- อปท.(พัทยา)  OP</t>
  </si>
  <si>
    <t>4301020104.810</t>
  </si>
  <si>
    <t>รายได้ค่ารักษาเบิกจ่ายตรงอปท. (พัทยา)IP</t>
  </si>
  <si>
    <t>4301020104.811</t>
  </si>
  <si>
    <t>ส่วนต่างค่ารักษาที่สูงกว่าข้อตกลงในการจ่ายตาม DRG -เบิกจ่ายตรง อปท.(พัทยา)</t>
  </si>
  <si>
    <t>4301020104.812</t>
  </si>
  <si>
    <t>ส่วนต่างค่ารักษาที่ต่ำกว่าข้อตกลงในการจ่ายตาม DRG -เบิกจ่ายตรง อปท.(พัทยา)</t>
  </si>
  <si>
    <t>4301020105.201</t>
  </si>
  <si>
    <t>4301020105.202</t>
  </si>
  <si>
    <t>4301020105.203</t>
  </si>
  <si>
    <t>รายได้ค่ารักษา UC - OP นอก CUP ในจังหวัด สังกัด สธ.</t>
  </si>
  <si>
    <t>4301020105.205</t>
  </si>
  <si>
    <t>4301020105.207</t>
  </si>
  <si>
    <t>รายได้ค่ารักษาUC-OP ต่างสังกัด สป.</t>
  </si>
  <si>
    <t>4301020105.211</t>
  </si>
  <si>
    <t>4301020105.214</t>
  </si>
  <si>
    <t>4301020105.215</t>
  </si>
  <si>
    <t>รายได้กองทุน UC-OP ตามเกณฑ์คุณภาพผลงานบริการ</t>
  </si>
  <si>
    <t>4301020105.217</t>
  </si>
  <si>
    <t>4301020105.222</t>
  </si>
  <si>
    <t>4301020105.223</t>
  </si>
  <si>
    <t>รายได้กองทุน P&amp;P อื่น</t>
  </si>
  <si>
    <t>4301020105.228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</si>
  <si>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</si>
  <si>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</si>
  <si>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</si>
  <si>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</si>
  <si>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</si>
  <si>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</si>
  <si>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</si>
  <si>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4301020105.243</t>
  </si>
  <si>
    <t>4301020105.244</t>
  </si>
  <si>
    <t>รายได้ค่ารักษา UC OP - AE</t>
  </si>
  <si>
    <t>4301020105.245</t>
  </si>
  <si>
    <t>รายได้ค่ารักษา UC IP - AE</t>
  </si>
  <si>
    <t>4301020105.246</t>
  </si>
  <si>
    <t>รายได้ค่ารักษา UC OP - HC</t>
  </si>
  <si>
    <t>4301020105.247</t>
  </si>
  <si>
    <t>รายได้ค่ารักษา UC IP - HC</t>
  </si>
  <si>
    <t>4301020105.248</t>
  </si>
  <si>
    <t>รายได้ค่ารักษา UC OP - DMI</t>
  </si>
  <si>
    <t>4301020105.249</t>
  </si>
  <si>
    <t>รายได้ค่ารักษา UC IP - DMI</t>
  </si>
  <si>
    <t>4301020105.251</t>
  </si>
  <si>
    <t>ส่วนต่างค่ารักษาที่สูงกว่าข้อตกลงในการจ่ายตาม DRG- UC IP AE</t>
  </si>
  <si>
    <t>4301020105.252</t>
  </si>
  <si>
    <t>ส่วนต่างค่ารักษาที่ต่ำกว่าข้อตกลงในการจ่ายตาม DRG- UC IP AE</t>
  </si>
  <si>
    <t>4301020105.253</t>
  </si>
  <si>
    <t>ส่วนต่างค่ารักษาที่สูงกว่าข้อตกลงในการจ่าย UC- IP- DMI</t>
  </si>
  <si>
    <t>4301020105.254</t>
  </si>
  <si>
    <t>ส่วนต่างค่ารักษาที่ต่ำกว่าข้อตกลงในการจ่ายUC-IP- DMI</t>
  </si>
  <si>
    <t>4301020105.255</t>
  </si>
  <si>
    <r>
      <rPr>
        <sz val="16"/>
        <rFont val="TH SarabunPSK"/>
        <family val="2"/>
      </rPr>
      <t>รายได้กองทุน UC-P&amp;P ตามเกณฑ์คุณภาพผลงานบริการ</t>
    </r>
    <r>
      <rPr>
        <strike/>
        <sz val="16"/>
        <color indexed="10"/>
        <rFont val="TH SarabunPSK"/>
        <family val="2"/>
      </rPr>
      <t/>
    </r>
  </si>
  <si>
    <t>4301020105.256</t>
  </si>
  <si>
    <t>4301020105.257</t>
  </si>
  <si>
    <t>4301020105.258</t>
  </si>
  <si>
    <r>
      <t>ส่วนต่างค่ารักษาที่</t>
    </r>
    <r>
      <rPr>
        <u/>
        <sz val="16"/>
        <rFont val="TH SarabunPSK"/>
        <family val="2"/>
      </rPr>
      <t>สูง</t>
    </r>
    <r>
      <rPr>
        <sz val="16"/>
        <rFont val="TH SarabunPSK"/>
        <family val="2"/>
      </rPr>
      <t>กว่าข้อตกลงในการจ่ายตาม UC OP AE</t>
    </r>
  </si>
  <si>
    <t>4301020105.259</t>
  </si>
  <si>
    <r>
      <t>ส่วนต่างค่ารักษาที่</t>
    </r>
    <r>
      <rPr>
        <u/>
        <sz val="16"/>
        <rFont val="TH SarabunPSK"/>
        <family val="2"/>
      </rPr>
      <t>สูง</t>
    </r>
    <r>
      <rPr>
        <sz val="16"/>
        <rFont val="TH SarabunPSK"/>
        <family val="2"/>
      </rPr>
      <t>กว่าข้อตกลงในการจ่ายตาม UC OP -DMI</t>
    </r>
  </si>
  <si>
    <t>4301020105.260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</si>
  <si>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 UC OP -DMI</t>
    </r>
  </si>
  <si>
    <t>4301020105.261</t>
  </si>
  <si>
    <t>ส่วนต่างค่ารักษาที่สูงกว่าข้อตกลงในการจ่ายตาม DRG- UC OP -HC</t>
  </si>
  <si>
    <t>4301020105.262</t>
  </si>
  <si>
    <t>ส่วนต่างค่ารักษาที่สูงกว่าข้อตกลงในการจ่ายตาม DRG- UC IP -HC</t>
  </si>
  <si>
    <t>4301020105.263</t>
  </si>
  <si>
    <t>4301020105.264</t>
  </si>
  <si>
    <t>4301020105.265</t>
  </si>
  <si>
    <t>4301020105.266</t>
  </si>
  <si>
    <t>4301020106.303</t>
  </si>
  <si>
    <t>4301020106.305</t>
  </si>
  <si>
    <t>4301020106.306</t>
  </si>
  <si>
    <t>4301020106.307</t>
  </si>
  <si>
    <t>4301020106.308</t>
  </si>
  <si>
    <t>4301020106.311</t>
  </si>
  <si>
    <t>4301020106.312</t>
  </si>
  <si>
    <t>4301020106.313</t>
  </si>
  <si>
    <t>4301020106.314</t>
  </si>
  <si>
    <t>4301020106.315</t>
  </si>
  <si>
    <t>4301020106.317</t>
  </si>
  <si>
    <t>4301020106.319</t>
  </si>
  <si>
    <t>ส่วนต่างค่ารักษาที่สูงกว่าข้อตกลงในการจ่ายตาม DRG -ประกันสังคม IP</t>
  </si>
  <si>
    <t>4301020106.320</t>
  </si>
  <si>
    <t>ส่วนต่างค่ารักษาที่ต่ำกว่าข้อตกลงในการจ่ายตาม DRG -ประกันสังคม IP</t>
  </si>
  <si>
    <t>4301020106.321</t>
  </si>
  <si>
    <t>4301020106.322</t>
  </si>
  <si>
    <t>4301020106.503</t>
  </si>
  <si>
    <t>4301020106.504</t>
  </si>
  <si>
    <t>4301020106.505</t>
  </si>
  <si>
    <t>4301020106.507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</si>
  <si>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</si>
  <si>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</si>
  <si>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</si>
  <si>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</si>
  <si>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</si>
  <si>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</si>
  <si>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>4301020106.513</t>
  </si>
  <si>
    <t>4301020106.514</t>
  </si>
  <si>
    <t>รายได้ค่ารักษาแรงงานต่างด้าว-เบิกจากส่วนกลาง IP</t>
  </si>
  <si>
    <t>4301020106.515</t>
  </si>
  <si>
    <t>4301020106.516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</si>
  <si>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</si>
  <si>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</si>
  <si>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</si>
  <si>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4301020106.701</t>
  </si>
  <si>
    <t>4301020106.703</t>
  </si>
  <si>
    <t>4301020106.704</t>
  </si>
  <si>
    <t>4301020106.705</t>
  </si>
  <si>
    <r>
      <t>ส่วนต่างค่ารักษาที่</t>
    </r>
    <r>
      <rPr>
        <u/>
        <sz val="16"/>
        <rFont val="TH SarabunPSK"/>
        <family val="2"/>
      </rPr>
      <t>สูง</t>
    </r>
    <r>
      <rPr>
        <sz val="16"/>
        <rFont val="TH SarabunPSK"/>
        <family val="2"/>
      </rPr>
      <t>กว่าข้อตกลงในการจ่ายตาม DRG บุคคลที่มีปัญหาสถานะและสิทธิ</t>
    </r>
  </si>
  <si>
    <t>4301020106.706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</si>
  <si>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 DRG บุคคลที่มีปัญหาสถานะและสิทธิ</t>
    </r>
  </si>
  <si>
    <t>4301020106.709</t>
  </si>
  <si>
    <t>4301020106.710</t>
  </si>
  <si>
    <t>4301020106.711</t>
  </si>
  <si>
    <t>4301020106.712</t>
  </si>
  <si>
    <t>4301020108.101</t>
  </si>
  <si>
    <t>4301030102.101</t>
  </si>
  <si>
    <t>4301030104.101</t>
  </si>
  <si>
    <t>4302010106.101</t>
  </si>
  <si>
    <t>4302010199.101</t>
  </si>
  <si>
    <t>4302020107.101</t>
  </si>
  <si>
    <t>4302020199.101</t>
  </si>
  <si>
    <t>4302020199.102</t>
  </si>
  <si>
    <t>รายได้จากการช่วยเหลือเพื่อการดำเนินงานจากหน่วยงานภาครัฐ</t>
  </si>
  <si>
    <t>4302030101.101</t>
  </si>
  <si>
    <t>4302030101.102</t>
  </si>
  <si>
    <t>4302040101.101</t>
  </si>
  <si>
    <t>4303010101.101</t>
  </si>
  <si>
    <t>4306010104.101</t>
  </si>
  <si>
    <t>4306010110.101</t>
  </si>
  <si>
    <t>4306010110.102</t>
  </si>
  <si>
    <t>4307010103.201</t>
  </si>
  <si>
    <t>4307010104.101</t>
  </si>
  <si>
    <t>4307010105.101</t>
  </si>
  <si>
    <t>4307010106.101</t>
  </si>
  <si>
    <t>4307010107.101</t>
  </si>
  <si>
    <t>4307010108.101</t>
  </si>
  <si>
    <t>4307010110.101</t>
  </si>
  <si>
    <t>4308010101.101</t>
  </si>
  <si>
    <t>4308010105.101</t>
  </si>
  <si>
    <t>4308010106.101</t>
  </si>
  <si>
    <t>4308010111.101</t>
  </si>
  <si>
    <t>4308010117.101</t>
  </si>
  <si>
    <t>4308010118.101</t>
  </si>
  <si>
    <t>4313010101.101</t>
  </si>
  <si>
    <t>4313010103.101</t>
  </si>
  <si>
    <t>4313010199.101</t>
  </si>
  <si>
    <t>4313010199.102</t>
  </si>
  <si>
    <t>4313010199.105</t>
  </si>
  <si>
    <t>4313010199.108</t>
  </si>
  <si>
    <t>4313010199.109</t>
  </si>
  <si>
    <t>4313010199.110</t>
  </si>
  <si>
    <t>4313010199.113</t>
  </si>
  <si>
    <t>4313010199.114</t>
  </si>
  <si>
    <t>รายได้อื่น-สินค้ารับโอนจาก สสจ./ รพศ./รพท./รพช./รพ.สต.</t>
  </si>
  <si>
    <t>4313010199.115</t>
  </si>
  <si>
    <t>4313010199.116</t>
  </si>
  <si>
    <t>4313010199.117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</si>
  <si>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</si>
  <si>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</si>
  <si>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/รพ.สต.</t>
  </si>
  <si>
    <t>4313010199.120</t>
  </si>
  <si>
    <t>4313010199.121</t>
  </si>
  <si>
    <t>รายได้อื่น-เงินงบประมาณงบรายจ่ายอื่นรับโอนจาก สสจ./รพศ. /รพท./รพช. /รพ.สต.</t>
  </si>
  <si>
    <t>4313010199.122</t>
  </si>
  <si>
    <t>4313010199.202</t>
  </si>
  <si>
    <t>5101010101.101</t>
  </si>
  <si>
    <t>5101010101.102</t>
  </si>
  <si>
    <t>5101010103.101</t>
  </si>
  <si>
    <t>เงินประจำตำแหน่งระดับสูง/ระดับ กลาง(สนับสนุน)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</si>
  <si>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</si>
  <si>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</si>
  <si>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</si>
  <si>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</si>
  <si>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</si>
  <si>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</si>
  <si>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</si>
  <si>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</si>
  <si>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</si>
  <si>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</si>
  <si>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</si>
  <si>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</si>
  <si>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</si>
  <si>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</si>
  <si>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</si>
  <si>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</si>
  <si>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</si>
  <si>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ค่าตอบแทนพนักงานราชการ (สนับสนุน)</t>
  </si>
  <si>
    <t>5101010116.101</t>
  </si>
  <si>
    <r>
      <rPr>
        <b/>
        <sz val="16"/>
        <rFont val="TH SarabunPSK"/>
        <family val="2"/>
      </rPr>
      <t>เ</t>
    </r>
    <r>
      <rPr>
        <sz val="16"/>
        <rFont val="TH SarabunPSK"/>
        <family val="2"/>
      </rPr>
      <t>งินค่าครองชีพสำหรับข้าราชการ (บริการ)</t>
    </r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</si>
  <si>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</si>
  <si>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</si>
  <si>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</si>
  <si>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</si>
  <si>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</si>
  <si>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</si>
  <si>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</si>
  <si>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</si>
  <si>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</si>
  <si>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5101020102.101</t>
  </si>
  <si>
    <t>5101020103.101</t>
  </si>
  <si>
    <t>5101020104.101</t>
  </si>
  <si>
    <t>5101020105.101</t>
  </si>
  <si>
    <t>5101020106.301</t>
  </si>
  <si>
    <t>เงินสมทบกองทุนประกันสังคมส่วนของนายจ้าง</t>
  </si>
  <si>
    <t>5101020108.101</t>
  </si>
  <si>
    <t>5101020112.101</t>
  </si>
  <si>
    <t>เงินสมทบกองทุนสำรองเลี้ยงชีพพนักงานและเจ้าหน้าที่รัฐ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</si>
  <si>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</si>
  <si>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</si>
  <si>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</si>
  <si>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</si>
  <si>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</si>
  <si>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ค่าตอบแทนตามผลการปฏิบัติงาน (บริการ)</t>
  </si>
  <si>
    <t>5101020114.117</t>
  </si>
  <si>
    <t>ค่าตอบแทนตามผลการปฏิบัติงาน (สนับสนุน)</t>
  </si>
  <si>
    <t>5101020114.118</t>
  </si>
  <si>
    <t>ค่าตอบแทนเพิ่มเติม (บริการ)</t>
  </si>
  <si>
    <t>5101020114.119</t>
  </si>
  <si>
    <t>ค่าตอบแทนเพิ่มเติม (สนับสนุน)</t>
  </si>
  <si>
    <t>5101020114.120</t>
  </si>
  <si>
    <t>ค่าตอบแทนการปฏิบัติงานในลักษณะค่าเบี้ยเลี้ยงเหมาจ่าย (บริการ)</t>
  </si>
  <si>
    <t>5101020114.121</t>
  </si>
  <si>
    <t>ค่าตอบแทนการปฏิบัติงานในลักษณะค่าเบี้ยเลี้ยงเหมาจ่าย (สนับสนุน)</t>
  </si>
  <si>
    <t>5101020115.101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</si>
  <si>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</si>
  <si>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</si>
  <si>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</si>
  <si>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</si>
  <si>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</si>
  <si>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</si>
  <si>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</si>
  <si>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</si>
  <si>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</si>
  <si>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</si>
  <si>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</si>
  <si>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</si>
  <si>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</si>
  <si>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</si>
  <si>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</si>
  <si>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5101040111.101</t>
  </si>
  <si>
    <t>5101040118.101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</si>
  <si>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</si>
  <si>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</si>
  <si>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</si>
  <si>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</si>
  <si>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</si>
  <si>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</si>
  <si>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</si>
  <si>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</si>
  <si>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</si>
  <si>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</si>
  <si>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</si>
  <si>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</si>
  <si>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</t>
  </si>
  <si>
    <t>5102030199.101</t>
  </si>
  <si>
    <t>ค่าใช้จ่ายด้านการฝึกอบรม-บุคคลภายนอก</t>
  </si>
  <si>
    <t>5103010102.101</t>
  </si>
  <si>
    <t>ค่าเบี้ยเลี้ยง-ในประเทศ</t>
  </si>
  <si>
    <t>5103010103.101</t>
  </si>
  <si>
    <t>ค่าที่พัก-ในประเทศ</t>
  </si>
  <si>
    <t>5103010199.101</t>
  </si>
  <si>
    <t>ค่าใช้จ่ายเดินทางอื่น -ในประเทศ</t>
  </si>
  <si>
    <t>5104010104.101</t>
  </si>
  <si>
    <t>5104010104.102</t>
  </si>
  <si>
    <t>5104010104.103</t>
  </si>
  <si>
    <t>5104010104.104</t>
  </si>
  <si>
    <t>5104010104.105</t>
  </si>
  <si>
    <t>วัสดุคอมพิวเตอร์  ใช้ไป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</si>
  <si>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</si>
  <si>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</si>
  <si>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</si>
  <si>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</si>
  <si>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</si>
  <si>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</si>
  <si>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</si>
  <si>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</si>
  <si>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</si>
  <si>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</si>
  <si>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</si>
  <si>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</si>
  <si>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</si>
  <si>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</si>
  <si>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</si>
  <si>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</si>
  <si>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</si>
  <si>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</si>
  <si>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</si>
  <si>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</si>
  <si>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</si>
  <si>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</si>
  <si>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</si>
  <si>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</si>
  <si>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</si>
  <si>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</si>
  <si>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</si>
  <si>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</si>
  <si>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</si>
  <si>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</si>
  <si>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</si>
  <si>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</si>
  <si>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</si>
  <si>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</si>
  <si>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</si>
  <si>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</si>
  <si>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</si>
  <si>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</si>
  <si>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</si>
  <si>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</si>
  <si>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</si>
  <si>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</si>
  <si>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</si>
  <si>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</si>
  <si>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</si>
  <si>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</si>
  <si>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</si>
  <si>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</si>
  <si>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</si>
  <si>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</si>
  <si>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</si>
  <si>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</si>
  <si>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</si>
  <si>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</si>
  <si>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5104030299.101</t>
  </si>
  <si>
    <t>ค่าใช้จ่ายด้านสังคมสงเคราะห์</t>
  </si>
  <si>
    <t>5104030299.102</t>
  </si>
  <si>
    <t>ค่าใช้จ่ายตามโครงการ(PP)</t>
  </si>
  <si>
    <t>5104030299.103</t>
  </si>
  <si>
    <t>ค่าใช้จ่ายตามโครงการ</t>
  </si>
  <si>
    <t>5104030299.104</t>
  </si>
  <si>
    <t>5104030299.202</t>
  </si>
  <si>
    <t>ค่ารักษาตามจ่าย UC ในสังกัด สธ.</t>
  </si>
  <si>
    <t>5104030299.203</t>
  </si>
  <si>
    <t>ค่ารักษาตามจ่าย UC นอกสังกัด สธ.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</si>
  <si>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</si>
  <si>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</si>
  <si>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</si>
  <si>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</si>
  <si>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</si>
  <si>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</si>
  <si>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</si>
  <si>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</si>
  <si>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</si>
  <si>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</si>
  <si>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</si>
  <si>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</si>
  <si>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</si>
  <si>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</si>
  <si>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</si>
  <si>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</si>
  <si>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</si>
  <si>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</si>
  <si>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</si>
  <si>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</si>
  <si>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</si>
  <si>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</si>
  <si>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</si>
  <si>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5105010101.101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</si>
  <si>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</si>
  <si>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</si>
  <si>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</si>
  <si>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</si>
  <si>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</si>
  <si>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</si>
  <si>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</si>
  <si>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</si>
  <si>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</si>
  <si>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</si>
  <si>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</si>
  <si>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</si>
  <si>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5105010107.106</t>
  </si>
  <si>
    <t>5105010109.101</t>
  </si>
  <si>
    <t>5105010111.101</t>
  </si>
  <si>
    <t>5105010113.101</t>
  </si>
  <si>
    <t>5105010115.101</t>
  </si>
  <si>
    <t>5105010117.101</t>
  </si>
  <si>
    <t>5105010121.101</t>
  </si>
  <si>
    <t>5105010125.101</t>
  </si>
  <si>
    <t>5105010127.101</t>
  </si>
  <si>
    <t>5105010129.101</t>
  </si>
  <si>
    <t>5105010131.101</t>
  </si>
  <si>
    <t>5105010133.101</t>
  </si>
  <si>
    <t>5105010135.101</t>
  </si>
  <si>
    <t>5105010137.101</t>
  </si>
  <si>
    <t>5105010139.101</t>
  </si>
  <si>
    <t>5105010148.101</t>
  </si>
  <si>
    <t>5105010149.102</t>
  </si>
  <si>
    <t>5105010158.101</t>
  </si>
  <si>
    <t>ค่าเสื่อมราคาส่วนปรับปรุงอาคาร</t>
  </si>
  <si>
    <t>5105010160.101</t>
  </si>
  <si>
    <t>5105010160.102</t>
  </si>
  <si>
    <t>5105010160.103</t>
  </si>
  <si>
    <t>5105010160.104</t>
  </si>
  <si>
    <t>5105010160.105</t>
  </si>
  <si>
    <t>5105010160.106</t>
  </si>
  <si>
    <t>5105010160.107</t>
  </si>
  <si>
    <t>5105010160.108</t>
  </si>
  <si>
    <t>5105010160.109</t>
  </si>
  <si>
    <t>5105010161.101</t>
  </si>
  <si>
    <t>5105010161.102</t>
  </si>
  <si>
    <t>5105010161.103</t>
  </si>
  <si>
    <t>5105010161.104</t>
  </si>
  <si>
    <t>5105010161.105</t>
  </si>
  <si>
    <t>5105010161.106</t>
  </si>
  <si>
    <t>5105010161.107</t>
  </si>
  <si>
    <t>5105010161.108</t>
  </si>
  <si>
    <t>5105010161.109</t>
  </si>
  <si>
    <t>5105010161.110</t>
  </si>
  <si>
    <t>5105010164.101</t>
  </si>
  <si>
    <t>5105010164.103</t>
  </si>
  <si>
    <t>5105010194.101</t>
  </si>
  <si>
    <t>5105010195.101</t>
  </si>
  <si>
    <t>5107010199.101</t>
  </si>
  <si>
    <t>5107020199.101</t>
  </si>
  <si>
    <t>5107030101.101</t>
  </si>
  <si>
    <t>5108010101.102</t>
  </si>
  <si>
    <t>5108010101.104</t>
  </si>
  <si>
    <t>5108010101.105</t>
  </si>
  <si>
    <t>5108010101.114</t>
  </si>
  <si>
    <t>5108010101.115</t>
  </si>
  <si>
    <t>5108010101.202</t>
  </si>
  <si>
    <t xml:space="preserve">หนี้สูญ-ลูกหนี้ค่ารักษาUC-IP </t>
  </si>
  <si>
    <t>5108010101.203</t>
  </si>
  <si>
    <t>5108010101.205</t>
  </si>
  <si>
    <t>5108010101.216</t>
  </si>
  <si>
    <t>หนี้สูญ-ลูกหนี้ค่ารักษา UC- OP -AE</t>
  </si>
  <si>
    <t>5108010101.218</t>
  </si>
  <si>
    <t>หนี้สูญ-ลูกหนี้ค่ารักษา UC- OP- HC</t>
  </si>
  <si>
    <t>5108010101.219</t>
  </si>
  <si>
    <t>หนี้สูญ-ลูกหนี้ค่ารักษา UC - IP -HC</t>
  </si>
  <si>
    <t>5108010101.220</t>
  </si>
  <si>
    <t>หนี้สูญ-ลูกหนี้ค่ารักษา UC- OP- DMI</t>
  </si>
  <si>
    <t>5108010101.221</t>
  </si>
  <si>
    <t>หนี้สูญ-ลูกหนี้ค่ารักษา UC -IP - DMI</t>
  </si>
  <si>
    <t>5108010101.309</t>
  </si>
  <si>
    <t>5108010101.602</t>
  </si>
  <si>
    <t>5108010101.603</t>
  </si>
  <si>
    <t>5108010107.102</t>
  </si>
  <si>
    <t>5108010107.104</t>
  </si>
  <si>
    <t>5108010107.114</t>
  </si>
  <si>
    <t>5108010107.115</t>
  </si>
  <si>
    <t>หนี้สงสัยจะสูญ-ลูกหนี้ค่ารักษา-ชำระเงิน  IP</t>
  </si>
  <si>
    <t>5108010107.202</t>
  </si>
  <si>
    <t>หนี้สงสัยจะสูญ-ลูกหนี้ค่ารักษา IP-UC</t>
  </si>
  <si>
    <t>5108010107.216</t>
  </si>
  <si>
    <t>หนี้สงสัยจะสูญ-ลูกหนี้ค่ารักษา UC-OP - AE</t>
  </si>
  <si>
    <t>5108010107.217</t>
  </si>
  <si>
    <t>หนี้สงสัยจะสูญ-ลูกหนี้ค่ารักษา UC- IP- AE</t>
  </si>
  <si>
    <t>5108010107.218</t>
  </si>
  <si>
    <t>หนี้สงสัยจะสูญ-ลูกหนี้ค่ารักษา UC-OP - HC</t>
  </si>
  <si>
    <t>5108010107.219</t>
  </si>
  <si>
    <t>หนี้สงสัยจะสูญ-ลูกหนี้ค่ารักษา UC -IP- HC</t>
  </si>
  <si>
    <t>5108010107.220</t>
  </si>
  <si>
    <t>หนี้สงสัยจะสูญ-ลูกหนี้ค่ารักษา UC-OP- DMI</t>
  </si>
  <si>
    <t>5108010107.221</t>
  </si>
  <si>
    <t>หนี้สงสัยจะสูญ-ลูกหนี้ค่ารักษา UC - IP - DMI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</si>
  <si>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</si>
  <si>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</si>
  <si>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</si>
  <si>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</si>
  <si>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</si>
  <si>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</si>
  <si>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</si>
  <si>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</si>
  <si>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</si>
  <si>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</si>
  <si>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</si>
  <si>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</si>
  <si>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</si>
  <si>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</si>
  <si>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</si>
  <si>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</si>
  <si>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</si>
  <si>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</si>
  <si>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</si>
  <si>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</si>
  <si>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5209010112.101</t>
  </si>
  <si>
    <t>5210010101.101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</si>
  <si>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</si>
  <si>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</si>
  <si>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</si>
  <si>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5210010105.101</t>
  </si>
  <si>
    <t>5210010112.101</t>
  </si>
  <si>
    <t>คชจ.ระหว่างหน่วยงาน - รายได้แผ่นดินรอนำส่งคลัง</t>
  </si>
  <si>
    <t>5210010118.101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</si>
  <si>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</si>
  <si>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</si>
  <si>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</si>
  <si>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</si>
  <si>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</si>
  <si>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</si>
  <si>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</si>
  <si>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</si>
  <si>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</si>
  <si>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</si>
  <si>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</si>
  <si>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</si>
  <si>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</si>
  <si>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</si>
  <si>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</si>
  <si>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</si>
  <si>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5212010199.114</t>
  </si>
  <si>
    <t>ค่าใช้จ่ายอื่น-เงินนอกงบประมาณโอนไปสสจ./รพศ.  /รพท./รพช./รพ.สต.</t>
  </si>
  <si>
    <t>5401010101.101</t>
  </si>
  <si>
    <t>ก.ย.61Net</t>
  </si>
  <si>
    <t>ก.ย.60Net</t>
  </si>
  <si>
    <t>การจ่ายชำระหนี้</t>
  </si>
  <si>
    <t>ขั้นตอนการวางข้อมูล</t>
  </si>
  <si>
    <t>สินทรัพย์หมุนเวียน(หักงบลงทุนและเงินบริจาคที่มีวัตถุประสงค์)</t>
  </si>
  <si>
    <t>สำหรับคำนวณ Risk Score</t>
  </si>
  <si>
    <t>สภาพคล่องทางการเงิน</t>
  </si>
  <si>
    <t xml:space="preserve"> กำไรสุทธิ + ค่าเสื่อมราคา NI </t>
  </si>
  <si>
    <t>1. แสดงสภาพคล่อง Liquid Index</t>
  </si>
  <si>
    <r>
      <t xml:space="preserve">2. แสดงความมั่นคงทางการเงิน </t>
    </r>
    <r>
      <rPr>
        <b/>
        <sz val="16"/>
        <color indexed="12"/>
        <rFont val="Angsana New"/>
        <family val="1"/>
      </rPr>
      <t>Status Index</t>
    </r>
  </si>
  <si>
    <r>
      <t xml:space="preserve">3. แสดงระยะเวลาเข้าสู่ปัญหาการเงินรุนแรง </t>
    </r>
    <r>
      <rPr>
        <b/>
        <sz val="16"/>
        <color indexed="12"/>
        <rFont val="Angsana New"/>
        <family val="1"/>
      </rPr>
      <t>Survive Index</t>
    </r>
  </si>
  <si>
    <t xml:space="preserve"> ทุนหมุนเวียน (ทุนสำรองสุทธิ)  NWC </t>
  </si>
  <si>
    <t>เงินกองทุน UC(วัสดุ) สอน.และ รพ.สต.(อบจ.)</t>
  </si>
  <si>
    <t xml:space="preserve">    - เงินทดลองราชการ/เพื่อนำส่งรายได้แผ่นดิน/งบประมาณ/พักนำส่ง</t>
  </si>
  <si>
    <r>
      <rPr>
        <b/>
        <sz val="22"/>
        <color rgb="FFFF0000"/>
        <rFont val="TH SarabunPSK"/>
        <family val="2"/>
      </rPr>
      <t>สินทรัพย์ไม่หมุนเวียน</t>
    </r>
    <r>
      <rPr>
        <b/>
        <sz val="22"/>
        <rFont val="TH SarabunPSK"/>
        <family val="2"/>
      </rPr>
      <t>ที่เป็นเงินสดและรายการเทียบเท่าเงินสด</t>
    </r>
  </si>
  <si>
    <t>ค่าเผื่อหนี้สงสัยจะสูญ</t>
  </si>
  <si>
    <r>
      <rPr>
        <b/>
        <sz val="18"/>
        <color rgb="FFFF0000"/>
        <rFont val="TH SarabunPSK"/>
        <family val="2"/>
      </rPr>
      <t>สินทรัพย์ไม่หมุนเวียน</t>
    </r>
    <r>
      <rPr>
        <b/>
        <sz val="18"/>
        <rFont val="TH SarabunPSK"/>
        <family val="2"/>
      </rPr>
      <t>ที่เป็นเงินสดและรายการเทียบเท่าเงินสด</t>
    </r>
  </si>
  <si>
    <t>ลูกหนี้อื่น - บุคคลภายนอก</t>
  </si>
  <si>
    <t>เจ้าหนี้ค่ารักษา - แรงงานต่างด้าวในสังกัด สธ.(จ่ายจากเงินบำรุง)</t>
  </si>
  <si>
    <t>เจ้าหนี้ค่ารักษา - แรงงานต่างด้าวนอกสังกัด สธ.(จ่ายจากเงินบำรุง)</t>
  </si>
  <si>
    <t>ส่วนต่างค่ารักษาที่ต่ำกว่าข้อตกลงในการตามจ่าย UC OP (หน่วยบริการที่ตามจ่าย)</t>
  </si>
  <si>
    <t>ปีงบประมาณ 2566</t>
  </si>
  <si>
    <t>ปีงบประมาณ 2567</t>
  </si>
  <si>
    <t xml:space="preserve"> - ค่ารักษาพยาบาลแรงงานต่างด้าวตามจ่าย</t>
  </si>
  <si>
    <t xml:space="preserve"> - ตามจ่ายสิทธิอื่น (สถานะและสิทธิ&amp;ปกส.)</t>
  </si>
  <si>
    <t xml:space="preserve"> - ค่ารักษาตามจ่าย UC OP นอก/ใน สป.+ (Referสปสช)</t>
  </si>
  <si>
    <t xml:space="preserve">    - เงินกองทุน UC(วัสดุ) สอน.และ รพ.สต.(อบจ.)</t>
  </si>
  <si>
    <t>วิเคราะห์</t>
  </si>
  <si>
    <t>ค่าใช้จ่ายบุคลากรอื่น (เงินงบประมาณ)</t>
  </si>
  <si>
    <t>ค่าใช้จ่ายบุคลากรอื่น (เงินนอกงบประมาณ)</t>
  </si>
  <si>
    <t>ปีงบประมาณ 2568</t>
  </si>
  <si>
    <t xml:space="preserve">รายละเอียดรายการหนี้สินหมุนเวียน  </t>
  </si>
  <si>
    <t xml:space="preserve">รายละเอียดรายการสินทรัพย์หมุนเวียน </t>
  </si>
  <si>
    <t xml:space="preserve">งบลงทุน จากแหล่งงบประมาณต่างๆ </t>
  </si>
  <si>
    <t>1101020504.101</t>
  </si>
  <si>
    <t>เงินฝากหน่วยเบิกจ่าย-ฝากคลัง</t>
  </si>
  <si>
    <t>2101010103.103</t>
  </si>
  <si>
    <t>รับสินค้า/ใบสำคัญ (GR/IR) – เงินนอกงบประมาณฝากคลัง ยาและเวชภัณฑ์มิใช่ยา</t>
  </si>
  <si>
    <t>5107010101.101</t>
  </si>
  <si>
    <t>ค่าใช้จ่ายอุดหนุน -หน่วยงานภาครัฐ</t>
  </si>
  <si>
    <t>กำแพงเพชร</t>
  </si>
  <si>
    <t>ทุ่งโพธิ์ทะเล</t>
  </si>
  <si>
    <t>ไทรงาม</t>
  </si>
  <si>
    <t>คลองลาน</t>
  </si>
  <si>
    <t>ขาณุวรลักษบุรี</t>
  </si>
  <si>
    <t>คลองขลุง</t>
  </si>
  <si>
    <t>พรานกระต่าย</t>
  </si>
  <si>
    <t>ลานกระบือ</t>
  </si>
  <si>
    <t>ทรายทองวัฒนา</t>
  </si>
  <si>
    <t>ปางศิลาทอง</t>
  </si>
  <si>
    <t>บึงสามัคคี</t>
  </si>
  <si>
    <t>โกสัมพีนคร</t>
  </si>
  <si>
    <t>ชัยนาทนเรนทร</t>
  </si>
  <si>
    <t>มโนรมย์</t>
  </si>
  <si>
    <t>วัดสิงห์</t>
  </si>
  <si>
    <t>สรรพยา</t>
  </si>
  <si>
    <t>สรรคบุรี</t>
  </si>
  <si>
    <t>หันคา</t>
  </si>
  <si>
    <t>หนองมะโมง</t>
  </si>
  <si>
    <t>เนินขาม</t>
  </si>
  <si>
    <t>สวรรค์ประชารักษ์</t>
  </si>
  <si>
    <t>โกรกพระ</t>
  </si>
  <si>
    <t>ชุมแสง</t>
  </si>
  <si>
    <t>หนองบัว</t>
  </si>
  <si>
    <t>บรรพตพิสัย</t>
  </si>
  <si>
    <t>เก้าเลี้ยว</t>
  </si>
  <si>
    <t>ตาคลี</t>
  </si>
  <si>
    <t>ท่าตะโก</t>
  </si>
  <si>
    <t>ไพศาลี</t>
  </si>
  <si>
    <t>พยุหะคีรี</t>
  </si>
  <si>
    <t>ลาดยาว</t>
  </si>
  <si>
    <t>ตากฟ้า</t>
  </si>
  <si>
    <t>แม่วงก์</t>
  </si>
  <si>
    <t>ชุมตาบง</t>
  </si>
  <si>
    <t>พิจิตร</t>
  </si>
  <si>
    <t>วังทรายพูน</t>
  </si>
  <si>
    <t>โพธิ์ประทับช้าง</t>
  </si>
  <si>
    <t>บางมูลนาก</t>
  </si>
  <si>
    <t>โพทะเล</t>
  </si>
  <si>
    <t>สามง่าม</t>
  </si>
  <si>
    <t>ทับคล้อ</t>
  </si>
  <si>
    <t>สมเด็จพระยุพราชตะพานหิน</t>
  </si>
  <si>
    <t>วชิรบารมี</t>
  </si>
  <si>
    <t>สากเหล็ก</t>
  </si>
  <si>
    <t>บึงนาราง</t>
  </si>
  <si>
    <t>ดงเจริญ</t>
  </si>
  <si>
    <t>อุทัยธานี</t>
  </si>
  <si>
    <t>ทัพทัน</t>
  </si>
  <si>
    <t>สว่างอารมณ์</t>
  </si>
  <si>
    <t>หนองฉาง</t>
  </si>
  <si>
    <t>หนองขาหย่าง</t>
  </si>
  <si>
    <t>บ้านไร่</t>
  </si>
  <si>
    <t>ลานสัก</t>
  </si>
  <si>
    <t>ห้วยคต</t>
  </si>
  <si>
    <t xml:space="preserve"> เขต</t>
  </si>
  <si>
    <t>จังหวัด</t>
  </si>
  <si>
    <t>รหัส</t>
  </si>
  <si>
    <t>โรงพยาบาล</t>
  </si>
  <si>
    <t>กำแพงเพขร</t>
  </si>
  <si>
    <t>รพ.กำแพงเพชร</t>
  </si>
  <si>
    <t>รพ.ทุ่งโพธิ์ทะเล</t>
  </si>
  <si>
    <t>รพ.ไทรงาม</t>
  </si>
  <si>
    <t>รพ.คลองลาน</t>
  </si>
  <si>
    <t>รพ.ขาณุวรลักษบุรี</t>
  </si>
  <si>
    <t>รพ.คลองขลุง</t>
  </si>
  <si>
    <t>รพ.พรานกระต่าย</t>
  </si>
  <si>
    <t>รพ.ลานกระบือ</t>
  </si>
  <si>
    <t>รพ.ทรายทองวัฒนา</t>
  </si>
  <si>
    <t>รพ.ปางศิลาทอง</t>
  </si>
  <si>
    <t>รพ.บึงสามัคคี</t>
  </si>
  <si>
    <t>รพ.โกสัมพีนคร</t>
  </si>
  <si>
    <t>ชัยนาท</t>
  </si>
  <si>
    <t>รพ.ชัยนาทนเรนทร</t>
  </si>
  <si>
    <t>รพ.มโนรมย์</t>
  </si>
  <si>
    <t>รพ.วัดสิงห์</t>
  </si>
  <si>
    <t>รพ.สรรพยา</t>
  </si>
  <si>
    <t>รพ.สรรคบุรี</t>
  </si>
  <si>
    <t>รพ.หันคา</t>
  </si>
  <si>
    <t>รพ.หนองมะโมง</t>
  </si>
  <si>
    <t>รพ.เนินขาม</t>
  </si>
  <si>
    <t>นครสวรรค์</t>
  </si>
  <si>
    <t>รพ.สวรรค์ประชารักษ์</t>
  </si>
  <si>
    <t>รพ.โกรกพระ</t>
  </si>
  <si>
    <t>รพ.ชุมแสง</t>
  </si>
  <si>
    <t>รพ.หนองบัว</t>
  </si>
  <si>
    <t>รพ.บรรพตพิสัย</t>
  </si>
  <si>
    <t>รพ.เก้าเลี้ยว</t>
  </si>
  <si>
    <t>รพ.ตาคลี</t>
  </si>
  <si>
    <t>รพ.ท่าตะโก</t>
  </si>
  <si>
    <t>รพ.ไพศาลี</t>
  </si>
  <si>
    <t>รพ.พยุหะคีรี</t>
  </si>
  <si>
    <t>รพ.ลาดยาว</t>
  </si>
  <si>
    <t>รพ.ตากฟ้า</t>
  </si>
  <si>
    <t>รพ.แม่วงก์</t>
  </si>
  <si>
    <t>รพ.ชุมตาบง</t>
  </si>
  <si>
    <t>รพ.พิจิตร</t>
  </si>
  <si>
    <t>รพ.วังทรายพูน</t>
  </si>
  <si>
    <t>รพ.โพธิ์ประทับช้าง</t>
  </si>
  <si>
    <t>รพ.บางมูลนาก</t>
  </si>
  <si>
    <t>รพ.โพทะเล</t>
  </si>
  <si>
    <t>รพ.สามง่าม</t>
  </si>
  <si>
    <t>รพ.ทับคล้อ</t>
  </si>
  <si>
    <t>รพ.สมเด็จพระยุพราชตะพานหิน</t>
  </si>
  <si>
    <t>รพ.วชิรบารมี</t>
  </si>
  <si>
    <t>รพ.สากเหล็ก</t>
  </si>
  <si>
    <t>รพ.บึงนาราง</t>
  </si>
  <si>
    <t>รพ.ดงเจริญ</t>
  </si>
  <si>
    <t>รพ.อุทัยธานี</t>
  </si>
  <si>
    <t>รพ.ทัพทัน</t>
  </si>
  <si>
    <t>รพ.สว่างอารมณ์</t>
  </si>
  <si>
    <t>รพ.หนองฉาง</t>
  </si>
  <si>
    <t>รพ.หนองขาหย่าง</t>
  </si>
  <si>
    <t>รพ.บ้านไร่</t>
  </si>
  <si>
    <t>รพ.ลานสัก</t>
  </si>
  <si>
    <t>รพ.ห้วยคต</t>
  </si>
  <si>
    <t xml:space="preserve">Statement Financial Position &amp; Risk Score (Balance Sheet)  </t>
  </si>
  <si>
    <t>รหัสบัญชีระดับ1</t>
  </si>
  <si>
    <t>ชื่อบัญชีระดับ1</t>
  </si>
  <si>
    <t>1101020501.103</t>
  </si>
  <si>
    <t>1101020501.104</t>
  </si>
  <si>
    <t>1101020501.201</t>
  </si>
  <si>
    <t>1101020606.101</t>
  </si>
  <si>
    <t>เงินฝากธนาคาร- นอกงบประมาณรอการจัดสรร กระแสรายวัน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</si>
  <si>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</si>
  <si>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</si>
  <si>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</si>
  <si>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</si>
  <si>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</si>
  <si>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</si>
  <si>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</si>
  <si>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>1102050101.203</t>
  </si>
  <si>
    <t>1102050101.204</t>
  </si>
  <si>
    <t>1102050101.209</t>
  </si>
  <si>
    <t>1102050101.216</t>
  </si>
  <si>
    <t>1102050101.217</t>
  </si>
  <si>
    <t>1102050101.222</t>
  </si>
  <si>
    <t>1102050101.223</t>
  </si>
  <si>
    <t>1102050101.224</t>
  </si>
  <si>
    <t>1102050101.301</t>
  </si>
  <si>
    <t>1102050101.302</t>
  </si>
  <si>
    <t>1102050101.303</t>
  </si>
  <si>
    <t>1102050101.304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</si>
  <si>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</si>
  <si>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</si>
  <si>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</si>
  <si>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</si>
  <si>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</si>
  <si>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</si>
  <si>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</si>
  <si>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1102050101.502</t>
  </si>
  <si>
    <t>1102050101.503</t>
  </si>
  <si>
    <t>1102050101.504</t>
  </si>
  <si>
    <t>1102050101.505</t>
  </si>
  <si>
    <t>1102050101.506</t>
  </si>
  <si>
    <t>1102050101.701</t>
  </si>
  <si>
    <t>1102050101.702</t>
  </si>
  <si>
    <t>1102050101.703</t>
  </si>
  <si>
    <t>1102050101.704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</si>
  <si>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</si>
  <si>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</si>
  <si>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</si>
  <si>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</si>
  <si>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</si>
  <si>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</si>
  <si>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1102050102.107</t>
  </si>
  <si>
    <t>ลูกหนี้ค่ารักษา - ชำระเงิน IP</t>
  </si>
  <si>
    <t>1102050102.108</t>
  </si>
  <si>
    <t>1102050102.109</t>
  </si>
  <si>
    <t>1102050102.110</t>
  </si>
  <si>
    <t>1102050102.111</t>
  </si>
  <si>
    <t>1102050102.201</t>
  </si>
  <si>
    <t>1102050102.301</t>
  </si>
  <si>
    <t>1102050102.302</t>
  </si>
  <si>
    <t>1102050102.602</t>
  </si>
  <si>
    <t>1102050102.603</t>
  </si>
  <si>
    <t>1102050102.801</t>
  </si>
  <si>
    <t>1102050102.802</t>
  </si>
  <si>
    <t>1102050102.803</t>
  </si>
  <si>
    <t>1102050102.804</t>
  </si>
  <si>
    <t>1102050123.106</t>
  </si>
  <si>
    <t>1102050123.203</t>
  </si>
  <si>
    <t>1102050123.205</t>
  </si>
  <si>
    <t>ค่าเผื่อหนี้สงสัยจะสูญ - ลูกหนี้ค่ารักษา UC- OP นอก CUP (นอกจังหวัด)</t>
  </si>
  <si>
    <t>1105010103.108</t>
  </si>
  <si>
    <t>1105010103.109</t>
  </si>
  <si>
    <t>1201020101.101</t>
  </si>
  <si>
    <t>1204020103.101</t>
  </si>
  <si>
    <t>1206060101.101</t>
  </si>
  <si>
    <t>1206060102.101</t>
  </si>
  <si>
    <t>1206060103.101</t>
  </si>
  <si>
    <t>1213010105.101</t>
  </si>
  <si>
    <t>1213010199.101</t>
  </si>
  <si>
    <t>เจ้าหนี้การค้าบุคคลภายนอก - วัสดุการแพทย์ทั่วไป 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</si>
  <si>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</si>
  <si>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2101010102.133</t>
  </si>
  <si>
    <t>เจ้าหนี้การค้า-บุคคลภายนอก - ยา (เงินนอกประมาณฝากคลัง)</t>
  </si>
  <si>
    <t>2101010102.134</t>
  </si>
  <si>
    <t>เจ้าหนี้การค้า-บุคคลภายนอก - วัสดุเภสัชกรรม (เงินนอกประมาณฝากคลัง)</t>
  </si>
  <si>
    <t>2101010102.135</t>
  </si>
  <si>
    <t>เจ้าหนี้การค้า-บุคคลภายนอก - วัสดุการแพทย์ทั่วไป (เงินนอกประมาณฝากคลัง)</t>
  </si>
  <si>
    <t>2101010102.136</t>
  </si>
  <si>
    <t>เจ้าหนี้การค้า-บุคคลภายนอก - 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</si>
  <si>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</si>
  <si>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 - วัสดุเอกซเรย์ (เงินนอกงบประมาณฝากคลัง)</t>
  </si>
  <si>
    <t>2101010102.138</t>
  </si>
  <si>
    <t>เจ้าหนี้การค้า-บุคคลภายนอก - วัสดุทันตกรรม (เงินนอกงบประมาณฝากคลัง)</t>
  </si>
  <si>
    <t>2101010102.139</t>
  </si>
  <si>
    <t>เจ้าหนี้การค้า-บุคคลภายนอก - วัสดุอื่น ๆ  (เงินนอกงบประมาณฝากคลัง)</t>
  </si>
  <si>
    <t>2101010102.140</t>
  </si>
  <si>
    <t>เจ้าหนี้การค้า-บุคคลภายนอก - อื่น ๆ (เงินนอกงบประมาณฝากคลัง)</t>
  </si>
  <si>
    <t>รับสินค้า/ใบสำคัญ (GR/IR)</t>
  </si>
  <si>
    <t>2101010103.102</t>
  </si>
  <si>
    <t>เจ้าหนี้หน่วยงานภาครัฐ - ยา(กรมบัญชีกลางจ่ายตรงให้ผู้ขายที่เป็นรัฐวิสาหกิจหรือหน่วยงานของรัฐ)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</si>
  <si>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</si>
  <si>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วัสดุวิทยาศาสตร์และการแพทย์(กรมบัญชีกลางจ่ายตรงให้ผู้ขายที่เป็นรัฐวิสาหกิจหรือหน่วยงานของรัฐ)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</si>
  <si>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วัสดุอื่น(กรมบัญชีกลางจ่ายตรงให้ผู้ขายที่เป็นรัฐวิสาหกิจหรือหน่วยงานของรัฐ)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</si>
  <si>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</si>
  <si>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วัสดุเภสัชกรรม(กรมบัญชีกลางจ่ายตรงให้ผู้ขายที่เป็นรัฐวิสาหกิจหรือหน่วยงานของรัฐ)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</si>
  <si>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</si>
  <si>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วัสดุเอกซเรย์(กรมบัญชีกลางจ่ายตรงให้ผู้ขายที่เป็นรัฐวิสาหกิจหรือหน่วยงานของรัฐ)</t>
  </si>
  <si>
    <t>2101020198.115</t>
  </si>
  <si>
    <t>2101020198.116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</si>
  <si>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(กรมบัญชีกลางจ่ายตรงให้ผู้ขายที่เป็นรัฐวิสาหกิจหรือหน่วยงานของรัฐ)</t>
  </si>
  <si>
    <t>2101020198.117</t>
  </si>
  <si>
    <t>เจ้าหนี้หน่วยงานภาครัฐ - วัสดุวิทยาศาสตร์และการแพทย์ (กรมบัญชีกลางจ่ายตรงให้ผู้ขายที่เป็นรัฐวิสาหกิจหรือหน่วยงานของรัฐ)</t>
  </si>
  <si>
    <t>2101020198.118</t>
  </si>
  <si>
    <t>เจ้าหนี้หน่วยงานภาครัฐ - วัสดุอื่น (กรมบัญชีกลางจ่ายตรงให้ผู้ขายที่เป็นรัฐวิสาหกิจหรือหน่วยงานของรัฐ)</t>
  </si>
  <si>
    <t>2101020198.119</t>
  </si>
  <si>
    <t>2101020198.120</t>
  </si>
  <si>
    <t>2101020198.121</t>
  </si>
  <si>
    <t>2101020198.122</t>
  </si>
  <si>
    <t>เจ้าหนี้ค่าวัสดุ/อุปกรณ์/น้ำยาหน่วยงานภาครัฐ</t>
  </si>
  <si>
    <t>เจ้าหนี้ค่าวัสดุ/อุปกรณ์/น้ำยาหน่วยงานภายนอก</t>
  </si>
  <si>
    <t>2101020199.151</t>
  </si>
  <si>
    <t>เจ้าหนี้ -  เงินบริจาค</t>
  </si>
  <si>
    <t>เจ้าหนี้ -  งบลงทุน UC</t>
  </si>
  <si>
    <t>2101020199.503</t>
  </si>
  <si>
    <t>2101020199.504</t>
  </si>
  <si>
    <t>เจ้าหนี้ค่ารักษา - บุคคลที่มีปัญหาสถานะและสิทธินอก CUP</t>
  </si>
  <si>
    <t>ใบสำคัญค้างจ่าย(เงินงบประมาณ/เงินนอกงบประมาณฝากคลัง)</t>
  </si>
  <si>
    <t>2102040110.101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</si>
  <si>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</si>
  <si>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</si>
  <si>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</si>
  <si>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</si>
  <si>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</si>
  <si>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</si>
  <si>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</si>
  <si>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</si>
  <si>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</si>
  <si>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</si>
  <si>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</si>
  <si>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</si>
  <si>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</si>
  <si>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2102040110.115</t>
  </si>
  <si>
    <t>รายได้แผ่นดินอื่นรอนำส่งคลัง - หน่วยเบิกจ่าย</t>
  </si>
  <si>
    <t>เงินรับฝากรายได้แผ่นดินอื่น - หน่วยงานย่อย</t>
  </si>
  <si>
    <t>2111020199.109</t>
  </si>
  <si>
    <t>เงินสมทบประกันสังคมส่วนของลูกจ้าง(เงินงบประมาณ)</t>
  </si>
  <si>
    <t>2111020199.110</t>
  </si>
  <si>
    <t>เงินรับฝากกองทุน UC - Fixed Cost</t>
  </si>
  <si>
    <t>2111020199.207</t>
  </si>
  <si>
    <t>เงินกองทุน UC (วัสดุ) สอน. และ รพ.สต. (อบจ.)</t>
  </si>
  <si>
    <t>เงินรับฝากกองทุนแรงงานต่างด้าว - ค่าบริหารจัดการ</t>
  </si>
  <si>
    <t>เงินรับฝากกองทุนแรงงานต่างด้าว - ค่าใช้จ่ายสูง</t>
  </si>
  <si>
    <t>เงินรับฝากกองทุนแรงงานต่างด้าว - P&amp;P</t>
  </si>
  <si>
    <t>2203010101.101</t>
  </si>
  <si>
    <t>3102010101.102</t>
  </si>
  <si>
    <t>3102010102.102</t>
  </si>
  <si>
    <t>3102010102.103</t>
  </si>
  <si>
    <t>กำไร/ขาดทุนสะสมจากข้อผิดพลาดเงินกองทุน UC ปีก่อน</t>
  </si>
  <si>
    <t>รายได้แผ่นดิน - เงินชดใช้จากการผิดสัญญาการศึกษาและดูงาน</t>
  </si>
  <si>
    <t>รายได้แผ่นดิน - ค่าปรับอื่น</t>
  </si>
  <si>
    <t>4206010199.101</t>
  </si>
  <si>
    <t>4301020104.108</t>
  </si>
  <si>
    <t>รายได้ค่ารักษาเบิกจ่ายตรงหน่วยงานอื่น - OP</t>
  </si>
  <si>
    <t>4301020104.109</t>
  </si>
  <si>
    <t>4301020104.110</t>
  </si>
  <si>
    <t>ส่วนต่างค่ารักษาที่สูงกว่าข้อตกลงในการจ่ายตาม DRG - เบิกจ่ายตรงหน่วยงานอื่น</t>
  </si>
  <si>
    <t>4301020104.111</t>
  </si>
  <si>
    <t>ส่วนต่างค่ารักษาที่ต่ำกว่าข้อตกลงในการจ่ายตาม DRG - เบิกจ่ายตรงหน่วยงานอื่น</t>
  </si>
  <si>
    <t>ส่วนต่างค่ารักษาที่สูงกว่าข้อตกลงในการจ่ายตาม DRG - เบิกจ่ายตรงกรมบัญชีกลาง</t>
  </si>
  <si>
    <t>ส่วนต่างค่ารักษาที่ต่ำกว่าข้อตกลงในการจ่ายตาม DRG - เบิกจ่ายตรงกรมบัญชีกลาง</t>
  </si>
  <si>
    <t>ส่วนต่างค่ารักษาที่สูงกว่าข้อตกลงในการจ่ายตาม DRG - 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</si>
  <si>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 -เบิกจ่ายตรง (พนักงานส่วนท้องถิ่นรูปแบบพิเศษ)</t>
  </si>
  <si>
    <t>รายได้ค่ารักษา UC - OP  ใน CUP</t>
  </si>
  <si>
    <t>รายได้ค่ารักษา UC - IP</t>
  </si>
  <si>
    <t>รายได้ค่ารักษา UC - OP นอก CUP ต่างจังหวัด</t>
  </si>
  <si>
    <t>รายได้ค่ารักษา UC - OP นอกสังกัด สป.</t>
  </si>
  <si>
    <t>รายได้กองทุน UC - P&amp;P อื่น</t>
  </si>
  <si>
    <t>ส่วนต่างค่ารักษาที่สูงกว่าข้อตกลงในการจ่ายตาม DRG - กองทุน UC - IP</t>
  </si>
  <si>
    <t>ส่วนต่างค่ารักษาที่ต่ำกว่าข้อตกลงในการจ่ายตาม DRG - กองทุน UC - IP</t>
  </si>
  <si>
    <t>รายได้กองทุน UC - บริการพื้นที่เฉพาะ</t>
  </si>
  <si>
    <t>รายได้ค่ารักษา UC - OP บริการกรณีเฉพาะ (CR)</t>
  </si>
  <si>
    <t>ส่วนต่างค่ารักษาที่สูงกว่าข้อตกลงในการจ่ายตาม DRG กองทุน UC    (บริการเฉพาะ) CR - IP</t>
  </si>
  <si>
    <t>ส่วนต่างค่ารักษาที่ต่ำกว่าข้อตกลงในการจ่ายตาม DRG กองทุน UC   (บริการเฉพาะ) CR - IP</t>
  </si>
  <si>
    <t>รายได้กองทุน UC - P&amp;P ตามเกณฑ์คุณภาพผลงานบริการ</t>
  </si>
  <si>
    <t>ส่วนต่างค่ารักษาที่สูงกว่าข้อตกลงตามหลักเกณฑ์การจ่ายกองทุนUC - บริการเฉพาะ (CR) - OP</t>
  </si>
  <si>
    <t>ส่วนต่างค่ารักษาที่ต่ำกว่าข้อตกลงตามหลักเกณฑ์การจ่ายกองทุนUC - บริการเฉพาะ (CR) - OP</t>
  </si>
  <si>
    <t>4301020105.271</t>
  </si>
  <si>
    <t>รายได้ค่ารักษาประกันสังคม OP - เครือข่าย</t>
  </si>
  <si>
    <t>รายได้ค่ารักษาประกันสังคม IP - เครือข่าย</t>
  </si>
  <si>
    <t>รายได้ค่ารักษาประกันสังคม OP - นอกเครือข่าย</t>
  </si>
  <si>
    <t>รายได้ค่ารักษาประกันสังคม IP - นอกเครือข่าย</t>
  </si>
  <si>
    <t>4301020106.309</t>
  </si>
  <si>
    <t>รายได้ค่ารักษาประกันสังคม OP - นอกเครือข่าย ต่างสังกัด สป.สธ.</t>
  </si>
  <si>
    <t>4301020106.310</t>
  </si>
  <si>
    <t>รายได้ค่ารักษาประกันสังคม IP - นอกเครือข่าย ต่างสังกัด สป.สธ.</t>
  </si>
  <si>
    <t>รายได้ค่ารักษาแรงงานต่างด้าว - เบิกจากส่วนกลาง OP</t>
  </si>
  <si>
    <t xml:space="preserve">รายได้ค่ารักษาแรงงานต่างด้าว OP  นอก CUP </t>
  </si>
  <si>
    <t>4301020106.519</t>
  </si>
  <si>
    <t>4302010101.101</t>
  </si>
  <si>
    <t>รายได้จากการอุดหนุน-หน่วยงานภาครัฐ</t>
  </si>
  <si>
    <t>4307010112.101</t>
  </si>
  <si>
    <t>บัญชีรายได้ระหว่างหน่วยงาน - กรมบัญชี กลางรับเงินเบิกเกินส่งคืนจากหน่วยงาน</t>
  </si>
  <si>
    <t>4308010121.101</t>
  </si>
  <si>
    <t>รายได้ระหว่างกัน - ภายในกรมเดียวกัน (Manual)</t>
  </si>
  <si>
    <t>รายได้อื่น - สินค้ารับโอนจาก สสจ./รพศ./รพท./รพช./รพ.สต.</t>
  </si>
  <si>
    <t>รายได้อื่น - วัสดุรับโอนจาก สสจ./รพศ./รพท./รพช./รพ.สต.</t>
  </si>
  <si>
    <t>รายได้อื่น - ครุภัณฑ์ ที่ดินและสิ่งก่อสร้างรับโอนจาก สสจ./รพศ./รพท./รพช./รพ.สต.</t>
  </si>
  <si>
    <t>รายได้อื่น - เงินนอกงบประมาณรับโอนจาก สสจ./รพศ./รพท./รพช./รพ.สต.</t>
  </si>
  <si>
    <t>รายได้อื่น - เงินงบประมาณงบลงทุน รับโอนจาก สสจ./รพศ./รพท./รพช./รพ.สต.</t>
  </si>
  <si>
    <t>รายได้อื่น - เงินงบประมาณงบดำเนินงานรับโอนจาก สสจ./รพศ./รพท./รพช./รพ.สต.</t>
  </si>
  <si>
    <t>รายได้อื่น - เงินงบประมาณงบอุดหนุนรับโอนจาก สสจ./รพศ. /รพท./รพช. /รพ.สต</t>
  </si>
  <si>
    <t>รายได้อื่น - เงินงบประมาณงบรายจ่ายอื่นรับโอนจาก สสจ./รพศ. /รพท./รพช./รพ.สต.</t>
  </si>
  <si>
    <t>รายได้อื่น - เงินงบประมาณงบกลางรับโอนจาก สสจ./รพศ. /รพท./รพช./รพ.สต.</t>
  </si>
  <si>
    <t>4313010199.123</t>
  </si>
  <si>
    <t>เงินช่วยพิเศษกรณีเสียชีวิต (เงินงบประมาณ)</t>
  </si>
  <si>
    <t>5101020101.102</t>
  </si>
  <si>
    <t>5101020106.101</t>
  </si>
  <si>
    <t>5101020106.102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</si>
  <si>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</si>
  <si>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ค่าตอบแทนเงินเพิ่มพิเศษสำหรับผู้ปฏิบัติงานด้านการสาธารณสุข(พ.ต.ส.-เงินนอกงบประมาณ)</t>
  </si>
  <si>
    <t>5101020114.126</t>
  </si>
  <si>
    <t>5101020114.127</t>
  </si>
  <si>
    <t>5101020116.101</t>
  </si>
  <si>
    <t>5101020116.102</t>
  </si>
  <si>
    <t>เงินสมทบกองทุนทดแทน - เงินนอกงบประมาณ</t>
  </si>
  <si>
    <t>5101020199.105</t>
  </si>
  <si>
    <t>5101020199.106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</si>
  <si>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</si>
  <si>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</si>
  <si>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 ผู้ป่วยนอก รพ.รัฐ สำหรับผู้รับเบี้ยหวัด/บำนาญตามกฎหมาย</t>
  </si>
  <si>
    <t>เงินช่วยค่ารักษาพยาบาลประเภท ผู้ป่วยใน รพ.รัฐ สำหรับผู้รับเบี้ยหวัด/บำนาญตามกฎหมาย</t>
  </si>
  <si>
    <t>เงินช่วยค่ารักษาพยาบาลประเภท ผู้ป่วยนอก รพ.เอกชน  สำหรับผู้รับเบี้ยหวัด/บำนาญตามกฎหมาย</t>
  </si>
  <si>
    <t>เงินช่วยค่ารักษาพยาบาลประเภท ผู้ป่วยใน รพ.เอกชน สำหรับผู้รับเบี้ยหวัด/บำนาญตามกฎหมาย</t>
  </si>
  <si>
    <t>ค่าใช้จ่ายทุนการศึกษา - ในประเทศ</t>
  </si>
  <si>
    <t>ค่าใช้จ่ายด้านการฝึกอบรม - ในประเทศ (เงินงบประมาณ)</t>
  </si>
  <si>
    <t>5102010199.102</t>
  </si>
  <si>
    <t>ค่าใช้จ่ายด้านการฝึกอบรม - บุคคล ภายนอก (เงินงบประมาณ)</t>
  </si>
  <si>
    <t>5102030199.102</t>
  </si>
  <si>
    <t>ค่าใช้จ่ายด้านการฝึกอบรม - บุคคล ภายนอก (เงินนอกงบประมาณ)</t>
  </si>
  <si>
    <t>ค่าเบี้ยเลี้ยง - ในประเทศ (เงินงบประมาณ)</t>
  </si>
  <si>
    <t>5103010102.102</t>
  </si>
  <si>
    <t>ค่าเบี้ยเลี้ยง - ในประเทศ (เงินนอกงบประมาณ)</t>
  </si>
  <si>
    <t>ค่าที่พัก - ในประเทศ (เงินงบประมาณ)</t>
  </si>
  <si>
    <t>5103010103.102</t>
  </si>
  <si>
    <t>ค่าที่พัก - ในประเทศ (เงินนอกงบประมาณ)</t>
  </si>
  <si>
    <t>ค่าใช้จ่ายเดินทางอื่น - ในประเทศ (เงินงบประมาณ)</t>
  </si>
  <si>
    <t>5103010199.102</t>
  </si>
  <si>
    <t>ค่าใช้จ่ายเดินทางอื่น - ในประเทศ (เงินนอกงบประมาณ)</t>
  </si>
  <si>
    <t>5104030299.105</t>
  </si>
  <si>
    <t>5104030299.501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</si>
  <si>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</si>
  <si>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</si>
  <si>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</si>
  <si>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</si>
  <si>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</si>
  <si>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</si>
  <si>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</si>
  <si>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</si>
  <si>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</si>
  <si>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</si>
  <si>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</si>
  <si>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</si>
  <si>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</si>
  <si>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</si>
  <si>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ค่าตอบแทนการปฏิบัติงานในลักษณะค่าเบี้ยเลี้ยงเหมาจ่าย (สนับสนุน) - เงินนอกงบประมาณ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</si>
  <si>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</si>
  <si>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</si>
  <si>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</si>
  <si>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</si>
  <si>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</si>
  <si>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 เงินงบประมาณ</t>
  </si>
  <si>
    <t>5104040102.120</t>
  </si>
  <si>
    <t>ค่าตอบแทนการปฏิบัติงานอื่น - เงินนอกงบประมาณ</t>
  </si>
  <si>
    <t>ค่าเสื่อมราคา - อาคารเพื่อการพักอาศัย</t>
  </si>
  <si>
    <t>5105010119.101</t>
  </si>
  <si>
    <t>ค่าเสื่อมราคา - ครุภัณฑ์โรงงาน</t>
  </si>
  <si>
    <t>ค่าเสื่อมราคา - ครุภัณฑ์วิทยาศาสตร์และการแพทย์</t>
  </si>
  <si>
    <t>ค่าเสื่อมราคาอาคารเพื่อพักอาศัย - Interface</t>
  </si>
  <si>
    <t>ค่าเสื่อมราคาอาคารสำนักงาน - Interface</t>
  </si>
  <si>
    <t>ค่าเสื่อมราคาอาคารเพื่อประโยชน์อื่น - Interface</t>
  </si>
  <si>
    <t>ค่าเสื่อมราคาสิ่งปลูกสร้าง - Interface</t>
  </si>
  <si>
    <t>ค่าเสื่อมราคาระบบประปา - Interface</t>
  </si>
  <si>
    <t>ค่าเสื่อมราคาระบบไฟฟ้า - Interface</t>
  </si>
  <si>
    <t>ค่าเสื่อมราคาครุภัณฑ์สำนักงาน - Interface</t>
  </si>
  <si>
    <t>ค่าเสื่อมราคาครุภัณฑ์ยานพาหนะและขนส่ง - Interface</t>
  </si>
  <si>
    <t>ค่าเสื่อมราคาครุภัณฑ์ก่อสร้าง - Interface</t>
  </si>
  <si>
    <t>ค่าเสื่อมราคาครุภัณฑ์วิทยาศาสตร์และการแพทย์ - Interface</t>
  </si>
  <si>
    <t>ค่าตัดจำหน่ายโปรแกรมคอมพิวเตอร์ - Interface</t>
  </si>
  <si>
    <t>ค่าตัดจำหน่ายสินทรัพย์ไม่มีตัวตนอื่น - Interface</t>
  </si>
  <si>
    <t>ค่าเสื่อมราคา - อาคารและสิ่งปลูกสร้างไม่ระบุรายละเอียด</t>
  </si>
  <si>
    <t>ค่าเสื่อมราคา - ครุภัณฑ์ไม่ระบุรายละเอียด</t>
  </si>
  <si>
    <t>5108010107.105</t>
  </si>
  <si>
    <t>5108010107.203</t>
  </si>
  <si>
    <t>5108010107.205</t>
  </si>
  <si>
    <t>5112010103.101</t>
  </si>
  <si>
    <t>ค่าสวัสดิการสังคม - อื่น</t>
  </si>
  <si>
    <t>ค่าจำหน่าย - อาคารและสิ่งปลูกสร้างไม่ระบุรายละเอียด</t>
  </si>
  <si>
    <t>ค่าจำหน่าย - ครุภัณฑ์ไม่ระบุรายละเอียด</t>
  </si>
  <si>
    <t>ค่าใช้จ่ายระหว่างหน่วยงาน - หน่วยงานส่งเงินเบิกเกินส่งคืนให้กรมบัญชีกลาง</t>
  </si>
  <si>
    <t>ค่าใช้จ่ายระหว่างหน่วยงาน - ปรับเงินฝากคลัง</t>
  </si>
  <si>
    <t>ค่าใช้จ่ายระหว่างกัน - ภายในกรมเดียวกัน</t>
  </si>
  <si>
    <t>5210010121.101</t>
  </si>
  <si>
    <t>ค่าใช้จ่ายระหว่างกัน - ภายในกรมเดียวกัน (Manual)</t>
  </si>
  <si>
    <t>5211010101.101</t>
  </si>
  <si>
    <t>ค่าใช้จ่ายโครงการผลิตบุคลากรทาง   การแพทย์</t>
  </si>
  <si>
    <t>ค่าใช้จ่ายอื่น - สินค้าโอนไป สสจ./รพศ./รพท./รพช./รพ.สต.</t>
  </si>
  <si>
    <t>ค่าใช้จ่ายอื่น - วัสดุโอนไป สสจ./ รพศ./รพท./รพช./รพ.สต.</t>
  </si>
  <si>
    <t>ค่าใช้จ่ายอื่น - ครุภัณฑ์ที่ดินและสิ่งก่อสร้างโอนไป สสจ./รพศ./รพท./รพช./รพ.สต.</t>
  </si>
  <si>
    <t>ค่าใช้จ่ายอื่น - เงินงบประมาณงบลงทุนโอนไป สสจ./รพศ./รพท./รพช./รพ.สต.</t>
  </si>
  <si>
    <t>ค่าใช้จ่ายอื่น - เงินงบประมาณงบดำเนินงานโอนไป สสจ./รพศ./รพท./รพช./รพ.สต.</t>
  </si>
  <si>
    <t>ค่าใช้จ่ายอื่น - เงินงบประมาณงบอุดหนุนโอนไป สสจ./รพศ./รพท./รพช./รพ.สต.</t>
  </si>
  <si>
    <t>ค่าใช้จ่ายอื่น - เงินงบประมาณงบรายจ่ายอื่นโอนไป  สสจ./รพศ./รพท./รพช./รพ.สต.</t>
  </si>
  <si>
    <t>ค่าใช้จ่ายอื่น - เงินงบประมาณงบกลางโอนไป สสจ./รพศ. /รพท./รพช./ รพ.สต.</t>
  </si>
  <si>
    <t>ค่าใช้จ่ายอื่น - เงินนอกงบประมาณโอนไป สสจ./รพศ./รพท./รพช./รพ.สต.</t>
  </si>
  <si>
    <t xml:space="preserve"> </t>
  </si>
  <si>
    <t>2. วางข้อมูลงบทดลองรูปแบบ Net ดาวโหลดจาก https://hfo.moph.go.th  ในชีตงบทดลองตามปีงบประมาณ (วางแบบค่า)</t>
  </si>
  <si>
    <t>ปีงบประมาณ</t>
  </si>
  <si>
    <t>1101010000.000</t>
  </si>
  <si>
    <t>1101000000.000</t>
  </si>
  <si>
    <t>1.1.1 เงินสดและรายการเทียบเท่าเงินสด</t>
  </si>
  <si>
    <t>1100000000.000</t>
  </si>
  <si>
    <t>Y2564</t>
  </si>
  <si>
    <t>1101020500.000</t>
  </si>
  <si>
    <t>N2568</t>
  </si>
  <si>
    <t>1101020600.000</t>
  </si>
  <si>
    <t>เงินฝากธนาคารพาณิชย์เพื่อรับจ่ายเงินกับคลัง</t>
  </si>
  <si>
    <t>1101030000.000</t>
  </si>
  <si>
    <t>1102010000.000</t>
  </si>
  <si>
    <t>1102000000.000</t>
  </si>
  <si>
    <t>1.1.2 ลูกหนี้หมุนเวียนและรายได้ค้างรับ</t>
  </si>
  <si>
    <t>1102050000.000</t>
  </si>
  <si>
    <t>ลูกหนี้หมุนเวียนและรายได้ค้างรับอื่น</t>
  </si>
  <si>
    <t>D2567</t>
  </si>
  <si>
    <t>1102050000.200</t>
  </si>
  <si>
    <t>ค่าเผื่อหนี้สงสัยจะสูญ ค่าขายสินค้าและบริการ</t>
  </si>
  <si>
    <t>1102050000.800</t>
  </si>
  <si>
    <t>C2567</t>
  </si>
  <si>
    <t>N2567</t>
  </si>
  <si>
    <t>1103020000.000</t>
  </si>
  <si>
    <t>1103000000.000</t>
  </si>
  <si>
    <t>1.1.3 ลูกหนี้ระยะสั้นอื่น</t>
  </si>
  <si>
    <t>1104010100.000</t>
  </si>
  <si>
    <t>1104000000.000</t>
  </si>
  <si>
    <t>1.1.4 เงินลงทุนระยะสั้น</t>
  </si>
  <si>
    <t>1105000000.100</t>
  </si>
  <si>
    <t>1105000000.000</t>
  </si>
  <si>
    <t>1.1.5 สินค้าและวัสดุคงเหลือ</t>
  </si>
  <si>
    <t>1106000000.100</t>
  </si>
  <si>
    <t>1106000000.000</t>
  </si>
  <si>
    <t>1.1.6 สินทรัพย์หมุนเวียนอื่น</t>
  </si>
  <si>
    <t>1201020000.000</t>
  </si>
  <si>
    <t>เงินให้ยืมระยะยาว - หน่วยงานภาครัฐ</t>
  </si>
  <si>
    <t>1201000000.000</t>
  </si>
  <si>
    <t>1.2.1 ลูกหนี้-ระยะยาว</t>
  </si>
  <si>
    <t>1200000000.000</t>
  </si>
  <si>
    <t>N2565</t>
  </si>
  <si>
    <t>1201050000.000</t>
  </si>
  <si>
    <t>ลูกหนี้อื่น - ระยะยาว</t>
  </si>
  <si>
    <t>1204020000.000</t>
  </si>
  <si>
    <t>ที่ดินราชพัสดุ</t>
  </si>
  <si>
    <t>1204000000.000</t>
  </si>
  <si>
    <t>1.2.3 ที่ดิน</t>
  </si>
  <si>
    <t>C2565</t>
  </si>
  <si>
    <t>1205010000.000</t>
  </si>
  <si>
    <t>1205000000.000</t>
  </si>
  <si>
    <t>1.2.4 อาคาร</t>
  </si>
  <si>
    <t>1205020000.000</t>
  </si>
  <si>
    <t>1205030000.000</t>
  </si>
  <si>
    <t>1205040000.000</t>
  </si>
  <si>
    <t>1205050000.000</t>
  </si>
  <si>
    <t>อาคารและสิ่งปลูกสร้าง - Interface</t>
  </si>
  <si>
    <t>1205060000.000</t>
  </si>
  <si>
    <t>1206010000.000</t>
  </si>
  <si>
    <t>1206000000.000</t>
  </si>
  <si>
    <t>1.2.5 ครุภัณฑ์</t>
  </si>
  <si>
    <t>1206020000.000</t>
  </si>
  <si>
    <t>1206030000.000</t>
  </si>
  <si>
    <t>1206040000.000</t>
  </si>
  <si>
    <t>1206050000.000</t>
  </si>
  <si>
    <t>1206060000.000</t>
  </si>
  <si>
    <t>1206070000.000</t>
  </si>
  <si>
    <t>1206090000.000</t>
  </si>
  <si>
    <t>1206100000.000</t>
  </si>
  <si>
    <t>1206110000.000</t>
  </si>
  <si>
    <t>1206120000.000</t>
  </si>
  <si>
    <t>1206130000.000</t>
  </si>
  <si>
    <t>1206140000.000</t>
  </si>
  <si>
    <t>ครุภัณฑ์ดนตรี</t>
  </si>
  <si>
    <t>1206150000.000</t>
  </si>
  <si>
    <t>1206160000.000</t>
  </si>
  <si>
    <t>1206170000.000</t>
  </si>
  <si>
    <t>ครุภัณฑ์ - Interface</t>
  </si>
  <si>
    <t>1206180000.000</t>
  </si>
  <si>
    <t>1209010000.000</t>
  </si>
  <si>
    <t>1209000000.000</t>
  </si>
  <si>
    <t>1.2.6 สินทรัพย์ไม่มีตัวตน</t>
  </si>
  <si>
    <t>1209030000.000</t>
  </si>
  <si>
    <t xml:space="preserve"> สินทรัพย์ไม่มีตัวตน - Interface</t>
  </si>
  <si>
    <t>1211000000.100</t>
  </si>
  <si>
    <t>1211000000.000</t>
  </si>
  <si>
    <t>1.2.7 งานระหว่างก่อสร้าง</t>
  </si>
  <si>
    <t>1213000000.100</t>
  </si>
  <si>
    <t>1213000000.000</t>
  </si>
  <si>
    <t>1.2.8 สินทรัพย์ไม่หมุนเวียน - อื่น</t>
  </si>
  <si>
    <t>2101010000.000</t>
  </si>
  <si>
    <t>2101000000.000</t>
  </si>
  <si>
    <t>2.1.1 เจ้าหนี้ระยะสั้น</t>
  </si>
  <si>
    <t>2100000000.000</t>
  </si>
  <si>
    <t>2101020000.100</t>
  </si>
  <si>
    <t>เจ้าหนี้อื่น-หน่วยงานภาครัฐ เงินงบประมาณ/เงินนอกฝากคลัง (กรมบัญชีกลางจ่ายตรงให้ผู้ขายที่เป็นรัฐวิสาหกิจหรือ หน่วยงานภาครัฐ)</t>
  </si>
  <si>
    <t>2101020000.200</t>
  </si>
  <si>
    <t>เจ้าหนี้อื่น  เงินนอกงบประมาณฝากธนาคารพาณิชย์</t>
  </si>
  <si>
    <t>2102040000.000</t>
  </si>
  <si>
    <t xml:space="preserve">ค่าใช้จ่ายค้างจ่ายอื่น </t>
  </si>
  <si>
    <t>2102000000.000</t>
  </si>
  <si>
    <t>2.1.2 ค่าใช้จ่ายค้างจ่าย</t>
  </si>
  <si>
    <t>2103000000.100</t>
  </si>
  <si>
    <t>2103000000.000</t>
  </si>
  <si>
    <t>2.1.3 รายได้รับล่วงหน้า</t>
  </si>
  <si>
    <t>2104000000.100</t>
  </si>
  <si>
    <t>2104000000.000</t>
  </si>
  <si>
    <t>2.1.4 รายได้แผ่นดินรอนำส่งคลัง</t>
  </si>
  <si>
    <t>2109000000.100</t>
  </si>
  <si>
    <t>2109000000.000</t>
  </si>
  <si>
    <t>2.1.5 รายได้รอการรับรู้</t>
  </si>
  <si>
    <t>2111020000.100</t>
  </si>
  <si>
    <t>2111000000.000</t>
  </si>
  <si>
    <t xml:space="preserve">2.1.6 เงินรับฝากระยะสั้น </t>
  </si>
  <si>
    <t>N2566</t>
  </si>
  <si>
    <t>2112000000.100</t>
  </si>
  <si>
    <t>2116000000.100</t>
  </si>
  <si>
    <t>2116000000.000</t>
  </si>
  <si>
    <t>2.1.7 หนี้สินหมุนเวียนอื่น</t>
  </si>
  <si>
    <t>2202000000.100</t>
  </si>
  <si>
    <t>2202000000.000</t>
  </si>
  <si>
    <t>2.2.1 เงินทดรองราชการรับจากคลัง - ระยะยาว</t>
  </si>
  <si>
    <t>2200000000.000</t>
  </si>
  <si>
    <t>2203000000.100</t>
  </si>
  <si>
    <t>เงินยืมระยะยาว</t>
  </si>
  <si>
    <t>2213000000.000</t>
  </si>
  <si>
    <t>2.2.3 หนี้สินไม่หมุนเวียนอื่น</t>
  </si>
  <si>
    <t>2208000000.100</t>
  </si>
  <si>
    <t>2208000000.000</t>
  </si>
  <si>
    <t>2.2.2 เงินประกัน - ระยะยาว</t>
  </si>
  <si>
    <t>2213000000.100</t>
  </si>
  <si>
    <t>2213000000.200</t>
  </si>
  <si>
    <t>3101000000.000</t>
  </si>
  <si>
    <t>รายได้สูง/(ต่ำ)กว่า ค่าใช้จ่ายสุทธิ</t>
  </si>
  <si>
    <t>3.1.1 รายได้สูง/(ต่ำ)กว่า ค่าใช้จ่ายสุทธิ</t>
  </si>
  <si>
    <t>3100000000.000</t>
  </si>
  <si>
    <t>ทุนตั้งต้น</t>
  </si>
  <si>
    <t>3102000000.100</t>
  </si>
  <si>
    <t>รายได้สูง/(ต่ำ)กว่า ค่าใช้จ่ายสะสม</t>
  </si>
  <si>
    <t>3102000000.000</t>
  </si>
  <si>
    <t>3.1.2 รายได้สูง/(ต่ำ)กว่า ค่าใช้จ่ายสะสม</t>
  </si>
  <si>
    <t>3105000000.100</t>
  </si>
  <si>
    <t>3105000000.000</t>
  </si>
  <si>
    <t>3.1.3 ทุน</t>
  </si>
  <si>
    <t>4201020000.000</t>
  </si>
  <si>
    <t>4201000000.000</t>
  </si>
  <si>
    <t>4.1.1 รายได้ค่าธรรมเนียมและบริการ</t>
  </si>
  <si>
    <t>4200000000.000</t>
  </si>
  <si>
    <t>รายได้ที่ไม่เกิดจากการดำเนินงาน</t>
  </si>
  <si>
    <t>4202010000.000</t>
  </si>
  <si>
    <t>4202000000.000</t>
  </si>
  <si>
    <t>4.1.2 รายได้จากการขายสินค้าและบริการของแผ่นดิน</t>
  </si>
  <si>
    <t>4202020000.000</t>
  </si>
  <si>
    <t>4202030000.000</t>
  </si>
  <si>
    <t>4203000000.100</t>
  </si>
  <si>
    <t>4203000000.000</t>
  </si>
  <si>
    <t>4.1.3 รายได้ดอกเบี้ยของแผ่นดิน</t>
  </si>
  <si>
    <t>4205000000.100</t>
  </si>
  <si>
    <t>4205000000.000</t>
  </si>
  <si>
    <t>4.1.4 รายรับจากการขายสินทรัพย์ของแผ่นดิน</t>
  </si>
  <si>
    <t>4206000000.100</t>
  </si>
  <si>
    <t>4206000000.000</t>
  </si>
  <si>
    <t>4.1.5 รายได้อื่นของแผ่นดิน</t>
  </si>
  <si>
    <t>4207000000.100</t>
  </si>
  <si>
    <t>บัญชีปรับมูลค่ารายได้ที่ไม่ใช่ภาษี</t>
  </si>
  <si>
    <t>4207000000.000</t>
  </si>
  <si>
    <t>4.1.6 บัญชีปรับมูลค่ารายได้ที่ไม่ใช่ภาษี</t>
  </si>
  <si>
    <t>4301010000.100</t>
  </si>
  <si>
    <t>4301010000.000</t>
  </si>
  <si>
    <t>4.2.1 รายได้จากการขายสินค้าและบริการของหน่วยงาน</t>
  </si>
  <si>
    <t>4300000000.000</t>
  </si>
  <si>
    <t>4301020000.200</t>
  </si>
  <si>
    <t xml:space="preserve">รายได้จากการให้บริการของหน่วยงาน </t>
  </si>
  <si>
    <t>4301020000.300</t>
  </si>
  <si>
    <t>4301020000.400</t>
  </si>
  <si>
    <t>4301020000.500</t>
  </si>
  <si>
    <t>รายได้ค่ารักษาพยาบาลจากกองทุน</t>
  </si>
  <si>
    <t>4301020000.600</t>
  </si>
  <si>
    <t>4301030000.000</t>
  </si>
  <si>
    <t>4302010000.000</t>
  </si>
  <si>
    <t>4302000000.000</t>
  </si>
  <si>
    <t>4.2.2 รายได้จากการช่วยเหลือ และบริจาคของหน่วยงาน</t>
  </si>
  <si>
    <t>4302020000.000</t>
  </si>
  <si>
    <t>4302030000.000</t>
  </si>
  <si>
    <t xml:space="preserve">รายได้จากการบริจาคของหน่วยงาน </t>
  </si>
  <si>
    <t>4302040000.100</t>
  </si>
  <si>
    <t>4303000000.100</t>
  </si>
  <si>
    <t>4303000000.000</t>
  </si>
  <si>
    <t>4.2.3 รายได้ดอกเบี้ยของหน่วยงาน</t>
  </si>
  <si>
    <t>4306000000.100</t>
  </si>
  <si>
    <t>4306000000.000</t>
  </si>
  <si>
    <t>4.2.4 รายรับจากการขายสินทรัพย์ของหน่วยงาน</t>
  </si>
  <si>
    <t>4307000000.100</t>
  </si>
  <si>
    <t>4307000000.000</t>
  </si>
  <si>
    <t>4.2.5 รายได้ระหว่างหน่วยงานของหน่วยงานภาครัฐที่ได้รับจากรัฐบาล</t>
  </si>
  <si>
    <t>4308000000.100</t>
  </si>
  <si>
    <t>4308000000.000</t>
  </si>
  <si>
    <t>4.2.6 รายได้ระหว่างหน่วยงานกรณีอื่น</t>
  </si>
  <si>
    <t>4313000000.100</t>
  </si>
  <si>
    <t>4313000000.000</t>
  </si>
  <si>
    <t>4.2.7 รายได้อื่น</t>
  </si>
  <si>
    <t>5101010000.000</t>
  </si>
  <si>
    <t>5101000000.000</t>
  </si>
  <si>
    <t>5.1.1 ค่าใช้จ่ายบุคลากร</t>
  </si>
  <si>
    <t>5100000000.000</t>
  </si>
  <si>
    <t>5101020000.000</t>
  </si>
  <si>
    <t>5101030100.000</t>
  </si>
  <si>
    <t>5101030200.000</t>
  </si>
  <si>
    <t>5101040100.000</t>
  </si>
  <si>
    <t>5101040000.000</t>
  </si>
  <si>
    <t>5.1.2 บัญชีค่าบำเหน็จบำนาญ</t>
  </si>
  <si>
    <t>5101040200.000</t>
  </si>
  <si>
    <t>5102010000.000</t>
  </si>
  <si>
    <t>ค่าใช้จ่ายด้านการฝึกอบรม ภายในประเทศ</t>
  </si>
  <si>
    <t>5102000000.000</t>
  </si>
  <si>
    <t>5.1.3 ค่าใช้จ่ายด้านการฝึกอบรม</t>
  </si>
  <si>
    <t>5102030000.000</t>
  </si>
  <si>
    <t>ค่าใช้จ่ายด้านการฝึกอบรมบุคคลภายนอก</t>
  </si>
  <si>
    <t>5103010000.000</t>
  </si>
  <si>
    <t>5103000000.000</t>
  </si>
  <si>
    <t>5.1.4 ค่าใช้จ่ายในการเดินทาง</t>
  </si>
  <si>
    <t>5104010000.000</t>
  </si>
  <si>
    <t>5104000000.000</t>
  </si>
  <si>
    <t>5.1.5 ค่าตอบแทน ใช้สอยวัสดุ และค่าสาธารณูปโภค</t>
  </si>
  <si>
    <t>5104010000.100</t>
  </si>
  <si>
    <t>5104010000.300</t>
  </si>
  <si>
    <t>5104010000.400</t>
  </si>
  <si>
    <t>5104020000.000</t>
  </si>
  <si>
    <t>5104030200.000</t>
  </si>
  <si>
    <t>ค่าใช้สอยอื่น ๆ</t>
  </si>
  <si>
    <t>5104030200.100</t>
  </si>
  <si>
    <t>5104030200.300</t>
  </si>
  <si>
    <t>5104030200.400</t>
  </si>
  <si>
    <t>5104030200.500</t>
  </si>
  <si>
    <t>5104030200.700</t>
  </si>
  <si>
    <t>5104030200.800</t>
  </si>
  <si>
    <t>5104030201.000</t>
  </si>
  <si>
    <t>5104030200.901</t>
  </si>
  <si>
    <t>5104030200.600</t>
  </si>
  <si>
    <t>ค่าใช้จ่ายจากการดำเนินงานอื่น</t>
  </si>
  <si>
    <t>5104040000.000</t>
  </si>
  <si>
    <t>5105000000.100</t>
  </si>
  <si>
    <t>ค่าเสื่อมราคาและค่าตัดจำหน่าย</t>
  </si>
  <si>
    <t>5105000000.000</t>
  </si>
  <si>
    <t>5.1.6 ค่าเสื่อมราคาและค่าตัดจำหน่าย</t>
  </si>
  <si>
    <t>5105010160.000</t>
  </si>
  <si>
    <t>ค่าเสื่อมราคา - อาคารและสิ่งปลูกสร้าง  Interface</t>
  </si>
  <si>
    <t>5107010000.000</t>
  </si>
  <si>
    <t>ค่าใช้จ่ายเงินอุดหนุน - เพื่อการดำเนินงาน</t>
  </si>
  <si>
    <t>5107000000.000</t>
  </si>
  <si>
    <t>5.1.7 ค่าใช้จ่ายเงินอุดหนุน</t>
  </si>
  <si>
    <t>5107020000.000</t>
  </si>
  <si>
    <t>ค่าใช้จ่ายเงินอุดหนุน - เพื่อการลงทุน</t>
  </si>
  <si>
    <t>5107030000.000</t>
  </si>
  <si>
    <t>5108000000.100</t>
  </si>
  <si>
    <t>5108000000.000</t>
  </si>
  <si>
    <t>5.1.8 หนี้สูญและหนี้สงสัยจะสูญ</t>
  </si>
  <si>
    <t>5212000000.000</t>
  </si>
  <si>
    <t>5210000000.000</t>
  </si>
  <si>
    <t>5.2.4 ค่าใช้จ่ายระหว่างหน่วยงานกรณีอื่น</t>
  </si>
  <si>
    <t>5400000000.000</t>
  </si>
  <si>
    <t>5203000000.100</t>
  </si>
  <si>
    <t>5203000000.000</t>
  </si>
  <si>
    <t>5.2.1 ค่าจำหน่ายจากการขายทรัพย์สิน</t>
  </si>
  <si>
    <t>5200000000.000</t>
  </si>
  <si>
    <t>ค่าใช้จ่ายที่ไม่เกิดจากการดำเนินงาน</t>
  </si>
  <si>
    <t>5205000000.100</t>
  </si>
  <si>
    <t>5205000000.000</t>
  </si>
  <si>
    <t>5.2.2 ค่าใช้จ่ายเกี่ยวกับภัยพิบัติ</t>
  </si>
  <si>
    <t>5209000000.100</t>
  </si>
  <si>
    <t>5209000000.000</t>
  </si>
  <si>
    <t>5.2.3 บัญชีค่าใช้จ่ายระหว่างหน่วยงานจากรัฐบาล</t>
  </si>
  <si>
    <t>5210000000.200</t>
  </si>
  <si>
    <t>5211000000.000</t>
  </si>
  <si>
    <t xml:space="preserve"> บัญชีค่าใช้จ่ายจากการโอนสินทรัพย์</t>
  </si>
  <si>
    <t>5400000000.100</t>
  </si>
  <si>
    <t>5403000000.000</t>
  </si>
  <si>
    <t>5.3.0 รายการพิเศษหลังหักภาษี</t>
  </si>
  <si>
    <t>รหัสบัญชีระดับ2</t>
  </si>
  <si>
    <t>ชื่อบัญชีระดับ2</t>
  </si>
  <si>
    <t>รหัสบัญชีระดับ3</t>
  </si>
  <si>
    <t>ชื่อบัญชีระดับ3</t>
  </si>
  <si>
    <t>รหัสบัญชีระดับ4</t>
  </si>
  <si>
    <t>ชื่อบัญชีระดับ4</t>
  </si>
  <si>
    <t>ชื่อบัญชีระดับ5</t>
  </si>
  <si>
    <t>ปีผังบชที่เปลี่ยนแปลง</t>
  </si>
  <si>
    <t>1. Sheet F&amp;R Balance sheet ใส่รหัสหน่วยบริการ ข้อมูลปีก่อนจะลิ้งค์อัตโนมัติ</t>
  </si>
  <si>
    <t>3.1 NWC เพียงพอรับภาระการขาดทุน (-) ,ผลกำไรเพียงพอรับภาระ NWC ติดลบ (+) (&lt; 3 เดือน /&lt; 6 เดือน)</t>
  </si>
  <si>
    <t>UC IP GB  รับโอนหลัง 30 กันยายน 2563</t>
  </si>
  <si>
    <t>เงินสดและรายการเทียบเท่าเงินสดไม่รวมเงินบริจาค+ลูกหนี้หมุนเวียนและรายได้ค้างรับ</t>
  </si>
  <si>
    <t>เงินสดและรายการเทียบเท่าเงินสดไม่รวมเงินบริจาค</t>
  </si>
  <si>
    <t>UC IP GB  รับโอนหลัง 30 กันยายน 2564</t>
  </si>
  <si>
    <t>การคำนวนปี2563 สป. ใช้ UC IP GB รับโอนหลัง 30 ก.ย. 2563 มาคำนวนอัตราส่วนทางการเงิน</t>
  </si>
  <si>
    <t>ประกอบคำนวณ Risk Score</t>
  </si>
  <si>
    <t>หมายเหตุ</t>
  </si>
  <si>
    <t>3. ใส่ข้อมูลการจัดซื้อ/ซ่อม ครุภัณฑ์ สิ่งก่อสร้าง ในชีตการลงทุน</t>
  </si>
  <si>
    <t>4. ในปีงบประมาณ2566/ 2567 เพิ่มหนี้ค่ารักษาตามจ่ายในส่วนของ ต่างด้าวและสถานะและสิทธินอกCup / เพิ่มส่วนจัดสรรวัสดุให้ รพ.สต.ถ่ายโอน</t>
  </si>
  <si>
    <t>การจ่ายชำระหนี้เงินบำรุง</t>
  </si>
  <si>
    <t>10675</t>
  </si>
  <si>
    <t>10694</t>
  </si>
  <si>
    <t>10720</t>
  </si>
  <si>
    <t>10721</t>
  </si>
  <si>
    <t>10726</t>
  </si>
  <si>
    <t>10802</t>
  </si>
  <si>
    <t>10804</t>
  </si>
  <si>
    <t>10803</t>
  </si>
  <si>
    <t>10805</t>
  </si>
  <si>
    <t>11209</t>
  </si>
  <si>
    <t>10806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</si>
  <si>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</si>
  <si>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</si>
  <si>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</si>
  <si>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</si>
  <si>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</si>
  <si>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</si>
  <si>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</si>
  <si>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</si>
  <si>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</si>
  <si>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</si>
  <si>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</si>
  <si>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</si>
  <si>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</si>
  <si>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</si>
  <si>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</si>
  <si>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</si>
  <si>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</si>
  <si>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</si>
  <si>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</si>
  <si>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</si>
  <si>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</si>
  <si>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</si>
  <si>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</si>
  <si>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</si>
  <si>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</si>
  <si>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</si>
  <si>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</si>
  <si>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</si>
  <si>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</si>
  <si>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</si>
  <si>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</si>
  <si>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</si>
  <si>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</si>
  <si>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</si>
  <si>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</si>
  <si>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14135</t>
  </si>
  <si>
    <t>27974</t>
  </si>
  <si>
    <t>27975</t>
  </si>
  <si>
    <t>27978</t>
  </si>
  <si>
    <t>27979</t>
  </si>
  <si>
    <t>27980</t>
  </si>
  <si>
    <t>28010</t>
  </si>
  <si>
    <t>40749</t>
  </si>
  <si>
    <t xml:space="preserve"> ต.ค. 68</t>
  </si>
  <si>
    <t xml:space="preserve"> พ.ย. 68</t>
  </si>
  <si>
    <t xml:space="preserve"> ธ.ค. 68</t>
  </si>
  <si>
    <t xml:space="preserve"> ม.ค. 69</t>
  </si>
  <si>
    <t xml:space="preserve"> ก.พ. 69</t>
  </si>
  <si>
    <t xml:space="preserve"> มี.ค. 69</t>
  </si>
  <si>
    <t xml:space="preserve"> เม.ย. 69</t>
  </si>
  <si>
    <t xml:space="preserve"> พ.ค. 69</t>
  </si>
  <si>
    <t xml:space="preserve"> มิ.ย. 69</t>
  </si>
  <si>
    <t xml:space="preserve"> ก.ค. 69</t>
  </si>
  <si>
    <t xml:space="preserve"> ส.ค. 69</t>
  </si>
  <si>
    <t xml:space="preserve"> ก.ย. 69</t>
  </si>
  <si>
    <t>อุทัย</t>
  </si>
  <si>
    <t>รพร.ตะพานหิน</t>
  </si>
  <si>
    <t>รวมการลงทุนปี 2569</t>
  </si>
  <si>
    <t>10721 กำแพงเพชร, รพท_</t>
  </si>
  <si>
    <t>11228 ทุ่งโพธิ์ทะเล, รพช_</t>
  </si>
  <si>
    <t>11229 ไทรงาม, รพช_</t>
  </si>
  <si>
    <t>11230 คลองลาน, รพช_</t>
  </si>
  <si>
    <t>11231 ขาณุวรลักษบุรี, รพช_</t>
  </si>
  <si>
    <t>11232 คลองขลุง, รพช_</t>
  </si>
  <si>
    <t>11233 พรานกระต่าย, รพช_</t>
  </si>
  <si>
    <t>11234 ลานกระบือ, รพช_</t>
  </si>
  <si>
    <t>11235 ทรายทองวัฒนา, รพช_</t>
  </si>
  <si>
    <t>11236 ปางศิลาทอง, รพช_</t>
  </si>
  <si>
    <t>14135 บึงสามัคคี, รพช_</t>
  </si>
  <si>
    <t>28010 โกสัมพีนคร, รพช_</t>
  </si>
  <si>
    <t>10694 ชัยนาทนเรนทร, รพท_</t>
  </si>
  <si>
    <t>10802 มโนรมย์, รพช_</t>
  </si>
  <si>
    <t>10803 วัดสิงห์, รพช_</t>
  </si>
  <si>
    <t>10804 สรรพยา, รพช_</t>
  </si>
  <si>
    <t>10805 สรรคบุรี, รพช_</t>
  </si>
  <si>
    <t>10806 หันคา, รพช_</t>
  </si>
  <si>
    <t>27974 หนองมะโมง, รพช_</t>
  </si>
  <si>
    <t>27975 เนินขาม, รพช_</t>
  </si>
  <si>
    <t>10675 สวรรค์ประชารักษ์, รพศ_</t>
  </si>
  <si>
    <t>11209 โกรกพระ, รพช_</t>
  </si>
  <si>
    <t>11210 ชุมแสง, รพช_</t>
  </si>
  <si>
    <t>11211 หนองบัว, รพช_</t>
  </si>
  <si>
    <t>11212 บรรพตพิสัย, รพช_</t>
  </si>
  <si>
    <t>11213 เก้าเลี้ยว, รพช_</t>
  </si>
  <si>
    <t>11214 ตาคลี, รพช_</t>
  </si>
  <si>
    <t>11215 ท่าตะโก, รพช_</t>
  </si>
  <si>
    <t>11216 ไพศาลี, รพช_</t>
  </si>
  <si>
    <t>11217 พยุหะคีรี, รพช_</t>
  </si>
  <si>
    <t>11218 ลาดยาว, รพช_</t>
  </si>
  <si>
    <t>11219 ตากฟ้า, รพช_</t>
  </si>
  <si>
    <t>11220 แม่วงก์, รพช_</t>
  </si>
  <si>
    <t>40749 ชุมตาบง, รพช_</t>
  </si>
  <si>
    <t>10726 พิจิตร, รพท_</t>
  </si>
  <si>
    <t>11258 วังทรายพูน, รพช_</t>
  </si>
  <si>
    <t>11259 โพธิ์ประทับช้าง, รพช_</t>
  </si>
  <si>
    <t>11260 บางมูลนาก, รพช_</t>
  </si>
  <si>
    <t>11261 โพทะเล, รพช_</t>
  </si>
  <si>
    <t>11262 สามง่าม, รพช_</t>
  </si>
  <si>
    <t>11263 ทับคล้อ, รพช_</t>
  </si>
  <si>
    <t>11456 สมเด็จพระยุพราชตะพานหิน, รพช_</t>
  </si>
  <si>
    <t>11631 วชิรบารมี, รพช_</t>
  </si>
  <si>
    <t>27978 สากเหล็ก, รพช_</t>
  </si>
  <si>
    <t>27979 บึงนาราง, รพช_</t>
  </si>
  <si>
    <t>27980 ดงเจริญ, รพช_</t>
  </si>
  <si>
    <t>10720 อุทัยธานี, รพท_</t>
  </si>
  <si>
    <t>11221 ทัพทัน, รพช_</t>
  </si>
  <si>
    <t>11222 สว่างอารมณ์, รพช_</t>
  </si>
  <si>
    <t>11223 หนองฉาง, รพช_</t>
  </si>
  <si>
    <t>11224 หนองขาหย่าง, รพช_</t>
  </si>
  <si>
    <t>11225 บ้านไร่, รพช_</t>
  </si>
  <si>
    <t>11226 ลานสัก, รพช_</t>
  </si>
  <si>
    <t>11227 ห้วยคต, รพช_</t>
  </si>
  <si>
    <t xml:space="preserve"> ก.ย. 68</t>
  </si>
  <si>
    <t>ปีงบประมาณ 2569</t>
  </si>
  <si>
    <t>ค่าใช้จ่ายรอการตัดบัญชี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</si>
</sst>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87" formatCode="&quot; &quot;#,##0.00;\-&quot; &quot;#,##0.00"/>
    <numFmt numFmtId="188" formatCode="_-&quot; &quot;* #,##0.00_-;\-&quot; &quot;* #,##0.00_-;_-&quot; &quot;* &quot;-&quot;??_-;_-@_-"/>
    <numFmt numFmtId="189" formatCode="0.000"/>
    <numFmt numFmtId="190" formatCode="[$-107041E]d\ mmm\ yy;@"/>
    <numFmt numFmtId="191" formatCode="[$-107041E]d&quot; &quot;mmm&quot; &quot;yy;@"/>
    <numFmt numFmtId="192" formatCode="#,##0.00_ ;[Red]\-#,##0.00\ "/>
  </numFmts>
  <fonts count="123">
    <font>
      <sz val="16"/>
      <color theme="1"/>
      <name val="TH SarabunPSK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  <charset val="222"/>
    </font>
    <font>
      <sz val="11"/>
      <color theme="1"/>
      <name val="Tahoma"/>
      <family val="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20"/>
      <name val="TH SarabunPSK"/>
      <family val="2"/>
    </font>
    <font>
      <b/>
      <sz val="16"/>
      <name val="TH SarabunPSK"/>
      <family val="2"/>
    </font>
    <font>
      <b/>
      <sz val="16"/>
      <color theme="4" tint="-0.249977111117893"/>
      <name val="TH SarabunPSK"/>
      <family val="2"/>
    </font>
    <font>
      <sz val="16"/>
      <color theme="4" tint="-0.249977111117893"/>
      <name val="TH SarabunPSK"/>
      <family val="2"/>
    </font>
    <font>
      <sz val="16"/>
      <name val="TH SarabunPSK"/>
      <family val="2"/>
    </font>
    <font>
      <b/>
      <sz val="20"/>
      <color theme="1"/>
      <name val="TH SarabunPSK"/>
      <family val="2"/>
    </font>
    <font>
      <b/>
      <sz val="16"/>
      <color rgb="FFFF0000"/>
      <name val="TH SarabunPSK"/>
      <family val="2"/>
    </font>
    <font>
      <b/>
      <sz val="25"/>
      <color theme="1"/>
      <name val="TH SarabunPSK"/>
      <family val="2"/>
    </font>
    <font>
      <sz val="16"/>
      <color theme="1"/>
      <name val="Angsana New"/>
      <family val="1"/>
    </font>
    <font>
      <sz val="16"/>
      <name val="Angsana New"/>
      <family val="1"/>
    </font>
    <font>
      <sz val="10"/>
      <name val="Arial"/>
      <family val="2"/>
    </font>
    <font>
      <sz val="18"/>
      <name val="Angsana New"/>
      <family val="1"/>
    </font>
    <font>
      <sz val="18"/>
      <color rgb="FF000000"/>
      <name val="Angsana New"/>
      <family val="1"/>
    </font>
    <font>
      <sz val="16"/>
      <color rgb="FF000000"/>
      <name val="Angsana New"/>
      <family val="1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sz val="16"/>
      <color rgb="FFFF0000"/>
      <name val="TH SarabunPSK"/>
      <family val="2"/>
    </font>
    <font>
      <sz val="10"/>
      <name val="Tahoma"/>
      <family val="2"/>
    </font>
    <font>
      <sz val="18"/>
      <name val="Tahoma"/>
      <family val="2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name val="Tahoma"/>
      <family val="2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3"/>
      <name val="Angsana New"/>
      <family val="1"/>
    </font>
    <font>
      <sz val="11"/>
      <name val="Arial"/>
      <family val="2"/>
      <charset val="222"/>
    </font>
    <font>
      <sz val="6"/>
      <name val="Angsana New"/>
      <family val="1"/>
    </font>
    <font>
      <sz val="10"/>
      <name val="Arial"/>
      <family val="2"/>
      <charset val="222"/>
    </font>
    <font>
      <sz val="10"/>
      <color indexed="8"/>
      <name val="Calibri"/>
      <family val="2"/>
      <charset val="222"/>
    </font>
    <font>
      <sz val="10"/>
      <name val="Angsana New"/>
      <family val="1"/>
    </font>
    <font>
      <b/>
      <sz val="9"/>
      <name val="Angsana New"/>
      <family val="1"/>
    </font>
    <font>
      <vertAlign val="superscript"/>
      <sz val="13"/>
      <name val="Angsana New"/>
      <family val="1"/>
    </font>
    <font>
      <i/>
      <sz val="13"/>
      <name val="Angsana New"/>
      <family val="1"/>
    </font>
    <font>
      <sz val="12"/>
      <name val="Trebuchet MS"/>
      <family val="2"/>
    </font>
    <font>
      <sz val="18"/>
      <name val="TH SarabunPSK"/>
      <family val="2"/>
    </font>
    <font>
      <sz val="10"/>
      <color indexed="8"/>
      <name val="Arial"/>
      <family val="2"/>
    </font>
    <font>
      <b/>
      <sz val="11"/>
      <color rgb="FF000000"/>
      <name val="Calibri"/>
      <family val="2"/>
    </font>
    <font>
      <u/>
      <sz val="18"/>
      <color theme="1"/>
      <name val="TH SarabunPSK"/>
      <family val="2"/>
    </font>
    <font>
      <sz val="12"/>
      <color indexed="8"/>
      <name val="Calibri"/>
      <family val="2"/>
    </font>
    <font>
      <sz val="16"/>
      <name val="Tahoma"/>
      <family val="2"/>
    </font>
    <font>
      <b/>
      <sz val="12"/>
      <name val="Tahoma"/>
      <family val="2"/>
    </font>
    <font>
      <sz val="14"/>
      <name val="Tahoma"/>
      <family val="2"/>
    </font>
    <font>
      <b/>
      <sz val="14"/>
      <name val="Tahoma"/>
      <family val="2"/>
    </font>
    <font>
      <sz val="14"/>
      <color theme="1"/>
      <name val="TH SarabunPSK"/>
      <family val="2"/>
      <charset val="222"/>
    </font>
    <font>
      <sz val="14"/>
      <name val="TH SarabunPSK"/>
      <family val="2"/>
      <charset val="222"/>
    </font>
    <font>
      <sz val="14"/>
      <color indexed="8"/>
      <name val="Calibri"/>
      <family val="2"/>
      <charset val="222"/>
    </font>
    <font>
      <u/>
      <sz val="14"/>
      <color theme="1"/>
      <name val="TH SarabunPSK"/>
      <family val="2"/>
    </font>
    <font>
      <sz val="14"/>
      <color theme="1"/>
      <name val="TH SarabunPSK"/>
      <family val="2"/>
    </font>
    <font>
      <sz val="18"/>
      <color theme="1"/>
      <name val="Angsana New"/>
      <family val="1"/>
    </font>
    <font>
      <b/>
      <sz val="12"/>
      <color theme="1"/>
      <name val="TH SarabunPSK"/>
      <family val="2"/>
    </font>
    <font>
      <i/>
      <sz val="14"/>
      <color rgb="FFFF0000"/>
      <name val="TH SarabunPSK"/>
      <family val="2"/>
    </font>
    <font>
      <b/>
      <sz val="12"/>
      <color theme="1"/>
      <name val="TH SarabunPSK"/>
      <family val="2"/>
      <charset val="222"/>
    </font>
    <font>
      <b/>
      <sz val="12"/>
      <color rgb="FF000000"/>
      <name val="Angsana New"/>
      <family val="1"/>
      <charset val="222"/>
    </font>
    <font>
      <b/>
      <sz val="14"/>
      <color theme="1"/>
      <name val="TH SarabunPSK"/>
      <family val="2"/>
      <charset val="222"/>
    </font>
    <font>
      <b/>
      <sz val="14"/>
      <color rgb="FF000000"/>
      <name val="Angsana New"/>
      <family val="1"/>
      <charset val="222"/>
    </font>
    <font>
      <b/>
      <sz val="14"/>
      <color rgb="FFFF0000"/>
      <name val="TH SarabunPSK"/>
      <family val="2"/>
      <charset val="222"/>
    </font>
    <font>
      <b/>
      <sz val="14"/>
      <color theme="4" tint="-0.249977111117893"/>
      <name val="TH SarabunPSK"/>
      <family val="2"/>
      <charset val="222"/>
    </font>
    <font>
      <b/>
      <sz val="18"/>
      <color rgb="FFFF0000"/>
      <name val="TH SarabunPSK"/>
      <family val="2"/>
    </font>
    <font>
      <b/>
      <u/>
      <sz val="12"/>
      <name val="TH SarabunPSK"/>
      <family val="2"/>
    </font>
    <font>
      <b/>
      <sz val="18"/>
      <name val="TH SarabunPSK"/>
      <family val="2"/>
    </font>
    <font>
      <i/>
      <sz val="18"/>
      <color rgb="FFFF0000"/>
      <name val="TH SarabunPSK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u/>
      <sz val="16"/>
      <name val="TH SarabunPSK"/>
      <family val="2"/>
    </font>
    <font>
      <u/>
      <sz val="16"/>
      <name val="TH SarabunPSK"/>
      <family val="2"/>
    </font>
    <font>
      <strike/>
      <sz val="16"/>
      <name val="TH SarabunPSK"/>
      <family val="2"/>
    </font>
    <font>
      <strike/>
      <sz val="16"/>
      <color indexed="10"/>
      <name val="TH SarabunPSK"/>
      <family val="2"/>
    </font>
    <font>
      <sz val="8"/>
      <name val="TH SarabunPSK"/>
      <family val="2"/>
      <charset val="222"/>
    </font>
    <font>
      <b/>
      <sz val="12"/>
      <name val="TH SarabunPSK"/>
      <family val="2"/>
      <charset val="222"/>
    </font>
    <font>
      <b/>
      <sz val="18"/>
      <color rgb="FF0070C0"/>
      <name val="TH SarabunPSK"/>
      <family val="2"/>
    </font>
    <font>
      <b/>
      <sz val="14"/>
      <color theme="1"/>
      <name val="TH SarabunPSK"/>
      <family val="2"/>
    </font>
    <font>
      <b/>
      <sz val="16"/>
      <color indexed="12"/>
      <name val="Angsana New"/>
      <family val="1"/>
    </font>
    <font>
      <b/>
      <sz val="20"/>
      <color theme="4" tint="-0.249977111117893"/>
      <name val="TH SarabunPSK"/>
      <family val="2"/>
    </font>
    <font>
      <sz val="20"/>
      <color theme="4" tint="-0.249977111117893"/>
      <name val="TH SarabunPSK"/>
      <family val="2"/>
    </font>
    <font>
      <sz val="20"/>
      <color theme="1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2"/>
      <color theme="1"/>
      <name val="TH SarabunPSK"/>
      <family val="2"/>
    </font>
    <font>
      <b/>
      <sz val="22"/>
      <color rgb="FFFF0000"/>
      <name val="TH SarabunPSK"/>
      <family val="2"/>
    </font>
    <font>
      <b/>
      <sz val="20"/>
      <color rgb="FFFF0000"/>
      <name val="TH SarabunPSK"/>
      <family val="2"/>
    </font>
    <font>
      <b/>
      <sz val="36"/>
      <color rgb="FFC00000"/>
      <name val="TH SarabunPSK"/>
      <family val="2"/>
    </font>
    <font>
      <b/>
      <sz val="16"/>
      <color theme="1"/>
      <name val="TH SarabunPSK"/>
      <family val="2"/>
      <charset val="222"/>
    </font>
    <font>
      <b/>
      <sz val="16"/>
      <name val="Angsana New"/>
      <family val="1"/>
      <charset val="222"/>
    </font>
    <font>
      <b/>
      <u/>
      <sz val="22"/>
      <color theme="1"/>
      <name val="TH SarabunPSK"/>
      <family val="2"/>
    </font>
    <font>
      <b/>
      <sz val="26"/>
      <color rgb="FFC00000"/>
      <name val="TH SarabunPSK"/>
      <family val="2"/>
    </font>
    <font>
      <b/>
      <sz val="16"/>
      <name val="TH Sarabun New"/>
      <family val="2"/>
    </font>
    <font>
      <sz val="16"/>
      <color theme="1"/>
      <name val="TH Sarabun New"/>
      <family val="2"/>
    </font>
    <font>
      <sz val="20"/>
      <color theme="1"/>
      <name val="TH SarabunPSK"/>
      <family val="2"/>
      <charset val="222"/>
    </font>
    <font>
      <b/>
      <sz val="26"/>
      <name val="TH SarabunPSK"/>
      <family val="2"/>
    </font>
    <font>
      <sz val="36"/>
      <color theme="1"/>
      <name val="Wingdings"/>
      <charset val="2"/>
    </font>
    <font>
      <b/>
      <sz val="28"/>
      <color theme="1"/>
      <name val="TH SarabunPSK"/>
      <family val="2"/>
    </font>
    <font>
      <sz val="14"/>
      <color indexed="8"/>
      <name val="TH Sarabun New"/>
      <family val="2"/>
    </font>
    <font>
      <b/>
      <u/>
      <sz val="12"/>
      <color rgb="FFFF0000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rgb="FF0070C0"/>
      <name val="TH SarabunPSK"/>
      <family val="2"/>
    </font>
    <font>
      <b/>
      <sz val="24"/>
      <color rgb="FFFFFF00"/>
      <name val="TH SarabunPSK"/>
      <family val="2"/>
    </font>
    <font>
      <sz val="16"/>
      <color rgb="FFFF0000"/>
      <name val="TH SarabunPSK"/>
      <family val="2"/>
      <charset val="222"/>
    </font>
    <font>
      <b/>
      <sz val="20"/>
      <color rgb="FF0070C0"/>
      <name val="TH SarabunPSK"/>
      <family val="2"/>
    </font>
    <font>
      <b/>
      <sz val="28"/>
      <color rgb="FFC00000"/>
      <name val="TH SarabunPSK"/>
      <family val="2"/>
    </font>
    <font>
      <sz val="10"/>
      <color rgb="FF000000"/>
      <name val="Arial"/>
      <family val="2"/>
    </font>
    <font>
      <sz val="12"/>
      <name val="Angsana New"/>
      <family val="1"/>
      <charset val="222"/>
    </font>
    <font>
      <sz val="12"/>
      <color rgb="FF000000"/>
      <name val="Angsana New"/>
      <family val="1"/>
      <charset val="222"/>
    </font>
    <font>
      <sz val="12"/>
      <color theme="1"/>
      <name val="TH SarabunPSK"/>
      <family val="2"/>
      <charset val="222"/>
    </font>
    <font>
      <sz val="12"/>
      <color theme="1"/>
      <name val="Angsana New"/>
      <family val="1"/>
      <charset val="222"/>
    </font>
    <font>
      <sz val="12"/>
      <color indexed="8"/>
      <name val="TH Sarabun New"/>
      <family val="2"/>
      <charset val="222"/>
    </font>
    <font>
      <sz val="12"/>
      <color theme="1"/>
      <name val="TH Sarabun New"/>
      <family val="2"/>
      <charset val="222"/>
    </font>
    <font>
      <sz val="12"/>
      <color indexed="8"/>
      <name val="Calibri"/>
      <family val="2"/>
      <charset val="222"/>
    </font>
    <font>
      <sz val="12"/>
      <color rgb="FF000000"/>
      <name val="TH Sarabun New"/>
      <family val="2"/>
      <charset val="22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b/>
      <sz val="18"/>
      <color theme="1"/>
      <name val="TH SarabunPSK"/>
      <family val="2"/>
      <charset val="222"/>
    </font>
    <font>
      <sz val="11"/>
      <color indexed="8"/>
      <name val="Tahoma"/>
      <family val="2"/>
      <charset val="222"/>
    </font>
    <font>
      <b/>
      <sz val="9"/>
      <color indexed="81"/>
      <name val="Tahoma"/>
      <charset val="222"/>
    </font>
  </fonts>
  <fills count="5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729D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rgb="FFFFFFFF"/>
        <bgColor indexed="64"/>
      </patternFill>
    </fill>
  </fills>
  <borders count="32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8">
    <xf numFmtId="0" fontId="0" fillId="0" borderId="0"/>
    <xf numFmtId="43" fontId="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9" fillId="0" borderId="0"/>
    <xf numFmtId="0" fontId="28" fillId="0" borderId="0"/>
    <xf numFmtId="43" fontId="28" fillId="0" borderId="0" applyFont="0" applyFill="0" applyBorder="0" applyAlignment="0" applyProtection="0"/>
    <xf numFmtId="0" fontId="31" fillId="0" borderId="0"/>
    <xf numFmtId="191" fontId="44" fillId="0" borderId="0"/>
    <xf numFmtId="191" fontId="28" fillId="0" borderId="0"/>
    <xf numFmtId="191" fontId="31" fillId="0" borderId="0"/>
    <xf numFmtId="0" fontId="31" fillId="0" borderId="0"/>
    <xf numFmtId="0" fontId="4" fillId="0" borderId="0"/>
    <xf numFmtId="0" fontId="31" fillId="0" borderId="0"/>
    <xf numFmtId="0" fontId="19" fillId="0" borderId="0"/>
    <xf numFmtId="43" fontId="19" fillId="0" borderId="0" applyFont="0" applyFill="0" applyBorder="0" applyAlignment="0" applyProtection="0"/>
    <xf numFmtId="0" fontId="31" fillId="0" borderId="0"/>
    <xf numFmtId="0" fontId="31" fillId="0" borderId="0"/>
    <xf numFmtId="0" fontId="3" fillId="0" borderId="0"/>
    <xf numFmtId="0" fontId="31" fillId="0" borderId="0"/>
    <xf numFmtId="0" fontId="2" fillId="0" borderId="0"/>
    <xf numFmtId="0" fontId="31" fillId="0" borderId="0"/>
    <xf numFmtId="0" fontId="1" fillId="0" borderId="0"/>
    <xf numFmtId="43" fontId="1" fillId="0" borderId="0" applyFont="0" applyFill="0" applyBorder="0" applyAlignment="0" applyProtection="0"/>
    <xf numFmtId="0" fontId="109" fillId="0" borderId="0"/>
    <xf numFmtId="0" fontId="121" fillId="0" borderId="0"/>
    <xf numFmtId="43" fontId="121" fillId="0" borderId="0" applyFont="0" applyFill="0" applyBorder="0" applyAlignment="0" applyProtection="0"/>
    <xf numFmtId="0" fontId="44" fillId="0" borderId="0"/>
  </cellStyleXfs>
  <cellXfs count="758">
    <xf numFmtId="0" fontId="0" fillId="0" borderId="0" xfId="0"/>
    <xf numFmtId="0" fontId="8" fillId="0" borderId="0" xfId="2" applyFont="1" applyAlignment="1">
      <alignment horizontal="center"/>
    </xf>
    <xf numFmtId="17" fontId="14" fillId="10" borderId="2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vertical="center"/>
    </xf>
    <xf numFmtId="49" fontId="13" fillId="4" borderId="1" xfId="0" applyNumberFormat="1" applyFont="1" applyFill="1" applyBorder="1" applyAlignment="1">
      <alignment wrapText="1"/>
    </xf>
    <xf numFmtId="43" fontId="8" fillId="4" borderId="1" xfId="1" applyFont="1" applyFill="1" applyBorder="1" applyAlignment="1"/>
    <xf numFmtId="49" fontId="8" fillId="0" borderId="0" xfId="0" applyNumberFormat="1" applyFont="1" applyAlignment="1">
      <alignment wrapText="1"/>
    </xf>
    <xf numFmtId="43" fontId="8" fillId="0" borderId="0" xfId="0" applyNumberFormat="1" applyFont="1"/>
    <xf numFmtId="0" fontId="7" fillId="0" borderId="0" xfId="0" applyFont="1"/>
    <xf numFmtId="0" fontId="12" fillId="0" borderId="0" xfId="0" applyFont="1"/>
    <xf numFmtId="0" fontId="8" fillId="0" borderId="0" xfId="2" applyFont="1"/>
    <xf numFmtId="0" fontId="7" fillId="0" borderId="0" xfId="2" applyFont="1"/>
    <xf numFmtId="43" fontId="8" fillId="0" borderId="0" xfId="2" applyNumberFormat="1" applyFont="1"/>
    <xf numFmtId="43" fontId="8" fillId="0" borderId="6" xfId="2" applyNumberFormat="1" applyFont="1" applyBorder="1"/>
    <xf numFmtId="49" fontId="8" fillId="0" borderId="6" xfId="2" applyNumberFormat="1" applyFont="1" applyBorder="1"/>
    <xf numFmtId="49" fontId="7" fillId="7" borderId="6" xfId="0" applyNumberFormat="1" applyFont="1" applyFill="1" applyBorder="1" applyAlignment="1">
      <alignment wrapText="1"/>
    </xf>
    <xf numFmtId="43" fontId="7" fillId="7" borderId="6" xfId="1" applyFont="1" applyFill="1" applyBorder="1" applyAlignment="1"/>
    <xf numFmtId="43" fontId="11" fillId="6" borderId="2" xfId="1" applyFont="1" applyFill="1" applyBorder="1" applyAlignment="1"/>
    <xf numFmtId="43" fontId="8" fillId="0" borderId="9" xfId="3" applyFont="1" applyFill="1" applyBorder="1" applyAlignment="1"/>
    <xf numFmtId="43" fontId="8" fillId="0" borderId="10" xfId="2" applyNumberFormat="1" applyFont="1" applyBorder="1"/>
    <xf numFmtId="49" fontId="8" fillId="4" borderId="10" xfId="2" applyNumberFormat="1" applyFont="1" applyFill="1" applyBorder="1"/>
    <xf numFmtId="49" fontId="8" fillId="4" borderId="7" xfId="2" applyNumberFormat="1" applyFont="1" applyFill="1" applyBorder="1"/>
    <xf numFmtId="49" fontId="8" fillId="0" borderId="9" xfId="2" applyNumberFormat="1" applyFont="1" applyBorder="1"/>
    <xf numFmtId="49" fontId="7" fillId="11" borderId="2" xfId="2" applyNumberFormat="1" applyFont="1" applyFill="1" applyBorder="1"/>
    <xf numFmtId="43" fontId="7" fillId="11" borderId="2" xfId="2" applyNumberFormat="1" applyFont="1" applyFill="1" applyBorder="1"/>
    <xf numFmtId="49" fontId="7" fillId="7" borderId="2" xfId="2" applyNumberFormat="1" applyFont="1" applyFill="1" applyBorder="1" applyAlignment="1">
      <alignment horizontal="center"/>
    </xf>
    <xf numFmtId="43" fontId="7" fillId="7" borderId="2" xfId="2" applyNumberFormat="1" applyFont="1" applyFill="1" applyBorder="1" applyAlignment="1">
      <alignment horizontal="center"/>
    </xf>
    <xf numFmtId="43" fontId="7" fillId="5" borderId="6" xfId="0" applyNumberFormat="1" applyFont="1" applyFill="1" applyBorder="1" applyAlignment="1">
      <alignment horizontal="center"/>
    </xf>
    <xf numFmtId="0" fontId="7" fillId="4" borderId="0" xfId="0" applyFont="1" applyFill="1"/>
    <xf numFmtId="189" fontId="17" fillId="14" borderId="2" xfId="0" applyNumberFormat="1" applyFont="1" applyFill="1" applyBorder="1" applyAlignment="1">
      <alignment horizontal="center" vertical="center"/>
    </xf>
    <xf numFmtId="0" fontId="17" fillId="14" borderId="2" xfId="0" applyFont="1" applyFill="1" applyBorder="1" applyAlignment="1">
      <alignment horizontal="left" vertical="top"/>
    </xf>
    <xf numFmtId="0" fontId="17" fillId="14" borderId="2" xfId="0" applyFont="1" applyFill="1" applyBorder="1" applyAlignment="1">
      <alignment horizontal="left" vertical="center"/>
    </xf>
    <xf numFmtId="189" fontId="17" fillId="14" borderId="2" xfId="0" applyNumberFormat="1" applyFont="1" applyFill="1" applyBorder="1" applyAlignment="1">
      <alignment horizontal="center" vertical="top"/>
    </xf>
    <xf numFmtId="189" fontId="17" fillId="15" borderId="2" xfId="0" applyNumberFormat="1" applyFont="1" applyFill="1" applyBorder="1" applyAlignment="1">
      <alignment horizontal="center" vertical="top"/>
    </xf>
    <xf numFmtId="0" fontId="17" fillId="15" borderId="2" xfId="0" applyFont="1" applyFill="1" applyBorder="1" applyAlignment="1">
      <alignment horizontal="left" vertical="top"/>
    </xf>
    <xf numFmtId="189" fontId="17" fillId="15" borderId="2" xfId="0" applyNumberFormat="1" applyFont="1" applyFill="1" applyBorder="1" applyAlignment="1">
      <alignment horizontal="center" vertical="center"/>
    </xf>
    <xf numFmtId="189" fontId="17" fillId="16" borderId="2" xfId="0" applyNumberFormat="1" applyFont="1" applyFill="1" applyBorder="1" applyAlignment="1">
      <alignment horizontal="center" vertical="top"/>
    </xf>
    <xf numFmtId="0" fontId="18" fillId="16" borderId="2" xfId="0" applyFont="1" applyFill="1" applyBorder="1" applyAlignment="1">
      <alignment horizontal="left" vertical="top"/>
    </xf>
    <xf numFmtId="189" fontId="17" fillId="16" borderId="2" xfId="0" applyNumberFormat="1" applyFont="1" applyFill="1" applyBorder="1" applyAlignment="1">
      <alignment horizontal="center" vertical="center"/>
    </xf>
    <xf numFmtId="0" fontId="17" fillId="16" borderId="2" xfId="0" applyFont="1" applyFill="1" applyBorder="1" applyAlignment="1">
      <alignment horizontal="left" vertical="top"/>
    </xf>
    <xf numFmtId="189" fontId="17" fillId="17" borderId="2" xfId="0" applyNumberFormat="1" applyFont="1" applyFill="1" applyBorder="1" applyAlignment="1">
      <alignment horizontal="center" vertical="center"/>
    </xf>
    <xf numFmtId="0" fontId="18" fillId="17" borderId="2" xfId="0" applyFont="1" applyFill="1" applyBorder="1" applyAlignment="1">
      <alignment horizontal="left" vertical="center"/>
    </xf>
    <xf numFmtId="0" fontId="17" fillId="17" borderId="2" xfId="0" applyFont="1" applyFill="1" applyBorder="1" applyAlignment="1">
      <alignment horizontal="left" vertical="center"/>
    </xf>
    <xf numFmtId="189" fontId="17" fillId="17" borderId="2" xfId="0" applyNumberFormat="1" applyFont="1" applyFill="1" applyBorder="1" applyAlignment="1">
      <alignment horizontal="center" vertical="top"/>
    </xf>
    <xf numFmtId="0" fontId="17" fillId="17" borderId="2" xfId="0" applyFont="1" applyFill="1" applyBorder="1" applyAlignment="1">
      <alignment horizontal="left" vertical="top"/>
    </xf>
    <xf numFmtId="0" fontId="17" fillId="15" borderId="2" xfId="0" applyFont="1" applyFill="1" applyBorder="1" applyAlignment="1">
      <alignment horizontal="left" vertical="center"/>
    </xf>
    <xf numFmtId="0" fontId="18" fillId="15" borderId="2" xfId="0" applyFont="1" applyFill="1" applyBorder="1" applyAlignment="1">
      <alignment horizontal="left" vertical="top"/>
    </xf>
    <xf numFmtId="189" fontId="17" fillId="15" borderId="12" xfId="0" applyNumberFormat="1" applyFont="1" applyFill="1" applyBorder="1" applyAlignment="1">
      <alignment horizontal="center" vertical="center"/>
    </xf>
    <xf numFmtId="189" fontId="17" fillId="15" borderId="12" xfId="0" applyNumberFormat="1" applyFont="1" applyFill="1" applyBorder="1" applyAlignment="1">
      <alignment horizontal="center" vertical="top"/>
    </xf>
    <xf numFmtId="189" fontId="17" fillId="18" borderId="2" xfId="0" applyNumberFormat="1" applyFont="1" applyFill="1" applyBorder="1" applyAlignment="1">
      <alignment horizontal="center" vertical="center"/>
    </xf>
    <xf numFmtId="0" fontId="17" fillId="18" borderId="2" xfId="0" applyFont="1" applyFill="1" applyBorder="1" applyAlignment="1">
      <alignment horizontal="left" vertical="top"/>
    </xf>
    <xf numFmtId="189" fontId="17" fillId="19" borderId="2" xfId="0" applyNumberFormat="1" applyFont="1" applyFill="1" applyBorder="1" applyAlignment="1">
      <alignment horizontal="center" vertical="top"/>
    </xf>
    <xf numFmtId="0" fontId="17" fillId="19" borderId="2" xfId="0" applyFont="1" applyFill="1" applyBorder="1" applyAlignment="1">
      <alignment horizontal="left" vertical="top"/>
    </xf>
    <xf numFmtId="189" fontId="17" fillId="18" borderId="2" xfId="0" applyNumberFormat="1" applyFont="1" applyFill="1" applyBorder="1" applyAlignment="1">
      <alignment horizontal="center" vertical="top"/>
    </xf>
    <xf numFmtId="49" fontId="0" fillId="18" borderId="2" xfId="0" applyNumberFormat="1" applyFill="1" applyBorder="1"/>
    <xf numFmtId="49" fontId="0" fillId="18" borderId="0" xfId="0" applyNumberFormat="1" applyFill="1"/>
    <xf numFmtId="189" fontId="17" fillId="20" borderId="2" xfId="0" applyNumberFormat="1" applyFont="1" applyFill="1" applyBorder="1" applyAlignment="1">
      <alignment horizontal="center" vertical="center"/>
    </xf>
    <xf numFmtId="0" fontId="17" fillId="20" borderId="2" xfId="0" applyFont="1" applyFill="1" applyBorder="1" applyAlignment="1">
      <alignment horizontal="left" vertical="center"/>
    </xf>
    <xf numFmtId="189" fontId="17" fillId="21" borderId="2" xfId="0" applyNumberFormat="1" applyFont="1" applyFill="1" applyBorder="1" applyAlignment="1">
      <alignment horizontal="center" vertical="top"/>
    </xf>
    <xf numFmtId="0" fontId="17" fillId="21" borderId="2" xfId="0" applyFont="1" applyFill="1" applyBorder="1" applyAlignment="1">
      <alignment horizontal="left" vertical="top"/>
    </xf>
    <xf numFmtId="189" fontId="17" fillId="20" borderId="2" xfId="0" applyNumberFormat="1" applyFont="1" applyFill="1" applyBorder="1" applyAlignment="1">
      <alignment horizontal="center" vertical="top"/>
    </xf>
    <xf numFmtId="0" fontId="17" fillId="20" borderId="2" xfId="0" applyFont="1" applyFill="1" applyBorder="1" applyAlignment="1">
      <alignment horizontal="left" vertical="top"/>
    </xf>
    <xf numFmtId="189" fontId="17" fillId="21" borderId="2" xfId="0" applyNumberFormat="1" applyFont="1" applyFill="1" applyBorder="1" applyAlignment="1">
      <alignment horizontal="center" vertical="center"/>
    </xf>
    <xf numFmtId="0" fontId="17" fillId="21" borderId="2" xfId="0" applyFont="1" applyFill="1" applyBorder="1" applyAlignment="1">
      <alignment horizontal="left" vertical="center"/>
    </xf>
    <xf numFmtId="0" fontId="17" fillId="15" borderId="12" xfId="0" applyFont="1" applyFill="1" applyBorder="1" applyAlignment="1">
      <alignment horizontal="left" vertical="top"/>
    </xf>
    <xf numFmtId="189" fontId="17" fillId="22" borderId="2" xfId="0" applyNumberFormat="1" applyFont="1" applyFill="1" applyBorder="1" applyAlignment="1">
      <alignment horizontal="center" vertical="top"/>
    </xf>
    <xf numFmtId="0" fontId="17" fillId="22" borderId="2" xfId="0" applyFont="1" applyFill="1" applyBorder="1" applyAlignment="1">
      <alignment horizontal="left" vertical="top"/>
    </xf>
    <xf numFmtId="0" fontId="17" fillId="14" borderId="2" xfId="0" applyFont="1" applyFill="1" applyBorder="1" applyAlignment="1">
      <alignment horizontal="center" vertical="top"/>
    </xf>
    <xf numFmtId="0" fontId="18" fillId="14" borderId="2" xfId="0" applyFont="1" applyFill="1" applyBorder="1" applyAlignment="1">
      <alignment horizontal="left" vertical="top"/>
    </xf>
    <xf numFmtId="189" fontId="17" fillId="23" borderId="2" xfId="0" applyNumberFormat="1" applyFont="1" applyFill="1" applyBorder="1" applyAlignment="1">
      <alignment horizontal="center" vertical="center"/>
    </xf>
    <xf numFmtId="0" fontId="18" fillId="23" borderId="2" xfId="0" applyFont="1" applyFill="1" applyBorder="1" applyAlignment="1">
      <alignment horizontal="center" vertical="top"/>
    </xf>
    <xf numFmtId="0" fontId="17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top"/>
    </xf>
    <xf numFmtId="189" fontId="17" fillId="24" borderId="2" xfId="0" applyNumberFormat="1" applyFont="1" applyFill="1" applyBorder="1" applyAlignment="1">
      <alignment horizontal="center" vertical="top"/>
    </xf>
    <xf numFmtId="0" fontId="17" fillId="24" borderId="2" xfId="0" applyFont="1" applyFill="1" applyBorder="1" applyAlignment="1">
      <alignment horizontal="left" vertical="top"/>
    </xf>
    <xf numFmtId="0" fontId="17" fillId="14" borderId="4" xfId="0" applyFont="1" applyFill="1" applyBorder="1" applyAlignment="1">
      <alignment horizontal="left" vertical="top"/>
    </xf>
    <xf numFmtId="0" fontId="18" fillId="3" borderId="2" xfId="4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left" vertical="center"/>
    </xf>
    <xf numFmtId="0" fontId="18" fillId="15" borderId="2" xfId="4" applyFont="1" applyFill="1" applyBorder="1" applyAlignment="1">
      <alignment horizontal="center" vertical="center"/>
    </xf>
    <xf numFmtId="0" fontId="17" fillId="15" borderId="2" xfId="0" applyFont="1" applyFill="1" applyBorder="1" applyAlignment="1">
      <alignment horizontal="center" vertical="center"/>
    </xf>
    <xf numFmtId="0" fontId="18" fillId="18" borderId="2" xfId="4" applyFont="1" applyFill="1" applyBorder="1" applyAlignment="1">
      <alignment horizontal="center" vertical="center"/>
    </xf>
    <xf numFmtId="0" fontId="17" fillId="18" borderId="2" xfId="0" applyFont="1" applyFill="1" applyBorder="1" applyAlignment="1">
      <alignment horizontal="center" vertical="center"/>
    </xf>
    <xf numFmtId="0" fontId="17" fillId="18" borderId="2" xfId="0" applyFont="1" applyFill="1" applyBorder="1" applyAlignment="1">
      <alignment horizontal="left" vertical="center"/>
    </xf>
    <xf numFmtId="0" fontId="18" fillId="20" borderId="2" xfId="4" applyFont="1" applyFill="1" applyBorder="1" applyAlignment="1">
      <alignment horizontal="center" vertical="center"/>
    </xf>
    <xf numFmtId="0" fontId="17" fillId="20" borderId="2" xfId="0" applyFont="1" applyFill="1" applyBorder="1" applyAlignment="1">
      <alignment horizontal="center" vertical="center"/>
    </xf>
    <xf numFmtId="0" fontId="18" fillId="21" borderId="2" xfId="4" applyFont="1" applyFill="1" applyBorder="1" applyAlignment="1">
      <alignment horizontal="center" vertical="center"/>
    </xf>
    <xf numFmtId="0" fontId="17" fillId="21" borderId="2" xfId="0" applyFont="1" applyFill="1" applyBorder="1" applyAlignment="1">
      <alignment horizontal="center" vertical="center"/>
    </xf>
    <xf numFmtId="0" fontId="18" fillId="22" borderId="2" xfId="4" applyFont="1" applyFill="1" applyBorder="1" applyAlignment="1">
      <alignment horizontal="center" vertical="center"/>
    </xf>
    <xf numFmtId="0" fontId="17" fillId="22" borderId="2" xfId="0" applyFont="1" applyFill="1" applyBorder="1" applyAlignment="1">
      <alignment horizontal="center" vertical="center"/>
    </xf>
    <xf numFmtId="0" fontId="17" fillId="22" borderId="2" xfId="0" applyFont="1" applyFill="1" applyBorder="1" applyAlignment="1">
      <alignment horizontal="left" vertical="center"/>
    </xf>
    <xf numFmtId="0" fontId="18" fillId="8" borderId="2" xfId="4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left" vertical="center"/>
    </xf>
    <xf numFmtId="43" fontId="18" fillId="15" borderId="2" xfId="1" applyFont="1" applyFill="1" applyBorder="1" applyAlignment="1">
      <alignment horizontal="center" vertical="center"/>
    </xf>
    <xf numFmtId="43" fontId="22" fillId="15" borderId="2" xfId="1" applyFont="1" applyFill="1" applyBorder="1" applyAlignment="1">
      <alignment horizontal="center" vertical="center"/>
    </xf>
    <xf numFmtId="43" fontId="22" fillId="15" borderId="2" xfId="1" applyFont="1" applyFill="1" applyBorder="1" applyAlignment="1">
      <alignment horizontal="left" vertical="center"/>
    </xf>
    <xf numFmtId="0" fontId="18" fillId="3" borderId="0" xfId="4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8" fillId="4" borderId="0" xfId="4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0" fillId="13" borderId="2" xfId="4" applyFont="1" applyFill="1" applyBorder="1" applyAlignment="1">
      <alignment horizontal="center" vertical="center"/>
    </xf>
    <xf numFmtId="0" fontId="21" fillId="13" borderId="2" xfId="0" applyFont="1" applyFill="1" applyBorder="1" applyAlignment="1">
      <alignment horizontal="center" vertical="center"/>
    </xf>
    <xf numFmtId="0" fontId="7" fillId="13" borderId="2" xfId="0" applyFont="1" applyFill="1" applyBorder="1" applyAlignment="1">
      <alignment horizontal="center"/>
    </xf>
    <xf numFmtId="0" fontId="17" fillId="3" borderId="0" xfId="0" applyFont="1" applyFill="1" applyAlignment="1">
      <alignment horizontal="left" vertical="center"/>
    </xf>
    <xf numFmtId="43" fontId="0" fillId="0" borderId="0" xfId="1" applyFont="1"/>
    <xf numFmtId="49" fontId="7" fillId="13" borderId="2" xfId="0" applyNumberFormat="1" applyFont="1" applyFill="1" applyBorder="1" applyAlignment="1">
      <alignment horizontal="center" wrapText="1"/>
    </xf>
    <xf numFmtId="43" fontId="8" fillId="13" borderId="2" xfId="0" applyNumberFormat="1" applyFont="1" applyFill="1" applyBorder="1"/>
    <xf numFmtId="0" fontId="8" fillId="4" borderId="0" xfId="0" applyFont="1" applyFill="1"/>
    <xf numFmtId="43" fontId="22" fillId="15" borderId="0" xfId="1" applyFont="1" applyFill="1" applyBorder="1" applyAlignment="1">
      <alignment horizontal="center" vertical="center"/>
    </xf>
    <xf numFmtId="43" fontId="8" fillId="12" borderId="6" xfId="0" applyNumberFormat="1" applyFont="1" applyFill="1" applyBorder="1" applyAlignment="1">
      <alignment wrapText="1"/>
    </xf>
    <xf numFmtId="43" fontId="8" fillId="3" borderId="6" xfId="0" applyNumberFormat="1" applyFont="1" applyFill="1" applyBorder="1" applyAlignment="1">
      <alignment wrapText="1"/>
    </xf>
    <xf numFmtId="43" fontId="8" fillId="26" borderId="6" xfId="0" applyNumberFormat="1" applyFont="1" applyFill="1" applyBorder="1" applyAlignment="1">
      <alignment wrapText="1"/>
    </xf>
    <xf numFmtId="43" fontId="25" fillId="12" borderId="6" xfId="0" applyNumberFormat="1" applyFont="1" applyFill="1" applyBorder="1" applyAlignment="1">
      <alignment wrapText="1"/>
    </xf>
    <xf numFmtId="0" fontId="26" fillId="3" borderId="0" xfId="4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27" fillId="3" borderId="0" xfId="4" applyFont="1" applyFill="1" applyAlignment="1">
      <alignment vertical="center"/>
    </xf>
    <xf numFmtId="0" fontId="26" fillId="3" borderId="2" xfId="4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/>
    </xf>
    <xf numFmtId="1" fontId="26" fillId="30" borderId="2" xfId="6" applyNumberFormat="1" applyFont="1" applyFill="1" applyBorder="1" applyAlignment="1">
      <alignment horizontal="center" vertical="center"/>
    </xf>
    <xf numFmtId="0" fontId="32" fillId="3" borderId="2" xfId="7" applyFont="1" applyFill="1" applyBorder="1" applyAlignment="1">
      <alignment horizontal="center" vertical="center"/>
    </xf>
    <xf numFmtId="0" fontId="0" fillId="14" borderId="2" xfId="0" applyFill="1" applyBorder="1" applyAlignment="1">
      <alignment horizontal="left" vertical="top"/>
    </xf>
    <xf numFmtId="0" fontId="0" fillId="14" borderId="2" xfId="0" applyFill="1" applyBorder="1" applyAlignment="1">
      <alignment horizontal="left" vertical="center"/>
    </xf>
    <xf numFmtId="0" fontId="26" fillId="15" borderId="2" xfId="4" applyFont="1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0" fillId="15" borderId="2" xfId="0" applyFill="1" applyBorder="1" applyAlignment="1">
      <alignment horizontal="left" vertical="center"/>
    </xf>
    <xf numFmtId="1" fontId="26" fillId="15" borderId="2" xfId="6" applyNumberFormat="1" applyFont="1" applyFill="1" applyBorder="1" applyAlignment="1">
      <alignment horizontal="center" vertical="center"/>
    </xf>
    <xf numFmtId="0" fontId="32" fillId="15" borderId="2" xfId="7" applyFont="1" applyFill="1" applyBorder="1" applyAlignment="1">
      <alignment horizontal="center" vertical="center"/>
    </xf>
    <xf numFmtId="0" fontId="0" fillId="15" borderId="2" xfId="0" applyFill="1" applyBorder="1" applyAlignment="1">
      <alignment horizontal="left" vertical="top"/>
    </xf>
    <xf numFmtId="0" fontId="33" fillId="16" borderId="2" xfId="0" applyFont="1" applyFill="1" applyBorder="1" applyAlignment="1">
      <alignment horizontal="left" vertical="top"/>
    </xf>
    <xf numFmtId="0" fontId="34" fillId="3" borderId="2" xfId="0" applyFont="1" applyFill="1" applyBorder="1" applyAlignment="1">
      <alignment horizontal="center" vertical="center"/>
    </xf>
    <xf numFmtId="0" fontId="0" fillId="16" borderId="2" xfId="0" applyFill="1" applyBorder="1" applyAlignment="1">
      <alignment horizontal="left" vertical="top"/>
    </xf>
    <xf numFmtId="0" fontId="33" fillId="17" borderId="2" xfId="0" applyFont="1" applyFill="1" applyBorder="1" applyAlignment="1">
      <alignment horizontal="left" vertical="center"/>
    </xf>
    <xf numFmtId="0" fontId="0" fillId="17" borderId="2" xfId="0" applyFill="1" applyBorder="1" applyAlignment="1">
      <alignment horizontal="left" vertical="center"/>
    </xf>
    <xf numFmtId="0" fontId="36" fillId="3" borderId="2" xfId="0" applyFont="1" applyFill="1" applyBorder="1" applyAlignment="1">
      <alignment horizontal="center" vertical="center"/>
    </xf>
    <xf numFmtId="0" fontId="0" fillId="17" borderId="2" xfId="0" applyFill="1" applyBorder="1" applyAlignment="1">
      <alignment horizontal="left" vertical="top"/>
    </xf>
    <xf numFmtId="0" fontId="37" fillId="3" borderId="2" xfId="7" applyFont="1" applyFill="1" applyBorder="1" applyAlignment="1">
      <alignment horizontal="center" vertical="center"/>
    </xf>
    <xf numFmtId="0" fontId="38" fillId="17" borderId="2" xfId="0" applyFont="1" applyFill="1" applyBorder="1" applyAlignment="1">
      <alignment horizontal="left" vertical="center"/>
    </xf>
    <xf numFmtId="0" fontId="38" fillId="15" borderId="2" xfId="0" applyFont="1" applyFill="1" applyBorder="1" applyAlignment="1">
      <alignment horizontal="left" vertical="top"/>
    </xf>
    <xf numFmtId="0" fontId="26" fillId="20" borderId="2" xfId="4" applyFont="1" applyFill="1" applyBorder="1" applyAlignment="1">
      <alignment horizontal="center" vertical="center"/>
    </xf>
    <xf numFmtId="0" fontId="0" fillId="20" borderId="2" xfId="0" applyFill="1" applyBorder="1" applyAlignment="1">
      <alignment horizontal="center" vertical="center"/>
    </xf>
    <xf numFmtId="0" fontId="0" fillId="20" borderId="2" xfId="0" applyFill="1" applyBorder="1" applyAlignment="1">
      <alignment horizontal="left" vertical="center"/>
    </xf>
    <xf numFmtId="1" fontId="26" fillId="20" borderId="2" xfId="6" applyNumberFormat="1" applyFont="1" applyFill="1" applyBorder="1" applyAlignment="1">
      <alignment horizontal="center" vertical="center"/>
    </xf>
    <xf numFmtId="0" fontId="32" fillId="20" borderId="2" xfId="7" applyFont="1" applyFill="1" applyBorder="1" applyAlignment="1">
      <alignment horizontal="center" vertical="center"/>
    </xf>
    <xf numFmtId="0" fontId="0" fillId="14" borderId="2" xfId="0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189" fontId="23" fillId="31" borderId="2" xfId="6" applyNumberFormat="1" applyFont="1" applyFill="1" applyBorder="1" applyAlignment="1">
      <alignment horizontal="center" vertical="top" wrapText="1"/>
    </xf>
    <xf numFmtId="189" fontId="23" fillId="6" borderId="2" xfId="6" applyNumberFormat="1" applyFont="1" applyFill="1" applyBorder="1" applyAlignment="1">
      <alignment horizontal="center" vertical="top" wrapText="1"/>
    </xf>
    <xf numFmtId="0" fontId="26" fillId="21" borderId="2" xfId="4" applyFont="1" applyFill="1" applyBorder="1" applyAlignment="1">
      <alignment horizontal="center" vertical="center"/>
    </xf>
    <xf numFmtId="0" fontId="0" fillId="21" borderId="2" xfId="0" applyFill="1" applyBorder="1" applyAlignment="1">
      <alignment horizontal="center" vertical="center"/>
    </xf>
    <xf numFmtId="0" fontId="0" fillId="21" borderId="2" xfId="0" applyFill="1" applyBorder="1" applyAlignment="1">
      <alignment horizontal="left" vertical="center"/>
    </xf>
    <xf numFmtId="1" fontId="26" fillId="21" borderId="2" xfId="6" applyNumberFormat="1" applyFont="1" applyFill="1" applyBorder="1" applyAlignment="1">
      <alignment horizontal="center" vertical="center"/>
    </xf>
    <xf numFmtId="189" fontId="23" fillId="21" borderId="2" xfId="6" applyNumberFormat="1" applyFont="1" applyFill="1" applyBorder="1" applyAlignment="1">
      <alignment horizontal="center" vertical="top" wrapText="1"/>
    </xf>
    <xf numFmtId="0" fontId="8" fillId="21" borderId="2" xfId="0" applyFont="1" applyFill="1" applyBorder="1" applyAlignment="1">
      <alignment horizontal="center" vertical="center"/>
    </xf>
    <xf numFmtId="0" fontId="0" fillId="21" borderId="2" xfId="0" applyFill="1" applyBorder="1" applyAlignment="1">
      <alignment horizontal="left" vertical="top"/>
    </xf>
    <xf numFmtId="189" fontId="23" fillId="20" borderId="2" xfId="6" applyNumberFormat="1" applyFont="1" applyFill="1" applyBorder="1" applyAlignment="1">
      <alignment horizontal="center" vertical="top" wrapText="1"/>
    </xf>
    <xf numFmtId="0" fontId="8" fillId="20" borderId="2" xfId="0" applyFont="1" applyFill="1" applyBorder="1" applyAlignment="1">
      <alignment horizontal="center" vertical="center"/>
    </xf>
    <xf numFmtId="0" fontId="0" fillId="20" borderId="2" xfId="0" applyFill="1" applyBorder="1" applyAlignment="1">
      <alignment horizontal="left" vertical="top"/>
    </xf>
    <xf numFmtId="189" fontId="23" fillId="15" borderId="2" xfId="6" applyNumberFormat="1" applyFont="1" applyFill="1" applyBorder="1" applyAlignment="1">
      <alignment horizontal="center" vertical="top" wrapText="1"/>
    </xf>
    <xf numFmtId="0" fontId="8" fillId="15" borderId="2" xfId="0" applyFont="1" applyFill="1" applyBorder="1" applyAlignment="1">
      <alignment horizontal="center" vertical="center"/>
    </xf>
    <xf numFmtId="189" fontId="23" fillId="27" borderId="2" xfId="6" applyNumberFormat="1" applyFont="1" applyFill="1" applyBorder="1" applyAlignment="1">
      <alignment horizontal="center" vertical="top" wrapText="1"/>
    </xf>
    <xf numFmtId="0" fontId="0" fillId="15" borderId="12" xfId="0" applyFill="1" applyBorder="1" applyAlignment="1">
      <alignment horizontal="left" vertical="top"/>
    </xf>
    <xf numFmtId="0" fontId="0" fillId="14" borderId="2" xfId="0" applyFill="1" applyBorder="1" applyAlignment="1">
      <alignment horizontal="center" vertical="top"/>
    </xf>
    <xf numFmtId="0" fontId="33" fillId="14" borderId="2" xfId="0" applyFont="1" applyFill="1" applyBorder="1" applyAlignment="1">
      <alignment horizontal="left" vertical="top"/>
    </xf>
    <xf numFmtId="0" fontId="26" fillId="8" borderId="2" xfId="4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2" xfId="0" applyFill="1" applyBorder="1" applyAlignment="1">
      <alignment horizontal="left" vertical="center"/>
    </xf>
    <xf numFmtId="1" fontId="26" fillId="8" borderId="2" xfId="6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33" fillId="23" borderId="2" xfId="0" applyFont="1" applyFill="1" applyBorder="1" applyAlignment="1">
      <alignment horizontal="center" vertical="top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top"/>
    </xf>
    <xf numFmtId="0" fontId="0" fillId="14" borderId="4" xfId="0" applyFill="1" applyBorder="1" applyAlignment="1">
      <alignment horizontal="left" vertical="top"/>
    </xf>
    <xf numFmtId="43" fontId="26" fillId="15" borderId="2" xfId="1" applyFont="1" applyFill="1" applyBorder="1" applyAlignment="1">
      <alignment horizontal="center" vertical="center"/>
    </xf>
    <xf numFmtId="43" fontId="0" fillId="15" borderId="2" xfId="1" applyFont="1" applyFill="1" applyBorder="1" applyAlignment="1">
      <alignment horizontal="center" vertical="center"/>
    </xf>
    <xf numFmtId="43" fontId="0" fillId="15" borderId="2" xfId="1" applyFont="1" applyFill="1" applyBorder="1" applyAlignment="1">
      <alignment horizontal="left" vertical="center"/>
    </xf>
    <xf numFmtId="43" fontId="0" fillId="15" borderId="5" xfId="1" applyFont="1" applyFill="1" applyBorder="1" applyAlignment="1">
      <alignment horizontal="center" vertical="center"/>
    </xf>
    <xf numFmtId="43" fontId="26" fillId="15" borderId="2" xfId="1" applyFont="1" applyFill="1" applyBorder="1" applyAlignment="1">
      <alignment vertical="center"/>
    </xf>
    <xf numFmtId="0" fontId="26" fillId="3" borderId="0" xfId="4" applyFont="1" applyFill="1" applyAlignment="1">
      <alignment vertical="center"/>
    </xf>
    <xf numFmtId="0" fontId="26" fillId="4" borderId="0" xfId="4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6" fillId="4" borderId="0" xfId="4" applyFont="1" applyFill="1" applyAlignment="1">
      <alignment vertical="center"/>
    </xf>
    <xf numFmtId="0" fontId="26" fillId="3" borderId="0" xfId="4" applyFont="1" applyFill="1" applyProtection="1">
      <protection hidden="1"/>
    </xf>
    <xf numFmtId="0" fontId="0" fillId="3" borderId="0" xfId="0" applyFill="1" applyProtection="1">
      <protection hidden="1"/>
    </xf>
    <xf numFmtId="190" fontId="27" fillId="3" borderId="0" xfId="4" applyNumberFormat="1" applyFont="1" applyFill="1" applyAlignment="1" applyProtection="1">
      <alignment horizontal="left" vertical="top"/>
      <protection hidden="1"/>
    </xf>
    <xf numFmtId="0" fontId="27" fillId="3" borderId="0" xfId="4" applyFont="1" applyFill="1" applyAlignment="1" applyProtection="1">
      <alignment horizontal="left" vertical="top"/>
      <protection hidden="1"/>
    </xf>
    <xf numFmtId="0" fontId="26" fillId="28" borderId="2" xfId="4" applyFont="1" applyFill="1" applyBorder="1" applyProtection="1">
      <protection hidden="1"/>
    </xf>
    <xf numFmtId="0" fontId="0" fillId="28" borderId="2" xfId="0" applyFill="1" applyBorder="1" applyProtection="1">
      <protection hidden="1"/>
    </xf>
    <xf numFmtId="0" fontId="29" fillId="29" borderId="2" xfId="5" applyFont="1" applyFill="1" applyBorder="1" applyProtection="1">
      <protection hidden="1"/>
    </xf>
    <xf numFmtId="0" fontId="29" fillId="29" borderId="0" xfId="5" applyFont="1" applyFill="1" applyProtection="1">
      <protection hidden="1"/>
    </xf>
    <xf numFmtId="49" fontId="30" fillId="28" borderId="4" xfId="3" applyNumberFormat="1" applyFont="1" applyFill="1" applyBorder="1" applyAlignment="1" applyProtection="1">
      <alignment horizontal="center" vertical="top"/>
      <protection hidden="1"/>
    </xf>
    <xf numFmtId="0" fontId="30" fillId="28" borderId="2" xfId="4" applyFont="1" applyFill="1" applyBorder="1" applyAlignment="1" applyProtection="1">
      <alignment horizontal="center"/>
      <protection hidden="1"/>
    </xf>
    <xf numFmtId="0" fontId="26" fillId="3" borderId="2" xfId="4" applyFont="1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32" fillId="3" borderId="2" xfId="7" applyFont="1" applyFill="1" applyBorder="1" applyProtection="1">
      <protection hidden="1"/>
    </xf>
    <xf numFmtId="189" fontId="23" fillId="31" borderId="2" xfId="1" applyNumberFormat="1" applyFont="1" applyFill="1" applyBorder="1" applyAlignment="1">
      <alignment horizontal="center" vertical="top" wrapText="1"/>
    </xf>
    <xf numFmtId="0" fontId="23" fillId="31" borderId="2" xfId="0" applyFont="1" applyFill="1" applyBorder="1" applyAlignment="1">
      <alignment vertical="top"/>
    </xf>
    <xf numFmtId="189" fontId="23" fillId="6" borderId="2" xfId="1" applyNumberFormat="1" applyFont="1" applyFill="1" applyBorder="1" applyAlignment="1">
      <alignment horizontal="center" vertical="top" wrapText="1"/>
    </xf>
    <xf numFmtId="0" fontId="23" fillId="6" borderId="2" xfId="0" applyFont="1" applyFill="1" applyBorder="1" applyAlignment="1">
      <alignment vertical="top"/>
    </xf>
    <xf numFmtId="0" fontId="34" fillId="3" borderId="2" xfId="0" applyFont="1" applyFill="1" applyBorder="1" applyAlignment="1" applyProtection="1">
      <alignment vertical="center"/>
      <protection hidden="1"/>
    </xf>
    <xf numFmtId="189" fontId="23" fillId="27" borderId="2" xfId="1" applyNumberFormat="1" applyFont="1" applyFill="1" applyBorder="1" applyAlignment="1">
      <alignment horizontal="center" vertical="top" wrapText="1"/>
    </xf>
    <xf numFmtId="0" fontId="23" fillId="27" borderId="2" xfId="0" applyFont="1" applyFill="1" applyBorder="1" applyAlignment="1">
      <alignment vertical="top"/>
    </xf>
    <xf numFmtId="189" fontId="43" fillId="6" borderId="2" xfId="0" applyNumberFormat="1" applyFont="1" applyFill="1" applyBorder="1" applyAlignment="1">
      <alignment horizontal="center" vertical="top" wrapText="1"/>
    </xf>
    <xf numFmtId="191" fontId="43" fillId="6" borderId="2" xfId="8" applyFont="1" applyFill="1" applyBorder="1" applyAlignment="1">
      <alignment vertical="top"/>
    </xf>
    <xf numFmtId="0" fontId="0" fillId="3" borderId="2" xfId="0" applyFill="1" applyBorder="1" applyAlignment="1" applyProtection="1">
      <alignment horizontal="left"/>
      <protection hidden="1"/>
    </xf>
    <xf numFmtId="191" fontId="0" fillId="3" borderId="2" xfId="9" applyFont="1" applyFill="1" applyBorder="1" applyAlignment="1" applyProtection="1">
      <alignment horizontal="left"/>
      <protection hidden="1"/>
    </xf>
    <xf numFmtId="0" fontId="45" fillId="3" borderId="2" xfId="0" applyFont="1" applyFill="1" applyBorder="1" applyProtection="1">
      <protection hidden="1"/>
    </xf>
    <xf numFmtId="191" fontId="0" fillId="3" borderId="0" xfId="9" applyFont="1" applyFill="1" applyAlignment="1" applyProtection="1">
      <alignment horizontal="left"/>
      <protection hidden="1"/>
    </xf>
    <xf numFmtId="0" fontId="26" fillId="32" borderId="2" xfId="4" applyFont="1" applyFill="1" applyBorder="1" applyProtection="1">
      <protection hidden="1"/>
    </xf>
    <xf numFmtId="0" fontId="0" fillId="32" borderId="2" xfId="0" applyFill="1" applyBorder="1" applyProtection="1">
      <protection hidden="1"/>
    </xf>
    <xf numFmtId="0" fontId="32" fillId="32" borderId="2" xfId="7" applyFont="1" applyFill="1" applyBorder="1" applyProtection="1">
      <protection hidden="1"/>
    </xf>
    <xf numFmtId="189" fontId="23" fillId="32" borderId="2" xfId="1" applyNumberFormat="1" applyFont="1" applyFill="1" applyBorder="1" applyAlignment="1">
      <alignment horizontal="center" vertical="top" wrapText="1"/>
    </xf>
    <xf numFmtId="0" fontId="23" fillId="32" borderId="2" xfId="0" applyFont="1" applyFill="1" applyBorder="1" applyAlignment="1">
      <alignment vertical="top"/>
    </xf>
    <xf numFmtId="189" fontId="23" fillId="13" borderId="2" xfId="1" applyNumberFormat="1" applyFont="1" applyFill="1" applyBorder="1" applyAlignment="1">
      <alignment horizontal="center" vertical="top" wrapText="1"/>
    </xf>
    <xf numFmtId="0" fontId="23" fillId="13" borderId="2" xfId="0" applyFont="1" applyFill="1" applyBorder="1" applyAlignment="1">
      <alignment vertical="top"/>
    </xf>
    <xf numFmtId="0" fontId="8" fillId="3" borderId="2" xfId="0" applyFont="1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8" fillId="32" borderId="2" xfId="0" applyFont="1" applyFill="1" applyBorder="1" applyAlignment="1" applyProtection="1">
      <alignment horizontal="center"/>
      <protection hidden="1"/>
    </xf>
    <xf numFmtId="191" fontId="47" fillId="25" borderId="2" xfId="10" applyFont="1" applyFill="1" applyBorder="1" applyAlignment="1">
      <alignment horizontal="center"/>
    </xf>
    <xf numFmtId="191" fontId="32" fillId="25" borderId="2" xfId="10" applyFont="1" applyFill="1" applyBorder="1"/>
    <xf numFmtId="191" fontId="13" fillId="31" borderId="2" xfId="8" applyFont="1" applyFill="1" applyBorder="1" applyAlignment="1">
      <alignment vertical="top"/>
    </xf>
    <xf numFmtId="43" fontId="26" fillId="15" borderId="2" xfId="1" applyFont="1" applyFill="1" applyBorder="1" applyProtection="1">
      <protection hidden="1"/>
    </xf>
    <xf numFmtId="43" fontId="0" fillId="15" borderId="2" xfId="1" applyFont="1" applyFill="1" applyBorder="1" applyAlignment="1" applyProtection="1">
      <protection hidden="1"/>
    </xf>
    <xf numFmtId="43" fontId="0" fillId="15" borderId="5" xfId="1" applyFont="1" applyFill="1" applyBorder="1" applyAlignment="1" applyProtection="1">
      <protection hidden="1"/>
    </xf>
    <xf numFmtId="43" fontId="26" fillId="15" borderId="5" xfId="1" applyFont="1" applyFill="1" applyBorder="1" applyAlignment="1" applyProtection="1">
      <alignment horizontal="center" vertical="top"/>
      <protection hidden="1"/>
    </xf>
    <xf numFmtId="43" fontId="26" fillId="15" borderId="2" xfId="1" applyFont="1" applyFill="1" applyBorder="1" applyAlignment="1" applyProtection="1">
      <alignment horizontal="left" vertical="top"/>
      <protection hidden="1"/>
    </xf>
    <xf numFmtId="0" fontId="26" fillId="4" borderId="0" xfId="4" applyFont="1" applyFill="1" applyProtection="1">
      <protection hidden="1"/>
    </xf>
    <xf numFmtId="0" fontId="0" fillId="0" borderId="0" xfId="0" applyProtection="1">
      <protection hidden="1"/>
    </xf>
    <xf numFmtId="49" fontId="26" fillId="4" borderId="0" xfId="4" applyNumberFormat="1" applyFont="1" applyFill="1" applyAlignment="1" applyProtection="1">
      <alignment horizontal="center" vertical="top"/>
      <protection hidden="1"/>
    </xf>
    <xf numFmtId="0" fontId="26" fillId="4" borderId="0" xfId="4" applyFont="1" applyFill="1" applyAlignment="1" applyProtection="1">
      <alignment horizontal="left" vertical="top"/>
      <protection hidden="1"/>
    </xf>
    <xf numFmtId="0" fontId="26" fillId="13" borderId="2" xfId="4" applyFont="1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29" fillId="13" borderId="2" xfId="5" applyFont="1" applyFill="1" applyBorder="1" applyAlignment="1">
      <alignment horizontal="center" vertical="center"/>
    </xf>
    <xf numFmtId="0" fontId="29" fillId="13" borderId="0" xfId="5" applyFont="1" applyFill="1" applyAlignment="1">
      <alignment horizontal="center" vertical="center"/>
    </xf>
    <xf numFmtId="0" fontId="30" fillId="13" borderId="2" xfId="4" applyFont="1" applyFill="1" applyBorder="1" applyAlignment="1">
      <alignment horizontal="center" vertical="center"/>
    </xf>
    <xf numFmtId="0" fontId="48" fillId="3" borderId="0" xfId="4" applyFont="1" applyFill="1" applyAlignment="1">
      <alignment horizontal="center" vertical="center"/>
    </xf>
    <xf numFmtId="189" fontId="5" fillId="14" borderId="2" xfId="0" applyNumberFormat="1" applyFont="1" applyFill="1" applyBorder="1" applyAlignment="1">
      <alignment horizontal="center" vertical="center"/>
    </xf>
    <xf numFmtId="189" fontId="5" fillId="14" borderId="2" xfId="0" applyNumberFormat="1" applyFont="1" applyFill="1" applyBorder="1" applyAlignment="1">
      <alignment horizontal="center" vertical="top"/>
    </xf>
    <xf numFmtId="189" fontId="5" fillId="15" borderId="2" xfId="0" applyNumberFormat="1" applyFont="1" applyFill="1" applyBorder="1" applyAlignment="1">
      <alignment horizontal="center" vertical="top"/>
    </xf>
    <xf numFmtId="189" fontId="5" fillId="15" borderId="2" xfId="0" applyNumberFormat="1" applyFont="1" applyFill="1" applyBorder="1" applyAlignment="1">
      <alignment horizontal="center" vertical="center"/>
    </xf>
    <xf numFmtId="189" fontId="5" fillId="16" borderId="2" xfId="0" applyNumberFormat="1" applyFont="1" applyFill="1" applyBorder="1" applyAlignment="1">
      <alignment horizontal="center" vertical="top"/>
    </xf>
    <xf numFmtId="189" fontId="5" fillId="16" borderId="2" xfId="0" applyNumberFormat="1" applyFont="1" applyFill="1" applyBorder="1" applyAlignment="1">
      <alignment horizontal="center" vertical="center"/>
    </xf>
    <xf numFmtId="189" fontId="5" fillId="17" borderId="2" xfId="0" applyNumberFormat="1" applyFont="1" applyFill="1" applyBorder="1" applyAlignment="1">
      <alignment horizontal="center" vertical="center"/>
    </xf>
    <xf numFmtId="189" fontId="5" fillId="17" borderId="2" xfId="0" applyNumberFormat="1" applyFont="1" applyFill="1" applyBorder="1" applyAlignment="1">
      <alignment horizontal="center" vertical="top"/>
    </xf>
    <xf numFmtId="189" fontId="5" fillId="15" borderId="12" xfId="0" applyNumberFormat="1" applyFont="1" applyFill="1" applyBorder="1" applyAlignment="1">
      <alignment horizontal="center" vertical="center"/>
    </xf>
    <xf numFmtId="189" fontId="5" fillId="15" borderId="12" xfId="0" applyNumberFormat="1" applyFont="1" applyFill="1" applyBorder="1" applyAlignment="1">
      <alignment horizontal="center" vertical="top"/>
    </xf>
    <xf numFmtId="189" fontId="5" fillId="20" borderId="2" xfId="0" applyNumberFormat="1" applyFont="1" applyFill="1" applyBorder="1" applyAlignment="1">
      <alignment horizontal="center" vertical="center"/>
    </xf>
    <xf numFmtId="189" fontId="5" fillId="21" borderId="2" xfId="0" applyNumberFormat="1" applyFont="1" applyFill="1" applyBorder="1" applyAlignment="1">
      <alignment horizontal="center" vertical="top"/>
    </xf>
    <xf numFmtId="189" fontId="5" fillId="20" borderId="2" xfId="0" applyNumberFormat="1" applyFont="1" applyFill="1" applyBorder="1" applyAlignment="1">
      <alignment horizontal="center" vertical="top"/>
    </xf>
    <xf numFmtId="189" fontId="5" fillId="21" borderId="2" xfId="0" applyNumberFormat="1" applyFont="1" applyFill="1" applyBorder="1" applyAlignment="1">
      <alignment horizontal="center" vertical="center"/>
    </xf>
    <xf numFmtId="189" fontId="5" fillId="23" borderId="2" xfId="0" applyNumberFormat="1" applyFont="1" applyFill="1" applyBorder="1" applyAlignment="1">
      <alignment horizontal="center" vertical="center"/>
    </xf>
    <xf numFmtId="43" fontId="48" fillId="15" borderId="5" xfId="1" applyFont="1" applyFill="1" applyBorder="1" applyAlignment="1">
      <alignment horizontal="center" vertical="center"/>
    </xf>
    <xf numFmtId="49" fontId="48" fillId="3" borderId="0" xfId="4" applyNumberFormat="1" applyFont="1" applyFill="1" applyAlignment="1">
      <alignment horizontal="center" vertical="center"/>
    </xf>
    <xf numFmtId="49" fontId="48" fillId="4" borderId="0" xfId="4" applyNumberFormat="1" applyFont="1" applyFill="1" applyAlignment="1">
      <alignment horizontal="center" vertical="center"/>
    </xf>
    <xf numFmtId="49" fontId="49" fillId="13" borderId="4" xfId="3" applyNumberFormat="1" applyFont="1" applyFill="1" applyBorder="1" applyAlignment="1">
      <alignment horizontal="center" vertical="center"/>
    </xf>
    <xf numFmtId="187" fontId="32" fillId="0" borderId="15" xfId="11" applyNumberFormat="1" applyFont="1" applyBorder="1" applyAlignment="1">
      <alignment horizontal="right" wrapText="1"/>
    </xf>
    <xf numFmtId="0" fontId="26" fillId="28" borderId="2" xfId="4" applyFont="1" applyFill="1" applyBorder="1" applyAlignment="1">
      <alignment horizontal="center" vertical="center"/>
    </xf>
    <xf numFmtId="0" fontId="0" fillId="28" borderId="2" xfId="0" applyFill="1" applyBorder="1" applyAlignment="1">
      <alignment horizontal="center" vertical="center"/>
    </xf>
    <xf numFmtId="0" fontId="29" fillId="29" borderId="2" xfId="5" applyFont="1" applyFill="1" applyBorder="1" applyAlignment="1">
      <alignment horizontal="center" vertical="center"/>
    </xf>
    <xf numFmtId="0" fontId="29" fillId="29" borderId="0" xfId="5" applyFont="1" applyFill="1" applyAlignment="1">
      <alignment horizontal="center" vertical="center"/>
    </xf>
    <xf numFmtId="1" fontId="26" fillId="30" borderId="2" xfId="1" applyNumberFormat="1" applyFont="1" applyFill="1" applyBorder="1" applyAlignment="1">
      <alignment horizontal="center" vertical="center"/>
    </xf>
    <xf numFmtId="0" fontId="0" fillId="32" borderId="2" xfId="0" applyFill="1" applyBorder="1" applyAlignment="1">
      <alignment horizontal="center" vertical="center"/>
    </xf>
    <xf numFmtId="0" fontId="0" fillId="32" borderId="2" xfId="0" applyFill="1" applyBorder="1" applyAlignment="1">
      <alignment horizontal="left" vertical="center"/>
    </xf>
    <xf numFmtId="0" fontId="32" fillId="32" borderId="2" xfId="7" applyFont="1" applyFill="1" applyBorder="1" applyAlignment="1">
      <alignment horizontal="center" vertical="center"/>
    </xf>
    <xf numFmtId="189" fontId="8" fillId="31" borderId="2" xfId="1" applyNumberFormat="1" applyFont="1" applyFill="1" applyBorder="1" applyAlignment="1">
      <alignment horizontal="center" vertical="top" wrapText="1"/>
    </xf>
    <xf numFmtId="0" fontId="8" fillId="32" borderId="2" xfId="0" applyFont="1" applyFill="1" applyBorder="1" applyAlignment="1">
      <alignment horizontal="center" vertical="center"/>
    </xf>
    <xf numFmtId="191" fontId="32" fillId="0" borderId="15" xfId="10" applyFont="1" applyBorder="1"/>
    <xf numFmtId="1" fontId="26" fillId="8" borderId="2" xfId="1" applyNumberFormat="1" applyFont="1" applyFill="1" applyBorder="1" applyAlignment="1">
      <alignment horizontal="center" vertical="center"/>
    </xf>
    <xf numFmtId="189" fontId="23" fillId="8" borderId="2" xfId="1" applyNumberFormat="1" applyFont="1" applyFill="1" applyBorder="1" applyAlignment="1">
      <alignment horizontal="center" vertical="top" wrapText="1"/>
    </xf>
    <xf numFmtId="187" fontId="8" fillId="12" borderId="6" xfId="0" applyNumberFormat="1" applyFont="1" applyFill="1" applyBorder="1" applyAlignment="1">
      <alignment wrapText="1"/>
    </xf>
    <xf numFmtId="0" fontId="50" fillId="3" borderId="0" xfId="4" applyFont="1" applyFill="1" applyAlignment="1">
      <alignment horizontal="center" vertical="center"/>
    </xf>
    <xf numFmtId="49" fontId="51" fillId="28" borderId="4" xfId="3" applyNumberFormat="1" applyFont="1" applyFill="1" applyBorder="1" applyAlignment="1">
      <alignment horizontal="center" vertical="center"/>
    </xf>
    <xf numFmtId="189" fontId="52" fillId="31" borderId="2" xfId="1" applyNumberFormat="1" applyFont="1" applyFill="1" applyBorder="1" applyAlignment="1">
      <alignment horizontal="center" vertical="center" wrapText="1"/>
    </xf>
    <xf numFmtId="189" fontId="52" fillId="6" borderId="2" xfId="1" applyNumberFormat="1" applyFont="1" applyFill="1" applyBorder="1" applyAlignment="1">
      <alignment horizontal="center" vertical="center" wrapText="1"/>
    </xf>
    <xf numFmtId="189" fontId="52" fillId="27" borderId="2" xfId="1" applyNumberFormat="1" applyFont="1" applyFill="1" applyBorder="1" applyAlignment="1">
      <alignment horizontal="center" vertical="center" wrapText="1"/>
    </xf>
    <xf numFmtId="189" fontId="53" fillId="6" borderId="2" xfId="0" applyNumberFormat="1" applyFont="1" applyFill="1" applyBorder="1" applyAlignment="1">
      <alignment horizontal="center" vertical="center" wrapText="1"/>
    </xf>
    <xf numFmtId="189" fontId="52" fillId="32" borderId="2" xfId="1" applyNumberFormat="1" applyFont="1" applyFill="1" applyBorder="1" applyAlignment="1">
      <alignment horizontal="center" vertical="center" wrapText="1"/>
    </xf>
    <xf numFmtId="189" fontId="52" fillId="13" borderId="2" xfId="1" applyNumberFormat="1" applyFont="1" applyFill="1" applyBorder="1" applyAlignment="1">
      <alignment horizontal="center" vertical="center" wrapText="1"/>
    </xf>
    <xf numFmtId="191" fontId="54" fillId="25" borderId="2" xfId="10" applyFont="1" applyFill="1" applyBorder="1" applyAlignment="1">
      <alignment horizontal="center" vertical="center"/>
    </xf>
    <xf numFmtId="189" fontId="52" fillId="8" borderId="2" xfId="1" applyNumberFormat="1" applyFont="1" applyFill="1" applyBorder="1" applyAlignment="1">
      <alignment horizontal="center" vertical="center" wrapText="1"/>
    </xf>
    <xf numFmtId="43" fontId="50" fillId="15" borderId="5" xfId="1" applyFont="1" applyFill="1" applyBorder="1" applyAlignment="1">
      <alignment horizontal="center" vertical="center"/>
    </xf>
    <xf numFmtId="49" fontId="50" fillId="3" borderId="0" xfId="4" applyNumberFormat="1" applyFont="1" applyFill="1" applyAlignment="1">
      <alignment horizontal="center" vertical="center"/>
    </xf>
    <xf numFmtId="49" fontId="50" fillId="4" borderId="0" xfId="4" applyNumberFormat="1" applyFont="1" applyFill="1" applyAlignment="1">
      <alignment horizontal="center" vertical="center"/>
    </xf>
    <xf numFmtId="0" fontId="50" fillId="3" borderId="0" xfId="4" applyFont="1" applyFill="1" applyAlignment="1">
      <alignment vertical="center"/>
    </xf>
    <xf numFmtId="0" fontId="51" fillId="28" borderId="2" xfId="4" applyFont="1" applyFill="1" applyBorder="1" applyAlignment="1">
      <alignment horizontal="center" vertical="center"/>
    </xf>
    <xf numFmtId="0" fontId="52" fillId="31" borderId="2" xfId="0" applyFont="1" applyFill="1" applyBorder="1" applyAlignment="1">
      <alignment vertical="center"/>
    </xf>
    <xf numFmtId="0" fontId="52" fillId="6" borderId="2" xfId="0" applyFont="1" applyFill="1" applyBorder="1" applyAlignment="1">
      <alignment vertical="center"/>
    </xf>
    <xf numFmtId="0" fontId="52" fillId="27" borderId="2" xfId="0" applyFont="1" applyFill="1" applyBorder="1" applyAlignment="1">
      <alignment vertical="center"/>
    </xf>
    <xf numFmtId="191" fontId="53" fillId="6" borderId="2" xfId="8" applyFont="1" applyFill="1" applyBorder="1" applyAlignment="1">
      <alignment vertical="center"/>
    </xf>
    <xf numFmtId="0" fontId="52" fillId="32" borderId="2" xfId="0" applyFont="1" applyFill="1" applyBorder="1" applyAlignment="1">
      <alignment vertical="center"/>
    </xf>
    <xf numFmtId="0" fontId="52" fillId="13" borderId="2" xfId="0" applyFont="1" applyFill="1" applyBorder="1" applyAlignment="1">
      <alignment vertical="center"/>
    </xf>
    <xf numFmtId="191" fontId="54" fillId="25" borderId="2" xfId="10" applyFont="1" applyFill="1" applyBorder="1" applyAlignment="1">
      <alignment vertical="center"/>
    </xf>
    <xf numFmtId="0" fontId="52" fillId="8" borderId="2" xfId="0" applyFont="1" applyFill="1" applyBorder="1" applyAlignment="1">
      <alignment vertical="center"/>
    </xf>
    <xf numFmtId="43" fontId="50" fillId="15" borderId="2" xfId="1" applyFont="1" applyFill="1" applyBorder="1" applyAlignment="1">
      <alignment vertical="center"/>
    </xf>
    <xf numFmtId="0" fontId="50" fillId="4" borderId="0" xfId="4" applyFont="1" applyFill="1" applyAlignment="1">
      <alignment vertical="center"/>
    </xf>
    <xf numFmtId="49" fontId="7" fillId="8" borderId="2" xfId="0" applyNumberFormat="1" applyFont="1" applyFill="1" applyBorder="1" applyAlignment="1">
      <alignment wrapText="1"/>
    </xf>
    <xf numFmtId="43" fontId="7" fillId="8" borderId="2" xfId="0" applyNumberFormat="1" applyFont="1" applyFill="1" applyBorder="1"/>
    <xf numFmtId="43" fontId="8" fillId="0" borderId="0" xfId="1" applyFont="1" applyAlignment="1"/>
    <xf numFmtId="0" fontId="32" fillId="3" borderId="2" xfId="7" applyFont="1" applyFill="1" applyBorder="1" applyAlignment="1" applyProtection="1">
      <alignment horizontal="center"/>
      <protection hidden="1"/>
    </xf>
    <xf numFmtId="0" fontId="34" fillId="3" borderId="2" xfId="0" applyFont="1" applyFill="1" applyBorder="1" applyAlignment="1" applyProtection="1">
      <alignment horizontal="center" vertical="center"/>
      <protection hidden="1"/>
    </xf>
    <xf numFmtId="0" fontId="32" fillId="32" borderId="2" xfId="7" applyFont="1" applyFill="1" applyBorder="1" applyAlignment="1" applyProtection="1">
      <alignment horizontal="center"/>
      <protection hidden="1"/>
    </xf>
    <xf numFmtId="0" fontId="21" fillId="3" borderId="0" xfId="0" applyFont="1" applyFill="1" applyAlignment="1">
      <alignment horizontal="center" vertical="center"/>
    </xf>
    <xf numFmtId="0" fontId="57" fillId="29" borderId="2" xfId="5" applyFont="1" applyFill="1" applyBorder="1" applyAlignment="1">
      <alignment horizontal="center" vertical="center"/>
    </xf>
    <xf numFmtId="0" fontId="17" fillId="0" borderId="0" xfId="0" applyFont="1"/>
    <xf numFmtId="43" fontId="22" fillId="15" borderId="5" xfId="1" applyFont="1" applyFill="1" applyBorder="1" applyAlignment="1">
      <alignment horizontal="center" vertical="center"/>
    </xf>
    <xf numFmtId="0" fontId="21" fillId="28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15" borderId="2" xfId="0" applyFont="1" applyFill="1" applyBorder="1" applyAlignment="1">
      <alignment horizontal="center" vertical="center"/>
    </xf>
    <xf numFmtId="0" fontId="21" fillId="20" borderId="2" xfId="0" applyFont="1" applyFill="1" applyBorder="1" applyAlignment="1">
      <alignment horizontal="center" vertical="center"/>
    </xf>
    <xf numFmtId="0" fontId="21" fillId="0" borderId="2" xfId="0" applyFont="1" applyBorder="1"/>
    <xf numFmtId="0" fontId="21" fillId="21" borderId="2" xfId="0" applyFont="1" applyFill="1" applyBorder="1" applyAlignment="1">
      <alignment horizontal="center" vertical="center"/>
    </xf>
    <xf numFmtId="43" fontId="0" fillId="0" borderId="0" xfId="0" applyNumberFormat="1"/>
    <xf numFmtId="0" fontId="7" fillId="4" borderId="0" xfId="0" applyFont="1" applyFill="1" applyAlignment="1">
      <alignment horizontal="center"/>
    </xf>
    <xf numFmtId="49" fontId="13" fillId="14" borderId="6" xfId="0" applyNumberFormat="1" applyFont="1" applyFill="1" applyBorder="1" applyAlignment="1">
      <alignment wrapText="1"/>
    </xf>
    <xf numFmtId="43" fontId="8" fillId="14" borderId="6" xfId="1" applyFont="1" applyFill="1" applyBorder="1" applyAlignment="1"/>
    <xf numFmtId="187" fontId="8" fillId="14" borderId="6" xfId="1" applyNumberFormat="1" applyFont="1" applyFill="1" applyBorder="1" applyAlignment="1"/>
    <xf numFmtId="49" fontId="7" fillId="14" borderId="6" xfId="0" applyNumberFormat="1" applyFont="1" applyFill="1" applyBorder="1" applyAlignment="1">
      <alignment wrapText="1"/>
    </xf>
    <xf numFmtId="49" fontId="7" fillId="7" borderId="9" xfId="2" applyNumberFormat="1" applyFont="1" applyFill="1" applyBorder="1"/>
    <xf numFmtId="43" fontId="8" fillId="7" borderId="9" xfId="3" applyFont="1" applyFill="1" applyBorder="1" applyAlignment="1"/>
    <xf numFmtId="49" fontId="7" fillId="7" borderId="6" xfId="2" applyNumberFormat="1" applyFont="1" applyFill="1" applyBorder="1"/>
    <xf numFmtId="43" fontId="8" fillId="7" borderId="6" xfId="3" applyFont="1" applyFill="1" applyBorder="1" applyAlignment="1"/>
    <xf numFmtId="49" fontId="15" fillId="7" borderId="10" xfId="2" applyNumberFormat="1" applyFont="1" applyFill="1" applyBorder="1"/>
    <xf numFmtId="43" fontId="8" fillId="7" borderId="10" xfId="3" applyFont="1" applyFill="1" applyBorder="1" applyAlignment="1"/>
    <xf numFmtId="49" fontId="8" fillId="14" borderId="6" xfId="0" applyNumberFormat="1" applyFont="1" applyFill="1" applyBorder="1" applyAlignment="1">
      <alignment wrapText="1"/>
    </xf>
    <xf numFmtId="49" fontId="25" fillId="12" borderId="6" xfId="0" applyNumberFormat="1" applyFont="1" applyFill="1" applyBorder="1" applyAlignment="1">
      <alignment vertical="center" wrapText="1"/>
    </xf>
    <xf numFmtId="43" fontId="25" fillId="0" borderId="6" xfId="1" applyFont="1" applyBorder="1" applyAlignment="1">
      <alignment vertical="center"/>
    </xf>
    <xf numFmtId="0" fontId="2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9" fontId="15" fillId="14" borderId="6" xfId="0" applyNumberFormat="1" applyFont="1" applyFill="1" applyBorder="1" applyAlignment="1">
      <alignment wrapText="1"/>
    </xf>
    <xf numFmtId="49" fontId="13" fillId="14" borderId="6" xfId="0" applyNumberFormat="1" applyFont="1" applyFill="1" applyBorder="1" applyAlignment="1">
      <alignment vertical="center" wrapText="1"/>
    </xf>
    <xf numFmtId="43" fontId="8" fillId="14" borderId="6" xfId="1" applyFont="1" applyFill="1" applyBorder="1" applyAlignment="1">
      <alignment vertical="center"/>
    </xf>
    <xf numFmtId="0" fontId="17" fillId="34" borderId="2" xfId="0" applyFont="1" applyFill="1" applyBorder="1" applyAlignment="1">
      <alignment horizontal="left" vertical="center"/>
    </xf>
    <xf numFmtId="0" fontId="32" fillId="34" borderId="2" xfId="7" applyFont="1" applyFill="1" applyBorder="1" applyAlignment="1" applyProtection="1">
      <alignment horizontal="center"/>
      <protection hidden="1"/>
    </xf>
    <xf numFmtId="0" fontId="60" fillId="0" borderId="0" xfId="0" applyFont="1" applyAlignment="1">
      <alignment horizontal="center"/>
    </xf>
    <xf numFmtId="0" fontId="60" fillId="8" borderId="2" xfId="0" applyFont="1" applyFill="1" applyBorder="1" applyAlignment="1">
      <alignment horizontal="center"/>
    </xf>
    <xf numFmtId="0" fontId="62" fillId="0" borderId="0" xfId="0" applyFont="1" applyAlignment="1">
      <alignment horizontal="center"/>
    </xf>
    <xf numFmtId="0" fontId="62" fillId="8" borderId="2" xfId="0" applyFont="1" applyFill="1" applyBorder="1" applyAlignment="1">
      <alignment horizontal="center"/>
    </xf>
    <xf numFmtId="0" fontId="62" fillId="8" borderId="2" xfId="0" applyFont="1" applyFill="1" applyBorder="1" applyAlignment="1">
      <alignment horizontal="center" vertical="center"/>
    </xf>
    <xf numFmtId="0" fontId="64" fillId="8" borderId="2" xfId="0" applyFont="1" applyFill="1" applyBorder="1" applyAlignment="1">
      <alignment horizontal="center" vertical="center"/>
    </xf>
    <xf numFmtId="0" fontId="65" fillId="8" borderId="2" xfId="0" applyFont="1" applyFill="1" applyBorder="1" applyAlignment="1">
      <alignment horizontal="center"/>
    </xf>
    <xf numFmtId="49" fontId="8" fillId="14" borderId="10" xfId="0" applyNumberFormat="1" applyFont="1" applyFill="1" applyBorder="1" applyAlignment="1">
      <alignment wrapText="1"/>
    </xf>
    <xf numFmtId="43" fontId="8" fillId="14" borderId="10" xfId="1" applyFont="1" applyFill="1" applyBorder="1" applyAlignment="1"/>
    <xf numFmtId="0" fontId="0" fillId="3" borderId="0" xfId="0" applyFill="1" applyAlignment="1" applyProtection="1">
      <alignment horizontal="center"/>
      <protection hidden="1"/>
    </xf>
    <xf numFmtId="43" fontId="0" fillId="15" borderId="5" xfId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7" fillId="0" borderId="0" xfId="0" applyFont="1" applyAlignment="1">
      <alignment vertical="center"/>
    </xf>
    <xf numFmtId="43" fontId="10" fillId="35" borderId="2" xfId="1" applyFont="1" applyFill="1" applyBorder="1" applyAlignment="1">
      <alignment vertical="center"/>
    </xf>
    <xf numFmtId="0" fontId="67" fillId="35" borderId="2" xfId="0" applyFont="1" applyFill="1" applyBorder="1" applyAlignment="1">
      <alignment horizontal="center" vertical="center"/>
    </xf>
    <xf numFmtId="49" fontId="68" fillId="35" borderId="2" xfId="0" applyNumberFormat="1" applyFont="1" applyFill="1" applyBorder="1" applyAlignment="1">
      <alignment horizontal="left" vertical="center" wrapText="1"/>
    </xf>
    <xf numFmtId="0" fontId="43" fillId="35" borderId="0" xfId="0" applyFont="1" applyFill="1" applyAlignment="1">
      <alignment vertical="center"/>
    </xf>
    <xf numFmtId="43" fontId="7" fillId="35" borderId="11" xfId="1" applyFont="1" applyFill="1" applyBorder="1" applyAlignment="1">
      <alignment vertical="center" wrapText="1"/>
    </xf>
    <xf numFmtId="0" fontId="60" fillId="8" borderId="2" xfId="0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left" vertical="center" wrapText="1"/>
    </xf>
    <xf numFmtId="43" fontId="7" fillId="2" borderId="2" xfId="1" applyFont="1" applyFill="1" applyBorder="1" applyAlignment="1">
      <alignment vertical="center"/>
    </xf>
    <xf numFmtId="0" fontId="58" fillId="8" borderId="2" xfId="0" applyFont="1" applyFill="1" applyBorder="1" applyAlignment="1">
      <alignment horizontal="center" vertical="center"/>
    </xf>
    <xf numFmtId="49" fontId="24" fillId="13" borderId="2" xfId="0" applyNumberFormat="1" applyFont="1" applyFill="1" applyBorder="1" applyAlignment="1">
      <alignment vertical="center" wrapText="1"/>
    </xf>
    <xf numFmtId="43" fontId="24" fillId="13" borderId="2" xfId="1" applyFont="1" applyFill="1" applyBorder="1" applyAlignment="1">
      <alignment vertical="center"/>
    </xf>
    <xf numFmtId="43" fontId="24" fillId="13" borderId="2" xfId="0" applyNumberFormat="1" applyFont="1" applyFill="1" applyBorder="1" applyAlignment="1">
      <alignment vertical="center"/>
    </xf>
    <xf numFmtId="0" fontId="29" fillId="29" borderId="2" xfId="0" applyFont="1" applyFill="1" applyBorder="1" applyProtection="1">
      <protection hidden="1"/>
    </xf>
    <xf numFmtId="0" fontId="26" fillId="28" borderId="0" xfId="4" applyFont="1" applyFill="1" applyProtection="1">
      <protection hidden="1"/>
    </xf>
    <xf numFmtId="49" fontId="71" fillId="29" borderId="2" xfId="3" applyNumberFormat="1" applyFont="1" applyFill="1" applyBorder="1" applyAlignment="1" applyProtection="1">
      <alignment horizontal="center" vertical="top"/>
      <protection hidden="1"/>
    </xf>
    <xf numFmtId="0" fontId="71" fillId="29" borderId="2" xfId="4" applyFont="1" applyFill="1" applyBorder="1" applyAlignment="1" applyProtection="1">
      <alignment horizontal="center"/>
      <protection hidden="1"/>
    </xf>
    <xf numFmtId="0" fontId="0" fillId="36" borderId="2" xfId="0" applyFill="1" applyBorder="1" applyProtection="1">
      <protection hidden="1"/>
    </xf>
    <xf numFmtId="0" fontId="32" fillId="36" borderId="2" xfId="7" applyFont="1" applyFill="1" applyBorder="1" applyProtection="1">
      <protection hidden="1"/>
    </xf>
    <xf numFmtId="49" fontId="13" fillId="36" borderId="2" xfId="4" applyNumberFormat="1" applyFont="1" applyFill="1" applyBorder="1" applyAlignment="1" applyProtection="1">
      <alignment horizontal="center" vertical="top"/>
      <protection hidden="1"/>
    </xf>
    <xf numFmtId="191" fontId="13" fillId="36" borderId="2" xfId="8" applyFont="1" applyFill="1" applyBorder="1" applyAlignment="1" applyProtection="1">
      <alignment vertical="top"/>
      <protection hidden="1"/>
    </xf>
    <xf numFmtId="0" fontId="34" fillId="36" borderId="2" xfId="0" applyFont="1" applyFill="1" applyBorder="1" applyAlignment="1" applyProtection="1">
      <alignment vertical="center"/>
      <protection hidden="1"/>
    </xf>
    <xf numFmtId="0" fontId="13" fillId="36" borderId="2" xfId="14" applyFont="1" applyFill="1" applyBorder="1" applyAlignment="1" applyProtection="1">
      <alignment vertical="top"/>
      <protection hidden="1"/>
    </xf>
    <xf numFmtId="0" fontId="13" fillId="36" borderId="2" xfId="4" applyFont="1" applyFill="1" applyBorder="1" applyAlignment="1" applyProtection="1">
      <alignment vertical="top"/>
      <protection hidden="1"/>
    </xf>
    <xf numFmtId="191" fontId="0" fillId="36" borderId="2" xfId="9" applyFont="1" applyFill="1" applyBorder="1" applyAlignment="1" applyProtection="1">
      <alignment horizontal="left"/>
      <protection hidden="1"/>
    </xf>
    <xf numFmtId="0" fontId="45" fillId="36" borderId="2" xfId="0" applyFont="1" applyFill="1" applyBorder="1" applyProtection="1">
      <protection hidden="1"/>
    </xf>
    <xf numFmtId="191" fontId="0" fillId="36" borderId="0" xfId="9" applyFont="1" applyFill="1" applyAlignment="1" applyProtection="1">
      <alignment horizontal="left"/>
      <protection hidden="1"/>
    </xf>
    <xf numFmtId="191" fontId="13" fillId="36" borderId="2" xfId="8" applyFont="1" applyFill="1" applyBorder="1" applyAlignment="1" applyProtection="1">
      <alignment horizontal="left" vertical="top"/>
      <protection hidden="1"/>
    </xf>
    <xf numFmtId="0" fontId="8" fillId="36" borderId="2" xfId="0" applyFont="1" applyFill="1" applyBorder="1" applyAlignment="1" applyProtection="1">
      <alignment horizontal="center"/>
      <protection hidden="1"/>
    </xf>
    <xf numFmtId="191" fontId="13" fillId="36" borderId="2" xfId="8" applyFont="1" applyFill="1" applyBorder="1" applyAlignment="1" applyProtection="1">
      <alignment horizontal="distributed" vertical="top"/>
      <protection hidden="1"/>
    </xf>
    <xf numFmtId="49" fontId="13" fillId="36" borderId="2" xfId="15" applyNumberFormat="1" applyFont="1" applyFill="1" applyBorder="1" applyAlignment="1" applyProtection="1">
      <alignment horizontal="center" vertical="top"/>
      <protection hidden="1"/>
    </xf>
    <xf numFmtId="191" fontId="74" fillId="36" borderId="2" xfId="8" applyFont="1" applyFill="1" applyBorder="1" applyAlignment="1" applyProtection="1">
      <alignment vertical="top"/>
      <protection hidden="1"/>
    </xf>
    <xf numFmtId="49" fontId="25" fillId="36" borderId="2" xfId="4" applyNumberFormat="1" applyFont="1" applyFill="1" applyBorder="1" applyAlignment="1" applyProtection="1">
      <alignment horizontal="center" vertical="top"/>
      <protection hidden="1"/>
    </xf>
    <xf numFmtId="191" fontId="25" fillId="36" borderId="2" xfId="8" applyFont="1" applyFill="1" applyBorder="1" applyAlignment="1" applyProtection="1">
      <alignment vertical="top"/>
      <protection hidden="1"/>
    </xf>
    <xf numFmtId="49" fontId="13" fillId="36" borderId="2" xfId="4" applyNumberFormat="1" applyFont="1" applyFill="1" applyBorder="1" applyAlignment="1" applyProtection="1">
      <alignment horizontal="center" vertical="top" readingOrder="1"/>
      <protection hidden="1"/>
    </xf>
    <xf numFmtId="49" fontId="13" fillId="3" borderId="2" xfId="4" applyNumberFormat="1" applyFont="1" applyFill="1" applyBorder="1" applyAlignment="1" applyProtection="1">
      <alignment horizontal="center" vertical="top"/>
      <protection hidden="1"/>
    </xf>
    <xf numFmtId="191" fontId="13" fillId="3" borderId="2" xfId="8" applyFont="1" applyFill="1" applyBorder="1" applyAlignment="1" applyProtection="1">
      <alignment vertical="top"/>
      <protection hidden="1"/>
    </xf>
    <xf numFmtId="0" fontId="13" fillId="3" borderId="2" xfId="14" applyFont="1" applyFill="1" applyBorder="1" applyAlignment="1" applyProtection="1">
      <alignment vertical="top"/>
      <protection hidden="1"/>
    </xf>
    <xf numFmtId="0" fontId="13" fillId="3" borderId="2" xfId="4" applyFont="1" applyFill="1" applyBorder="1" applyAlignment="1" applyProtection="1">
      <alignment vertical="top"/>
      <protection hidden="1"/>
    </xf>
    <xf numFmtId="191" fontId="13" fillId="3" borderId="2" xfId="8" applyFont="1" applyFill="1" applyBorder="1" applyAlignment="1" applyProtection="1">
      <alignment horizontal="left" vertical="top"/>
      <protection hidden="1"/>
    </xf>
    <xf numFmtId="191" fontId="13" fillId="3" borderId="2" xfId="8" applyFont="1" applyFill="1" applyBorder="1" applyAlignment="1" applyProtection="1">
      <alignment horizontal="distributed" vertical="top"/>
      <protection hidden="1"/>
    </xf>
    <xf numFmtId="49" fontId="13" fillId="3" borderId="2" xfId="15" applyNumberFormat="1" applyFont="1" applyFill="1" applyBorder="1" applyAlignment="1" applyProtection="1">
      <alignment horizontal="center" vertical="top"/>
      <protection hidden="1"/>
    </xf>
    <xf numFmtId="191" fontId="74" fillId="3" borderId="2" xfId="8" applyFont="1" applyFill="1" applyBorder="1" applyAlignment="1" applyProtection="1">
      <alignment vertical="top"/>
      <protection hidden="1"/>
    </xf>
    <xf numFmtId="49" fontId="25" fillId="3" borderId="2" xfId="4" applyNumberFormat="1" applyFont="1" applyFill="1" applyBorder="1" applyAlignment="1" applyProtection="1">
      <alignment horizontal="center" vertical="top"/>
      <protection hidden="1"/>
    </xf>
    <xf numFmtId="191" fontId="25" fillId="3" borderId="2" xfId="8" applyFont="1" applyFill="1" applyBorder="1" applyAlignment="1" applyProtection="1">
      <alignment vertical="top"/>
      <protection hidden="1"/>
    </xf>
    <xf numFmtId="49" fontId="13" fillId="3" borderId="2" xfId="4" applyNumberFormat="1" applyFont="1" applyFill="1" applyBorder="1" applyAlignment="1" applyProtection="1">
      <alignment horizontal="center" vertical="top" readingOrder="1"/>
      <protection hidden="1"/>
    </xf>
    <xf numFmtId="0" fontId="0" fillId="0" borderId="0" xfId="0" applyAlignment="1">
      <alignment horizontal="center"/>
    </xf>
    <xf numFmtId="0" fontId="0" fillId="27" borderId="2" xfId="0" applyFill="1" applyBorder="1" applyAlignment="1">
      <alignment horizontal="center"/>
    </xf>
    <xf numFmtId="49" fontId="0" fillId="0" borderId="0" xfId="0" applyNumberFormat="1"/>
    <xf numFmtId="0" fontId="0" fillId="27" borderId="0" xfId="0" applyFill="1"/>
    <xf numFmtId="49" fontId="0" fillId="27" borderId="0" xfId="0" applyNumberFormat="1" applyFill="1"/>
    <xf numFmtId="49" fontId="0" fillId="38" borderId="0" xfId="0" applyNumberFormat="1" applyFill="1"/>
    <xf numFmtId="43" fontId="7" fillId="13" borderId="2" xfId="1" applyFont="1" applyFill="1" applyBorder="1" applyAlignment="1">
      <alignment vertical="center"/>
    </xf>
    <xf numFmtId="0" fontId="70" fillId="29" borderId="2" xfId="4" applyFont="1" applyFill="1" applyBorder="1" applyAlignment="1" applyProtection="1">
      <alignment horizontal="center"/>
      <protection hidden="1"/>
    </xf>
    <xf numFmtId="0" fontId="26" fillId="3" borderId="2" xfId="4" applyFont="1" applyFill="1" applyBorder="1" applyAlignment="1" applyProtection="1">
      <alignment horizontal="center"/>
      <protection hidden="1"/>
    </xf>
    <xf numFmtId="0" fontId="26" fillId="36" borderId="2" xfId="4" applyFont="1" applyFill="1" applyBorder="1" applyAlignment="1" applyProtection="1">
      <alignment horizontal="center"/>
      <protection hidden="1"/>
    </xf>
    <xf numFmtId="0" fontId="32" fillId="36" borderId="2" xfId="7" applyFont="1" applyFill="1" applyBorder="1" applyAlignment="1" applyProtection="1">
      <alignment horizontal="center"/>
      <protection hidden="1"/>
    </xf>
    <xf numFmtId="0" fontId="34" fillId="36" borderId="2" xfId="0" applyFont="1" applyFill="1" applyBorder="1" applyAlignment="1" applyProtection="1">
      <alignment horizontal="center" vertical="center"/>
      <protection hidden="1"/>
    </xf>
    <xf numFmtId="0" fontId="17" fillId="34" borderId="2" xfId="0" applyFont="1" applyFill="1" applyBorder="1" applyAlignment="1">
      <alignment horizontal="center" vertical="center"/>
    </xf>
    <xf numFmtId="0" fontId="17" fillId="34" borderId="0" xfId="0" applyFont="1" applyFill="1" applyAlignment="1">
      <alignment horizontal="center" vertical="center"/>
    </xf>
    <xf numFmtId="43" fontId="8" fillId="14" borderId="10" xfId="1" applyFont="1" applyFill="1" applyBorder="1" applyAlignment="1">
      <alignment vertical="center"/>
    </xf>
    <xf numFmtId="0" fontId="70" fillId="29" borderId="2" xfId="4" applyFont="1" applyFill="1" applyBorder="1" applyAlignment="1" applyProtection="1">
      <alignment horizontal="center" vertical="center"/>
      <protection hidden="1"/>
    </xf>
    <xf numFmtId="0" fontId="29" fillId="29" borderId="2" xfId="0" applyFont="1" applyFill="1" applyBorder="1" applyAlignment="1" applyProtection="1">
      <alignment vertical="center"/>
      <protection hidden="1"/>
    </xf>
    <xf numFmtId="49" fontId="71" fillId="29" borderId="2" xfId="3" applyNumberFormat="1" applyFont="1" applyFill="1" applyBorder="1" applyAlignment="1" applyProtection="1">
      <alignment horizontal="center" vertical="center"/>
      <protection hidden="1"/>
    </xf>
    <xf numFmtId="0" fontId="71" fillId="29" borderId="2" xfId="4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14" fillId="27" borderId="2" xfId="0" applyFont="1" applyFill="1" applyBorder="1" applyAlignment="1">
      <alignment horizontal="center" vertical="center"/>
    </xf>
    <xf numFmtId="43" fontId="10" fillId="5" borderId="6" xfId="0" applyNumberFormat="1" applyFont="1" applyFill="1" applyBorder="1" applyAlignment="1">
      <alignment horizontal="center"/>
    </xf>
    <xf numFmtId="43" fontId="8" fillId="0" borderId="6" xfId="3" applyFont="1" applyFill="1" applyBorder="1" applyAlignment="1"/>
    <xf numFmtId="49" fontId="23" fillId="10" borderId="6" xfId="0" applyNumberFormat="1" applyFont="1" applyFill="1" applyBorder="1" applyAlignment="1">
      <alignment vertical="center" wrapText="1"/>
    </xf>
    <xf numFmtId="49" fontId="24" fillId="11" borderId="6" xfId="0" applyNumberFormat="1" applyFont="1" applyFill="1" applyBorder="1" applyAlignment="1">
      <alignment horizontal="center" wrapText="1"/>
    </xf>
    <xf numFmtId="49" fontId="23" fillId="3" borderId="6" xfId="0" applyNumberFormat="1" applyFont="1" applyFill="1" applyBorder="1" applyAlignment="1">
      <alignment wrapText="1"/>
    </xf>
    <xf numFmtId="49" fontId="24" fillId="12" borderId="6" xfId="0" applyNumberFormat="1" applyFont="1" applyFill="1" applyBorder="1" applyAlignment="1">
      <alignment horizontal="center" wrapText="1"/>
    </xf>
    <xf numFmtId="49" fontId="66" fillId="12" borderId="6" xfId="0" applyNumberFormat="1" applyFont="1" applyFill="1" applyBorder="1" applyAlignment="1">
      <alignment horizontal="center" wrapText="1"/>
    </xf>
    <xf numFmtId="49" fontId="24" fillId="12" borderId="6" xfId="0" applyNumberFormat="1" applyFont="1" applyFill="1" applyBorder="1" applyAlignment="1">
      <alignment horizontal="center" vertical="center" wrapText="1"/>
    </xf>
    <xf numFmtId="49" fontId="24" fillId="3" borderId="6" xfId="0" applyNumberFormat="1" applyFont="1" applyFill="1" applyBorder="1" applyAlignment="1">
      <alignment horizontal="center" wrapText="1"/>
    </xf>
    <xf numFmtId="49" fontId="7" fillId="26" borderId="6" xfId="0" applyNumberFormat="1" applyFont="1" applyFill="1" applyBorder="1" applyAlignment="1">
      <alignment horizontal="center" wrapText="1"/>
    </xf>
    <xf numFmtId="43" fontId="8" fillId="10" borderId="6" xfId="1" applyFont="1" applyFill="1" applyBorder="1" applyAlignment="1">
      <alignment vertical="center" wrapText="1"/>
    </xf>
    <xf numFmtId="43" fontId="8" fillId="11" borderId="6" xfId="1" applyFont="1" applyFill="1" applyBorder="1" applyAlignment="1">
      <alignment wrapText="1"/>
    </xf>
    <xf numFmtId="43" fontId="7" fillId="35" borderId="6" xfId="1" applyFont="1" applyFill="1" applyBorder="1" applyAlignment="1">
      <alignment wrapText="1"/>
    </xf>
    <xf numFmtId="43" fontId="8" fillId="3" borderId="6" xfId="1" applyFont="1" applyFill="1" applyBorder="1" applyAlignment="1">
      <alignment wrapText="1"/>
    </xf>
    <xf numFmtId="0" fontId="77" fillId="8" borderId="2" xfId="0" applyFont="1" applyFill="1" applyBorder="1" applyAlignment="1">
      <alignment horizontal="center"/>
    </xf>
    <xf numFmtId="49" fontId="66" fillId="0" borderId="0" xfId="0" applyNumberFormat="1" applyFont="1" applyAlignment="1">
      <alignment horizontal="center" vertical="center" wrapText="1"/>
    </xf>
    <xf numFmtId="43" fontId="15" fillId="0" borderId="0" xfId="0" applyNumberFormat="1" applyFont="1" applyAlignment="1">
      <alignment vertical="center"/>
    </xf>
    <xf numFmtId="0" fontId="78" fillId="33" borderId="0" xfId="0" applyFont="1" applyFill="1"/>
    <xf numFmtId="0" fontId="0" fillId="33" borderId="0" xfId="0" applyFill="1"/>
    <xf numFmtId="0" fontId="7" fillId="33" borderId="0" xfId="0" applyFont="1" applyFill="1"/>
    <xf numFmtId="43" fontId="8" fillId="12" borderId="1" xfId="1" applyFont="1" applyFill="1" applyBorder="1" applyAlignment="1"/>
    <xf numFmtId="0" fontId="8" fillId="11" borderId="0" xfId="0" applyFont="1" applyFill="1"/>
    <xf numFmtId="0" fontId="8" fillId="6" borderId="0" xfId="0" applyFont="1" applyFill="1"/>
    <xf numFmtId="43" fontId="8" fillId="8" borderId="2" xfId="0" applyNumberFormat="1" applyFont="1" applyFill="1" applyBorder="1" applyAlignment="1">
      <alignment horizontal="center"/>
    </xf>
    <xf numFmtId="1" fontId="8" fillId="11" borderId="2" xfId="0" applyNumberFormat="1" applyFont="1" applyFill="1" applyBorder="1" applyAlignment="1">
      <alignment horizontal="center"/>
    </xf>
    <xf numFmtId="1" fontId="8" fillId="6" borderId="2" xfId="0" applyNumberFormat="1" applyFont="1" applyFill="1" applyBorder="1" applyAlignment="1">
      <alignment horizontal="center"/>
    </xf>
    <xf numFmtId="1" fontId="8" fillId="39" borderId="2" xfId="0" applyNumberFormat="1" applyFont="1" applyFill="1" applyBorder="1" applyAlignment="1">
      <alignment horizontal="center"/>
    </xf>
    <xf numFmtId="49" fontId="9" fillId="40" borderId="6" xfId="0" applyNumberFormat="1" applyFont="1" applyFill="1" applyBorder="1" applyAlignment="1">
      <alignment horizontal="left" wrapText="1"/>
    </xf>
    <xf numFmtId="1" fontId="14" fillId="40" borderId="6" xfId="0" applyNumberFormat="1" applyFont="1" applyFill="1" applyBorder="1" applyAlignment="1">
      <alignment horizontal="center"/>
    </xf>
    <xf numFmtId="0" fontId="14" fillId="0" borderId="0" xfId="0" applyFont="1"/>
    <xf numFmtId="49" fontId="9" fillId="7" borderId="2" xfId="0" applyNumberFormat="1" applyFont="1" applyFill="1" applyBorder="1" applyAlignment="1">
      <alignment horizontal="center" wrapText="1"/>
    </xf>
    <xf numFmtId="43" fontId="81" fillId="7" borderId="2" xfId="1" applyFont="1" applyFill="1" applyBorder="1" applyAlignment="1"/>
    <xf numFmtId="0" fontId="82" fillId="0" borderId="0" xfId="0" applyFont="1"/>
    <xf numFmtId="49" fontId="83" fillId="10" borderId="9" xfId="0" applyNumberFormat="1" applyFont="1" applyFill="1" applyBorder="1" applyAlignment="1">
      <alignment wrapText="1"/>
    </xf>
    <xf numFmtId="43" fontId="83" fillId="10" borderId="9" xfId="1" applyFont="1" applyFill="1" applyBorder="1" applyAlignment="1"/>
    <xf numFmtId="0" fontId="83" fillId="0" borderId="0" xfId="0" applyFont="1"/>
    <xf numFmtId="49" fontId="83" fillId="10" borderId="6" xfId="0" applyNumberFormat="1" applyFont="1" applyFill="1" applyBorder="1" applyAlignment="1">
      <alignment wrapText="1"/>
    </xf>
    <xf numFmtId="43" fontId="83" fillId="10" borderId="6" xfId="1" applyFont="1" applyFill="1" applyBorder="1" applyAlignment="1"/>
    <xf numFmtId="49" fontId="83" fillId="10" borderId="7" xfId="0" applyNumberFormat="1" applyFont="1" applyFill="1" applyBorder="1" applyAlignment="1">
      <alignment wrapText="1"/>
    </xf>
    <xf numFmtId="43" fontId="83" fillId="10" borderId="7" xfId="1" applyFont="1" applyFill="1" applyBorder="1" applyAlignment="1"/>
    <xf numFmtId="49" fontId="9" fillId="2" borderId="2" xfId="0" applyNumberFormat="1" applyFont="1" applyFill="1" applyBorder="1" applyAlignment="1">
      <alignment horizontal="center" wrapText="1"/>
    </xf>
    <xf numFmtId="43" fontId="14" fillId="2" borderId="2" xfId="1" applyFont="1" applyFill="1" applyBorder="1" applyAlignment="1"/>
    <xf numFmtId="43" fontId="83" fillId="3" borderId="9" xfId="1" applyFont="1" applyFill="1" applyBorder="1" applyAlignment="1"/>
    <xf numFmtId="49" fontId="84" fillId="33" borderId="6" xfId="0" applyNumberFormat="1" applyFont="1" applyFill="1" applyBorder="1" applyAlignment="1">
      <alignment horizontal="left" wrapText="1"/>
    </xf>
    <xf numFmtId="43" fontId="83" fillId="33" borderId="6" xfId="1" applyFont="1" applyFill="1" applyBorder="1" applyAlignment="1"/>
    <xf numFmtId="43" fontId="83" fillId="3" borderId="6" xfId="1" applyFont="1" applyFill="1" applyBorder="1" applyAlignment="1"/>
    <xf numFmtId="49" fontId="85" fillId="12" borderId="1" xfId="0" applyNumberFormat="1" applyFont="1" applyFill="1" applyBorder="1" applyAlignment="1">
      <alignment wrapText="1"/>
    </xf>
    <xf numFmtId="0" fontId="16" fillId="9" borderId="0" xfId="2" applyFont="1" applyFill="1" applyAlignment="1">
      <alignment horizontal="center"/>
    </xf>
    <xf numFmtId="43" fontId="8" fillId="37" borderId="2" xfId="2" applyNumberFormat="1" applyFont="1" applyFill="1" applyBorder="1"/>
    <xf numFmtId="0" fontId="62" fillId="13" borderId="2" xfId="0" applyFont="1" applyFill="1" applyBorder="1" applyAlignment="1">
      <alignment horizontal="center" vertical="center"/>
    </xf>
    <xf numFmtId="49" fontId="85" fillId="13" borderId="2" xfId="0" applyNumberFormat="1" applyFont="1" applyFill="1" applyBorder="1" applyAlignment="1">
      <alignment horizontal="center" vertical="center" wrapText="1"/>
    </xf>
    <xf numFmtId="43" fontId="7" fillId="13" borderId="6" xfId="1" applyFont="1" applyFill="1" applyBorder="1" applyAlignment="1">
      <alignment vertical="center"/>
    </xf>
    <xf numFmtId="49" fontId="13" fillId="41" borderId="2" xfId="4" applyNumberFormat="1" applyFont="1" applyFill="1" applyBorder="1" applyAlignment="1" applyProtection="1">
      <alignment horizontal="center" vertical="top"/>
      <protection hidden="1"/>
    </xf>
    <xf numFmtId="191" fontId="13" fillId="41" borderId="2" xfId="8" applyFont="1" applyFill="1" applyBorder="1" applyAlignment="1" applyProtection="1">
      <alignment vertical="top"/>
      <protection hidden="1"/>
    </xf>
    <xf numFmtId="0" fontId="32" fillId="41" borderId="2" xfId="7" applyFont="1" applyFill="1" applyBorder="1" applyAlignment="1" applyProtection="1">
      <alignment horizontal="center"/>
      <protection hidden="1"/>
    </xf>
    <xf numFmtId="189" fontId="23" fillId="41" borderId="2" xfId="1" applyNumberFormat="1" applyFont="1" applyFill="1" applyBorder="1" applyAlignment="1">
      <alignment horizontal="center" vertical="top" wrapText="1"/>
    </xf>
    <xf numFmtId="0" fontId="23" fillId="41" borderId="2" xfId="0" applyFont="1" applyFill="1" applyBorder="1" applyAlignment="1">
      <alignment vertical="top"/>
    </xf>
    <xf numFmtId="0" fontId="32" fillId="41" borderId="2" xfId="7" applyFont="1" applyFill="1" applyBorder="1" applyAlignment="1">
      <alignment horizontal="center" vertical="center"/>
    </xf>
    <xf numFmtId="189" fontId="52" fillId="41" borderId="2" xfId="1" applyNumberFormat="1" applyFont="1" applyFill="1" applyBorder="1" applyAlignment="1">
      <alignment horizontal="center" vertical="center" wrapText="1"/>
    </xf>
    <xf numFmtId="0" fontId="52" fillId="41" borderId="2" xfId="0" applyFont="1" applyFill="1" applyBorder="1" applyAlignment="1">
      <alignment vertical="center"/>
    </xf>
    <xf numFmtId="0" fontId="17" fillId="41" borderId="2" xfId="0" applyFont="1" applyFill="1" applyBorder="1" applyAlignment="1">
      <alignment horizontal="center" vertical="center"/>
    </xf>
    <xf numFmtId="0" fontId="0" fillId="41" borderId="2" xfId="0" applyFill="1" applyBorder="1" applyAlignment="1">
      <alignment horizontal="center" vertical="center"/>
    </xf>
    <xf numFmtId="189" fontId="5" fillId="41" borderId="2" xfId="0" applyNumberFormat="1" applyFont="1" applyFill="1" applyBorder="1" applyAlignment="1">
      <alignment horizontal="center" vertical="center"/>
    </xf>
    <xf numFmtId="0" fontId="0" fillId="41" borderId="2" xfId="0" applyFill="1" applyBorder="1" applyAlignment="1">
      <alignment horizontal="left" vertical="center"/>
    </xf>
    <xf numFmtId="189" fontId="5" fillId="41" borderId="2" xfId="0" applyNumberFormat="1" applyFont="1" applyFill="1" applyBorder="1" applyAlignment="1">
      <alignment horizontal="center" vertical="top"/>
    </xf>
    <xf numFmtId="0" fontId="0" fillId="41" borderId="2" xfId="0" applyFill="1" applyBorder="1" applyAlignment="1">
      <alignment horizontal="left" vertical="top"/>
    </xf>
    <xf numFmtId="0" fontId="34" fillId="41" borderId="2" xfId="0" applyFont="1" applyFill="1" applyBorder="1" applyAlignment="1">
      <alignment horizontal="center" vertical="center"/>
    </xf>
    <xf numFmtId="0" fontId="17" fillId="41" borderId="2" xfId="0" applyFont="1" applyFill="1" applyBorder="1" applyAlignment="1">
      <alignment horizontal="left" vertical="center"/>
    </xf>
    <xf numFmtId="189" fontId="17" fillId="41" borderId="2" xfId="0" applyNumberFormat="1" applyFont="1" applyFill="1" applyBorder="1" applyAlignment="1">
      <alignment horizontal="center" vertical="center"/>
    </xf>
    <xf numFmtId="189" fontId="17" fillId="41" borderId="2" xfId="0" applyNumberFormat="1" applyFont="1" applyFill="1" applyBorder="1" applyAlignment="1">
      <alignment horizontal="center" vertical="top"/>
    </xf>
    <xf numFmtId="0" fontId="17" fillId="41" borderId="2" xfId="0" applyFont="1" applyFill="1" applyBorder="1" applyAlignment="1">
      <alignment horizontal="left" vertical="top"/>
    </xf>
    <xf numFmtId="0" fontId="17" fillId="34" borderId="0" xfId="0" applyFont="1" applyFill="1" applyAlignment="1">
      <alignment horizontal="left" vertical="center"/>
    </xf>
    <xf numFmtId="43" fontId="8" fillId="4" borderId="9" xfId="3" applyFont="1" applyFill="1" applyBorder="1" applyAlignment="1"/>
    <xf numFmtId="43" fontId="8" fillId="4" borderId="6" xfId="3" applyFont="1" applyFill="1" applyBorder="1" applyAlignment="1"/>
    <xf numFmtId="43" fontId="8" fillId="4" borderId="7" xfId="3" applyFont="1" applyFill="1" applyBorder="1" applyAlignment="1"/>
    <xf numFmtId="43" fontId="8" fillId="4" borderId="9" xfId="2" applyNumberFormat="1" applyFont="1" applyFill="1" applyBorder="1"/>
    <xf numFmtId="43" fontId="8" fillId="4" borderId="6" xfId="2" applyNumberFormat="1" applyFont="1" applyFill="1" applyBorder="1"/>
    <xf numFmtId="0" fontId="7" fillId="40" borderId="0" xfId="0" applyFont="1" applyFill="1" applyAlignment="1">
      <alignment horizontal="center"/>
    </xf>
    <xf numFmtId="0" fontId="18" fillId="42" borderId="2" xfId="4" applyFont="1" applyFill="1" applyBorder="1" applyAlignment="1">
      <alignment horizontal="center" vertical="center"/>
    </xf>
    <xf numFmtId="0" fontId="17" fillId="42" borderId="2" xfId="0" applyFont="1" applyFill="1" applyBorder="1" applyAlignment="1">
      <alignment horizontal="center" vertical="center"/>
    </xf>
    <xf numFmtId="0" fontId="17" fillId="42" borderId="2" xfId="0" applyFont="1" applyFill="1" applyBorder="1" applyAlignment="1">
      <alignment horizontal="left" vertical="center"/>
    </xf>
    <xf numFmtId="0" fontId="17" fillId="42" borderId="0" xfId="0" applyFont="1" applyFill="1" applyAlignment="1">
      <alignment horizontal="left" vertical="center"/>
    </xf>
    <xf numFmtId="0" fontId="32" fillId="42" borderId="2" xfId="7" applyFont="1" applyFill="1" applyBorder="1" applyAlignment="1" applyProtection="1">
      <alignment horizontal="center"/>
      <protection hidden="1"/>
    </xf>
    <xf numFmtId="0" fontId="17" fillId="42" borderId="0" xfId="0" applyFont="1" applyFill="1"/>
    <xf numFmtId="49" fontId="13" fillId="38" borderId="6" xfId="0" applyNumberFormat="1" applyFont="1" applyFill="1" applyBorder="1" applyAlignment="1">
      <alignment horizontal="left" wrapText="1"/>
    </xf>
    <xf numFmtId="43" fontId="8" fillId="38" borderId="6" xfId="1" applyFont="1" applyFill="1" applyBorder="1" applyAlignment="1"/>
    <xf numFmtId="49" fontId="10" fillId="38" borderId="6" xfId="0" applyNumberFormat="1" applyFont="1" applyFill="1" applyBorder="1" applyAlignment="1">
      <alignment vertical="center" wrapText="1"/>
    </xf>
    <xf numFmtId="43" fontId="7" fillId="38" borderId="6" xfId="1" applyFont="1" applyFill="1" applyBorder="1" applyAlignment="1">
      <alignment vertical="center"/>
    </xf>
    <xf numFmtId="49" fontId="10" fillId="38" borderId="6" xfId="0" applyNumberFormat="1" applyFont="1" applyFill="1" applyBorder="1" applyAlignment="1">
      <alignment wrapText="1"/>
    </xf>
    <xf numFmtId="43" fontId="7" fillId="38" borderId="6" xfId="1" applyFont="1" applyFill="1" applyBorder="1" applyAlignment="1"/>
    <xf numFmtId="49" fontId="59" fillId="38" borderId="6" xfId="0" applyNumberFormat="1" applyFont="1" applyFill="1" applyBorder="1" applyAlignment="1">
      <alignment horizontal="left" wrapText="1"/>
    </xf>
    <xf numFmtId="43" fontId="25" fillId="38" borderId="6" xfId="1" applyFont="1" applyFill="1" applyBorder="1" applyAlignment="1"/>
    <xf numFmtId="43" fontId="8" fillId="14" borderId="9" xfId="1" applyFont="1" applyFill="1" applyBorder="1" applyAlignment="1"/>
    <xf numFmtId="43" fontId="8" fillId="4" borderId="0" xfId="1" applyFont="1" applyFill="1" applyBorder="1" applyAlignment="1"/>
    <xf numFmtId="43" fontId="8" fillId="14" borderId="2" xfId="1" applyFont="1" applyFill="1" applyBorder="1" applyAlignment="1"/>
    <xf numFmtId="43" fontId="25" fillId="4" borderId="7" xfId="1" applyFont="1" applyFill="1" applyBorder="1" applyAlignment="1">
      <alignment vertical="center"/>
    </xf>
    <xf numFmtId="49" fontId="7" fillId="44" borderId="6" xfId="0" applyNumberFormat="1" applyFont="1" applyFill="1" applyBorder="1" applyAlignment="1">
      <alignment vertical="center" wrapText="1"/>
    </xf>
    <xf numFmtId="43" fontId="7" fillId="44" borderId="6" xfId="1" applyFont="1" applyFill="1" applyBorder="1" applyAlignment="1">
      <alignment vertical="center"/>
    </xf>
    <xf numFmtId="49" fontId="7" fillId="44" borderId="6" xfId="0" applyNumberFormat="1" applyFont="1" applyFill="1" applyBorder="1" applyAlignment="1">
      <alignment wrapText="1"/>
    </xf>
    <xf numFmtId="43" fontId="7" fillId="44" borderId="6" xfId="1" applyFont="1" applyFill="1" applyBorder="1" applyAlignment="1"/>
    <xf numFmtId="0" fontId="79" fillId="4" borderId="2" xfId="0" applyFont="1" applyFill="1" applyBorder="1" applyAlignment="1">
      <alignment horizontal="center"/>
    </xf>
    <xf numFmtId="49" fontId="7" fillId="4" borderId="6" xfId="0" applyNumberFormat="1" applyFont="1" applyFill="1" applyBorder="1" applyAlignment="1">
      <alignment wrapText="1"/>
    </xf>
    <xf numFmtId="43" fontId="7" fillId="4" borderId="6" xfId="1" applyFont="1" applyFill="1" applyBorder="1" applyAlignment="1"/>
    <xf numFmtId="49" fontId="62" fillId="44" borderId="2" xfId="1" applyNumberFormat="1" applyFont="1" applyFill="1" applyBorder="1" applyAlignment="1">
      <alignment horizontal="center"/>
    </xf>
    <xf numFmtId="43" fontId="7" fillId="44" borderId="2" xfId="1" applyFont="1" applyFill="1" applyBorder="1" applyAlignment="1">
      <alignment wrapText="1"/>
    </xf>
    <xf numFmtId="43" fontId="8" fillId="44" borderId="2" xfId="1" applyFont="1" applyFill="1" applyBorder="1" applyAlignment="1"/>
    <xf numFmtId="49" fontId="88" fillId="0" borderId="0" xfId="0" applyNumberFormat="1" applyFont="1" applyAlignment="1">
      <alignment wrapText="1"/>
    </xf>
    <xf numFmtId="49" fontId="24" fillId="6" borderId="10" xfId="0" applyNumberFormat="1" applyFont="1" applyFill="1" applyBorder="1" applyAlignment="1">
      <alignment horizontal="center" wrapText="1"/>
    </xf>
    <xf numFmtId="43" fontId="24" fillId="6" borderId="2" xfId="0" applyNumberFormat="1" applyFont="1" applyFill="1" applyBorder="1" applyAlignment="1">
      <alignment horizontal="center"/>
    </xf>
    <xf numFmtId="0" fontId="24" fillId="0" borderId="0" xfId="0" applyFont="1"/>
    <xf numFmtId="49" fontId="24" fillId="6" borderId="6" xfId="0" applyNumberFormat="1" applyFont="1" applyFill="1" applyBorder="1" applyAlignment="1">
      <alignment horizontal="center" wrapText="1"/>
    </xf>
    <xf numFmtId="43" fontId="24" fillId="6" borderId="7" xfId="1" applyFont="1" applyFill="1" applyBorder="1" applyAlignment="1"/>
    <xf numFmtId="49" fontId="9" fillId="3" borderId="9" xfId="0" applyNumberFormat="1" applyFont="1" applyFill="1" applyBorder="1" applyAlignment="1">
      <alignment wrapText="1"/>
    </xf>
    <xf numFmtId="49" fontId="9" fillId="3" borderId="6" xfId="0" applyNumberFormat="1" applyFont="1" applyFill="1" applyBorder="1" applyAlignment="1">
      <alignment wrapText="1"/>
    </xf>
    <xf numFmtId="49" fontId="24" fillId="5" borderId="6" xfId="0" applyNumberFormat="1" applyFont="1" applyFill="1" applyBorder="1" applyAlignment="1">
      <alignment horizontal="center" wrapText="1"/>
    </xf>
    <xf numFmtId="49" fontId="7" fillId="8" borderId="2" xfId="0" applyNumberFormat="1" applyFont="1" applyFill="1" applyBorder="1" applyAlignment="1">
      <alignment horizontal="center" wrapText="1"/>
    </xf>
    <xf numFmtId="43" fontId="90" fillId="11" borderId="2" xfId="0" applyNumberFormat="1" applyFont="1" applyFill="1" applyBorder="1"/>
    <xf numFmtId="43" fontId="90" fillId="6" borderId="2" xfId="0" applyNumberFormat="1" applyFont="1" applyFill="1" applyBorder="1"/>
    <xf numFmtId="0" fontId="91" fillId="39" borderId="17" xfId="0" applyFont="1" applyFill="1" applyBorder="1" applyAlignment="1">
      <alignment vertical="center"/>
    </xf>
    <xf numFmtId="49" fontId="23" fillId="15" borderId="7" xfId="0" applyNumberFormat="1" applyFont="1" applyFill="1" applyBorder="1" applyAlignment="1">
      <alignment wrapText="1"/>
    </xf>
    <xf numFmtId="43" fontId="24" fillId="15" borderId="7" xfId="1" applyFont="1" applyFill="1" applyBorder="1" applyAlignment="1"/>
    <xf numFmtId="0" fontId="23" fillId="0" borderId="0" xfId="0" applyFont="1"/>
    <xf numFmtId="49" fontId="10" fillId="45" borderId="6" xfId="0" applyNumberFormat="1" applyFont="1" applyFill="1" applyBorder="1" applyAlignment="1">
      <alignment wrapText="1"/>
    </xf>
    <xf numFmtId="43" fontId="7" fillId="45" borderId="6" xfId="1" applyFont="1" applyFill="1" applyBorder="1" applyAlignment="1"/>
    <xf numFmtId="43" fontId="7" fillId="46" borderId="6" xfId="1" applyFont="1" applyFill="1" applyBorder="1" applyAlignment="1"/>
    <xf numFmtId="49" fontId="15" fillId="38" borderId="6" xfId="0" applyNumberFormat="1" applyFont="1" applyFill="1" applyBorder="1" applyAlignment="1">
      <alignment horizontal="left" wrapText="1"/>
    </xf>
    <xf numFmtId="49" fontId="68" fillId="4" borderId="2" xfId="0" applyNumberFormat="1" applyFont="1" applyFill="1" applyBorder="1" applyAlignment="1">
      <alignment horizontal="left" vertical="center" wrapText="1"/>
    </xf>
    <xf numFmtId="43" fontId="10" fillId="4" borderId="2" xfId="1" applyFont="1" applyFill="1" applyBorder="1" applyAlignment="1">
      <alignment vertical="center"/>
    </xf>
    <xf numFmtId="0" fontId="13" fillId="4" borderId="0" xfId="0" applyFont="1" applyFill="1" applyAlignment="1">
      <alignment vertical="center"/>
    </xf>
    <xf numFmtId="0" fontId="17" fillId="45" borderId="2" xfId="0" applyFont="1" applyFill="1" applyBorder="1" applyAlignment="1">
      <alignment horizontal="left" vertical="center"/>
    </xf>
    <xf numFmtId="189" fontId="17" fillId="45" borderId="2" xfId="0" applyNumberFormat="1" applyFont="1" applyFill="1" applyBorder="1" applyAlignment="1">
      <alignment horizontal="center" vertical="center"/>
    </xf>
    <xf numFmtId="0" fontId="17" fillId="45" borderId="2" xfId="0" applyFont="1" applyFill="1" applyBorder="1" applyAlignment="1">
      <alignment horizontal="left" vertical="top"/>
    </xf>
    <xf numFmtId="189" fontId="17" fillId="45" borderId="2" xfId="0" applyNumberFormat="1" applyFont="1" applyFill="1" applyBorder="1" applyAlignment="1">
      <alignment horizontal="center" vertical="top"/>
    </xf>
    <xf numFmtId="0" fontId="18" fillId="45" borderId="2" xfId="0" applyFont="1" applyFill="1" applyBorder="1" applyAlignment="1">
      <alignment horizontal="left" vertical="top"/>
    </xf>
    <xf numFmtId="0" fontId="18" fillId="45" borderId="2" xfId="0" applyFont="1" applyFill="1" applyBorder="1" applyAlignment="1">
      <alignment horizontal="left" vertical="center"/>
    </xf>
    <xf numFmtId="189" fontId="17" fillId="45" borderId="12" xfId="0" applyNumberFormat="1" applyFont="1" applyFill="1" applyBorder="1" applyAlignment="1">
      <alignment horizontal="center" vertical="center"/>
    </xf>
    <xf numFmtId="189" fontId="17" fillId="45" borderId="12" xfId="0" applyNumberFormat="1" applyFont="1" applyFill="1" applyBorder="1" applyAlignment="1">
      <alignment horizontal="center" vertical="top"/>
    </xf>
    <xf numFmtId="49" fontId="0" fillId="45" borderId="2" xfId="0" applyNumberFormat="1" applyFill="1" applyBorder="1"/>
    <xf numFmtId="49" fontId="0" fillId="45" borderId="0" xfId="0" applyNumberFormat="1" applyFill="1"/>
    <xf numFmtId="0" fontId="17" fillId="45" borderId="12" xfId="0" applyFont="1" applyFill="1" applyBorder="1" applyAlignment="1">
      <alignment horizontal="left" vertical="top"/>
    </xf>
    <xf numFmtId="0" fontId="17" fillId="45" borderId="2" xfId="0" applyFont="1" applyFill="1" applyBorder="1" applyAlignment="1">
      <alignment horizontal="center" vertical="top"/>
    </xf>
    <xf numFmtId="0" fontId="18" fillId="45" borderId="2" xfId="0" applyFont="1" applyFill="1" applyBorder="1" applyAlignment="1">
      <alignment horizontal="center" vertical="top"/>
    </xf>
    <xf numFmtId="0" fontId="17" fillId="45" borderId="4" xfId="0" applyFont="1" applyFill="1" applyBorder="1" applyAlignment="1">
      <alignment horizontal="left" vertical="top"/>
    </xf>
    <xf numFmtId="0" fontId="0" fillId="45" borderId="0" xfId="0" applyFill="1"/>
    <xf numFmtId="0" fontId="7" fillId="15" borderId="2" xfId="0" applyFont="1" applyFill="1" applyBorder="1" applyAlignment="1">
      <alignment horizontal="center"/>
    </xf>
    <xf numFmtId="49" fontId="92" fillId="25" borderId="0" xfId="0" applyNumberFormat="1" applyFont="1" applyFill="1" applyAlignment="1">
      <alignment horizontal="center" vertical="center" wrapText="1"/>
    </xf>
    <xf numFmtId="49" fontId="16" fillId="9" borderId="0" xfId="0" applyNumberFormat="1" applyFont="1" applyFill="1" applyAlignment="1">
      <alignment vertical="center" wrapText="1"/>
    </xf>
    <xf numFmtId="0" fontId="32" fillId="47" borderId="18" xfId="16" applyFont="1" applyFill="1" applyBorder="1" applyAlignment="1">
      <alignment horizontal="center"/>
    </xf>
    <xf numFmtId="0" fontId="32" fillId="47" borderId="18" xfId="17" applyFont="1" applyFill="1" applyBorder="1" applyAlignment="1">
      <alignment horizontal="center"/>
    </xf>
    <xf numFmtId="0" fontId="94" fillId="8" borderId="0" xfId="0" applyFont="1" applyFill="1" applyAlignment="1">
      <alignment vertical="center"/>
    </xf>
    <xf numFmtId="0" fontId="95" fillId="0" borderId="0" xfId="0" applyFont="1" applyAlignment="1">
      <alignment horizontal="center" vertical="top"/>
    </xf>
    <xf numFmtId="0" fontId="95" fillId="0" borderId="0" xfId="0" applyFont="1" applyAlignment="1">
      <alignment vertical="top"/>
    </xf>
    <xf numFmtId="49" fontId="97" fillId="43" borderId="0" xfId="0" applyNumberFormat="1" applyFont="1" applyFill="1" applyAlignment="1">
      <alignment vertical="center" wrapText="1"/>
    </xf>
    <xf numFmtId="0" fontId="98" fillId="4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100" fillId="47" borderId="18" xfId="19" applyFont="1" applyFill="1" applyBorder="1" applyAlignment="1">
      <alignment horizontal="center"/>
    </xf>
    <xf numFmtId="0" fontId="100" fillId="0" borderId="15" xfId="19" applyFont="1" applyBorder="1" applyAlignment="1">
      <alignment wrapText="1"/>
    </xf>
    <xf numFmtId="189" fontId="0" fillId="0" borderId="0" xfId="0" applyNumberFormat="1"/>
    <xf numFmtId="0" fontId="17" fillId="45" borderId="0" xfId="0" applyFont="1" applyFill="1" applyAlignment="1">
      <alignment horizontal="left" vertical="top"/>
    </xf>
    <xf numFmtId="0" fontId="16" fillId="9" borderId="0" xfId="0" applyFont="1" applyFill="1" applyAlignment="1">
      <alignment vertical="center" wrapText="1"/>
    </xf>
    <xf numFmtId="49" fontId="93" fillId="45" borderId="0" xfId="0" applyNumberFormat="1" applyFont="1" applyFill="1" applyAlignment="1">
      <alignment horizontal="center" vertical="center" wrapText="1"/>
    </xf>
    <xf numFmtId="49" fontId="89" fillId="45" borderId="0" xfId="0" applyNumberFormat="1" applyFont="1" applyFill="1" applyAlignment="1">
      <alignment vertical="center" wrapText="1"/>
    </xf>
    <xf numFmtId="0" fontId="89" fillId="45" borderId="0" xfId="0" applyFont="1" applyFill="1" applyAlignment="1">
      <alignment vertical="center" wrapText="1"/>
    </xf>
    <xf numFmtId="43" fontId="8" fillId="44" borderId="9" xfId="1" applyFont="1" applyFill="1" applyBorder="1" applyAlignment="1"/>
    <xf numFmtId="17" fontId="14" fillId="48" borderId="2" xfId="0" applyNumberFormat="1" applyFont="1" applyFill="1" applyBorder="1" applyAlignment="1">
      <alignment horizontal="center" vertical="center"/>
    </xf>
    <xf numFmtId="0" fontId="15" fillId="33" borderId="0" xfId="0" applyFont="1" applyFill="1"/>
    <xf numFmtId="49" fontId="86" fillId="16" borderId="4" xfId="0" applyNumberFormat="1" applyFont="1" applyFill="1" applyBorder="1" applyAlignment="1">
      <alignment horizontal="right" vertical="center" wrapText="1"/>
    </xf>
    <xf numFmtId="49" fontId="86" fillId="16" borderId="5" xfId="0" applyNumberFormat="1" applyFont="1" applyFill="1" applyBorder="1" applyAlignment="1">
      <alignment horizontal="center" vertical="center" wrapText="1"/>
    </xf>
    <xf numFmtId="49" fontId="10" fillId="51" borderId="6" xfId="0" applyNumberFormat="1" applyFont="1" applyFill="1" applyBorder="1" applyAlignment="1">
      <alignment wrapText="1"/>
    </xf>
    <xf numFmtId="43" fontId="7" fillId="51" borderId="6" xfId="1" applyFont="1" applyFill="1" applyBorder="1" applyAlignment="1"/>
    <xf numFmtId="43" fontId="8" fillId="13" borderId="2" xfId="1" applyFont="1" applyFill="1" applyBorder="1" applyAlignment="1"/>
    <xf numFmtId="49" fontId="10" fillId="52" borderId="6" xfId="0" applyNumberFormat="1" applyFont="1" applyFill="1" applyBorder="1" applyAlignment="1">
      <alignment vertical="center" wrapText="1"/>
    </xf>
    <xf numFmtId="43" fontId="10" fillId="52" borderId="6" xfId="1" applyFont="1" applyFill="1" applyBorder="1" applyAlignment="1">
      <alignment vertical="center" wrapText="1"/>
    </xf>
    <xf numFmtId="43" fontId="7" fillId="52" borderId="6" xfId="1" applyFont="1" applyFill="1" applyBorder="1" applyAlignment="1">
      <alignment vertical="center"/>
    </xf>
    <xf numFmtId="43" fontId="8" fillId="52" borderId="6" xfId="1" applyFont="1" applyFill="1" applyBorder="1" applyAlignment="1"/>
    <xf numFmtId="49" fontId="13" fillId="52" borderId="6" xfId="0" applyNumberFormat="1" applyFont="1" applyFill="1" applyBorder="1" applyAlignment="1">
      <alignment horizontal="left" wrapText="1"/>
    </xf>
    <xf numFmtId="49" fontId="10" fillId="52" borderId="6" xfId="0" applyNumberFormat="1" applyFont="1" applyFill="1" applyBorder="1" applyAlignment="1">
      <alignment wrapText="1"/>
    </xf>
    <xf numFmtId="43" fontId="7" fillId="52" borderId="6" xfId="1" applyFont="1" applyFill="1" applyBorder="1" applyAlignment="1"/>
    <xf numFmtId="0" fontId="62" fillId="52" borderId="2" xfId="0" applyFont="1" applyFill="1" applyBorder="1" applyAlignment="1">
      <alignment horizontal="center" vertical="center"/>
    </xf>
    <xf numFmtId="0" fontId="60" fillId="52" borderId="2" xfId="0" applyFont="1" applyFill="1" applyBorder="1" applyAlignment="1">
      <alignment horizontal="center"/>
    </xf>
    <xf numFmtId="0" fontId="96" fillId="41" borderId="0" xfId="0" applyFont="1" applyFill="1"/>
    <xf numFmtId="0" fontId="0" fillId="41" borderId="0" xfId="0" applyFill="1"/>
    <xf numFmtId="0" fontId="32" fillId="53" borderId="18" xfId="16" applyFont="1" applyFill="1" applyBorder="1" applyAlignment="1">
      <alignment horizontal="center"/>
    </xf>
    <xf numFmtId="0" fontId="101" fillId="15" borderId="2" xfId="0" applyFont="1" applyFill="1" applyBorder="1" applyAlignment="1">
      <alignment horizontal="center" vertical="center"/>
    </xf>
    <xf numFmtId="43" fontId="32" fillId="47" borderId="18" xfId="1" applyFont="1" applyFill="1" applyBorder="1" applyAlignment="1">
      <alignment horizontal="center"/>
    </xf>
    <xf numFmtId="43" fontId="0" fillId="15" borderId="0" xfId="1" applyFont="1" applyFill="1"/>
    <xf numFmtId="49" fontId="24" fillId="35" borderId="11" xfId="0" applyNumberFormat="1" applyFont="1" applyFill="1" applyBorder="1" applyAlignment="1">
      <alignment vertical="center" wrapText="1"/>
    </xf>
    <xf numFmtId="49" fontId="24" fillId="35" borderId="6" xfId="0" applyNumberFormat="1" applyFont="1" applyFill="1" applyBorder="1" applyAlignment="1">
      <alignment wrapText="1"/>
    </xf>
    <xf numFmtId="0" fontId="17" fillId="42" borderId="2" xfId="20" applyFont="1" applyFill="1" applyBorder="1" applyAlignment="1">
      <alignment horizontal="center" vertical="center"/>
    </xf>
    <xf numFmtId="0" fontId="17" fillId="42" borderId="2" xfId="20" applyFont="1" applyFill="1" applyBorder="1" applyAlignment="1">
      <alignment horizontal="left" vertical="center"/>
    </xf>
    <xf numFmtId="189" fontId="17" fillId="45" borderId="2" xfId="20" applyNumberFormat="1" applyFont="1" applyFill="1" applyBorder="1" applyAlignment="1">
      <alignment horizontal="center" vertical="center"/>
    </xf>
    <xf numFmtId="0" fontId="17" fillId="45" borderId="2" xfId="20" applyFont="1" applyFill="1" applyBorder="1" applyAlignment="1">
      <alignment horizontal="left" vertical="top"/>
    </xf>
    <xf numFmtId="0" fontId="2" fillId="0" borderId="0" xfId="20"/>
    <xf numFmtId="189" fontId="2" fillId="0" borderId="0" xfId="20" applyNumberFormat="1"/>
    <xf numFmtId="0" fontId="100" fillId="0" borderId="15" xfId="21" applyFont="1" applyBorder="1" applyAlignment="1">
      <alignment wrapText="1"/>
    </xf>
    <xf numFmtId="0" fontId="17" fillId="45" borderId="2" xfId="20" applyFont="1" applyFill="1" applyBorder="1" applyAlignment="1">
      <alignment horizontal="left" vertical="center"/>
    </xf>
    <xf numFmtId="189" fontId="17" fillId="45" borderId="2" xfId="20" applyNumberFormat="1" applyFont="1" applyFill="1" applyBorder="1" applyAlignment="1">
      <alignment horizontal="center" vertical="top"/>
    </xf>
    <xf numFmtId="0" fontId="18" fillId="45" borderId="2" xfId="20" applyFont="1" applyFill="1" applyBorder="1" applyAlignment="1">
      <alignment horizontal="left" vertical="top"/>
    </xf>
    <xf numFmtId="0" fontId="18" fillId="45" borderId="2" xfId="20" applyFont="1" applyFill="1" applyBorder="1" applyAlignment="1">
      <alignment horizontal="left" vertical="center"/>
    </xf>
    <xf numFmtId="0" fontId="17" fillId="42" borderId="0" xfId="20" applyFont="1" applyFill="1" applyAlignment="1">
      <alignment horizontal="left" vertical="center"/>
    </xf>
    <xf numFmtId="189" fontId="17" fillId="45" borderId="12" xfId="20" applyNumberFormat="1" applyFont="1" applyFill="1" applyBorder="1" applyAlignment="1">
      <alignment horizontal="center" vertical="center"/>
    </xf>
    <xf numFmtId="189" fontId="17" fillId="45" borderId="12" xfId="20" applyNumberFormat="1" applyFont="1" applyFill="1" applyBorder="1" applyAlignment="1">
      <alignment horizontal="center" vertical="top"/>
    </xf>
    <xf numFmtId="49" fontId="2" fillId="45" borderId="2" xfId="20" applyNumberFormat="1" applyFill="1" applyBorder="1"/>
    <xf numFmtId="49" fontId="2" fillId="45" borderId="0" xfId="20" applyNumberFormat="1" applyFill="1"/>
    <xf numFmtId="0" fontId="17" fillId="15" borderId="2" xfId="20" applyFont="1" applyFill="1" applyBorder="1" applyAlignment="1">
      <alignment horizontal="center" vertical="center"/>
    </xf>
    <xf numFmtId="0" fontId="17" fillId="45" borderId="0" xfId="20" applyFont="1" applyFill="1" applyAlignment="1">
      <alignment horizontal="left" vertical="top"/>
    </xf>
    <xf numFmtId="0" fontId="17" fillId="42" borderId="0" xfId="20" applyFont="1" applyFill="1"/>
    <xf numFmtId="0" fontId="17" fillId="45" borderId="12" xfId="20" applyFont="1" applyFill="1" applyBorder="1" applyAlignment="1">
      <alignment horizontal="left" vertical="top"/>
    </xf>
    <xf numFmtId="0" fontId="17" fillId="45" borderId="2" xfId="20" applyFont="1" applyFill="1" applyBorder="1" applyAlignment="1">
      <alignment horizontal="center" vertical="top"/>
    </xf>
    <xf numFmtId="0" fontId="18" fillId="45" borderId="2" xfId="20" applyFont="1" applyFill="1" applyBorder="1" applyAlignment="1">
      <alignment horizontal="center" vertical="top"/>
    </xf>
    <xf numFmtId="0" fontId="17" fillId="45" borderId="4" xfId="20" applyFont="1" applyFill="1" applyBorder="1" applyAlignment="1">
      <alignment horizontal="left" vertical="top"/>
    </xf>
    <xf numFmtId="0" fontId="100" fillId="47" borderId="18" xfId="21" applyFont="1" applyFill="1" applyBorder="1" applyAlignment="1">
      <alignment horizontal="center"/>
    </xf>
    <xf numFmtId="0" fontId="8" fillId="39" borderId="2" xfId="0" applyFont="1" applyFill="1" applyBorder="1" applyAlignment="1">
      <alignment horizontal="center"/>
    </xf>
    <xf numFmtId="49" fontId="10" fillId="6" borderId="2" xfId="0" applyNumberFormat="1" applyFont="1" applyFill="1" applyBorder="1" applyAlignment="1">
      <alignment horizontal="center" wrapText="1"/>
    </xf>
    <xf numFmtId="0" fontId="13" fillId="16" borderId="0" xfId="0" applyFont="1" applyFill="1"/>
    <xf numFmtId="192" fontId="8" fillId="16" borderId="0" xfId="0" applyNumberFormat="1" applyFont="1" applyFill="1"/>
    <xf numFmtId="43" fontId="8" fillId="19" borderId="0" xfId="0" applyNumberFormat="1" applyFont="1" applyFill="1"/>
    <xf numFmtId="43" fontId="104" fillId="35" borderId="11" xfId="1" applyFont="1" applyFill="1" applyBorder="1" applyAlignment="1">
      <alignment vertical="center" wrapText="1"/>
    </xf>
    <xf numFmtId="49" fontId="14" fillId="13" borderId="9" xfId="0" applyNumberFormat="1" applyFont="1" applyFill="1" applyBorder="1" applyAlignment="1">
      <alignment horizontal="center" wrapText="1"/>
    </xf>
    <xf numFmtId="43" fontId="14" fillId="13" borderId="9" xfId="1" applyFont="1" applyFill="1" applyBorder="1" applyAlignment="1"/>
    <xf numFmtId="0" fontId="0" fillId="25" borderId="0" xfId="0" applyFill="1"/>
    <xf numFmtId="49" fontId="14" fillId="9" borderId="0" xfId="0" applyNumberFormat="1" applyFont="1" applyFill="1" applyAlignment="1">
      <alignment vertical="center" wrapText="1"/>
    </xf>
    <xf numFmtId="0" fontId="13" fillId="16" borderId="0" xfId="0" applyFont="1" applyFill="1" applyAlignment="1">
      <alignment wrapText="1"/>
    </xf>
    <xf numFmtId="49" fontId="8" fillId="14" borderId="2" xfId="0" applyNumberFormat="1" applyFont="1" applyFill="1" applyBorder="1" applyAlignment="1">
      <alignment wrapText="1"/>
    </xf>
    <xf numFmtId="43" fontId="8" fillId="14" borderId="2" xfId="1" applyFont="1" applyFill="1" applyBorder="1" applyAlignment="1">
      <alignment vertical="center"/>
    </xf>
    <xf numFmtId="49" fontId="105" fillId="43" borderId="0" xfId="0" applyNumberFormat="1" applyFont="1" applyFill="1" applyAlignment="1">
      <alignment horizontal="center" vertical="center" wrapText="1"/>
    </xf>
    <xf numFmtId="0" fontId="106" fillId="0" borderId="0" xfId="0" applyFont="1"/>
    <xf numFmtId="0" fontId="107" fillId="33" borderId="0" xfId="0" applyFont="1" applyFill="1"/>
    <xf numFmtId="0" fontId="7" fillId="25" borderId="0" xfId="0" applyFont="1" applyFill="1"/>
    <xf numFmtId="0" fontId="108" fillId="33" borderId="0" xfId="0" applyFont="1" applyFill="1" applyAlignment="1">
      <alignment horizontal="center" vertical="center" wrapText="1"/>
    </xf>
    <xf numFmtId="43" fontId="23" fillId="4" borderId="19" xfId="1" applyFont="1" applyFill="1" applyBorder="1"/>
    <xf numFmtId="43" fontId="8" fillId="4" borderId="20" xfId="3" applyFont="1" applyFill="1" applyBorder="1" applyAlignment="1"/>
    <xf numFmtId="43" fontId="8" fillId="4" borderId="21" xfId="3" applyFont="1" applyFill="1" applyBorder="1" applyAlignment="1"/>
    <xf numFmtId="43" fontId="8" fillId="4" borderId="22" xfId="3" applyFont="1" applyFill="1" applyBorder="1" applyAlignment="1"/>
    <xf numFmtId="43" fontId="8" fillId="4" borderId="20" xfId="2" applyNumberFormat="1" applyFont="1" applyFill="1" applyBorder="1"/>
    <xf numFmtId="43" fontId="8" fillId="4" borderId="4" xfId="1" applyFont="1" applyFill="1" applyBorder="1"/>
    <xf numFmtId="43" fontId="8" fillId="4" borderId="10" xfId="3" applyFont="1" applyFill="1" applyBorder="1" applyAlignment="1"/>
    <xf numFmtId="43" fontId="8" fillId="4" borderId="5" xfId="3" applyFont="1" applyFill="1" applyBorder="1" applyAlignment="1"/>
    <xf numFmtId="43" fontId="8" fillId="4" borderId="11" xfId="1" applyFont="1" applyFill="1" applyBorder="1"/>
    <xf numFmtId="43" fontId="8" fillId="0" borderId="5" xfId="3" applyFont="1" applyFill="1" applyBorder="1" applyAlignment="1"/>
    <xf numFmtId="43" fontId="8" fillId="4" borderId="11" xfId="3" applyFont="1" applyFill="1" applyBorder="1" applyAlignment="1"/>
    <xf numFmtId="43" fontId="8" fillId="0" borderId="11" xfId="3" applyFont="1" applyFill="1" applyBorder="1" applyAlignment="1"/>
    <xf numFmtId="0" fontId="8" fillId="0" borderId="23" xfId="2" applyFont="1" applyBorder="1"/>
    <xf numFmtId="43" fontId="8" fillId="37" borderId="16" xfId="2" applyNumberFormat="1" applyFont="1" applyFill="1" applyBorder="1"/>
    <xf numFmtId="43" fontId="8" fillId="4" borderId="8" xfId="3" applyFont="1" applyFill="1" applyBorder="1" applyAlignment="1"/>
    <xf numFmtId="43" fontId="8" fillId="0" borderId="8" xfId="3" applyFont="1" applyFill="1" applyBorder="1" applyAlignment="1"/>
    <xf numFmtId="43" fontId="8" fillId="4" borderId="4" xfId="2" applyNumberFormat="1" applyFont="1" applyFill="1" applyBorder="1"/>
    <xf numFmtId="43" fontId="8" fillId="0" borderId="4" xfId="2" applyNumberFormat="1" applyFont="1" applyBorder="1"/>
    <xf numFmtId="43" fontId="8" fillId="0" borderId="20" xfId="2" applyNumberFormat="1" applyFont="1" applyBorder="1"/>
    <xf numFmtId="43" fontId="8" fillId="0" borderId="17" xfId="2" applyNumberFormat="1" applyFont="1" applyBorder="1"/>
    <xf numFmtId="43" fontId="8" fillId="0" borderId="4" xfId="3" applyFont="1" applyFill="1" applyBorder="1" applyAlignment="1"/>
    <xf numFmtId="43" fontId="8" fillId="4" borderId="24" xfId="1" applyFont="1" applyFill="1" applyBorder="1"/>
    <xf numFmtId="43" fontId="8" fillId="4" borderId="25" xfId="3" applyFont="1" applyFill="1" applyBorder="1" applyAlignment="1"/>
    <xf numFmtId="43" fontId="8" fillId="4" borderId="26" xfId="3" applyFont="1" applyFill="1" applyBorder="1" applyAlignment="1"/>
    <xf numFmtId="43" fontId="8" fillId="4" borderId="14" xfId="3" applyFont="1" applyFill="1" applyBorder="1" applyAlignment="1"/>
    <xf numFmtId="43" fontId="8" fillId="4" borderId="27" xfId="3" applyFont="1" applyFill="1" applyBorder="1" applyAlignment="1"/>
    <xf numFmtId="43" fontId="8" fillId="4" borderId="28" xfId="3" applyFont="1" applyFill="1" applyBorder="1" applyAlignment="1"/>
    <xf numFmtId="43" fontId="8" fillId="4" borderId="13" xfId="1" applyFont="1" applyFill="1" applyBorder="1"/>
    <xf numFmtId="43" fontId="8" fillId="4" borderId="8" xfId="1" applyFont="1" applyFill="1" applyBorder="1"/>
    <xf numFmtId="43" fontId="8" fillId="4" borderId="22" xfId="2" applyNumberFormat="1" applyFont="1" applyFill="1" applyBorder="1"/>
    <xf numFmtId="43" fontId="7" fillId="11" borderId="16" xfId="2" applyNumberFormat="1" applyFont="1" applyFill="1" applyBorder="1"/>
    <xf numFmtId="43" fontId="8" fillId="0" borderId="13" xfId="3" applyFont="1" applyFill="1" applyBorder="1" applyAlignment="1"/>
    <xf numFmtId="43" fontId="8" fillId="4" borderId="28" xfId="2" applyNumberFormat="1" applyFont="1" applyFill="1" applyBorder="1"/>
    <xf numFmtId="43" fontId="8" fillId="0" borderId="28" xfId="2" applyNumberFormat="1" applyFont="1" applyBorder="1"/>
    <xf numFmtId="43" fontId="8" fillId="4" borderId="29" xfId="3" applyFont="1" applyFill="1" applyBorder="1" applyAlignment="1"/>
    <xf numFmtId="43" fontId="8" fillId="0" borderId="22" xfId="2" applyNumberFormat="1" applyFont="1" applyBorder="1"/>
    <xf numFmtId="43" fontId="8" fillId="0" borderId="27" xfId="2" applyNumberFormat="1" applyFont="1" applyBorder="1"/>
    <xf numFmtId="43" fontId="8" fillId="13" borderId="16" xfId="2" applyNumberFormat="1" applyFont="1" applyFill="1" applyBorder="1"/>
    <xf numFmtId="43" fontId="8" fillId="0" borderId="31" xfId="2" applyNumberFormat="1" applyFont="1" applyBorder="1"/>
    <xf numFmtId="43" fontId="8" fillId="0" borderId="30" xfId="2" applyNumberFormat="1" applyFont="1" applyBorder="1"/>
    <xf numFmtId="0" fontId="110" fillId="4" borderId="0" xfId="4" applyFont="1" applyFill="1" applyAlignment="1">
      <alignment horizontal="center" vertical="center"/>
    </xf>
    <xf numFmtId="0" fontId="111" fillId="4" borderId="0" xfId="0" applyFont="1" applyFill="1" applyAlignment="1">
      <alignment horizontal="center" vertical="center"/>
    </xf>
    <xf numFmtId="0" fontId="60" fillId="15" borderId="0" xfId="1" applyNumberFormat="1" applyFont="1" applyFill="1" applyAlignment="1">
      <alignment horizontal="center"/>
    </xf>
    <xf numFmtId="0" fontId="112" fillId="0" borderId="0" xfId="0" applyFont="1"/>
    <xf numFmtId="0" fontId="110" fillId="4" borderId="2" xfId="4" applyFont="1" applyFill="1" applyBorder="1" applyAlignment="1">
      <alignment horizontal="center" vertical="center"/>
    </xf>
    <xf numFmtId="0" fontId="111" fillId="41" borderId="2" xfId="0" applyFont="1" applyFill="1" applyBorder="1" applyAlignment="1">
      <alignment horizontal="center" vertical="center"/>
    </xf>
    <xf numFmtId="0" fontId="113" fillId="42" borderId="2" xfId="0" applyFont="1" applyFill="1" applyBorder="1" applyAlignment="1">
      <alignment horizontal="left" vertical="center"/>
    </xf>
    <xf numFmtId="0" fontId="113" fillId="42" borderId="0" xfId="0" applyFont="1" applyFill="1" applyAlignment="1">
      <alignment horizontal="left" vertical="center"/>
    </xf>
    <xf numFmtId="0" fontId="114" fillId="0" borderId="2" xfId="19" applyFont="1" applyBorder="1" applyAlignment="1">
      <alignment wrapText="1"/>
    </xf>
    <xf numFmtId="188" fontId="114" fillId="0" borderId="2" xfId="24" applyNumberFormat="1" applyFont="1" applyBorder="1" applyAlignment="1">
      <alignment horizontal="right" wrapText="1"/>
    </xf>
    <xf numFmtId="188" fontId="115" fillId="0" borderId="2" xfId="1" applyNumberFormat="1" applyFont="1" applyBorder="1"/>
    <xf numFmtId="188" fontId="115" fillId="0" borderId="2" xfId="0" applyNumberFormat="1" applyFont="1" applyBorder="1"/>
    <xf numFmtId="188" fontId="114" fillId="0" borderId="2" xfId="13" applyNumberFormat="1" applyFont="1" applyBorder="1" applyAlignment="1">
      <alignment horizontal="right" wrapText="1"/>
    </xf>
    <xf numFmtId="0" fontId="114" fillId="15" borderId="2" xfId="19" applyFont="1" applyFill="1" applyBorder="1" applyAlignment="1">
      <alignment wrapText="1"/>
    </xf>
    <xf numFmtId="0" fontId="113" fillId="42" borderId="2" xfId="0" applyFont="1" applyFill="1" applyBorder="1" applyAlignment="1">
      <alignment horizontal="center" vertical="center"/>
    </xf>
    <xf numFmtId="0" fontId="113" fillId="42" borderId="0" xfId="0" applyFont="1" applyFill="1" applyAlignment="1">
      <alignment horizontal="center" vertical="center"/>
    </xf>
    <xf numFmtId="0" fontId="113" fillId="15" borderId="2" xfId="0" applyFont="1" applyFill="1" applyBorder="1" applyAlignment="1">
      <alignment horizontal="center" vertical="center"/>
    </xf>
    <xf numFmtId="0" fontId="113" fillId="15" borderId="0" xfId="0" applyFont="1" applyFill="1" applyAlignment="1">
      <alignment horizontal="center" vertical="center"/>
    </xf>
    <xf numFmtId="0" fontId="116" fillId="42" borderId="2" xfId="7" applyFont="1" applyFill="1" applyBorder="1" applyAlignment="1" applyProtection="1">
      <alignment horizontal="center"/>
      <protection hidden="1"/>
    </xf>
    <xf numFmtId="0" fontId="116" fillId="42" borderId="0" xfId="7" applyFont="1" applyFill="1" applyAlignment="1" applyProtection="1">
      <alignment horizontal="center"/>
      <protection hidden="1"/>
    </xf>
    <xf numFmtId="0" fontId="116" fillId="15" borderId="0" xfId="7" applyFont="1" applyFill="1" applyAlignment="1" applyProtection="1">
      <alignment horizontal="center"/>
      <protection hidden="1"/>
    </xf>
    <xf numFmtId="188" fontId="117" fillId="0" borderId="2" xfId="24" applyNumberFormat="1" applyFont="1" applyBorder="1"/>
    <xf numFmtId="188" fontId="117" fillId="54" borderId="2" xfId="0" applyNumberFormat="1" applyFont="1" applyFill="1" applyBorder="1" applyAlignment="1">
      <alignment horizontal="right" vertical="center" wrapText="1"/>
    </xf>
    <xf numFmtId="0" fontId="113" fillId="4" borderId="2" xfId="0" applyFont="1" applyFill="1" applyBorder="1" applyAlignment="1">
      <alignment horizontal="left" vertical="center"/>
    </xf>
    <xf numFmtId="0" fontId="113" fillId="4" borderId="0" xfId="0" applyFont="1" applyFill="1" applyAlignment="1">
      <alignment horizontal="left" vertical="center"/>
    </xf>
    <xf numFmtId="0" fontId="117" fillId="54" borderId="0" xfId="0" applyFont="1" applyFill="1" applyAlignment="1">
      <alignment horizontal="right" vertical="center" wrapText="1"/>
    </xf>
    <xf numFmtId="43" fontId="112" fillId="0" borderId="0" xfId="1" applyFont="1"/>
    <xf numFmtId="0" fontId="60" fillId="16" borderId="2" xfId="0" applyFont="1" applyFill="1" applyBorder="1" applyAlignment="1">
      <alignment horizontal="left"/>
    </xf>
    <xf numFmtId="0" fontId="112" fillId="4" borderId="0" xfId="0" applyFont="1" applyFill="1" applyAlignment="1">
      <alignment horizontal="left"/>
    </xf>
    <xf numFmtId="0" fontId="114" fillId="0" borderId="2" xfId="19" applyFont="1" applyBorder="1" applyAlignment="1">
      <alignment horizontal="left"/>
    </xf>
    <xf numFmtId="0" fontId="114" fillId="15" borderId="2" xfId="19" applyFont="1" applyFill="1" applyBorder="1" applyAlignment="1">
      <alignment horizontal="left"/>
    </xf>
    <xf numFmtId="49" fontId="87" fillId="0" borderId="0" xfId="0" applyNumberFormat="1" applyFont="1" applyAlignment="1">
      <alignment horizontal="center" vertical="center" wrapText="1"/>
    </xf>
    <xf numFmtId="43" fontId="87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43" fontId="87" fillId="0" borderId="0" xfId="0" applyNumberFormat="1" applyFont="1"/>
    <xf numFmtId="43" fontId="7" fillId="45" borderId="6" xfId="1" applyFont="1" applyFill="1" applyBorder="1" applyAlignment="1" applyProtection="1"/>
    <xf numFmtId="43" fontId="8" fillId="38" borderId="6" xfId="1" applyFont="1" applyFill="1" applyBorder="1" applyAlignment="1" applyProtection="1"/>
    <xf numFmtId="188" fontId="112" fillId="0" borderId="0" xfId="0" applyNumberFormat="1" applyFont="1"/>
    <xf numFmtId="0" fontId="60" fillId="16" borderId="2" xfId="0" applyFont="1" applyFill="1" applyBorder="1"/>
    <xf numFmtId="0" fontId="112" fillId="4" borderId="0" xfId="0" applyFont="1" applyFill="1"/>
    <xf numFmtId="0" fontId="114" fillId="0" borderId="2" xfId="19" applyFont="1" applyBorder="1"/>
    <xf numFmtId="17" fontId="14" fillId="15" borderId="2" xfId="0" applyNumberFormat="1" applyFont="1" applyFill="1" applyBorder="1" applyAlignment="1">
      <alignment horizontal="center" vertical="center"/>
    </xf>
    <xf numFmtId="0" fontId="100" fillId="47" borderId="18" xfId="27" applyFont="1" applyFill="1" applyBorder="1" applyAlignment="1">
      <alignment horizontal="center"/>
    </xf>
    <xf numFmtId="4" fontId="100" fillId="0" borderId="15" xfId="27" applyNumberFormat="1" applyFont="1" applyBorder="1" applyAlignment="1">
      <alignment horizontal="right" wrapText="1"/>
    </xf>
    <xf numFmtId="0" fontId="44" fillId="0" borderId="0" xfId="27"/>
    <xf numFmtId="0" fontId="14" fillId="45" borderId="3" xfId="0" applyFont="1" applyFill="1" applyBorder="1" applyAlignment="1">
      <alignment horizontal="center"/>
    </xf>
    <xf numFmtId="0" fontId="14" fillId="12" borderId="3" xfId="0" applyFont="1" applyFill="1" applyBorder="1" applyAlignment="1">
      <alignment horizontal="left"/>
    </xf>
    <xf numFmtId="0" fontId="86" fillId="16" borderId="4" xfId="0" applyFont="1" applyFill="1" applyBorder="1" applyAlignment="1">
      <alignment horizontal="center" vertical="center"/>
    </xf>
    <xf numFmtId="0" fontId="86" fillId="16" borderId="5" xfId="0" applyFont="1" applyFill="1" applyBorder="1" applyAlignment="1">
      <alignment horizontal="center" vertical="center"/>
    </xf>
    <xf numFmtId="0" fontId="86" fillId="50" borderId="2" xfId="0" applyFont="1" applyFill="1" applyBorder="1" applyAlignment="1">
      <alignment horizontal="center" vertical="center"/>
    </xf>
    <xf numFmtId="0" fontId="86" fillId="16" borderId="2" xfId="0" applyFont="1" applyFill="1" applyBorder="1" applyAlignment="1">
      <alignment horizontal="center" vertical="center"/>
    </xf>
    <xf numFmtId="0" fontId="14" fillId="49" borderId="4" xfId="0" applyFont="1" applyFill="1" applyBorder="1" applyAlignment="1">
      <alignment horizontal="center" vertical="center"/>
    </xf>
    <xf numFmtId="0" fontId="14" fillId="49" borderId="5" xfId="0" applyFont="1" applyFill="1" applyBorder="1" applyAlignment="1">
      <alignment horizontal="center" vertical="center"/>
    </xf>
    <xf numFmtId="0" fontId="63" fillId="13" borderId="13" xfId="0" applyFont="1" applyFill="1" applyBorder="1" applyAlignment="1">
      <alignment horizontal="center" vertical="center"/>
    </xf>
    <xf numFmtId="0" fontId="63" fillId="13" borderId="14" xfId="0" applyFont="1" applyFill="1" applyBorder="1" applyAlignment="1">
      <alignment horizontal="center" vertical="center"/>
    </xf>
    <xf numFmtId="49" fontId="14" fillId="49" borderId="2" xfId="0" applyNumberFormat="1" applyFont="1" applyFill="1" applyBorder="1" applyAlignment="1">
      <alignment horizontal="center" vertical="center" wrapText="1"/>
    </xf>
    <xf numFmtId="0" fontId="14" fillId="49" borderId="2" xfId="0" applyFont="1" applyFill="1" applyBorder="1" applyAlignment="1">
      <alignment horizontal="center" vertical="center"/>
    </xf>
    <xf numFmtId="0" fontId="14" fillId="49" borderId="8" xfId="0" applyFont="1" applyFill="1" applyBorder="1" applyAlignment="1">
      <alignment horizontal="center" vertical="center"/>
    </xf>
    <xf numFmtId="0" fontId="61" fillId="13" borderId="13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49" fontId="14" fillId="49" borderId="4" xfId="0" applyNumberFormat="1" applyFont="1" applyFill="1" applyBorder="1" applyAlignment="1">
      <alignment horizontal="center" vertical="center" wrapText="1"/>
    </xf>
    <xf numFmtId="0" fontId="14" fillId="49" borderId="9" xfId="0" applyFont="1" applyFill="1" applyBorder="1" applyAlignment="1">
      <alignment horizontal="center" vertical="center"/>
    </xf>
    <xf numFmtId="0" fontId="14" fillId="27" borderId="4" xfId="2" applyFont="1" applyFill="1" applyBorder="1" applyAlignment="1">
      <alignment horizontal="center" vertical="center"/>
    </xf>
    <xf numFmtId="0" fontId="14" fillId="27" borderId="5" xfId="2" applyFont="1" applyFill="1" applyBorder="1" applyAlignment="1">
      <alignment horizontal="center" vertical="center"/>
    </xf>
    <xf numFmtId="0" fontId="16" fillId="9" borderId="3" xfId="2" applyFont="1" applyFill="1" applyBorder="1" applyAlignment="1">
      <alignment horizontal="center"/>
    </xf>
    <xf numFmtId="49" fontId="9" fillId="15" borderId="4" xfId="2" applyNumberFormat="1" applyFont="1" applyFill="1" applyBorder="1" applyAlignment="1">
      <alignment horizontal="center" vertical="center"/>
    </xf>
    <xf numFmtId="49" fontId="9" fillId="15" borderId="5" xfId="2" applyNumberFormat="1" applyFont="1" applyFill="1" applyBorder="1" applyAlignment="1">
      <alignment horizontal="center" vertical="center"/>
    </xf>
    <xf numFmtId="0" fontId="14" fillId="15" borderId="4" xfId="2" applyFont="1" applyFill="1" applyBorder="1" applyAlignment="1">
      <alignment horizontal="center" vertical="center"/>
    </xf>
    <xf numFmtId="0" fontId="14" fillId="15" borderId="5" xfId="2" applyFont="1" applyFill="1" applyBorder="1" applyAlignment="1">
      <alignment horizontal="center" vertical="center"/>
    </xf>
    <xf numFmtId="0" fontId="120" fillId="25" borderId="3" xfId="0" applyFont="1" applyFill="1" applyBorder="1" applyAlignment="1">
      <alignment horizontal="center" vertical="center"/>
    </xf>
  </cellXfs>
  <cellStyles count="28">
    <cellStyle name="Comma 2" xfId="3" xr:uid="{00000000-0005-0000-0000-000000000000}"/>
    <cellStyle name="Comma 2 4 3" xfId="26" xr:uid="{A192D652-B9AC-4597-969D-EEBE71B5BDDE}"/>
    <cellStyle name="Comma 3 2" xfId="15" xr:uid="{00000000-0005-0000-0000-000001000000}"/>
    <cellStyle name="Normal 2" xfId="2" xr:uid="{00000000-0005-0000-0000-000002000000}"/>
    <cellStyle name="Normal 2 5" xfId="4" xr:uid="{00000000-0005-0000-0000-000003000000}"/>
    <cellStyle name="Normal 3" xfId="12" xr:uid="{00000000-0005-0000-0000-000004000000}"/>
    <cellStyle name="Normal 4" xfId="5" xr:uid="{00000000-0005-0000-0000-000005000000}"/>
    <cellStyle name="Normal_COA_V27_23Nov04_ForMeeting" xfId="14" xr:uid="{00000000-0005-0000-0000-000006000000}"/>
    <cellStyle name="Normal_Sheet1" xfId="11" xr:uid="{00000000-0005-0000-0000-000007000000}"/>
    <cellStyle name="Normal_Sheet5" xfId="13" xr:uid="{00000000-0005-0000-0000-000008000000}"/>
    <cellStyle name="จุลภาค" xfId="1" builtinId="3"/>
    <cellStyle name="จุลภาค 10" xfId="6" xr:uid="{00000000-0005-0000-0000-00000A000000}"/>
    <cellStyle name="จุลภาค 2" xfId="23" xr:uid="{63BD6E4F-B06F-4628-B68A-43E526460634}"/>
    <cellStyle name="ปกติ" xfId="0" builtinId="0"/>
    <cellStyle name="ปกติ 11" xfId="18" xr:uid="{E83843CC-BB61-403E-8787-A4A743A028ED}"/>
    <cellStyle name="ปกติ 2" xfId="20" xr:uid="{E6164A6F-9606-4E0B-93DC-CB7B83272A45}"/>
    <cellStyle name="ปกติ 3" xfId="9" xr:uid="{00000000-0005-0000-0000-00000C000000}"/>
    <cellStyle name="ปกติ 4" xfId="22" xr:uid="{1B4A5C51-839F-49DC-B969-8C3C8936DDAA}"/>
    <cellStyle name="ปกติ 5" xfId="25" xr:uid="{DFFB8401-E15C-4A91-BC27-5ACF97141B81}"/>
    <cellStyle name="ปกติ_01" xfId="16" xr:uid="{82ED64D1-B1E2-4077-823A-026D539FECC8}"/>
    <cellStyle name="ปกติ_3) งบทดลอง68_1" xfId="27" xr:uid="{4BEC10D0-AFB7-4BAE-8034-05DF0ED54C2D}"/>
    <cellStyle name="ปกติ_Sheet1" xfId="24" xr:uid="{E98724D1-67E3-431E-9BDF-DA77B52D7AA6}"/>
    <cellStyle name="ปกติ_Sheet1 2" xfId="8" xr:uid="{00000000-0005-0000-0000-00000D000000}"/>
    <cellStyle name="ปกติ_Sheet2" xfId="10" xr:uid="{00000000-0005-0000-0000-00000E000000}"/>
    <cellStyle name="ปกติ_Sheet2 2" xfId="21" xr:uid="{9857DDE4-6CCB-4D56-B965-E17DC4CC823C}"/>
    <cellStyle name="ปกติ_Sheet3" xfId="19" xr:uid="{C0095581-6E79-4476-8AF9-5F71BC136043}"/>
    <cellStyle name="ปกติ_ก.ค.63" xfId="17" xr:uid="{DE6F812F-58AF-4F99-BB79-69DB5B82424D}"/>
    <cellStyle name="ปกติ_ผังจับคู่บัญชี2557" xfId="7" xr:uid="{00000000-0005-0000-0000-00000F000000}"/>
  </cellStyles>
  <dxfs count="1">
    <dxf>
      <font>
        <color rgb="FF9C0006"/>
      </font>
    </dxf>
  </dxfs>
  <tableStyles count="0" defaultTableStyle="TableStyleMedium2" defaultPivotStyle="PivotStyleLight16"/>
  <colors>
    <mruColors>
      <color rgb="FFCCFF33"/>
      <color rgb="FF99FF99"/>
      <color rgb="FFCC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108858</xdr:colOff>
      <xdr:row>0</xdr:row>
      <xdr:rowOff>925285</xdr:rowOff>
    </xdr:from>
    <xdr:to>
      <xdr:col>1</xdr:col>
      <xdr:colOff>1</xdr:colOff>
      <xdr:row>2</xdr:row>
      <xdr:rowOff>68035</xdr:rowOff>
    </xdr:to>
    <xdr:sp macro="" textlink="">
      <xdr:nvSpPr>
        <xdr:cNvPr id="2" name="ลูกศร: ขวา 1">
          <a:extLst>
            <a:ext uri="{FF2B5EF4-FFF2-40B4-BE49-F238E27FC236}">
              <a16:creationId xmlns:a16="http://schemas.microsoft.com/office/drawing/2014/main" id="{9549D933-99A8-4C94-BDAA-890C945DC1EC}"/>
            </a:ext>
          </a:extLst>
        </xdr:cNvPr>
        <xdr:cNvSpPr/>
      </xdr:nvSpPr>
      <xdr:spPr>
        <a:xfrm>
          <a:off x="108858" y="925285"/>
          <a:ext cx="585107" cy="47625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625929</xdr:colOff>
      <xdr:row>3</xdr:row>
      <xdr:rowOff>13607</xdr:rowOff>
    </xdr:from>
    <xdr:to>
      <xdr:col>2</xdr:col>
      <xdr:colOff>0</xdr:colOff>
      <xdr:row>4</xdr:row>
      <xdr:rowOff>258536</xdr:rowOff>
    </xdr:to>
    <xdr:cxnSp macro="">
      <xdr:nvCxnSpPr>
        <xdr:cNvPr id="4" name="ตัวเชื่อมต่อตรง 3">
          <a:extLst>
            <a:ext uri="{FF2B5EF4-FFF2-40B4-BE49-F238E27FC236}">
              <a16:creationId xmlns:a16="http://schemas.microsoft.com/office/drawing/2014/main" id="{AF374E57-69F2-4318-B1A7-FE841D32AFBF}"/>
            </a:ext>
          </a:extLst>
        </xdr:cNvPr>
        <xdr:cNvCxnSpPr/>
      </xdr:nvCxnSpPr>
      <xdr:spPr>
        <a:xfrm>
          <a:off x="625929" y="1251857"/>
          <a:ext cx="4122964" cy="54428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B7A495\1&#3591;&#3610;&#3607;&#3604;&#3621;&#3629;&#359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รียงตามตัวอย่าง"/>
      <sheetName val="ตัดค่ารักษา"/>
      <sheetName val="sheet1"/>
      <sheetName val="sheet1 (2)"/>
      <sheetName val="Sheet2"/>
    </sheetNames>
    <sheetDataSet>
      <sheetData sheetId="0"/>
      <sheetData sheetId="1"/>
      <sheetData sheetId="2">
        <row r="1">
          <cell r="A1" t="str">
            <v>รหัส</v>
          </cell>
          <cell r="B1" t="str">
            <v>บัญชี</v>
          </cell>
          <cell r="C1" t="str">
            <v>เดบิตเดือนนี้</v>
          </cell>
          <cell r="D1" t="str">
            <v>เครดิตเดือนนี้</v>
          </cell>
          <cell r="E1" t="str">
            <v>เดบิตสุทธิ</v>
          </cell>
          <cell r="F1" t="str">
            <v>เครดิตสุทธิ</v>
          </cell>
        </row>
        <row r="2">
          <cell r="A2" t="str">
            <v>1101010101.10100</v>
          </cell>
          <cell r="B2" t="str">
            <v>เงินสด</v>
          </cell>
          <cell r="C2">
            <v>3353332</v>
          </cell>
          <cell r="D2">
            <v>3353510</v>
          </cell>
          <cell r="E2">
            <v>41</v>
          </cell>
          <cell r="F2">
            <v>0</v>
          </cell>
        </row>
        <row r="3">
          <cell r="A3" t="str">
            <v>1101010104.10100</v>
          </cell>
          <cell r="B3" t="str">
            <v>เงินทดรองราชการ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1101010105.10100</v>
          </cell>
          <cell r="B4" t="str">
            <v>เงินจ่ายให้หน่วยงานย่อย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 t="str">
            <v>1101010106.10100</v>
          </cell>
          <cell r="B5" t="str">
            <v>เช็ค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</row>
        <row r="6">
          <cell r="A6" t="str">
            <v>1101020501.10101</v>
          </cell>
          <cell r="B6" t="str">
            <v>เงินฝากคลัง เลขที่     905</v>
          </cell>
          <cell r="C6">
            <v>0</v>
          </cell>
          <cell r="D6">
            <v>1070</v>
          </cell>
          <cell r="E6">
            <v>56021.8</v>
          </cell>
          <cell r="F6">
            <v>0</v>
          </cell>
        </row>
        <row r="7">
          <cell r="A7" t="str">
            <v>1101020501.10102</v>
          </cell>
          <cell r="B7" t="str">
            <v>เงินฝากคลัง เลขที่     910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</row>
        <row r="8">
          <cell r="A8" t="str">
            <v>1101020603.10100</v>
          </cell>
          <cell r="B8" t="str">
            <v>กระแสรายวัน เลขที่ 106-6-01135-4</v>
          </cell>
          <cell r="C8">
            <v>14345462.800000001</v>
          </cell>
          <cell r="D8">
            <v>19276068.800000001</v>
          </cell>
          <cell r="E8">
            <v>58964</v>
          </cell>
          <cell r="F8">
            <v>0</v>
          </cell>
        </row>
        <row r="9">
          <cell r="A9" t="str">
            <v>1101020604.10100</v>
          </cell>
          <cell r="B9" t="str">
            <v>กระแสรายวัน เลขที่ 106-6-03117-7</v>
          </cell>
          <cell r="C9">
            <v>20001070</v>
          </cell>
          <cell r="D9">
            <v>18904324.879999999</v>
          </cell>
          <cell r="E9">
            <v>857692.99000000209</v>
          </cell>
          <cell r="F9">
            <v>0</v>
          </cell>
        </row>
        <row r="10">
          <cell r="A10" t="str">
            <v>1101030101.10100</v>
          </cell>
          <cell r="B10" t="str">
            <v>เงินฝากธนาคาร-นอกงบประมาณ กระแสรายวัน เลขที่ 106-6-03790-6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1101030102.10101</v>
          </cell>
          <cell r="B11" t="str">
            <v>เงินฝากธนาคาร-นอกงบประมาณ ออมทรัพย์ เลขที่ 106-1-01439-8</v>
          </cell>
          <cell r="C11">
            <v>15269825.4</v>
          </cell>
          <cell r="D11">
            <v>10000000</v>
          </cell>
          <cell r="E11">
            <v>15530372.079999998</v>
          </cell>
          <cell r="F11">
            <v>0</v>
          </cell>
        </row>
        <row r="12">
          <cell r="A12" t="str">
            <v>1101030102.10102</v>
          </cell>
          <cell r="B12" t="str">
            <v>เงินฝากธนาคาร-นอกงบประมาณ ออมทรัพย์ เลขที่ 017-2-23437-6</v>
          </cell>
          <cell r="C12">
            <v>6112544.0199999996</v>
          </cell>
          <cell r="D12">
            <v>10790145.76</v>
          </cell>
          <cell r="E12">
            <v>18605782.130000003</v>
          </cell>
          <cell r="F12">
            <v>0</v>
          </cell>
        </row>
        <row r="13">
          <cell r="A13" t="str">
            <v>1101030102.10103</v>
          </cell>
          <cell r="B13" t="str">
            <v>เงินฝากธนาคาร-นอกงบประมาณ ออมทรัพย์ เลขที่ 106-1-40844-2</v>
          </cell>
          <cell r="C13">
            <v>13194</v>
          </cell>
          <cell r="D13">
            <v>11928</v>
          </cell>
          <cell r="E13">
            <v>2959099.31</v>
          </cell>
          <cell r="F13">
            <v>0</v>
          </cell>
        </row>
        <row r="14">
          <cell r="A14" t="str">
            <v>1101030102.10104</v>
          </cell>
          <cell r="B14" t="str">
            <v>เงินฝากธนาคาร-นอกงบประมาณ ออมทรัพย์ เลขที่ 106-0-09863-6</v>
          </cell>
          <cell r="C14">
            <v>0</v>
          </cell>
          <cell r="D14">
            <v>0</v>
          </cell>
          <cell r="E14">
            <v>66031.070000000007</v>
          </cell>
          <cell r="F14">
            <v>0</v>
          </cell>
        </row>
        <row r="15">
          <cell r="A15" t="str">
            <v>1101030102.10105</v>
          </cell>
          <cell r="B15" t="str">
            <v>เงินฝากธนาคาร-นอกงบประมาณ ออมทรัพย์ เลขที่ 106-1-43331-5</v>
          </cell>
          <cell r="C15">
            <v>0</v>
          </cell>
          <cell r="D15">
            <v>0</v>
          </cell>
          <cell r="E15">
            <v>1004174.9</v>
          </cell>
          <cell r="F15">
            <v>0</v>
          </cell>
        </row>
        <row r="16">
          <cell r="A16" t="str">
            <v>1101030102.10106</v>
          </cell>
          <cell r="B16" t="str">
            <v>เงินฝากธนาคาร-นอกงบประมาณ ออมทรัพย์ เลขที่ 106-1-78268-9</v>
          </cell>
          <cell r="C16">
            <v>0</v>
          </cell>
          <cell r="D16">
            <v>221807</v>
          </cell>
          <cell r="E16">
            <v>1204700.05</v>
          </cell>
          <cell r="F16">
            <v>0</v>
          </cell>
        </row>
        <row r="17">
          <cell r="A17" t="str">
            <v>1101030102.10107</v>
          </cell>
          <cell r="B17" t="str">
            <v>เงินฝากธนาคาร-นอกงบประมาณ ออมทรัพย์ เลขที่ 106-1-40845-0</v>
          </cell>
          <cell r="C17">
            <v>2800</v>
          </cell>
          <cell r="D17">
            <v>0</v>
          </cell>
          <cell r="E17">
            <v>298226.67</v>
          </cell>
          <cell r="F17">
            <v>0</v>
          </cell>
        </row>
        <row r="18">
          <cell r="A18" t="str">
            <v>1101030102.10108</v>
          </cell>
          <cell r="B18" t="str">
            <v>เงินฝากธนาคาร-นอกงบประมาณ ออมทรัพย์ เลขที่ 106-1-68951-4</v>
          </cell>
          <cell r="C18">
            <v>0</v>
          </cell>
          <cell r="D18">
            <v>0</v>
          </cell>
          <cell r="E18">
            <v>372519.89</v>
          </cell>
          <cell r="F18">
            <v>0</v>
          </cell>
        </row>
        <row r="19">
          <cell r="A19" t="str">
            <v>1101030102.10109</v>
          </cell>
          <cell r="B19" t="str">
            <v>เงินฝากธนาคาร-นอกงบประมาณ ออมทรัพย์ เลขที่ 106-1-50424-7</v>
          </cell>
          <cell r="C19">
            <v>0</v>
          </cell>
          <cell r="D19">
            <v>0</v>
          </cell>
          <cell r="E19">
            <v>755761.93</v>
          </cell>
          <cell r="F19">
            <v>0</v>
          </cell>
        </row>
        <row r="20">
          <cell r="A20" t="str">
            <v>1101030102.10110</v>
          </cell>
          <cell r="B20" t="str">
            <v>เงินฝากธนาคาร-นอกงบประมาณ ออมทรัพย์ เลขที่ 106-1-10859-7</v>
          </cell>
          <cell r="C20">
            <v>0</v>
          </cell>
          <cell r="D20">
            <v>0</v>
          </cell>
          <cell r="E20">
            <v>367.22</v>
          </cell>
          <cell r="F20">
            <v>0</v>
          </cell>
        </row>
        <row r="21">
          <cell r="A21" t="str">
            <v>1101030102.10111</v>
          </cell>
          <cell r="B21" t="str">
            <v>เงินฝากธนาคาร-นอกงบประมาณ ออมทรัพย์ เลขที่ 106-1-43465-6</v>
          </cell>
          <cell r="C21">
            <v>0</v>
          </cell>
          <cell r="D21">
            <v>0</v>
          </cell>
          <cell r="E21">
            <v>208456.28</v>
          </cell>
          <cell r="F21">
            <v>0</v>
          </cell>
        </row>
        <row r="22">
          <cell r="A22" t="str">
            <v>1101030102.10112</v>
          </cell>
          <cell r="B22" t="str">
            <v>เงินฝากธนาคาร-นอกงบประมาณ ออมทรัพย์ เลขที่ 106-1-79607-8</v>
          </cell>
          <cell r="C22">
            <v>0</v>
          </cell>
          <cell r="D22">
            <v>0</v>
          </cell>
          <cell r="E22">
            <v>232116.23</v>
          </cell>
          <cell r="F22">
            <v>0</v>
          </cell>
        </row>
        <row r="23">
          <cell r="A23" t="str">
            <v>1101030102.10113</v>
          </cell>
          <cell r="B23" t="str">
            <v>เงินฝากธนาคาร-นอกงบประมาณ ออมทรัพย์ เลขที่ 106-1-74615-1</v>
          </cell>
          <cell r="C23">
            <v>20000</v>
          </cell>
          <cell r="D23">
            <v>0</v>
          </cell>
          <cell r="E23">
            <v>79240.759999999995</v>
          </cell>
          <cell r="F23">
            <v>0</v>
          </cell>
        </row>
        <row r="24">
          <cell r="A24" t="str">
            <v>1101030102.10114</v>
          </cell>
          <cell r="B24" t="str">
            <v>เงินฝากธนาคาร-นอกงบประมาณ ออมทรัพย์ เลขที่ 106-1-84619-9</v>
          </cell>
          <cell r="C24">
            <v>0</v>
          </cell>
          <cell r="D24">
            <v>0</v>
          </cell>
          <cell r="E24">
            <v>17874.68</v>
          </cell>
          <cell r="F24">
            <v>0</v>
          </cell>
        </row>
        <row r="25">
          <cell r="A25" t="str">
            <v>1101030102.10115</v>
          </cell>
          <cell r="B25" t="str">
            <v>เงินฝากธนาคาร-นอกงบประมาณ ออมทรัพย์ เลขที่ 017-2-17483-9</v>
          </cell>
          <cell r="C25">
            <v>0</v>
          </cell>
          <cell r="D25">
            <v>0</v>
          </cell>
          <cell r="E25">
            <v>57219.61</v>
          </cell>
          <cell r="F25">
            <v>0</v>
          </cell>
        </row>
        <row r="26">
          <cell r="A26" t="str">
            <v>1101030102.10116</v>
          </cell>
          <cell r="B26" t="str">
            <v>เงินฝากธนาคาร-นอกงบประมาณ ออมทรัพย์ เลขที่ 615-2-03155-5</v>
          </cell>
          <cell r="C26">
            <v>0</v>
          </cell>
          <cell r="D26">
            <v>0</v>
          </cell>
          <cell r="E26">
            <v>285657.06</v>
          </cell>
          <cell r="F26">
            <v>0</v>
          </cell>
        </row>
        <row r="27">
          <cell r="A27" t="str">
            <v>1102010101.10100</v>
          </cell>
          <cell r="B27" t="str">
            <v>ลูกหนี้เงินยืม-ในงบประมาณ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A28" t="str">
            <v>1102010102.10100</v>
          </cell>
          <cell r="B28" t="str">
            <v>ลูกหนี้เงินยืม-เงินบำรุง</v>
          </cell>
          <cell r="C28">
            <v>127620</v>
          </cell>
          <cell r="D28">
            <v>149221</v>
          </cell>
          <cell r="E28">
            <v>386546</v>
          </cell>
          <cell r="F28">
            <v>0</v>
          </cell>
        </row>
        <row r="29">
          <cell r="A29" t="str">
            <v>1102010102.20100</v>
          </cell>
          <cell r="B29" t="str">
            <v>ลูกหนี้เงินยืม-เงินประกันสุขภาพถ้วนหน้า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1102010102.30100</v>
          </cell>
          <cell r="B30" t="str">
            <v>ลูกหนี้เงินยืม-เงินกองทุนประกันสังคม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1102010102.50100</v>
          </cell>
          <cell r="B31" t="str">
            <v>ลูกหนี้เงินยืม-เงินกองทุนแรงงานต่างด้าว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1102050101.10100</v>
          </cell>
          <cell r="B32" t="str">
            <v>ลูกหนี้ค่ารักษา-เบิกต้นสังกัด</v>
          </cell>
          <cell r="C32">
            <v>1768920</v>
          </cell>
          <cell r="D32">
            <v>62354</v>
          </cell>
          <cell r="E32">
            <v>3967286</v>
          </cell>
          <cell r="F32">
            <v>0</v>
          </cell>
        </row>
        <row r="33">
          <cell r="A33" t="str">
            <v>1102050101.10200</v>
          </cell>
          <cell r="B33" t="str">
            <v>ลูกหนี้ค่าสิ่งส่งตรวจหน่วยงานภาครัฐ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1102050101.10300</v>
          </cell>
          <cell r="B34" t="str">
            <v>ลูกหนี้ค่าตรวจสุขภาพหน่วยงานภาครัฐ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1102050101.10400</v>
          </cell>
          <cell r="B35" t="str">
            <v>ลูกหนี้ค่าวัสดุ/อุปกรณ์/น้ำยา หน่วยงานภาครัฐ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 t="str">
            <v>1102050101.10500</v>
          </cell>
          <cell r="B36" t="str">
            <v>ลูกหนี้ค่าสินค้า หน่วยงานภาครัฐ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1102050101.10600</v>
          </cell>
          <cell r="B37" t="str">
            <v>ลูกหนี้ค่ารักษา-หน่วยงานภาครัฐอื่น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 t="str">
            <v>1102050101.20100</v>
          </cell>
          <cell r="B38" t="str">
            <v>ลูกหนี้ค่ารักษา OPD-UC ใน CUP</v>
          </cell>
          <cell r="C38">
            <v>1678468</v>
          </cell>
          <cell r="D38">
            <v>1160693.44</v>
          </cell>
          <cell r="E38">
            <v>9247361.5600000005</v>
          </cell>
          <cell r="F38">
            <v>0</v>
          </cell>
        </row>
        <row r="39">
          <cell r="A39" t="str">
            <v>1102050101.20200</v>
          </cell>
          <cell r="B39" t="str">
            <v>ลูกหนี้ค่ารักษา IPD-UC ใน CUP</v>
          </cell>
          <cell r="C39">
            <v>1238947.68</v>
          </cell>
          <cell r="D39">
            <v>2238947.6800000002</v>
          </cell>
          <cell r="E39">
            <v>5396362</v>
          </cell>
          <cell r="F39">
            <v>0</v>
          </cell>
        </row>
        <row r="40">
          <cell r="A40" t="str">
            <v>1102050101.20300</v>
          </cell>
          <cell r="B40" t="str">
            <v>ลูกหนี้ค่ารักษา OPD-UC นอก CUP (ในจังหวัด)</v>
          </cell>
          <cell r="C40">
            <v>1374271</v>
          </cell>
          <cell r="D40">
            <v>29050</v>
          </cell>
          <cell r="E40">
            <v>6604122</v>
          </cell>
          <cell r="F40">
            <v>0</v>
          </cell>
        </row>
        <row r="41">
          <cell r="A41" t="str">
            <v>1102050101.20400</v>
          </cell>
          <cell r="B41" t="str">
            <v>ลูกหนี้ค่ารักษา IPD-UC นอก CUP (ในจังหวัด)</v>
          </cell>
          <cell r="C41">
            <v>31921.43</v>
          </cell>
          <cell r="D41">
            <v>31921.43</v>
          </cell>
          <cell r="E41">
            <v>18398979</v>
          </cell>
          <cell r="F41">
            <v>0</v>
          </cell>
        </row>
        <row r="42">
          <cell r="A42" t="str">
            <v>1102050101.20500</v>
          </cell>
          <cell r="B42" t="str">
            <v>ลูกหนี้ค่ารักษา OPD-UC นอก CUP (ต่างจังหวัด)</v>
          </cell>
          <cell r="C42">
            <v>275</v>
          </cell>
          <cell r="D42">
            <v>275</v>
          </cell>
          <cell r="E42">
            <v>1130</v>
          </cell>
          <cell r="F42">
            <v>0</v>
          </cell>
        </row>
        <row r="43">
          <cell r="A43" t="str">
            <v>1102050101.20600</v>
          </cell>
          <cell r="B43" t="str">
            <v>ลูกหนี้ค่ารักษา IPD-UC นอก CUP (ต่างจังหวัด)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</row>
        <row r="44">
          <cell r="A44" t="str">
            <v>1102050101.20700</v>
          </cell>
          <cell r="B44" t="str">
            <v>ลูกหนี้ค่ารักษา OPD-UC ต่างสังกัด สป.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</row>
        <row r="45">
          <cell r="A45" t="str">
            <v>1102050101.20800</v>
          </cell>
          <cell r="B45" t="str">
            <v>ลูกหนี้ค่ารักษา IPD-UC ต่างสังกัด สป.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1102050101.20900</v>
          </cell>
          <cell r="B46" t="str">
            <v>ลูกหนี้ค่ารักษา UC-ค่าใช้จ่ายสูง/อุบัติเหตุ/ฉุกเฉิน OPD</v>
          </cell>
          <cell r="C46">
            <v>46005.15</v>
          </cell>
          <cell r="D46">
            <v>61132.15</v>
          </cell>
          <cell r="E46">
            <v>275627</v>
          </cell>
          <cell r="F46">
            <v>0</v>
          </cell>
        </row>
        <row r="47">
          <cell r="A47" t="str">
            <v>1102050101.21000</v>
          </cell>
          <cell r="B47" t="str">
            <v>ลูกหนี้ค่ารักษา UC-ค่าใช้จ่ายสูง/อุบัติเหตุ/ฉุกเฉิน IPD</v>
          </cell>
          <cell r="C47">
            <v>4755899.13</v>
          </cell>
          <cell r="D47">
            <v>1778302.9</v>
          </cell>
          <cell r="E47">
            <v>8907519.2299999986</v>
          </cell>
          <cell r="F47">
            <v>0</v>
          </cell>
        </row>
        <row r="48">
          <cell r="A48" t="str">
            <v>1102050101.21100</v>
          </cell>
          <cell r="B48" t="str">
            <v>ลูกหนี้ค่ารักษา UC-เฉพาะโรค (Disease Management)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 t="str">
            <v>1102050101.21200</v>
          </cell>
          <cell r="B49" t="str">
            <v>ลูกหนี้ค่ารักษา OPD-UC ปีก่อน</v>
          </cell>
          <cell r="C49">
            <v>0</v>
          </cell>
          <cell r="D49">
            <v>58431</v>
          </cell>
          <cell r="E49">
            <v>45126</v>
          </cell>
          <cell r="F49">
            <v>0</v>
          </cell>
        </row>
        <row r="50">
          <cell r="A50" t="str">
            <v>1102050101.21300</v>
          </cell>
          <cell r="B50" t="str">
            <v>ลูกหนี้ค่ารักษา IPD-UC ปีก่อน</v>
          </cell>
          <cell r="C50">
            <v>0</v>
          </cell>
          <cell r="D50">
            <v>1030660.82</v>
          </cell>
          <cell r="E50">
            <v>10067114.279999999</v>
          </cell>
          <cell r="F50">
            <v>0</v>
          </cell>
        </row>
        <row r="51">
          <cell r="A51" t="str">
            <v>1102050101.30100</v>
          </cell>
          <cell r="B51" t="str">
            <v>ลูกหนี้ค่ารักษาประกันสังคม OPD-เครือข่าย</v>
          </cell>
          <cell r="C51">
            <v>368276</v>
          </cell>
          <cell r="D51">
            <v>0</v>
          </cell>
          <cell r="E51">
            <v>2255211</v>
          </cell>
          <cell r="F51">
            <v>0</v>
          </cell>
        </row>
        <row r="52">
          <cell r="A52" t="str">
            <v>1102050101.30200</v>
          </cell>
          <cell r="B52" t="str">
            <v>ลูกหนี้ค่ารักษาประกันสังคม IPD-เครือข่าย</v>
          </cell>
          <cell r="C52">
            <v>484501</v>
          </cell>
          <cell r="D52">
            <v>0</v>
          </cell>
          <cell r="E52">
            <v>4229181</v>
          </cell>
          <cell r="F52">
            <v>0</v>
          </cell>
        </row>
        <row r="53">
          <cell r="A53" t="str">
            <v>1102050101.30300</v>
          </cell>
          <cell r="B53" t="str">
            <v>ลูกหนี้ค่ารักษาประกันสังคม OPD-นอกเครือข่าย</v>
          </cell>
          <cell r="C53">
            <v>3181</v>
          </cell>
          <cell r="D53">
            <v>44610</v>
          </cell>
          <cell r="E53">
            <v>33766</v>
          </cell>
          <cell r="F53">
            <v>0</v>
          </cell>
        </row>
        <row r="54">
          <cell r="A54" t="str">
            <v>1102050101.30400</v>
          </cell>
          <cell r="B54" t="str">
            <v>ลูกหนี้ค่ารักษาประกันสังคม IPD-นอกเครือข่าย</v>
          </cell>
          <cell r="C54">
            <v>30025</v>
          </cell>
          <cell r="D54">
            <v>0</v>
          </cell>
          <cell r="E54">
            <v>1580120</v>
          </cell>
          <cell r="F54">
            <v>0</v>
          </cell>
        </row>
        <row r="55">
          <cell r="A55" t="str">
            <v>1102050101.30500</v>
          </cell>
          <cell r="B55" t="str">
            <v>ลูกหนี้ค่ารักษาประกันสังคม OPD-ต่างสังกัด สป.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1102050101.30600</v>
          </cell>
          <cell r="B56" t="str">
            <v>ลูกหนี้ค่ารักษาประกันสังคม IPD-ต่างสังกัด สป.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1102050101.30700</v>
          </cell>
          <cell r="B57" t="str">
            <v>ลูกหนี้ค่ารักษาประกันสังคม-กองทุนทดแทน</v>
          </cell>
          <cell r="C57">
            <v>16613</v>
          </cell>
          <cell r="D57">
            <v>0</v>
          </cell>
          <cell r="E57">
            <v>464762.4</v>
          </cell>
          <cell r="F57">
            <v>0</v>
          </cell>
        </row>
        <row r="58">
          <cell r="A58" t="str">
            <v>1102050101.30800</v>
          </cell>
          <cell r="B58" t="str">
            <v>ลูกหนี้ค่ารักษาประกันสังคม 72 ชั่วโมงแรก</v>
          </cell>
          <cell r="C58">
            <v>130885</v>
          </cell>
          <cell r="D58">
            <v>0</v>
          </cell>
          <cell r="E58">
            <v>202679</v>
          </cell>
          <cell r="F58">
            <v>0</v>
          </cell>
        </row>
        <row r="59">
          <cell r="A59" t="str">
            <v>1102050101.30900</v>
          </cell>
          <cell r="B59" t="str">
            <v>ลูกหนี้ค่ารักษาประกันสังคม-ค่าใช้จ่ายสูง/อุบัติเหตุ/ฉุกเฉิน OPD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 t="str">
            <v>1102050101.31000</v>
          </cell>
          <cell r="B60" t="str">
            <v>ลูกหนี้ค่ารักษาประกันสังคม-ค่าใช้จ่ายสูง/อุบัติเหตุ/ฉุกเฉิน IPD</v>
          </cell>
          <cell r="C60">
            <v>75160</v>
          </cell>
          <cell r="D60">
            <v>13194</v>
          </cell>
          <cell r="E60">
            <v>411463</v>
          </cell>
          <cell r="F60">
            <v>0</v>
          </cell>
        </row>
        <row r="61">
          <cell r="A61" t="str">
            <v>1102050101.40100</v>
          </cell>
          <cell r="B61" t="str">
            <v>ลูกหนี้ค่ารักษา-เบิกคลัง OPD</v>
          </cell>
          <cell r="C61">
            <v>11240453</v>
          </cell>
          <cell r="D61">
            <v>11240453</v>
          </cell>
          <cell r="E61">
            <v>0</v>
          </cell>
          <cell r="F61">
            <v>0</v>
          </cell>
        </row>
        <row r="62">
          <cell r="A62" t="str">
            <v>1102050101.40200</v>
          </cell>
          <cell r="B62" t="str">
            <v>ลูกหนี้ค่ารักษา-เบิกคลัง IPD</v>
          </cell>
          <cell r="C62">
            <v>0</v>
          </cell>
          <cell r="D62">
            <v>0</v>
          </cell>
          <cell r="E62">
            <v>8239263</v>
          </cell>
          <cell r="F62">
            <v>0</v>
          </cell>
        </row>
        <row r="63">
          <cell r="A63" t="str">
            <v>1102050101.50100</v>
          </cell>
          <cell r="B63" t="str">
            <v>ลูกหนี้ค่ารักษา-แรงงานต่างด้าว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1102050102.10100</v>
          </cell>
          <cell r="B64" t="str">
            <v>ลูกหนี้ค่ารักษา-ชำระเงิน</v>
          </cell>
          <cell r="C64">
            <v>0</v>
          </cell>
          <cell r="D64">
            <v>5096</v>
          </cell>
          <cell r="E64">
            <v>11010</v>
          </cell>
          <cell r="F64">
            <v>0</v>
          </cell>
        </row>
        <row r="65">
          <cell r="A65" t="str">
            <v>1102050102.10200</v>
          </cell>
          <cell r="B65" t="str">
            <v>ลูกหนี้ค่าสิ่งส่งตรวจบุคคลภายนอก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1102050102.10300</v>
          </cell>
          <cell r="B66" t="str">
            <v>ลูกหนี้ค่าตรวจสุขภาพบุคคลภายนอก</v>
          </cell>
          <cell r="C66">
            <v>0</v>
          </cell>
          <cell r="D66">
            <v>13140</v>
          </cell>
          <cell r="E66">
            <v>167360</v>
          </cell>
          <cell r="F66">
            <v>0</v>
          </cell>
        </row>
        <row r="67">
          <cell r="A67" t="str">
            <v>1102050102.10400</v>
          </cell>
          <cell r="B67" t="str">
            <v>ลูกหนี้ค่าวัสดุ/อุปกรณ์/น้ำยา บุคคลภายนอก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1102050102.10500</v>
          </cell>
          <cell r="B68" t="str">
            <v>ลูกหนี้ค่าสินค้า บุคคลภายนอก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1102050102.60100</v>
          </cell>
          <cell r="B69" t="str">
            <v>ลูกหนี้ค่ารักษา-พรบ.รถ</v>
          </cell>
          <cell r="C69">
            <v>862836</v>
          </cell>
          <cell r="D69">
            <v>726594</v>
          </cell>
          <cell r="E69">
            <v>5458049.4000000004</v>
          </cell>
          <cell r="F69">
            <v>0</v>
          </cell>
        </row>
        <row r="70">
          <cell r="A70" t="str">
            <v>1102050110.10100</v>
          </cell>
          <cell r="B70" t="str">
            <v>ดอกเบี้ยค้างรับ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1102050115.10100</v>
          </cell>
          <cell r="B71" t="str">
            <v>เงินปันผลค้างรับ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1102050123.10100</v>
          </cell>
          <cell r="B72" t="str">
            <v xml:space="preserve"> ค่าเผื่อหนี้สงสัยจะสูญ-ลูกหนี้ค่ารักษา-เบิกต้นสังกัด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1102050123.10200</v>
          </cell>
          <cell r="B73" t="str">
            <v>ค่าเผื่อหนี้สงสัยจะสูญ-ลูกหนี้ค่ารักษา-ชำระเงิน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 t="str">
            <v>1102050123.10300</v>
          </cell>
          <cell r="B74" t="str">
            <v>ค่าเผื่อหนี้สงสัยจะสูญ-ลูกหนี้ค่าสิ่งส่งตรวจ หน่วยงานภาครัฐ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 t="str">
            <v>1102050123.10400</v>
          </cell>
          <cell r="B75" t="str">
            <v>ค่าเผื่อหนี้สงสัยจะสูญ-ลูกหนี้ค่าตรวจสุขภาพ หน่วยงานภาครัฐ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 t="str">
            <v>1102050123.10500</v>
          </cell>
          <cell r="B76" t="str">
            <v>ค่าเผื่อหนี้สงสัยจะสูญ-ลูกหนี้ค่าวัสดุ/อุปกรณ์/น้ำยา หน่วยงานภาครัฐ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1102050123.10600</v>
          </cell>
          <cell r="B77" t="str">
            <v>ค่าเผื่อหนี้สงสัยจะสูญ-ลูกหนี้ค่าสินค้า หน่วยงานภาครัฐ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1102050123.10700</v>
          </cell>
          <cell r="B78" t="str">
            <v>ค่าเผื่อหนี้สงสัยจะสูญ-ลูกหนี้ค่ารักษา หน่วยงานภาครัฐอื่น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1102050123.10800</v>
          </cell>
          <cell r="B79" t="str">
            <v>ค่าเผื่อหนี้สงสัยจะสูญ-ลูกหนี้ค่าสิ่งส่งตรวจ บุคคลภายนอก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1102050123.10900</v>
          </cell>
          <cell r="B80" t="str">
            <v>ค่าเผื่อหนี้สงสัยจะสูญ-ลูกหนี้ค่าตรวจสุขภาพ บุคคลภายนอก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 t="str">
            <v>1102050123.11000</v>
          </cell>
          <cell r="B81" t="str">
            <v>ค่าเผื่อหนี้สงสัยจะสูญ-ลูกหนี้ค่าวัสดุ/อุปกรณ์/น้ำยา บุคคลภายนอก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 t="str">
            <v>1102050123.11100</v>
          </cell>
          <cell r="B82" t="str">
            <v>ค่าเผื่อหนี้สงสัยจะสูญ-ลูกหนี้ค่าสินค้า บุคคลภายนอก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 t="str">
            <v>1102050123.20100</v>
          </cell>
          <cell r="B83" t="str">
            <v>ค่าเผื่อหนี้สงสัยจะสูญ-ลูกหนี้ค่ารักษา OPD-UC ใน CUP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1102050123.20200</v>
          </cell>
          <cell r="B84" t="str">
            <v>ค่าเผื่อหนี้สงสัยจะสูญ-ลูกหนี้ค่ารักษา IPD-UC ใน CUP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 t="str">
            <v>1102050123.20300</v>
          </cell>
          <cell r="B85" t="str">
            <v>ค่าเผื่อหนี้สงสัยจะสูญ-ลูกหนี้ค่ารักษา OPD-UC นอก CUP ในจังหวัด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 t="str">
            <v>1102050123.20400</v>
          </cell>
          <cell r="B86" t="str">
            <v>ค่าเผื่อหนี้สงสัยจะสูญ-ลูกหนี้ค่ารักษา IPD-UC นอก CUP ในจังหวัด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 t="str">
            <v>1102050123.20500</v>
          </cell>
          <cell r="B87" t="str">
            <v>ค่าเผื่อหนี้สงสัยจะสูญ-ลูกหนี้ค่ารักษา OPD-UC นอก CUP (ต่างจังหวัด)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 t="str">
            <v>1102050123.20600</v>
          </cell>
          <cell r="B88" t="str">
            <v>ค่าเผื่อหนี้สงสัยจะสูญ-ลูกหนี้ค่ารักษา IPD-UC นอก CUP (ต่างจังหวัด)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1102050123.20700</v>
          </cell>
          <cell r="B89" t="str">
            <v>ค่าเผื่อหนี้สงสัยจะสูญ-ลูกหนี้ค่ารักษา OPD-UC ต่างสังกัด สป.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 t="str">
            <v>1102050123.20800</v>
          </cell>
          <cell r="B90" t="str">
            <v>ค่าเผื่อหนี้สงสัยจะสูญ-ลูกหนี้ค่ารักษา IPD-UC ต่างสังกัด สป.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 t="str">
            <v>1102050123.20900</v>
          </cell>
          <cell r="B91" t="str">
            <v>ค่าเผื่อหนี้สงสัยจะสูญ-ลูกหนี้ค่ารักษา UC-ค่าใช้จ่ายสูง/อุบัติเหตุ/ฉุกเฉิน OPD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1102050123.21000</v>
          </cell>
          <cell r="B92" t="str">
            <v>ค่าเผื่อหนี้สงสัยจะสูญ-ลูกหนี้ค่ารักษา UC-ค่าใช้จ่ายสูง/อุบัติเหตุ/ฉุกเฉิน IPD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 t="str">
            <v>1102050123.21100</v>
          </cell>
          <cell r="B93" t="str">
            <v>ค่าเผื่อหนี้สงสัยจะสูญ-ลูกหนี้ค่ารักษา UC-เฉพาะโรค (Disease Management)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1102050123.21200</v>
          </cell>
          <cell r="B94" t="str">
            <v>ค่าเผื่อหนี้สงสัยจะสูญ-ลูกหนี้ค่ารักษา OPD UC ปีก่อน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1102050123.21300</v>
          </cell>
          <cell r="B95" t="str">
            <v>ค่าเผื่อหนี้สงสัยจะสูญ-ลูกหนี้ค่ารักษา IPD UC ปีก่อน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ธีม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2EE34-E65D-4837-BE1C-3905ECF6FB8B}">
  <dimension ref="A1:Q838"/>
  <sheetViews>
    <sheetView topLeftCell="F1" zoomScale="120" zoomScaleNormal="120" workbookViewId="0">
      <selection activeCell="O1" sqref="O1:P838"/>
    </sheetView>
  </sheetViews>
  <sheetFormatPr defaultColWidth="9" defaultRowHeight="23.25" customHeight="1"/>
  <cols>
    <col min="1" max="2" width="9" style="610"/>
    <col min="3" max="4" width="14.625" style="610" customWidth="1"/>
    <col min="5" max="5" width="20.875" style="610" customWidth="1"/>
    <col min="6" max="6" width="14.625" style="610" customWidth="1"/>
    <col min="7" max="7" width="38.5" style="610" customWidth="1"/>
    <col min="8" max="8" width="9" style="610"/>
    <col min="9" max="9" width="45.375" style="610" customWidth="1"/>
    <col min="10" max="12" width="9" style="610"/>
    <col min="13" max="13" width="15.75" style="610" customWidth="1"/>
    <col min="14" max="16384" width="9" style="610"/>
  </cols>
  <sheetData>
    <row r="1" spans="1:17" ht="23.25" customHeight="1">
      <c r="I1" s="629" t="s">
        <v>3780</v>
      </c>
      <c r="J1" s="629" t="s">
        <v>4368</v>
      </c>
      <c r="K1" s="629" t="s">
        <v>4369</v>
      </c>
      <c r="L1" s="629" t="s">
        <v>4370</v>
      </c>
      <c r="M1" s="629" t="s">
        <v>4371</v>
      </c>
      <c r="N1" s="629" t="s">
        <v>4372</v>
      </c>
      <c r="O1" s="629" t="s">
        <v>4373</v>
      </c>
      <c r="P1" s="629" t="s">
        <v>4374</v>
      </c>
      <c r="Q1" s="629" t="s">
        <v>4375</v>
      </c>
    </row>
    <row r="2" spans="1:17" ht="23.25" customHeight="1">
      <c r="A2" s="606" t="s">
        <v>944</v>
      </c>
      <c r="B2" s="607">
        <v>1.1000000000000001</v>
      </c>
      <c r="C2" s="608">
        <v>1101010101.1010001</v>
      </c>
      <c r="D2" s="609" t="s">
        <v>71</v>
      </c>
      <c r="F2" s="574" t="s">
        <v>2598</v>
      </c>
      <c r="G2" s="574" t="s">
        <v>71</v>
      </c>
      <c r="H2" s="611">
        <f>+C2-F2</f>
        <v>0</v>
      </c>
      <c r="I2" s="612" t="s">
        <v>71</v>
      </c>
      <c r="J2" s="612" t="s">
        <v>4093</v>
      </c>
      <c r="K2" s="612" t="s">
        <v>2022</v>
      </c>
      <c r="L2" s="612" t="s">
        <v>4094</v>
      </c>
      <c r="M2" s="612" t="s">
        <v>4095</v>
      </c>
      <c r="N2" s="612" t="s">
        <v>4096</v>
      </c>
      <c r="O2" s="612" t="s">
        <v>57</v>
      </c>
      <c r="P2" s="612" t="s">
        <v>903</v>
      </c>
      <c r="Q2" s="612" t="s">
        <v>4097</v>
      </c>
    </row>
    <row r="3" spans="1:17" ht="23.25" customHeight="1">
      <c r="A3" s="606"/>
      <c r="B3" s="607" t="s">
        <v>904</v>
      </c>
      <c r="C3" s="608">
        <v>1101010104.1010001</v>
      </c>
      <c r="D3" s="613" t="s">
        <v>72</v>
      </c>
      <c r="F3" s="574" t="s">
        <v>2599</v>
      </c>
      <c r="G3" s="574" t="s">
        <v>72</v>
      </c>
      <c r="H3" s="611">
        <f t="shared" ref="H3:H66" si="0">+C3-F3</f>
        <v>0</v>
      </c>
      <c r="I3" s="612" t="s">
        <v>72</v>
      </c>
      <c r="J3" s="612" t="s">
        <v>4093</v>
      </c>
      <c r="K3" s="612" t="s">
        <v>2022</v>
      </c>
      <c r="L3" s="612" t="s">
        <v>4094</v>
      </c>
      <c r="M3" s="612" t="s">
        <v>4095</v>
      </c>
      <c r="N3" s="612" t="s">
        <v>4096</v>
      </c>
      <c r="O3" s="612" t="s">
        <v>57</v>
      </c>
      <c r="P3" s="612" t="s">
        <v>903</v>
      </c>
      <c r="Q3" s="612" t="s">
        <v>4097</v>
      </c>
    </row>
    <row r="4" spans="1:17" ht="23.25" customHeight="1">
      <c r="A4" s="606"/>
      <c r="B4" s="607" t="s">
        <v>904</v>
      </c>
      <c r="C4" s="608">
        <v>1101010112.1010001</v>
      </c>
      <c r="D4" s="613" t="s">
        <v>73</v>
      </c>
      <c r="F4" s="574" t="s">
        <v>2600</v>
      </c>
      <c r="G4" s="574" t="s">
        <v>73</v>
      </c>
      <c r="H4" s="611">
        <f t="shared" si="0"/>
        <v>0</v>
      </c>
      <c r="I4" s="612" t="s">
        <v>73</v>
      </c>
      <c r="J4" s="612" t="s">
        <v>4093</v>
      </c>
      <c r="K4" s="612" t="s">
        <v>2022</v>
      </c>
      <c r="L4" s="612" t="s">
        <v>4094</v>
      </c>
      <c r="M4" s="612" t="s">
        <v>4095</v>
      </c>
      <c r="N4" s="612" t="s">
        <v>4096</v>
      </c>
      <c r="O4" s="612" t="s">
        <v>57</v>
      </c>
      <c r="P4" s="612" t="s">
        <v>903</v>
      </c>
      <c r="Q4" s="612" t="s">
        <v>4097</v>
      </c>
    </row>
    <row r="5" spans="1:17" ht="23.25" customHeight="1">
      <c r="A5" s="606"/>
      <c r="B5" s="607" t="s">
        <v>904</v>
      </c>
      <c r="C5" s="614">
        <v>1101010113.1010001</v>
      </c>
      <c r="D5" s="609" t="s">
        <v>74</v>
      </c>
      <c r="F5" s="574" t="s">
        <v>2601</v>
      </c>
      <c r="G5" s="574" t="s">
        <v>74</v>
      </c>
      <c r="H5" s="611">
        <f t="shared" si="0"/>
        <v>0</v>
      </c>
      <c r="I5" s="612" t="s">
        <v>74</v>
      </c>
      <c r="J5" s="612" t="s">
        <v>4093</v>
      </c>
      <c r="K5" s="612" t="s">
        <v>2022</v>
      </c>
      <c r="L5" s="612" t="s">
        <v>4094</v>
      </c>
      <c r="M5" s="612" t="s">
        <v>4095</v>
      </c>
      <c r="N5" s="612" t="s">
        <v>4096</v>
      </c>
      <c r="O5" s="612" t="s">
        <v>57</v>
      </c>
      <c r="P5" s="612" t="s">
        <v>903</v>
      </c>
      <c r="Q5" s="612" t="s">
        <v>4097</v>
      </c>
    </row>
    <row r="6" spans="1:17" ht="23.25" customHeight="1">
      <c r="A6" s="606" t="s">
        <v>944</v>
      </c>
      <c r="B6" s="607">
        <v>1.1000000000000001</v>
      </c>
      <c r="C6" s="614">
        <v>1101020501.1010001</v>
      </c>
      <c r="D6" s="609" t="s">
        <v>75</v>
      </c>
      <c r="F6" s="574" t="s">
        <v>2602</v>
      </c>
      <c r="G6" s="574" t="s">
        <v>75</v>
      </c>
      <c r="H6" s="611">
        <f t="shared" si="0"/>
        <v>0</v>
      </c>
      <c r="I6" s="612" t="s">
        <v>75</v>
      </c>
      <c r="J6" s="612" t="s">
        <v>4098</v>
      </c>
      <c r="K6" s="612" t="s">
        <v>2024</v>
      </c>
      <c r="L6" s="612" t="s">
        <v>4094</v>
      </c>
      <c r="M6" s="612" t="s">
        <v>4095</v>
      </c>
      <c r="N6" s="612" t="s">
        <v>4096</v>
      </c>
      <c r="O6" s="612" t="s">
        <v>57</v>
      </c>
      <c r="P6" s="612" t="s">
        <v>903</v>
      </c>
      <c r="Q6" s="612" t="s">
        <v>4097</v>
      </c>
    </row>
    <row r="7" spans="1:17" ht="23.25" customHeight="1">
      <c r="A7" s="606" t="s">
        <v>944</v>
      </c>
      <c r="B7" s="607">
        <v>1.1000000000000001</v>
      </c>
      <c r="C7" s="614">
        <v>1101020501.1029999</v>
      </c>
      <c r="D7" s="609" t="s">
        <v>77</v>
      </c>
      <c r="F7" s="574" t="s">
        <v>3781</v>
      </c>
      <c r="G7" s="574" t="s">
        <v>77</v>
      </c>
      <c r="H7" s="611">
        <f t="shared" si="0"/>
        <v>0</v>
      </c>
      <c r="I7" s="612" t="s">
        <v>77</v>
      </c>
      <c r="J7" s="612" t="s">
        <v>4098</v>
      </c>
      <c r="K7" s="612" t="s">
        <v>2024</v>
      </c>
      <c r="L7" s="612" t="s">
        <v>4094</v>
      </c>
      <c r="M7" s="612" t="s">
        <v>4095</v>
      </c>
      <c r="N7" s="612" t="s">
        <v>4096</v>
      </c>
      <c r="O7" s="612" t="s">
        <v>57</v>
      </c>
      <c r="P7" s="612" t="s">
        <v>903</v>
      </c>
      <c r="Q7" s="612" t="s">
        <v>4097</v>
      </c>
    </row>
    <row r="8" spans="1:17" ht="23.25" customHeight="1">
      <c r="A8" s="606"/>
      <c r="B8" s="607">
        <v>2</v>
      </c>
      <c r="C8" s="608">
        <v>1101020501.1040001</v>
      </c>
      <c r="D8" s="609" t="s">
        <v>78</v>
      </c>
      <c r="F8" s="574" t="s">
        <v>3782</v>
      </c>
      <c r="G8" s="574" t="s">
        <v>78</v>
      </c>
      <c r="H8" s="611">
        <f t="shared" si="0"/>
        <v>0</v>
      </c>
      <c r="I8" s="612" t="s">
        <v>78</v>
      </c>
      <c r="J8" s="612" t="s">
        <v>4098</v>
      </c>
      <c r="K8" s="612" t="s">
        <v>2024</v>
      </c>
      <c r="L8" s="612" t="s">
        <v>4094</v>
      </c>
      <c r="M8" s="612" t="s">
        <v>4095</v>
      </c>
      <c r="N8" s="612" t="s">
        <v>4096</v>
      </c>
      <c r="O8" s="612" t="s">
        <v>57</v>
      </c>
      <c r="P8" s="612" t="s">
        <v>903</v>
      </c>
      <c r="Q8" s="612" t="s">
        <v>4097</v>
      </c>
    </row>
    <row r="9" spans="1:17" ht="23.25" customHeight="1">
      <c r="A9" s="606"/>
      <c r="B9" s="607">
        <v>1.2</v>
      </c>
      <c r="C9" s="614">
        <v>1101020501.201</v>
      </c>
      <c r="D9" s="615" t="s">
        <v>79</v>
      </c>
      <c r="F9" s="574" t="s">
        <v>3783</v>
      </c>
      <c r="G9" s="574" t="s">
        <v>79</v>
      </c>
      <c r="H9" s="611">
        <f t="shared" si="0"/>
        <v>0</v>
      </c>
      <c r="I9" s="612" t="s">
        <v>79</v>
      </c>
      <c r="J9" s="612" t="s">
        <v>4098</v>
      </c>
      <c r="K9" s="612" t="s">
        <v>2024</v>
      </c>
      <c r="L9" s="612" t="s">
        <v>4094</v>
      </c>
      <c r="M9" s="612" t="s">
        <v>4095</v>
      </c>
      <c r="N9" s="612" t="s">
        <v>4096</v>
      </c>
      <c r="O9" s="612" t="s">
        <v>57</v>
      </c>
      <c r="P9" s="612" t="s">
        <v>903</v>
      </c>
      <c r="Q9" s="612" t="s">
        <v>4097</v>
      </c>
    </row>
    <row r="10" spans="1:17" ht="23.25" customHeight="1">
      <c r="A10" s="606"/>
      <c r="B10" s="607"/>
      <c r="C10" s="614"/>
      <c r="D10" s="615"/>
      <c r="F10" s="574" t="s">
        <v>3657</v>
      </c>
      <c r="G10" s="574" t="s">
        <v>3658</v>
      </c>
      <c r="H10" s="611">
        <f t="shared" si="0"/>
        <v>-1101020504.1010001</v>
      </c>
      <c r="I10" s="612" t="s">
        <v>3658</v>
      </c>
      <c r="J10" s="612" t="s">
        <v>4098</v>
      </c>
      <c r="K10" s="612" t="s">
        <v>2024</v>
      </c>
      <c r="L10" s="612" t="s">
        <v>4094</v>
      </c>
      <c r="M10" s="612" t="s">
        <v>4095</v>
      </c>
      <c r="N10" s="612" t="s">
        <v>4096</v>
      </c>
      <c r="O10" s="612" t="s">
        <v>57</v>
      </c>
      <c r="P10" s="612" t="s">
        <v>903</v>
      </c>
      <c r="Q10" s="612" t="s">
        <v>4099</v>
      </c>
    </row>
    <row r="11" spans="1:17" ht="23.25" customHeight="1">
      <c r="A11" s="606"/>
      <c r="B11" s="607" t="s">
        <v>904</v>
      </c>
      <c r="C11" s="608">
        <v>1101020601.1010001</v>
      </c>
      <c r="D11" s="609" t="s">
        <v>80</v>
      </c>
      <c r="F11" s="574" t="s">
        <v>2606</v>
      </c>
      <c r="G11" s="574" t="s">
        <v>80</v>
      </c>
      <c r="H11" s="611">
        <f t="shared" si="0"/>
        <v>0</v>
      </c>
      <c r="I11" s="612" t="s">
        <v>80</v>
      </c>
      <c r="J11" s="612" t="s">
        <v>4100</v>
      </c>
      <c r="K11" s="612" t="s">
        <v>4101</v>
      </c>
      <c r="L11" s="612" t="s">
        <v>4094</v>
      </c>
      <c r="M11" s="612" t="s">
        <v>4095</v>
      </c>
      <c r="N11" s="612" t="s">
        <v>4096</v>
      </c>
      <c r="O11" s="612" t="s">
        <v>57</v>
      </c>
      <c r="P11" s="612" t="s">
        <v>903</v>
      </c>
      <c r="Q11" s="612" t="s">
        <v>4097</v>
      </c>
    </row>
    <row r="12" spans="1:17" ht="23.25" customHeight="1">
      <c r="A12" s="606"/>
      <c r="B12" s="607" t="s">
        <v>904</v>
      </c>
      <c r="C12" s="608">
        <v>1101020603.1010001</v>
      </c>
      <c r="D12" s="613" t="s">
        <v>81</v>
      </c>
      <c r="F12" s="574" t="s">
        <v>2607</v>
      </c>
      <c r="G12" s="574" t="s">
        <v>81</v>
      </c>
      <c r="H12" s="611">
        <f t="shared" si="0"/>
        <v>0</v>
      </c>
      <c r="I12" s="612" t="s">
        <v>81</v>
      </c>
      <c r="J12" s="612" t="s">
        <v>4100</v>
      </c>
      <c r="K12" s="612" t="s">
        <v>4101</v>
      </c>
      <c r="L12" s="612" t="s">
        <v>4094</v>
      </c>
      <c r="M12" s="612" t="s">
        <v>4095</v>
      </c>
      <c r="N12" s="612" t="s">
        <v>4096</v>
      </c>
      <c r="O12" s="612" t="s">
        <v>57</v>
      </c>
      <c r="P12" s="612" t="s">
        <v>903</v>
      </c>
      <c r="Q12" s="612" t="s">
        <v>4097</v>
      </c>
    </row>
    <row r="13" spans="1:17" ht="23.25" customHeight="1">
      <c r="A13" s="606" t="s">
        <v>944</v>
      </c>
      <c r="B13" s="607">
        <v>1.1000000000000001</v>
      </c>
      <c r="C13" s="608">
        <v>1101020604.1010001</v>
      </c>
      <c r="D13" s="613" t="s">
        <v>82</v>
      </c>
      <c r="F13" s="574" t="s">
        <v>2609</v>
      </c>
      <c r="G13" s="574" t="s">
        <v>82</v>
      </c>
      <c r="H13" s="611">
        <f t="shared" si="0"/>
        <v>0</v>
      </c>
      <c r="I13" s="612" t="s">
        <v>82</v>
      </c>
      <c r="J13" s="612" t="s">
        <v>4100</v>
      </c>
      <c r="K13" s="612" t="s">
        <v>4101</v>
      </c>
      <c r="L13" s="612" t="s">
        <v>4094</v>
      </c>
      <c r="M13" s="612" t="s">
        <v>4095</v>
      </c>
      <c r="N13" s="612" t="s">
        <v>4096</v>
      </c>
      <c r="O13" s="612" t="s">
        <v>57</v>
      </c>
      <c r="P13" s="612" t="s">
        <v>903</v>
      </c>
      <c r="Q13" s="612" t="s">
        <v>4097</v>
      </c>
    </row>
    <row r="14" spans="1:17" ht="23.25" customHeight="1">
      <c r="A14" s="606"/>
      <c r="B14" s="607" t="s">
        <v>904</v>
      </c>
      <c r="C14" s="614">
        <v>1101020605.1010001</v>
      </c>
      <c r="D14" s="609" t="s">
        <v>83</v>
      </c>
      <c r="F14" s="574" t="s">
        <v>2611</v>
      </c>
      <c r="G14" s="574" t="s">
        <v>83</v>
      </c>
      <c r="H14" s="611">
        <f t="shared" si="0"/>
        <v>0</v>
      </c>
      <c r="I14" s="612" t="s">
        <v>83</v>
      </c>
      <c r="J14" s="612" t="s">
        <v>4100</v>
      </c>
      <c r="K14" s="612" t="s">
        <v>4101</v>
      </c>
      <c r="L14" s="612" t="s">
        <v>4094</v>
      </c>
      <c r="M14" s="612" t="s">
        <v>4095</v>
      </c>
      <c r="N14" s="612" t="s">
        <v>4096</v>
      </c>
      <c r="O14" s="612" t="s">
        <v>57</v>
      </c>
      <c r="P14" s="612" t="s">
        <v>903</v>
      </c>
      <c r="Q14" s="612" t="s">
        <v>4097</v>
      </c>
    </row>
    <row r="15" spans="1:17" ht="23.25" customHeight="1">
      <c r="A15" s="606" t="s">
        <v>944</v>
      </c>
      <c r="B15" s="607">
        <v>1.1000000000000001</v>
      </c>
      <c r="C15" s="608">
        <v>1101020606.1010001</v>
      </c>
      <c r="D15" s="609" t="s">
        <v>84</v>
      </c>
      <c r="F15" s="574" t="s">
        <v>3784</v>
      </c>
      <c r="G15" s="574" t="s">
        <v>84</v>
      </c>
      <c r="H15" s="611">
        <f t="shared" si="0"/>
        <v>0</v>
      </c>
      <c r="I15" s="612" t="s">
        <v>84</v>
      </c>
      <c r="J15" s="612" t="s">
        <v>4100</v>
      </c>
      <c r="K15" s="612" t="s">
        <v>4101</v>
      </c>
      <c r="L15" s="612" t="s">
        <v>4094</v>
      </c>
      <c r="M15" s="612" t="s">
        <v>4095</v>
      </c>
      <c r="N15" s="612" t="s">
        <v>4096</v>
      </c>
      <c r="O15" s="612" t="s">
        <v>57</v>
      </c>
      <c r="P15" s="612" t="s">
        <v>903</v>
      </c>
      <c r="Q15" s="612" t="s">
        <v>4097</v>
      </c>
    </row>
    <row r="16" spans="1:17" ht="23.25" customHeight="1">
      <c r="A16" s="606" t="s">
        <v>944</v>
      </c>
      <c r="B16" s="607">
        <v>1.1000000000000001</v>
      </c>
      <c r="C16" s="608">
        <v>1101030101.1010001</v>
      </c>
      <c r="D16" s="613" t="s">
        <v>85</v>
      </c>
      <c r="F16" s="574" t="s">
        <v>2613</v>
      </c>
      <c r="G16" s="574" t="s">
        <v>85</v>
      </c>
      <c r="H16" s="611">
        <f t="shared" si="0"/>
        <v>0</v>
      </c>
      <c r="I16" s="612" t="s">
        <v>85</v>
      </c>
      <c r="J16" s="612" t="s">
        <v>4102</v>
      </c>
      <c r="K16" s="612" t="s">
        <v>2025</v>
      </c>
      <c r="L16" s="612" t="s">
        <v>4094</v>
      </c>
      <c r="M16" s="612" t="s">
        <v>4095</v>
      </c>
      <c r="N16" s="612" t="s">
        <v>4096</v>
      </c>
      <c r="O16" s="612" t="s">
        <v>57</v>
      </c>
      <c r="P16" s="612" t="s">
        <v>903</v>
      </c>
      <c r="Q16" s="612" t="s">
        <v>4097</v>
      </c>
    </row>
    <row r="17" spans="1:17" ht="23.25" customHeight="1">
      <c r="A17" s="606" t="s">
        <v>944</v>
      </c>
      <c r="B17" s="607">
        <v>1.1000000000000001</v>
      </c>
      <c r="C17" s="608">
        <v>1101030101.102</v>
      </c>
      <c r="D17" s="613" t="s">
        <v>86</v>
      </c>
      <c r="F17" s="574" t="s">
        <v>2615</v>
      </c>
      <c r="G17" s="574" t="s">
        <v>3785</v>
      </c>
      <c r="H17" s="611">
        <f t="shared" si="0"/>
        <v>0</v>
      </c>
      <c r="I17" s="612" t="s">
        <v>3785</v>
      </c>
      <c r="J17" s="612" t="s">
        <v>4102</v>
      </c>
      <c r="K17" s="612" t="s">
        <v>2025</v>
      </c>
      <c r="L17" s="612" t="s">
        <v>4094</v>
      </c>
      <c r="M17" s="612" t="s">
        <v>4095</v>
      </c>
      <c r="N17" s="612" t="s">
        <v>4096</v>
      </c>
      <c r="O17" s="612" t="s">
        <v>57</v>
      </c>
      <c r="P17" s="612" t="s">
        <v>903</v>
      </c>
      <c r="Q17" s="612" t="s">
        <v>4097</v>
      </c>
    </row>
    <row r="18" spans="1:17" ht="23.25" customHeight="1">
      <c r="A18" s="606" t="s">
        <v>944</v>
      </c>
      <c r="B18" s="607">
        <v>1.1000000000000001</v>
      </c>
      <c r="C18" s="614">
        <v>1101030101.1029999</v>
      </c>
      <c r="D18" s="609" t="s">
        <v>87</v>
      </c>
      <c r="F18" s="574" t="s">
        <v>2616</v>
      </c>
      <c r="G18" s="574" t="s">
        <v>87</v>
      </c>
      <c r="H18" s="611">
        <f t="shared" si="0"/>
        <v>0</v>
      </c>
      <c r="I18" s="612" t="s">
        <v>87</v>
      </c>
      <c r="J18" s="612" t="s">
        <v>4102</v>
      </c>
      <c r="K18" s="612" t="s">
        <v>2025</v>
      </c>
      <c r="L18" s="612" t="s">
        <v>4094</v>
      </c>
      <c r="M18" s="612" t="s">
        <v>4095</v>
      </c>
      <c r="N18" s="612" t="s">
        <v>4096</v>
      </c>
      <c r="O18" s="612" t="s">
        <v>57</v>
      </c>
      <c r="P18" s="612" t="s">
        <v>903</v>
      </c>
      <c r="Q18" s="612" t="s">
        <v>4097</v>
      </c>
    </row>
    <row r="19" spans="1:17" ht="23.25" customHeight="1">
      <c r="A19" s="606"/>
      <c r="B19" s="607">
        <v>6</v>
      </c>
      <c r="C19" s="614">
        <v>1101030101.1040001</v>
      </c>
      <c r="D19" s="609" t="s">
        <v>88</v>
      </c>
      <c r="F19" s="574" t="s">
        <v>2618</v>
      </c>
      <c r="G19" s="574" t="s">
        <v>88</v>
      </c>
      <c r="H19" s="611">
        <f t="shared" si="0"/>
        <v>0</v>
      </c>
      <c r="I19" s="612" t="s">
        <v>88</v>
      </c>
      <c r="J19" s="612" t="s">
        <v>4102</v>
      </c>
      <c r="K19" s="612" t="s">
        <v>2025</v>
      </c>
      <c r="L19" s="612" t="s">
        <v>4094</v>
      </c>
      <c r="M19" s="612" t="s">
        <v>4095</v>
      </c>
      <c r="N19" s="612" t="s">
        <v>4096</v>
      </c>
      <c r="O19" s="612" t="s">
        <v>57</v>
      </c>
      <c r="P19" s="612" t="s">
        <v>903</v>
      </c>
      <c r="Q19" s="612" t="s">
        <v>4097</v>
      </c>
    </row>
    <row r="20" spans="1:17" ht="23.25" customHeight="1">
      <c r="A20" s="606" t="s">
        <v>944</v>
      </c>
      <c r="B20" s="607">
        <v>1.1000000000000001</v>
      </c>
      <c r="C20" s="614">
        <v>1101030102.1010001</v>
      </c>
      <c r="D20" s="609" t="s">
        <v>89</v>
      </c>
      <c r="F20" s="574" t="s">
        <v>2619</v>
      </c>
      <c r="G20" s="574" t="s">
        <v>89</v>
      </c>
      <c r="H20" s="611">
        <f t="shared" si="0"/>
        <v>0</v>
      </c>
      <c r="I20" s="612" t="s">
        <v>89</v>
      </c>
      <c r="J20" s="612" t="s">
        <v>4102</v>
      </c>
      <c r="K20" s="612" t="s">
        <v>2025</v>
      </c>
      <c r="L20" s="612" t="s">
        <v>4094</v>
      </c>
      <c r="M20" s="612" t="s">
        <v>4095</v>
      </c>
      <c r="N20" s="612" t="s">
        <v>4096</v>
      </c>
      <c r="O20" s="612" t="s">
        <v>57</v>
      </c>
      <c r="P20" s="612" t="s">
        <v>903</v>
      </c>
      <c r="Q20" s="612" t="s">
        <v>4097</v>
      </c>
    </row>
    <row r="21" spans="1:17" ht="23.25" customHeight="1">
      <c r="A21" s="606" t="s">
        <v>944</v>
      </c>
      <c r="B21" s="607">
        <v>1.1000000000000001</v>
      </c>
      <c r="C21" s="608">
        <v>1101030102.102</v>
      </c>
      <c r="D21" s="613" t="s">
        <v>90</v>
      </c>
      <c r="F21" s="574" t="s">
        <v>2621</v>
      </c>
      <c r="G21" s="574" t="s">
        <v>90</v>
      </c>
      <c r="H21" s="611">
        <f t="shared" si="0"/>
        <v>0</v>
      </c>
      <c r="I21" s="612" t="s">
        <v>90</v>
      </c>
      <c r="J21" s="612" t="s">
        <v>4102</v>
      </c>
      <c r="K21" s="612" t="s">
        <v>2025</v>
      </c>
      <c r="L21" s="612" t="s">
        <v>4094</v>
      </c>
      <c r="M21" s="612" t="s">
        <v>4095</v>
      </c>
      <c r="N21" s="612" t="s">
        <v>4096</v>
      </c>
      <c r="O21" s="612" t="s">
        <v>57</v>
      </c>
      <c r="P21" s="612" t="s">
        <v>903</v>
      </c>
      <c r="Q21" s="612" t="s">
        <v>4097</v>
      </c>
    </row>
    <row r="22" spans="1:17" ht="23.25" customHeight="1">
      <c r="A22" s="606" t="s">
        <v>944</v>
      </c>
      <c r="B22" s="607">
        <v>1.1000000000000001</v>
      </c>
      <c r="C22" s="608">
        <v>1101030102.1029999</v>
      </c>
      <c r="D22" s="609" t="s">
        <v>91</v>
      </c>
      <c r="F22" s="574" t="s">
        <v>2623</v>
      </c>
      <c r="G22" s="574" t="s">
        <v>91</v>
      </c>
      <c r="H22" s="611">
        <f t="shared" si="0"/>
        <v>0</v>
      </c>
      <c r="I22" s="612" t="s">
        <v>91</v>
      </c>
      <c r="J22" s="612" t="s">
        <v>4102</v>
      </c>
      <c r="K22" s="612" t="s">
        <v>2025</v>
      </c>
      <c r="L22" s="612" t="s">
        <v>4094</v>
      </c>
      <c r="M22" s="612" t="s">
        <v>4095</v>
      </c>
      <c r="N22" s="612" t="s">
        <v>4096</v>
      </c>
      <c r="O22" s="612" t="s">
        <v>57</v>
      </c>
      <c r="P22" s="612" t="s">
        <v>903</v>
      </c>
      <c r="Q22" s="612" t="s">
        <v>4097</v>
      </c>
    </row>
    <row r="23" spans="1:17" ht="23.25" customHeight="1">
      <c r="A23" s="606"/>
      <c r="B23" s="607">
        <v>1.2</v>
      </c>
      <c r="C23" s="614">
        <v>1101030102.1040001</v>
      </c>
      <c r="D23" s="609" t="s">
        <v>92</v>
      </c>
      <c r="F23" s="574" t="s">
        <v>2625</v>
      </c>
      <c r="G23" s="574" t="s">
        <v>92</v>
      </c>
      <c r="H23" s="611">
        <f t="shared" si="0"/>
        <v>0</v>
      </c>
      <c r="I23" s="612" t="s">
        <v>92</v>
      </c>
      <c r="J23" s="612" t="s">
        <v>4102</v>
      </c>
      <c r="K23" s="612" t="s">
        <v>2025</v>
      </c>
      <c r="L23" s="612" t="s">
        <v>4094</v>
      </c>
      <c r="M23" s="612" t="s">
        <v>4095</v>
      </c>
      <c r="N23" s="612" t="s">
        <v>4096</v>
      </c>
      <c r="O23" s="612" t="s">
        <v>57</v>
      </c>
      <c r="P23" s="612" t="s">
        <v>903</v>
      </c>
      <c r="Q23" s="612" t="s">
        <v>4097</v>
      </c>
    </row>
    <row r="24" spans="1:17" ht="23.25" customHeight="1">
      <c r="A24" s="606"/>
      <c r="B24" s="607">
        <v>2</v>
      </c>
      <c r="C24" s="614">
        <v>1101030102.105</v>
      </c>
      <c r="D24" s="609" t="s">
        <v>93</v>
      </c>
      <c r="F24" s="574" t="s">
        <v>2627</v>
      </c>
      <c r="G24" s="574" t="s">
        <v>93</v>
      </c>
      <c r="H24" s="611">
        <f t="shared" si="0"/>
        <v>0</v>
      </c>
      <c r="I24" s="612" t="s">
        <v>93</v>
      </c>
      <c r="J24" s="612" t="s">
        <v>4102</v>
      </c>
      <c r="K24" s="612" t="s">
        <v>2025</v>
      </c>
      <c r="L24" s="612" t="s">
        <v>4094</v>
      </c>
      <c r="M24" s="612" t="s">
        <v>4095</v>
      </c>
      <c r="N24" s="612" t="s">
        <v>4096</v>
      </c>
      <c r="O24" s="612" t="s">
        <v>57</v>
      </c>
      <c r="P24" s="612" t="s">
        <v>903</v>
      </c>
      <c r="Q24" s="612" t="s">
        <v>4097</v>
      </c>
    </row>
    <row r="25" spans="1:17" ht="23.25" customHeight="1">
      <c r="A25" s="606"/>
      <c r="B25" s="607" t="s">
        <v>2555</v>
      </c>
      <c r="C25" s="608">
        <v>1102010101.1010001</v>
      </c>
      <c r="D25" s="613" t="s">
        <v>94</v>
      </c>
      <c r="F25" s="574" t="s">
        <v>2629</v>
      </c>
      <c r="G25" s="574" t="s">
        <v>94</v>
      </c>
      <c r="H25" s="611">
        <f t="shared" si="0"/>
        <v>0</v>
      </c>
      <c r="I25" s="612" t="s">
        <v>94</v>
      </c>
      <c r="J25" s="612" t="s">
        <v>4103</v>
      </c>
      <c r="K25" s="612" t="s">
        <v>2031</v>
      </c>
      <c r="L25" s="612" t="s">
        <v>4104</v>
      </c>
      <c r="M25" s="612" t="s">
        <v>4105</v>
      </c>
      <c r="N25" s="612" t="s">
        <v>4096</v>
      </c>
      <c r="O25" s="612" t="s">
        <v>57</v>
      </c>
      <c r="P25" s="612" t="s">
        <v>903</v>
      </c>
      <c r="Q25" s="612" t="s">
        <v>4097</v>
      </c>
    </row>
    <row r="26" spans="1:17" ht="23.25" customHeight="1">
      <c r="A26" s="606"/>
      <c r="B26" s="607" t="s">
        <v>2555</v>
      </c>
      <c r="C26" s="608">
        <v>1102010102.1010001</v>
      </c>
      <c r="D26" s="613" t="s">
        <v>95</v>
      </c>
      <c r="F26" s="574" t="s">
        <v>2630</v>
      </c>
      <c r="G26" s="574" t="s">
        <v>95</v>
      </c>
      <c r="H26" s="611">
        <f t="shared" si="0"/>
        <v>0</v>
      </c>
      <c r="I26" s="612" t="s">
        <v>95</v>
      </c>
      <c r="J26" s="612" t="s">
        <v>4103</v>
      </c>
      <c r="K26" s="612" t="s">
        <v>2031</v>
      </c>
      <c r="L26" s="612" t="s">
        <v>4104</v>
      </c>
      <c r="M26" s="612" t="s">
        <v>4105</v>
      </c>
      <c r="N26" s="612" t="s">
        <v>4096</v>
      </c>
      <c r="O26" s="612" t="s">
        <v>57</v>
      </c>
      <c r="P26" s="612" t="s">
        <v>903</v>
      </c>
      <c r="Q26" s="612" t="s">
        <v>4097</v>
      </c>
    </row>
    <row r="27" spans="1:17" ht="23.25" customHeight="1">
      <c r="A27" s="606"/>
      <c r="B27" s="607" t="s">
        <v>2555</v>
      </c>
      <c r="C27" s="608">
        <v>1102010108.1010001</v>
      </c>
      <c r="D27" s="613" t="s">
        <v>96</v>
      </c>
      <c r="F27" s="574" t="s">
        <v>2631</v>
      </c>
      <c r="G27" s="574" t="s">
        <v>96</v>
      </c>
      <c r="H27" s="611">
        <f t="shared" si="0"/>
        <v>0</v>
      </c>
      <c r="I27" s="612" t="s">
        <v>96</v>
      </c>
      <c r="J27" s="612" t="s">
        <v>4103</v>
      </c>
      <c r="K27" s="612" t="s">
        <v>2031</v>
      </c>
      <c r="L27" s="612" t="s">
        <v>4104</v>
      </c>
      <c r="M27" s="612" t="s">
        <v>4105</v>
      </c>
      <c r="N27" s="612" t="s">
        <v>4096</v>
      </c>
      <c r="O27" s="612" t="s">
        <v>57</v>
      </c>
      <c r="P27" s="612" t="s">
        <v>903</v>
      </c>
      <c r="Q27" s="612" t="s">
        <v>4097</v>
      </c>
    </row>
    <row r="28" spans="1:17" ht="23.25" customHeight="1">
      <c r="A28" s="606"/>
      <c r="B28" s="607" t="s">
        <v>2555</v>
      </c>
      <c r="C28" s="608">
        <v>1102050101.102</v>
      </c>
      <c r="D28" s="616" t="s">
        <v>101</v>
      </c>
      <c r="F28" s="574" t="s">
        <v>3786</v>
      </c>
      <c r="G28" s="574" t="s">
        <v>101</v>
      </c>
      <c r="H28" s="611">
        <f t="shared" si="0"/>
        <v>0</v>
      </c>
      <c r="I28" s="612" t="s">
        <v>101</v>
      </c>
      <c r="J28" s="612" t="s">
        <v>4106</v>
      </c>
      <c r="K28" s="612" t="s">
        <v>4107</v>
      </c>
      <c r="L28" s="612" t="s">
        <v>4104</v>
      </c>
      <c r="M28" s="612" t="s">
        <v>4105</v>
      </c>
      <c r="N28" s="612" t="s">
        <v>4096</v>
      </c>
      <c r="O28" s="612" t="s">
        <v>57</v>
      </c>
      <c r="P28" s="612" t="s">
        <v>903</v>
      </c>
      <c r="Q28" s="612" t="s">
        <v>4097</v>
      </c>
    </row>
    <row r="29" spans="1:17" ht="23.25" customHeight="1">
      <c r="A29" s="606"/>
      <c r="B29" s="607" t="s">
        <v>2555</v>
      </c>
      <c r="C29" s="608">
        <v>1102050101.1029999</v>
      </c>
      <c r="D29" s="613" t="s">
        <v>102</v>
      </c>
      <c r="F29" s="574" t="s">
        <v>3787</v>
      </c>
      <c r="G29" s="574" t="s">
        <v>102</v>
      </c>
      <c r="H29" s="611">
        <f t="shared" si="0"/>
        <v>0</v>
      </c>
      <c r="I29" s="612" t="s">
        <v>102</v>
      </c>
      <c r="J29" s="612" t="s">
        <v>4106</v>
      </c>
      <c r="K29" s="612" t="s">
        <v>4107</v>
      </c>
      <c r="L29" s="612" t="s">
        <v>4104</v>
      </c>
      <c r="M29" s="612" t="s">
        <v>4105</v>
      </c>
      <c r="N29" s="612" t="s">
        <v>4096</v>
      </c>
      <c r="O29" s="612" t="s">
        <v>57</v>
      </c>
      <c r="P29" s="612" t="s">
        <v>903</v>
      </c>
      <c r="Q29" s="612" t="s">
        <v>4097</v>
      </c>
    </row>
    <row r="30" spans="1:17" ht="23.25" customHeight="1">
      <c r="A30" s="606"/>
      <c r="B30" s="607" t="s">
        <v>2555</v>
      </c>
      <c r="C30" s="608">
        <v>1102050101.1040001</v>
      </c>
      <c r="D30" s="613" t="s">
        <v>103</v>
      </c>
      <c r="F30" s="574" t="s">
        <v>3788</v>
      </c>
      <c r="G30" s="574" t="s">
        <v>103</v>
      </c>
      <c r="H30" s="611">
        <f t="shared" si="0"/>
        <v>0</v>
      </c>
      <c r="I30" s="612" t="s">
        <v>103</v>
      </c>
      <c r="J30" s="612" t="s">
        <v>4106</v>
      </c>
      <c r="K30" s="612" t="s">
        <v>4107</v>
      </c>
      <c r="L30" s="612" t="s">
        <v>4104</v>
      </c>
      <c r="M30" s="612" t="s">
        <v>4105</v>
      </c>
      <c r="N30" s="612" t="s">
        <v>4096</v>
      </c>
      <c r="O30" s="612" t="s">
        <v>57</v>
      </c>
      <c r="P30" s="612" t="s">
        <v>903</v>
      </c>
      <c r="Q30" s="612" t="s">
        <v>4097</v>
      </c>
    </row>
    <row r="31" spans="1:17" ht="23.25" customHeight="1">
      <c r="A31" s="606"/>
      <c r="B31" s="607" t="s">
        <v>2555</v>
      </c>
      <c r="C31" s="608">
        <v>1102050101.105</v>
      </c>
      <c r="D31" s="613" t="s">
        <v>104</v>
      </c>
      <c r="F31" s="574" t="s">
        <v>3789</v>
      </c>
      <c r="G31" s="574" t="s">
        <v>104</v>
      </c>
      <c r="H31" s="611">
        <f t="shared" si="0"/>
        <v>0</v>
      </c>
      <c r="I31" s="612" t="s">
        <v>104</v>
      </c>
      <c r="J31" s="612" t="s">
        <v>4106</v>
      </c>
      <c r="K31" s="612" t="s">
        <v>4107</v>
      </c>
      <c r="L31" s="612" t="s">
        <v>4104</v>
      </c>
      <c r="M31" s="612" t="s">
        <v>4105</v>
      </c>
      <c r="N31" s="612" t="s">
        <v>4096</v>
      </c>
      <c r="O31" s="612" t="s">
        <v>57</v>
      </c>
      <c r="P31" s="612" t="s">
        <v>903</v>
      </c>
      <c r="Q31" s="612" t="s">
        <v>4097</v>
      </c>
    </row>
    <row r="32" spans="1:17" ht="23.25" customHeight="1">
      <c r="A32" s="606"/>
      <c r="B32" s="607" t="s">
        <v>2552</v>
      </c>
      <c r="C32" s="608">
        <v>1102050101.109</v>
      </c>
      <c r="D32" s="613" t="s">
        <v>105</v>
      </c>
      <c r="F32" s="574" t="s">
        <v>3790</v>
      </c>
      <c r="G32" s="574" t="s">
        <v>105</v>
      </c>
      <c r="H32" s="611">
        <f t="shared" si="0"/>
        <v>0</v>
      </c>
      <c r="I32" s="612" t="s">
        <v>105</v>
      </c>
      <c r="J32" s="612" t="s">
        <v>4106</v>
      </c>
      <c r="K32" s="612" t="s">
        <v>4107</v>
      </c>
      <c r="L32" s="612" t="s">
        <v>4104</v>
      </c>
      <c r="M32" s="612" t="s">
        <v>4105</v>
      </c>
      <c r="N32" s="612" t="s">
        <v>4096</v>
      </c>
      <c r="O32" s="612" t="s">
        <v>57</v>
      </c>
      <c r="P32" s="612" t="s">
        <v>903</v>
      </c>
      <c r="Q32" s="612" t="s">
        <v>4097</v>
      </c>
    </row>
    <row r="33" spans="1:17" ht="23.25" customHeight="1">
      <c r="A33" s="606"/>
      <c r="B33" s="607"/>
      <c r="C33" s="614">
        <v>1102050101.201</v>
      </c>
      <c r="D33" s="609" t="s">
        <v>106</v>
      </c>
      <c r="F33" s="574" t="s">
        <v>3791</v>
      </c>
      <c r="G33" s="574" t="s">
        <v>106</v>
      </c>
      <c r="H33" s="611">
        <f t="shared" si="0"/>
        <v>0</v>
      </c>
      <c r="I33" s="612" t="s">
        <v>106</v>
      </c>
      <c r="J33" s="612" t="s">
        <v>4106</v>
      </c>
      <c r="K33" s="612" t="s">
        <v>4107</v>
      </c>
      <c r="L33" s="612" t="s">
        <v>4104</v>
      </c>
      <c r="M33" s="612" t="s">
        <v>4105</v>
      </c>
      <c r="N33" s="612" t="s">
        <v>4096</v>
      </c>
      <c r="O33" s="612" t="s">
        <v>57</v>
      </c>
      <c r="P33" s="612" t="s">
        <v>903</v>
      </c>
      <c r="Q33" s="612" t="s">
        <v>4097</v>
      </c>
    </row>
    <row r="34" spans="1:17" ht="23.25" customHeight="1">
      <c r="A34" s="606"/>
      <c r="B34" s="607">
        <v>3.1</v>
      </c>
      <c r="C34" s="608">
        <v>1102050101.2019999</v>
      </c>
      <c r="D34" s="613" t="s">
        <v>107</v>
      </c>
      <c r="F34" s="574" t="s">
        <v>3792</v>
      </c>
      <c r="G34" s="574" t="s">
        <v>107</v>
      </c>
      <c r="H34" s="611">
        <f t="shared" si="0"/>
        <v>0</v>
      </c>
      <c r="I34" s="612" t="s">
        <v>107</v>
      </c>
      <c r="J34" s="612" t="s">
        <v>4106</v>
      </c>
      <c r="K34" s="612" t="s">
        <v>4107</v>
      </c>
      <c r="L34" s="612" t="s">
        <v>4104</v>
      </c>
      <c r="M34" s="612" t="s">
        <v>4105</v>
      </c>
      <c r="N34" s="612" t="s">
        <v>4096</v>
      </c>
      <c r="O34" s="612" t="s">
        <v>57</v>
      </c>
      <c r="P34" s="612" t="s">
        <v>903</v>
      </c>
      <c r="Q34" s="612" t="s">
        <v>4097</v>
      </c>
    </row>
    <row r="35" spans="1:17" ht="23.25" customHeight="1">
      <c r="A35" s="606"/>
      <c r="B35" s="607">
        <v>3.2</v>
      </c>
      <c r="C35" s="608">
        <v>1102050101.2030001</v>
      </c>
      <c r="D35" s="613" t="s">
        <v>108</v>
      </c>
      <c r="F35" s="574" t="s">
        <v>3793</v>
      </c>
      <c r="G35" s="574" t="s">
        <v>108</v>
      </c>
      <c r="H35" s="611">
        <f t="shared" si="0"/>
        <v>0</v>
      </c>
      <c r="I35" s="612" t="s">
        <v>108</v>
      </c>
      <c r="J35" s="612" t="s">
        <v>4106</v>
      </c>
      <c r="K35" s="612" t="s">
        <v>4107</v>
      </c>
      <c r="L35" s="612" t="s">
        <v>4104</v>
      </c>
      <c r="M35" s="612" t="s">
        <v>4105</v>
      </c>
      <c r="N35" s="612" t="s">
        <v>4096</v>
      </c>
      <c r="O35" s="612" t="s">
        <v>57</v>
      </c>
      <c r="P35" s="612" t="s">
        <v>903</v>
      </c>
      <c r="Q35" s="612" t="s">
        <v>4097</v>
      </c>
    </row>
    <row r="36" spans="1:17" ht="23.25" customHeight="1">
      <c r="A36" s="606"/>
      <c r="B36" s="607">
        <v>3.2</v>
      </c>
      <c r="C36" s="614">
        <v>1102050101.204</v>
      </c>
      <c r="D36" s="609" t="s">
        <v>109</v>
      </c>
      <c r="F36" s="574" t="s">
        <v>3794</v>
      </c>
      <c r="G36" s="574" t="s">
        <v>109</v>
      </c>
      <c r="H36" s="611">
        <f t="shared" si="0"/>
        <v>0</v>
      </c>
      <c r="I36" s="612" t="s">
        <v>109</v>
      </c>
      <c r="J36" s="612" t="s">
        <v>4106</v>
      </c>
      <c r="K36" s="612" t="s">
        <v>4107</v>
      </c>
      <c r="L36" s="612" t="s">
        <v>4104</v>
      </c>
      <c r="M36" s="612" t="s">
        <v>4105</v>
      </c>
      <c r="N36" s="612" t="s">
        <v>4096</v>
      </c>
      <c r="O36" s="612" t="s">
        <v>57</v>
      </c>
      <c r="P36" s="612" t="s">
        <v>903</v>
      </c>
      <c r="Q36" s="612" t="s">
        <v>4097</v>
      </c>
    </row>
    <row r="37" spans="1:17" ht="23.25" customHeight="1">
      <c r="A37" s="606"/>
      <c r="B37" s="607" t="s">
        <v>2553</v>
      </c>
      <c r="C37" s="608">
        <v>1102050101.2090001</v>
      </c>
      <c r="D37" s="613" t="s">
        <v>110</v>
      </c>
      <c r="F37" s="574" t="s">
        <v>3795</v>
      </c>
      <c r="G37" s="574" t="s">
        <v>110</v>
      </c>
      <c r="H37" s="611">
        <f t="shared" si="0"/>
        <v>0</v>
      </c>
      <c r="I37" s="612" t="s">
        <v>110</v>
      </c>
      <c r="J37" s="612" t="s">
        <v>4106</v>
      </c>
      <c r="K37" s="612" t="s">
        <v>4107</v>
      </c>
      <c r="L37" s="612" t="s">
        <v>4104</v>
      </c>
      <c r="M37" s="612" t="s">
        <v>4105</v>
      </c>
      <c r="N37" s="612" t="s">
        <v>4096</v>
      </c>
      <c r="O37" s="612" t="s">
        <v>57</v>
      </c>
      <c r="P37" s="612" t="s">
        <v>903</v>
      </c>
      <c r="Q37" s="612" t="s">
        <v>4097</v>
      </c>
    </row>
    <row r="38" spans="1:17" ht="23.25" customHeight="1">
      <c r="A38" s="606"/>
      <c r="B38" s="607">
        <v>3.3</v>
      </c>
      <c r="C38" s="608">
        <v>1102050101.2160001</v>
      </c>
      <c r="D38" s="613" t="s">
        <v>111</v>
      </c>
      <c r="F38" s="574" t="s">
        <v>3796</v>
      </c>
      <c r="G38" s="574" t="s">
        <v>111</v>
      </c>
      <c r="H38" s="611">
        <f t="shared" si="0"/>
        <v>0</v>
      </c>
      <c r="I38" s="612" t="s">
        <v>111</v>
      </c>
      <c r="J38" s="612" t="s">
        <v>4106</v>
      </c>
      <c r="K38" s="612" t="s">
        <v>4107</v>
      </c>
      <c r="L38" s="612" t="s">
        <v>4104</v>
      </c>
      <c r="M38" s="612" t="s">
        <v>4105</v>
      </c>
      <c r="N38" s="612" t="s">
        <v>4096</v>
      </c>
      <c r="O38" s="612" t="s">
        <v>57</v>
      </c>
      <c r="P38" s="612" t="s">
        <v>903</v>
      </c>
      <c r="Q38" s="612" t="s">
        <v>4097</v>
      </c>
    </row>
    <row r="39" spans="1:17" ht="23.25" customHeight="1">
      <c r="A39" s="606"/>
      <c r="B39" s="607">
        <v>3.3</v>
      </c>
      <c r="C39" s="614">
        <v>1102050101.217</v>
      </c>
      <c r="D39" s="609" t="s">
        <v>112</v>
      </c>
      <c r="F39" s="574" t="s">
        <v>3797</v>
      </c>
      <c r="G39" s="574" t="s">
        <v>112</v>
      </c>
      <c r="H39" s="611">
        <f t="shared" si="0"/>
        <v>0</v>
      </c>
      <c r="I39" s="612" t="s">
        <v>112</v>
      </c>
      <c r="J39" s="612" t="s">
        <v>4106</v>
      </c>
      <c r="K39" s="612" t="s">
        <v>4107</v>
      </c>
      <c r="L39" s="612" t="s">
        <v>4104</v>
      </c>
      <c r="M39" s="612" t="s">
        <v>4105</v>
      </c>
      <c r="N39" s="612" t="s">
        <v>4096</v>
      </c>
      <c r="O39" s="612" t="s">
        <v>57</v>
      </c>
      <c r="P39" s="612" t="s">
        <v>903</v>
      </c>
      <c r="Q39" s="612" t="s">
        <v>4097</v>
      </c>
    </row>
    <row r="40" spans="1:17" ht="23.25" customHeight="1">
      <c r="A40" s="606"/>
      <c r="B40" s="607">
        <v>3.2</v>
      </c>
      <c r="C40" s="614">
        <v>1102050101.2219999</v>
      </c>
      <c r="D40" s="609" t="s">
        <v>113</v>
      </c>
      <c r="F40" s="574" t="s">
        <v>3798</v>
      </c>
      <c r="G40" s="574" t="s">
        <v>113</v>
      </c>
      <c r="H40" s="611">
        <f t="shared" si="0"/>
        <v>0</v>
      </c>
      <c r="I40" s="612" t="s">
        <v>113</v>
      </c>
      <c r="J40" s="612" t="s">
        <v>4106</v>
      </c>
      <c r="K40" s="612" t="s">
        <v>4107</v>
      </c>
      <c r="L40" s="612" t="s">
        <v>4104</v>
      </c>
      <c r="M40" s="612" t="s">
        <v>4105</v>
      </c>
      <c r="N40" s="612" t="s">
        <v>4096</v>
      </c>
      <c r="O40" s="612" t="s">
        <v>57</v>
      </c>
      <c r="P40" s="612" t="s">
        <v>903</v>
      </c>
      <c r="Q40" s="612" t="s">
        <v>4097</v>
      </c>
    </row>
    <row r="41" spans="1:17" ht="23.25" customHeight="1">
      <c r="A41" s="606"/>
      <c r="B41" s="607" t="s">
        <v>2550</v>
      </c>
      <c r="C41" s="614">
        <v>1102050101.223</v>
      </c>
      <c r="D41" s="609" t="s">
        <v>114</v>
      </c>
      <c r="F41" s="574" t="s">
        <v>3799</v>
      </c>
      <c r="G41" s="574" t="s">
        <v>114</v>
      </c>
      <c r="H41" s="611">
        <f t="shared" si="0"/>
        <v>0</v>
      </c>
      <c r="I41" s="612" t="s">
        <v>114</v>
      </c>
      <c r="J41" s="612" t="s">
        <v>4106</v>
      </c>
      <c r="K41" s="612" t="s">
        <v>4107</v>
      </c>
      <c r="L41" s="612" t="s">
        <v>4104</v>
      </c>
      <c r="M41" s="612" t="s">
        <v>4105</v>
      </c>
      <c r="N41" s="612" t="s">
        <v>4096</v>
      </c>
      <c r="O41" s="612" t="s">
        <v>57</v>
      </c>
      <c r="P41" s="612" t="s">
        <v>903</v>
      </c>
      <c r="Q41" s="612" t="s">
        <v>4108</v>
      </c>
    </row>
    <row r="42" spans="1:17" ht="23.25" customHeight="1">
      <c r="A42" s="606"/>
      <c r="B42" s="607" t="s">
        <v>2551</v>
      </c>
      <c r="C42" s="614">
        <v>1102050101.224</v>
      </c>
      <c r="D42" s="609" t="s">
        <v>115</v>
      </c>
      <c r="F42" s="574" t="s">
        <v>3800</v>
      </c>
      <c r="G42" s="574" t="s">
        <v>115</v>
      </c>
      <c r="H42" s="611">
        <f t="shared" si="0"/>
        <v>0</v>
      </c>
      <c r="I42" s="612" t="s">
        <v>115</v>
      </c>
      <c r="J42" s="612" t="s">
        <v>4106</v>
      </c>
      <c r="K42" s="612" t="s">
        <v>4107</v>
      </c>
      <c r="L42" s="612" t="s">
        <v>4104</v>
      </c>
      <c r="M42" s="612" t="s">
        <v>4105</v>
      </c>
      <c r="N42" s="612" t="s">
        <v>4096</v>
      </c>
      <c r="O42" s="612" t="s">
        <v>57</v>
      </c>
      <c r="P42" s="612" t="s">
        <v>903</v>
      </c>
      <c r="Q42" s="612" t="s">
        <v>4108</v>
      </c>
    </row>
    <row r="43" spans="1:17" ht="23.25" customHeight="1">
      <c r="A43" s="606"/>
      <c r="B43" s="607">
        <v>3.7</v>
      </c>
      <c r="C43" s="608">
        <v>1102050101.3010001</v>
      </c>
      <c r="D43" s="613" t="s">
        <v>116</v>
      </c>
      <c r="F43" s="574" t="s">
        <v>3801</v>
      </c>
      <c r="G43" s="574" t="s">
        <v>116</v>
      </c>
      <c r="H43" s="611">
        <f t="shared" si="0"/>
        <v>0</v>
      </c>
      <c r="I43" s="612" t="s">
        <v>116</v>
      </c>
      <c r="J43" s="612" t="s">
        <v>4106</v>
      </c>
      <c r="K43" s="612" t="s">
        <v>4107</v>
      </c>
      <c r="L43" s="612" t="s">
        <v>4104</v>
      </c>
      <c r="M43" s="612" t="s">
        <v>4105</v>
      </c>
      <c r="N43" s="612" t="s">
        <v>4096</v>
      </c>
      <c r="O43" s="612" t="s">
        <v>57</v>
      </c>
      <c r="P43" s="612" t="s">
        <v>903</v>
      </c>
      <c r="Q43" s="612" t="s">
        <v>4097</v>
      </c>
    </row>
    <row r="44" spans="1:17" ht="23.25" customHeight="1">
      <c r="A44" s="606"/>
      <c r="B44" s="607">
        <v>3.7</v>
      </c>
      <c r="C44" s="608">
        <v>1102050101.302</v>
      </c>
      <c r="D44" s="613" t="s">
        <v>117</v>
      </c>
      <c r="F44" s="574" t="s">
        <v>3802</v>
      </c>
      <c r="G44" s="574" t="s">
        <v>117</v>
      </c>
      <c r="H44" s="611">
        <f t="shared" si="0"/>
        <v>0</v>
      </c>
      <c r="I44" s="612" t="s">
        <v>117</v>
      </c>
      <c r="J44" s="612" t="s">
        <v>4106</v>
      </c>
      <c r="K44" s="612" t="s">
        <v>4107</v>
      </c>
      <c r="L44" s="612" t="s">
        <v>4104</v>
      </c>
      <c r="M44" s="612" t="s">
        <v>4105</v>
      </c>
      <c r="N44" s="612" t="s">
        <v>4096</v>
      </c>
      <c r="O44" s="612" t="s">
        <v>57</v>
      </c>
      <c r="P44" s="612" t="s">
        <v>903</v>
      </c>
      <c r="Q44" s="612" t="s">
        <v>4097</v>
      </c>
    </row>
    <row r="45" spans="1:17" ht="23.25" customHeight="1">
      <c r="A45" s="606"/>
      <c r="B45" s="607">
        <v>3.7</v>
      </c>
      <c r="C45" s="608">
        <v>1102050101.303</v>
      </c>
      <c r="D45" s="613" t="s">
        <v>118</v>
      </c>
      <c r="F45" s="574" t="s">
        <v>3803</v>
      </c>
      <c r="G45" s="574" t="s">
        <v>118</v>
      </c>
      <c r="H45" s="611">
        <f t="shared" si="0"/>
        <v>0</v>
      </c>
      <c r="I45" s="612" t="s">
        <v>118</v>
      </c>
      <c r="J45" s="612" t="s">
        <v>4106</v>
      </c>
      <c r="K45" s="612" t="s">
        <v>4107</v>
      </c>
      <c r="L45" s="612" t="s">
        <v>4104</v>
      </c>
      <c r="M45" s="612" t="s">
        <v>4105</v>
      </c>
      <c r="N45" s="612" t="s">
        <v>4096</v>
      </c>
      <c r="O45" s="612" t="s">
        <v>57</v>
      </c>
      <c r="P45" s="612" t="s">
        <v>903</v>
      </c>
      <c r="Q45" s="612" t="s">
        <v>4097</v>
      </c>
    </row>
    <row r="46" spans="1:17" ht="23.25" customHeight="1">
      <c r="A46" s="606"/>
      <c r="B46" s="607">
        <v>3.7</v>
      </c>
      <c r="C46" s="608">
        <v>1102050101.3039999</v>
      </c>
      <c r="D46" s="613" t="s">
        <v>119</v>
      </c>
      <c r="F46" s="574" t="s">
        <v>3804</v>
      </c>
      <c r="G46" s="574" t="s">
        <v>119</v>
      </c>
      <c r="H46" s="611">
        <f t="shared" si="0"/>
        <v>0</v>
      </c>
      <c r="I46" s="612" t="s">
        <v>119</v>
      </c>
      <c r="J46" s="612" t="s">
        <v>4106</v>
      </c>
      <c r="K46" s="612" t="s">
        <v>4107</v>
      </c>
      <c r="L46" s="612" t="s">
        <v>4104</v>
      </c>
      <c r="M46" s="612" t="s">
        <v>4105</v>
      </c>
      <c r="N46" s="612" t="s">
        <v>4096</v>
      </c>
      <c r="O46" s="612" t="s">
        <v>57</v>
      </c>
      <c r="P46" s="612" t="s">
        <v>903</v>
      </c>
      <c r="Q46" s="612" t="s">
        <v>4097</v>
      </c>
    </row>
    <row r="47" spans="1:17" ht="23.25" customHeight="1">
      <c r="A47" s="606"/>
      <c r="B47" s="607">
        <v>3.7</v>
      </c>
      <c r="C47" s="608">
        <v>1102050101.3069999</v>
      </c>
      <c r="D47" s="613" t="s">
        <v>120</v>
      </c>
      <c r="F47" s="574" t="s">
        <v>3805</v>
      </c>
      <c r="G47" s="574" t="s">
        <v>120</v>
      </c>
      <c r="H47" s="611">
        <f t="shared" si="0"/>
        <v>0</v>
      </c>
      <c r="I47" s="612" t="s">
        <v>120</v>
      </c>
      <c r="J47" s="612" t="s">
        <v>4106</v>
      </c>
      <c r="K47" s="612" t="s">
        <v>4107</v>
      </c>
      <c r="L47" s="612" t="s">
        <v>4104</v>
      </c>
      <c r="M47" s="612" t="s">
        <v>4105</v>
      </c>
      <c r="N47" s="612" t="s">
        <v>4096</v>
      </c>
      <c r="O47" s="612" t="s">
        <v>57</v>
      </c>
      <c r="P47" s="612" t="s">
        <v>903</v>
      </c>
      <c r="Q47" s="612" t="s">
        <v>4097</v>
      </c>
    </row>
    <row r="48" spans="1:17" ht="23.25" customHeight="1">
      <c r="A48" s="606"/>
      <c r="B48" s="607">
        <v>3.7</v>
      </c>
      <c r="C48" s="608">
        <v>1102050101.3080001</v>
      </c>
      <c r="D48" s="613" t="s">
        <v>121</v>
      </c>
      <c r="F48" s="574" t="s">
        <v>3806</v>
      </c>
      <c r="G48" s="574" t="s">
        <v>121</v>
      </c>
      <c r="H48" s="611">
        <f t="shared" si="0"/>
        <v>0</v>
      </c>
      <c r="I48" s="612" t="s">
        <v>121</v>
      </c>
      <c r="J48" s="612" t="s">
        <v>4106</v>
      </c>
      <c r="K48" s="612" t="s">
        <v>4107</v>
      </c>
      <c r="L48" s="612" t="s">
        <v>4104</v>
      </c>
      <c r="M48" s="612" t="s">
        <v>4105</v>
      </c>
      <c r="N48" s="612" t="s">
        <v>4096</v>
      </c>
      <c r="O48" s="612" t="s">
        <v>57</v>
      </c>
      <c r="P48" s="612" t="s">
        <v>903</v>
      </c>
      <c r="Q48" s="612" t="s">
        <v>4097</v>
      </c>
    </row>
    <row r="49" spans="1:17" ht="23.25" customHeight="1">
      <c r="A49" s="606"/>
      <c r="B49" s="607">
        <v>3.7</v>
      </c>
      <c r="C49" s="614">
        <v>1102050101.309</v>
      </c>
      <c r="D49" s="609" t="s">
        <v>122</v>
      </c>
      <c r="F49" s="574" t="s">
        <v>3807</v>
      </c>
      <c r="G49" s="574" t="s">
        <v>122</v>
      </c>
      <c r="H49" s="611">
        <f t="shared" si="0"/>
        <v>0</v>
      </c>
      <c r="I49" s="612" t="s">
        <v>122</v>
      </c>
      <c r="J49" s="612" t="s">
        <v>4106</v>
      </c>
      <c r="K49" s="612" t="s">
        <v>4107</v>
      </c>
      <c r="L49" s="612" t="s">
        <v>4104</v>
      </c>
      <c r="M49" s="612" t="s">
        <v>4105</v>
      </c>
      <c r="N49" s="612" t="s">
        <v>4096</v>
      </c>
      <c r="O49" s="612" t="s">
        <v>57</v>
      </c>
      <c r="P49" s="612" t="s">
        <v>903</v>
      </c>
      <c r="Q49" s="612" t="s">
        <v>4097</v>
      </c>
    </row>
    <row r="50" spans="1:17" ht="23.25" customHeight="1">
      <c r="A50" s="606"/>
      <c r="B50" s="607">
        <v>3.7</v>
      </c>
      <c r="C50" s="614">
        <v>1102050101.3099999</v>
      </c>
      <c r="D50" s="609" t="s">
        <v>123</v>
      </c>
      <c r="F50" s="574" t="s">
        <v>3808</v>
      </c>
      <c r="G50" s="574" t="s">
        <v>123</v>
      </c>
      <c r="H50" s="611">
        <f t="shared" si="0"/>
        <v>0</v>
      </c>
      <c r="I50" s="612" t="s">
        <v>123</v>
      </c>
      <c r="J50" s="612" t="s">
        <v>4106</v>
      </c>
      <c r="K50" s="612" t="s">
        <v>4107</v>
      </c>
      <c r="L50" s="612" t="s">
        <v>4104</v>
      </c>
      <c r="M50" s="612" t="s">
        <v>4105</v>
      </c>
      <c r="N50" s="612" t="s">
        <v>4096</v>
      </c>
      <c r="O50" s="612" t="s">
        <v>57</v>
      </c>
      <c r="P50" s="612" t="s">
        <v>903</v>
      </c>
      <c r="Q50" s="612" t="s">
        <v>4097</v>
      </c>
    </row>
    <row r="51" spans="1:17" ht="23.25" customHeight="1">
      <c r="A51" s="606"/>
      <c r="B51" s="607">
        <v>3.5</v>
      </c>
      <c r="C51" s="608">
        <v>1102050101.401</v>
      </c>
      <c r="D51" s="613" t="s">
        <v>124</v>
      </c>
      <c r="F51" s="574" t="s">
        <v>3809</v>
      </c>
      <c r="G51" s="574" t="s">
        <v>124</v>
      </c>
      <c r="H51" s="611">
        <f t="shared" si="0"/>
        <v>0</v>
      </c>
      <c r="I51" s="612" t="s">
        <v>124</v>
      </c>
      <c r="J51" s="612" t="s">
        <v>4106</v>
      </c>
      <c r="K51" s="612" t="s">
        <v>4107</v>
      </c>
      <c r="L51" s="612" t="s">
        <v>4104</v>
      </c>
      <c r="M51" s="612" t="s">
        <v>4105</v>
      </c>
      <c r="N51" s="612" t="s">
        <v>4096</v>
      </c>
      <c r="O51" s="612" t="s">
        <v>57</v>
      </c>
      <c r="P51" s="612" t="s">
        <v>903</v>
      </c>
      <c r="Q51" s="612" t="s">
        <v>4097</v>
      </c>
    </row>
    <row r="52" spans="1:17" ht="23.25" customHeight="1">
      <c r="A52" s="606"/>
      <c r="B52" s="607" t="s">
        <v>2549</v>
      </c>
      <c r="C52" s="608">
        <v>1102050101.402</v>
      </c>
      <c r="D52" s="613" t="s">
        <v>125</v>
      </c>
      <c r="F52" s="574" t="s">
        <v>3810</v>
      </c>
      <c r="G52" s="574" t="s">
        <v>125</v>
      </c>
      <c r="H52" s="611">
        <f t="shared" si="0"/>
        <v>0</v>
      </c>
      <c r="I52" s="612" t="s">
        <v>125</v>
      </c>
      <c r="J52" s="612" t="s">
        <v>4106</v>
      </c>
      <c r="K52" s="612" t="s">
        <v>4107</v>
      </c>
      <c r="L52" s="612" t="s">
        <v>4104</v>
      </c>
      <c r="M52" s="612" t="s">
        <v>4105</v>
      </c>
      <c r="N52" s="612" t="s">
        <v>4096</v>
      </c>
      <c r="O52" s="612" t="s">
        <v>57</v>
      </c>
      <c r="P52" s="612" t="s">
        <v>903</v>
      </c>
      <c r="Q52" s="612" t="s">
        <v>4097</v>
      </c>
    </row>
    <row r="53" spans="1:17" ht="23.25" customHeight="1">
      <c r="A53" s="606"/>
      <c r="B53" s="607" t="s">
        <v>2554</v>
      </c>
      <c r="C53" s="608">
        <v>1102050101.5009999</v>
      </c>
      <c r="D53" s="613" t="s">
        <v>126</v>
      </c>
      <c r="F53" s="574" t="s">
        <v>3811</v>
      </c>
      <c r="G53" s="574" t="s">
        <v>126</v>
      </c>
      <c r="H53" s="611">
        <f t="shared" si="0"/>
        <v>0</v>
      </c>
      <c r="I53" s="612" t="s">
        <v>126</v>
      </c>
      <c r="J53" s="612" t="s">
        <v>4106</v>
      </c>
      <c r="K53" s="612" t="s">
        <v>4107</v>
      </c>
      <c r="L53" s="612" t="s">
        <v>4104</v>
      </c>
      <c r="M53" s="612" t="s">
        <v>4105</v>
      </c>
      <c r="N53" s="612" t="s">
        <v>4096</v>
      </c>
      <c r="O53" s="612" t="s">
        <v>57</v>
      </c>
      <c r="P53" s="612" t="s">
        <v>903</v>
      </c>
      <c r="Q53" s="612" t="s">
        <v>4097</v>
      </c>
    </row>
    <row r="54" spans="1:17" ht="23.25" customHeight="1">
      <c r="A54" s="606"/>
      <c r="B54" s="607" t="s">
        <v>2554</v>
      </c>
      <c r="C54" s="608">
        <v>1102050101.5020001</v>
      </c>
      <c r="D54" s="613" t="s">
        <v>127</v>
      </c>
      <c r="F54" s="574" t="s">
        <v>3812</v>
      </c>
      <c r="G54" s="574" t="s">
        <v>127</v>
      </c>
      <c r="H54" s="611">
        <f t="shared" si="0"/>
        <v>0</v>
      </c>
      <c r="I54" s="612" t="s">
        <v>127</v>
      </c>
      <c r="J54" s="612" t="s">
        <v>4106</v>
      </c>
      <c r="K54" s="612" t="s">
        <v>4107</v>
      </c>
      <c r="L54" s="612" t="s">
        <v>4104</v>
      </c>
      <c r="M54" s="612" t="s">
        <v>4105</v>
      </c>
      <c r="N54" s="612" t="s">
        <v>4096</v>
      </c>
      <c r="O54" s="612" t="s">
        <v>57</v>
      </c>
      <c r="P54" s="612" t="s">
        <v>903</v>
      </c>
      <c r="Q54" s="612" t="s">
        <v>4097</v>
      </c>
    </row>
    <row r="55" spans="1:17" ht="23.25" customHeight="1">
      <c r="A55" s="606"/>
      <c r="B55" s="607" t="s">
        <v>2554</v>
      </c>
      <c r="C55" s="608">
        <v>1102050101.503</v>
      </c>
      <c r="D55" s="613" t="s">
        <v>128</v>
      </c>
      <c r="F55" s="574" t="s">
        <v>3813</v>
      </c>
      <c r="G55" s="574" t="s">
        <v>128</v>
      </c>
      <c r="H55" s="611">
        <f t="shared" si="0"/>
        <v>0</v>
      </c>
      <c r="I55" s="612" t="s">
        <v>128</v>
      </c>
      <c r="J55" s="612" t="s">
        <v>4106</v>
      </c>
      <c r="K55" s="612" t="s">
        <v>4107</v>
      </c>
      <c r="L55" s="612" t="s">
        <v>4104</v>
      </c>
      <c r="M55" s="612" t="s">
        <v>4105</v>
      </c>
      <c r="N55" s="612" t="s">
        <v>4096</v>
      </c>
      <c r="O55" s="612" t="s">
        <v>57</v>
      </c>
      <c r="P55" s="612" t="s">
        <v>903</v>
      </c>
      <c r="Q55" s="612" t="s">
        <v>4097</v>
      </c>
    </row>
    <row r="56" spans="1:17" ht="23.25" customHeight="1">
      <c r="A56" s="606"/>
      <c r="B56" s="607" t="s">
        <v>2554</v>
      </c>
      <c r="C56" s="608">
        <v>1102050101.5039999</v>
      </c>
      <c r="D56" s="613" t="s">
        <v>129</v>
      </c>
      <c r="F56" s="574" t="s">
        <v>3814</v>
      </c>
      <c r="G56" s="574" t="s">
        <v>129</v>
      </c>
      <c r="H56" s="611">
        <f t="shared" si="0"/>
        <v>0</v>
      </c>
      <c r="I56" s="612" t="s">
        <v>129</v>
      </c>
      <c r="J56" s="612" t="s">
        <v>4106</v>
      </c>
      <c r="K56" s="612" t="s">
        <v>4107</v>
      </c>
      <c r="L56" s="612" t="s">
        <v>4104</v>
      </c>
      <c r="M56" s="612" t="s">
        <v>4105</v>
      </c>
      <c r="N56" s="612" t="s">
        <v>4096</v>
      </c>
      <c r="O56" s="612" t="s">
        <v>57</v>
      </c>
      <c r="P56" s="612" t="s">
        <v>903</v>
      </c>
      <c r="Q56" s="612" t="s">
        <v>4097</v>
      </c>
    </row>
    <row r="57" spans="1:17" ht="23.25" customHeight="1">
      <c r="A57" s="606"/>
      <c r="B57" s="607" t="s">
        <v>2554</v>
      </c>
      <c r="C57" s="608">
        <v>1102050101.5050001</v>
      </c>
      <c r="D57" s="616" t="s">
        <v>130</v>
      </c>
      <c r="F57" s="574" t="s">
        <v>3815</v>
      </c>
      <c r="G57" s="574" t="s">
        <v>130</v>
      </c>
      <c r="H57" s="611">
        <f t="shared" si="0"/>
        <v>0</v>
      </c>
      <c r="I57" s="612" t="s">
        <v>130</v>
      </c>
      <c r="J57" s="612" t="s">
        <v>4106</v>
      </c>
      <c r="K57" s="612" t="s">
        <v>4107</v>
      </c>
      <c r="L57" s="612" t="s">
        <v>4104</v>
      </c>
      <c r="M57" s="612" t="s">
        <v>4105</v>
      </c>
      <c r="N57" s="612" t="s">
        <v>4096</v>
      </c>
      <c r="O57" s="612" t="s">
        <v>57</v>
      </c>
      <c r="P57" s="612" t="s">
        <v>903</v>
      </c>
      <c r="Q57" s="612" t="s">
        <v>4097</v>
      </c>
    </row>
    <row r="58" spans="1:17" ht="23.25" customHeight="1">
      <c r="A58" s="606"/>
      <c r="B58" s="607" t="s">
        <v>2554</v>
      </c>
      <c r="C58" s="608">
        <v>1102050101.506</v>
      </c>
      <c r="D58" s="613" t="s">
        <v>131</v>
      </c>
      <c r="F58" s="574" t="s">
        <v>3816</v>
      </c>
      <c r="G58" s="574" t="s">
        <v>131</v>
      </c>
      <c r="H58" s="611">
        <f t="shared" si="0"/>
        <v>0</v>
      </c>
      <c r="I58" s="612" t="s">
        <v>131</v>
      </c>
      <c r="J58" s="612" t="s">
        <v>4106</v>
      </c>
      <c r="K58" s="612" t="s">
        <v>4107</v>
      </c>
      <c r="L58" s="612" t="s">
        <v>4104</v>
      </c>
      <c r="M58" s="612" t="s">
        <v>4105</v>
      </c>
      <c r="N58" s="612" t="s">
        <v>4096</v>
      </c>
      <c r="O58" s="612" t="s">
        <v>57</v>
      </c>
      <c r="P58" s="612" t="s">
        <v>903</v>
      </c>
      <c r="Q58" s="612" t="s">
        <v>4097</v>
      </c>
    </row>
    <row r="59" spans="1:17" ht="23.25" customHeight="1">
      <c r="A59" s="606"/>
      <c r="B59" s="607" t="s">
        <v>2556</v>
      </c>
      <c r="C59" s="608">
        <v>1102050101.701</v>
      </c>
      <c r="D59" s="613" t="s">
        <v>132</v>
      </c>
      <c r="F59" s="574" t="s">
        <v>3817</v>
      </c>
      <c r="G59" s="574" t="s">
        <v>132</v>
      </c>
      <c r="H59" s="611">
        <f t="shared" si="0"/>
        <v>0</v>
      </c>
      <c r="I59" s="612" t="s">
        <v>132</v>
      </c>
      <c r="J59" s="612" t="s">
        <v>4106</v>
      </c>
      <c r="K59" s="612" t="s">
        <v>4107</v>
      </c>
      <c r="L59" s="612" t="s">
        <v>4104</v>
      </c>
      <c r="M59" s="612" t="s">
        <v>4105</v>
      </c>
      <c r="N59" s="612" t="s">
        <v>4096</v>
      </c>
      <c r="O59" s="612" t="s">
        <v>57</v>
      </c>
      <c r="P59" s="612" t="s">
        <v>903</v>
      </c>
      <c r="Q59" s="612" t="s">
        <v>4097</v>
      </c>
    </row>
    <row r="60" spans="1:17" ht="23.25" customHeight="1">
      <c r="A60" s="606"/>
      <c r="B60" s="607" t="s">
        <v>2556</v>
      </c>
      <c r="C60" s="614">
        <v>1102050101.7019999</v>
      </c>
      <c r="D60" s="609" t="s">
        <v>133</v>
      </c>
      <c r="F60" s="574" t="s">
        <v>3818</v>
      </c>
      <c r="G60" s="574" t="s">
        <v>133</v>
      </c>
      <c r="H60" s="611">
        <f t="shared" si="0"/>
        <v>0</v>
      </c>
      <c r="I60" s="612" t="s">
        <v>133</v>
      </c>
      <c r="J60" s="612" t="s">
        <v>4106</v>
      </c>
      <c r="K60" s="612" t="s">
        <v>4107</v>
      </c>
      <c r="L60" s="612" t="s">
        <v>4104</v>
      </c>
      <c r="M60" s="612" t="s">
        <v>4105</v>
      </c>
      <c r="N60" s="612" t="s">
        <v>4096</v>
      </c>
      <c r="O60" s="612" t="s">
        <v>57</v>
      </c>
      <c r="P60" s="612" t="s">
        <v>903</v>
      </c>
      <c r="Q60" s="612" t="s">
        <v>4097</v>
      </c>
    </row>
    <row r="61" spans="1:17" ht="23.25" customHeight="1">
      <c r="A61" s="606"/>
      <c r="B61" s="607" t="s">
        <v>2556</v>
      </c>
      <c r="C61" s="614">
        <v>1102050101.7030001</v>
      </c>
      <c r="D61" s="609" t="s">
        <v>134</v>
      </c>
      <c r="F61" s="574" t="s">
        <v>3819</v>
      </c>
      <c r="G61" s="574" t="s">
        <v>134</v>
      </c>
      <c r="H61" s="611">
        <f t="shared" si="0"/>
        <v>0</v>
      </c>
      <c r="I61" s="612" t="s">
        <v>134</v>
      </c>
      <c r="J61" s="612" t="s">
        <v>4106</v>
      </c>
      <c r="K61" s="612" t="s">
        <v>4107</v>
      </c>
      <c r="L61" s="612" t="s">
        <v>4104</v>
      </c>
      <c r="M61" s="612" t="s">
        <v>4105</v>
      </c>
      <c r="N61" s="612" t="s">
        <v>4096</v>
      </c>
      <c r="O61" s="612" t="s">
        <v>57</v>
      </c>
      <c r="P61" s="612" t="s">
        <v>903</v>
      </c>
      <c r="Q61" s="612" t="s">
        <v>4097</v>
      </c>
    </row>
    <row r="62" spans="1:17" ht="23.25" customHeight="1">
      <c r="A62" s="606"/>
      <c r="B62" s="607" t="s">
        <v>2556</v>
      </c>
      <c r="C62" s="614">
        <v>1102050101.704</v>
      </c>
      <c r="D62" s="609" t="s">
        <v>135</v>
      </c>
      <c r="F62" s="574" t="s">
        <v>3820</v>
      </c>
      <c r="G62" s="574" t="s">
        <v>135</v>
      </c>
      <c r="H62" s="611">
        <f t="shared" si="0"/>
        <v>0</v>
      </c>
      <c r="I62" s="612" t="s">
        <v>135</v>
      </c>
      <c r="J62" s="612" t="s">
        <v>4106</v>
      </c>
      <c r="K62" s="612" t="s">
        <v>4107</v>
      </c>
      <c r="L62" s="612" t="s">
        <v>4104</v>
      </c>
      <c r="M62" s="612" t="s">
        <v>4105</v>
      </c>
      <c r="N62" s="612" t="s">
        <v>4096</v>
      </c>
      <c r="O62" s="612" t="s">
        <v>57</v>
      </c>
      <c r="P62" s="612" t="s">
        <v>903</v>
      </c>
      <c r="Q62" s="612" t="s">
        <v>4097</v>
      </c>
    </row>
    <row r="63" spans="1:17" ht="23.25" customHeight="1">
      <c r="A63" s="606"/>
      <c r="B63" s="607" t="s">
        <v>2555</v>
      </c>
      <c r="C63" s="608">
        <v>1102050102.102</v>
      </c>
      <c r="D63" s="613" t="s">
        <v>136</v>
      </c>
      <c r="F63" s="574" t="s">
        <v>3821</v>
      </c>
      <c r="G63" s="574" t="s">
        <v>136</v>
      </c>
      <c r="H63" s="611">
        <f t="shared" si="0"/>
        <v>0</v>
      </c>
      <c r="I63" s="612" t="s">
        <v>136</v>
      </c>
      <c r="J63" s="612" t="s">
        <v>4106</v>
      </c>
      <c r="K63" s="612" t="s">
        <v>4107</v>
      </c>
      <c r="L63" s="612" t="s">
        <v>4104</v>
      </c>
      <c r="M63" s="612" t="s">
        <v>4105</v>
      </c>
      <c r="N63" s="612" t="s">
        <v>4096</v>
      </c>
      <c r="O63" s="612" t="s">
        <v>57</v>
      </c>
      <c r="P63" s="612" t="s">
        <v>903</v>
      </c>
      <c r="Q63" s="612" t="s">
        <v>4097</v>
      </c>
    </row>
    <row r="64" spans="1:17" ht="23.25" customHeight="1">
      <c r="A64" s="606"/>
      <c r="B64" s="607" t="s">
        <v>2555</v>
      </c>
      <c r="C64" s="608">
        <v>1102050102.1029999</v>
      </c>
      <c r="D64" s="613" t="s">
        <v>137</v>
      </c>
      <c r="F64" s="574" t="s">
        <v>3822</v>
      </c>
      <c r="G64" s="574" t="s">
        <v>3823</v>
      </c>
      <c r="H64" s="611">
        <f t="shared" si="0"/>
        <v>0</v>
      </c>
      <c r="I64" s="612" t="s">
        <v>3823</v>
      </c>
      <c r="J64" s="612" t="s">
        <v>4106</v>
      </c>
      <c r="K64" s="612" t="s">
        <v>4107</v>
      </c>
      <c r="L64" s="612" t="s">
        <v>4104</v>
      </c>
      <c r="M64" s="612" t="s">
        <v>4105</v>
      </c>
      <c r="N64" s="612" t="s">
        <v>4096</v>
      </c>
      <c r="O64" s="612" t="s">
        <v>57</v>
      </c>
      <c r="P64" s="612" t="s">
        <v>903</v>
      </c>
      <c r="Q64" s="612" t="s">
        <v>4097</v>
      </c>
    </row>
    <row r="65" spans="1:17" ht="23.25" customHeight="1">
      <c r="A65" s="606"/>
      <c r="B65" s="607" t="s">
        <v>2555</v>
      </c>
      <c r="C65" s="608">
        <v>1102050102.1040001</v>
      </c>
      <c r="D65" s="613" t="s">
        <v>138</v>
      </c>
      <c r="F65" s="574" t="s">
        <v>3824</v>
      </c>
      <c r="G65" s="574" t="s">
        <v>138</v>
      </c>
      <c r="H65" s="611">
        <f t="shared" si="0"/>
        <v>0</v>
      </c>
      <c r="I65" s="612" t="s">
        <v>138</v>
      </c>
      <c r="J65" s="612" t="s">
        <v>4106</v>
      </c>
      <c r="K65" s="612" t="s">
        <v>4107</v>
      </c>
      <c r="L65" s="612" t="s">
        <v>4104</v>
      </c>
      <c r="M65" s="612" t="s">
        <v>4105</v>
      </c>
      <c r="N65" s="612" t="s">
        <v>4096</v>
      </c>
      <c r="O65" s="612" t="s">
        <v>57</v>
      </c>
      <c r="P65" s="612" t="s">
        <v>903</v>
      </c>
      <c r="Q65" s="612" t="s">
        <v>4097</v>
      </c>
    </row>
    <row r="66" spans="1:17" ht="23.25" customHeight="1">
      <c r="A66" s="606"/>
      <c r="B66" s="607" t="s">
        <v>2555</v>
      </c>
      <c r="C66" s="608">
        <v>1102050102.105</v>
      </c>
      <c r="D66" s="613" t="s">
        <v>139</v>
      </c>
      <c r="F66" s="574" t="s">
        <v>3825</v>
      </c>
      <c r="G66" s="574" t="s">
        <v>139</v>
      </c>
      <c r="H66" s="611">
        <f t="shared" si="0"/>
        <v>0</v>
      </c>
      <c r="I66" s="612" t="s">
        <v>139</v>
      </c>
      <c r="J66" s="612" t="s">
        <v>4106</v>
      </c>
      <c r="K66" s="612" t="s">
        <v>4107</v>
      </c>
      <c r="L66" s="612" t="s">
        <v>4104</v>
      </c>
      <c r="M66" s="612" t="s">
        <v>4105</v>
      </c>
      <c r="N66" s="612" t="s">
        <v>4096</v>
      </c>
      <c r="O66" s="612" t="s">
        <v>57</v>
      </c>
      <c r="P66" s="612" t="s">
        <v>903</v>
      </c>
      <c r="Q66" s="612" t="s">
        <v>4097</v>
      </c>
    </row>
    <row r="67" spans="1:17" ht="23.25" customHeight="1">
      <c r="A67" s="606"/>
      <c r="B67" s="607" t="s">
        <v>2555</v>
      </c>
      <c r="C67" s="614">
        <v>1102050102.1059999</v>
      </c>
      <c r="D67" s="609" t="s">
        <v>140</v>
      </c>
      <c r="F67" s="574" t="s">
        <v>3826</v>
      </c>
      <c r="G67" s="574" t="s">
        <v>140</v>
      </c>
      <c r="H67" s="611">
        <f t="shared" ref="H67:H130" si="1">+C67-F67</f>
        <v>0</v>
      </c>
      <c r="I67" s="612" t="s">
        <v>140</v>
      </c>
      <c r="J67" s="612" t="s">
        <v>4106</v>
      </c>
      <c r="K67" s="612" t="s">
        <v>4107</v>
      </c>
      <c r="L67" s="612" t="s">
        <v>4104</v>
      </c>
      <c r="M67" s="612" t="s">
        <v>4105</v>
      </c>
      <c r="N67" s="612" t="s">
        <v>4096</v>
      </c>
      <c r="O67" s="612" t="s">
        <v>57</v>
      </c>
      <c r="P67" s="612" t="s">
        <v>903</v>
      </c>
      <c r="Q67" s="612" t="s">
        <v>4097</v>
      </c>
    </row>
    <row r="68" spans="1:17" ht="23.25" customHeight="1">
      <c r="A68" s="606"/>
      <c r="B68" s="607" t="s">
        <v>2555</v>
      </c>
      <c r="C68" s="614">
        <v>1102050102.1070001</v>
      </c>
      <c r="D68" s="609" t="s">
        <v>141</v>
      </c>
      <c r="F68" s="574" t="s">
        <v>3827</v>
      </c>
      <c r="G68" s="574" t="s">
        <v>3828</v>
      </c>
      <c r="H68" s="611">
        <f t="shared" si="1"/>
        <v>0</v>
      </c>
      <c r="I68" s="612" t="s">
        <v>3828</v>
      </c>
      <c r="J68" s="612" t="s">
        <v>4106</v>
      </c>
      <c r="K68" s="612" t="s">
        <v>4107</v>
      </c>
      <c r="L68" s="612" t="s">
        <v>4104</v>
      </c>
      <c r="M68" s="612" t="s">
        <v>4105</v>
      </c>
      <c r="N68" s="612" t="s">
        <v>4096</v>
      </c>
      <c r="O68" s="612" t="s">
        <v>57</v>
      </c>
      <c r="P68" s="612" t="s">
        <v>903</v>
      </c>
      <c r="Q68" s="612" t="s">
        <v>4097</v>
      </c>
    </row>
    <row r="69" spans="1:17" ht="23.25" customHeight="1">
      <c r="A69" s="606"/>
      <c r="B69" s="607">
        <v>3.4</v>
      </c>
      <c r="C69" s="608">
        <v>1102050102.108</v>
      </c>
      <c r="D69" s="613" t="s">
        <v>142</v>
      </c>
      <c r="F69" s="574" t="s">
        <v>3829</v>
      </c>
      <c r="G69" s="574" t="s">
        <v>142</v>
      </c>
      <c r="H69" s="611">
        <f t="shared" si="1"/>
        <v>0</v>
      </c>
      <c r="I69" s="612" t="s">
        <v>142</v>
      </c>
      <c r="J69" s="612" t="s">
        <v>4106</v>
      </c>
      <c r="K69" s="612" t="s">
        <v>4107</v>
      </c>
      <c r="L69" s="612" t="s">
        <v>4104</v>
      </c>
      <c r="M69" s="612" t="s">
        <v>4105</v>
      </c>
      <c r="N69" s="612" t="s">
        <v>4096</v>
      </c>
      <c r="O69" s="612" t="s">
        <v>57</v>
      </c>
      <c r="P69" s="612" t="s">
        <v>903</v>
      </c>
      <c r="Q69" s="612" t="s">
        <v>4097</v>
      </c>
    </row>
    <row r="70" spans="1:17" ht="23.25" customHeight="1">
      <c r="A70" s="606"/>
      <c r="B70" s="607">
        <v>3.4</v>
      </c>
      <c r="C70" s="614">
        <v>1102050102.109</v>
      </c>
      <c r="D70" s="609" t="s">
        <v>143</v>
      </c>
      <c r="F70" s="574" t="s">
        <v>3830</v>
      </c>
      <c r="G70" s="574" t="s">
        <v>143</v>
      </c>
      <c r="H70" s="611">
        <f t="shared" si="1"/>
        <v>0</v>
      </c>
      <c r="I70" s="612" t="s">
        <v>143</v>
      </c>
      <c r="J70" s="612" t="s">
        <v>4106</v>
      </c>
      <c r="K70" s="612" t="s">
        <v>4107</v>
      </c>
      <c r="L70" s="612" t="s">
        <v>4104</v>
      </c>
      <c r="M70" s="612" t="s">
        <v>4105</v>
      </c>
      <c r="N70" s="612" t="s">
        <v>4096</v>
      </c>
      <c r="O70" s="612" t="s">
        <v>57</v>
      </c>
      <c r="P70" s="612" t="s">
        <v>903</v>
      </c>
      <c r="Q70" s="612" t="s">
        <v>4097</v>
      </c>
    </row>
    <row r="71" spans="1:17" ht="23.25" customHeight="1">
      <c r="A71" s="606"/>
      <c r="B71" s="607">
        <v>3.4</v>
      </c>
      <c r="C71" s="614">
        <v>1102050102.1099999</v>
      </c>
      <c r="D71" s="609" t="s">
        <v>144</v>
      </c>
      <c r="F71" s="574" t="s">
        <v>3831</v>
      </c>
      <c r="G71" s="574" t="s">
        <v>144</v>
      </c>
      <c r="H71" s="611">
        <f t="shared" si="1"/>
        <v>0</v>
      </c>
      <c r="I71" s="612" t="s">
        <v>144</v>
      </c>
      <c r="J71" s="612" t="s">
        <v>4106</v>
      </c>
      <c r="K71" s="612" t="s">
        <v>4107</v>
      </c>
      <c r="L71" s="612" t="s">
        <v>4104</v>
      </c>
      <c r="M71" s="612" t="s">
        <v>4105</v>
      </c>
      <c r="N71" s="612" t="s">
        <v>4096</v>
      </c>
      <c r="O71" s="612" t="s">
        <v>57</v>
      </c>
      <c r="P71" s="612" t="s">
        <v>903</v>
      </c>
      <c r="Q71" s="612" t="s">
        <v>4097</v>
      </c>
    </row>
    <row r="72" spans="1:17" ht="23.25" customHeight="1">
      <c r="A72" s="606"/>
      <c r="B72" s="607">
        <v>3.4</v>
      </c>
      <c r="C72" s="614">
        <v>1102050102.1110001</v>
      </c>
      <c r="D72" s="609" t="s">
        <v>145</v>
      </c>
      <c r="F72" s="574" t="s">
        <v>3832</v>
      </c>
      <c r="G72" s="574" t="s">
        <v>145</v>
      </c>
      <c r="H72" s="611">
        <f t="shared" si="1"/>
        <v>0</v>
      </c>
      <c r="I72" s="612" t="s">
        <v>145</v>
      </c>
      <c r="J72" s="612" t="s">
        <v>4106</v>
      </c>
      <c r="K72" s="612" t="s">
        <v>4107</v>
      </c>
      <c r="L72" s="612" t="s">
        <v>4104</v>
      </c>
      <c r="M72" s="612" t="s">
        <v>4105</v>
      </c>
      <c r="N72" s="612" t="s">
        <v>4096</v>
      </c>
      <c r="O72" s="612" t="s">
        <v>57</v>
      </c>
      <c r="P72" s="612" t="s">
        <v>903</v>
      </c>
      <c r="Q72" s="612" t="s">
        <v>4097</v>
      </c>
    </row>
    <row r="73" spans="1:17" ht="23.25" customHeight="1">
      <c r="A73" s="606"/>
      <c r="B73" s="607">
        <v>3.2</v>
      </c>
      <c r="C73" s="608">
        <v>1102050102.201</v>
      </c>
      <c r="D73" s="613" t="s">
        <v>146</v>
      </c>
      <c r="F73" s="574" t="s">
        <v>3833</v>
      </c>
      <c r="G73" s="574" t="s">
        <v>146</v>
      </c>
      <c r="H73" s="611">
        <f t="shared" si="1"/>
        <v>0</v>
      </c>
      <c r="I73" s="612" t="s">
        <v>146</v>
      </c>
      <c r="J73" s="612" t="s">
        <v>4106</v>
      </c>
      <c r="K73" s="612" t="s">
        <v>4107</v>
      </c>
      <c r="L73" s="612" t="s">
        <v>4104</v>
      </c>
      <c r="M73" s="612" t="s">
        <v>4105</v>
      </c>
      <c r="N73" s="612" t="s">
        <v>4096</v>
      </c>
      <c r="O73" s="612" t="s">
        <v>57</v>
      </c>
      <c r="P73" s="612" t="s">
        <v>903</v>
      </c>
      <c r="Q73" s="612" t="s">
        <v>4097</v>
      </c>
    </row>
    <row r="74" spans="1:17" ht="23.25" customHeight="1">
      <c r="A74" s="606"/>
      <c r="B74" s="607">
        <v>3.7</v>
      </c>
      <c r="C74" s="614">
        <v>1102050102.3010001</v>
      </c>
      <c r="D74" s="615" t="s">
        <v>147</v>
      </c>
      <c r="F74" s="574" t="s">
        <v>3834</v>
      </c>
      <c r="G74" s="574" t="s">
        <v>147</v>
      </c>
      <c r="H74" s="611">
        <f t="shared" si="1"/>
        <v>0</v>
      </c>
      <c r="I74" s="612" t="s">
        <v>147</v>
      </c>
      <c r="J74" s="612" t="s">
        <v>4106</v>
      </c>
      <c r="K74" s="612" t="s">
        <v>4107</v>
      </c>
      <c r="L74" s="612" t="s">
        <v>4104</v>
      </c>
      <c r="M74" s="612" t="s">
        <v>4105</v>
      </c>
      <c r="N74" s="612" t="s">
        <v>4096</v>
      </c>
      <c r="O74" s="612" t="s">
        <v>57</v>
      </c>
      <c r="P74" s="612" t="s">
        <v>903</v>
      </c>
      <c r="Q74" s="612" t="s">
        <v>4097</v>
      </c>
    </row>
    <row r="75" spans="1:17" ht="23.25" customHeight="1">
      <c r="A75" s="606"/>
      <c r="B75" s="607">
        <v>3.7</v>
      </c>
      <c r="C75" s="614">
        <v>1102050102.302</v>
      </c>
      <c r="D75" s="609" t="s">
        <v>148</v>
      </c>
      <c r="F75" s="574" t="s">
        <v>3835</v>
      </c>
      <c r="G75" s="574" t="s">
        <v>148</v>
      </c>
      <c r="H75" s="611">
        <f t="shared" si="1"/>
        <v>0</v>
      </c>
      <c r="I75" s="612" t="s">
        <v>148</v>
      </c>
      <c r="J75" s="612" t="s">
        <v>4106</v>
      </c>
      <c r="K75" s="612" t="s">
        <v>4107</v>
      </c>
      <c r="L75" s="612" t="s">
        <v>4104</v>
      </c>
      <c r="M75" s="612" t="s">
        <v>4105</v>
      </c>
      <c r="N75" s="612" t="s">
        <v>4096</v>
      </c>
      <c r="O75" s="612" t="s">
        <v>57</v>
      </c>
      <c r="P75" s="612" t="s">
        <v>903</v>
      </c>
      <c r="Q75" s="612" t="s">
        <v>4097</v>
      </c>
    </row>
    <row r="76" spans="1:17" ht="23.25" customHeight="1">
      <c r="A76" s="606"/>
      <c r="B76" s="607">
        <v>3.8</v>
      </c>
      <c r="C76" s="614">
        <v>1102050102.602</v>
      </c>
      <c r="D76" s="609" t="s">
        <v>149</v>
      </c>
      <c r="F76" s="574" t="s">
        <v>3836</v>
      </c>
      <c r="G76" s="574" t="s">
        <v>149</v>
      </c>
      <c r="H76" s="611">
        <f t="shared" si="1"/>
        <v>0</v>
      </c>
      <c r="I76" s="612" t="s">
        <v>149</v>
      </c>
      <c r="J76" s="612" t="s">
        <v>4106</v>
      </c>
      <c r="K76" s="612" t="s">
        <v>4107</v>
      </c>
      <c r="L76" s="612" t="s">
        <v>4104</v>
      </c>
      <c r="M76" s="612" t="s">
        <v>4105</v>
      </c>
      <c r="N76" s="612" t="s">
        <v>4096</v>
      </c>
      <c r="O76" s="612" t="s">
        <v>57</v>
      </c>
      <c r="P76" s="612" t="s">
        <v>903</v>
      </c>
      <c r="Q76" s="612" t="s">
        <v>4097</v>
      </c>
    </row>
    <row r="77" spans="1:17" ht="23.25" customHeight="1">
      <c r="A77" s="606"/>
      <c r="B77" s="607">
        <v>3.8</v>
      </c>
      <c r="C77" s="608">
        <v>1102050102.6029999</v>
      </c>
      <c r="D77" s="613" t="s">
        <v>150</v>
      </c>
      <c r="F77" s="574" t="s">
        <v>3837</v>
      </c>
      <c r="G77" s="574" t="s">
        <v>150</v>
      </c>
      <c r="H77" s="611">
        <f t="shared" si="1"/>
        <v>0</v>
      </c>
      <c r="I77" s="612" t="s">
        <v>150</v>
      </c>
      <c r="J77" s="612" t="s">
        <v>4106</v>
      </c>
      <c r="K77" s="612" t="s">
        <v>4107</v>
      </c>
      <c r="L77" s="612" t="s">
        <v>4104</v>
      </c>
      <c r="M77" s="612" t="s">
        <v>4105</v>
      </c>
      <c r="N77" s="612" t="s">
        <v>4096</v>
      </c>
      <c r="O77" s="612" t="s">
        <v>57</v>
      </c>
      <c r="P77" s="612" t="s">
        <v>903</v>
      </c>
      <c r="Q77" s="612" t="s">
        <v>4097</v>
      </c>
    </row>
    <row r="78" spans="1:17" ht="23.25" customHeight="1">
      <c r="A78" s="606"/>
      <c r="B78" s="607">
        <v>3.6</v>
      </c>
      <c r="C78" s="608">
        <v>1102050102.8010001</v>
      </c>
      <c r="D78" s="613" t="s">
        <v>151</v>
      </c>
      <c r="F78" s="574" t="s">
        <v>3838</v>
      </c>
      <c r="G78" s="574" t="s">
        <v>151</v>
      </c>
      <c r="H78" s="611">
        <f t="shared" si="1"/>
        <v>0</v>
      </c>
      <c r="I78" s="612" t="s">
        <v>151</v>
      </c>
      <c r="J78" s="612" t="s">
        <v>4106</v>
      </c>
      <c r="K78" s="612" t="s">
        <v>4107</v>
      </c>
      <c r="L78" s="612" t="s">
        <v>4104</v>
      </c>
      <c r="M78" s="612" t="s">
        <v>4105</v>
      </c>
      <c r="N78" s="612" t="s">
        <v>4096</v>
      </c>
      <c r="O78" s="612" t="s">
        <v>57</v>
      </c>
      <c r="P78" s="612" t="s">
        <v>903</v>
      </c>
      <c r="Q78" s="612" t="s">
        <v>4097</v>
      </c>
    </row>
    <row r="79" spans="1:17" ht="23.25" customHeight="1">
      <c r="A79" s="606"/>
      <c r="B79" s="607">
        <v>3.6</v>
      </c>
      <c r="C79" s="608">
        <v>1102050102.802</v>
      </c>
      <c r="D79" s="613" t="s">
        <v>152</v>
      </c>
      <c r="F79" s="574" t="s">
        <v>3839</v>
      </c>
      <c r="G79" s="574" t="s">
        <v>152</v>
      </c>
      <c r="H79" s="611">
        <f t="shared" si="1"/>
        <v>0</v>
      </c>
      <c r="I79" s="612" t="s">
        <v>152</v>
      </c>
      <c r="J79" s="612" t="s">
        <v>4106</v>
      </c>
      <c r="K79" s="612" t="s">
        <v>4107</v>
      </c>
      <c r="L79" s="612" t="s">
        <v>4104</v>
      </c>
      <c r="M79" s="612" t="s">
        <v>4105</v>
      </c>
      <c r="N79" s="612" t="s">
        <v>4096</v>
      </c>
      <c r="O79" s="612" t="s">
        <v>57</v>
      </c>
      <c r="P79" s="612" t="s">
        <v>903</v>
      </c>
      <c r="Q79" s="612" t="s">
        <v>4097</v>
      </c>
    </row>
    <row r="80" spans="1:17" ht="23.25" customHeight="1">
      <c r="A80" s="606"/>
      <c r="B80" s="607">
        <v>3.6</v>
      </c>
      <c r="C80" s="608">
        <v>1102050102.803</v>
      </c>
      <c r="D80" s="613" t="s">
        <v>153</v>
      </c>
      <c r="F80" s="574" t="s">
        <v>3840</v>
      </c>
      <c r="G80" s="574" t="s">
        <v>153</v>
      </c>
      <c r="H80" s="611">
        <f t="shared" si="1"/>
        <v>0</v>
      </c>
      <c r="I80" s="612" t="s">
        <v>153</v>
      </c>
      <c r="J80" s="612" t="s">
        <v>4106</v>
      </c>
      <c r="K80" s="612" t="s">
        <v>4107</v>
      </c>
      <c r="L80" s="612" t="s">
        <v>4104</v>
      </c>
      <c r="M80" s="612" t="s">
        <v>4105</v>
      </c>
      <c r="N80" s="612" t="s">
        <v>4096</v>
      </c>
      <c r="O80" s="612" t="s">
        <v>57</v>
      </c>
      <c r="P80" s="612" t="s">
        <v>903</v>
      </c>
      <c r="Q80" s="612" t="s">
        <v>4097</v>
      </c>
    </row>
    <row r="81" spans="1:17" ht="23.25" customHeight="1">
      <c r="A81" s="606"/>
      <c r="B81" s="607">
        <v>3.6</v>
      </c>
      <c r="C81" s="614">
        <v>1102050102.8039999</v>
      </c>
      <c r="D81" s="609" t="s">
        <v>154</v>
      </c>
      <c r="F81" s="574" t="s">
        <v>3841</v>
      </c>
      <c r="G81" s="574" t="s">
        <v>154</v>
      </c>
      <c r="H81" s="611">
        <f t="shared" si="1"/>
        <v>0</v>
      </c>
      <c r="I81" s="612" t="s">
        <v>154</v>
      </c>
      <c r="J81" s="612" t="s">
        <v>4106</v>
      </c>
      <c r="K81" s="612" t="s">
        <v>4107</v>
      </c>
      <c r="L81" s="612" t="s">
        <v>4104</v>
      </c>
      <c r="M81" s="612" t="s">
        <v>4105</v>
      </c>
      <c r="N81" s="612" t="s">
        <v>4096</v>
      </c>
      <c r="O81" s="612" t="s">
        <v>57</v>
      </c>
      <c r="P81" s="612" t="s">
        <v>903</v>
      </c>
      <c r="Q81" s="612" t="s">
        <v>4097</v>
      </c>
    </row>
    <row r="82" spans="1:17" ht="23.25" customHeight="1">
      <c r="A82" s="606"/>
      <c r="B82" s="607">
        <v>5.0999999999999996</v>
      </c>
      <c r="C82" s="614">
        <v>1102050106.1059999</v>
      </c>
      <c r="D82" s="609" t="s">
        <v>155</v>
      </c>
      <c r="F82" s="574" t="s">
        <v>2640</v>
      </c>
      <c r="G82" s="574" t="s">
        <v>155</v>
      </c>
      <c r="H82" s="611">
        <f t="shared" si="1"/>
        <v>0</v>
      </c>
      <c r="I82" s="612" t="s">
        <v>155</v>
      </c>
      <c r="J82" s="612" t="s">
        <v>4106</v>
      </c>
      <c r="K82" s="612" t="s">
        <v>4107</v>
      </c>
      <c r="L82" s="612" t="s">
        <v>4104</v>
      </c>
      <c r="M82" s="612" t="s">
        <v>4105</v>
      </c>
      <c r="N82" s="612" t="s">
        <v>4096</v>
      </c>
      <c r="O82" s="612" t="s">
        <v>57</v>
      </c>
      <c r="P82" s="612" t="s">
        <v>903</v>
      </c>
      <c r="Q82" s="612" t="s">
        <v>4097</v>
      </c>
    </row>
    <row r="83" spans="1:17" ht="23.25" customHeight="1">
      <c r="A83" s="606"/>
      <c r="B83" s="607">
        <v>5.0999999999999996</v>
      </c>
      <c r="C83" s="608">
        <v>1102050107.1029999</v>
      </c>
      <c r="D83" s="613" t="s">
        <v>156</v>
      </c>
      <c r="F83" s="574" t="s">
        <v>2642</v>
      </c>
      <c r="G83" s="574" t="s">
        <v>156</v>
      </c>
      <c r="H83" s="611">
        <f t="shared" si="1"/>
        <v>0</v>
      </c>
      <c r="I83" s="612" t="s">
        <v>156</v>
      </c>
      <c r="J83" s="612" t="s">
        <v>4106</v>
      </c>
      <c r="K83" s="612" t="s">
        <v>4107</v>
      </c>
      <c r="L83" s="612" t="s">
        <v>4104</v>
      </c>
      <c r="M83" s="612" t="s">
        <v>4105</v>
      </c>
      <c r="N83" s="612" t="s">
        <v>4096</v>
      </c>
      <c r="O83" s="612" t="s">
        <v>57</v>
      </c>
      <c r="P83" s="612" t="s">
        <v>903</v>
      </c>
      <c r="Q83" s="612" t="s">
        <v>4097</v>
      </c>
    </row>
    <row r="84" spans="1:17" ht="23.25" customHeight="1">
      <c r="A84" s="606"/>
      <c r="B84" s="607">
        <v>5.0999999999999996</v>
      </c>
      <c r="C84" s="614">
        <v>1102050107.1040001</v>
      </c>
      <c r="D84" s="609" t="s">
        <v>157</v>
      </c>
      <c r="F84" s="574" t="s">
        <v>2644</v>
      </c>
      <c r="G84" s="574" t="s">
        <v>157</v>
      </c>
      <c r="H84" s="611">
        <f t="shared" si="1"/>
        <v>0</v>
      </c>
      <c r="I84" s="612" t="s">
        <v>157</v>
      </c>
      <c r="J84" s="612" t="s">
        <v>4106</v>
      </c>
      <c r="K84" s="612" t="s">
        <v>4107</v>
      </c>
      <c r="L84" s="612" t="s">
        <v>4104</v>
      </c>
      <c r="M84" s="612" t="s">
        <v>4105</v>
      </c>
      <c r="N84" s="612" t="s">
        <v>4096</v>
      </c>
      <c r="O84" s="612" t="s">
        <v>57</v>
      </c>
      <c r="P84" s="612" t="s">
        <v>903</v>
      </c>
      <c r="Q84" s="612" t="s">
        <v>4097</v>
      </c>
    </row>
    <row r="85" spans="1:17" ht="23.25" customHeight="1">
      <c r="A85" s="606"/>
      <c r="B85" s="607">
        <v>5.0999999999999996</v>
      </c>
      <c r="C85" s="608">
        <v>1102050107.105</v>
      </c>
      <c r="D85" s="609" t="s">
        <v>158</v>
      </c>
      <c r="F85" s="574" t="s">
        <v>2645</v>
      </c>
      <c r="G85" s="574" t="s">
        <v>158</v>
      </c>
      <c r="H85" s="611">
        <f t="shared" si="1"/>
        <v>0</v>
      </c>
      <c r="I85" s="612" t="s">
        <v>158</v>
      </c>
      <c r="J85" s="612" t="s">
        <v>4106</v>
      </c>
      <c r="K85" s="612" t="s">
        <v>4107</v>
      </c>
      <c r="L85" s="612" t="s">
        <v>4104</v>
      </c>
      <c r="M85" s="612" t="s">
        <v>4105</v>
      </c>
      <c r="N85" s="612" t="s">
        <v>4096</v>
      </c>
      <c r="O85" s="612" t="s">
        <v>57</v>
      </c>
      <c r="P85" s="612" t="s">
        <v>903</v>
      </c>
      <c r="Q85" s="612" t="s">
        <v>4097</v>
      </c>
    </row>
    <row r="86" spans="1:17" ht="23.25" customHeight="1">
      <c r="A86" s="606"/>
      <c r="B86" s="607">
        <v>5.0999999999999996</v>
      </c>
      <c r="C86" s="614">
        <v>1102050107.1059999</v>
      </c>
      <c r="D86" s="609" t="s">
        <v>159</v>
      </c>
      <c r="F86" s="574" t="s">
        <v>2647</v>
      </c>
      <c r="G86" s="574" t="s">
        <v>159</v>
      </c>
      <c r="H86" s="611">
        <f t="shared" si="1"/>
        <v>0</v>
      </c>
      <c r="I86" s="612" t="s">
        <v>159</v>
      </c>
      <c r="J86" s="612" t="s">
        <v>4106</v>
      </c>
      <c r="K86" s="612" t="s">
        <v>4107</v>
      </c>
      <c r="L86" s="612" t="s">
        <v>4104</v>
      </c>
      <c r="M86" s="612" t="s">
        <v>4105</v>
      </c>
      <c r="N86" s="612" t="s">
        <v>4096</v>
      </c>
      <c r="O86" s="612" t="s">
        <v>57</v>
      </c>
      <c r="P86" s="612" t="s">
        <v>903</v>
      </c>
      <c r="Q86" s="612" t="s">
        <v>4097</v>
      </c>
    </row>
    <row r="87" spans="1:17" ht="23.25" customHeight="1">
      <c r="A87" s="606"/>
      <c r="B87" s="607">
        <v>5.0999999999999996</v>
      </c>
      <c r="C87" s="614">
        <v>1102050107.201</v>
      </c>
      <c r="D87" s="609" t="s">
        <v>160</v>
      </c>
      <c r="F87" s="574" t="s">
        <v>2649</v>
      </c>
      <c r="G87" s="574" t="s">
        <v>160</v>
      </c>
      <c r="H87" s="611">
        <f t="shared" si="1"/>
        <v>0</v>
      </c>
      <c r="I87" s="612" t="s">
        <v>160</v>
      </c>
      <c r="J87" s="612" t="s">
        <v>4106</v>
      </c>
      <c r="K87" s="612" t="s">
        <v>4107</v>
      </c>
      <c r="L87" s="612" t="s">
        <v>4104</v>
      </c>
      <c r="M87" s="612" t="s">
        <v>4105</v>
      </c>
      <c r="N87" s="612" t="s">
        <v>4096</v>
      </c>
      <c r="O87" s="612" t="s">
        <v>57</v>
      </c>
      <c r="P87" s="612" t="s">
        <v>903</v>
      </c>
      <c r="Q87" s="612" t="s">
        <v>4097</v>
      </c>
    </row>
    <row r="88" spans="1:17" ht="23.25" customHeight="1">
      <c r="A88" s="606"/>
      <c r="B88" s="607">
        <v>5.0999999999999996</v>
      </c>
      <c r="C88" s="614">
        <v>1102050107.2019999</v>
      </c>
      <c r="D88" s="609" t="s">
        <v>161</v>
      </c>
      <c r="F88" s="574" t="s">
        <v>2651</v>
      </c>
      <c r="G88" s="574" t="s">
        <v>161</v>
      </c>
      <c r="H88" s="611">
        <f t="shared" si="1"/>
        <v>0</v>
      </c>
      <c r="I88" s="612" t="s">
        <v>161</v>
      </c>
      <c r="J88" s="612" t="s">
        <v>4106</v>
      </c>
      <c r="K88" s="612" t="s">
        <v>4107</v>
      </c>
      <c r="L88" s="612" t="s">
        <v>4104</v>
      </c>
      <c r="M88" s="612" t="s">
        <v>4105</v>
      </c>
      <c r="N88" s="612" t="s">
        <v>4096</v>
      </c>
      <c r="O88" s="612" t="s">
        <v>57</v>
      </c>
      <c r="P88" s="612" t="s">
        <v>903</v>
      </c>
      <c r="Q88" s="612" t="s">
        <v>4097</v>
      </c>
    </row>
    <row r="89" spans="1:17" ht="23.25" customHeight="1">
      <c r="A89" s="606"/>
      <c r="B89" s="607">
        <v>123</v>
      </c>
      <c r="C89" s="608">
        <v>1102050123.1029999</v>
      </c>
      <c r="D89" s="613" t="s">
        <v>162</v>
      </c>
      <c r="F89" s="574" t="s">
        <v>2653</v>
      </c>
      <c r="G89" s="574" t="s">
        <v>162</v>
      </c>
      <c r="H89" s="611">
        <f t="shared" si="1"/>
        <v>0</v>
      </c>
      <c r="I89" s="612" t="s">
        <v>162</v>
      </c>
      <c r="J89" s="612" t="s">
        <v>4109</v>
      </c>
      <c r="K89" s="612" t="s">
        <v>4110</v>
      </c>
      <c r="L89" s="612" t="s">
        <v>4104</v>
      </c>
      <c r="M89" s="612" t="s">
        <v>4105</v>
      </c>
      <c r="N89" s="612" t="s">
        <v>4096</v>
      </c>
      <c r="O89" s="612" t="s">
        <v>57</v>
      </c>
      <c r="P89" s="612" t="s">
        <v>903</v>
      </c>
      <c r="Q89" s="612" t="s">
        <v>4097</v>
      </c>
    </row>
    <row r="90" spans="1:17" ht="23.25" customHeight="1">
      <c r="A90" s="606"/>
      <c r="B90" s="607">
        <v>123</v>
      </c>
      <c r="C90" s="614">
        <v>1102050123.105</v>
      </c>
      <c r="D90" s="609" t="s">
        <v>163</v>
      </c>
      <c r="F90" s="574" t="s">
        <v>2655</v>
      </c>
      <c r="G90" s="574" t="s">
        <v>163</v>
      </c>
      <c r="H90" s="611">
        <f t="shared" si="1"/>
        <v>0</v>
      </c>
      <c r="I90" s="612" t="s">
        <v>163</v>
      </c>
      <c r="J90" s="612" t="s">
        <v>4109</v>
      </c>
      <c r="K90" s="612" t="s">
        <v>4110</v>
      </c>
      <c r="L90" s="612" t="s">
        <v>4104</v>
      </c>
      <c r="M90" s="612" t="s">
        <v>4105</v>
      </c>
      <c r="N90" s="612" t="s">
        <v>4096</v>
      </c>
      <c r="O90" s="612" t="s">
        <v>57</v>
      </c>
      <c r="P90" s="612" t="s">
        <v>903</v>
      </c>
      <c r="Q90" s="612" t="s">
        <v>4097</v>
      </c>
    </row>
    <row r="91" spans="1:17" ht="23.25" customHeight="1">
      <c r="A91" s="606"/>
      <c r="B91" s="607">
        <v>123</v>
      </c>
      <c r="C91" s="614">
        <v>1102050123.1059999</v>
      </c>
      <c r="D91" s="609" t="s">
        <v>164</v>
      </c>
      <c r="F91" s="574" t="s">
        <v>3842</v>
      </c>
      <c r="G91" s="574" t="s">
        <v>164</v>
      </c>
      <c r="H91" s="611">
        <f t="shared" si="1"/>
        <v>0</v>
      </c>
      <c r="I91" s="612" t="s">
        <v>164</v>
      </c>
      <c r="J91" s="612" t="s">
        <v>4109</v>
      </c>
      <c r="K91" s="612" t="s">
        <v>4110</v>
      </c>
      <c r="L91" s="612" t="s">
        <v>4104</v>
      </c>
      <c r="M91" s="612" t="s">
        <v>4105</v>
      </c>
      <c r="N91" s="612" t="s">
        <v>4096</v>
      </c>
      <c r="O91" s="612" t="s">
        <v>57</v>
      </c>
      <c r="P91" s="612" t="s">
        <v>903</v>
      </c>
      <c r="Q91" s="612" t="s">
        <v>4097</v>
      </c>
    </row>
    <row r="92" spans="1:17" ht="23.25" customHeight="1">
      <c r="A92" s="606"/>
      <c r="B92" s="607">
        <v>123</v>
      </c>
      <c r="C92" s="614">
        <v>1102050123.1140001</v>
      </c>
      <c r="D92" s="609" t="s">
        <v>165</v>
      </c>
      <c r="F92" s="574" t="s">
        <v>2657</v>
      </c>
      <c r="G92" s="574" t="s">
        <v>165</v>
      </c>
      <c r="H92" s="611">
        <f t="shared" si="1"/>
        <v>0</v>
      </c>
      <c r="I92" s="612" t="s">
        <v>165</v>
      </c>
      <c r="J92" s="612" t="s">
        <v>4109</v>
      </c>
      <c r="K92" s="612" t="s">
        <v>4110</v>
      </c>
      <c r="L92" s="612" t="s">
        <v>4104</v>
      </c>
      <c r="M92" s="612" t="s">
        <v>4105</v>
      </c>
      <c r="N92" s="612" t="s">
        <v>4096</v>
      </c>
      <c r="O92" s="612" t="s">
        <v>57</v>
      </c>
      <c r="P92" s="612" t="s">
        <v>903</v>
      </c>
      <c r="Q92" s="612" t="s">
        <v>4097</v>
      </c>
    </row>
    <row r="93" spans="1:17" ht="23.25" customHeight="1" thickBot="1">
      <c r="A93" s="606"/>
      <c r="B93" s="607">
        <v>123</v>
      </c>
      <c r="C93" s="614">
        <v>1102050123.115</v>
      </c>
      <c r="D93" s="609" t="s">
        <v>166</v>
      </c>
      <c r="F93" s="574" t="s">
        <v>2659</v>
      </c>
      <c r="G93" s="574" t="s">
        <v>166</v>
      </c>
      <c r="H93" s="611">
        <f t="shared" si="1"/>
        <v>0</v>
      </c>
      <c r="I93" s="612" t="s">
        <v>166</v>
      </c>
      <c r="J93" s="612" t="s">
        <v>4109</v>
      </c>
      <c r="K93" s="612" t="s">
        <v>4110</v>
      </c>
      <c r="L93" s="612" t="s">
        <v>4104</v>
      </c>
      <c r="M93" s="612" t="s">
        <v>4105</v>
      </c>
      <c r="N93" s="612" t="s">
        <v>4096</v>
      </c>
      <c r="O93" s="612" t="s">
        <v>57</v>
      </c>
      <c r="P93" s="612" t="s">
        <v>903</v>
      </c>
      <c r="Q93" s="612" t="s">
        <v>4097</v>
      </c>
    </row>
    <row r="94" spans="1:17" ht="23.25" customHeight="1" thickBot="1">
      <c r="A94" s="606"/>
      <c r="B94" s="617">
        <v>123</v>
      </c>
      <c r="C94" s="618">
        <v>1102050123.2030001</v>
      </c>
      <c r="D94" s="609" t="s">
        <v>167</v>
      </c>
      <c r="F94" s="574" t="s">
        <v>3843</v>
      </c>
      <c r="G94" s="574" t="s">
        <v>167</v>
      </c>
      <c r="H94" s="611">
        <f t="shared" si="1"/>
        <v>0</v>
      </c>
      <c r="I94" s="612" t="s">
        <v>167</v>
      </c>
      <c r="J94" s="612" t="s">
        <v>4109</v>
      </c>
      <c r="K94" s="612" t="s">
        <v>4110</v>
      </c>
      <c r="L94" s="612" t="s">
        <v>4104</v>
      </c>
      <c r="M94" s="612" t="s">
        <v>4105</v>
      </c>
      <c r="N94" s="612" t="s">
        <v>4096</v>
      </c>
      <c r="O94" s="612" t="s">
        <v>57</v>
      </c>
      <c r="P94" s="612" t="s">
        <v>903</v>
      </c>
      <c r="Q94" s="612" t="s">
        <v>4097</v>
      </c>
    </row>
    <row r="95" spans="1:17" ht="23.25" customHeight="1" thickBot="1">
      <c r="A95" s="606"/>
      <c r="B95" s="617">
        <v>123</v>
      </c>
      <c r="C95" s="619">
        <v>1102050123.2049999</v>
      </c>
      <c r="D95" s="613" t="s">
        <v>168</v>
      </c>
      <c r="F95" s="574" t="s">
        <v>3844</v>
      </c>
      <c r="G95" s="574" t="s">
        <v>3845</v>
      </c>
      <c r="H95" s="611">
        <f t="shared" si="1"/>
        <v>0</v>
      </c>
      <c r="I95" s="612" t="s">
        <v>3845</v>
      </c>
      <c r="J95" s="612" t="s">
        <v>4109</v>
      </c>
      <c r="K95" s="612" t="s">
        <v>4110</v>
      </c>
      <c r="L95" s="612" t="s">
        <v>4104</v>
      </c>
      <c r="M95" s="612" t="s">
        <v>4105</v>
      </c>
      <c r="N95" s="612" t="s">
        <v>4096</v>
      </c>
      <c r="O95" s="612" t="s">
        <v>57</v>
      </c>
      <c r="P95" s="612" t="s">
        <v>903</v>
      </c>
      <c r="Q95" s="612" t="s">
        <v>4097</v>
      </c>
    </row>
    <row r="96" spans="1:17" ht="23.25" customHeight="1">
      <c r="A96" s="606"/>
      <c r="B96" s="607">
        <v>5.0999999999999996</v>
      </c>
      <c r="C96" s="614">
        <v>1102050124.1010001</v>
      </c>
      <c r="D96" s="609" t="s">
        <v>169</v>
      </c>
      <c r="F96" s="574" t="s">
        <v>2676</v>
      </c>
      <c r="G96" s="574" t="s">
        <v>169</v>
      </c>
      <c r="H96" s="611">
        <f t="shared" si="1"/>
        <v>0</v>
      </c>
      <c r="I96" s="612" t="s">
        <v>169</v>
      </c>
      <c r="J96" s="612" t="s">
        <v>4106</v>
      </c>
      <c r="K96" s="612" t="s">
        <v>4107</v>
      </c>
      <c r="L96" s="612" t="s">
        <v>4104</v>
      </c>
      <c r="M96" s="612" t="s">
        <v>4105</v>
      </c>
      <c r="N96" s="612" t="s">
        <v>4096</v>
      </c>
      <c r="O96" s="612" t="s">
        <v>57</v>
      </c>
      <c r="P96" s="612" t="s">
        <v>903</v>
      </c>
      <c r="Q96" s="612" t="s">
        <v>4097</v>
      </c>
    </row>
    <row r="97" spans="1:17" ht="23.25" customHeight="1">
      <c r="A97" s="606"/>
      <c r="B97" s="607" t="s">
        <v>2555</v>
      </c>
      <c r="C97" s="608">
        <v>1102050194.1010001</v>
      </c>
      <c r="D97" s="613" t="s">
        <v>2679</v>
      </c>
      <c r="F97" s="574" t="s">
        <v>2680</v>
      </c>
      <c r="G97" s="574" t="s">
        <v>2679</v>
      </c>
      <c r="H97" s="611">
        <f t="shared" si="1"/>
        <v>0</v>
      </c>
      <c r="I97" s="612" t="s">
        <v>2679</v>
      </c>
      <c r="J97" s="612" t="s">
        <v>4111</v>
      </c>
      <c r="K97" s="612" t="s">
        <v>2679</v>
      </c>
      <c r="L97" s="612" t="s">
        <v>4104</v>
      </c>
      <c r="M97" s="612" t="s">
        <v>4105</v>
      </c>
      <c r="N97" s="612" t="s">
        <v>4096</v>
      </c>
      <c r="O97" s="612" t="s">
        <v>57</v>
      </c>
      <c r="P97" s="612" t="s">
        <v>903</v>
      </c>
      <c r="Q97" s="612" t="s">
        <v>4112</v>
      </c>
    </row>
    <row r="98" spans="1:17" ht="23.25" customHeight="1">
      <c r="A98" s="606"/>
      <c r="B98" s="607" t="s">
        <v>2555</v>
      </c>
      <c r="C98" s="608">
        <v>1102050194.102</v>
      </c>
      <c r="D98" s="613" t="s">
        <v>3640</v>
      </c>
      <c r="F98" s="574" t="s">
        <v>2681</v>
      </c>
      <c r="G98" s="574" t="s">
        <v>3640</v>
      </c>
      <c r="H98" s="611">
        <f t="shared" si="1"/>
        <v>0</v>
      </c>
      <c r="I98" s="612" t="s">
        <v>3640</v>
      </c>
      <c r="J98" s="612" t="s">
        <v>4111</v>
      </c>
      <c r="K98" s="612" t="s">
        <v>2679</v>
      </c>
      <c r="L98" s="612" t="s">
        <v>4104</v>
      </c>
      <c r="M98" s="612" t="s">
        <v>4105</v>
      </c>
      <c r="N98" s="612" t="s">
        <v>4096</v>
      </c>
      <c r="O98" s="612" t="s">
        <v>57</v>
      </c>
      <c r="P98" s="612" t="s">
        <v>903</v>
      </c>
      <c r="Q98" s="612" t="s">
        <v>4113</v>
      </c>
    </row>
    <row r="99" spans="1:17" ht="23.25" customHeight="1">
      <c r="A99" s="606"/>
      <c r="B99" s="607">
        <v>5.2</v>
      </c>
      <c r="C99" s="614">
        <v>1103020111.1010001</v>
      </c>
      <c r="D99" s="609" t="s">
        <v>173</v>
      </c>
      <c r="F99" s="574" t="s">
        <v>2770</v>
      </c>
      <c r="G99" s="574" t="s">
        <v>173</v>
      </c>
      <c r="H99" s="611">
        <f t="shared" si="1"/>
        <v>0</v>
      </c>
      <c r="I99" s="612" t="s">
        <v>173</v>
      </c>
      <c r="J99" s="612" t="s">
        <v>4114</v>
      </c>
      <c r="K99" s="612" t="s">
        <v>2087</v>
      </c>
      <c r="L99" s="612" t="s">
        <v>4115</v>
      </c>
      <c r="M99" s="612" t="s">
        <v>4116</v>
      </c>
      <c r="N99" s="612" t="s">
        <v>4096</v>
      </c>
      <c r="O99" s="612" t="s">
        <v>57</v>
      </c>
      <c r="P99" s="612" t="s">
        <v>903</v>
      </c>
      <c r="Q99" s="612" t="s">
        <v>4097</v>
      </c>
    </row>
    <row r="100" spans="1:17" ht="23.25" customHeight="1">
      <c r="A100" s="606" t="s">
        <v>944</v>
      </c>
      <c r="B100" s="607">
        <v>5.2</v>
      </c>
      <c r="C100" s="614">
        <v>1104010101.1010001</v>
      </c>
      <c r="D100" s="609" t="s">
        <v>174</v>
      </c>
      <c r="F100" s="574" t="s">
        <v>2771</v>
      </c>
      <c r="G100" s="574" t="s">
        <v>174</v>
      </c>
      <c r="H100" s="611">
        <f t="shared" si="1"/>
        <v>0</v>
      </c>
      <c r="I100" s="612" t="s">
        <v>174</v>
      </c>
      <c r="J100" s="612" t="s">
        <v>4117</v>
      </c>
      <c r="K100" s="612" t="s">
        <v>174</v>
      </c>
      <c r="L100" s="612" t="s">
        <v>4118</v>
      </c>
      <c r="M100" s="612" t="s">
        <v>4119</v>
      </c>
      <c r="N100" s="612" t="s">
        <v>4096</v>
      </c>
      <c r="O100" s="612" t="s">
        <v>57</v>
      </c>
      <c r="P100" s="612" t="s">
        <v>903</v>
      </c>
      <c r="Q100" s="612" t="s">
        <v>4097</v>
      </c>
    </row>
    <row r="101" spans="1:17" ht="23.25" customHeight="1">
      <c r="A101" s="606"/>
      <c r="B101" s="607">
        <v>4.2</v>
      </c>
      <c r="C101" s="614">
        <v>1105010101.1010001</v>
      </c>
      <c r="D101" s="609" t="s">
        <v>175</v>
      </c>
      <c r="F101" s="574" t="s">
        <v>2772</v>
      </c>
      <c r="G101" s="574" t="s">
        <v>175</v>
      </c>
      <c r="H101" s="611">
        <f t="shared" si="1"/>
        <v>0</v>
      </c>
      <c r="I101" s="612" t="s">
        <v>175</v>
      </c>
      <c r="J101" s="612" t="s">
        <v>4120</v>
      </c>
      <c r="K101" s="612" t="s">
        <v>2088</v>
      </c>
      <c r="L101" s="612" t="s">
        <v>4121</v>
      </c>
      <c r="M101" s="612" t="s">
        <v>4122</v>
      </c>
      <c r="N101" s="612" t="s">
        <v>4096</v>
      </c>
      <c r="O101" s="612" t="s">
        <v>57</v>
      </c>
      <c r="P101" s="612" t="s">
        <v>903</v>
      </c>
      <c r="Q101" s="612" t="s">
        <v>4097</v>
      </c>
    </row>
    <row r="102" spans="1:17" ht="23.25" customHeight="1">
      <c r="A102" s="606"/>
      <c r="B102" s="607">
        <v>4.3</v>
      </c>
      <c r="C102" s="608">
        <v>1105010102.1010001</v>
      </c>
      <c r="D102" s="613" t="s">
        <v>176</v>
      </c>
      <c r="F102" s="574" t="s">
        <v>2773</v>
      </c>
      <c r="G102" s="574" t="s">
        <v>176</v>
      </c>
      <c r="H102" s="611">
        <f t="shared" si="1"/>
        <v>0</v>
      </c>
      <c r="I102" s="612" t="s">
        <v>176</v>
      </c>
      <c r="J102" s="612" t="s">
        <v>4120</v>
      </c>
      <c r="K102" s="612" t="s">
        <v>2088</v>
      </c>
      <c r="L102" s="612" t="s">
        <v>4121</v>
      </c>
      <c r="M102" s="612" t="s">
        <v>4122</v>
      </c>
      <c r="N102" s="612" t="s">
        <v>4096</v>
      </c>
      <c r="O102" s="612" t="s">
        <v>57</v>
      </c>
      <c r="P102" s="612" t="s">
        <v>903</v>
      </c>
      <c r="Q102" s="612" t="s">
        <v>4097</v>
      </c>
    </row>
    <row r="103" spans="1:17" ht="23.25" customHeight="1">
      <c r="A103" s="606"/>
      <c r="B103" s="607">
        <v>4.4000000000000004</v>
      </c>
      <c r="C103" s="614">
        <v>1105010103.1010001</v>
      </c>
      <c r="D103" s="609" t="s">
        <v>177</v>
      </c>
      <c r="F103" s="574" t="s">
        <v>2774</v>
      </c>
      <c r="G103" s="574" t="s">
        <v>177</v>
      </c>
      <c r="H103" s="611">
        <f t="shared" si="1"/>
        <v>0</v>
      </c>
      <c r="I103" s="612" t="s">
        <v>177</v>
      </c>
      <c r="J103" s="612" t="s">
        <v>4120</v>
      </c>
      <c r="K103" s="612" t="s">
        <v>2088</v>
      </c>
      <c r="L103" s="612" t="s">
        <v>4121</v>
      </c>
      <c r="M103" s="612" t="s">
        <v>4122</v>
      </c>
      <c r="N103" s="612" t="s">
        <v>4096</v>
      </c>
      <c r="O103" s="612" t="s">
        <v>57</v>
      </c>
      <c r="P103" s="612" t="s">
        <v>903</v>
      </c>
      <c r="Q103" s="612" t="s">
        <v>4097</v>
      </c>
    </row>
    <row r="104" spans="1:17" ht="23.25" customHeight="1">
      <c r="A104" s="606"/>
      <c r="B104" s="607">
        <v>4.0999999999999996</v>
      </c>
      <c r="C104" s="608">
        <v>1105010103.102</v>
      </c>
      <c r="D104" s="613" t="s">
        <v>178</v>
      </c>
      <c r="F104" s="574" t="s">
        <v>2775</v>
      </c>
      <c r="G104" s="574" t="s">
        <v>178</v>
      </c>
      <c r="H104" s="611">
        <f t="shared" si="1"/>
        <v>0</v>
      </c>
      <c r="I104" s="612" t="s">
        <v>178</v>
      </c>
      <c r="J104" s="612" t="s">
        <v>4120</v>
      </c>
      <c r="K104" s="612" t="s">
        <v>2088</v>
      </c>
      <c r="L104" s="612" t="s">
        <v>4121</v>
      </c>
      <c r="M104" s="612" t="s">
        <v>4122</v>
      </c>
      <c r="N104" s="612" t="s">
        <v>4096</v>
      </c>
      <c r="O104" s="612" t="s">
        <v>57</v>
      </c>
      <c r="P104" s="612" t="s">
        <v>903</v>
      </c>
      <c r="Q104" s="612" t="s">
        <v>4097</v>
      </c>
    </row>
    <row r="105" spans="1:17" ht="23.25" customHeight="1">
      <c r="A105" s="606"/>
      <c r="B105" s="607">
        <v>4.5</v>
      </c>
      <c r="C105" s="614">
        <v>1105010103.1029999</v>
      </c>
      <c r="D105" s="609" t="s">
        <v>179</v>
      </c>
      <c r="F105" s="574" t="s">
        <v>2776</v>
      </c>
      <c r="G105" s="574" t="s">
        <v>179</v>
      </c>
      <c r="H105" s="611">
        <f t="shared" si="1"/>
        <v>0</v>
      </c>
      <c r="I105" s="612" t="s">
        <v>179</v>
      </c>
      <c r="J105" s="612" t="s">
        <v>4120</v>
      </c>
      <c r="K105" s="612" t="s">
        <v>2088</v>
      </c>
      <c r="L105" s="612" t="s">
        <v>4121</v>
      </c>
      <c r="M105" s="612" t="s">
        <v>4122</v>
      </c>
      <c r="N105" s="612" t="s">
        <v>4096</v>
      </c>
      <c r="O105" s="612" t="s">
        <v>57</v>
      </c>
      <c r="P105" s="612" t="s">
        <v>903</v>
      </c>
      <c r="Q105" s="612" t="s">
        <v>4097</v>
      </c>
    </row>
    <row r="106" spans="1:17" ht="23.25" customHeight="1">
      <c r="A106" s="606"/>
      <c r="B106" s="607">
        <v>4.5999999999999996</v>
      </c>
      <c r="C106" s="608">
        <v>1105010103.1040001</v>
      </c>
      <c r="D106" s="609" t="s">
        <v>180</v>
      </c>
      <c r="F106" s="574" t="s">
        <v>2777</v>
      </c>
      <c r="G106" s="574" t="s">
        <v>180</v>
      </c>
      <c r="H106" s="611">
        <f t="shared" si="1"/>
        <v>0</v>
      </c>
      <c r="I106" s="612" t="s">
        <v>180</v>
      </c>
      <c r="J106" s="612" t="s">
        <v>4120</v>
      </c>
      <c r="K106" s="612" t="s">
        <v>2088</v>
      </c>
      <c r="L106" s="612" t="s">
        <v>4121</v>
      </c>
      <c r="M106" s="612" t="s">
        <v>4122</v>
      </c>
      <c r="N106" s="612" t="s">
        <v>4096</v>
      </c>
      <c r="O106" s="612" t="s">
        <v>57</v>
      </c>
      <c r="P106" s="612" t="s">
        <v>903</v>
      </c>
      <c r="Q106" s="612" t="s">
        <v>4097</v>
      </c>
    </row>
    <row r="107" spans="1:17" ht="23.25" customHeight="1">
      <c r="A107" s="606"/>
      <c r="B107" s="607">
        <v>4.7</v>
      </c>
      <c r="C107" s="608">
        <v>1105010103.105</v>
      </c>
      <c r="D107" s="613" t="s">
        <v>181</v>
      </c>
      <c r="F107" s="574" t="s">
        <v>2778</v>
      </c>
      <c r="G107" s="574" t="s">
        <v>181</v>
      </c>
      <c r="H107" s="611">
        <f t="shared" si="1"/>
        <v>0</v>
      </c>
      <c r="I107" s="612" t="s">
        <v>181</v>
      </c>
      <c r="J107" s="612" t="s">
        <v>4120</v>
      </c>
      <c r="K107" s="612" t="s">
        <v>2088</v>
      </c>
      <c r="L107" s="612" t="s">
        <v>4121</v>
      </c>
      <c r="M107" s="612" t="s">
        <v>4122</v>
      </c>
      <c r="N107" s="612" t="s">
        <v>4096</v>
      </c>
      <c r="O107" s="612" t="s">
        <v>57</v>
      </c>
      <c r="P107" s="612" t="s">
        <v>903</v>
      </c>
      <c r="Q107" s="612" t="s">
        <v>4097</v>
      </c>
    </row>
    <row r="108" spans="1:17" ht="23.25" customHeight="1">
      <c r="A108" s="606"/>
      <c r="B108" s="607">
        <v>4.4000000000000004</v>
      </c>
      <c r="C108" s="608">
        <v>1105010103.1059999</v>
      </c>
      <c r="D108" s="613" t="s">
        <v>182</v>
      </c>
      <c r="F108" s="574" t="s">
        <v>2779</v>
      </c>
      <c r="G108" s="574" t="s">
        <v>182</v>
      </c>
      <c r="H108" s="611">
        <f t="shared" si="1"/>
        <v>0</v>
      </c>
      <c r="I108" s="612" t="s">
        <v>182</v>
      </c>
      <c r="J108" s="612" t="s">
        <v>4120</v>
      </c>
      <c r="K108" s="612" t="s">
        <v>2088</v>
      </c>
      <c r="L108" s="612" t="s">
        <v>4121</v>
      </c>
      <c r="M108" s="612" t="s">
        <v>4122</v>
      </c>
      <c r="N108" s="612" t="s">
        <v>4096</v>
      </c>
      <c r="O108" s="612" t="s">
        <v>57</v>
      </c>
      <c r="P108" s="612" t="s">
        <v>903</v>
      </c>
      <c r="Q108" s="612" t="s">
        <v>4097</v>
      </c>
    </row>
    <row r="109" spans="1:17" ht="23.25" customHeight="1">
      <c r="A109" s="606"/>
      <c r="B109" s="607">
        <v>4.8</v>
      </c>
      <c r="C109" s="614">
        <v>1105010103.1070001</v>
      </c>
      <c r="D109" s="609" t="s">
        <v>183</v>
      </c>
      <c r="F109" s="574" t="s">
        <v>2780</v>
      </c>
      <c r="G109" s="574" t="s">
        <v>183</v>
      </c>
      <c r="H109" s="611">
        <f t="shared" si="1"/>
        <v>0</v>
      </c>
      <c r="I109" s="612" t="s">
        <v>183</v>
      </c>
      <c r="J109" s="612" t="s">
        <v>4120</v>
      </c>
      <c r="K109" s="612" t="s">
        <v>2088</v>
      </c>
      <c r="L109" s="612" t="s">
        <v>4121</v>
      </c>
      <c r="M109" s="612" t="s">
        <v>4122</v>
      </c>
      <c r="N109" s="612" t="s">
        <v>4096</v>
      </c>
      <c r="O109" s="612" t="s">
        <v>57</v>
      </c>
      <c r="P109" s="612" t="s">
        <v>903</v>
      </c>
      <c r="Q109" s="612" t="s">
        <v>4097</v>
      </c>
    </row>
    <row r="110" spans="1:17" ht="23.25" customHeight="1">
      <c r="A110" s="606"/>
      <c r="B110" s="607" t="s">
        <v>921</v>
      </c>
      <c r="C110" s="614">
        <v>1105010103.108</v>
      </c>
      <c r="D110" s="609" t="s">
        <v>184</v>
      </c>
      <c r="F110" s="574" t="s">
        <v>3846</v>
      </c>
      <c r="G110" s="574" t="s">
        <v>184</v>
      </c>
      <c r="H110" s="611">
        <f t="shared" si="1"/>
        <v>0</v>
      </c>
      <c r="I110" s="612" t="s">
        <v>184</v>
      </c>
      <c r="J110" s="612" t="s">
        <v>4120</v>
      </c>
      <c r="K110" s="612" t="s">
        <v>2088</v>
      </c>
      <c r="L110" s="612" t="s">
        <v>4121</v>
      </c>
      <c r="M110" s="612" t="s">
        <v>4122</v>
      </c>
      <c r="N110" s="612" t="s">
        <v>4096</v>
      </c>
      <c r="O110" s="612" t="s">
        <v>57</v>
      </c>
      <c r="P110" s="612" t="s">
        <v>903</v>
      </c>
      <c r="Q110" s="612" t="s">
        <v>4097</v>
      </c>
    </row>
    <row r="111" spans="1:17" ht="23.25" customHeight="1">
      <c r="A111" s="606"/>
      <c r="B111" s="607">
        <v>4.9000000000000004</v>
      </c>
      <c r="C111" s="614">
        <v>1105010103.109</v>
      </c>
      <c r="D111" s="609" t="s">
        <v>185</v>
      </c>
      <c r="F111" s="574" t="s">
        <v>3847</v>
      </c>
      <c r="G111" s="574" t="s">
        <v>185</v>
      </c>
      <c r="H111" s="611">
        <f t="shared" si="1"/>
        <v>0</v>
      </c>
      <c r="I111" s="612" t="s">
        <v>185</v>
      </c>
      <c r="J111" s="612" t="s">
        <v>4120</v>
      </c>
      <c r="K111" s="612" t="s">
        <v>2088</v>
      </c>
      <c r="L111" s="612" t="s">
        <v>4121</v>
      </c>
      <c r="M111" s="612" t="s">
        <v>4122</v>
      </c>
      <c r="N111" s="612" t="s">
        <v>4096</v>
      </c>
      <c r="O111" s="612" t="s">
        <v>57</v>
      </c>
      <c r="P111" s="612" t="s">
        <v>903</v>
      </c>
      <c r="Q111" s="612" t="s">
        <v>4097</v>
      </c>
    </row>
    <row r="112" spans="1:17" ht="23.25" customHeight="1">
      <c r="A112" s="606"/>
      <c r="B112" s="607">
        <v>4.1100000000000003</v>
      </c>
      <c r="C112" s="608">
        <v>1105010105.105</v>
      </c>
      <c r="D112" s="613" t="s">
        <v>186</v>
      </c>
      <c r="F112" s="574" t="s">
        <v>2781</v>
      </c>
      <c r="G112" s="574" t="s">
        <v>186</v>
      </c>
      <c r="H112" s="611">
        <f t="shared" si="1"/>
        <v>0</v>
      </c>
      <c r="I112" s="612" t="s">
        <v>186</v>
      </c>
      <c r="J112" s="612" t="s">
        <v>4120</v>
      </c>
      <c r="K112" s="612" t="s">
        <v>2088</v>
      </c>
      <c r="L112" s="612" t="s">
        <v>4121</v>
      </c>
      <c r="M112" s="612" t="s">
        <v>4122</v>
      </c>
      <c r="N112" s="612" t="s">
        <v>4096</v>
      </c>
      <c r="O112" s="612" t="s">
        <v>57</v>
      </c>
      <c r="P112" s="612" t="s">
        <v>903</v>
      </c>
      <c r="Q112" s="612" t="s">
        <v>4097</v>
      </c>
    </row>
    <row r="113" spans="1:17" ht="23.25" customHeight="1">
      <c r="A113" s="606"/>
      <c r="B113" s="607">
        <v>4.9000000000000004</v>
      </c>
      <c r="C113" s="614">
        <v>1105010105.1059999</v>
      </c>
      <c r="D113" s="609" t="s">
        <v>187</v>
      </c>
      <c r="F113" s="574" t="s">
        <v>2782</v>
      </c>
      <c r="G113" s="574" t="s">
        <v>187</v>
      </c>
      <c r="H113" s="611">
        <f t="shared" si="1"/>
        <v>0</v>
      </c>
      <c r="I113" s="612" t="s">
        <v>187</v>
      </c>
      <c r="J113" s="612" t="s">
        <v>4120</v>
      </c>
      <c r="K113" s="612" t="s">
        <v>2088</v>
      </c>
      <c r="L113" s="612" t="s">
        <v>4121</v>
      </c>
      <c r="M113" s="612" t="s">
        <v>4122</v>
      </c>
      <c r="N113" s="612" t="s">
        <v>4096</v>
      </c>
      <c r="O113" s="612" t="s">
        <v>57</v>
      </c>
      <c r="P113" s="612" t="s">
        <v>903</v>
      </c>
      <c r="Q113" s="612" t="s">
        <v>4097</v>
      </c>
    </row>
    <row r="114" spans="1:17" ht="23.25" customHeight="1">
      <c r="A114" s="606"/>
      <c r="B114" s="607">
        <v>4.9000000000000004</v>
      </c>
      <c r="C114" s="608">
        <v>1105010105.1070001</v>
      </c>
      <c r="D114" s="613" t="s">
        <v>188</v>
      </c>
      <c r="F114" s="574" t="s">
        <v>2783</v>
      </c>
      <c r="G114" s="574" t="s">
        <v>188</v>
      </c>
      <c r="H114" s="611">
        <f t="shared" si="1"/>
        <v>0</v>
      </c>
      <c r="I114" s="612" t="s">
        <v>188</v>
      </c>
      <c r="J114" s="612" t="s">
        <v>4120</v>
      </c>
      <c r="K114" s="612" t="s">
        <v>2088</v>
      </c>
      <c r="L114" s="612" t="s">
        <v>4121</v>
      </c>
      <c r="M114" s="612" t="s">
        <v>4122</v>
      </c>
      <c r="N114" s="612" t="s">
        <v>4096</v>
      </c>
      <c r="O114" s="612" t="s">
        <v>57</v>
      </c>
      <c r="P114" s="612" t="s">
        <v>903</v>
      </c>
      <c r="Q114" s="612" t="s">
        <v>4097</v>
      </c>
    </row>
    <row r="115" spans="1:17" ht="23.25" customHeight="1">
      <c r="A115" s="606"/>
      <c r="B115" s="607">
        <v>4.9000000000000004</v>
      </c>
      <c r="C115" s="614">
        <v>1105010105.108</v>
      </c>
      <c r="D115" s="609" t="s">
        <v>189</v>
      </c>
      <c r="F115" s="574" t="s">
        <v>2784</v>
      </c>
      <c r="G115" s="574" t="s">
        <v>189</v>
      </c>
      <c r="H115" s="611">
        <f t="shared" si="1"/>
        <v>0</v>
      </c>
      <c r="I115" s="612" t="s">
        <v>189</v>
      </c>
      <c r="J115" s="612" t="s">
        <v>4120</v>
      </c>
      <c r="K115" s="612" t="s">
        <v>2088</v>
      </c>
      <c r="L115" s="612" t="s">
        <v>4121</v>
      </c>
      <c r="M115" s="612" t="s">
        <v>4122</v>
      </c>
      <c r="N115" s="612" t="s">
        <v>4096</v>
      </c>
      <c r="O115" s="612" t="s">
        <v>57</v>
      </c>
      <c r="P115" s="612" t="s">
        <v>903</v>
      </c>
      <c r="Q115" s="612" t="s">
        <v>4097</v>
      </c>
    </row>
    <row r="116" spans="1:17" ht="23.25" customHeight="1">
      <c r="A116" s="606"/>
      <c r="B116" s="607">
        <v>4.9000000000000004</v>
      </c>
      <c r="C116" s="608">
        <v>1105010105.109</v>
      </c>
      <c r="D116" s="613" t="s">
        <v>190</v>
      </c>
      <c r="F116" s="574" t="s">
        <v>2785</v>
      </c>
      <c r="G116" s="574" t="s">
        <v>190</v>
      </c>
      <c r="H116" s="611">
        <f t="shared" si="1"/>
        <v>0</v>
      </c>
      <c r="I116" s="612" t="s">
        <v>190</v>
      </c>
      <c r="J116" s="612" t="s">
        <v>4120</v>
      </c>
      <c r="K116" s="612" t="s">
        <v>2088</v>
      </c>
      <c r="L116" s="612" t="s">
        <v>4121</v>
      </c>
      <c r="M116" s="612" t="s">
        <v>4122</v>
      </c>
      <c r="N116" s="612" t="s">
        <v>4096</v>
      </c>
      <c r="O116" s="612" t="s">
        <v>57</v>
      </c>
      <c r="P116" s="612" t="s">
        <v>903</v>
      </c>
      <c r="Q116" s="612" t="s">
        <v>4097</v>
      </c>
    </row>
    <row r="117" spans="1:17" ht="23.25" customHeight="1">
      <c r="A117" s="606"/>
      <c r="B117" s="607">
        <v>4.12</v>
      </c>
      <c r="C117" s="608">
        <v>1105010105.1099999</v>
      </c>
      <c r="D117" s="613" t="s">
        <v>191</v>
      </c>
      <c r="F117" s="574" t="s">
        <v>2786</v>
      </c>
      <c r="G117" s="574" t="s">
        <v>191</v>
      </c>
      <c r="H117" s="611">
        <f t="shared" si="1"/>
        <v>0</v>
      </c>
      <c r="I117" s="612" t="s">
        <v>191</v>
      </c>
      <c r="J117" s="612" t="s">
        <v>4120</v>
      </c>
      <c r="K117" s="612" t="s">
        <v>2088</v>
      </c>
      <c r="L117" s="612" t="s">
        <v>4121</v>
      </c>
      <c r="M117" s="612" t="s">
        <v>4122</v>
      </c>
      <c r="N117" s="612" t="s">
        <v>4096</v>
      </c>
      <c r="O117" s="612" t="s">
        <v>57</v>
      </c>
      <c r="P117" s="612" t="s">
        <v>903</v>
      </c>
      <c r="Q117" s="612" t="s">
        <v>4097</v>
      </c>
    </row>
    <row r="118" spans="1:17" ht="23.25" customHeight="1">
      <c r="A118" s="606"/>
      <c r="B118" s="607">
        <v>4.13</v>
      </c>
      <c r="C118" s="608">
        <v>1105010105.1110001</v>
      </c>
      <c r="D118" s="613" t="s">
        <v>192</v>
      </c>
      <c r="F118" s="574" t="s">
        <v>2787</v>
      </c>
      <c r="G118" s="574" t="s">
        <v>192</v>
      </c>
      <c r="H118" s="611">
        <f t="shared" si="1"/>
        <v>0</v>
      </c>
      <c r="I118" s="612" t="s">
        <v>192</v>
      </c>
      <c r="J118" s="612" t="s">
        <v>4120</v>
      </c>
      <c r="K118" s="612" t="s">
        <v>2088</v>
      </c>
      <c r="L118" s="612" t="s">
        <v>4121</v>
      </c>
      <c r="M118" s="612" t="s">
        <v>4122</v>
      </c>
      <c r="N118" s="612" t="s">
        <v>4096</v>
      </c>
      <c r="O118" s="612" t="s">
        <v>57</v>
      </c>
      <c r="P118" s="612" t="s">
        <v>903</v>
      </c>
      <c r="Q118" s="612" t="s">
        <v>4097</v>
      </c>
    </row>
    <row r="119" spans="1:17" ht="23.25" customHeight="1">
      <c r="A119" s="606"/>
      <c r="B119" s="607">
        <v>4.9000000000000004</v>
      </c>
      <c r="C119" s="614">
        <v>1105010105.1140001</v>
      </c>
      <c r="D119" s="609" t="s">
        <v>193</v>
      </c>
      <c r="F119" s="574" t="s">
        <v>2790</v>
      </c>
      <c r="G119" s="574" t="s">
        <v>193</v>
      </c>
      <c r="H119" s="611">
        <f t="shared" si="1"/>
        <v>0</v>
      </c>
      <c r="I119" s="612" t="s">
        <v>193</v>
      </c>
      <c r="J119" s="612" t="s">
        <v>4120</v>
      </c>
      <c r="K119" s="612" t="s">
        <v>2088</v>
      </c>
      <c r="L119" s="612" t="s">
        <v>4121</v>
      </c>
      <c r="M119" s="612" t="s">
        <v>4122</v>
      </c>
      <c r="N119" s="612" t="s">
        <v>4096</v>
      </c>
      <c r="O119" s="612" t="s">
        <v>57</v>
      </c>
      <c r="P119" s="612" t="s">
        <v>903</v>
      </c>
      <c r="Q119" s="612" t="s">
        <v>4097</v>
      </c>
    </row>
    <row r="120" spans="1:17" ht="23.25" customHeight="1">
      <c r="A120" s="606"/>
      <c r="B120" s="607">
        <v>4.9000000000000004</v>
      </c>
      <c r="C120" s="614">
        <v>1105010105.115</v>
      </c>
      <c r="D120" s="609" t="s">
        <v>194</v>
      </c>
      <c r="F120" s="574" t="s">
        <v>2791</v>
      </c>
      <c r="G120" s="574" t="s">
        <v>194</v>
      </c>
      <c r="H120" s="611">
        <f t="shared" si="1"/>
        <v>0</v>
      </c>
      <c r="I120" s="612" t="s">
        <v>194</v>
      </c>
      <c r="J120" s="612" t="s">
        <v>4120</v>
      </c>
      <c r="K120" s="612" t="s">
        <v>2088</v>
      </c>
      <c r="L120" s="612" t="s">
        <v>4121</v>
      </c>
      <c r="M120" s="612" t="s">
        <v>4122</v>
      </c>
      <c r="N120" s="612" t="s">
        <v>4096</v>
      </c>
      <c r="O120" s="612" t="s">
        <v>57</v>
      </c>
      <c r="P120" s="612" t="s">
        <v>903</v>
      </c>
      <c r="Q120" s="612" t="s">
        <v>4097</v>
      </c>
    </row>
    <row r="121" spans="1:17" ht="23.25" customHeight="1">
      <c r="A121" s="606"/>
      <c r="B121" s="607">
        <v>5.2</v>
      </c>
      <c r="C121" s="614">
        <v>1106010103.1029999</v>
      </c>
      <c r="D121" s="609" t="s">
        <v>195</v>
      </c>
      <c r="F121" s="574" t="s">
        <v>2792</v>
      </c>
      <c r="G121" s="574" t="s">
        <v>195</v>
      </c>
      <c r="H121" s="611">
        <f t="shared" si="1"/>
        <v>0</v>
      </c>
      <c r="I121" s="612" t="s">
        <v>195</v>
      </c>
      <c r="J121" s="612" t="s">
        <v>4123</v>
      </c>
      <c r="K121" s="612" t="s">
        <v>198</v>
      </c>
      <c r="L121" s="612" t="s">
        <v>4124</v>
      </c>
      <c r="M121" s="612" t="s">
        <v>4125</v>
      </c>
      <c r="N121" s="612" t="s">
        <v>4096</v>
      </c>
      <c r="O121" s="612" t="s">
        <v>57</v>
      </c>
      <c r="P121" s="612" t="s">
        <v>903</v>
      </c>
      <c r="Q121" s="612" t="s">
        <v>4097</v>
      </c>
    </row>
    <row r="122" spans="1:17" ht="23.25" customHeight="1">
      <c r="A122" s="606"/>
      <c r="B122" s="607">
        <v>5.2</v>
      </c>
      <c r="C122" s="608">
        <v>1106010103.201</v>
      </c>
      <c r="D122" s="613" t="s">
        <v>196</v>
      </c>
      <c r="F122" s="574" t="s">
        <v>2793</v>
      </c>
      <c r="G122" s="574" t="s">
        <v>196</v>
      </c>
      <c r="H122" s="611">
        <f t="shared" si="1"/>
        <v>0</v>
      </c>
      <c r="I122" s="612" t="s">
        <v>196</v>
      </c>
      <c r="J122" s="612" t="s">
        <v>4123</v>
      </c>
      <c r="K122" s="612" t="s">
        <v>198</v>
      </c>
      <c r="L122" s="612" t="s">
        <v>4124</v>
      </c>
      <c r="M122" s="612" t="s">
        <v>4125</v>
      </c>
      <c r="N122" s="612" t="s">
        <v>4096</v>
      </c>
      <c r="O122" s="612" t="s">
        <v>57</v>
      </c>
      <c r="P122" s="612" t="s">
        <v>903</v>
      </c>
      <c r="Q122" s="612" t="s">
        <v>4097</v>
      </c>
    </row>
    <row r="123" spans="1:17" ht="23.25" customHeight="1">
      <c r="A123" s="606"/>
      <c r="B123" s="607">
        <v>5.2</v>
      </c>
      <c r="C123" s="608">
        <v>1106010112.1010001</v>
      </c>
      <c r="D123" s="613" t="s">
        <v>197</v>
      </c>
      <c r="F123" s="574" t="s">
        <v>2794</v>
      </c>
      <c r="G123" s="574" t="s">
        <v>197</v>
      </c>
      <c r="H123" s="611">
        <f t="shared" si="1"/>
        <v>0</v>
      </c>
      <c r="I123" s="612" t="s">
        <v>197</v>
      </c>
      <c r="J123" s="612" t="s">
        <v>4123</v>
      </c>
      <c r="K123" s="612" t="s">
        <v>198</v>
      </c>
      <c r="L123" s="612" t="s">
        <v>4124</v>
      </c>
      <c r="M123" s="612" t="s">
        <v>4125</v>
      </c>
      <c r="N123" s="612" t="s">
        <v>4096</v>
      </c>
      <c r="O123" s="612" t="s">
        <v>57</v>
      </c>
      <c r="P123" s="612" t="s">
        <v>903</v>
      </c>
      <c r="Q123" s="612" t="s">
        <v>4097</v>
      </c>
    </row>
    <row r="124" spans="1:17" ht="23.25" customHeight="1">
      <c r="A124" s="606"/>
      <c r="B124" s="607">
        <v>5.2</v>
      </c>
      <c r="C124" s="608">
        <v>1106010199.1010001</v>
      </c>
      <c r="D124" s="609" t="s">
        <v>198</v>
      </c>
      <c r="F124" s="574" t="s">
        <v>2795</v>
      </c>
      <c r="G124" s="574" t="s">
        <v>198</v>
      </c>
      <c r="H124" s="611">
        <f t="shared" si="1"/>
        <v>0</v>
      </c>
      <c r="I124" s="612" t="s">
        <v>198</v>
      </c>
      <c r="J124" s="612" t="s">
        <v>4123</v>
      </c>
      <c r="K124" s="612" t="s">
        <v>198</v>
      </c>
      <c r="L124" s="612" t="s">
        <v>4124</v>
      </c>
      <c r="M124" s="612" t="s">
        <v>4125</v>
      </c>
      <c r="N124" s="612" t="s">
        <v>4096</v>
      </c>
      <c r="O124" s="612" t="s">
        <v>57</v>
      </c>
      <c r="P124" s="612" t="s">
        <v>903</v>
      </c>
      <c r="Q124" s="612" t="s">
        <v>4097</v>
      </c>
    </row>
    <row r="125" spans="1:17" ht="23.25" customHeight="1">
      <c r="A125" s="606"/>
      <c r="B125" s="607">
        <v>6</v>
      </c>
      <c r="C125" s="608">
        <v>1201020101.1010001</v>
      </c>
      <c r="D125" s="609" t="s">
        <v>199</v>
      </c>
      <c r="F125" s="574" t="s">
        <v>3848</v>
      </c>
      <c r="G125" s="574" t="s">
        <v>199</v>
      </c>
      <c r="H125" s="611">
        <f t="shared" si="1"/>
        <v>0</v>
      </c>
      <c r="I125" s="612" t="s">
        <v>199</v>
      </c>
      <c r="J125" s="612" t="s">
        <v>4126</v>
      </c>
      <c r="K125" s="612" t="s">
        <v>4127</v>
      </c>
      <c r="L125" s="612" t="s">
        <v>4128</v>
      </c>
      <c r="M125" s="612" t="s">
        <v>4129</v>
      </c>
      <c r="N125" s="612" t="s">
        <v>4130</v>
      </c>
      <c r="O125" s="612" t="s">
        <v>905</v>
      </c>
      <c r="P125" s="612" t="s">
        <v>903</v>
      </c>
      <c r="Q125" s="612" t="s">
        <v>4131</v>
      </c>
    </row>
    <row r="126" spans="1:17" ht="23.25" customHeight="1">
      <c r="A126" s="606"/>
      <c r="B126" s="607">
        <v>6</v>
      </c>
      <c r="C126" s="614">
        <v>1201050198.1010001</v>
      </c>
      <c r="D126" s="609" t="s">
        <v>200</v>
      </c>
      <c r="F126" s="574" t="s">
        <v>2796</v>
      </c>
      <c r="G126" s="574" t="s">
        <v>200</v>
      </c>
      <c r="H126" s="611">
        <f t="shared" si="1"/>
        <v>0</v>
      </c>
      <c r="I126" s="612" t="s">
        <v>200</v>
      </c>
      <c r="J126" s="612" t="s">
        <v>4132</v>
      </c>
      <c r="K126" s="612" t="s">
        <v>4133</v>
      </c>
      <c r="L126" s="612" t="s">
        <v>4128</v>
      </c>
      <c r="M126" s="612" t="s">
        <v>4129</v>
      </c>
      <c r="N126" s="612" t="s">
        <v>4130</v>
      </c>
      <c r="O126" s="612" t="s">
        <v>905</v>
      </c>
      <c r="P126" s="612" t="s">
        <v>903</v>
      </c>
      <c r="Q126" s="612" t="s">
        <v>4097</v>
      </c>
    </row>
    <row r="127" spans="1:17" ht="23.25" customHeight="1">
      <c r="A127" s="606"/>
      <c r="B127" s="607">
        <v>6</v>
      </c>
      <c r="C127" s="614">
        <v>1204020103.1010001</v>
      </c>
      <c r="D127" s="609" t="s">
        <v>202</v>
      </c>
      <c r="F127" s="574" t="s">
        <v>3849</v>
      </c>
      <c r="G127" s="574" t="s">
        <v>202</v>
      </c>
      <c r="H127" s="611">
        <f t="shared" si="1"/>
        <v>0</v>
      </c>
      <c r="I127" s="612" t="s">
        <v>202</v>
      </c>
      <c r="J127" s="612" t="s">
        <v>4134</v>
      </c>
      <c r="K127" s="612" t="s">
        <v>4135</v>
      </c>
      <c r="L127" s="612" t="s">
        <v>4136</v>
      </c>
      <c r="M127" s="612" t="s">
        <v>4137</v>
      </c>
      <c r="N127" s="612" t="s">
        <v>4130</v>
      </c>
      <c r="O127" s="612" t="s">
        <v>905</v>
      </c>
      <c r="P127" s="612" t="s">
        <v>903</v>
      </c>
      <c r="Q127" s="612" t="s">
        <v>4138</v>
      </c>
    </row>
    <row r="128" spans="1:17" ht="23.25" customHeight="1">
      <c r="A128" s="606"/>
      <c r="B128" s="607">
        <v>6</v>
      </c>
      <c r="C128" s="614">
        <v>1205010101.1010001</v>
      </c>
      <c r="D128" s="609" t="s">
        <v>203</v>
      </c>
      <c r="F128" s="574" t="s">
        <v>2801</v>
      </c>
      <c r="G128" s="574" t="s">
        <v>203</v>
      </c>
      <c r="H128" s="611">
        <f t="shared" si="1"/>
        <v>0</v>
      </c>
      <c r="I128" s="612" t="s">
        <v>203</v>
      </c>
      <c r="J128" s="612" t="s">
        <v>4139</v>
      </c>
      <c r="K128" s="612" t="s">
        <v>203</v>
      </c>
      <c r="L128" s="612" t="s">
        <v>4140</v>
      </c>
      <c r="M128" s="612" t="s">
        <v>4141</v>
      </c>
      <c r="N128" s="612" t="s">
        <v>4130</v>
      </c>
      <c r="O128" s="612" t="s">
        <v>905</v>
      </c>
      <c r="P128" s="612" t="s">
        <v>903</v>
      </c>
      <c r="Q128" s="612" t="s">
        <v>4097</v>
      </c>
    </row>
    <row r="129" spans="1:17" ht="23.25" customHeight="1">
      <c r="A129" s="606"/>
      <c r="B129" s="607">
        <v>6</v>
      </c>
      <c r="C129" s="614">
        <v>1205010102.1010001</v>
      </c>
      <c r="D129" s="609" t="s">
        <v>204</v>
      </c>
      <c r="F129" s="574" t="s">
        <v>2802</v>
      </c>
      <c r="G129" s="574" t="s">
        <v>204</v>
      </c>
      <c r="H129" s="611">
        <f t="shared" si="1"/>
        <v>0</v>
      </c>
      <c r="I129" s="612" t="s">
        <v>204</v>
      </c>
      <c r="J129" s="612" t="s">
        <v>4139</v>
      </c>
      <c r="K129" s="612" t="s">
        <v>203</v>
      </c>
      <c r="L129" s="612" t="s">
        <v>4140</v>
      </c>
      <c r="M129" s="612" t="s">
        <v>4141</v>
      </c>
      <c r="N129" s="612" t="s">
        <v>4130</v>
      </c>
      <c r="O129" s="612" t="s">
        <v>905</v>
      </c>
      <c r="P129" s="612" t="s">
        <v>903</v>
      </c>
      <c r="Q129" s="612" t="s">
        <v>4097</v>
      </c>
    </row>
    <row r="130" spans="1:17" ht="23.25" customHeight="1">
      <c r="A130" s="606"/>
      <c r="B130" s="607">
        <v>6</v>
      </c>
      <c r="C130" s="614">
        <v>1205010103.1010001</v>
      </c>
      <c r="D130" s="609" t="s">
        <v>205</v>
      </c>
      <c r="F130" s="574" t="s">
        <v>2803</v>
      </c>
      <c r="G130" s="574" t="s">
        <v>205</v>
      </c>
      <c r="H130" s="611">
        <f t="shared" si="1"/>
        <v>0</v>
      </c>
      <c r="I130" s="612" t="s">
        <v>205</v>
      </c>
      <c r="J130" s="612" t="s">
        <v>4139</v>
      </c>
      <c r="K130" s="612" t="s">
        <v>203</v>
      </c>
      <c r="L130" s="612" t="s">
        <v>4140</v>
      </c>
      <c r="M130" s="612" t="s">
        <v>4141</v>
      </c>
      <c r="N130" s="612" t="s">
        <v>4130</v>
      </c>
      <c r="O130" s="612" t="s">
        <v>905</v>
      </c>
      <c r="P130" s="612" t="s">
        <v>903</v>
      </c>
      <c r="Q130" s="612" t="s">
        <v>4097</v>
      </c>
    </row>
    <row r="131" spans="1:17" ht="23.25" customHeight="1">
      <c r="A131" s="606"/>
      <c r="B131" s="607">
        <v>6</v>
      </c>
      <c r="C131" s="614">
        <v>1205020101.1010001</v>
      </c>
      <c r="D131" s="609" t="s">
        <v>206</v>
      </c>
      <c r="F131" s="574" t="s">
        <v>2804</v>
      </c>
      <c r="G131" s="574" t="s">
        <v>206</v>
      </c>
      <c r="H131" s="611">
        <f t="shared" ref="H131:H194" si="2">+C131-F131</f>
        <v>0</v>
      </c>
      <c r="I131" s="612" t="s">
        <v>206</v>
      </c>
      <c r="J131" s="612" t="s">
        <v>4142</v>
      </c>
      <c r="K131" s="612" t="s">
        <v>206</v>
      </c>
      <c r="L131" s="612" t="s">
        <v>4140</v>
      </c>
      <c r="M131" s="612" t="s">
        <v>4141</v>
      </c>
      <c r="N131" s="612" t="s">
        <v>4130</v>
      </c>
      <c r="O131" s="612" t="s">
        <v>905</v>
      </c>
      <c r="P131" s="612" t="s">
        <v>903</v>
      </c>
      <c r="Q131" s="612" t="s">
        <v>4097</v>
      </c>
    </row>
    <row r="132" spans="1:17" ht="23.25" customHeight="1">
      <c r="A132" s="606"/>
      <c r="B132" s="607">
        <v>6</v>
      </c>
      <c r="C132" s="608">
        <v>1205020102.1010001</v>
      </c>
      <c r="D132" s="613" t="s">
        <v>207</v>
      </c>
      <c r="F132" s="574" t="s">
        <v>2805</v>
      </c>
      <c r="G132" s="574" t="s">
        <v>207</v>
      </c>
      <c r="H132" s="611">
        <f t="shared" si="2"/>
        <v>0</v>
      </c>
      <c r="I132" s="612" t="s">
        <v>207</v>
      </c>
      <c r="J132" s="612" t="s">
        <v>4142</v>
      </c>
      <c r="K132" s="612" t="s">
        <v>206</v>
      </c>
      <c r="L132" s="612" t="s">
        <v>4140</v>
      </c>
      <c r="M132" s="612" t="s">
        <v>4141</v>
      </c>
      <c r="N132" s="612" t="s">
        <v>4130</v>
      </c>
      <c r="O132" s="612" t="s">
        <v>905</v>
      </c>
      <c r="P132" s="612" t="s">
        <v>903</v>
      </c>
      <c r="Q132" s="612" t="s">
        <v>4097</v>
      </c>
    </row>
    <row r="133" spans="1:17" ht="23.25" customHeight="1">
      <c r="A133" s="606"/>
      <c r="B133" s="607">
        <v>6</v>
      </c>
      <c r="C133" s="614">
        <v>1205020103.1010001</v>
      </c>
      <c r="D133" s="609" t="s">
        <v>208</v>
      </c>
      <c r="F133" s="574" t="s">
        <v>2806</v>
      </c>
      <c r="G133" s="574" t="s">
        <v>208</v>
      </c>
      <c r="H133" s="611">
        <f t="shared" si="2"/>
        <v>0</v>
      </c>
      <c r="I133" s="612" t="s">
        <v>208</v>
      </c>
      <c r="J133" s="612" t="s">
        <v>4142</v>
      </c>
      <c r="K133" s="612" t="s">
        <v>206</v>
      </c>
      <c r="L133" s="612" t="s">
        <v>4140</v>
      </c>
      <c r="M133" s="612" t="s">
        <v>4141</v>
      </c>
      <c r="N133" s="612" t="s">
        <v>4130</v>
      </c>
      <c r="O133" s="612" t="s">
        <v>905</v>
      </c>
      <c r="P133" s="612" t="s">
        <v>903</v>
      </c>
      <c r="Q133" s="612" t="s">
        <v>4097</v>
      </c>
    </row>
    <row r="134" spans="1:17" ht="23.25" customHeight="1">
      <c r="A134" s="606"/>
      <c r="B134" s="607">
        <v>6</v>
      </c>
      <c r="C134" s="614">
        <v>1205030101.1010001</v>
      </c>
      <c r="D134" s="609" t="s">
        <v>209</v>
      </c>
      <c r="F134" s="574" t="s">
        <v>2807</v>
      </c>
      <c r="G134" s="574" t="s">
        <v>209</v>
      </c>
      <c r="H134" s="611">
        <f t="shared" si="2"/>
        <v>0</v>
      </c>
      <c r="I134" s="612" t="s">
        <v>209</v>
      </c>
      <c r="J134" s="612" t="s">
        <v>4143</v>
      </c>
      <c r="K134" s="612" t="s">
        <v>209</v>
      </c>
      <c r="L134" s="612" t="s">
        <v>4140</v>
      </c>
      <c r="M134" s="612" t="s">
        <v>4141</v>
      </c>
      <c r="N134" s="612" t="s">
        <v>4130</v>
      </c>
      <c r="O134" s="612" t="s">
        <v>905</v>
      </c>
      <c r="P134" s="612" t="s">
        <v>903</v>
      </c>
      <c r="Q134" s="612" t="s">
        <v>4097</v>
      </c>
    </row>
    <row r="135" spans="1:17" ht="23.25" customHeight="1">
      <c r="A135" s="606"/>
      <c r="B135" s="607">
        <v>6</v>
      </c>
      <c r="C135" s="614">
        <v>1205030102.1010001</v>
      </c>
      <c r="D135" s="609" t="s">
        <v>210</v>
      </c>
      <c r="F135" s="574" t="s">
        <v>2808</v>
      </c>
      <c r="G135" s="574" t="s">
        <v>210</v>
      </c>
      <c r="H135" s="611">
        <f t="shared" si="2"/>
        <v>0</v>
      </c>
      <c r="I135" s="612" t="s">
        <v>210</v>
      </c>
      <c r="J135" s="612" t="s">
        <v>4143</v>
      </c>
      <c r="K135" s="612" t="s">
        <v>209</v>
      </c>
      <c r="L135" s="612" t="s">
        <v>4140</v>
      </c>
      <c r="M135" s="612" t="s">
        <v>4141</v>
      </c>
      <c r="N135" s="612" t="s">
        <v>4130</v>
      </c>
      <c r="O135" s="612" t="s">
        <v>905</v>
      </c>
      <c r="P135" s="612" t="s">
        <v>903</v>
      </c>
      <c r="Q135" s="612" t="s">
        <v>4097</v>
      </c>
    </row>
    <row r="136" spans="1:17" ht="23.25" customHeight="1">
      <c r="A136" s="606"/>
      <c r="B136" s="607">
        <v>6</v>
      </c>
      <c r="C136" s="614">
        <v>1205030103.1010001</v>
      </c>
      <c r="D136" s="609" t="s">
        <v>211</v>
      </c>
      <c r="F136" s="574" t="s">
        <v>2809</v>
      </c>
      <c r="G136" s="574" t="s">
        <v>211</v>
      </c>
      <c r="H136" s="611">
        <f t="shared" si="2"/>
        <v>0</v>
      </c>
      <c r="I136" s="612" t="s">
        <v>211</v>
      </c>
      <c r="J136" s="612" t="s">
        <v>4143</v>
      </c>
      <c r="K136" s="612" t="s">
        <v>209</v>
      </c>
      <c r="L136" s="612" t="s">
        <v>4140</v>
      </c>
      <c r="M136" s="612" t="s">
        <v>4141</v>
      </c>
      <c r="N136" s="612" t="s">
        <v>4130</v>
      </c>
      <c r="O136" s="612" t="s">
        <v>905</v>
      </c>
      <c r="P136" s="612" t="s">
        <v>903</v>
      </c>
      <c r="Q136" s="612" t="s">
        <v>4097</v>
      </c>
    </row>
    <row r="137" spans="1:17" ht="23.25" customHeight="1">
      <c r="A137" s="606"/>
      <c r="B137" s="607">
        <v>6</v>
      </c>
      <c r="C137" s="614">
        <v>1205030106.1010001</v>
      </c>
      <c r="D137" s="609" t="s">
        <v>212</v>
      </c>
      <c r="F137" s="574" t="s">
        <v>2810</v>
      </c>
      <c r="G137" s="574" t="s">
        <v>212</v>
      </c>
      <c r="H137" s="611">
        <f t="shared" si="2"/>
        <v>0</v>
      </c>
      <c r="I137" s="612" t="s">
        <v>212</v>
      </c>
      <c r="J137" s="612" t="s">
        <v>4143</v>
      </c>
      <c r="K137" s="612" t="s">
        <v>209</v>
      </c>
      <c r="L137" s="612" t="s">
        <v>4140</v>
      </c>
      <c r="M137" s="612" t="s">
        <v>4141</v>
      </c>
      <c r="N137" s="612" t="s">
        <v>4130</v>
      </c>
      <c r="O137" s="612" t="s">
        <v>905</v>
      </c>
      <c r="P137" s="612" t="s">
        <v>903</v>
      </c>
      <c r="Q137" s="612" t="s">
        <v>4097</v>
      </c>
    </row>
    <row r="138" spans="1:17" ht="23.25" customHeight="1">
      <c r="A138" s="606"/>
      <c r="B138" s="607">
        <v>6</v>
      </c>
      <c r="C138" s="614">
        <v>1205030107.1010001</v>
      </c>
      <c r="D138" s="609" t="s">
        <v>213</v>
      </c>
      <c r="F138" s="574" t="s">
        <v>2811</v>
      </c>
      <c r="G138" s="574" t="s">
        <v>213</v>
      </c>
      <c r="H138" s="611">
        <f t="shared" si="2"/>
        <v>0</v>
      </c>
      <c r="I138" s="612" t="s">
        <v>213</v>
      </c>
      <c r="J138" s="612" t="s">
        <v>4143</v>
      </c>
      <c r="K138" s="612" t="s">
        <v>209</v>
      </c>
      <c r="L138" s="612" t="s">
        <v>4140</v>
      </c>
      <c r="M138" s="612" t="s">
        <v>4141</v>
      </c>
      <c r="N138" s="612" t="s">
        <v>4130</v>
      </c>
      <c r="O138" s="612" t="s">
        <v>905</v>
      </c>
      <c r="P138" s="612" t="s">
        <v>903</v>
      </c>
      <c r="Q138" s="612" t="s">
        <v>4097</v>
      </c>
    </row>
    <row r="139" spans="1:17" ht="23.25" customHeight="1">
      <c r="A139" s="606"/>
      <c r="B139" s="607">
        <v>6</v>
      </c>
      <c r="C139" s="614">
        <v>1205030108.1010001</v>
      </c>
      <c r="D139" s="609" t="s">
        <v>214</v>
      </c>
      <c r="F139" s="574" t="s">
        <v>2812</v>
      </c>
      <c r="G139" s="574" t="s">
        <v>214</v>
      </c>
      <c r="H139" s="611">
        <f t="shared" si="2"/>
        <v>0</v>
      </c>
      <c r="I139" s="612" t="s">
        <v>214</v>
      </c>
      <c r="J139" s="612" t="s">
        <v>4143</v>
      </c>
      <c r="K139" s="612" t="s">
        <v>209</v>
      </c>
      <c r="L139" s="612" t="s">
        <v>4140</v>
      </c>
      <c r="M139" s="612" t="s">
        <v>4141</v>
      </c>
      <c r="N139" s="612" t="s">
        <v>4130</v>
      </c>
      <c r="O139" s="612" t="s">
        <v>905</v>
      </c>
      <c r="P139" s="612" t="s">
        <v>903</v>
      </c>
      <c r="Q139" s="612" t="s">
        <v>4097</v>
      </c>
    </row>
    <row r="140" spans="1:17" ht="23.25" customHeight="1">
      <c r="A140" s="606"/>
      <c r="B140" s="607">
        <v>6</v>
      </c>
      <c r="C140" s="614">
        <v>1205040101.1010001</v>
      </c>
      <c r="D140" s="609" t="s">
        <v>215</v>
      </c>
      <c r="F140" s="574" t="s">
        <v>2813</v>
      </c>
      <c r="G140" s="574" t="s">
        <v>215</v>
      </c>
      <c r="H140" s="611">
        <f t="shared" si="2"/>
        <v>0</v>
      </c>
      <c r="I140" s="612" t="s">
        <v>215</v>
      </c>
      <c r="J140" s="612" t="s">
        <v>4144</v>
      </c>
      <c r="K140" s="612" t="s">
        <v>215</v>
      </c>
      <c r="L140" s="612" t="s">
        <v>4140</v>
      </c>
      <c r="M140" s="612" t="s">
        <v>4141</v>
      </c>
      <c r="N140" s="612" t="s">
        <v>4130</v>
      </c>
      <c r="O140" s="612" t="s">
        <v>905</v>
      </c>
      <c r="P140" s="612" t="s">
        <v>903</v>
      </c>
      <c r="Q140" s="612" t="s">
        <v>4097</v>
      </c>
    </row>
    <row r="141" spans="1:17" ht="23.25" customHeight="1">
      <c r="A141" s="606"/>
      <c r="B141" s="607">
        <v>6</v>
      </c>
      <c r="C141" s="608">
        <v>1205040101.102</v>
      </c>
      <c r="D141" s="613" t="s">
        <v>216</v>
      </c>
      <c r="F141" s="574" t="s">
        <v>2814</v>
      </c>
      <c r="G141" s="574" t="s">
        <v>216</v>
      </c>
      <c r="H141" s="611">
        <f t="shared" si="2"/>
        <v>0</v>
      </c>
      <c r="I141" s="612" t="s">
        <v>216</v>
      </c>
      <c r="J141" s="612" t="s">
        <v>4144</v>
      </c>
      <c r="K141" s="612" t="s">
        <v>215</v>
      </c>
      <c r="L141" s="612" t="s">
        <v>4140</v>
      </c>
      <c r="M141" s="612" t="s">
        <v>4141</v>
      </c>
      <c r="N141" s="612" t="s">
        <v>4130</v>
      </c>
      <c r="O141" s="612" t="s">
        <v>905</v>
      </c>
      <c r="P141" s="612" t="s">
        <v>903</v>
      </c>
      <c r="Q141" s="612" t="s">
        <v>4097</v>
      </c>
    </row>
    <row r="142" spans="1:17" ht="23.25" customHeight="1">
      <c r="A142" s="606"/>
      <c r="B142" s="607">
        <v>6</v>
      </c>
      <c r="C142" s="608">
        <v>1205040101.1029999</v>
      </c>
      <c r="D142" s="613" t="s">
        <v>217</v>
      </c>
      <c r="F142" s="574" t="s">
        <v>2815</v>
      </c>
      <c r="G142" s="574" t="s">
        <v>217</v>
      </c>
      <c r="H142" s="611">
        <f t="shared" si="2"/>
        <v>0</v>
      </c>
      <c r="I142" s="612" t="s">
        <v>217</v>
      </c>
      <c r="J142" s="612" t="s">
        <v>4144</v>
      </c>
      <c r="K142" s="612" t="s">
        <v>215</v>
      </c>
      <c r="L142" s="612" t="s">
        <v>4140</v>
      </c>
      <c r="M142" s="612" t="s">
        <v>4141</v>
      </c>
      <c r="N142" s="612" t="s">
        <v>4130</v>
      </c>
      <c r="O142" s="612" t="s">
        <v>905</v>
      </c>
      <c r="P142" s="612" t="s">
        <v>903</v>
      </c>
      <c r="Q142" s="612" t="s">
        <v>4097</v>
      </c>
    </row>
    <row r="143" spans="1:17" ht="23.25" customHeight="1">
      <c r="A143" s="606"/>
      <c r="B143" s="607">
        <v>6</v>
      </c>
      <c r="C143" s="608">
        <v>1205040101.1040001</v>
      </c>
      <c r="D143" s="613" t="s">
        <v>218</v>
      </c>
      <c r="F143" s="574" t="s">
        <v>2816</v>
      </c>
      <c r="G143" s="574" t="s">
        <v>218</v>
      </c>
      <c r="H143" s="611">
        <f t="shared" si="2"/>
        <v>0</v>
      </c>
      <c r="I143" s="612" t="s">
        <v>218</v>
      </c>
      <c r="J143" s="612" t="s">
        <v>4144</v>
      </c>
      <c r="K143" s="612" t="s">
        <v>215</v>
      </c>
      <c r="L143" s="612" t="s">
        <v>4140</v>
      </c>
      <c r="M143" s="612" t="s">
        <v>4141</v>
      </c>
      <c r="N143" s="612" t="s">
        <v>4130</v>
      </c>
      <c r="O143" s="612" t="s">
        <v>905</v>
      </c>
      <c r="P143" s="612" t="s">
        <v>903</v>
      </c>
      <c r="Q143" s="612" t="s">
        <v>4097</v>
      </c>
    </row>
    <row r="144" spans="1:17" ht="23.25" customHeight="1">
      <c r="A144" s="606"/>
      <c r="B144" s="607">
        <v>6</v>
      </c>
      <c r="C144" s="614">
        <v>1205040101.105</v>
      </c>
      <c r="D144" s="609" t="s">
        <v>219</v>
      </c>
      <c r="F144" s="574" t="s">
        <v>2817</v>
      </c>
      <c r="G144" s="574" t="s">
        <v>219</v>
      </c>
      <c r="H144" s="611">
        <f t="shared" si="2"/>
        <v>0</v>
      </c>
      <c r="I144" s="612" t="s">
        <v>219</v>
      </c>
      <c r="J144" s="612" t="s">
        <v>4144</v>
      </c>
      <c r="K144" s="612" t="s">
        <v>215</v>
      </c>
      <c r="L144" s="612" t="s">
        <v>4140</v>
      </c>
      <c r="M144" s="612" t="s">
        <v>4141</v>
      </c>
      <c r="N144" s="612" t="s">
        <v>4130</v>
      </c>
      <c r="O144" s="612" t="s">
        <v>905</v>
      </c>
      <c r="P144" s="612" t="s">
        <v>903</v>
      </c>
      <c r="Q144" s="612" t="s">
        <v>4097</v>
      </c>
    </row>
    <row r="145" spans="1:17" ht="23.25" customHeight="1">
      <c r="A145" s="606"/>
      <c r="B145" s="607">
        <v>6</v>
      </c>
      <c r="C145" s="614">
        <v>1205040101.1059999</v>
      </c>
      <c r="D145" s="609" t="s">
        <v>220</v>
      </c>
      <c r="F145" s="574" t="s">
        <v>2818</v>
      </c>
      <c r="G145" s="574" t="s">
        <v>220</v>
      </c>
      <c r="H145" s="611">
        <f t="shared" si="2"/>
        <v>0</v>
      </c>
      <c r="I145" s="612" t="s">
        <v>220</v>
      </c>
      <c r="J145" s="612" t="s">
        <v>4144</v>
      </c>
      <c r="K145" s="612" t="s">
        <v>215</v>
      </c>
      <c r="L145" s="612" t="s">
        <v>4140</v>
      </c>
      <c r="M145" s="612" t="s">
        <v>4141</v>
      </c>
      <c r="N145" s="612" t="s">
        <v>4130</v>
      </c>
      <c r="O145" s="612" t="s">
        <v>905</v>
      </c>
      <c r="P145" s="612" t="s">
        <v>903</v>
      </c>
      <c r="Q145" s="612" t="s">
        <v>4097</v>
      </c>
    </row>
    <row r="146" spans="1:17" ht="23.25" customHeight="1">
      <c r="A146" s="606"/>
      <c r="B146" s="607">
        <v>6</v>
      </c>
      <c r="C146" s="614">
        <v>1205040102.1010001</v>
      </c>
      <c r="D146" s="609" t="s">
        <v>221</v>
      </c>
      <c r="F146" s="574" t="s">
        <v>2819</v>
      </c>
      <c r="G146" s="574" t="s">
        <v>221</v>
      </c>
      <c r="H146" s="611">
        <f t="shared" si="2"/>
        <v>0</v>
      </c>
      <c r="I146" s="612" t="s">
        <v>221</v>
      </c>
      <c r="J146" s="612" t="s">
        <v>4144</v>
      </c>
      <c r="K146" s="612" t="s">
        <v>215</v>
      </c>
      <c r="L146" s="612" t="s">
        <v>4140</v>
      </c>
      <c r="M146" s="612" t="s">
        <v>4141</v>
      </c>
      <c r="N146" s="612" t="s">
        <v>4130</v>
      </c>
      <c r="O146" s="612" t="s">
        <v>905</v>
      </c>
      <c r="P146" s="612" t="s">
        <v>903</v>
      </c>
      <c r="Q146" s="612" t="s">
        <v>4097</v>
      </c>
    </row>
    <row r="147" spans="1:17" ht="23.25" customHeight="1">
      <c r="A147" s="606"/>
      <c r="B147" s="607">
        <v>6</v>
      </c>
      <c r="C147" s="608">
        <v>1205040102.102</v>
      </c>
      <c r="D147" s="613" t="s">
        <v>222</v>
      </c>
      <c r="F147" s="574" t="s">
        <v>2820</v>
      </c>
      <c r="G147" s="574" t="s">
        <v>222</v>
      </c>
      <c r="H147" s="611">
        <f t="shared" si="2"/>
        <v>0</v>
      </c>
      <c r="I147" s="612" t="s">
        <v>222</v>
      </c>
      <c r="J147" s="612" t="s">
        <v>4144</v>
      </c>
      <c r="K147" s="612" t="s">
        <v>215</v>
      </c>
      <c r="L147" s="612" t="s">
        <v>4140</v>
      </c>
      <c r="M147" s="612" t="s">
        <v>4141</v>
      </c>
      <c r="N147" s="612" t="s">
        <v>4130</v>
      </c>
      <c r="O147" s="612" t="s">
        <v>905</v>
      </c>
      <c r="P147" s="612" t="s">
        <v>903</v>
      </c>
      <c r="Q147" s="612" t="s">
        <v>4097</v>
      </c>
    </row>
    <row r="148" spans="1:17" ht="23.25" customHeight="1">
      <c r="A148" s="606"/>
      <c r="B148" s="607">
        <v>6</v>
      </c>
      <c r="C148" s="608">
        <v>1205040102.1029999</v>
      </c>
      <c r="D148" s="613" t="s">
        <v>223</v>
      </c>
      <c r="F148" s="574" t="s">
        <v>2821</v>
      </c>
      <c r="G148" s="574" t="s">
        <v>223</v>
      </c>
      <c r="H148" s="611">
        <f t="shared" si="2"/>
        <v>0</v>
      </c>
      <c r="I148" s="612" t="s">
        <v>223</v>
      </c>
      <c r="J148" s="612" t="s">
        <v>4144</v>
      </c>
      <c r="K148" s="612" t="s">
        <v>215</v>
      </c>
      <c r="L148" s="612" t="s">
        <v>4140</v>
      </c>
      <c r="M148" s="612" t="s">
        <v>4141</v>
      </c>
      <c r="N148" s="612" t="s">
        <v>4130</v>
      </c>
      <c r="O148" s="612" t="s">
        <v>905</v>
      </c>
      <c r="P148" s="612" t="s">
        <v>903</v>
      </c>
      <c r="Q148" s="612" t="s">
        <v>4097</v>
      </c>
    </row>
    <row r="149" spans="1:17" ht="23.25" customHeight="1">
      <c r="A149" s="606"/>
      <c r="B149" s="607">
        <v>6</v>
      </c>
      <c r="C149" s="614">
        <v>1205040102.1040001</v>
      </c>
      <c r="D149" s="609" t="s">
        <v>224</v>
      </c>
      <c r="F149" s="574" t="s">
        <v>2822</v>
      </c>
      <c r="G149" s="574" t="s">
        <v>224</v>
      </c>
      <c r="H149" s="611">
        <f t="shared" si="2"/>
        <v>0</v>
      </c>
      <c r="I149" s="612" t="s">
        <v>224</v>
      </c>
      <c r="J149" s="612" t="s">
        <v>4144</v>
      </c>
      <c r="K149" s="612" t="s">
        <v>215</v>
      </c>
      <c r="L149" s="612" t="s">
        <v>4140</v>
      </c>
      <c r="M149" s="612" t="s">
        <v>4141</v>
      </c>
      <c r="N149" s="612" t="s">
        <v>4130</v>
      </c>
      <c r="O149" s="612" t="s">
        <v>905</v>
      </c>
      <c r="P149" s="612" t="s">
        <v>903</v>
      </c>
      <c r="Q149" s="612" t="s">
        <v>4097</v>
      </c>
    </row>
    <row r="150" spans="1:17" ht="23.25" customHeight="1">
      <c r="A150" s="606"/>
      <c r="B150" s="607">
        <v>6</v>
      </c>
      <c r="C150" s="608">
        <v>1205040102.105</v>
      </c>
      <c r="D150" s="613" t="s">
        <v>225</v>
      </c>
      <c r="F150" s="574" t="s">
        <v>2823</v>
      </c>
      <c r="G150" s="574" t="s">
        <v>225</v>
      </c>
      <c r="H150" s="611">
        <f t="shared" si="2"/>
        <v>0</v>
      </c>
      <c r="I150" s="612" t="s">
        <v>225</v>
      </c>
      <c r="J150" s="612" t="s">
        <v>4144</v>
      </c>
      <c r="K150" s="612" t="s">
        <v>215</v>
      </c>
      <c r="L150" s="612" t="s">
        <v>4140</v>
      </c>
      <c r="M150" s="612" t="s">
        <v>4141</v>
      </c>
      <c r="N150" s="612" t="s">
        <v>4130</v>
      </c>
      <c r="O150" s="612" t="s">
        <v>905</v>
      </c>
      <c r="P150" s="612" t="s">
        <v>903</v>
      </c>
      <c r="Q150" s="612" t="s">
        <v>4097</v>
      </c>
    </row>
    <row r="151" spans="1:17" ht="23.25" customHeight="1">
      <c r="A151" s="606"/>
      <c r="B151" s="607">
        <v>6</v>
      </c>
      <c r="C151" s="608">
        <v>1205040102.1059999</v>
      </c>
      <c r="D151" s="613" t="s">
        <v>226</v>
      </c>
      <c r="F151" s="574" t="s">
        <v>2824</v>
      </c>
      <c r="G151" s="574" t="s">
        <v>226</v>
      </c>
      <c r="H151" s="611">
        <f t="shared" si="2"/>
        <v>0</v>
      </c>
      <c r="I151" s="612" t="s">
        <v>226</v>
      </c>
      <c r="J151" s="612" t="s">
        <v>4144</v>
      </c>
      <c r="K151" s="612" t="s">
        <v>215</v>
      </c>
      <c r="L151" s="612" t="s">
        <v>4140</v>
      </c>
      <c r="M151" s="612" t="s">
        <v>4141</v>
      </c>
      <c r="N151" s="612" t="s">
        <v>4130</v>
      </c>
      <c r="O151" s="612" t="s">
        <v>905</v>
      </c>
      <c r="P151" s="612" t="s">
        <v>903</v>
      </c>
      <c r="Q151" s="612" t="s">
        <v>4097</v>
      </c>
    </row>
    <row r="152" spans="1:17" ht="23.25" customHeight="1">
      <c r="A152" s="606"/>
      <c r="B152" s="607">
        <v>6</v>
      </c>
      <c r="C152" s="614">
        <v>1205040103.1010001</v>
      </c>
      <c r="D152" s="609" t="s">
        <v>227</v>
      </c>
      <c r="F152" s="574" t="s">
        <v>2825</v>
      </c>
      <c r="G152" s="574" t="s">
        <v>227</v>
      </c>
      <c r="H152" s="611">
        <f t="shared" si="2"/>
        <v>0</v>
      </c>
      <c r="I152" s="612" t="s">
        <v>227</v>
      </c>
      <c r="J152" s="612" t="s">
        <v>4144</v>
      </c>
      <c r="K152" s="612" t="s">
        <v>215</v>
      </c>
      <c r="L152" s="612" t="s">
        <v>4140</v>
      </c>
      <c r="M152" s="612" t="s">
        <v>4141</v>
      </c>
      <c r="N152" s="612" t="s">
        <v>4130</v>
      </c>
      <c r="O152" s="612" t="s">
        <v>905</v>
      </c>
      <c r="P152" s="612" t="s">
        <v>903</v>
      </c>
      <c r="Q152" s="612" t="s">
        <v>4097</v>
      </c>
    </row>
    <row r="153" spans="1:17" ht="23.25" customHeight="1">
      <c r="A153" s="606"/>
      <c r="B153" s="607">
        <v>6</v>
      </c>
      <c r="C153" s="614">
        <v>1205040103.102</v>
      </c>
      <c r="D153" s="609" t="s">
        <v>228</v>
      </c>
      <c r="F153" s="574" t="s">
        <v>2826</v>
      </c>
      <c r="G153" s="574" t="s">
        <v>228</v>
      </c>
      <c r="H153" s="611">
        <f t="shared" si="2"/>
        <v>0</v>
      </c>
      <c r="I153" s="612" t="s">
        <v>228</v>
      </c>
      <c r="J153" s="612" t="s">
        <v>4144</v>
      </c>
      <c r="K153" s="612" t="s">
        <v>215</v>
      </c>
      <c r="L153" s="612" t="s">
        <v>4140</v>
      </c>
      <c r="M153" s="612" t="s">
        <v>4141</v>
      </c>
      <c r="N153" s="612" t="s">
        <v>4130</v>
      </c>
      <c r="O153" s="612" t="s">
        <v>905</v>
      </c>
      <c r="P153" s="612" t="s">
        <v>903</v>
      </c>
      <c r="Q153" s="612" t="s">
        <v>4097</v>
      </c>
    </row>
    <row r="154" spans="1:17" ht="23.25" customHeight="1">
      <c r="A154" s="606"/>
      <c r="B154" s="607">
        <v>6</v>
      </c>
      <c r="C154" s="614">
        <v>1205040103.1029999</v>
      </c>
      <c r="D154" s="609" t="s">
        <v>229</v>
      </c>
      <c r="F154" s="574" t="s">
        <v>2827</v>
      </c>
      <c r="G154" s="574" t="s">
        <v>229</v>
      </c>
      <c r="H154" s="611">
        <f t="shared" si="2"/>
        <v>0</v>
      </c>
      <c r="I154" s="612" t="s">
        <v>229</v>
      </c>
      <c r="J154" s="612" t="s">
        <v>4144</v>
      </c>
      <c r="K154" s="612" t="s">
        <v>215</v>
      </c>
      <c r="L154" s="612" t="s">
        <v>4140</v>
      </c>
      <c r="M154" s="612" t="s">
        <v>4141</v>
      </c>
      <c r="N154" s="612" t="s">
        <v>4130</v>
      </c>
      <c r="O154" s="612" t="s">
        <v>905</v>
      </c>
      <c r="P154" s="612" t="s">
        <v>903</v>
      </c>
      <c r="Q154" s="612" t="s">
        <v>4097</v>
      </c>
    </row>
    <row r="155" spans="1:17" ht="23.25" customHeight="1">
      <c r="A155" s="606"/>
      <c r="B155" s="607">
        <v>6</v>
      </c>
      <c r="C155" s="614">
        <v>1205040103.1040001</v>
      </c>
      <c r="D155" s="609" t="s">
        <v>230</v>
      </c>
      <c r="F155" s="574" t="s">
        <v>2828</v>
      </c>
      <c r="G155" s="574" t="s">
        <v>230</v>
      </c>
      <c r="H155" s="611">
        <f t="shared" si="2"/>
        <v>0</v>
      </c>
      <c r="I155" s="612" t="s">
        <v>230</v>
      </c>
      <c r="J155" s="612" t="s">
        <v>4144</v>
      </c>
      <c r="K155" s="612" t="s">
        <v>215</v>
      </c>
      <c r="L155" s="612" t="s">
        <v>4140</v>
      </c>
      <c r="M155" s="612" t="s">
        <v>4141</v>
      </c>
      <c r="N155" s="612" t="s">
        <v>4130</v>
      </c>
      <c r="O155" s="612" t="s">
        <v>905</v>
      </c>
      <c r="P155" s="612" t="s">
        <v>903</v>
      </c>
      <c r="Q155" s="612" t="s">
        <v>4097</v>
      </c>
    </row>
    <row r="156" spans="1:17" ht="23.25" customHeight="1">
      <c r="A156" s="606"/>
      <c r="B156" s="607">
        <v>6</v>
      </c>
      <c r="C156" s="608">
        <v>1205040103.105</v>
      </c>
      <c r="D156" s="609" t="s">
        <v>231</v>
      </c>
      <c r="F156" s="574" t="s">
        <v>2829</v>
      </c>
      <c r="G156" s="574" t="s">
        <v>231</v>
      </c>
      <c r="H156" s="611">
        <f t="shared" si="2"/>
        <v>0</v>
      </c>
      <c r="I156" s="612" t="s">
        <v>231</v>
      </c>
      <c r="J156" s="612" t="s">
        <v>4144</v>
      </c>
      <c r="K156" s="612" t="s">
        <v>215</v>
      </c>
      <c r="L156" s="612" t="s">
        <v>4140</v>
      </c>
      <c r="M156" s="612" t="s">
        <v>4141</v>
      </c>
      <c r="N156" s="612" t="s">
        <v>4130</v>
      </c>
      <c r="O156" s="612" t="s">
        <v>905</v>
      </c>
      <c r="P156" s="612" t="s">
        <v>903</v>
      </c>
      <c r="Q156" s="612" t="s">
        <v>4097</v>
      </c>
    </row>
    <row r="157" spans="1:17" ht="23.25" customHeight="1">
      <c r="A157" s="606"/>
      <c r="B157" s="607">
        <v>6</v>
      </c>
      <c r="C157" s="608">
        <v>1205040103.1059999</v>
      </c>
      <c r="D157" s="609" t="s">
        <v>232</v>
      </c>
      <c r="F157" s="574" t="s">
        <v>2830</v>
      </c>
      <c r="G157" s="574" t="s">
        <v>232</v>
      </c>
      <c r="H157" s="611">
        <f t="shared" si="2"/>
        <v>0</v>
      </c>
      <c r="I157" s="612" t="s">
        <v>232</v>
      </c>
      <c r="J157" s="612" t="s">
        <v>4144</v>
      </c>
      <c r="K157" s="612" t="s">
        <v>215</v>
      </c>
      <c r="L157" s="612" t="s">
        <v>4140</v>
      </c>
      <c r="M157" s="612" t="s">
        <v>4141</v>
      </c>
      <c r="N157" s="612" t="s">
        <v>4130</v>
      </c>
      <c r="O157" s="612" t="s">
        <v>905</v>
      </c>
      <c r="P157" s="612" t="s">
        <v>903</v>
      </c>
      <c r="Q157" s="612" t="s">
        <v>4097</v>
      </c>
    </row>
    <row r="158" spans="1:17" ht="23.25" customHeight="1">
      <c r="A158" s="606"/>
      <c r="B158" s="607">
        <v>6</v>
      </c>
      <c r="C158" s="608">
        <v>1205050101.1010001</v>
      </c>
      <c r="D158" s="609" t="s">
        <v>233</v>
      </c>
      <c r="F158" s="574" t="s">
        <v>2831</v>
      </c>
      <c r="G158" s="574" t="s">
        <v>233</v>
      </c>
      <c r="H158" s="611">
        <f t="shared" si="2"/>
        <v>0</v>
      </c>
      <c r="I158" s="612" t="s">
        <v>233</v>
      </c>
      <c r="J158" s="612" t="s">
        <v>4145</v>
      </c>
      <c r="K158" s="612" t="s">
        <v>4146</v>
      </c>
      <c r="L158" s="612" t="s">
        <v>4140</v>
      </c>
      <c r="M158" s="612" t="s">
        <v>4141</v>
      </c>
      <c r="N158" s="612" t="s">
        <v>4130</v>
      </c>
      <c r="O158" s="612" t="s">
        <v>905</v>
      </c>
      <c r="P158" s="612" t="s">
        <v>903</v>
      </c>
      <c r="Q158" s="612" t="s">
        <v>4097</v>
      </c>
    </row>
    <row r="159" spans="1:17" ht="23.25" customHeight="1">
      <c r="A159" s="606"/>
      <c r="B159" s="607">
        <v>6</v>
      </c>
      <c r="C159" s="608">
        <v>1205050101.102</v>
      </c>
      <c r="D159" s="613" t="s">
        <v>234</v>
      </c>
      <c r="F159" s="574" t="s">
        <v>2832</v>
      </c>
      <c r="G159" s="574" t="s">
        <v>234</v>
      </c>
      <c r="H159" s="611">
        <f t="shared" si="2"/>
        <v>0</v>
      </c>
      <c r="I159" s="612" t="s">
        <v>234</v>
      </c>
      <c r="J159" s="612" t="s">
        <v>4145</v>
      </c>
      <c r="K159" s="612" t="s">
        <v>4146</v>
      </c>
      <c r="L159" s="612" t="s">
        <v>4140</v>
      </c>
      <c r="M159" s="612" t="s">
        <v>4141</v>
      </c>
      <c r="N159" s="612" t="s">
        <v>4130</v>
      </c>
      <c r="O159" s="612" t="s">
        <v>905</v>
      </c>
      <c r="P159" s="612" t="s">
        <v>903</v>
      </c>
      <c r="Q159" s="612" t="s">
        <v>4097</v>
      </c>
    </row>
    <row r="160" spans="1:17" ht="23.25" customHeight="1">
      <c r="A160" s="606"/>
      <c r="B160" s="607">
        <v>6</v>
      </c>
      <c r="C160" s="614">
        <v>1205050101.1029999</v>
      </c>
      <c r="D160" s="609" t="s">
        <v>235</v>
      </c>
      <c r="F160" s="574" t="s">
        <v>2833</v>
      </c>
      <c r="G160" s="574" t="s">
        <v>235</v>
      </c>
      <c r="H160" s="611">
        <f t="shared" si="2"/>
        <v>0</v>
      </c>
      <c r="I160" s="612" t="s">
        <v>235</v>
      </c>
      <c r="J160" s="612" t="s">
        <v>4145</v>
      </c>
      <c r="K160" s="612" t="s">
        <v>4146</v>
      </c>
      <c r="L160" s="612" t="s">
        <v>4140</v>
      </c>
      <c r="M160" s="612" t="s">
        <v>4141</v>
      </c>
      <c r="N160" s="612" t="s">
        <v>4130</v>
      </c>
      <c r="O160" s="612" t="s">
        <v>905</v>
      </c>
      <c r="P160" s="612" t="s">
        <v>903</v>
      </c>
      <c r="Q160" s="612" t="s">
        <v>4097</v>
      </c>
    </row>
    <row r="161" spans="1:17" ht="23.25" customHeight="1">
      <c r="A161" s="606"/>
      <c r="B161" s="607">
        <v>6</v>
      </c>
      <c r="C161" s="614">
        <v>1205050101.1040001</v>
      </c>
      <c r="D161" s="609" t="s">
        <v>236</v>
      </c>
      <c r="F161" s="574" t="s">
        <v>2834</v>
      </c>
      <c r="G161" s="574" t="s">
        <v>236</v>
      </c>
      <c r="H161" s="611">
        <f t="shared" si="2"/>
        <v>0</v>
      </c>
      <c r="I161" s="612" t="s">
        <v>236</v>
      </c>
      <c r="J161" s="612" t="s">
        <v>4145</v>
      </c>
      <c r="K161" s="612" t="s">
        <v>4146</v>
      </c>
      <c r="L161" s="612" t="s">
        <v>4140</v>
      </c>
      <c r="M161" s="612" t="s">
        <v>4141</v>
      </c>
      <c r="N161" s="612" t="s">
        <v>4130</v>
      </c>
      <c r="O161" s="612" t="s">
        <v>905</v>
      </c>
      <c r="P161" s="612" t="s">
        <v>903</v>
      </c>
      <c r="Q161" s="612" t="s">
        <v>4097</v>
      </c>
    </row>
    <row r="162" spans="1:17" ht="23.25" customHeight="1">
      <c r="A162" s="606"/>
      <c r="B162" s="607">
        <v>6</v>
      </c>
      <c r="C162" s="608">
        <v>1205050101.105</v>
      </c>
      <c r="D162" s="613" t="s">
        <v>237</v>
      </c>
      <c r="F162" s="574" t="s">
        <v>2835</v>
      </c>
      <c r="G162" s="574" t="s">
        <v>237</v>
      </c>
      <c r="H162" s="611">
        <f t="shared" si="2"/>
        <v>0</v>
      </c>
      <c r="I162" s="612" t="s">
        <v>237</v>
      </c>
      <c r="J162" s="612" t="s">
        <v>4145</v>
      </c>
      <c r="K162" s="612" t="s">
        <v>4146</v>
      </c>
      <c r="L162" s="612" t="s">
        <v>4140</v>
      </c>
      <c r="M162" s="612" t="s">
        <v>4141</v>
      </c>
      <c r="N162" s="612" t="s">
        <v>4130</v>
      </c>
      <c r="O162" s="612" t="s">
        <v>905</v>
      </c>
      <c r="P162" s="612" t="s">
        <v>903</v>
      </c>
      <c r="Q162" s="612" t="s">
        <v>4097</v>
      </c>
    </row>
    <row r="163" spans="1:17" ht="23.25" customHeight="1">
      <c r="A163" s="606"/>
      <c r="B163" s="607">
        <v>6</v>
      </c>
      <c r="C163" s="614">
        <v>1205050101.1059999</v>
      </c>
      <c r="D163" s="609" t="s">
        <v>238</v>
      </c>
      <c r="F163" s="574" t="s">
        <v>2836</v>
      </c>
      <c r="G163" s="574" t="s">
        <v>238</v>
      </c>
      <c r="H163" s="611">
        <f t="shared" si="2"/>
        <v>0</v>
      </c>
      <c r="I163" s="612" t="s">
        <v>238</v>
      </c>
      <c r="J163" s="612" t="s">
        <v>4145</v>
      </c>
      <c r="K163" s="612" t="s">
        <v>4146</v>
      </c>
      <c r="L163" s="612" t="s">
        <v>4140</v>
      </c>
      <c r="M163" s="612" t="s">
        <v>4141</v>
      </c>
      <c r="N163" s="612" t="s">
        <v>4130</v>
      </c>
      <c r="O163" s="612" t="s">
        <v>905</v>
      </c>
      <c r="P163" s="612" t="s">
        <v>903</v>
      </c>
      <c r="Q163" s="612" t="s">
        <v>4097</v>
      </c>
    </row>
    <row r="164" spans="1:17" ht="23.25" customHeight="1">
      <c r="A164" s="606"/>
      <c r="B164" s="607">
        <v>6</v>
      </c>
      <c r="C164" s="608">
        <v>1205050101.1070001</v>
      </c>
      <c r="D164" s="613" t="s">
        <v>239</v>
      </c>
      <c r="F164" s="574" t="s">
        <v>2837</v>
      </c>
      <c r="G164" s="574" t="s">
        <v>239</v>
      </c>
      <c r="H164" s="611">
        <f t="shared" si="2"/>
        <v>0</v>
      </c>
      <c r="I164" s="612" t="s">
        <v>239</v>
      </c>
      <c r="J164" s="612" t="s">
        <v>4145</v>
      </c>
      <c r="K164" s="612" t="s">
        <v>4146</v>
      </c>
      <c r="L164" s="612" t="s">
        <v>4140</v>
      </c>
      <c r="M164" s="612" t="s">
        <v>4141</v>
      </c>
      <c r="N164" s="612" t="s">
        <v>4130</v>
      </c>
      <c r="O164" s="612" t="s">
        <v>905</v>
      </c>
      <c r="P164" s="612" t="s">
        <v>903</v>
      </c>
      <c r="Q164" s="612" t="s">
        <v>4097</v>
      </c>
    </row>
    <row r="165" spans="1:17" ht="23.25" customHeight="1">
      <c r="A165" s="606"/>
      <c r="B165" s="607">
        <v>6</v>
      </c>
      <c r="C165" s="614">
        <v>1205050101.108</v>
      </c>
      <c r="D165" s="609" t="s">
        <v>240</v>
      </c>
      <c r="F165" s="574" t="s">
        <v>2838</v>
      </c>
      <c r="G165" s="574" t="s">
        <v>240</v>
      </c>
      <c r="H165" s="611">
        <f t="shared" si="2"/>
        <v>0</v>
      </c>
      <c r="I165" s="612" t="s">
        <v>240</v>
      </c>
      <c r="J165" s="612" t="s">
        <v>4145</v>
      </c>
      <c r="K165" s="612" t="s">
        <v>4146</v>
      </c>
      <c r="L165" s="612" t="s">
        <v>4140</v>
      </c>
      <c r="M165" s="612" t="s">
        <v>4141</v>
      </c>
      <c r="N165" s="612" t="s">
        <v>4130</v>
      </c>
      <c r="O165" s="612" t="s">
        <v>905</v>
      </c>
      <c r="P165" s="612" t="s">
        <v>903</v>
      </c>
      <c r="Q165" s="612" t="s">
        <v>4097</v>
      </c>
    </row>
    <row r="166" spans="1:17" ht="23.25" customHeight="1">
      <c r="A166" s="606"/>
      <c r="B166" s="607">
        <v>6</v>
      </c>
      <c r="C166" s="614">
        <v>1205050101.109</v>
      </c>
      <c r="D166" s="609" t="s">
        <v>241</v>
      </c>
      <c r="F166" s="574" t="s">
        <v>2839</v>
      </c>
      <c r="G166" s="574" t="s">
        <v>241</v>
      </c>
      <c r="H166" s="611">
        <f t="shared" si="2"/>
        <v>0</v>
      </c>
      <c r="I166" s="612" t="s">
        <v>241</v>
      </c>
      <c r="J166" s="612" t="s">
        <v>4145</v>
      </c>
      <c r="K166" s="612" t="s">
        <v>4146</v>
      </c>
      <c r="L166" s="612" t="s">
        <v>4140</v>
      </c>
      <c r="M166" s="612" t="s">
        <v>4141</v>
      </c>
      <c r="N166" s="612" t="s">
        <v>4130</v>
      </c>
      <c r="O166" s="612" t="s">
        <v>905</v>
      </c>
      <c r="P166" s="612" t="s">
        <v>903</v>
      </c>
      <c r="Q166" s="612" t="s">
        <v>4097</v>
      </c>
    </row>
    <row r="167" spans="1:17" ht="23.25" customHeight="1">
      <c r="A167" s="606"/>
      <c r="B167" s="607">
        <v>6</v>
      </c>
      <c r="C167" s="614">
        <v>1205050102.1010001</v>
      </c>
      <c r="D167" s="609" t="s">
        <v>242</v>
      </c>
      <c r="F167" s="574" t="s">
        <v>2840</v>
      </c>
      <c r="G167" s="574" t="s">
        <v>242</v>
      </c>
      <c r="H167" s="611">
        <f t="shared" si="2"/>
        <v>0</v>
      </c>
      <c r="I167" s="612" t="s">
        <v>242</v>
      </c>
      <c r="J167" s="612" t="s">
        <v>4145</v>
      </c>
      <c r="K167" s="612" t="s">
        <v>4146</v>
      </c>
      <c r="L167" s="612" t="s">
        <v>4140</v>
      </c>
      <c r="M167" s="612" t="s">
        <v>4141</v>
      </c>
      <c r="N167" s="612" t="s">
        <v>4130</v>
      </c>
      <c r="O167" s="612" t="s">
        <v>905</v>
      </c>
      <c r="P167" s="612" t="s">
        <v>903</v>
      </c>
      <c r="Q167" s="612" t="s">
        <v>4097</v>
      </c>
    </row>
    <row r="168" spans="1:17" ht="23.25" customHeight="1">
      <c r="A168" s="606"/>
      <c r="B168" s="607">
        <v>6</v>
      </c>
      <c r="C168" s="614">
        <v>1205050102.102</v>
      </c>
      <c r="D168" s="609" t="s">
        <v>243</v>
      </c>
      <c r="F168" s="574" t="s">
        <v>2841</v>
      </c>
      <c r="G168" s="574" t="s">
        <v>243</v>
      </c>
      <c r="H168" s="611">
        <f t="shared" si="2"/>
        <v>0</v>
      </c>
      <c r="I168" s="612" t="s">
        <v>243</v>
      </c>
      <c r="J168" s="612" t="s">
        <v>4145</v>
      </c>
      <c r="K168" s="612" t="s">
        <v>4146</v>
      </c>
      <c r="L168" s="612" t="s">
        <v>4140</v>
      </c>
      <c r="M168" s="612" t="s">
        <v>4141</v>
      </c>
      <c r="N168" s="612" t="s">
        <v>4130</v>
      </c>
      <c r="O168" s="612" t="s">
        <v>905</v>
      </c>
      <c r="P168" s="612" t="s">
        <v>903</v>
      </c>
      <c r="Q168" s="612" t="s">
        <v>4097</v>
      </c>
    </row>
    <row r="169" spans="1:17" ht="23.25" customHeight="1">
      <c r="A169" s="606"/>
      <c r="B169" s="607">
        <v>6</v>
      </c>
      <c r="C169" s="614">
        <v>1205050102.1029999</v>
      </c>
      <c r="D169" s="609" t="s">
        <v>244</v>
      </c>
      <c r="F169" s="574" t="s">
        <v>2842</v>
      </c>
      <c r="G169" s="574" t="s">
        <v>244</v>
      </c>
      <c r="H169" s="611">
        <f t="shared" si="2"/>
        <v>0</v>
      </c>
      <c r="I169" s="612" t="s">
        <v>244</v>
      </c>
      <c r="J169" s="612" t="s">
        <v>4145</v>
      </c>
      <c r="K169" s="612" t="s">
        <v>4146</v>
      </c>
      <c r="L169" s="612" t="s">
        <v>4140</v>
      </c>
      <c r="M169" s="612" t="s">
        <v>4141</v>
      </c>
      <c r="N169" s="612" t="s">
        <v>4130</v>
      </c>
      <c r="O169" s="612" t="s">
        <v>905</v>
      </c>
      <c r="P169" s="612" t="s">
        <v>903</v>
      </c>
      <c r="Q169" s="612" t="s">
        <v>4097</v>
      </c>
    </row>
    <row r="170" spans="1:17" ht="23.25" customHeight="1">
      <c r="A170" s="606"/>
      <c r="B170" s="607">
        <v>6</v>
      </c>
      <c r="C170" s="614">
        <v>1205050102.1040001</v>
      </c>
      <c r="D170" s="609" t="s">
        <v>245</v>
      </c>
      <c r="F170" s="574" t="s">
        <v>2843</v>
      </c>
      <c r="G170" s="574" t="s">
        <v>245</v>
      </c>
      <c r="H170" s="611">
        <f t="shared" si="2"/>
        <v>0</v>
      </c>
      <c r="I170" s="612" t="s">
        <v>245</v>
      </c>
      <c r="J170" s="612" t="s">
        <v>4145</v>
      </c>
      <c r="K170" s="612" t="s">
        <v>4146</v>
      </c>
      <c r="L170" s="612" t="s">
        <v>4140</v>
      </c>
      <c r="M170" s="612" t="s">
        <v>4141</v>
      </c>
      <c r="N170" s="612" t="s">
        <v>4130</v>
      </c>
      <c r="O170" s="612" t="s">
        <v>905</v>
      </c>
      <c r="P170" s="612" t="s">
        <v>903</v>
      </c>
      <c r="Q170" s="612" t="s">
        <v>4097</v>
      </c>
    </row>
    <row r="171" spans="1:17" ht="23.25" customHeight="1">
      <c r="A171" s="606"/>
      <c r="B171" s="607">
        <v>6</v>
      </c>
      <c r="C171" s="614">
        <v>1205050102.105</v>
      </c>
      <c r="D171" s="609" t="s">
        <v>246</v>
      </c>
      <c r="F171" s="574" t="s">
        <v>2844</v>
      </c>
      <c r="G171" s="574" t="s">
        <v>246</v>
      </c>
      <c r="H171" s="611">
        <f t="shared" si="2"/>
        <v>0</v>
      </c>
      <c r="I171" s="612" t="s">
        <v>246</v>
      </c>
      <c r="J171" s="612" t="s">
        <v>4145</v>
      </c>
      <c r="K171" s="612" t="s">
        <v>4146</v>
      </c>
      <c r="L171" s="612" t="s">
        <v>4140</v>
      </c>
      <c r="M171" s="612" t="s">
        <v>4141</v>
      </c>
      <c r="N171" s="612" t="s">
        <v>4130</v>
      </c>
      <c r="O171" s="612" t="s">
        <v>905</v>
      </c>
      <c r="P171" s="612" t="s">
        <v>903</v>
      </c>
      <c r="Q171" s="612" t="s">
        <v>4097</v>
      </c>
    </row>
    <row r="172" spans="1:17" ht="23.25" customHeight="1">
      <c r="A172" s="606"/>
      <c r="B172" s="607">
        <v>6</v>
      </c>
      <c r="C172" s="608">
        <v>1205050102.1059999</v>
      </c>
      <c r="D172" s="613" t="s">
        <v>247</v>
      </c>
      <c r="F172" s="574" t="s">
        <v>2845</v>
      </c>
      <c r="G172" s="574" t="s">
        <v>247</v>
      </c>
      <c r="H172" s="611">
        <f t="shared" si="2"/>
        <v>0</v>
      </c>
      <c r="I172" s="612" t="s">
        <v>247</v>
      </c>
      <c r="J172" s="612" t="s">
        <v>4145</v>
      </c>
      <c r="K172" s="612" t="s">
        <v>4146</v>
      </c>
      <c r="L172" s="612" t="s">
        <v>4140</v>
      </c>
      <c r="M172" s="612" t="s">
        <v>4141</v>
      </c>
      <c r="N172" s="612" t="s">
        <v>4130</v>
      </c>
      <c r="O172" s="612" t="s">
        <v>905</v>
      </c>
      <c r="P172" s="612" t="s">
        <v>903</v>
      </c>
      <c r="Q172" s="612" t="s">
        <v>4097</v>
      </c>
    </row>
    <row r="173" spans="1:17" ht="23.25" customHeight="1">
      <c r="A173" s="606"/>
      <c r="B173" s="607">
        <v>6</v>
      </c>
      <c r="C173" s="614">
        <v>1205050102.1070001</v>
      </c>
      <c r="D173" s="609" t="s">
        <v>248</v>
      </c>
      <c r="F173" s="574" t="s">
        <v>2846</v>
      </c>
      <c r="G173" s="574" t="s">
        <v>248</v>
      </c>
      <c r="H173" s="611">
        <f t="shared" si="2"/>
        <v>0</v>
      </c>
      <c r="I173" s="612" t="s">
        <v>248</v>
      </c>
      <c r="J173" s="612" t="s">
        <v>4145</v>
      </c>
      <c r="K173" s="612" t="s">
        <v>4146</v>
      </c>
      <c r="L173" s="612" t="s">
        <v>4140</v>
      </c>
      <c r="M173" s="612" t="s">
        <v>4141</v>
      </c>
      <c r="N173" s="612" t="s">
        <v>4130</v>
      </c>
      <c r="O173" s="612" t="s">
        <v>905</v>
      </c>
      <c r="P173" s="612" t="s">
        <v>903</v>
      </c>
      <c r="Q173" s="612" t="s">
        <v>4097</v>
      </c>
    </row>
    <row r="174" spans="1:17" ht="23.25" customHeight="1">
      <c r="A174" s="606"/>
      <c r="B174" s="607">
        <v>6</v>
      </c>
      <c r="C174" s="614">
        <v>1205050102.108</v>
      </c>
      <c r="D174" s="609" t="s">
        <v>249</v>
      </c>
      <c r="F174" s="574" t="s">
        <v>2847</v>
      </c>
      <c r="G174" s="574" t="s">
        <v>249</v>
      </c>
      <c r="H174" s="611">
        <f t="shared" si="2"/>
        <v>0</v>
      </c>
      <c r="I174" s="612" t="s">
        <v>249</v>
      </c>
      <c r="J174" s="612" t="s">
        <v>4145</v>
      </c>
      <c r="K174" s="612" t="s">
        <v>4146</v>
      </c>
      <c r="L174" s="612" t="s">
        <v>4140</v>
      </c>
      <c r="M174" s="612" t="s">
        <v>4141</v>
      </c>
      <c r="N174" s="612" t="s">
        <v>4130</v>
      </c>
      <c r="O174" s="612" t="s">
        <v>905</v>
      </c>
      <c r="P174" s="612" t="s">
        <v>903</v>
      </c>
      <c r="Q174" s="612" t="s">
        <v>4097</v>
      </c>
    </row>
    <row r="175" spans="1:17" ht="23.25" customHeight="1">
      <c r="A175" s="606"/>
      <c r="B175" s="607">
        <v>6</v>
      </c>
      <c r="C175" s="614">
        <v>1205050102.109</v>
      </c>
      <c r="D175" s="609" t="s">
        <v>250</v>
      </c>
      <c r="F175" s="574" t="s">
        <v>2848</v>
      </c>
      <c r="G175" s="574" t="s">
        <v>250</v>
      </c>
      <c r="H175" s="611">
        <f t="shared" si="2"/>
        <v>0</v>
      </c>
      <c r="I175" s="612" t="s">
        <v>250</v>
      </c>
      <c r="J175" s="612" t="s">
        <v>4145</v>
      </c>
      <c r="K175" s="612" t="s">
        <v>4146</v>
      </c>
      <c r="L175" s="612" t="s">
        <v>4140</v>
      </c>
      <c r="M175" s="612" t="s">
        <v>4141</v>
      </c>
      <c r="N175" s="612" t="s">
        <v>4130</v>
      </c>
      <c r="O175" s="612" t="s">
        <v>905</v>
      </c>
      <c r="P175" s="612" t="s">
        <v>903</v>
      </c>
      <c r="Q175" s="612" t="s">
        <v>4097</v>
      </c>
    </row>
    <row r="176" spans="1:17" ht="23.25" customHeight="1">
      <c r="A176" s="606"/>
      <c r="B176" s="607">
        <v>6</v>
      </c>
      <c r="C176" s="608">
        <v>1205060101.1010001</v>
      </c>
      <c r="D176" s="609" t="s">
        <v>251</v>
      </c>
      <c r="F176" s="574" t="s">
        <v>2849</v>
      </c>
      <c r="G176" s="574" t="s">
        <v>251</v>
      </c>
      <c r="H176" s="611">
        <f t="shared" si="2"/>
        <v>0</v>
      </c>
      <c r="I176" s="612" t="s">
        <v>251</v>
      </c>
      <c r="J176" s="612" t="s">
        <v>4147</v>
      </c>
      <c r="K176" s="612" t="s">
        <v>2118</v>
      </c>
      <c r="L176" s="612" t="s">
        <v>4140</v>
      </c>
      <c r="M176" s="612" t="s">
        <v>4141</v>
      </c>
      <c r="N176" s="612" t="s">
        <v>4130</v>
      </c>
      <c r="O176" s="612" t="s">
        <v>905</v>
      </c>
      <c r="P176" s="612" t="s">
        <v>903</v>
      </c>
      <c r="Q176" s="612" t="s">
        <v>4097</v>
      </c>
    </row>
    <row r="177" spans="1:17" ht="23.25" customHeight="1">
      <c r="A177" s="606"/>
      <c r="B177" s="607">
        <v>6</v>
      </c>
      <c r="C177" s="608">
        <v>1205060102.1010001</v>
      </c>
      <c r="D177" s="609" t="s">
        <v>252</v>
      </c>
      <c r="F177" s="574" t="s">
        <v>2850</v>
      </c>
      <c r="G177" s="574" t="s">
        <v>252</v>
      </c>
      <c r="H177" s="611">
        <f t="shared" si="2"/>
        <v>0</v>
      </c>
      <c r="I177" s="612" t="s">
        <v>252</v>
      </c>
      <c r="J177" s="612" t="s">
        <v>4147</v>
      </c>
      <c r="K177" s="612" t="s">
        <v>2118</v>
      </c>
      <c r="L177" s="612" t="s">
        <v>4140</v>
      </c>
      <c r="M177" s="612" t="s">
        <v>4141</v>
      </c>
      <c r="N177" s="612" t="s">
        <v>4130</v>
      </c>
      <c r="O177" s="612" t="s">
        <v>905</v>
      </c>
      <c r="P177" s="612" t="s">
        <v>903</v>
      </c>
      <c r="Q177" s="612" t="s">
        <v>4097</v>
      </c>
    </row>
    <row r="178" spans="1:17" ht="23.25" customHeight="1">
      <c r="A178" s="606"/>
      <c r="B178" s="607">
        <v>6</v>
      </c>
      <c r="C178" s="608">
        <v>1206010101.1010001</v>
      </c>
      <c r="D178" s="613" t="s">
        <v>253</v>
      </c>
      <c r="F178" s="574" t="s">
        <v>2851</v>
      </c>
      <c r="G178" s="574" t="s">
        <v>253</v>
      </c>
      <c r="H178" s="611">
        <f t="shared" si="2"/>
        <v>0</v>
      </c>
      <c r="I178" s="612" t="s">
        <v>253</v>
      </c>
      <c r="J178" s="612" t="s">
        <v>4148</v>
      </c>
      <c r="K178" s="612" t="s">
        <v>253</v>
      </c>
      <c r="L178" s="612" t="s">
        <v>4149</v>
      </c>
      <c r="M178" s="612" t="s">
        <v>4150</v>
      </c>
      <c r="N178" s="612" t="s">
        <v>4130</v>
      </c>
      <c r="O178" s="612" t="s">
        <v>905</v>
      </c>
      <c r="P178" s="612" t="s">
        <v>903</v>
      </c>
      <c r="Q178" s="612" t="s">
        <v>4097</v>
      </c>
    </row>
    <row r="179" spans="1:17" ht="23.25" customHeight="1">
      <c r="A179" s="606"/>
      <c r="B179" s="607">
        <v>6</v>
      </c>
      <c r="C179" s="608">
        <v>1206010102.1010001</v>
      </c>
      <c r="D179" s="613" t="s">
        <v>254</v>
      </c>
      <c r="F179" s="574" t="s">
        <v>2852</v>
      </c>
      <c r="G179" s="574" t="s">
        <v>254</v>
      </c>
      <c r="H179" s="611">
        <f t="shared" si="2"/>
        <v>0</v>
      </c>
      <c r="I179" s="612" t="s">
        <v>254</v>
      </c>
      <c r="J179" s="612" t="s">
        <v>4148</v>
      </c>
      <c r="K179" s="612" t="s">
        <v>253</v>
      </c>
      <c r="L179" s="612" t="s">
        <v>4149</v>
      </c>
      <c r="M179" s="612" t="s">
        <v>4150</v>
      </c>
      <c r="N179" s="612" t="s">
        <v>4130</v>
      </c>
      <c r="O179" s="612" t="s">
        <v>905</v>
      </c>
      <c r="P179" s="612" t="s">
        <v>903</v>
      </c>
      <c r="Q179" s="612" t="s">
        <v>4097</v>
      </c>
    </row>
    <row r="180" spans="1:17" ht="23.25" customHeight="1">
      <c r="A180" s="606"/>
      <c r="B180" s="607">
        <v>6</v>
      </c>
      <c r="C180" s="614">
        <v>1206010103.1010001</v>
      </c>
      <c r="D180" s="609" t="s">
        <v>255</v>
      </c>
      <c r="F180" s="574" t="s">
        <v>2853</v>
      </c>
      <c r="G180" s="574" t="s">
        <v>255</v>
      </c>
      <c r="H180" s="611">
        <f t="shared" si="2"/>
        <v>0</v>
      </c>
      <c r="I180" s="612" t="s">
        <v>255</v>
      </c>
      <c r="J180" s="612" t="s">
        <v>4148</v>
      </c>
      <c r="K180" s="612" t="s">
        <v>253</v>
      </c>
      <c r="L180" s="612" t="s">
        <v>4149</v>
      </c>
      <c r="M180" s="612" t="s">
        <v>4150</v>
      </c>
      <c r="N180" s="612" t="s">
        <v>4130</v>
      </c>
      <c r="O180" s="612" t="s">
        <v>905</v>
      </c>
      <c r="P180" s="612" t="s">
        <v>903</v>
      </c>
      <c r="Q180" s="612" t="s">
        <v>4097</v>
      </c>
    </row>
    <row r="181" spans="1:17" ht="23.25" customHeight="1">
      <c r="A181" s="606"/>
      <c r="B181" s="607">
        <v>6</v>
      </c>
      <c r="C181" s="608">
        <v>1206020101.1010001</v>
      </c>
      <c r="D181" s="613" t="s">
        <v>256</v>
      </c>
      <c r="F181" s="574" t="s">
        <v>2854</v>
      </c>
      <c r="G181" s="574" t="s">
        <v>256</v>
      </c>
      <c r="H181" s="611">
        <f t="shared" si="2"/>
        <v>0</v>
      </c>
      <c r="I181" s="612" t="s">
        <v>256</v>
      </c>
      <c r="J181" s="612" t="s">
        <v>4151</v>
      </c>
      <c r="K181" s="612" t="s">
        <v>256</v>
      </c>
      <c r="L181" s="612" t="s">
        <v>4149</v>
      </c>
      <c r="M181" s="612" t="s">
        <v>4150</v>
      </c>
      <c r="N181" s="612" t="s">
        <v>4130</v>
      </c>
      <c r="O181" s="612" t="s">
        <v>905</v>
      </c>
      <c r="P181" s="612" t="s">
        <v>903</v>
      </c>
      <c r="Q181" s="612" t="s">
        <v>4097</v>
      </c>
    </row>
    <row r="182" spans="1:17" ht="23.25" customHeight="1">
      <c r="A182" s="606"/>
      <c r="B182" s="607">
        <v>6</v>
      </c>
      <c r="C182" s="608">
        <v>1206020102.1010001</v>
      </c>
      <c r="D182" s="613" t="s">
        <v>257</v>
      </c>
      <c r="F182" s="574" t="s">
        <v>2855</v>
      </c>
      <c r="G182" s="574" t="s">
        <v>257</v>
      </c>
      <c r="H182" s="611">
        <f t="shared" si="2"/>
        <v>0</v>
      </c>
      <c r="I182" s="612" t="s">
        <v>257</v>
      </c>
      <c r="J182" s="612" t="s">
        <v>4151</v>
      </c>
      <c r="K182" s="612" t="s">
        <v>256</v>
      </c>
      <c r="L182" s="612" t="s">
        <v>4149</v>
      </c>
      <c r="M182" s="612" t="s">
        <v>4150</v>
      </c>
      <c r="N182" s="612" t="s">
        <v>4130</v>
      </c>
      <c r="O182" s="612" t="s">
        <v>905</v>
      </c>
      <c r="P182" s="612" t="s">
        <v>903</v>
      </c>
      <c r="Q182" s="612" t="s">
        <v>4097</v>
      </c>
    </row>
    <row r="183" spans="1:17" ht="23.25" customHeight="1">
      <c r="A183" s="606"/>
      <c r="B183" s="607">
        <v>6</v>
      </c>
      <c r="C183" s="614">
        <v>1206020103.1010001</v>
      </c>
      <c r="D183" s="609" t="s">
        <v>258</v>
      </c>
      <c r="F183" s="574" t="s">
        <v>2856</v>
      </c>
      <c r="G183" s="574" t="s">
        <v>258</v>
      </c>
      <c r="H183" s="611">
        <f t="shared" si="2"/>
        <v>0</v>
      </c>
      <c r="I183" s="612" t="s">
        <v>258</v>
      </c>
      <c r="J183" s="612" t="s">
        <v>4151</v>
      </c>
      <c r="K183" s="612" t="s">
        <v>256</v>
      </c>
      <c r="L183" s="612" t="s">
        <v>4149</v>
      </c>
      <c r="M183" s="612" t="s">
        <v>4150</v>
      </c>
      <c r="N183" s="612" t="s">
        <v>4130</v>
      </c>
      <c r="O183" s="612" t="s">
        <v>905</v>
      </c>
      <c r="P183" s="612" t="s">
        <v>903</v>
      </c>
      <c r="Q183" s="612" t="s">
        <v>4097</v>
      </c>
    </row>
    <row r="184" spans="1:17" ht="23.25" customHeight="1">
      <c r="A184" s="606"/>
      <c r="B184" s="607">
        <v>6</v>
      </c>
      <c r="C184" s="608">
        <v>1206030101.1010001</v>
      </c>
      <c r="D184" s="613" t="s">
        <v>259</v>
      </c>
      <c r="F184" s="574" t="s">
        <v>2857</v>
      </c>
      <c r="G184" s="574" t="s">
        <v>259</v>
      </c>
      <c r="H184" s="611">
        <f t="shared" si="2"/>
        <v>0</v>
      </c>
      <c r="I184" s="612" t="s">
        <v>259</v>
      </c>
      <c r="J184" s="612" t="s">
        <v>4152</v>
      </c>
      <c r="K184" s="612" t="s">
        <v>259</v>
      </c>
      <c r="L184" s="612" t="s">
        <v>4149</v>
      </c>
      <c r="M184" s="612" t="s">
        <v>4150</v>
      </c>
      <c r="N184" s="612" t="s">
        <v>4130</v>
      </c>
      <c r="O184" s="612" t="s">
        <v>905</v>
      </c>
      <c r="P184" s="612" t="s">
        <v>903</v>
      </c>
      <c r="Q184" s="612" t="s">
        <v>4097</v>
      </c>
    </row>
    <row r="185" spans="1:17" ht="23.25" customHeight="1">
      <c r="A185" s="606"/>
      <c r="B185" s="607">
        <v>6</v>
      </c>
      <c r="C185" s="614">
        <v>1206030102.1010001</v>
      </c>
      <c r="D185" s="609" t="s">
        <v>260</v>
      </c>
      <c r="F185" s="574" t="s">
        <v>2858</v>
      </c>
      <c r="G185" s="574" t="s">
        <v>260</v>
      </c>
      <c r="H185" s="611">
        <f t="shared" si="2"/>
        <v>0</v>
      </c>
      <c r="I185" s="612" t="s">
        <v>260</v>
      </c>
      <c r="J185" s="612" t="s">
        <v>4152</v>
      </c>
      <c r="K185" s="612" t="s">
        <v>259</v>
      </c>
      <c r="L185" s="612" t="s">
        <v>4149</v>
      </c>
      <c r="M185" s="612" t="s">
        <v>4150</v>
      </c>
      <c r="N185" s="612" t="s">
        <v>4130</v>
      </c>
      <c r="O185" s="612" t="s">
        <v>905</v>
      </c>
      <c r="P185" s="612" t="s">
        <v>903</v>
      </c>
      <c r="Q185" s="612" t="s">
        <v>4097</v>
      </c>
    </row>
    <row r="186" spans="1:17" ht="23.25" customHeight="1">
      <c r="A186" s="606"/>
      <c r="B186" s="607">
        <v>6</v>
      </c>
      <c r="C186" s="614">
        <v>1206030103.1010001</v>
      </c>
      <c r="D186" s="609" t="s">
        <v>261</v>
      </c>
      <c r="F186" s="574" t="s">
        <v>2859</v>
      </c>
      <c r="G186" s="574" t="s">
        <v>261</v>
      </c>
      <c r="H186" s="611">
        <f t="shared" si="2"/>
        <v>0</v>
      </c>
      <c r="I186" s="612" t="s">
        <v>261</v>
      </c>
      <c r="J186" s="612" t="s">
        <v>4152</v>
      </c>
      <c r="K186" s="612" t="s">
        <v>259</v>
      </c>
      <c r="L186" s="612" t="s">
        <v>4149</v>
      </c>
      <c r="M186" s="612" t="s">
        <v>4150</v>
      </c>
      <c r="N186" s="612" t="s">
        <v>4130</v>
      </c>
      <c r="O186" s="612" t="s">
        <v>905</v>
      </c>
      <c r="P186" s="612" t="s">
        <v>903</v>
      </c>
      <c r="Q186" s="612" t="s">
        <v>4097</v>
      </c>
    </row>
    <row r="187" spans="1:17" ht="23.25" customHeight="1">
      <c r="A187" s="606"/>
      <c r="B187" s="607">
        <v>6</v>
      </c>
      <c r="C187" s="614">
        <v>1206040101.1010001</v>
      </c>
      <c r="D187" s="609" t="s">
        <v>262</v>
      </c>
      <c r="F187" s="574" t="s">
        <v>2860</v>
      </c>
      <c r="G187" s="574" t="s">
        <v>262</v>
      </c>
      <c r="H187" s="611">
        <f t="shared" si="2"/>
        <v>0</v>
      </c>
      <c r="I187" s="612" t="s">
        <v>262</v>
      </c>
      <c r="J187" s="612" t="s">
        <v>4153</v>
      </c>
      <c r="K187" s="612" t="s">
        <v>262</v>
      </c>
      <c r="L187" s="612" t="s">
        <v>4149</v>
      </c>
      <c r="M187" s="612" t="s">
        <v>4150</v>
      </c>
      <c r="N187" s="612" t="s">
        <v>4130</v>
      </c>
      <c r="O187" s="612" t="s">
        <v>905</v>
      </c>
      <c r="P187" s="612" t="s">
        <v>903</v>
      </c>
      <c r="Q187" s="612" t="s">
        <v>4097</v>
      </c>
    </row>
    <row r="188" spans="1:17" ht="23.25" customHeight="1">
      <c r="A188" s="606"/>
      <c r="B188" s="607">
        <v>6</v>
      </c>
      <c r="C188" s="614">
        <v>1206040102.1010001</v>
      </c>
      <c r="D188" s="609" t="s">
        <v>263</v>
      </c>
      <c r="F188" s="574" t="s">
        <v>2861</v>
      </c>
      <c r="G188" s="574" t="s">
        <v>263</v>
      </c>
      <c r="H188" s="611">
        <f t="shared" si="2"/>
        <v>0</v>
      </c>
      <c r="I188" s="612" t="s">
        <v>263</v>
      </c>
      <c r="J188" s="612" t="s">
        <v>4153</v>
      </c>
      <c r="K188" s="612" t="s">
        <v>262</v>
      </c>
      <c r="L188" s="612" t="s">
        <v>4149</v>
      </c>
      <c r="M188" s="612" t="s">
        <v>4150</v>
      </c>
      <c r="N188" s="612" t="s">
        <v>4130</v>
      </c>
      <c r="O188" s="612" t="s">
        <v>905</v>
      </c>
      <c r="P188" s="612" t="s">
        <v>903</v>
      </c>
      <c r="Q188" s="612" t="s">
        <v>4097</v>
      </c>
    </row>
    <row r="189" spans="1:17" ht="23.25" customHeight="1">
      <c r="A189" s="606"/>
      <c r="B189" s="607">
        <v>6</v>
      </c>
      <c r="C189" s="614">
        <v>1206040103.1010001</v>
      </c>
      <c r="D189" s="609" t="s">
        <v>264</v>
      </c>
      <c r="F189" s="574" t="s">
        <v>2862</v>
      </c>
      <c r="G189" s="574" t="s">
        <v>264</v>
      </c>
      <c r="H189" s="611">
        <f t="shared" si="2"/>
        <v>0</v>
      </c>
      <c r="I189" s="612" t="s">
        <v>264</v>
      </c>
      <c r="J189" s="612" t="s">
        <v>4153</v>
      </c>
      <c r="K189" s="612" t="s">
        <v>262</v>
      </c>
      <c r="L189" s="612" t="s">
        <v>4149</v>
      </c>
      <c r="M189" s="612" t="s">
        <v>4150</v>
      </c>
      <c r="N189" s="612" t="s">
        <v>4130</v>
      </c>
      <c r="O189" s="612" t="s">
        <v>905</v>
      </c>
      <c r="P189" s="612" t="s">
        <v>903</v>
      </c>
      <c r="Q189" s="612" t="s">
        <v>4097</v>
      </c>
    </row>
    <row r="190" spans="1:17" ht="23.25" customHeight="1">
      <c r="A190" s="606"/>
      <c r="B190" s="607">
        <v>6</v>
      </c>
      <c r="C190" s="614">
        <v>1206050101.1010001</v>
      </c>
      <c r="D190" s="609" t="s">
        <v>265</v>
      </c>
      <c r="F190" s="574" t="s">
        <v>2863</v>
      </c>
      <c r="G190" s="574" t="s">
        <v>265</v>
      </c>
      <c r="H190" s="611">
        <f t="shared" si="2"/>
        <v>0</v>
      </c>
      <c r="I190" s="612" t="s">
        <v>265</v>
      </c>
      <c r="J190" s="612" t="s">
        <v>4154</v>
      </c>
      <c r="K190" s="612" t="s">
        <v>265</v>
      </c>
      <c r="L190" s="612" t="s">
        <v>4149</v>
      </c>
      <c r="M190" s="612" t="s">
        <v>4150</v>
      </c>
      <c r="N190" s="612" t="s">
        <v>4130</v>
      </c>
      <c r="O190" s="612" t="s">
        <v>905</v>
      </c>
      <c r="P190" s="612" t="s">
        <v>903</v>
      </c>
      <c r="Q190" s="612" t="s">
        <v>4097</v>
      </c>
    </row>
    <row r="191" spans="1:17" ht="23.25" customHeight="1">
      <c r="A191" s="606"/>
      <c r="B191" s="607">
        <v>6</v>
      </c>
      <c r="C191" s="614">
        <v>1206050102.1010001</v>
      </c>
      <c r="D191" s="609" t="s">
        <v>266</v>
      </c>
      <c r="F191" s="574" t="s">
        <v>2864</v>
      </c>
      <c r="G191" s="574" t="s">
        <v>266</v>
      </c>
      <c r="H191" s="611">
        <f t="shared" si="2"/>
        <v>0</v>
      </c>
      <c r="I191" s="612" t="s">
        <v>266</v>
      </c>
      <c r="J191" s="612" t="s">
        <v>4154</v>
      </c>
      <c r="K191" s="612" t="s">
        <v>265</v>
      </c>
      <c r="L191" s="612" t="s">
        <v>4149</v>
      </c>
      <c r="M191" s="612" t="s">
        <v>4150</v>
      </c>
      <c r="N191" s="612" t="s">
        <v>4130</v>
      </c>
      <c r="O191" s="612" t="s">
        <v>905</v>
      </c>
      <c r="P191" s="612" t="s">
        <v>903</v>
      </c>
      <c r="Q191" s="612" t="s">
        <v>4097</v>
      </c>
    </row>
    <row r="192" spans="1:17" ht="23.25" customHeight="1">
      <c r="A192" s="606"/>
      <c r="B192" s="607">
        <v>6</v>
      </c>
      <c r="C192" s="614">
        <v>1206050103.1010001</v>
      </c>
      <c r="D192" s="609" t="s">
        <v>267</v>
      </c>
      <c r="F192" s="574" t="s">
        <v>2865</v>
      </c>
      <c r="G192" s="574" t="s">
        <v>267</v>
      </c>
      <c r="H192" s="611">
        <f t="shared" si="2"/>
        <v>0</v>
      </c>
      <c r="I192" s="612" t="s">
        <v>267</v>
      </c>
      <c r="J192" s="612" t="s">
        <v>4154</v>
      </c>
      <c r="K192" s="612" t="s">
        <v>265</v>
      </c>
      <c r="L192" s="612" t="s">
        <v>4149</v>
      </c>
      <c r="M192" s="612" t="s">
        <v>4150</v>
      </c>
      <c r="N192" s="612" t="s">
        <v>4130</v>
      </c>
      <c r="O192" s="612" t="s">
        <v>905</v>
      </c>
      <c r="P192" s="612" t="s">
        <v>903</v>
      </c>
      <c r="Q192" s="612" t="s">
        <v>4097</v>
      </c>
    </row>
    <row r="193" spans="1:17" ht="23.25" customHeight="1">
      <c r="A193" s="606"/>
      <c r="B193" s="607">
        <v>6</v>
      </c>
      <c r="C193" s="614">
        <v>1206060101.1010001</v>
      </c>
      <c r="D193" s="620" t="s">
        <v>268</v>
      </c>
      <c r="F193" s="574" t="s">
        <v>3850</v>
      </c>
      <c r="G193" s="574" t="s">
        <v>268</v>
      </c>
      <c r="H193" s="611">
        <f t="shared" si="2"/>
        <v>0</v>
      </c>
      <c r="I193" s="612" t="s">
        <v>268</v>
      </c>
      <c r="J193" s="612" t="s">
        <v>4155</v>
      </c>
      <c r="K193" s="612" t="s">
        <v>268</v>
      </c>
      <c r="L193" s="612" t="s">
        <v>4149</v>
      </c>
      <c r="M193" s="612" t="s">
        <v>4150</v>
      </c>
      <c r="N193" s="612" t="s">
        <v>4130</v>
      </c>
      <c r="O193" s="612" t="s">
        <v>905</v>
      </c>
      <c r="P193" s="612" t="s">
        <v>903</v>
      </c>
      <c r="Q193" s="612" t="s">
        <v>4131</v>
      </c>
    </row>
    <row r="194" spans="1:17" ht="23.25" customHeight="1">
      <c r="A194" s="606"/>
      <c r="B194" s="607">
        <v>6</v>
      </c>
      <c r="C194" s="614">
        <v>1206060102.1010001</v>
      </c>
      <c r="D194" s="620" t="s">
        <v>269</v>
      </c>
      <c r="F194" s="574" t="s">
        <v>3851</v>
      </c>
      <c r="G194" s="574" t="s">
        <v>269</v>
      </c>
      <c r="H194" s="611">
        <f t="shared" si="2"/>
        <v>0</v>
      </c>
      <c r="I194" s="612" t="s">
        <v>269</v>
      </c>
      <c r="J194" s="612" t="s">
        <v>4155</v>
      </c>
      <c r="K194" s="612" t="s">
        <v>268</v>
      </c>
      <c r="L194" s="612" t="s">
        <v>4149</v>
      </c>
      <c r="M194" s="612" t="s">
        <v>4150</v>
      </c>
      <c r="N194" s="612" t="s">
        <v>4130</v>
      </c>
      <c r="O194" s="612" t="s">
        <v>905</v>
      </c>
      <c r="P194" s="612" t="s">
        <v>903</v>
      </c>
      <c r="Q194" s="612" t="s">
        <v>4131</v>
      </c>
    </row>
    <row r="195" spans="1:17" ht="23.25" customHeight="1">
      <c r="A195" s="606"/>
      <c r="B195" s="607">
        <v>6</v>
      </c>
      <c r="C195" s="614">
        <v>1206060103.1010001</v>
      </c>
      <c r="D195" s="620" t="s">
        <v>270</v>
      </c>
      <c r="F195" s="574" t="s">
        <v>3852</v>
      </c>
      <c r="G195" s="574" t="s">
        <v>270</v>
      </c>
      <c r="H195" s="611">
        <f t="shared" ref="H195:H258" si="3">+C195-F195</f>
        <v>0</v>
      </c>
      <c r="I195" s="612" t="s">
        <v>270</v>
      </c>
      <c r="J195" s="612" t="s">
        <v>4155</v>
      </c>
      <c r="K195" s="612" t="s">
        <v>268</v>
      </c>
      <c r="L195" s="612" t="s">
        <v>4149</v>
      </c>
      <c r="M195" s="612" t="s">
        <v>4150</v>
      </c>
      <c r="N195" s="612" t="s">
        <v>4130</v>
      </c>
      <c r="O195" s="612" t="s">
        <v>905</v>
      </c>
      <c r="P195" s="612" t="s">
        <v>903</v>
      </c>
      <c r="Q195" s="612" t="s">
        <v>4131</v>
      </c>
    </row>
    <row r="196" spans="1:17" ht="23.25" customHeight="1">
      <c r="A196" s="606"/>
      <c r="B196" s="607">
        <v>6</v>
      </c>
      <c r="C196" s="614">
        <v>1206070101.1010001</v>
      </c>
      <c r="D196" s="609" t="s">
        <v>271</v>
      </c>
      <c r="F196" s="574" t="s">
        <v>2866</v>
      </c>
      <c r="G196" s="574" t="s">
        <v>271</v>
      </c>
      <c r="H196" s="611">
        <f t="shared" si="3"/>
        <v>0</v>
      </c>
      <c r="I196" s="612" t="s">
        <v>271</v>
      </c>
      <c r="J196" s="612" t="s">
        <v>4156</v>
      </c>
      <c r="K196" s="612" t="s">
        <v>271</v>
      </c>
      <c r="L196" s="612" t="s">
        <v>4149</v>
      </c>
      <c r="M196" s="612" t="s">
        <v>4150</v>
      </c>
      <c r="N196" s="612" t="s">
        <v>4130</v>
      </c>
      <c r="O196" s="612" t="s">
        <v>905</v>
      </c>
      <c r="P196" s="612" t="s">
        <v>903</v>
      </c>
      <c r="Q196" s="612" t="s">
        <v>4097</v>
      </c>
    </row>
    <row r="197" spans="1:17" ht="23.25" customHeight="1">
      <c r="A197" s="606"/>
      <c r="B197" s="607">
        <v>6</v>
      </c>
      <c r="C197" s="614">
        <v>1206070102.1010001</v>
      </c>
      <c r="D197" s="609" t="s">
        <v>272</v>
      </c>
      <c r="F197" s="574" t="s">
        <v>2867</v>
      </c>
      <c r="G197" s="574" t="s">
        <v>272</v>
      </c>
      <c r="H197" s="611">
        <f t="shared" si="3"/>
        <v>0</v>
      </c>
      <c r="I197" s="612" t="s">
        <v>272</v>
      </c>
      <c r="J197" s="612" t="s">
        <v>4156</v>
      </c>
      <c r="K197" s="612" t="s">
        <v>271</v>
      </c>
      <c r="L197" s="612" t="s">
        <v>4149</v>
      </c>
      <c r="M197" s="612" t="s">
        <v>4150</v>
      </c>
      <c r="N197" s="612" t="s">
        <v>4130</v>
      </c>
      <c r="O197" s="612" t="s">
        <v>905</v>
      </c>
      <c r="P197" s="612" t="s">
        <v>903</v>
      </c>
      <c r="Q197" s="612" t="s">
        <v>4097</v>
      </c>
    </row>
    <row r="198" spans="1:17" ht="23.25" customHeight="1">
      <c r="A198" s="606"/>
      <c r="B198" s="607">
        <v>6</v>
      </c>
      <c r="C198" s="614">
        <v>1206070103.1010001</v>
      </c>
      <c r="D198" s="609" t="s">
        <v>273</v>
      </c>
      <c r="F198" s="574" t="s">
        <v>2868</v>
      </c>
      <c r="G198" s="574" t="s">
        <v>273</v>
      </c>
      <c r="H198" s="611">
        <f t="shared" si="3"/>
        <v>0</v>
      </c>
      <c r="I198" s="612" t="s">
        <v>273</v>
      </c>
      <c r="J198" s="612" t="s">
        <v>4156</v>
      </c>
      <c r="K198" s="612" t="s">
        <v>271</v>
      </c>
      <c r="L198" s="612" t="s">
        <v>4149</v>
      </c>
      <c r="M198" s="612" t="s">
        <v>4150</v>
      </c>
      <c r="N198" s="612" t="s">
        <v>4130</v>
      </c>
      <c r="O198" s="612" t="s">
        <v>905</v>
      </c>
      <c r="P198" s="612" t="s">
        <v>903</v>
      </c>
      <c r="Q198" s="612" t="s">
        <v>4097</v>
      </c>
    </row>
    <row r="199" spans="1:17" ht="23.25" customHeight="1">
      <c r="A199" s="606"/>
      <c r="B199" s="607">
        <v>6</v>
      </c>
      <c r="C199" s="608">
        <v>1206090101.1010001</v>
      </c>
      <c r="D199" s="613" t="s">
        <v>274</v>
      </c>
      <c r="F199" s="574" t="s">
        <v>2869</v>
      </c>
      <c r="G199" s="574" t="s">
        <v>274</v>
      </c>
      <c r="H199" s="611">
        <f t="shared" si="3"/>
        <v>0</v>
      </c>
      <c r="I199" s="612" t="s">
        <v>274</v>
      </c>
      <c r="J199" s="612" t="s">
        <v>4157</v>
      </c>
      <c r="K199" s="612" t="s">
        <v>274</v>
      </c>
      <c r="L199" s="612" t="s">
        <v>4149</v>
      </c>
      <c r="M199" s="612" t="s">
        <v>4150</v>
      </c>
      <c r="N199" s="612" t="s">
        <v>4130</v>
      </c>
      <c r="O199" s="612" t="s">
        <v>905</v>
      </c>
      <c r="P199" s="612" t="s">
        <v>903</v>
      </c>
      <c r="Q199" s="612" t="s">
        <v>4097</v>
      </c>
    </row>
    <row r="200" spans="1:17" ht="23.25" customHeight="1">
      <c r="A200" s="606"/>
      <c r="B200" s="607">
        <v>6</v>
      </c>
      <c r="C200" s="608">
        <v>1206090102.1010001</v>
      </c>
      <c r="D200" s="613" t="s">
        <v>275</v>
      </c>
      <c r="F200" s="574" t="s">
        <v>2870</v>
      </c>
      <c r="G200" s="574" t="s">
        <v>275</v>
      </c>
      <c r="H200" s="611">
        <f t="shared" si="3"/>
        <v>0</v>
      </c>
      <c r="I200" s="612" t="s">
        <v>275</v>
      </c>
      <c r="J200" s="612" t="s">
        <v>4157</v>
      </c>
      <c r="K200" s="612" t="s">
        <v>274</v>
      </c>
      <c r="L200" s="612" t="s">
        <v>4149</v>
      </c>
      <c r="M200" s="612" t="s">
        <v>4150</v>
      </c>
      <c r="N200" s="612" t="s">
        <v>4130</v>
      </c>
      <c r="O200" s="612" t="s">
        <v>905</v>
      </c>
      <c r="P200" s="612" t="s">
        <v>903</v>
      </c>
      <c r="Q200" s="612" t="s">
        <v>4097</v>
      </c>
    </row>
    <row r="201" spans="1:17" ht="23.25" customHeight="1">
      <c r="A201" s="606"/>
      <c r="B201" s="607">
        <v>6</v>
      </c>
      <c r="C201" s="608">
        <v>1206090103.1010001</v>
      </c>
      <c r="D201" s="613" t="s">
        <v>276</v>
      </c>
      <c r="F201" s="574" t="s">
        <v>2871</v>
      </c>
      <c r="G201" s="574" t="s">
        <v>276</v>
      </c>
      <c r="H201" s="611">
        <f t="shared" si="3"/>
        <v>0</v>
      </c>
      <c r="I201" s="612" t="s">
        <v>276</v>
      </c>
      <c r="J201" s="612" t="s">
        <v>4157</v>
      </c>
      <c r="K201" s="612" t="s">
        <v>274</v>
      </c>
      <c r="L201" s="612" t="s">
        <v>4149</v>
      </c>
      <c r="M201" s="612" t="s">
        <v>4150</v>
      </c>
      <c r="N201" s="612" t="s">
        <v>4130</v>
      </c>
      <c r="O201" s="612" t="s">
        <v>905</v>
      </c>
      <c r="P201" s="612" t="s">
        <v>903</v>
      </c>
      <c r="Q201" s="612" t="s">
        <v>4097</v>
      </c>
    </row>
    <row r="202" spans="1:17" ht="23.25" customHeight="1">
      <c r="A202" s="606"/>
      <c r="B202" s="607">
        <v>6</v>
      </c>
      <c r="C202" s="608">
        <v>1206100101.1010001</v>
      </c>
      <c r="D202" s="613" t="s">
        <v>277</v>
      </c>
      <c r="F202" s="574" t="s">
        <v>2872</v>
      </c>
      <c r="G202" s="574" t="s">
        <v>277</v>
      </c>
      <c r="H202" s="611">
        <f t="shared" si="3"/>
        <v>0</v>
      </c>
      <c r="I202" s="612" t="s">
        <v>277</v>
      </c>
      <c r="J202" s="612" t="s">
        <v>4158</v>
      </c>
      <c r="K202" s="612" t="s">
        <v>277</v>
      </c>
      <c r="L202" s="612" t="s">
        <v>4149</v>
      </c>
      <c r="M202" s="612" t="s">
        <v>4150</v>
      </c>
      <c r="N202" s="612" t="s">
        <v>4130</v>
      </c>
      <c r="O202" s="612" t="s">
        <v>905</v>
      </c>
      <c r="P202" s="612" t="s">
        <v>903</v>
      </c>
      <c r="Q202" s="612" t="s">
        <v>4097</v>
      </c>
    </row>
    <row r="203" spans="1:17" ht="23.25" customHeight="1">
      <c r="A203" s="606"/>
      <c r="B203" s="607">
        <v>6</v>
      </c>
      <c r="C203" s="608">
        <v>1206100102.1010001</v>
      </c>
      <c r="D203" s="613" t="s">
        <v>278</v>
      </c>
      <c r="F203" s="574" t="s">
        <v>2873</v>
      </c>
      <c r="G203" s="574" t="s">
        <v>278</v>
      </c>
      <c r="H203" s="611">
        <f t="shared" si="3"/>
        <v>0</v>
      </c>
      <c r="I203" s="612" t="s">
        <v>278</v>
      </c>
      <c r="J203" s="612" t="s">
        <v>4158</v>
      </c>
      <c r="K203" s="612" t="s">
        <v>277</v>
      </c>
      <c r="L203" s="612" t="s">
        <v>4149</v>
      </c>
      <c r="M203" s="612" t="s">
        <v>4150</v>
      </c>
      <c r="N203" s="612" t="s">
        <v>4130</v>
      </c>
      <c r="O203" s="612" t="s">
        <v>905</v>
      </c>
      <c r="P203" s="612" t="s">
        <v>903</v>
      </c>
      <c r="Q203" s="612" t="s">
        <v>4097</v>
      </c>
    </row>
    <row r="204" spans="1:17" ht="23.25" customHeight="1">
      <c r="A204" s="606"/>
      <c r="B204" s="607">
        <v>6</v>
      </c>
      <c r="C204" s="614">
        <v>1206100103.1010001</v>
      </c>
      <c r="D204" s="609" t="s">
        <v>279</v>
      </c>
      <c r="F204" s="574" t="s">
        <v>2874</v>
      </c>
      <c r="G204" s="574" t="s">
        <v>279</v>
      </c>
      <c r="H204" s="611">
        <f t="shared" si="3"/>
        <v>0</v>
      </c>
      <c r="I204" s="612" t="s">
        <v>279</v>
      </c>
      <c r="J204" s="612" t="s">
        <v>4158</v>
      </c>
      <c r="K204" s="612" t="s">
        <v>277</v>
      </c>
      <c r="L204" s="612" t="s">
        <v>4149</v>
      </c>
      <c r="M204" s="612" t="s">
        <v>4150</v>
      </c>
      <c r="N204" s="612" t="s">
        <v>4130</v>
      </c>
      <c r="O204" s="612" t="s">
        <v>905</v>
      </c>
      <c r="P204" s="612" t="s">
        <v>903</v>
      </c>
      <c r="Q204" s="612" t="s">
        <v>4097</v>
      </c>
    </row>
    <row r="205" spans="1:17" ht="23.25" customHeight="1">
      <c r="A205" s="606"/>
      <c r="B205" s="607">
        <v>6</v>
      </c>
      <c r="C205" s="608">
        <v>1206110101.1010001</v>
      </c>
      <c r="D205" s="613" t="s">
        <v>280</v>
      </c>
      <c r="F205" s="574" t="s">
        <v>2875</v>
      </c>
      <c r="G205" s="574" t="s">
        <v>280</v>
      </c>
      <c r="H205" s="611">
        <f t="shared" si="3"/>
        <v>0</v>
      </c>
      <c r="I205" s="612" t="s">
        <v>280</v>
      </c>
      <c r="J205" s="612" t="s">
        <v>4159</v>
      </c>
      <c r="K205" s="612" t="s">
        <v>2131</v>
      </c>
      <c r="L205" s="612" t="s">
        <v>4149</v>
      </c>
      <c r="M205" s="612" t="s">
        <v>4150</v>
      </c>
      <c r="N205" s="612" t="s">
        <v>4130</v>
      </c>
      <c r="O205" s="612" t="s">
        <v>905</v>
      </c>
      <c r="P205" s="612" t="s">
        <v>903</v>
      </c>
      <c r="Q205" s="612" t="s">
        <v>4097</v>
      </c>
    </row>
    <row r="206" spans="1:17" ht="23.25" customHeight="1">
      <c r="A206" s="606"/>
      <c r="B206" s="607">
        <v>6</v>
      </c>
      <c r="C206" s="608">
        <v>1206110102.1010001</v>
      </c>
      <c r="D206" s="613" t="s">
        <v>281</v>
      </c>
      <c r="F206" s="574" t="s">
        <v>2876</v>
      </c>
      <c r="G206" s="574" t="s">
        <v>281</v>
      </c>
      <c r="H206" s="611">
        <f t="shared" si="3"/>
        <v>0</v>
      </c>
      <c r="I206" s="612" t="s">
        <v>281</v>
      </c>
      <c r="J206" s="612" t="s">
        <v>4159</v>
      </c>
      <c r="K206" s="612" t="s">
        <v>2131</v>
      </c>
      <c r="L206" s="612" t="s">
        <v>4149</v>
      </c>
      <c r="M206" s="612" t="s">
        <v>4150</v>
      </c>
      <c r="N206" s="612" t="s">
        <v>4130</v>
      </c>
      <c r="O206" s="612" t="s">
        <v>905</v>
      </c>
      <c r="P206" s="612" t="s">
        <v>903</v>
      </c>
      <c r="Q206" s="612" t="s">
        <v>4097</v>
      </c>
    </row>
    <row r="207" spans="1:17" ht="23.25" customHeight="1">
      <c r="A207" s="606"/>
      <c r="B207" s="607">
        <v>6</v>
      </c>
      <c r="C207" s="608">
        <v>1206110103.1010001</v>
      </c>
      <c r="D207" s="609" t="s">
        <v>282</v>
      </c>
      <c r="F207" s="574" t="s">
        <v>2877</v>
      </c>
      <c r="G207" s="574" t="s">
        <v>282</v>
      </c>
      <c r="H207" s="611">
        <f t="shared" si="3"/>
        <v>0</v>
      </c>
      <c r="I207" s="612" t="s">
        <v>282</v>
      </c>
      <c r="J207" s="612" t="s">
        <v>4159</v>
      </c>
      <c r="K207" s="612" t="s">
        <v>2131</v>
      </c>
      <c r="L207" s="612" t="s">
        <v>4149</v>
      </c>
      <c r="M207" s="612" t="s">
        <v>4150</v>
      </c>
      <c r="N207" s="612" t="s">
        <v>4130</v>
      </c>
      <c r="O207" s="612" t="s">
        <v>905</v>
      </c>
      <c r="P207" s="612" t="s">
        <v>903</v>
      </c>
      <c r="Q207" s="612" t="s">
        <v>4097</v>
      </c>
    </row>
    <row r="208" spans="1:17" ht="23.25" customHeight="1">
      <c r="A208" s="606"/>
      <c r="B208" s="607">
        <v>6</v>
      </c>
      <c r="C208" s="608">
        <v>1206120101.1010001</v>
      </c>
      <c r="D208" s="613" t="s">
        <v>283</v>
      </c>
      <c r="F208" s="574" t="s">
        <v>2879</v>
      </c>
      <c r="G208" s="574" t="s">
        <v>283</v>
      </c>
      <c r="H208" s="611">
        <f t="shared" si="3"/>
        <v>0</v>
      </c>
      <c r="I208" s="612" t="s">
        <v>283</v>
      </c>
      <c r="J208" s="612" t="s">
        <v>4160</v>
      </c>
      <c r="K208" s="612" t="s">
        <v>283</v>
      </c>
      <c r="L208" s="612" t="s">
        <v>4149</v>
      </c>
      <c r="M208" s="612" t="s">
        <v>4150</v>
      </c>
      <c r="N208" s="612" t="s">
        <v>4130</v>
      </c>
      <c r="O208" s="612" t="s">
        <v>905</v>
      </c>
      <c r="P208" s="612" t="s">
        <v>903</v>
      </c>
      <c r="Q208" s="612" t="s">
        <v>4097</v>
      </c>
    </row>
    <row r="209" spans="1:17" ht="23.25" customHeight="1">
      <c r="A209" s="606"/>
      <c r="B209" s="607">
        <v>6</v>
      </c>
      <c r="C209" s="608">
        <v>1206120102.1010001</v>
      </c>
      <c r="D209" s="613" t="s">
        <v>284</v>
      </c>
      <c r="F209" s="574" t="s">
        <v>2880</v>
      </c>
      <c r="G209" s="574" t="s">
        <v>284</v>
      </c>
      <c r="H209" s="611">
        <f t="shared" si="3"/>
        <v>0</v>
      </c>
      <c r="I209" s="612" t="s">
        <v>284</v>
      </c>
      <c r="J209" s="612" t="s">
        <v>4160</v>
      </c>
      <c r="K209" s="612" t="s">
        <v>283</v>
      </c>
      <c r="L209" s="612" t="s">
        <v>4149</v>
      </c>
      <c r="M209" s="612" t="s">
        <v>4150</v>
      </c>
      <c r="N209" s="612" t="s">
        <v>4130</v>
      </c>
      <c r="O209" s="612" t="s">
        <v>905</v>
      </c>
      <c r="P209" s="612" t="s">
        <v>903</v>
      </c>
      <c r="Q209" s="612" t="s">
        <v>4097</v>
      </c>
    </row>
    <row r="210" spans="1:17" ht="23.25" customHeight="1">
      <c r="A210" s="606"/>
      <c r="B210" s="607">
        <v>6</v>
      </c>
      <c r="C210" s="608">
        <v>1206120103.1010001</v>
      </c>
      <c r="D210" s="609" t="s">
        <v>285</v>
      </c>
      <c r="F210" s="574" t="s">
        <v>2881</v>
      </c>
      <c r="G210" s="574" t="s">
        <v>285</v>
      </c>
      <c r="H210" s="611">
        <f t="shared" si="3"/>
        <v>0</v>
      </c>
      <c r="I210" s="612" t="s">
        <v>285</v>
      </c>
      <c r="J210" s="612" t="s">
        <v>4160</v>
      </c>
      <c r="K210" s="612" t="s">
        <v>283</v>
      </c>
      <c r="L210" s="612" t="s">
        <v>4149</v>
      </c>
      <c r="M210" s="612" t="s">
        <v>4150</v>
      </c>
      <c r="N210" s="612" t="s">
        <v>4130</v>
      </c>
      <c r="O210" s="612" t="s">
        <v>905</v>
      </c>
      <c r="P210" s="612" t="s">
        <v>903</v>
      </c>
      <c r="Q210" s="612" t="s">
        <v>4097</v>
      </c>
    </row>
    <row r="211" spans="1:17" ht="23.25" customHeight="1">
      <c r="A211" s="606"/>
      <c r="B211" s="607">
        <v>6</v>
      </c>
      <c r="C211" s="608">
        <v>1206130101.1010001</v>
      </c>
      <c r="D211" s="613" t="s">
        <v>286</v>
      </c>
      <c r="F211" s="574" t="s">
        <v>2882</v>
      </c>
      <c r="G211" s="574" t="s">
        <v>286</v>
      </c>
      <c r="H211" s="611">
        <f t="shared" si="3"/>
        <v>0</v>
      </c>
      <c r="I211" s="612" t="s">
        <v>286</v>
      </c>
      <c r="J211" s="612" t="s">
        <v>4161</v>
      </c>
      <c r="K211" s="612" t="s">
        <v>286</v>
      </c>
      <c r="L211" s="612" t="s">
        <v>4149</v>
      </c>
      <c r="M211" s="612" t="s">
        <v>4150</v>
      </c>
      <c r="N211" s="612" t="s">
        <v>4130</v>
      </c>
      <c r="O211" s="612" t="s">
        <v>905</v>
      </c>
      <c r="P211" s="612" t="s">
        <v>903</v>
      </c>
      <c r="Q211" s="612" t="s">
        <v>4097</v>
      </c>
    </row>
    <row r="212" spans="1:17" ht="23.25" customHeight="1">
      <c r="A212" s="606"/>
      <c r="B212" s="607">
        <v>6</v>
      </c>
      <c r="C212" s="614">
        <v>1206130102.1010001</v>
      </c>
      <c r="D212" s="609" t="s">
        <v>287</v>
      </c>
      <c r="F212" s="574" t="s">
        <v>2883</v>
      </c>
      <c r="G212" s="574" t="s">
        <v>287</v>
      </c>
      <c r="H212" s="611">
        <f t="shared" si="3"/>
        <v>0</v>
      </c>
      <c r="I212" s="612" t="s">
        <v>287</v>
      </c>
      <c r="J212" s="612" t="s">
        <v>4161</v>
      </c>
      <c r="K212" s="612" t="s">
        <v>286</v>
      </c>
      <c r="L212" s="612" t="s">
        <v>4149</v>
      </c>
      <c r="M212" s="612" t="s">
        <v>4150</v>
      </c>
      <c r="N212" s="612" t="s">
        <v>4130</v>
      </c>
      <c r="O212" s="612" t="s">
        <v>905</v>
      </c>
      <c r="P212" s="612" t="s">
        <v>903</v>
      </c>
      <c r="Q212" s="612" t="s">
        <v>4097</v>
      </c>
    </row>
    <row r="213" spans="1:17" ht="23.25" customHeight="1">
      <c r="A213" s="606"/>
      <c r="B213" s="607">
        <v>6</v>
      </c>
      <c r="C213" s="614">
        <v>1206130103.1010001</v>
      </c>
      <c r="D213" s="609" t="s">
        <v>288</v>
      </c>
      <c r="F213" s="574" t="s">
        <v>2884</v>
      </c>
      <c r="G213" s="574" t="s">
        <v>288</v>
      </c>
      <c r="H213" s="611">
        <f t="shared" si="3"/>
        <v>0</v>
      </c>
      <c r="I213" s="612" t="s">
        <v>288</v>
      </c>
      <c r="J213" s="612" t="s">
        <v>4161</v>
      </c>
      <c r="K213" s="612" t="s">
        <v>286</v>
      </c>
      <c r="L213" s="612" t="s">
        <v>4149</v>
      </c>
      <c r="M213" s="612" t="s">
        <v>4150</v>
      </c>
      <c r="N213" s="612" t="s">
        <v>4130</v>
      </c>
      <c r="O213" s="612" t="s">
        <v>905</v>
      </c>
      <c r="P213" s="612" t="s">
        <v>903</v>
      </c>
      <c r="Q213" s="612" t="s">
        <v>4097</v>
      </c>
    </row>
    <row r="214" spans="1:17" ht="23.25" customHeight="1">
      <c r="A214" s="606"/>
      <c r="B214" s="607">
        <v>6</v>
      </c>
      <c r="C214" s="614">
        <v>1206140101.1010001</v>
      </c>
      <c r="D214" s="609" t="s">
        <v>289</v>
      </c>
      <c r="F214" s="574" t="s">
        <v>2886</v>
      </c>
      <c r="G214" s="574" t="s">
        <v>289</v>
      </c>
      <c r="H214" s="611">
        <f t="shared" si="3"/>
        <v>0</v>
      </c>
      <c r="I214" s="612" t="s">
        <v>289</v>
      </c>
      <c r="J214" s="612" t="s">
        <v>4162</v>
      </c>
      <c r="K214" s="612" t="s">
        <v>4163</v>
      </c>
      <c r="L214" s="612" t="s">
        <v>4149</v>
      </c>
      <c r="M214" s="612" t="s">
        <v>4150</v>
      </c>
      <c r="N214" s="612" t="s">
        <v>4130</v>
      </c>
      <c r="O214" s="612" t="s">
        <v>905</v>
      </c>
      <c r="P214" s="612" t="s">
        <v>903</v>
      </c>
      <c r="Q214" s="612" t="s">
        <v>4097</v>
      </c>
    </row>
    <row r="215" spans="1:17" ht="23.25" customHeight="1">
      <c r="A215" s="606"/>
      <c r="B215" s="607">
        <v>6</v>
      </c>
      <c r="C215" s="608">
        <v>1206140102.1010001</v>
      </c>
      <c r="D215" s="613" t="s">
        <v>290</v>
      </c>
      <c r="F215" s="574" t="s">
        <v>2887</v>
      </c>
      <c r="G215" s="574" t="s">
        <v>290</v>
      </c>
      <c r="H215" s="611">
        <f t="shared" si="3"/>
        <v>0</v>
      </c>
      <c r="I215" s="612" t="s">
        <v>290</v>
      </c>
      <c r="J215" s="612" t="s">
        <v>4162</v>
      </c>
      <c r="K215" s="612" t="s">
        <v>4163</v>
      </c>
      <c r="L215" s="612" t="s">
        <v>4149</v>
      </c>
      <c r="M215" s="612" t="s">
        <v>4150</v>
      </c>
      <c r="N215" s="612" t="s">
        <v>4130</v>
      </c>
      <c r="O215" s="612" t="s">
        <v>905</v>
      </c>
      <c r="P215" s="612" t="s">
        <v>903</v>
      </c>
      <c r="Q215" s="612" t="s">
        <v>4097</v>
      </c>
    </row>
    <row r="216" spans="1:17" ht="23.25" customHeight="1">
      <c r="A216" s="606"/>
      <c r="B216" s="607">
        <v>6</v>
      </c>
      <c r="C216" s="614">
        <v>1206140103.1010001</v>
      </c>
      <c r="D216" s="609" t="s">
        <v>291</v>
      </c>
      <c r="F216" s="574" t="s">
        <v>2888</v>
      </c>
      <c r="G216" s="574" t="s">
        <v>291</v>
      </c>
      <c r="H216" s="611">
        <f t="shared" si="3"/>
        <v>0</v>
      </c>
      <c r="I216" s="612" t="s">
        <v>291</v>
      </c>
      <c r="J216" s="612" t="s">
        <v>4162</v>
      </c>
      <c r="K216" s="612" t="s">
        <v>4163</v>
      </c>
      <c r="L216" s="612" t="s">
        <v>4149</v>
      </c>
      <c r="M216" s="612" t="s">
        <v>4150</v>
      </c>
      <c r="N216" s="612" t="s">
        <v>4130</v>
      </c>
      <c r="O216" s="612" t="s">
        <v>905</v>
      </c>
      <c r="P216" s="612" t="s">
        <v>903</v>
      </c>
      <c r="Q216" s="612" t="s">
        <v>4097</v>
      </c>
    </row>
    <row r="217" spans="1:17" ht="23.25" customHeight="1">
      <c r="A217" s="606"/>
      <c r="B217" s="607">
        <v>6</v>
      </c>
      <c r="C217" s="608">
        <v>1206150101.1010001</v>
      </c>
      <c r="D217" s="613" t="s">
        <v>292</v>
      </c>
      <c r="F217" s="574" t="s">
        <v>2890</v>
      </c>
      <c r="G217" s="574" t="s">
        <v>292</v>
      </c>
      <c r="H217" s="611">
        <f t="shared" si="3"/>
        <v>0</v>
      </c>
      <c r="I217" s="612" t="s">
        <v>292</v>
      </c>
      <c r="J217" s="612" t="s">
        <v>4164</v>
      </c>
      <c r="K217" s="612" t="s">
        <v>292</v>
      </c>
      <c r="L217" s="612" t="s">
        <v>4149</v>
      </c>
      <c r="M217" s="612" t="s">
        <v>4150</v>
      </c>
      <c r="N217" s="612" t="s">
        <v>4130</v>
      </c>
      <c r="O217" s="612" t="s">
        <v>905</v>
      </c>
      <c r="P217" s="612" t="s">
        <v>903</v>
      </c>
      <c r="Q217" s="612" t="s">
        <v>4097</v>
      </c>
    </row>
    <row r="218" spans="1:17" ht="23.25" customHeight="1">
      <c r="A218" s="606"/>
      <c r="B218" s="607">
        <v>6</v>
      </c>
      <c r="C218" s="614">
        <v>1206150102.1010001</v>
      </c>
      <c r="D218" s="609" t="s">
        <v>293</v>
      </c>
      <c r="F218" s="574" t="s">
        <v>2891</v>
      </c>
      <c r="G218" s="574" t="s">
        <v>293</v>
      </c>
      <c r="H218" s="611">
        <f t="shared" si="3"/>
        <v>0</v>
      </c>
      <c r="I218" s="612" t="s">
        <v>293</v>
      </c>
      <c r="J218" s="612" t="s">
        <v>4164</v>
      </c>
      <c r="K218" s="612" t="s">
        <v>292</v>
      </c>
      <c r="L218" s="612" t="s">
        <v>4149</v>
      </c>
      <c r="M218" s="612" t="s">
        <v>4150</v>
      </c>
      <c r="N218" s="612" t="s">
        <v>4130</v>
      </c>
      <c r="O218" s="612" t="s">
        <v>905</v>
      </c>
      <c r="P218" s="612" t="s">
        <v>903</v>
      </c>
      <c r="Q218" s="612" t="s">
        <v>4097</v>
      </c>
    </row>
    <row r="219" spans="1:17" ht="23.25" customHeight="1">
      <c r="A219" s="606"/>
      <c r="B219" s="607">
        <v>6</v>
      </c>
      <c r="C219" s="608">
        <v>1206150103.1010001</v>
      </c>
      <c r="D219" s="609" t="s">
        <v>294</v>
      </c>
      <c r="F219" s="574" t="s">
        <v>2892</v>
      </c>
      <c r="G219" s="574" t="s">
        <v>294</v>
      </c>
      <c r="H219" s="611">
        <f t="shared" si="3"/>
        <v>0</v>
      </c>
      <c r="I219" s="612" t="s">
        <v>294</v>
      </c>
      <c r="J219" s="612" t="s">
        <v>4164</v>
      </c>
      <c r="K219" s="612" t="s">
        <v>292</v>
      </c>
      <c r="L219" s="612" t="s">
        <v>4149</v>
      </c>
      <c r="M219" s="612" t="s">
        <v>4150</v>
      </c>
      <c r="N219" s="612" t="s">
        <v>4130</v>
      </c>
      <c r="O219" s="612" t="s">
        <v>905</v>
      </c>
      <c r="P219" s="612" t="s">
        <v>903</v>
      </c>
      <c r="Q219" s="612" t="s">
        <v>4097</v>
      </c>
    </row>
    <row r="220" spans="1:17" ht="23.25" customHeight="1">
      <c r="A220" s="606"/>
      <c r="B220" s="607">
        <v>6</v>
      </c>
      <c r="C220" s="608">
        <v>1206160101.1010001</v>
      </c>
      <c r="D220" s="609" t="s">
        <v>295</v>
      </c>
      <c r="F220" s="574" t="s">
        <v>2894</v>
      </c>
      <c r="G220" s="574" t="s">
        <v>295</v>
      </c>
      <c r="H220" s="611">
        <f t="shared" si="3"/>
        <v>0</v>
      </c>
      <c r="I220" s="612" t="s">
        <v>295</v>
      </c>
      <c r="J220" s="612" t="s">
        <v>4165</v>
      </c>
      <c r="K220" s="612" t="s">
        <v>295</v>
      </c>
      <c r="L220" s="612" t="s">
        <v>4149</v>
      </c>
      <c r="M220" s="612" t="s">
        <v>4150</v>
      </c>
      <c r="N220" s="612" t="s">
        <v>4130</v>
      </c>
      <c r="O220" s="612" t="s">
        <v>905</v>
      </c>
      <c r="P220" s="612" t="s">
        <v>903</v>
      </c>
      <c r="Q220" s="612" t="s">
        <v>4097</v>
      </c>
    </row>
    <row r="221" spans="1:17" ht="23.25" customHeight="1">
      <c r="A221" s="606"/>
      <c r="B221" s="607">
        <v>6</v>
      </c>
      <c r="C221" s="608">
        <v>1206160102.1010001</v>
      </c>
      <c r="D221" s="613" t="s">
        <v>296</v>
      </c>
      <c r="F221" s="574" t="s">
        <v>2895</v>
      </c>
      <c r="G221" s="574" t="s">
        <v>296</v>
      </c>
      <c r="H221" s="611">
        <f t="shared" si="3"/>
        <v>0</v>
      </c>
      <c r="I221" s="612" t="s">
        <v>296</v>
      </c>
      <c r="J221" s="612" t="s">
        <v>4165</v>
      </c>
      <c r="K221" s="612" t="s">
        <v>295</v>
      </c>
      <c r="L221" s="612" t="s">
        <v>4149</v>
      </c>
      <c r="M221" s="612" t="s">
        <v>4150</v>
      </c>
      <c r="N221" s="612" t="s">
        <v>4130</v>
      </c>
      <c r="O221" s="612" t="s">
        <v>905</v>
      </c>
      <c r="P221" s="612" t="s">
        <v>903</v>
      </c>
      <c r="Q221" s="612" t="s">
        <v>4097</v>
      </c>
    </row>
    <row r="222" spans="1:17" ht="23.25" customHeight="1">
      <c r="A222" s="606"/>
      <c r="B222" s="607">
        <v>6</v>
      </c>
      <c r="C222" s="614">
        <v>1206160103.1010001</v>
      </c>
      <c r="D222" s="609" t="s">
        <v>297</v>
      </c>
      <c r="F222" s="574" t="s">
        <v>2896</v>
      </c>
      <c r="G222" s="574" t="s">
        <v>297</v>
      </c>
      <c r="H222" s="611">
        <f t="shared" si="3"/>
        <v>0</v>
      </c>
      <c r="I222" s="612" t="s">
        <v>297</v>
      </c>
      <c r="J222" s="612" t="s">
        <v>4165</v>
      </c>
      <c r="K222" s="612" t="s">
        <v>295</v>
      </c>
      <c r="L222" s="612" t="s">
        <v>4149</v>
      </c>
      <c r="M222" s="612" t="s">
        <v>4150</v>
      </c>
      <c r="N222" s="612" t="s">
        <v>4130</v>
      </c>
      <c r="O222" s="612" t="s">
        <v>905</v>
      </c>
      <c r="P222" s="612" t="s">
        <v>903</v>
      </c>
      <c r="Q222" s="612" t="s">
        <v>4097</v>
      </c>
    </row>
    <row r="223" spans="1:17" ht="23.25" customHeight="1">
      <c r="A223" s="606"/>
      <c r="B223" s="607">
        <v>6</v>
      </c>
      <c r="C223" s="614">
        <v>1206170101.1010001</v>
      </c>
      <c r="D223" s="609" t="s">
        <v>298</v>
      </c>
      <c r="F223" s="574" t="s">
        <v>2897</v>
      </c>
      <c r="G223" s="574" t="s">
        <v>298</v>
      </c>
      <c r="H223" s="611">
        <f t="shared" si="3"/>
        <v>0</v>
      </c>
      <c r="I223" s="612" t="s">
        <v>298</v>
      </c>
      <c r="J223" s="612" t="s">
        <v>4166</v>
      </c>
      <c r="K223" s="612" t="s">
        <v>4167</v>
      </c>
      <c r="L223" s="612" t="s">
        <v>4149</v>
      </c>
      <c r="M223" s="612" t="s">
        <v>4150</v>
      </c>
      <c r="N223" s="612" t="s">
        <v>4130</v>
      </c>
      <c r="O223" s="612" t="s">
        <v>905</v>
      </c>
      <c r="P223" s="612" t="s">
        <v>903</v>
      </c>
      <c r="Q223" s="612" t="s">
        <v>4097</v>
      </c>
    </row>
    <row r="224" spans="1:17" ht="23.25" customHeight="1">
      <c r="A224" s="606"/>
      <c r="B224" s="607">
        <v>6</v>
      </c>
      <c r="C224" s="614">
        <v>1206170101.102</v>
      </c>
      <c r="D224" s="609" t="s">
        <v>299</v>
      </c>
      <c r="F224" s="574" t="s">
        <v>2898</v>
      </c>
      <c r="G224" s="574" t="s">
        <v>299</v>
      </c>
      <c r="H224" s="611">
        <f t="shared" si="3"/>
        <v>0</v>
      </c>
      <c r="I224" s="612" t="s">
        <v>299</v>
      </c>
      <c r="J224" s="612" t="s">
        <v>4166</v>
      </c>
      <c r="K224" s="612" t="s">
        <v>4167</v>
      </c>
      <c r="L224" s="612" t="s">
        <v>4149</v>
      </c>
      <c r="M224" s="612" t="s">
        <v>4150</v>
      </c>
      <c r="N224" s="612" t="s">
        <v>4130</v>
      </c>
      <c r="O224" s="612" t="s">
        <v>905</v>
      </c>
      <c r="P224" s="612" t="s">
        <v>903</v>
      </c>
      <c r="Q224" s="612" t="s">
        <v>4097</v>
      </c>
    </row>
    <row r="225" spans="1:17" ht="23.25" customHeight="1">
      <c r="A225" s="606"/>
      <c r="B225" s="607">
        <v>6</v>
      </c>
      <c r="C225" s="608">
        <v>1206170101.1029999</v>
      </c>
      <c r="D225" s="613" t="s">
        <v>300</v>
      </c>
      <c r="F225" s="574" t="s">
        <v>2899</v>
      </c>
      <c r="G225" s="574" t="s">
        <v>300</v>
      </c>
      <c r="H225" s="611">
        <f t="shared" si="3"/>
        <v>0</v>
      </c>
      <c r="I225" s="612" t="s">
        <v>300</v>
      </c>
      <c r="J225" s="612" t="s">
        <v>4166</v>
      </c>
      <c r="K225" s="612" t="s">
        <v>4167</v>
      </c>
      <c r="L225" s="612" t="s">
        <v>4149</v>
      </c>
      <c r="M225" s="612" t="s">
        <v>4150</v>
      </c>
      <c r="N225" s="612" t="s">
        <v>4130</v>
      </c>
      <c r="O225" s="612" t="s">
        <v>905</v>
      </c>
      <c r="P225" s="612" t="s">
        <v>903</v>
      </c>
      <c r="Q225" s="612" t="s">
        <v>4097</v>
      </c>
    </row>
    <row r="226" spans="1:17" ht="23.25" customHeight="1">
      <c r="A226" s="606"/>
      <c r="B226" s="607">
        <v>6</v>
      </c>
      <c r="C226" s="614">
        <v>1206170101.1040001</v>
      </c>
      <c r="D226" s="609" t="s">
        <v>301</v>
      </c>
      <c r="F226" s="574" t="s">
        <v>2900</v>
      </c>
      <c r="G226" s="574" t="s">
        <v>301</v>
      </c>
      <c r="H226" s="611">
        <f t="shared" si="3"/>
        <v>0</v>
      </c>
      <c r="I226" s="612" t="s">
        <v>301</v>
      </c>
      <c r="J226" s="612" t="s">
        <v>4166</v>
      </c>
      <c r="K226" s="612" t="s">
        <v>4167</v>
      </c>
      <c r="L226" s="612" t="s">
        <v>4149</v>
      </c>
      <c r="M226" s="612" t="s">
        <v>4150</v>
      </c>
      <c r="N226" s="612" t="s">
        <v>4130</v>
      </c>
      <c r="O226" s="612" t="s">
        <v>905</v>
      </c>
      <c r="P226" s="612" t="s">
        <v>903</v>
      </c>
      <c r="Q226" s="612" t="s">
        <v>4097</v>
      </c>
    </row>
    <row r="227" spans="1:17" ht="23.25" customHeight="1">
      <c r="A227" s="606"/>
      <c r="B227" s="607">
        <v>6</v>
      </c>
      <c r="C227" s="608">
        <v>1206170101.105</v>
      </c>
      <c r="D227" s="613" t="s">
        <v>302</v>
      </c>
      <c r="F227" s="574" t="s">
        <v>2901</v>
      </c>
      <c r="G227" s="574" t="s">
        <v>302</v>
      </c>
      <c r="H227" s="611">
        <f t="shared" si="3"/>
        <v>0</v>
      </c>
      <c r="I227" s="612" t="s">
        <v>302</v>
      </c>
      <c r="J227" s="612" t="s">
        <v>4166</v>
      </c>
      <c r="K227" s="612" t="s">
        <v>4167</v>
      </c>
      <c r="L227" s="612" t="s">
        <v>4149</v>
      </c>
      <c r="M227" s="612" t="s">
        <v>4150</v>
      </c>
      <c r="N227" s="612" t="s">
        <v>4130</v>
      </c>
      <c r="O227" s="612" t="s">
        <v>905</v>
      </c>
      <c r="P227" s="612" t="s">
        <v>903</v>
      </c>
      <c r="Q227" s="612" t="s">
        <v>4097</v>
      </c>
    </row>
    <row r="228" spans="1:17" ht="23.25" customHeight="1">
      <c r="A228" s="606"/>
      <c r="B228" s="607">
        <v>6</v>
      </c>
      <c r="C228" s="614">
        <v>1206170101.1059999</v>
      </c>
      <c r="D228" s="609" t="s">
        <v>303</v>
      </c>
      <c r="F228" s="574" t="s">
        <v>2902</v>
      </c>
      <c r="G228" s="574" t="s">
        <v>303</v>
      </c>
      <c r="H228" s="611">
        <f t="shared" si="3"/>
        <v>0</v>
      </c>
      <c r="I228" s="612" t="s">
        <v>303</v>
      </c>
      <c r="J228" s="612" t="s">
        <v>4166</v>
      </c>
      <c r="K228" s="612" t="s">
        <v>4167</v>
      </c>
      <c r="L228" s="612" t="s">
        <v>4149</v>
      </c>
      <c r="M228" s="612" t="s">
        <v>4150</v>
      </c>
      <c r="N228" s="612" t="s">
        <v>4130</v>
      </c>
      <c r="O228" s="612" t="s">
        <v>905</v>
      </c>
      <c r="P228" s="612" t="s">
        <v>903</v>
      </c>
      <c r="Q228" s="612" t="s">
        <v>4097</v>
      </c>
    </row>
    <row r="229" spans="1:17" ht="23.25" customHeight="1">
      <c r="A229" s="606"/>
      <c r="B229" s="607">
        <v>6</v>
      </c>
      <c r="C229" s="614">
        <v>1206170101.1070001</v>
      </c>
      <c r="D229" s="609" t="s">
        <v>304</v>
      </c>
      <c r="F229" s="574" t="s">
        <v>2903</v>
      </c>
      <c r="G229" s="574" t="s">
        <v>304</v>
      </c>
      <c r="H229" s="611">
        <f t="shared" si="3"/>
        <v>0</v>
      </c>
      <c r="I229" s="612" t="s">
        <v>304</v>
      </c>
      <c r="J229" s="612" t="s">
        <v>4166</v>
      </c>
      <c r="K229" s="612" t="s">
        <v>4167</v>
      </c>
      <c r="L229" s="612" t="s">
        <v>4149</v>
      </c>
      <c r="M229" s="612" t="s">
        <v>4150</v>
      </c>
      <c r="N229" s="612" t="s">
        <v>4130</v>
      </c>
      <c r="O229" s="612" t="s">
        <v>905</v>
      </c>
      <c r="P229" s="612" t="s">
        <v>903</v>
      </c>
      <c r="Q229" s="612" t="s">
        <v>4097</v>
      </c>
    </row>
    <row r="230" spans="1:17" ht="23.25" customHeight="1">
      <c r="A230" s="606"/>
      <c r="B230" s="607">
        <v>6</v>
      </c>
      <c r="C230" s="614">
        <v>1206170101.108</v>
      </c>
      <c r="D230" s="609" t="s">
        <v>305</v>
      </c>
      <c r="F230" s="574" t="s">
        <v>2904</v>
      </c>
      <c r="G230" s="574" t="s">
        <v>305</v>
      </c>
      <c r="H230" s="611">
        <f t="shared" si="3"/>
        <v>0</v>
      </c>
      <c r="I230" s="612" t="s">
        <v>305</v>
      </c>
      <c r="J230" s="612" t="s">
        <v>4166</v>
      </c>
      <c r="K230" s="612" t="s">
        <v>4167</v>
      </c>
      <c r="L230" s="612" t="s">
        <v>4149</v>
      </c>
      <c r="M230" s="612" t="s">
        <v>4150</v>
      </c>
      <c r="N230" s="612" t="s">
        <v>4130</v>
      </c>
      <c r="O230" s="612" t="s">
        <v>905</v>
      </c>
      <c r="P230" s="612" t="s">
        <v>903</v>
      </c>
      <c r="Q230" s="612" t="s">
        <v>4097</v>
      </c>
    </row>
    <row r="231" spans="1:17" ht="23.25" customHeight="1">
      <c r="A231" s="606"/>
      <c r="B231" s="607">
        <v>6</v>
      </c>
      <c r="C231" s="614">
        <v>1206170101.109</v>
      </c>
      <c r="D231" s="609" t="s">
        <v>306</v>
      </c>
      <c r="F231" s="574" t="s">
        <v>2905</v>
      </c>
      <c r="G231" s="574" t="s">
        <v>306</v>
      </c>
      <c r="H231" s="611">
        <f t="shared" si="3"/>
        <v>0</v>
      </c>
      <c r="I231" s="612" t="s">
        <v>306</v>
      </c>
      <c r="J231" s="612" t="s">
        <v>4166</v>
      </c>
      <c r="K231" s="612" t="s">
        <v>4167</v>
      </c>
      <c r="L231" s="612" t="s">
        <v>4149</v>
      </c>
      <c r="M231" s="612" t="s">
        <v>4150</v>
      </c>
      <c r="N231" s="612" t="s">
        <v>4130</v>
      </c>
      <c r="O231" s="612" t="s">
        <v>905</v>
      </c>
      <c r="P231" s="612" t="s">
        <v>903</v>
      </c>
      <c r="Q231" s="612" t="s">
        <v>4097</v>
      </c>
    </row>
    <row r="232" spans="1:17" ht="23.25" customHeight="1">
      <c r="A232" s="606"/>
      <c r="B232" s="607">
        <v>6</v>
      </c>
      <c r="C232" s="614">
        <v>1206170101.1099999</v>
      </c>
      <c r="D232" s="609" t="s">
        <v>307</v>
      </c>
      <c r="F232" s="574" t="s">
        <v>2906</v>
      </c>
      <c r="G232" s="574" t="s">
        <v>307</v>
      </c>
      <c r="H232" s="611">
        <f t="shared" si="3"/>
        <v>0</v>
      </c>
      <c r="I232" s="612" t="s">
        <v>307</v>
      </c>
      <c r="J232" s="612" t="s">
        <v>4166</v>
      </c>
      <c r="K232" s="612" t="s">
        <v>4167</v>
      </c>
      <c r="L232" s="612" t="s">
        <v>4149</v>
      </c>
      <c r="M232" s="612" t="s">
        <v>4150</v>
      </c>
      <c r="N232" s="612" t="s">
        <v>4130</v>
      </c>
      <c r="O232" s="612" t="s">
        <v>905</v>
      </c>
      <c r="P232" s="612" t="s">
        <v>903</v>
      </c>
      <c r="Q232" s="612" t="s">
        <v>4097</v>
      </c>
    </row>
    <row r="233" spans="1:17" ht="23.25" customHeight="1">
      <c r="A233" s="606"/>
      <c r="B233" s="607">
        <v>6</v>
      </c>
      <c r="C233" s="614">
        <v>1206170102.1010001</v>
      </c>
      <c r="D233" s="609" t="s">
        <v>308</v>
      </c>
      <c r="F233" s="574" t="s">
        <v>2907</v>
      </c>
      <c r="G233" s="574" t="s">
        <v>308</v>
      </c>
      <c r="H233" s="611">
        <f t="shared" si="3"/>
        <v>0</v>
      </c>
      <c r="I233" s="612" t="s">
        <v>308</v>
      </c>
      <c r="J233" s="612" t="s">
        <v>4166</v>
      </c>
      <c r="K233" s="612" t="s">
        <v>4167</v>
      </c>
      <c r="L233" s="612" t="s">
        <v>4149</v>
      </c>
      <c r="M233" s="612" t="s">
        <v>4150</v>
      </c>
      <c r="N233" s="612" t="s">
        <v>4130</v>
      </c>
      <c r="O233" s="612" t="s">
        <v>905</v>
      </c>
      <c r="P233" s="612" t="s">
        <v>903</v>
      </c>
      <c r="Q233" s="612" t="s">
        <v>4097</v>
      </c>
    </row>
    <row r="234" spans="1:17" ht="23.25" customHeight="1">
      <c r="A234" s="606"/>
      <c r="B234" s="607">
        <v>6</v>
      </c>
      <c r="C234" s="614">
        <v>1206170102.102</v>
      </c>
      <c r="D234" s="609" t="s">
        <v>309</v>
      </c>
      <c r="F234" s="574" t="s">
        <v>2908</v>
      </c>
      <c r="G234" s="574" t="s">
        <v>309</v>
      </c>
      <c r="H234" s="611">
        <f t="shared" si="3"/>
        <v>0</v>
      </c>
      <c r="I234" s="612" t="s">
        <v>309</v>
      </c>
      <c r="J234" s="612" t="s">
        <v>4166</v>
      </c>
      <c r="K234" s="612" t="s">
        <v>4167</v>
      </c>
      <c r="L234" s="612" t="s">
        <v>4149</v>
      </c>
      <c r="M234" s="612" t="s">
        <v>4150</v>
      </c>
      <c r="N234" s="612" t="s">
        <v>4130</v>
      </c>
      <c r="O234" s="612" t="s">
        <v>905</v>
      </c>
      <c r="P234" s="612" t="s">
        <v>903</v>
      </c>
      <c r="Q234" s="612" t="s">
        <v>4097</v>
      </c>
    </row>
    <row r="235" spans="1:17" ht="23.25" customHeight="1">
      <c r="A235" s="606"/>
      <c r="B235" s="607">
        <v>6</v>
      </c>
      <c r="C235" s="614">
        <v>1206170102.1029999</v>
      </c>
      <c r="D235" s="609" t="s">
        <v>310</v>
      </c>
      <c r="F235" s="574" t="s">
        <v>2909</v>
      </c>
      <c r="G235" s="574" t="s">
        <v>310</v>
      </c>
      <c r="H235" s="611">
        <f t="shared" si="3"/>
        <v>0</v>
      </c>
      <c r="I235" s="612" t="s">
        <v>310</v>
      </c>
      <c r="J235" s="612" t="s">
        <v>4166</v>
      </c>
      <c r="K235" s="612" t="s">
        <v>4167</v>
      </c>
      <c r="L235" s="612" t="s">
        <v>4149</v>
      </c>
      <c r="M235" s="612" t="s">
        <v>4150</v>
      </c>
      <c r="N235" s="612" t="s">
        <v>4130</v>
      </c>
      <c r="O235" s="612" t="s">
        <v>905</v>
      </c>
      <c r="P235" s="612" t="s">
        <v>903</v>
      </c>
      <c r="Q235" s="612" t="s">
        <v>4097</v>
      </c>
    </row>
    <row r="236" spans="1:17" ht="23.25" customHeight="1">
      <c r="A236" s="606"/>
      <c r="B236" s="607">
        <v>6</v>
      </c>
      <c r="C236" s="614">
        <v>1206170102.1040001</v>
      </c>
      <c r="D236" s="609" t="s">
        <v>311</v>
      </c>
      <c r="F236" s="574" t="s">
        <v>2910</v>
      </c>
      <c r="G236" s="574" t="s">
        <v>311</v>
      </c>
      <c r="H236" s="611">
        <f t="shared" si="3"/>
        <v>0</v>
      </c>
      <c r="I236" s="612" t="s">
        <v>311</v>
      </c>
      <c r="J236" s="612" t="s">
        <v>4166</v>
      </c>
      <c r="K236" s="612" t="s">
        <v>4167</v>
      </c>
      <c r="L236" s="612" t="s">
        <v>4149</v>
      </c>
      <c r="M236" s="612" t="s">
        <v>4150</v>
      </c>
      <c r="N236" s="612" t="s">
        <v>4130</v>
      </c>
      <c r="O236" s="612" t="s">
        <v>905</v>
      </c>
      <c r="P236" s="612" t="s">
        <v>903</v>
      </c>
      <c r="Q236" s="612" t="s">
        <v>4097</v>
      </c>
    </row>
    <row r="237" spans="1:17" ht="23.25" customHeight="1">
      <c r="A237" s="606"/>
      <c r="B237" s="607">
        <v>6</v>
      </c>
      <c r="C237" s="614">
        <v>1206170102.105</v>
      </c>
      <c r="D237" s="609" t="s">
        <v>312</v>
      </c>
      <c r="F237" s="574" t="s">
        <v>2911</v>
      </c>
      <c r="G237" s="574" t="s">
        <v>312</v>
      </c>
      <c r="H237" s="611">
        <f t="shared" si="3"/>
        <v>0</v>
      </c>
      <c r="I237" s="612" t="s">
        <v>312</v>
      </c>
      <c r="J237" s="612" t="s">
        <v>4166</v>
      </c>
      <c r="K237" s="612" t="s">
        <v>4167</v>
      </c>
      <c r="L237" s="612" t="s">
        <v>4149</v>
      </c>
      <c r="M237" s="612" t="s">
        <v>4150</v>
      </c>
      <c r="N237" s="612" t="s">
        <v>4130</v>
      </c>
      <c r="O237" s="612" t="s">
        <v>905</v>
      </c>
      <c r="P237" s="612" t="s">
        <v>903</v>
      </c>
      <c r="Q237" s="612" t="s">
        <v>4097</v>
      </c>
    </row>
    <row r="238" spans="1:17" ht="23.25" customHeight="1">
      <c r="A238" s="606"/>
      <c r="B238" s="607">
        <v>6</v>
      </c>
      <c r="C238" s="614">
        <v>1206170102.1059999</v>
      </c>
      <c r="D238" s="609" t="s">
        <v>313</v>
      </c>
      <c r="F238" s="574" t="s">
        <v>2912</v>
      </c>
      <c r="G238" s="574" t="s">
        <v>313</v>
      </c>
      <c r="H238" s="611">
        <f t="shared" si="3"/>
        <v>0</v>
      </c>
      <c r="I238" s="612" t="s">
        <v>313</v>
      </c>
      <c r="J238" s="612" t="s">
        <v>4166</v>
      </c>
      <c r="K238" s="612" t="s">
        <v>4167</v>
      </c>
      <c r="L238" s="612" t="s">
        <v>4149</v>
      </c>
      <c r="M238" s="612" t="s">
        <v>4150</v>
      </c>
      <c r="N238" s="612" t="s">
        <v>4130</v>
      </c>
      <c r="O238" s="612" t="s">
        <v>905</v>
      </c>
      <c r="P238" s="612" t="s">
        <v>903</v>
      </c>
      <c r="Q238" s="612" t="s">
        <v>4097</v>
      </c>
    </row>
    <row r="239" spans="1:17" ht="23.25" customHeight="1">
      <c r="A239" s="606"/>
      <c r="B239" s="607">
        <v>6</v>
      </c>
      <c r="C239" s="614">
        <v>1206170102.1070001</v>
      </c>
      <c r="D239" s="609" t="s">
        <v>314</v>
      </c>
      <c r="F239" s="574" t="s">
        <v>2913</v>
      </c>
      <c r="G239" s="574" t="s">
        <v>314</v>
      </c>
      <c r="H239" s="611">
        <f t="shared" si="3"/>
        <v>0</v>
      </c>
      <c r="I239" s="612" t="s">
        <v>314</v>
      </c>
      <c r="J239" s="612" t="s">
        <v>4166</v>
      </c>
      <c r="K239" s="612" t="s">
        <v>4167</v>
      </c>
      <c r="L239" s="612" t="s">
        <v>4149</v>
      </c>
      <c r="M239" s="612" t="s">
        <v>4150</v>
      </c>
      <c r="N239" s="612" t="s">
        <v>4130</v>
      </c>
      <c r="O239" s="612" t="s">
        <v>905</v>
      </c>
      <c r="P239" s="612" t="s">
        <v>903</v>
      </c>
      <c r="Q239" s="612" t="s">
        <v>4097</v>
      </c>
    </row>
    <row r="240" spans="1:17" ht="23.25" customHeight="1">
      <c r="A240" s="606"/>
      <c r="B240" s="607">
        <v>6</v>
      </c>
      <c r="C240" s="614">
        <v>1206170102.108</v>
      </c>
      <c r="D240" s="609" t="s">
        <v>315</v>
      </c>
      <c r="F240" s="574" t="s">
        <v>2914</v>
      </c>
      <c r="G240" s="574" t="s">
        <v>315</v>
      </c>
      <c r="H240" s="611">
        <f t="shared" si="3"/>
        <v>0</v>
      </c>
      <c r="I240" s="612" t="s">
        <v>315</v>
      </c>
      <c r="J240" s="612" t="s">
        <v>4166</v>
      </c>
      <c r="K240" s="612" t="s">
        <v>4167</v>
      </c>
      <c r="L240" s="612" t="s">
        <v>4149</v>
      </c>
      <c r="M240" s="612" t="s">
        <v>4150</v>
      </c>
      <c r="N240" s="612" t="s">
        <v>4130</v>
      </c>
      <c r="O240" s="612" t="s">
        <v>905</v>
      </c>
      <c r="P240" s="612" t="s">
        <v>903</v>
      </c>
      <c r="Q240" s="612" t="s">
        <v>4097</v>
      </c>
    </row>
    <row r="241" spans="1:17" ht="23.25" customHeight="1">
      <c r="A241" s="606"/>
      <c r="B241" s="607">
        <v>6</v>
      </c>
      <c r="C241" s="614">
        <v>1206170102.109</v>
      </c>
      <c r="D241" s="609" t="s">
        <v>316</v>
      </c>
      <c r="F241" s="574" t="s">
        <v>2915</v>
      </c>
      <c r="G241" s="574" t="s">
        <v>316</v>
      </c>
      <c r="H241" s="611">
        <f t="shared" si="3"/>
        <v>0</v>
      </c>
      <c r="I241" s="612" t="s">
        <v>316</v>
      </c>
      <c r="J241" s="612" t="s">
        <v>4166</v>
      </c>
      <c r="K241" s="612" t="s">
        <v>4167</v>
      </c>
      <c r="L241" s="612" t="s">
        <v>4149</v>
      </c>
      <c r="M241" s="612" t="s">
        <v>4150</v>
      </c>
      <c r="N241" s="612" t="s">
        <v>4130</v>
      </c>
      <c r="O241" s="612" t="s">
        <v>905</v>
      </c>
      <c r="P241" s="612" t="s">
        <v>903</v>
      </c>
      <c r="Q241" s="612" t="s">
        <v>4097</v>
      </c>
    </row>
    <row r="242" spans="1:17" ht="23.25" customHeight="1">
      <c r="A242" s="606"/>
      <c r="B242" s="607">
        <v>6</v>
      </c>
      <c r="C242" s="614">
        <v>1206170102.1099999</v>
      </c>
      <c r="D242" s="609" t="s">
        <v>317</v>
      </c>
      <c r="F242" s="574" t="s">
        <v>2916</v>
      </c>
      <c r="G242" s="574" t="s">
        <v>317</v>
      </c>
      <c r="H242" s="611">
        <f t="shared" si="3"/>
        <v>0</v>
      </c>
      <c r="I242" s="612" t="s">
        <v>317</v>
      </c>
      <c r="J242" s="612" t="s">
        <v>4166</v>
      </c>
      <c r="K242" s="612" t="s">
        <v>4167</v>
      </c>
      <c r="L242" s="612" t="s">
        <v>4149</v>
      </c>
      <c r="M242" s="612" t="s">
        <v>4150</v>
      </c>
      <c r="N242" s="612" t="s">
        <v>4130</v>
      </c>
      <c r="O242" s="612" t="s">
        <v>905</v>
      </c>
      <c r="P242" s="612" t="s">
        <v>903</v>
      </c>
      <c r="Q242" s="612" t="s">
        <v>4097</v>
      </c>
    </row>
    <row r="243" spans="1:17" ht="23.25" customHeight="1">
      <c r="A243" s="606"/>
      <c r="B243" s="607">
        <v>6</v>
      </c>
      <c r="C243" s="608">
        <v>1206180101.1010001</v>
      </c>
      <c r="D243" s="613" t="s">
        <v>318</v>
      </c>
      <c r="F243" s="574" t="s">
        <v>2917</v>
      </c>
      <c r="G243" s="574" t="s">
        <v>318</v>
      </c>
      <c r="H243" s="611">
        <f t="shared" si="3"/>
        <v>0</v>
      </c>
      <c r="I243" s="612" t="s">
        <v>318</v>
      </c>
      <c r="J243" s="612" t="s">
        <v>4168</v>
      </c>
      <c r="K243" s="612" t="s">
        <v>318</v>
      </c>
      <c r="L243" s="612" t="s">
        <v>4149</v>
      </c>
      <c r="M243" s="612" t="s">
        <v>4150</v>
      </c>
      <c r="N243" s="612" t="s">
        <v>4130</v>
      </c>
      <c r="O243" s="612" t="s">
        <v>905</v>
      </c>
      <c r="P243" s="612" t="s">
        <v>903</v>
      </c>
      <c r="Q243" s="612" t="s">
        <v>4097</v>
      </c>
    </row>
    <row r="244" spans="1:17" ht="23.25" customHeight="1">
      <c r="A244" s="606"/>
      <c r="B244" s="607">
        <v>6</v>
      </c>
      <c r="C244" s="608">
        <v>1206180102.1010001</v>
      </c>
      <c r="D244" s="609" t="s">
        <v>319</v>
      </c>
      <c r="F244" s="574" t="s">
        <v>2918</v>
      </c>
      <c r="G244" s="574" t="s">
        <v>319</v>
      </c>
      <c r="H244" s="611">
        <f t="shared" si="3"/>
        <v>0</v>
      </c>
      <c r="I244" s="612" t="s">
        <v>319</v>
      </c>
      <c r="J244" s="612" t="s">
        <v>4168</v>
      </c>
      <c r="K244" s="612" t="s">
        <v>318</v>
      </c>
      <c r="L244" s="612" t="s">
        <v>4149</v>
      </c>
      <c r="M244" s="612" t="s">
        <v>4150</v>
      </c>
      <c r="N244" s="612" t="s">
        <v>4130</v>
      </c>
      <c r="O244" s="612" t="s">
        <v>905</v>
      </c>
      <c r="P244" s="612" t="s">
        <v>903</v>
      </c>
      <c r="Q244" s="612" t="s">
        <v>4097</v>
      </c>
    </row>
    <row r="245" spans="1:17" ht="23.25" customHeight="1">
      <c r="A245" s="606"/>
      <c r="B245" s="607">
        <v>6</v>
      </c>
      <c r="C245" s="614">
        <v>1209010101.1010001</v>
      </c>
      <c r="D245" s="609" t="s">
        <v>320</v>
      </c>
      <c r="F245" s="574" t="s">
        <v>2919</v>
      </c>
      <c r="G245" s="574" t="s">
        <v>320</v>
      </c>
      <c r="H245" s="611">
        <f t="shared" si="3"/>
        <v>0</v>
      </c>
      <c r="I245" s="612" t="s">
        <v>320</v>
      </c>
      <c r="J245" s="612" t="s">
        <v>4169</v>
      </c>
      <c r="K245" s="612" t="s">
        <v>320</v>
      </c>
      <c r="L245" s="612" t="s">
        <v>4170</v>
      </c>
      <c r="M245" s="612" t="s">
        <v>4171</v>
      </c>
      <c r="N245" s="612" t="s">
        <v>4130</v>
      </c>
      <c r="O245" s="612" t="s">
        <v>905</v>
      </c>
      <c r="P245" s="612" t="s">
        <v>903</v>
      </c>
      <c r="Q245" s="612" t="s">
        <v>4097</v>
      </c>
    </row>
    <row r="246" spans="1:17" ht="23.25" customHeight="1">
      <c r="A246" s="606"/>
      <c r="B246" s="607">
        <v>6</v>
      </c>
      <c r="C246" s="614">
        <v>1209010102.1010001</v>
      </c>
      <c r="D246" s="609" t="s">
        <v>321</v>
      </c>
      <c r="F246" s="574" t="s">
        <v>2920</v>
      </c>
      <c r="G246" s="574" t="s">
        <v>321</v>
      </c>
      <c r="H246" s="611">
        <f t="shared" si="3"/>
        <v>0</v>
      </c>
      <c r="I246" s="612" t="s">
        <v>321</v>
      </c>
      <c r="J246" s="612" t="s">
        <v>4169</v>
      </c>
      <c r="K246" s="612" t="s">
        <v>320</v>
      </c>
      <c r="L246" s="612" t="s">
        <v>4170</v>
      </c>
      <c r="M246" s="612" t="s">
        <v>4171</v>
      </c>
      <c r="N246" s="612" t="s">
        <v>4130</v>
      </c>
      <c r="O246" s="612" t="s">
        <v>905</v>
      </c>
      <c r="P246" s="612" t="s">
        <v>903</v>
      </c>
      <c r="Q246" s="612" t="s">
        <v>4097</v>
      </c>
    </row>
    <row r="247" spans="1:17" ht="23.25" customHeight="1">
      <c r="A247" s="606"/>
      <c r="B247" s="607">
        <v>6</v>
      </c>
      <c r="C247" s="614">
        <v>1209010103.1010001</v>
      </c>
      <c r="D247" s="609" t="s">
        <v>322</v>
      </c>
      <c r="F247" s="574" t="s">
        <v>2921</v>
      </c>
      <c r="G247" s="574" t="s">
        <v>322</v>
      </c>
      <c r="H247" s="611">
        <f t="shared" si="3"/>
        <v>0</v>
      </c>
      <c r="I247" s="612" t="s">
        <v>322</v>
      </c>
      <c r="J247" s="612" t="s">
        <v>4169</v>
      </c>
      <c r="K247" s="612" t="s">
        <v>320</v>
      </c>
      <c r="L247" s="612" t="s">
        <v>4170</v>
      </c>
      <c r="M247" s="612" t="s">
        <v>4171</v>
      </c>
      <c r="N247" s="612" t="s">
        <v>4130</v>
      </c>
      <c r="O247" s="612" t="s">
        <v>905</v>
      </c>
      <c r="P247" s="612" t="s">
        <v>903</v>
      </c>
      <c r="Q247" s="612" t="s">
        <v>4097</v>
      </c>
    </row>
    <row r="248" spans="1:17" ht="23.25" customHeight="1">
      <c r="A248" s="606"/>
      <c r="B248" s="607">
        <v>6</v>
      </c>
      <c r="C248" s="614">
        <v>1209030101.1010001</v>
      </c>
      <c r="D248" s="609" t="s">
        <v>323</v>
      </c>
      <c r="F248" s="574" t="s">
        <v>2922</v>
      </c>
      <c r="G248" s="574" t="s">
        <v>323</v>
      </c>
      <c r="H248" s="611">
        <f t="shared" si="3"/>
        <v>0</v>
      </c>
      <c r="I248" s="612" t="s">
        <v>323</v>
      </c>
      <c r="J248" s="612" t="s">
        <v>4172</v>
      </c>
      <c r="K248" s="612" t="s">
        <v>4173</v>
      </c>
      <c r="L248" s="612" t="s">
        <v>4170</v>
      </c>
      <c r="M248" s="612" t="s">
        <v>4171</v>
      </c>
      <c r="N248" s="612" t="s">
        <v>4130</v>
      </c>
      <c r="O248" s="612" t="s">
        <v>905</v>
      </c>
      <c r="P248" s="612" t="s">
        <v>903</v>
      </c>
      <c r="Q248" s="612" t="s">
        <v>4097</v>
      </c>
    </row>
    <row r="249" spans="1:17" ht="23.25" customHeight="1">
      <c r="A249" s="606"/>
      <c r="B249" s="607">
        <v>6</v>
      </c>
      <c r="C249" s="614">
        <v>1209030101.1040001</v>
      </c>
      <c r="D249" s="609" t="s">
        <v>324</v>
      </c>
      <c r="F249" s="574" t="s">
        <v>2923</v>
      </c>
      <c r="G249" s="574" t="s">
        <v>324</v>
      </c>
      <c r="H249" s="611">
        <f t="shared" si="3"/>
        <v>0</v>
      </c>
      <c r="I249" s="612" t="s">
        <v>324</v>
      </c>
      <c r="J249" s="612" t="s">
        <v>4172</v>
      </c>
      <c r="K249" s="612" t="s">
        <v>4173</v>
      </c>
      <c r="L249" s="612" t="s">
        <v>4170</v>
      </c>
      <c r="M249" s="612" t="s">
        <v>4171</v>
      </c>
      <c r="N249" s="612" t="s">
        <v>4130</v>
      </c>
      <c r="O249" s="612" t="s">
        <v>905</v>
      </c>
      <c r="P249" s="612" t="s">
        <v>903</v>
      </c>
      <c r="Q249" s="612" t="s">
        <v>4097</v>
      </c>
    </row>
    <row r="250" spans="1:17" ht="23.25" customHeight="1">
      <c r="A250" s="606"/>
      <c r="B250" s="607">
        <v>6</v>
      </c>
      <c r="C250" s="614">
        <v>1209030102.1010001</v>
      </c>
      <c r="D250" s="609" t="s">
        <v>325</v>
      </c>
      <c r="F250" s="574" t="s">
        <v>2924</v>
      </c>
      <c r="G250" s="574" t="s">
        <v>2925</v>
      </c>
      <c r="H250" s="611">
        <f t="shared" si="3"/>
        <v>0</v>
      </c>
      <c r="I250" s="612" t="s">
        <v>2925</v>
      </c>
      <c r="J250" s="612" t="s">
        <v>4172</v>
      </c>
      <c r="K250" s="612" t="s">
        <v>4173</v>
      </c>
      <c r="L250" s="612" t="s">
        <v>4170</v>
      </c>
      <c r="M250" s="612" t="s">
        <v>4171</v>
      </c>
      <c r="N250" s="612" t="s">
        <v>4130</v>
      </c>
      <c r="O250" s="612" t="s">
        <v>905</v>
      </c>
      <c r="P250" s="612" t="s">
        <v>903</v>
      </c>
      <c r="Q250" s="612" t="s">
        <v>4097</v>
      </c>
    </row>
    <row r="251" spans="1:17" ht="23.25" customHeight="1">
      <c r="A251" s="606"/>
      <c r="B251" s="607">
        <v>6</v>
      </c>
      <c r="C251" s="614">
        <v>1209030102.1029999</v>
      </c>
      <c r="D251" s="609" t="s">
        <v>326</v>
      </c>
      <c r="F251" s="574" t="s">
        <v>2926</v>
      </c>
      <c r="G251" s="574" t="s">
        <v>326</v>
      </c>
      <c r="H251" s="611">
        <f t="shared" si="3"/>
        <v>0</v>
      </c>
      <c r="I251" s="612" t="s">
        <v>326</v>
      </c>
      <c r="J251" s="612" t="s">
        <v>4172</v>
      </c>
      <c r="K251" s="612" t="s">
        <v>4173</v>
      </c>
      <c r="L251" s="612" t="s">
        <v>4170</v>
      </c>
      <c r="M251" s="612" t="s">
        <v>4171</v>
      </c>
      <c r="N251" s="612" t="s">
        <v>4130</v>
      </c>
      <c r="O251" s="612" t="s">
        <v>905</v>
      </c>
      <c r="P251" s="612" t="s">
        <v>903</v>
      </c>
      <c r="Q251" s="612" t="s">
        <v>4097</v>
      </c>
    </row>
    <row r="252" spans="1:17" ht="23.25" customHeight="1">
      <c r="A252" s="606"/>
      <c r="B252" s="607">
        <v>6</v>
      </c>
      <c r="C252" s="608">
        <v>1211010101.1010001</v>
      </c>
      <c r="D252" s="613" t="s">
        <v>327</v>
      </c>
      <c r="F252" s="574" t="s">
        <v>2927</v>
      </c>
      <c r="G252" s="574" t="s">
        <v>327</v>
      </c>
      <c r="H252" s="611">
        <f t="shared" si="3"/>
        <v>0</v>
      </c>
      <c r="I252" s="612" t="s">
        <v>327</v>
      </c>
      <c r="J252" s="612" t="s">
        <v>4174</v>
      </c>
      <c r="K252" s="612" t="s">
        <v>327</v>
      </c>
      <c r="L252" s="612" t="s">
        <v>4175</v>
      </c>
      <c r="M252" s="612" t="s">
        <v>4176</v>
      </c>
      <c r="N252" s="612" t="s">
        <v>4130</v>
      </c>
      <c r="O252" s="612" t="s">
        <v>905</v>
      </c>
      <c r="P252" s="612" t="s">
        <v>903</v>
      </c>
      <c r="Q252" s="612" t="s">
        <v>4097</v>
      </c>
    </row>
    <row r="253" spans="1:17" ht="23.25" customHeight="1">
      <c r="A253" s="606"/>
      <c r="B253" s="607">
        <v>6</v>
      </c>
      <c r="C253" s="608">
        <v>1211010102.1010001</v>
      </c>
      <c r="D253" s="613" t="s">
        <v>328</v>
      </c>
      <c r="F253" s="574" t="s">
        <v>2928</v>
      </c>
      <c r="G253" s="574" t="s">
        <v>328</v>
      </c>
      <c r="H253" s="611">
        <f t="shared" si="3"/>
        <v>0</v>
      </c>
      <c r="I253" s="612" t="s">
        <v>328</v>
      </c>
      <c r="J253" s="612" t="s">
        <v>4174</v>
      </c>
      <c r="K253" s="612" t="s">
        <v>327</v>
      </c>
      <c r="L253" s="612" t="s">
        <v>4175</v>
      </c>
      <c r="M253" s="612" t="s">
        <v>4176</v>
      </c>
      <c r="N253" s="612" t="s">
        <v>4130</v>
      </c>
      <c r="O253" s="612" t="s">
        <v>905</v>
      </c>
      <c r="P253" s="612" t="s">
        <v>903</v>
      </c>
      <c r="Q253" s="612" t="s">
        <v>4097</v>
      </c>
    </row>
    <row r="254" spans="1:17" ht="23.25" customHeight="1">
      <c r="A254" s="606"/>
      <c r="B254" s="607">
        <v>6</v>
      </c>
      <c r="C254" s="614">
        <v>1211010103.1010001</v>
      </c>
      <c r="D254" s="609" t="s">
        <v>329</v>
      </c>
      <c r="F254" s="574" t="s">
        <v>2929</v>
      </c>
      <c r="G254" s="574" t="s">
        <v>329</v>
      </c>
      <c r="H254" s="611">
        <f t="shared" si="3"/>
        <v>0</v>
      </c>
      <c r="I254" s="612" t="s">
        <v>329</v>
      </c>
      <c r="J254" s="612" t="s">
        <v>4174</v>
      </c>
      <c r="K254" s="612" t="s">
        <v>327</v>
      </c>
      <c r="L254" s="612" t="s">
        <v>4175</v>
      </c>
      <c r="M254" s="612" t="s">
        <v>4176</v>
      </c>
      <c r="N254" s="612" t="s">
        <v>4130</v>
      </c>
      <c r="O254" s="612" t="s">
        <v>905</v>
      </c>
      <c r="P254" s="612" t="s">
        <v>903</v>
      </c>
      <c r="Q254" s="612" t="s">
        <v>4097</v>
      </c>
    </row>
    <row r="255" spans="1:17" ht="23.25" customHeight="1">
      <c r="A255" s="606"/>
      <c r="B255" s="607">
        <v>6</v>
      </c>
      <c r="C255" s="614">
        <v>1213010105.1010001</v>
      </c>
      <c r="D255" s="620" t="s">
        <v>330</v>
      </c>
      <c r="F255" s="574" t="s">
        <v>3853</v>
      </c>
      <c r="G255" s="574" t="s">
        <v>330</v>
      </c>
      <c r="H255" s="611">
        <f t="shared" si="3"/>
        <v>0</v>
      </c>
      <c r="I255" s="612" t="s">
        <v>330</v>
      </c>
      <c r="J255" s="612" t="s">
        <v>4177</v>
      </c>
      <c r="K255" s="612" t="s">
        <v>331</v>
      </c>
      <c r="L255" s="612" t="s">
        <v>4178</v>
      </c>
      <c r="M255" s="612" t="s">
        <v>4179</v>
      </c>
      <c r="N255" s="612" t="s">
        <v>4130</v>
      </c>
      <c r="O255" s="612" t="s">
        <v>905</v>
      </c>
      <c r="P255" s="612" t="s">
        <v>903</v>
      </c>
      <c r="Q255" s="612" t="s">
        <v>4131</v>
      </c>
    </row>
    <row r="256" spans="1:17" ht="23.25" customHeight="1">
      <c r="A256" s="606"/>
      <c r="B256" s="607">
        <v>6</v>
      </c>
      <c r="C256" s="614">
        <v>1213010199.1010001</v>
      </c>
      <c r="D256" s="620" t="s">
        <v>331</v>
      </c>
      <c r="F256" s="574" t="s">
        <v>3854</v>
      </c>
      <c r="G256" s="574" t="s">
        <v>331</v>
      </c>
      <c r="H256" s="611">
        <f t="shared" si="3"/>
        <v>0</v>
      </c>
      <c r="I256" s="612" t="s">
        <v>331</v>
      </c>
      <c r="J256" s="612" t="s">
        <v>4177</v>
      </c>
      <c r="K256" s="612" t="s">
        <v>331</v>
      </c>
      <c r="L256" s="612" t="s">
        <v>4178</v>
      </c>
      <c r="M256" s="612" t="s">
        <v>4179</v>
      </c>
      <c r="N256" s="612" t="s">
        <v>4130</v>
      </c>
      <c r="O256" s="612" t="s">
        <v>905</v>
      </c>
      <c r="P256" s="612" t="s">
        <v>903</v>
      </c>
      <c r="Q256" s="612" t="s">
        <v>4131</v>
      </c>
    </row>
    <row r="257" spans="1:17" ht="23.25" customHeight="1">
      <c r="A257" s="606"/>
      <c r="B257" s="606" t="s">
        <v>937</v>
      </c>
      <c r="C257" s="608">
        <v>2101010101.102</v>
      </c>
      <c r="D257" s="613" t="s">
        <v>332</v>
      </c>
      <c r="F257" s="574" t="s">
        <v>2930</v>
      </c>
      <c r="G257" s="574" t="s">
        <v>332</v>
      </c>
      <c r="H257" s="611">
        <f t="shared" si="3"/>
        <v>0</v>
      </c>
      <c r="I257" s="612" t="s">
        <v>332</v>
      </c>
      <c r="J257" s="612" t="s">
        <v>4180</v>
      </c>
      <c r="K257" s="612" t="s">
        <v>2149</v>
      </c>
      <c r="L257" s="612" t="s">
        <v>4181</v>
      </c>
      <c r="M257" s="612" t="s">
        <v>4182</v>
      </c>
      <c r="N257" s="612" t="s">
        <v>4183</v>
      </c>
      <c r="O257" s="612" t="s">
        <v>910</v>
      </c>
      <c r="P257" s="612" t="s">
        <v>909</v>
      </c>
      <c r="Q257" s="612" t="s">
        <v>4097</v>
      </c>
    </row>
    <row r="258" spans="1:17" ht="23.25" customHeight="1">
      <c r="A258" s="606"/>
      <c r="B258" s="606">
        <v>7.1</v>
      </c>
      <c r="C258" s="608">
        <v>2101010102.102</v>
      </c>
      <c r="D258" s="613" t="s">
        <v>333</v>
      </c>
      <c r="F258" s="574" t="s">
        <v>2931</v>
      </c>
      <c r="G258" s="574" t="s">
        <v>2154</v>
      </c>
      <c r="H258" s="611">
        <f t="shared" si="3"/>
        <v>0</v>
      </c>
      <c r="I258" s="612" t="s">
        <v>2154</v>
      </c>
      <c r="J258" s="612" t="s">
        <v>4180</v>
      </c>
      <c r="K258" s="612" t="s">
        <v>2149</v>
      </c>
      <c r="L258" s="612" t="s">
        <v>4181</v>
      </c>
      <c r="M258" s="612" t="s">
        <v>4182</v>
      </c>
      <c r="N258" s="612" t="s">
        <v>4183</v>
      </c>
      <c r="O258" s="612" t="s">
        <v>910</v>
      </c>
      <c r="P258" s="612" t="s">
        <v>909</v>
      </c>
      <c r="Q258" s="612" t="s">
        <v>4097</v>
      </c>
    </row>
    <row r="259" spans="1:17" ht="23.25" customHeight="1">
      <c r="A259" s="606"/>
      <c r="B259" s="606">
        <v>7.2</v>
      </c>
      <c r="C259" s="614">
        <v>2101010102.1029999</v>
      </c>
      <c r="D259" s="609" t="s">
        <v>334</v>
      </c>
      <c r="F259" s="574" t="s">
        <v>2933</v>
      </c>
      <c r="G259" s="574" t="s">
        <v>3855</v>
      </c>
      <c r="H259" s="611">
        <f t="shared" ref="H259:H322" si="4">+C259-F259</f>
        <v>0</v>
      </c>
      <c r="I259" s="612" t="s">
        <v>3855</v>
      </c>
      <c r="J259" s="612" t="s">
        <v>4180</v>
      </c>
      <c r="K259" s="612" t="s">
        <v>2149</v>
      </c>
      <c r="L259" s="612" t="s">
        <v>4181</v>
      </c>
      <c r="M259" s="612" t="s">
        <v>4182</v>
      </c>
      <c r="N259" s="612" t="s">
        <v>4183</v>
      </c>
      <c r="O259" s="612" t="s">
        <v>910</v>
      </c>
      <c r="P259" s="612" t="s">
        <v>909</v>
      </c>
      <c r="Q259" s="612" t="s">
        <v>4097</v>
      </c>
    </row>
    <row r="260" spans="1:17" ht="23.25" customHeight="1">
      <c r="A260" s="606"/>
      <c r="B260" s="606">
        <v>7.3</v>
      </c>
      <c r="C260" s="614">
        <v>2101010102.105</v>
      </c>
      <c r="D260" s="609" t="s">
        <v>335</v>
      </c>
      <c r="F260" s="574" t="s">
        <v>2934</v>
      </c>
      <c r="G260" s="574" t="s">
        <v>2159</v>
      </c>
      <c r="H260" s="611">
        <f t="shared" si="4"/>
        <v>0</v>
      </c>
      <c r="I260" s="612" t="s">
        <v>2159</v>
      </c>
      <c r="J260" s="612" t="s">
        <v>4180</v>
      </c>
      <c r="K260" s="612" t="s">
        <v>2149</v>
      </c>
      <c r="L260" s="612" t="s">
        <v>4181</v>
      </c>
      <c r="M260" s="612" t="s">
        <v>4182</v>
      </c>
      <c r="N260" s="612" t="s">
        <v>4183</v>
      </c>
      <c r="O260" s="612" t="s">
        <v>910</v>
      </c>
      <c r="P260" s="612" t="s">
        <v>909</v>
      </c>
      <c r="Q260" s="612" t="s">
        <v>4097</v>
      </c>
    </row>
    <row r="261" spans="1:17" ht="23.25" customHeight="1">
      <c r="A261" s="606"/>
      <c r="B261" s="606" t="s">
        <v>936</v>
      </c>
      <c r="C261" s="608">
        <v>2101010102.1159999</v>
      </c>
      <c r="D261" s="613" t="s">
        <v>336</v>
      </c>
      <c r="F261" s="574" t="s">
        <v>2935</v>
      </c>
      <c r="G261" s="574" t="s">
        <v>2160</v>
      </c>
      <c r="H261" s="611">
        <f t="shared" si="4"/>
        <v>0</v>
      </c>
      <c r="I261" s="612" t="s">
        <v>2160</v>
      </c>
      <c r="J261" s="612" t="s">
        <v>4180</v>
      </c>
      <c r="K261" s="612" t="s">
        <v>2149</v>
      </c>
      <c r="L261" s="612" t="s">
        <v>4181</v>
      </c>
      <c r="M261" s="612" t="s">
        <v>4182</v>
      </c>
      <c r="N261" s="612" t="s">
        <v>4183</v>
      </c>
      <c r="O261" s="612" t="s">
        <v>910</v>
      </c>
      <c r="P261" s="612" t="s">
        <v>909</v>
      </c>
      <c r="Q261" s="612" t="s">
        <v>4097</v>
      </c>
    </row>
    <row r="262" spans="1:17" ht="23.25" customHeight="1">
      <c r="A262" s="606"/>
      <c r="B262" s="606" t="s">
        <v>937</v>
      </c>
      <c r="C262" s="608">
        <v>2101010102.1289999</v>
      </c>
      <c r="D262" s="613" t="s">
        <v>337</v>
      </c>
      <c r="F262" s="574" t="s">
        <v>2937</v>
      </c>
      <c r="G262" s="574" t="s">
        <v>2161</v>
      </c>
      <c r="H262" s="611">
        <f t="shared" si="4"/>
        <v>0</v>
      </c>
      <c r="I262" s="612" t="s">
        <v>2161</v>
      </c>
      <c r="J262" s="612" t="s">
        <v>4180</v>
      </c>
      <c r="K262" s="612" t="s">
        <v>2149</v>
      </c>
      <c r="L262" s="612" t="s">
        <v>4181</v>
      </c>
      <c r="M262" s="612" t="s">
        <v>4182</v>
      </c>
      <c r="N262" s="612" t="s">
        <v>4183</v>
      </c>
      <c r="O262" s="612" t="s">
        <v>910</v>
      </c>
      <c r="P262" s="612" t="s">
        <v>909</v>
      </c>
      <c r="Q262" s="612" t="s">
        <v>4097</v>
      </c>
    </row>
    <row r="263" spans="1:17" ht="23.25" customHeight="1">
      <c r="A263" s="606"/>
      <c r="B263" s="606">
        <v>7.8</v>
      </c>
      <c r="C263" s="608">
        <v>2101010102.1300001</v>
      </c>
      <c r="D263" s="613" t="s">
        <v>338</v>
      </c>
      <c r="F263" s="574" t="s">
        <v>2938</v>
      </c>
      <c r="G263" s="574" t="s">
        <v>2162</v>
      </c>
      <c r="H263" s="611">
        <f t="shared" si="4"/>
        <v>0</v>
      </c>
      <c r="I263" s="612" t="s">
        <v>2162</v>
      </c>
      <c r="J263" s="612" t="s">
        <v>4180</v>
      </c>
      <c r="K263" s="612" t="s">
        <v>2149</v>
      </c>
      <c r="L263" s="612" t="s">
        <v>4181</v>
      </c>
      <c r="M263" s="612" t="s">
        <v>4182</v>
      </c>
      <c r="N263" s="612" t="s">
        <v>4183</v>
      </c>
      <c r="O263" s="612" t="s">
        <v>910</v>
      </c>
      <c r="P263" s="612" t="s">
        <v>909</v>
      </c>
      <c r="Q263" s="612" t="s">
        <v>4097</v>
      </c>
    </row>
    <row r="264" spans="1:17" ht="23.25" customHeight="1">
      <c r="A264" s="606"/>
      <c r="B264" s="606">
        <v>7.9</v>
      </c>
      <c r="C264" s="614">
        <v>2101010102.131</v>
      </c>
      <c r="D264" s="609" t="s">
        <v>339</v>
      </c>
      <c r="F264" s="574" t="s">
        <v>2940</v>
      </c>
      <c r="G264" s="574" t="s">
        <v>3856</v>
      </c>
      <c r="H264" s="611">
        <f t="shared" si="4"/>
        <v>0</v>
      </c>
      <c r="I264" s="612" t="s">
        <v>3856</v>
      </c>
      <c r="J264" s="612" t="s">
        <v>4180</v>
      </c>
      <c r="K264" s="612" t="s">
        <v>2149</v>
      </c>
      <c r="L264" s="612" t="s">
        <v>4181</v>
      </c>
      <c r="M264" s="612" t="s">
        <v>4182</v>
      </c>
      <c r="N264" s="612" t="s">
        <v>4183</v>
      </c>
      <c r="O264" s="612" t="s">
        <v>910</v>
      </c>
      <c r="P264" s="612" t="s">
        <v>909</v>
      </c>
      <c r="Q264" s="612" t="s">
        <v>4097</v>
      </c>
    </row>
    <row r="265" spans="1:17" ht="23.25" customHeight="1">
      <c r="A265" s="606"/>
      <c r="B265" s="606" t="s">
        <v>931</v>
      </c>
      <c r="C265" s="614">
        <v>2101010102.132</v>
      </c>
      <c r="D265" s="609" t="s">
        <v>340</v>
      </c>
      <c r="F265" s="574" t="s">
        <v>2942</v>
      </c>
      <c r="G265" s="574" t="s">
        <v>2164</v>
      </c>
      <c r="H265" s="611">
        <f t="shared" si="4"/>
        <v>0</v>
      </c>
      <c r="I265" s="612" t="s">
        <v>2164</v>
      </c>
      <c r="J265" s="612" t="s">
        <v>4180</v>
      </c>
      <c r="K265" s="612" t="s">
        <v>2149</v>
      </c>
      <c r="L265" s="612" t="s">
        <v>4181</v>
      </c>
      <c r="M265" s="612" t="s">
        <v>4182</v>
      </c>
      <c r="N265" s="612" t="s">
        <v>4183</v>
      </c>
      <c r="O265" s="612" t="s">
        <v>910</v>
      </c>
      <c r="P265" s="612" t="s">
        <v>909</v>
      </c>
      <c r="Q265" s="612" t="s">
        <v>4097</v>
      </c>
    </row>
    <row r="266" spans="1:17" ht="23.25" customHeight="1">
      <c r="A266" s="606" t="s">
        <v>945</v>
      </c>
      <c r="B266" s="606">
        <v>7.1</v>
      </c>
      <c r="C266" s="614">
        <v>2101010102.1329999</v>
      </c>
      <c r="D266" s="621" t="s">
        <v>341</v>
      </c>
      <c r="F266" s="574" t="s">
        <v>3857</v>
      </c>
      <c r="G266" s="574" t="s">
        <v>3858</v>
      </c>
      <c r="H266" s="611">
        <f t="shared" si="4"/>
        <v>0</v>
      </c>
      <c r="I266" s="612" t="s">
        <v>3858</v>
      </c>
      <c r="J266" s="612" t="s">
        <v>4180</v>
      </c>
      <c r="K266" s="612" t="s">
        <v>2149</v>
      </c>
      <c r="L266" s="612" t="s">
        <v>4181</v>
      </c>
      <c r="M266" s="612" t="s">
        <v>4182</v>
      </c>
      <c r="N266" s="612" t="s">
        <v>4183</v>
      </c>
      <c r="O266" s="612" t="s">
        <v>910</v>
      </c>
      <c r="P266" s="612" t="s">
        <v>909</v>
      </c>
      <c r="Q266" s="612" t="s">
        <v>4131</v>
      </c>
    </row>
    <row r="267" spans="1:17" ht="23.25" customHeight="1">
      <c r="A267" s="606" t="s">
        <v>945</v>
      </c>
      <c r="B267" s="606">
        <v>7.8</v>
      </c>
      <c r="C267" s="614">
        <v>2101010102.1340001</v>
      </c>
      <c r="D267" s="621" t="s">
        <v>342</v>
      </c>
      <c r="F267" s="574" t="s">
        <v>3859</v>
      </c>
      <c r="G267" s="574" t="s">
        <v>3860</v>
      </c>
      <c r="H267" s="611">
        <f t="shared" si="4"/>
        <v>0</v>
      </c>
      <c r="I267" s="612" t="s">
        <v>3860</v>
      </c>
      <c r="J267" s="612" t="s">
        <v>4180</v>
      </c>
      <c r="K267" s="612" t="s">
        <v>2149</v>
      </c>
      <c r="L267" s="612" t="s">
        <v>4181</v>
      </c>
      <c r="M267" s="612" t="s">
        <v>4182</v>
      </c>
      <c r="N267" s="612" t="s">
        <v>4183</v>
      </c>
      <c r="O267" s="612" t="s">
        <v>910</v>
      </c>
      <c r="P267" s="612" t="s">
        <v>909</v>
      </c>
      <c r="Q267" s="612" t="s">
        <v>4131</v>
      </c>
    </row>
    <row r="268" spans="1:17" ht="23.25" customHeight="1">
      <c r="A268" s="606" t="s">
        <v>945</v>
      </c>
      <c r="B268" s="606">
        <v>7.2</v>
      </c>
      <c r="C268" s="614">
        <v>2101010102.135</v>
      </c>
      <c r="D268" s="621" t="s">
        <v>343</v>
      </c>
      <c r="F268" s="574" t="s">
        <v>3861</v>
      </c>
      <c r="G268" s="574" t="s">
        <v>3862</v>
      </c>
      <c r="H268" s="611">
        <f t="shared" si="4"/>
        <v>0</v>
      </c>
      <c r="I268" s="612" t="s">
        <v>3862</v>
      </c>
      <c r="J268" s="612" t="s">
        <v>4180</v>
      </c>
      <c r="K268" s="612" t="s">
        <v>2149</v>
      </c>
      <c r="L268" s="612" t="s">
        <v>4181</v>
      </c>
      <c r="M268" s="612" t="s">
        <v>4182</v>
      </c>
      <c r="N268" s="612" t="s">
        <v>4183</v>
      </c>
      <c r="O268" s="612" t="s">
        <v>910</v>
      </c>
      <c r="P268" s="612" t="s">
        <v>909</v>
      </c>
      <c r="Q268" s="612" t="s">
        <v>4131</v>
      </c>
    </row>
    <row r="269" spans="1:17" ht="23.25" customHeight="1">
      <c r="A269" s="606" t="s">
        <v>945</v>
      </c>
      <c r="B269" s="606">
        <v>7.3</v>
      </c>
      <c r="C269" s="614">
        <v>2101010102.1359999</v>
      </c>
      <c r="D269" s="621" t="s">
        <v>344</v>
      </c>
      <c r="F269" s="574" t="s">
        <v>3863</v>
      </c>
      <c r="G269" s="574" t="s">
        <v>3864</v>
      </c>
      <c r="H269" s="611">
        <f t="shared" si="4"/>
        <v>0</v>
      </c>
      <c r="I269" s="612" t="s">
        <v>3864</v>
      </c>
      <c r="J269" s="612" t="s">
        <v>4180</v>
      </c>
      <c r="K269" s="612" t="s">
        <v>2149</v>
      </c>
      <c r="L269" s="612" t="s">
        <v>4181</v>
      </c>
      <c r="M269" s="612" t="s">
        <v>4182</v>
      </c>
      <c r="N269" s="612" t="s">
        <v>4183</v>
      </c>
      <c r="O269" s="612" t="s">
        <v>910</v>
      </c>
      <c r="P269" s="612" t="s">
        <v>909</v>
      </c>
      <c r="Q269" s="612" t="s">
        <v>4131</v>
      </c>
    </row>
    <row r="270" spans="1:17" ht="23.25" customHeight="1">
      <c r="A270" s="606" t="s">
        <v>945</v>
      </c>
      <c r="B270" s="606" t="s">
        <v>931</v>
      </c>
      <c r="C270" s="614">
        <v>2101010102.1370001</v>
      </c>
      <c r="D270" s="621" t="s">
        <v>345</v>
      </c>
      <c r="F270" s="574" t="s">
        <v>3865</v>
      </c>
      <c r="G270" s="574" t="s">
        <v>3866</v>
      </c>
      <c r="H270" s="611">
        <f t="shared" si="4"/>
        <v>0</v>
      </c>
      <c r="I270" s="612" t="s">
        <v>3866</v>
      </c>
      <c r="J270" s="612" t="s">
        <v>4180</v>
      </c>
      <c r="K270" s="612" t="s">
        <v>2149</v>
      </c>
      <c r="L270" s="612" t="s">
        <v>4181</v>
      </c>
      <c r="M270" s="612" t="s">
        <v>4182</v>
      </c>
      <c r="N270" s="612" t="s">
        <v>4183</v>
      </c>
      <c r="O270" s="612" t="s">
        <v>910</v>
      </c>
      <c r="P270" s="612" t="s">
        <v>909</v>
      </c>
      <c r="Q270" s="612" t="s">
        <v>4131</v>
      </c>
    </row>
    <row r="271" spans="1:17" ht="23.25" customHeight="1">
      <c r="A271" s="606" t="s">
        <v>945</v>
      </c>
      <c r="B271" s="606">
        <v>7.9</v>
      </c>
      <c r="C271" s="614">
        <v>2101010102.138</v>
      </c>
      <c r="D271" s="621" t="s">
        <v>346</v>
      </c>
      <c r="F271" s="574" t="s">
        <v>3867</v>
      </c>
      <c r="G271" s="574" t="s">
        <v>3868</v>
      </c>
      <c r="H271" s="611">
        <f t="shared" si="4"/>
        <v>0</v>
      </c>
      <c r="I271" s="612" t="s">
        <v>3868</v>
      </c>
      <c r="J271" s="612" t="s">
        <v>4180</v>
      </c>
      <c r="K271" s="612" t="s">
        <v>2149</v>
      </c>
      <c r="L271" s="612" t="s">
        <v>4181</v>
      </c>
      <c r="M271" s="612" t="s">
        <v>4182</v>
      </c>
      <c r="N271" s="612" t="s">
        <v>4183</v>
      </c>
      <c r="O271" s="612" t="s">
        <v>910</v>
      </c>
      <c r="P271" s="612" t="s">
        <v>909</v>
      </c>
      <c r="Q271" s="612" t="s">
        <v>4131</v>
      </c>
    </row>
    <row r="272" spans="1:17" ht="23.25" customHeight="1">
      <c r="A272" s="606" t="s">
        <v>945</v>
      </c>
      <c r="B272" s="606" t="s">
        <v>936</v>
      </c>
      <c r="C272" s="614">
        <v>2101010102.1389999</v>
      </c>
      <c r="D272" s="621" t="s">
        <v>347</v>
      </c>
      <c r="F272" s="574" t="s">
        <v>3869</v>
      </c>
      <c r="G272" s="574" t="s">
        <v>3870</v>
      </c>
      <c r="H272" s="611">
        <f t="shared" si="4"/>
        <v>0</v>
      </c>
      <c r="I272" s="612" t="s">
        <v>3870</v>
      </c>
      <c r="J272" s="612" t="s">
        <v>4180</v>
      </c>
      <c r="K272" s="612" t="s">
        <v>2149</v>
      </c>
      <c r="L272" s="612" t="s">
        <v>4181</v>
      </c>
      <c r="M272" s="612" t="s">
        <v>4182</v>
      </c>
      <c r="N272" s="612" t="s">
        <v>4183</v>
      </c>
      <c r="O272" s="612" t="s">
        <v>910</v>
      </c>
      <c r="P272" s="612" t="s">
        <v>909</v>
      </c>
      <c r="Q272" s="612" t="s">
        <v>4131</v>
      </c>
    </row>
    <row r="273" spans="1:17" ht="23.25" customHeight="1">
      <c r="A273" s="606" t="s">
        <v>945</v>
      </c>
      <c r="B273" s="606" t="s">
        <v>937</v>
      </c>
      <c r="C273" s="614">
        <v>2101010102.1400001</v>
      </c>
      <c r="D273" s="621" t="s">
        <v>348</v>
      </c>
      <c r="F273" s="574" t="s">
        <v>3871</v>
      </c>
      <c r="G273" s="574" t="s">
        <v>3872</v>
      </c>
      <c r="H273" s="611">
        <f t="shared" si="4"/>
        <v>0</v>
      </c>
      <c r="I273" s="612" t="s">
        <v>3872</v>
      </c>
      <c r="J273" s="612" t="s">
        <v>4180</v>
      </c>
      <c r="K273" s="612" t="s">
        <v>2149</v>
      </c>
      <c r="L273" s="612" t="s">
        <v>4181</v>
      </c>
      <c r="M273" s="612" t="s">
        <v>4182</v>
      </c>
      <c r="N273" s="612" t="s">
        <v>4183</v>
      </c>
      <c r="O273" s="612" t="s">
        <v>910</v>
      </c>
      <c r="P273" s="612" t="s">
        <v>909</v>
      </c>
      <c r="Q273" s="612" t="s">
        <v>4131</v>
      </c>
    </row>
    <row r="274" spans="1:17" ht="23.25" customHeight="1">
      <c r="A274" s="606"/>
      <c r="B274" s="606" t="s">
        <v>937</v>
      </c>
      <c r="C274" s="614">
        <v>2101010103.1010001</v>
      </c>
      <c r="D274" s="609" t="s">
        <v>349</v>
      </c>
      <c r="F274" s="574" t="s">
        <v>2944</v>
      </c>
      <c r="G274" s="574" t="s">
        <v>3873</v>
      </c>
      <c r="H274" s="611">
        <f t="shared" si="4"/>
        <v>0</v>
      </c>
      <c r="I274" s="612" t="s">
        <v>3873</v>
      </c>
      <c r="J274" s="612" t="s">
        <v>4180</v>
      </c>
      <c r="K274" s="612" t="s">
        <v>2149</v>
      </c>
      <c r="L274" s="612" t="s">
        <v>4181</v>
      </c>
      <c r="M274" s="612" t="s">
        <v>4182</v>
      </c>
      <c r="N274" s="612" t="s">
        <v>4183</v>
      </c>
      <c r="O274" s="612" t="s">
        <v>910</v>
      </c>
      <c r="P274" s="612" t="s">
        <v>909</v>
      </c>
      <c r="Q274" s="612" t="s">
        <v>4097</v>
      </c>
    </row>
    <row r="275" spans="1:17" ht="23.25" customHeight="1">
      <c r="A275" s="606" t="s">
        <v>945</v>
      </c>
      <c r="B275" s="606" t="s">
        <v>937</v>
      </c>
      <c r="C275" s="614">
        <v>2101010103.102</v>
      </c>
      <c r="D275" s="621" t="s">
        <v>350</v>
      </c>
      <c r="F275" s="574" t="s">
        <v>3874</v>
      </c>
      <c r="G275" s="574" t="s">
        <v>350</v>
      </c>
      <c r="H275" s="611">
        <f t="shared" si="4"/>
        <v>0</v>
      </c>
      <c r="I275" s="612" t="s">
        <v>350</v>
      </c>
      <c r="J275" s="612" t="s">
        <v>4180</v>
      </c>
      <c r="K275" s="612" t="s">
        <v>2149</v>
      </c>
      <c r="L275" s="612" t="s">
        <v>4181</v>
      </c>
      <c r="M275" s="612" t="s">
        <v>4182</v>
      </c>
      <c r="N275" s="612" t="s">
        <v>4183</v>
      </c>
      <c r="O275" s="612" t="s">
        <v>910</v>
      </c>
      <c r="P275" s="612" t="s">
        <v>909</v>
      </c>
      <c r="Q275" s="612" t="s">
        <v>4131</v>
      </c>
    </row>
    <row r="276" spans="1:17" ht="23.25" customHeight="1">
      <c r="A276" s="606" t="s">
        <v>945</v>
      </c>
      <c r="B276" s="606"/>
      <c r="C276" s="574" t="s">
        <v>3659</v>
      </c>
      <c r="D276" s="574" t="s">
        <v>3660</v>
      </c>
      <c r="F276" s="574" t="s">
        <v>3659</v>
      </c>
      <c r="G276" s="574" t="s">
        <v>3660</v>
      </c>
      <c r="H276" s="611">
        <f t="shared" si="4"/>
        <v>0</v>
      </c>
      <c r="I276" s="612" t="s">
        <v>3660</v>
      </c>
      <c r="J276" s="612" t="s">
        <v>4180</v>
      </c>
      <c r="K276" s="612" t="s">
        <v>2149</v>
      </c>
      <c r="L276" s="612" t="s">
        <v>4181</v>
      </c>
      <c r="M276" s="612" t="s">
        <v>4182</v>
      </c>
      <c r="N276" s="612" t="s">
        <v>4183</v>
      </c>
      <c r="O276" s="612" t="s">
        <v>910</v>
      </c>
      <c r="P276" s="612" t="s">
        <v>909</v>
      </c>
      <c r="Q276" s="612" t="s">
        <v>4099</v>
      </c>
    </row>
    <row r="277" spans="1:17" ht="23.25" customHeight="1">
      <c r="A277" s="606"/>
      <c r="B277" s="606" t="s">
        <v>937</v>
      </c>
      <c r="C277" s="608">
        <v>2101010107.1010001</v>
      </c>
      <c r="D277" s="613" t="s">
        <v>351</v>
      </c>
      <c r="F277" s="574" t="s">
        <v>2945</v>
      </c>
      <c r="G277" s="574" t="s">
        <v>351</v>
      </c>
      <c r="H277" s="611">
        <f t="shared" si="4"/>
        <v>0</v>
      </c>
      <c r="I277" s="612" t="s">
        <v>351</v>
      </c>
      <c r="J277" s="612" t="s">
        <v>4180</v>
      </c>
      <c r="K277" s="612" t="s">
        <v>2149</v>
      </c>
      <c r="L277" s="612" t="s">
        <v>4181</v>
      </c>
      <c r="M277" s="612" t="s">
        <v>4182</v>
      </c>
      <c r="N277" s="612" t="s">
        <v>4183</v>
      </c>
      <c r="O277" s="612" t="s">
        <v>910</v>
      </c>
      <c r="P277" s="612" t="s">
        <v>909</v>
      </c>
      <c r="Q277" s="612" t="s">
        <v>4097</v>
      </c>
    </row>
    <row r="278" spans="1:17" ht="23.25" customHeight="1">
      <c r="A278" s="606"/>
      <c r="B278" s="606" t="s">
        <v>937</v>
      </c>
      <c r="C278" s="608">
        <v>2101020106.1010001</v>
      </c>
      <c r="D278" s="613" t="s">
        <v>352</v>
      </c>
      <c r="F278" s="574" t="s">
        <v>2946</v>
      </c>
      <c r="G278" s="574" t="s">
        <v>352</v>
      </c>
      <c r="H278" s="611">
        <f t="shared" si="4"/>
        <v>0</v>
      </c>
      <c r="I278" s="612" t="s">
        <v>352</v>
      </c>
      <c r="J278" s="612" t="s">
        <v>4184</v>
      </c>
      <c r="K278" s="612" t="s">
        <v>4185</v>
      </c>
      <c r="L278" s="612" t="s">
        <v>4181</v>
      </c>
      <c r="M278" s="612" t="s">
        <v>4182</v>
      </c>
      <c r="N278" s="612" t="s">
        <v>4183</v>
      </c>
      <c r="O278" s="612" t="s">
        <v>910</v>
      </c>
      <c r="P278" s="612" t="s">
        <v>909</v>
      </c>
      <c r="Q278" s="612" t="s">
        <v>4097</v>
      </c>
    </row>
    <row r="279" spans="1:17" ht="23.25" customHeight="1">
      <c r="A279" s="606"/>
      <c r="B279" s="606">
        <v>7.1</v>
      </c>
      <c r="C279" s="614">
        <v>2101020198.102</v>
      </c>
      <c r="D279" s="609" t="s">
        <v>353</v>
      </c>
      <c r="F279" s="574" t="s">
        <v>2947</v>
      </c>
      <c r="G279" s="574" t="s">
        <v>3875</v>
      </c>
      <c r="H279" s="611">
        <f t="shared" si="4"/>
        <v>0</v>
      </c>
      <c r="I279" s="612" t="s">
        <v>3875</v>
      </c>
      <c r="J279" s="612" t="s">
        <v>4184</v>
      </c>
      <c r="K279" s="612" t="s">
        <v>4185</v>
      </c>
      <c r="L279" s="612" t="s">
        <v>4181</v>
      </c>
      <c r="M279" s="612" t="s">
        <v>4182</v>
      </c>
      <c r="N279" s="612" t="s">
        <v>4183</v>
      </c>
      <c r="O279" s="612" t="s">
        <v>910</v>
      </c>
      <c r="P279" s="612" t="s">
        <v>909</v>
      </c>
      <c r="Q279" s="612" t="s">
        <v>4097</v>
      </c>
    </row>
    <row r="280" spans="1:17" ht="23.25" customHeight="1">
      <c r="A280" s="606"/>
      <c r="B280" s="606">
        <v>7.2</v>
      </c>
      <c r="C280" s="614">
        <v>2101020198.1029999</v>
      </c>
      <c r="D280" s="609" t="s">
        <v>354</v>
      </c>
      <c r="F280" s="574" t="s">
        <v>2949</v>
      </c>
      <c r="G280" s="574" t="s">
        <v>3876</v>
      </c>
      <c r="H280" s="611">
        <f t="shared" si="4"/>
        <v>0</v>
      </c>
      <c r="I280" s="612" t="s">
        <v>3876</v>
      </c>
      <c r="J280" s="612" t="s">
        <v>4184</v>
      </c>
      <c r="K280" s="612" t="s">
        <v>4185</v>
      </c>
      <c r="L280" s="612" t="s">
        <v>4181</v>
      </c>
      <c r="M280" s="612" t="s">
        <v>4182</v>
      </c>
      <c r="N280" s="612" t="s">
        <v>4183</v>
      </c>
      <c r="O280" s="612" t="s">
        <v>910</v>
      </c>
      <c r="P280" s="612" t="s">
        <v>909</v>
      </c>
      <c r="Q280" s="612" t="s">
        <v>4097</v>
      </c>
    </row>
    <row r="281" spans="1:17" ht="23.25" customHeight="1">
      <c r="A281" s="606"/>
      <c r="B281" s="606">
        <v>7.3</v>
      </c>
      <c r="C281" s="614">
        <v>2101020198.105</v>
      </c>
      <c r="D281" s="609" t="s">
        <v>355</v>
      </c>
      <c r="F281" s="574" t="s">
        <v>2951</v>
      </c>
      <c r="G281" s="574" t="s">
        <v>3877</v>
      </c>
      <c r="H281" s="611">
        <f t="shared" si="4"/>
        <v>0</v>
      </c>
      <c r="I281" s="612" t="s">
        <v>3877</v>
      </c>
      <c r="J281" s="612" t="s">
        <v>4184</v>
      </c>
      <c r="K281" s="612" t="s">
        <v>4185</v>
      </c>
      <c r="L281" s="612" t="s">
        <v>4181</v>
      </c>
      <c r="M281" s="612" t="s">
        <v>4182</v>
      </c>
      <c r="N281" s="612" t="s">
        <v>4183</v>
      </c>
      <c r="O281" s="612" t="s">
        <v>910</v>
      </c>
      <c r="P281" s="612" t="s">
        <v>909</v>
      </c>
      <c r="Q281" s="612" t="s">
        <v>4097</v>
      </c>
    </row>
    <row r="282" spans="1:17" ht="23.25" customHeight="1">
      <c r="A282" s="606"/>
      <c r="B282" s="606" t="s">
        <v>936</v>
      </c>
      <c r="C282" s="614">
        <v>2101020198.1070001</v>
      </c>
      <c r="D282" s="609" t="s">
        <v>356</v>
      </c>
      <c r="F282" s="574" t="s">
        <v>2953</v>
      </c>
      <c r="G282" s="574" t="s">
        <v>3878</v>
      </c>
      <c r="H282" s="611">
        <f t="shared" si="4"/>
        <v>0</v>
      </c>
      <c r="I282" s="612" t="s">
        <v>3878</v>
      </c>
      <c r="J282" s="612" t="s">
        <v>4184</v>
      </c>
      <c r="K282" s="612" t="s">
        <v>4185</v>
      </c>
      <c r="L282" s="612" t="s">
        <v>4181</v>
      </c>
      <c r="M282" s="612" t="s">
        <v>4182</v>
      </c>
      <c r="N282" s="612" t="s">
        <v>4183</v>
      </c>
      <c r="O282" s="612" t="s">
        <v>910</v>
      </c>
      <c r="P282" s="612" t="s">
        <v>909</v>
      </c>
      <c r="Q282" s="612" t="s">
        <v>4097</v>
      </c>
    </row>
    <row r="283" spans="1:17" ht="23.25" customHeight="1">
      <c r="A283" s="606"/>
      <c r="B283" s="606" t="s">
        <v>937</v>
      </c>
      <c r="C283" s="614">
        <v>2101020198.1110001</v>
      </c>
      <c r="D283" s="609" t="s">
        <v>357</v>
      </c>
      <c r="F283" s="574" t="s">
        <v>2955</v>
      </c>
      <c r="G283" s="574" t="s">
        <v>3879</v>
      </c>
      <c r="H283" s="611">
        <f t="shared" si="4"/>
        <v>0</v>
      </c>
      <c r="I283" s="612" t="s">
        <v>3879</v>
      </c>
      <c r="J283" s="612" t="s">
        <v>4184</v>
      </c>
      <c r="K283" s="612" t="s">
        <v>4185</v>
      </c>
      <c r="L283" s="612" t="s">
        <v>4181</v>
      </c>
      <c r="M283" s="612" t="s">
        <v>4182</v>
      </c>
      <c r="N283" s="612" t="s">
        <v>4183</v>
      </c>
      <c r="O283" s="612" t="s">
        <v>910</v>
      </c>
      <c r="P283" s="612" t="s">
        <v>909</v>
      </c>
      <c r="Q283" s="612" t="s">
        <v>4097</v>
      </c>
    </row>
    <row r="284" spans="1:17" ht="23.25" customHeight="1">
      <c r="A284" s="606"/>
      <c r="B284" s="606">
        <v>7.8</v>
      </c>
      <c r="C284" s="614">
        <v>2101020198.112</v>
      </c>
      <c r="D284" s="609" t="s">
        <v>358</v>
      </c>
      <c r="F284" s="574" t="s">
        <v>2957</v>
      </c>
      <c r="G284" s="574" t="s">
        <v>3880</v>
      </c>
      <c r="H284" s="611">
        <f t="shared" si="4"/>
        <v>0</v>
      </c>
      <c r="I284" s="612" t="s">
        <v>3880</v>
      </c>
      <c r="J284" s="612" t="s">
        <v>4184</v>
      </c>
      <c r="K284" s="612" t="s">
        <v>4185</v>
      </c>
      <c r="L284" s="612" t="s">
        <v>4181</v>
      </c>
      <c r="M284" s="612" t="s">
        <v>4182</v>
      </c>
      <c r="N284" s="612" t="s">
        <v>4183</v>
      </c>
      <c r="O284" s="612" t="s">
        <v>910</v>
      </c>
      <c r="P284" s="612" t="s">
        <v>909</v>
      </c>
      <c r="Q284" s="612" t="s">
        <v>4097</v>
      </c>
    </row>
    <row r="285" spans="1:17" ht="23.25" customHeight="1">
      <c r="A285" s="606"/>
      <c r="B285" s="606">
        <v>7.9</v>
      </c>
      <c r="C285" s="614">
        <v>2101020198.1129999</v>
      </c>
      <c r="D285" s="609" t="s">
        <v>359</v>
      </c>
      <c r="F285" s="574" t="s">
        <v>2959</v>
      </c>
      <c r="G285" s="574" t="s">
        <v>3881</v>
      </c>
      <c r="H285" s="611">
        <f t="shared" si="4"/>
        <v>0</v>
      </c>
      <c r="I285" s="612" t="s">
        <v>3881</v>
      </c>
      <c r="J285" s="612" t="s">
        <v>4184</v>
      </c>
      <c r="K285" s="612" t="s">
        <v>4185</v>
      </c>
      <c r="L285" s="612" t="s">
        <v>4181</v>
      </c>
      <c r="M285" s="612" t="s">
        <v>4182</v>
      </c>
      <c r="N285" s="612" t="s">
        <v>4183</v>
      </c>
      <c r="O285" s="612" t="s">
        <v>910</v>
      </c>
      <c r="P285" s="612" t="s">
        <v>909</v>
      </c>
      <c r="Q285" s="612" t="s">
        <v>4097</v>
      </c>
    </row>
    <row r="286" spans="1:17" ht="23.25" customHeight="1">
      <c r="A286" s="606"/>
      <c r="B286" s="606" t="s">
        <v>931</v>
      </c>
      <c r="C286" s="614">
        <v>2101020198.1140001</v>
      </c>
      <c r="D286" s="609" t="s">
        <v>360</v>
      </c>
      <c r="F286" s="574" t="s">
        <v>2961</v>
      </c>
      <c r="G286" s="574" t="s">
        <v>3882</v>
      </c>
      <c r="H286" s="611">
        <f t="shared" si="4"/>
        <v>0</v>
      </c>
      <c r="I286" s="612" t="s">
        <v>3882</v>
      </c>
      <c r="J286" s="612" t="s">
        <v>4184</v>
      </c>
      <c r="K286" s="612" t="s">
        <v>4185</v>
      </c>
      <c r="L286" s="612" t="s">
        <v>4181</v>
      </c>
      <c r="M286" s="612" t="s">
        <v>4182</v>
      </c>
      <c r="N286" s="612" t="s">
        <v>4183</v>
      </c>
      <c r="O286" s="612" t="s">
        <v>910</v>
      </c>
      <c r="P286" s="612" t="s">
        <v>909</v>
      </c>
      <c r="Q286" s="612" t="s">
        <v>4097</v>
      </c>
    </row>
    <row r="287" spans="1:17" ht="23.25" customHeight="1">
      <c r="A287" s="606" t="s">
        <v>945</v>
      </c>
      <c r="B287" s="606">
        <v>7.1</v>
      </c>
      <c r="C287" s="614">
        <v>2101020198.115</v>
      </c>
      <c r="D287" s="621" t="s">
        <v>353</v>
      </c>
      <c r="F287" s="574" t="s">
        <v>3883</v>
      </c>
      <c r="G287" s="574" t="s">
        <v>353</v>
      </c>
      <c r="H287" s="611">
        <f t="shared" si="4"/>
        <v>0</v>
      </c>
      <c r="I287" s="612" t="s">
        <v>353</v>
      </c>
      <c r="J287" s="612" t="s">
        <v>4184</v>
      </c>
      <c r="K287" s="612" t="s">
        <v>4185</v>
      </c>
      <c r="L287" s="612" t="s">
        <v>4181</v>
      </c>
      <c r="M287" s="612" t="s">
        <v>4182</v>
      </c>
      <c r="N287" s="612" t="s">
        <v>4183</v>
      </c>
      <c r="O287" s="612" t="s">
        <v>910</v>
      </c>
      <c r="P287" s="612" t="s">
        <v>909</v>
      </c>
      <c r="Q287" s="612" t="s">
        <v>4131</v>
      </c>
    </row>
    <row r="288" spans="1:17" ht="23.25" customHeight="1">
      <c r="A288" s="606" t="s">
        <v>945</v>
      </c>
      <c r="B288" s="606">
        <v>7.2</v>
      </c>
      <c r="C288" s="614">
        <v>2101020198.1159999</v>
      </c>
      <c r="D288" s="621" t="s">
        <v>354</v>
      </c>
      <c r="F288" s="574" t="s">
        <v>3884</v>
      </c>
      <c r="G288" s="574" t="s">
        <v>3885</v>
      </c>
      <c r="H288" s="611">
        <f t="shared" si="4"/>
        <v>0</v>
      </c>
      <c r="I288" s="612" t="s">
        <v>3885</v>
      </c>
      <c r="J288" s="612" t="s">
        <v>4184</v>
      </c>
      <c r="K288" s="612" t="s">
        <v>4185</v>
      </c>
      <c r="L288" s="612" t="s">
        <v>4181</v>
      </c>
      <c r="M288" s="612" t="s">
        <v>4182</v>
      </c>
      <c r="N288" s="612" t="s">
        <v>4183</v>
      </c>
      <c r="O288" s="612" t="s">
        <v>910</v>
      </c>
      <c r="P288" s="612" t="s">
        <v>909</v>
      </c>
      <c r="Q288" s="612" t="s">
        <v>4131</v>
      </c>
    </row>
    <row r="289" spans="1:17" ht="23.25" customHeight="1">
      <c r="A289" s="606" t="s">
        <v>945</v>
      </c>
      <c r="B289" s="606">
        <v>7.3</v>
      </c>
      <c r="C289" s="614">
        <v>2101020198.1170001</v>
      </c>
      <c r="D289" s="621" t="s">
        <v>355</v>
      </c>
      <c r="F289" s="574" t="s">
        <v>3886</v>
      </c>
      <c r="G289" s="574" t="s">
        <v>3887</v>
      </c>
      <c r="H289" s="611">
        <f t="shared" si="4"/>
        <v>0</v>
      </c>
      <c r="I289" s="612" t="s">
        <v>3887</v>
      </c>
      <c r="J289" s="612" t="s">
        <v>4184</v>
      </c>
      <c r="K289" s="612" t="s">
        <v>4185</v>
      </c>
      <c r="L289" s="612" t="s">
        <v>4181</v>
      </c>
      <c r="M289" s="612" t="s">
        <v>4182</v>
      </c>
      <c r="N289" s="612" t="s">
        <v>4183</v>
      </c>
      <c r="O289" s="612" t="s">
        <v>910</v>
      </c>
      <c r="P289" s="612" t="s">
        <v>909</v>
      </c>
      <c r="Q289" s="612" t="s">
        <v>4131</v>
      </c>
    </row>
    <row r="290" spans="1:17" ht="23.25" customHeight="1">
      <c r="A290" s="606" t="s">
        <v>945</v>
      </c>
      <c r="B290" s="606" t="s">
        <v>936</v>
      </c>
      <c r="C290" s="614">
        <v>2101020198.118</v>
      </c>
      <c r="D290" s="621" t="s">
        <v>356</v>
      </c>
      <c r="F290" s="574" t="s">
        <v>3888</v>
      </c>
      <c r="G290" s="574" t="s">
        <v>3889</v>
      </c>
      <c r="H290" s="611">
        <f t="shared" si="4"/>
        <v>0</v>
      </c>
      <c r="I290" s="612" t="s">
        <v>3889</v>
      </c>
      <c r="J290" s="612" t="s">
        <v>4184</v>
      </c>
      <c r="K290" s="612" t="s">
        <v>4185</v>
      </c>
      <c r="L290" s="612" t="s">
        <v>4181</v>
      </c>
      <c r="M290" s="612" t="s">
        <v>4182</v>
      </c>
      <c r="N290" s="612" t="s">
        <v>4183</v>
      </c>
      <c r="O290" s="612" t="s">
        <v>910</v>
      </c>
      <c r="P290" s="612" t="s">
        <v>909</v>
      </c>
      <c r="Q290" s="612" t="s">
        <v>4131</v>
      </c>
    </row>
    <row r="291" spans="1:17" ht="23.25" customHeight="1">
      <c r="A291" s="606" t="s">
        <v>945</v>
      </c>
      <c r="B291" s="606" t="s">
        <v>937</v>
      </c>
      <c r="C291" s="614">
        <v>2101020198.119</v>
      </c>
      <c r="D291" s="621" t="s">
        <v>357</v>
      </c>
      <c r="F291" s="574" t="s">
        <v>3890</v>
      </c>
      <c r="G291" s="574" t="s">
        <v>3879</v>
      </c>
      <c r="H291" s="611">
        <f t="shared" si="4"/>
        <v>0</v>
      </c>
      <c r="I291" s="612" t="s">
        <v>3879</v>
      </c>
      <c r="J291" s="612" t="s">
        <v>4184</v>
      </c>
      <c r="K291" s="612" t="s">
        <v>4185</v>
      </c>
      <c r="L291" s="612" t="s">
        <v>4181</v>
      </c>
      <c r="M291" s="612" t="s">
        <v>4182</v>
      </c>
      <c r="N291" s="612" t="s">
        <v>4183</v>
      </c>
      <c r="O291" s="612" t="s">
        <v>910</v>
      </c>
      <c r="P291" s="612" t="s">
        <v>909</v>
      </c>
      <c r="Q291" s="612" t="s">
        <v>4131</v>
      </c>
    </row>
    <row r="292" spans="1:17" ht="23.25" customHeight="1">
      <c r="A292" s="606" t="s">
        <v>945</v>
      </c>
      <c r="B292" s="606">
        <v>7.8</v>
      </c>
      <c r="C292" s="614">
        <v>2101020198.1199999</v>
      </c>
      <c r="D292" s="621" t="s">
        <v>358</v>
      </c>
      <c r="F292" s="574" t="s">
        <v>3891</v>
      </c>
      <c r="G292" s="574" t="s">
        <v>3880</v>
      </c>
      <c r="H292" s="611">
        <f t="shared" si="4"/>
        <v>0</v>
      </c>
      <c r="I292" s="612" t="s">
        <v>3880</v>
      </c>
      <c r="J292" s="612" t="s">
        <v>4184</v>
      </c>
      <c r="K292" s="612" t="s">
        <v>4185</v>
      </c>
      <c r="L292" s="612" t="s">
        <v>4181</v>
      </c>
      <c r="M292" s="612" t="s">
        <v>4182</v>
      </c>
      <c r="N292" s="612" t="s">
        <v>4183</v>
      </c>
      <c r="O292" s="612" t="s">
        <v>910</v>
      </c>
      <c r="P292" s="612" t="s">
        <v>909</v>
      </c>
      <c r="Q292" s="612" t="s">
        <v>4131</v>
      </c>
    </row>
    <row r="293" spans="1:17" ht="23.25" customHeight="1">
      <c r="A293" s="606" t="s">
        <v>945</v>
      </c>
      <c r="B293" s="606">
        <v>7.9</v>
      </c>
      <c r="C293" s="614">
        <v>2101020198.1210001</v>
      </c>
      <c r="D293" s="621" t="s">
        <v>359</v>
      </c>
      <c r="F293" s="574" t="s">
        <v>3892</v>
      </c>
      <c r="G293" s="574" t="s">
        <v>3881</v>
      </c>
      <c r="H293" s="611">
        <f t="shared" si="4"/>
        <v>0</v>
      </c>
      <c r="I293" s="612" t="s">
        <v>3881</v>
      </c>
      <c r="J293" s="612" t="s">
        <v>4184</v>
      </c>
      <c r="K293" s="612" t="s">
        <v>4185</v>
      </c>
      <c r="L293" s="612" t="s">
        <v>4181</v>
      </c>
      <c r="M293" s="612" t="s">
        <v>4182</v>
      </c>
      <c r="N293" s="612" t="s">
        <v>4183</v>
      </c>
      <c r="O293" s="612" t="s">
        <v>910</v>
      </c>
      <c r="P293" s="612" t="s">
        <v>909</v>
      </c>
      <c r="Q293" s="612" t="s">
        <v>4131</v>
      </c>
    </row>
    <row r="294" spans="1:17" ht="23.25" customHeight="1">
      <c r="A294" s="606" t="s">
        <v>945</v>
      </c>
      <c r="B294" s="606" t="s">
        <v>931</v>
      </c>
      <c r="C294" s="614">
        <v>2101020198.122</v>
      </c>
      <c r="D294" s="621" t="s">
        <v>360</v>
      </c>
      <c r="F294" s="574" t="s">
        <v>3893</v>
      </c>
      <c r="G294" s="574" t="s">
        <v>3882</v>
      </c>
      <c r="H294" s="611">
        <f t="shared" si="4"/>
        <v>0</v>
      </c>
      <c r="I294" s="612" t="s">
        <v>3882</v>
      </c>
      <c r="J294" s="612" t="s">
        <v>4184</v>
      </c>
      <c r="K294" s="612" t="s">
        <v>4185</v>
      </c>
      <c r="L294" s="612" t="s">
        <v>4181</v>
      </c>
      <c r="M294" s="612" t="s">
        <v>4182</v>
      </c>
      <c r="N294" s="612" t="s">
        <v>4183</v>
      </c>
      <c r="O294" s="612" t="s">
        <v>910</v>
      </c>
      <c r="P294" s="612" t="s">
        <v>909</v>
      </c>
      <c r="Q294" s="612" t="s">
        <v>4131</v>
      </c>
    </row>
    <row r="295" spans="1:17" ht="23.25" customHeight="1">
      <c r="A295" s="606" t="s">
        <v>945</v>
      </c>
      <c r="B295" s="606">
        <v>7.1</v>
      </c>
      <c r="C295" s="614">
        <v>2101020199.1340001</v>
      </c>
      <c r="D295" s="609" t="s">
        <v>361</v>
      </c>
      <c r="F295" s="574" t="s">
        <v>2963</v>
      </c>
      <c r="G295" s="574" t="s">
        <v>2174</v>
      </c>
      <c r="H295" s="611">
        <f t="shared" si="4"/>
        <v>0</v>
      </c>
      <c r="I295" s="612" t="s">
        <v>2174</v>
      </c>
      <c r="J295" s="612" t="s">
        <v>4186</v>
      </c>
      <c r="K295" s="612" t="s">
        <v>4187</v>
      </c>
      <c r="L295" s="612" t="s">
        <v>4181</v>
      </c>
      <c r="M295" s="612" t="s">
        <v>4182</v>
      </c>
      <c r="N295" s="612" t="s">
        <v>4183</v>
      </c>
      <c r="O295" s="612" t="s">
        <v>910</v>
      </c>
      <c r="P295" s="612" t="s">
        <v>909</v>
      </c>
      <c r="Q295" s="612" t="s">
        <v>4097</v>
      </c>
    </row>
    <row r="296" spans="1:17" ht="23.25" customHeight="1">
      <c r="A296" s="606" t="s">
        <v>945</v>
      </c>
      <c r="B296" s="606">
        <v>7.2</v>
      </c>
      <c r="C296" s="614">
        <v>2101020199.135</v>
      </c>
      <c r="D296" s="609" t="s">
        <v>362</v>
      </c>
      <c r="F296" s="574" t="s">
        <v>2964</v>
      </c>
      <c r="G296" s="574" t="s">
        <v>2175</v>
      </c>
      <c r="H296" s="611">
        <f t="shared" si="4"/>
        <v>0</v>
      </c>
      <c r="I296" s="612" t="s">
        <v>2175</v>
      </c>
      <c r="J296" s="612" t="s">
        <v>4186</v>
      </c>
      <c r="K296" s="612" t="s">
        <v>4187</v>
      </c>
      <c r="L296" s="612" t="s">
        <v>4181</v>
      </c>
      <c r="M296" s="612" t="s">
        <v>4182</v>
      </c>
      <c r="N296" s="612" t="s">
        <v>4183</v>
      </c>
      <c r="O296" s="612" t="s">
        <v>910</v>
      </c>
      <c r="P296" s="612" t="s">
        <v>909</v>
      </c>
      <c r="Q296" s="612" t="s">
        <v>4097</v>
      </c>
    </row>
    <row r="297" spans="1:17" ht="23.25" customHeight="1">
      <c r="A297" s="606" t="s">
        <v>945</v>
      </c>
      <c r="B297" s="606">
        <v>7.3</v>
      </c>
      <c r="C297" s="614">
        <v>2101020199.1359999</v>
      </c>
      <c r="D297" s="609" t="s">
        <v>363</v>
      </c>
      <c r="F297" s="574" t="s">
        <v>2965</v>
      </c>
      <c r="G297" s="574" t="s">
        <v>363</v>
      </c>
      <c r="H297" s="611">
        <f t="shared" si="4"/>
        <v>0</v>
      </c>
      <c r="I297" s="612" t="s">
        <v>363</v>
      </c>
      <c r="J297" s="612" t="s">
        <v>4186</v>
      </c>
      <c r="K297" s="612" t="s">
        <v>4187</v>
      </c>
      <c r="L297" s="612" t="s">
        <v>4181</v>
      </c>
      <c r="M297" s="612" t="s">
        <v>4182</v>
      </c>
      <c r="N297" s="612" t="s">
        <v>4183</v>
      </c>
      <c r="O297" s="612" t="s">
        <v>910</v>
      </c>
      <c r="P297" s="612" t="s">
        <v>909</v>
      </c>
      <c r="Q297" s="612" t="s">
        <v>4097</v>
      </c>
    </row>
    <row r="298" spans="1:17" ht="23.25" customHeight="1">
      <c r="A298" s="606" t="s">
        <v>945</v>
      </c>
      <c r="B298" s="606" t="s">
        <v>936</v>
      </c>
      <c r="C298" s="614">
        <v>2101020199.1370001</v>
      </c>
      <c r="D298" s="609" t="s">
        <v>364</v>
      </c>
      <c r="F298" s="574" t="s">
        <v>2966</v>
      </c>
      <c r="G298" s="574" t="s">
        <v>2177</v>
      </c>
      <c r="H298" s="611">
        <f t="shared" si="4"/>
        <v>0</v>
      </c>
      <c r="I298" s="612" t="s">
        <v>2177</v>
      </c>
      <c r="J298" s="612" t="s">
        <v>4186</v>
      </c>
      <c r="K298" s="612" t="s">
        <v>4187</v>
      </c>
      <c r="L298" s="612" t="s">
        <v>4181</v>
      </c>
      <c r="M298" s="612" t="s">
        <v>4182</v>
      </c>
      <c r="N298" s="612" t="s">
        <v>4183</v>
      </c>
      <c r="O298" s="612" t="s">
        <v>910</v>
      </c>
      <c r="P298" s="612" t="s">
        <v>909</v>
      </c>
      <c r="Q298" s="612" t="s">
        <v>4097</v>
      </c>
    </row>
    <row r="299" spans="1:17" ht="23.25" customHeight="1">
      <c r="A299" s="606" t="s">
        <v>945</v>
      </c>
      <c r="B299" s="606" t="s">
        <v>937</v>
      </c>
      <c r="C299" s="608">
        <v>2101020199.138</v>
      </c>
      <c r="D299" s="613" t="s">
        <v>365</v>
      </c>
      <c r="F299" s="574" t="s">
        <v>2967</v>
      </c>
      <c r="G299" s="574" t="s">
        <v>2179</v>
      </c>
      <c r="H299" s="611">
        <f t="shared" si="4"/>
        <v>0</v>
      </c>
      <c r="I299" s="612" t="s">
        <v>2179</v>
      </c>
      <c r="J299" s="612" t="s">
        <v>4186</v>
      </c>
      <c r="K299" s="612" t="s">
        <v>4187</v>
      </c>
      <c r="L299" s="612" t="s">
        <v>4181</v>
      </c>
      <c r="M299" s="612" t="s">
        <v>4182</v>
      </c>
      <c r="N299" s="612" t="s">
        <v>4183</v>
      </c>
      <c r="O299" s="612" t="s">
        <v>910</v>
      </c>
      <c r="P299" s="612" t="s">
        <v>909</v>
      </c>
      <c r="Q299" s="612" t="s">
        <v>4097</v>
      </c>
    </row>
    <row r="300" spans="1:17" ht="23.25" customHeight="1">
      <c r="A300" s="606" t="s">
        <v>945</v>
      </c>
      <c r="B300" s="606">
        <v>7.4</v>
      </c>
      <c r="C300" s="608">
        <v>2101020199.1389999</v>
      </c>
      <c r="D300" s="613" t="s">
        <v>366</v>
      </c>
      <c r="F300" s="574" t="s">
        <v>2968</v>
      </c>
      <c r="G300" s="574" t="s">
        <v>2182</v>
      </c>
      <c r="H300" s="611">
        <f t="shared" si="4"/>
        <v>0</v>
      </c>
      <c r="I300" s="612" t="s">
        <v>2182</v>
      </c>
      <c r="J300" s="612" t="s">
        <v>4186</v>
      </c>
      <c r="K300" s="612" t="s">
        <v>4187</v>
      </c>
      <c r="L300" s="612" t="s">
        <v>4181</v>
      </c>
      <c r="M300" s="612" t="s">
        <v>4182</v>
      </c>
      <c r="N300" s="612" t="s">
        <v>4183</v>
      </c>
      <c r="O300" s="612" t="s">
        <v>910</v>
      </c>
      <c r="P300" s="612" t="s">
        <v>909</v>
      </c>
      <c r="Q300" s="612" t="s">
        <v>4097</v>
      </c>
    </row>
    <row r="301" spans="1:17" ht="23.25" customHeight="1">
      <c r="A301" s="606" t="s">
        <v>945</v>
      </c>
      <c r="B301" s="606">
        <v>7.5</v>
      </c>
      <c r="C301" s="608">
        <v>2101020199.1400001</v>
      </c>
      <c r="D301" s="613" t="s">
        <v>367</v>
      </c>
      <c r="F301" s="574" t="s">
        <v>2969</v>
      </c>
      <c r="G301" s="574" t="s">
        <v>2184</v>
      </c>
      <c r="H301" s="611">
        <f t="shared" si="4"/>
        <v>0</v>
      </c>
      <c r="I301" s="612" t="s">
        <v>2184</v>
      </c>
      <c r="J301" s="612" t="s">
        <v>4186</v>
      </c>
      <c r="K301" s="612" t="s">
        <v>4187</v>
      </c>
      <c r="L301" s="612" t="s">
        <v>4181</v>
      </c>
      <c r="M301" s="612" t="s">
        <v>4182</v>
      </c>
      <c r="N301" s="612" t="s">
        <v>4183</v>
      </c>
      <c r="O301" s="612" t="s">
        <v>910</v>
      </c>
      <c r="P301" s="612" t="s">
        <v>909</v>
      </c>
      <c r="Q301" s="612" t="s">
        <v>4097</v>
      </c>
    </row>
    <row r="302" spans="1:17" ht="23.25" customHeight="1">
      <c r="A302" s="606" t="s">
        <v>945</v>
      </c>
      <c r="B302" s="606">
        <v>7.6</v>
      </c>
      <c r="C302" s="614">
        <v>2101020199.141</v>
      </c>
      <c r="D302" s="609" t="s">
        <v>368</v>
      </c>
      <c r="F302" s="574" t="s">
        <v>2970</v>
      </c>
      <c r="G302" s="574" t="s">
        <v>2185</v>
      </c>
      <c r="H302" s="611">
        <f t="shared" si="4"/>
        <v>0</v>
      </c>
      <c r="I302" s="612" t="s">
        <v>2185</v>
      </c>
      <c r="J302" s="612" t="s">
        <v>4186</v>
      </c>
      <c r="K302" s="612" t="s">
        <v>4187</v>
      </c>
      <c r="L302" s="612" t="s">
        <v>4181</v>
      </c>
      <c r="M302" s="612" t="s">
        <v>4182</v>
      </c>
      <c r="N302" s="612" t="s">
        <v>4183</v>
      </c>
      <c r="O302" s="612" t="s">
        <v>910</v>
      </c>
      <c r="P302" s="612" t="s">
        <v>909</v>
      </c>
      <c r="Q302" s="612" t="s">
        <v>4097</v>
      </c>
    </row>
    <row r="303" spans="1:17" ht="23.25" customHeight="1">
      <c r="A303" s="606" t="s">
        <v>945</v>
      </c>
      <c r="B303" s="606">
        <v>7.7</v>
      </c>
      <c r="C303" s="614">
        <v>2101020199.142</v>
      </c>
      <c r="D303" s="609" t="s">
        <v>369</v>
      </c>
      <c r="F303" s="574" t="s">
        <v>2971</v>
      </c>
      <c r="G303" s="574" t="s">
        <v>2186</v>
      </c>
      <c r="H303" s="611">
        <f t="shared" si="4"/>
        <v>0</v>
      </c>
      <c r="I303" s="612" t="s">
        <v>2186</v>
      </c>
      <c r="J303" s="612" t="s">
        <v>4186</v>
      </c>
      <c r="K303" s="612" t="s">
        <v>4187</v>
      </c>
      <c r="L303" s="612" t="s">
        <v>4181</v>
      </c>
      <c r="M303" s="612" t="s">
        <v>4182</v>
      </c>
      <c r="N303" s="612" t="s">
        <v>4183</v>
      </c>
      <c r="O303" s="612" t="s">
        <v>910</v>
      </c>
      <c r="P303" s="612" t="s">
        <v>909</v>
      </c>
      <c r="Q303" s="612" t="s">
        <v>4097</v>
      </c>
    </row>
    <row r="304" spans="1:17" ht="23.25" customHeight="1">
      <c r="A304" s="606" t="s">
        <v>945</v>
      </c>
      <c r="B304" s="606">
        <v>7.8</v>
      </c>
      <c r="C304" s="608">
        <v>2101020199.1429999</v>
      </c>
      <c r="D304" s="613" t="s">
        <v>370</v>
      </c>
      <c r="F304" s="574" t="s">
        <v>2972</v>
      </c>
      <c r="G304" s="574" t="s">
        <v>2187</v>
      </c>
      <c r="H304" s="611">
        <f t="shared" si="4"/>
        <v>0</v>
      </c>
      <c r="I304" s="612" t="s">
        <v>2187</v>
      </c>
      <c r="J304" s="612" t="s">
        <v>4186</v>
      </c>
      <c r="K304" s="612" t="s">
        <v>4187</v>
      </c>
      <c r="L304" s="612" t="s">
        <v>4181</v>
      </c>
      <c r="M304" s="612" t="s">
        <v>4182</v>
      </c>
      <c r="N304" s="612" t="s">
        <v>4183</v>
      </c>
      <c r="O304" s="612" t="s">
        <v>910</v>
      </c>
      <c r="P304" s="612" t="s">
        <v>909</v>
      </c>
      <c r="Q304" s="612" t="s">
        <v>4097</v>
      </c>
    </row>
    <row r="305" spans="1:17" ht="23.25" customHeight="1">
      <c r="A305" s="606" t="s">
        <v>945</v>
      </c>
      <c r="B305" s="606">
        <v>7.9</v>
      </c>
      <c r="C305" s="608">
        <v>2101020199.1440001</v>
      </c>
      <c r="D305" s="613" t="s">
        <v>371</v>
      </c>
      <c r="F305" s="574" t="s">
        <v>2973</v>
      </c>
      <c r="G305" s="574" t="s">
        <v>2188</v>
      </c>
      <c r="H305" s="611">
        <f t="shared" si="4"/>
        <v>0</v>
      </c>
      <c r="I305" s="612" t="s">
        <v>2188</v>
      </c>
      <c r="J305" s="612" t="s">
        <v>4186</v>
      </c>
      <c r="K305" s="612" t="s">
        <v>4187</v>
      </c>
      <c r="L305" s="612" t="s">
        <v>4181</v>
      </c>
      <c r="M305" s="612" t="s">
        <v>4182</v>
      </c>
      <c r="N305" s="612" t="s">
        <v>4183</v>
      </c>
      <c r="O305" s="612" t="s">
        <v>910</v>
      </c>
      <c r="P305" s="612" t="s">
        <v>909</v>
      </c>
      <c r="Q305" s="612" t="s">
        <v>4097</v>
      </c>
    </row>
    <row r="306" spans="1:17" ht="23.25" customHeight="1">
      <c r="A306" s="606" t="s">
        <v>945</v>
      </c>
      <c r="B306" s="606" t="s">
        <v>931</v>
      </c>
      <c r="C306" s="608">
        <v>2101020199.145</v>
      </c>
      <c r="D306" s="613" t="s">
        <v>372</v>
      </c>
      <c r="F306" s="574" t="s">
        <v>2974</v>
      </c>
      <c r="G306" s="574" t="s">
        <v>2189</v>
      </c>
      <c r="H306" s="611">
        <f t="shared" si="4"/>
        <v>0</v>
      </c>
      <c r="I306" s="612" t="s">
        <v>2189</v>
      </c>
      <c r="J306" s="612" t="s">
        <v>4186</v>
      </c>
      <c r="K306" s="612" t="s">
        <v>4187</v>
      </c>
      <c r="L306" s="612" t="s">
        <v>4181</v>
      </c>
      <c r="M306" s="612" t="s">
        <v>4182</v>
      </c>
      <c r="N306" s="612" t="s">
        <v>4183</v>
      </c>
      <c r="O306" s="612" t="s">
        <v>910</v>
      </c>
      <c r="P306" s="612" t="s">
        <v>909</v>
      </c>
      <c r="Q306" s="612" t="s">
        <v>4097</v>
      </c>
    </row>
    <row r="307" spans="1:17" ht="23.25" customHeight="1">
      <c r="A307" s="606" t="s">
        <v>945</v>
      </c>
      <c r="B307" s="606" t="s">
        <v>932</v>
      </c>
      <c r="C307" s="608">
        <v>2101020199.1459999</v>
      </c>
      <c r="D307" s="613" t="s">
        <v>373</v>
      </c>
      <c r="F307" s="574" t="s">
        <v>2975</v>
      </c>
      <c r="G307" s="574" t="s">
        <v>2191</v>
      </c>
      <c r="H307" s="611">
        <f t="shared" si="4"/>
        <v>0</v>
      </c>
      <c r="I307" s="612" t="s">
        <v>2191</v>
      </c>
      <c r="J307" s="612" t="s">
        <v>4186</v>
      </c>
      <c r="K307" s="612" t="s">
        <v>4187</v>
      </c>
      <c r="L307" s="612" t="s">
        <v>4181</v>
      </c>
      <c r="M307" s="612" t="s">
        <v>4182</v>
      </c>
      <c r="N307" s="612" t="s">
        <v>4183</v>
      </c>
      <c r="O307" s="612" t="s">
        <v>910</v>
      </c>
      <c r="P307" s="612" t="s">
        <v>909</v>
      </c>
      <c r="Q307" s="612" t="s">
        <v>4097</v>
      </c>
    </row>
    <row r="308" spans="1:17" ht="23.25" customHeight="1">
      <c r="A308" s="606" t="s">
        <v>945</v>
      </c>
      <c r="B308" s="606" t="s">
        <v>933</v>
      </c>
      <c r="C308" s="614">
        <v>2101020199.1470001</v>
      </c>
      <c r="D308" s="609" t="s">
        <v>374</v>
      </c>
      <c r="F308" s="574" t="s">
        <v>2976</v>
      </c>
      <c r="G308" s="574" t="s">
        <v>2192</v>
      </c>
      <c r="H308" s="611">
        <f t="shared" si="4"/>
        <v>0</v>
      </c>
      <c r="I308" s="612" t="s">
        <v>2192</v>
      </c>
      <c r="J308" s="612" t="s">
        <v>4186</v>
      </c>
      <c r="K308" s="612" t="s">
        <v>4187</v>
      </c>
      <c r="L308" s="612" t="s">
        <v>4181</v>
      </c>
      <c r="M308" s="612" t="s">
        <v>4182</v>
      </c>
      <c r="N308" s="612" t="s">
        <v>4183</v>
      </c>
      <c r="O308" s="612" t="s">
        <v>910</v>
      </c>
      <c r="P308" s="612" t="s">
        <v>909</v>
      </c>
      <c r="Q308" s="612" t="s">
        <v>4097</v>
      </c>
    </row>
    <row r="309" spans="1:17" ht="23.25" customHeight="1">
      <c r="A309" s="606" t="s">
        <v>945</v>
      </c>
      <c r="B309" s="606" t="s">
        <v>934</v>
      </c>
      <c r="C309" s="614">
        <v>2101020199.148</v>
      </c>
      <c r="D309" s="609" t="s">
        <v>375</v>
      </c>
      <c r="F309" s="574" t="s">
        <v>2978</v>
      </c>
      <c r="G309" s="574" t="s">
        <v>2193</v>
      </c>
      <c r="H309" s="611">
        <f t="shared" si="4"/>
        <v>0</v>
      </c>
      <c r="I309" s="612" t="s">
        <v>2193</v>
      </c>
      <c r="J309" s="612" t="s">
        <v>4186</v>
      </c>
      <c r="K309" s="612" t="s">
        <v>4187</v>
      </c>
      <c r="L309" s="612" t="s">
        <v>4181</v>
      </c>
      <c r="M309" s="612" t="s">
        <v>4182</v>
      </c>
      <c r="N309" s="612" t="s">
        <v>4183</v>
      </c>
      <c r="O309" s="612" t="s">
        <v>910</v>
      </c>
      <c r="P309" s="612" t="s">
        <v>909</v>
      </c>
      <c r="Q309" s="612" t="s">
        <v>4097</v>
      </c>
    </row>
    <row r="310" spans="1:17" ht="23.25" customHeight="1">
      <c r="A310" s="606" t="s">
        <v>945</v>
      </c>
      <c r="B310" s="606" t="s">
        <v>936</v>
      </c>
      <c r="C310" s="614">
        <v>2101020199.1489999</v>
      </c>
      <c r="D310" s="609" t="s">
        <v>376</v>
      </c>
      <c r="F310" s="574" t="s">
        <v>2980</v>
      </c>
      <c r="G310" s="574" t="s">
        <v>3894</v>
      </c>
      <c r="H310" s="611">
        <f t="shared" si="4"/>
        <v>0</v>
      </c>
      <c r="I310" s="612" t="s">
        <v>3894</v>
      </c>
      <c r="J310" s="612" t="s">
        <v>4186</v>
      </c>
      <c r="K310" s="612" t="s">
        <v>4187</v>
      </c>
      <c r="L310" s="612" t="s">
        <v>4181</v>
      </c>
      <c r="M310" s="612" t="s">
        <v>4182</v>
      </c>
      <c r="N310" s="612" t="s">
        <v>4183</v>
      </c>
      <c r="O310" s="612" t="s">
        <v>910</v>
      </c>
      <c r="P310" s="612" t="s">
        <v>909</v>
      </c>
      <c r="Q310" s="612" t="s">
        <v>4097</v>
      </c>
    </row>
    <row r="311" spans="1:17" ht="23.25" customHeight="1">
      <c r="A311" s="606" t="s">
        <v>945</v>
      </c>
      <c r="B311" s="606" t="s">
        <v>936</v>
      </c>
      <c r="C311" s="614">
        <v>2101020199.1500001</v>
      </c>
      <c r="D311" s="609" t="s">
        <v>377</v>
      </c>
      <c r="F311" s="574" t="s">
        <v>2981</v>
      </c>
      <c r="G311" s="574" t="s">
        <v>3895</v>
      </c>
      <c r="H311" s="611">
        <f t="shared" si="4"/>
        <v>0</v>
      </c>
      <c r="I311" s="612" t="s">
        <v>3895</v>
      </c>
      <c r="J311" s="612" t="s">
        <v>4186</v>
      </c>
      <c r="K311" s="612" t="s">
        <v>4187</v>
      </c>
      <c r="L311" s="612" t="s">
        <v>4181</v>
      </c>
      <c r="M311" s="612" t="s">
        <v>4182</v>
      </c>
      <c r="N311" s="612" t="s">
        <v>4183</v>
      </c>
      <c r="O311" s="612" t="s">
        <v>910</v>
      </c>
      <c r="P311" s="612" t="s">
        <v>909</v>
      </c>
      <c r="Q311" s="612" t="s">
        <v>4097</v>
      </c>
    </row>
    <row r="312" spans="1:17" ht="23.25" customHeight="1">
      <c r="A312" s="606"/>
      <c r="B312" s="607" t="s">
        <v>938</v>
      </c>
      <c r="C312" s="608">
        <v>2101020199.151</v>
      </c>
      <c r="D312" s="613" t="s">
        <v>378</v>
      </c>
      <c r="F312" s="574" t="s">
        <v>3896</v>
      </c>
      <c r="G312" s="574" t="s">
        <v>3897</v>
      </c>
      <c r="H312" s="611">
        <f t="shared" si="4"/>
        <v>0</v>
      </c>
      <c r="I312" s="612" t="s">
        <v>3897</v>
      </c>
      <c r="J312" s="612" t="s">
        <v>4186</v>
      </c>
      <c r="K312" s="612" t="s">
        <v>4187</v>
      </c>
      <c r="L312" s="612" t="s">
        <v>4181</v>
      </c>
      <c r="M312" s="612" t="s">
        <v>4182</v>
      </c>
      <c r="N312" s="612" t="s">
        <v>4183</v>
      </c>
      <c r="O312" s="612" t="s">
        <v>910</v>
      </c>
      <c r="P312" s="612" t="s">
        <v>909</v>
      </c>
      <c r="Q312" s="612" t="s">
        <v>4097</v>
      </c>
    </row>
    <row r="313" spans="1:17" ht="23.25" customHeight="1">
      <c r="A313" s="606"/>
      <c r="B313" s="607" t="s">
        <v>935</v>
      </c>
      <c r="C313" s="614">
        <v>2101020199.201</v>
      </c>
      <c r="D313" s="609" t="s">
        <v>379</v>
      </c>
      <c r="F313" s="574" t="s">
        <v>2982</v>
      </c>
      <c r="G313" s="574" t="s">
        <v>3898</v>
      </c>
      <c r="H313" s="611">
        <f t="shared" si="4"/>
        <v>0</v>
      </c>
      <c r="I313" s="612" t="s">
        <v>3898</v>
      </c>
      <c r="J313" s="612" t="s">
        <v>4186</v>
      </c>
      <c r="K313" s="612" t="s">
        <v>4187</v>
      </c>
      <c r="L313" s="612" t="s">
        <v>4181</v>
      </c>
      <c r="M313" s="612" t="s">
        <v>4182</v>
      </c>
      <c r="N313" s="612" t="s">
        <v>4183</v>
      </c>
      <c r="O313" s="612" t="s">
        <v>910</v>
      </c>
      <c r="P313" s="612" t="s">
        <v>909</v>
      </c>
      <c r="Q313" s="612" t="s">
        <v>4097</v>
      </c>
    </row>
    <row r="314" spans="1:17" ht="23.25" customHeight="1">
      <c r="A314" s="606" t="s">
        <v>945</v>
      </c>
      <c r="B314" s="622">
        <v>8.1</v>
      </c>
      <c r="C314" s="608">
        <v>2101020199.2019999</v>
      </c>
      <c r="D314" s="613" t="s">
        <v>380</v>
      </c>
      <c r="F314" s="574" t="s">
        <v>2983</v>
      </c>
      <c r="G314" s="574" t="s">
        <v>380</v>
      </c>
      <c r="H314" s="611">
        <f t="shared" si="4"/>
        <v>0</v>
      </c>
      <c r="I314" s="612" t="s">
        <v>380</v>
      </c>
      <c r="J314" s="612" t="s">
        <v>4186</v>
      </c>
      <c r="K314" s="612" t="s">
        <v>4187</v>
      </c>
      <c r="L314" s="612" t="s">
        <v>4181</v>
      </c>
      <c r="M314" s="612" t="s">
        <v>4182</v>
      </c>
      <c r="N314" s="612" t="s">
        <v>4183</v>
      </c>
      <c r="O314" s="612" t="s">
        <v>910</v>
      </c>
      <c r="P314" s="612" t="s">
        <v>909</v>
      </c>
      <c r="Q314" s="612" t="s">
        <v>4097</v>
      </c>
    </row>
    <row r="315" spans="1:17" ht="23.25" customHeight="1">
      <c r="A315" s="606" t="s">
        <v>945</v>
      </c>
      <c r="B315" s="622">
        <v>8.1</v>
      </c>
      <c r="C315" s="614">
        <v>2101020199.2030001</v>
      </c>
      <c r="D315" s="609" t="s">
        <v>381</v>
      </c>
      <c r="F315" s="574" t="s">
        <v>2985</v>
      </c>
      <c r="G315" s="574" t="s">
        <v>381</v>
      </c>
      <c r="H315" s="611">
        <f t="shared" si="4"/>
        <v>0</v>
      </c>
      <c r="I315" s="612" t="s">
        <v>381</v>
      </c>
      <c r="J315" s="612" t="s">
        <v>4186</v>
      </c>
      <c r="K315" s="612" t="s">
        <v>4187</v>
      </c>
      <c r="L315" s="612" t="s">
        <v>4181</v>
      </c>
      <c r="M315" s="612" t="s">
        <v>4182</v>
      </c>
      <c r="N315" s="612" t="s">
        <v>4183</v>
      </c>
      <c r="O315" s="612" t="s">
        <v>910</v>
      </c>
      <c r="P315" s="612" t="s">
        <v>909</v>
      </c>
      <c r="Q315" s="612" t="s">
        <v>4097</v>
      </c>
    </row>
    <row r="316" spans="1:17" ht="23.25" customHeight="1">
      <c r="A316" s="606" t="s">
        <v>945</v>
      </c>
      <c r="B316" s="622">
        <v>8.1</v>
      </c>
      <c r="C316" s="614">
        <v>2101020199.204</v>
      </c>
      <c r="D316" s="609" t="s">
        <v>382</v>
      </c>
      <c r="F316" s="574" t="s">
        <v>2987</v>
      </c>
      <c r="G316" s="574" t="s">
        <v>382</v>
      </c>
      <c r="H316" s="611">
        <f t="shared" si="4"/>
        <v>0</v>
      </c>
      <c r="I316" s="612" t="s">
        <v>382</v>
      </c>
      <c r="J316" s="612" t="s">
        <v>4186</v>
      </c>
      <c r="K316" s="612" t="s">
        <v>4187</v>
      </c>
      <c r="L316" s="612" t="s">
        <v>4181</v>
      </c>
      <c r="M316" s="612" t="s">
        <v>4182</v>
      </c>
      <c r="N316" s="612" t="s">
        <v>4183</v>
      </c>
      <c r="O316" s="612" t="s">
        <v>910</v>
      </c>
      <c r="P316" s="612" t="s">
        <v>909</v>
      </c>
      <c r="Q316" s="612" t="s">
        <v>4097</v>
      </c>
    </row>
    <row r="317" spans="1:17" ht="23.25" customHeight="1">
      <c r="A317" s="606" t="s">
        <v>945</v>
      </c>
      <c r="B317" s="622">
        <v>8.3000000000000007</v>
      </c>
      <c r="C317" s="614">
        <v>2101020199.3010001</v>
      </c>
      <c r="D317" s="609" t="s">
        <v>383</v>
      </c>
      <c r="F317" s="574" t="s">
        <v>2989</v>
      </c>
      <c r="G317" s="574" t="s">
        <v>383</v>
      </c>
      <c r="H317" s="611">
        <f t="shared" si="4"/>
        <v>0</v>
      </c>
      <c r="I317" s="612" t="s">
        <v>383</v>
      </c>
      <c r="J317" s="612" t="s">
        <v>4186</v>
      </c>
      <c r="K317" s="612" t="s">
        <v>4187</v>
      </c>
      <c r="L317" s="612" t="s">
        <v>4181</v>
      </c>
      <c r="M317" s="612" t="s">
        <v>4182</v>
      </c>
      <c r="N317" s="612" t="s">
        <v>4183</v>
      </c>
      <c r="O317" s="612" t="s">
        <v>910</v>
      </c>
      <c r="P317" s="612" t="s">
        <v>909</v>
      </c>
      <c r="Q317" s="612" t="s">
        <v>4097</v>
      </c>
    </row>
    <row r="318" spans="1:17" ht="23.25" customHeight="1">
      <c r="A318" s="606" t="s">
        <v>945</v>
      </c>
      <c r="B318" s="622">
        <v>8.1999999999999993</v>
      </c>
      <c r="C318" s="614">
        <v>2101020199.5009999</v>
      </c>
      <c r="D318" s="609" t="s">
        <v>384</v>
      </c>
      <c r="F318" s="574" t="s">
        <v>2990</v>
      </c>
      <c r="G318" s="574" t="s">
        <v>2202</v>
      </c>
      <c r="H318" s="611">
        <f t="shared" si="4"/>
        <v>0</v>
      </c>
      <c r="I318" s="612" t="s">
        <v>2202</v>
      </c>
      <c r="J318" s="612" t="s">
        <v>4186</v>
      </c>
      <c r="K318" s="612" t="s">
        <v>4187</v>
      </c>
      <c r="L318" s="612" t="s">
        <v>4181</v>
      </c>
      <c r="M318" s="612" t="s">
        <v>4182</v>
      </c>
      <c r="N318" s="612" t="s">
        <v>4183</v>
      </c>
      <c r="O318" s="612" t="s">
        <v>910</v>
      </c>
      <c r="P318" s="612" t="s">
        <v>909</v>
      </c>
      <c r="Q318" s="612" t="s">
        <v>4097</v>
      </c>
    </row>
    <row r="319" spans="1:17" ht="23.25" customHeight="1">
      <c r="A319" s="606" t="s">
        <v>945</v>
      </c>
      <c r="B319" s="622">
        <v>8.1999999999999993</v>
      </c>
      <c r="C319" s="608">
        <v>2101020199.5020001</v>
      </c>
      <c r="D319" s="613" t="s">
        <v>385</v>
      </c>
      <c r="F319" s="574" t="s">
        <v>2992</v>
      </c>
      <c r="G319" s="574" t="s">
        <v>2203</v>
      </c>
      <c r="H319" s="611">
        <f t="shared" si="4"/>
        <v>0</v>
      </c>
      <c r="I319" s="612" t="s">
        <v>2203</v>
      </c>
      <c r="J319" s="612" t="s">
        <v>4186</v>
      </c>
      <c r="K319" s="612" t="s">
        <v>4187</v>
      </c>
      <c r="L319" s="612" t="s">
        <v>4181</v>
      </c>
      <c r="M319" s="612" t="s">
        <v>4182</v>
      </c>
      <c r="N319" s="612" t="s">
        <v>4183</v>
      </c>
      <c r="O319" s="612" t="s">
        <v>910</v>
      </c>
      <c r="P319" s="612" t="s">
        <v>909</v>
      </c>
      <c r="Q319" s="612" t="s">
        <v>4097</v>
      </c>
    </row>
    <row r="320" spans="1:17" ht="23.25" customHeight="1">
      <c r="A320" s="606" t="s">
        <v>945</v>
      </c>
      <c r="B320" s="622">
        <v>8.1999999999999993</v>
      </c>
      <c r="C320" s="608">
        <v>2101020199.503</v>
      </c>
      <c r="D320" s="613" t="s">
        <v>3641</v>
      </c>
      <c r="F320" s="574" t="s">
        <v>3899</v>
      </c>
      <c r="G320" s="574" t="s">
        <v>3641</v>
      </c>
      <c r="H320" s="611">
        <f t="shared" si="4"/>
        <v>0</v>
      </c>
      <c r="I320" s="612" t="s">
        <v>3641</v>
      </c>
      <c r="J320" s="612" t="s">
        <v>4186</v>
      </c>
      <c r="K320" s="612" t="s">
        <v>4187</v>
      </c>
      <c r="L320" s="612" t="s">
        <v>4181</v>
      </c>
      <c r="M320" s="612" t="s">
        <v>4182</v>
      </c>
      <c r="N320" s="612" t="s">
        <v>4183</v>
      </c>
      <c r="O320" s="612" t="s">
        <v>910</v>
      </c>
      <c r="P320" s="612" t="s">
        <v>909</v>
      </c>
      <c r="Q320" s="612" t="s">
        <v>4113</v>
      </c>
    </row>
    <row r="321" spans="1:17" ht="23.25" customHeight="1">
      <c r="A321" s="606" t="s">
        <v>945</v>
      </c>
      <c r="B321" s="622">
        <v>8.1999999999999993</v>
      </c>
      <c r="C321" s="608">
        <v>2101020199.5039999</v>
      </c>
      <c r="D321" s="613" t="s">
        <v>3642</v>
      </c>
      <c r="F321" s="574" t="s">
        <v>3900</v>
      </c>
      <c r="G321" s="574" t="s">
        <v>3642</v>
      </c>
      <c r="H321" s="611">
        <f t="shared" si="4"/>
        <v>0</v>
      </c>
      <c r="I321" s="612" t="s">
        <v>3642</v>
      </c>
      <c r="J321" s="612" t="s">
        <v>4186</v>
      </c>
      <c r="K321" s="612" t="s">
        <v>4187</v>
      </c>
      <c r="L321" s="612" t="s">
        <v>4181</v>
      </c>
      <c r="M321" s="612" t="s">
        <v>4182</v>
      </c>
      <c r="N321" s="612" t="s">
        <v>4183</v>
      </c>
      <c r="O321" s="612" t="s">
        <v>910</v>
      </c>
      <c r="P321" s="612" t="s">
        <v>909</v>
      </c>
      <c r="Q321" s="612" t="s">
        <v>4113</v>
      </c>
    </row>
    <row r="322" spans="1:17" ht="23.25" customHeight="1">
      <c r="A322" s="606" t="s">
        <v>945</v>
      </c>
      <c r="B322" s="606">
        <v>8.3000000000000007</v>
      </c>
      <c r="C322" s="614">
        <v>2101020199.701</v>
      </c>
      <c r="D322" s="609" t="s">
        <v>386</v>
      </c>
      <c r="F322" s="574" t="s">
        <v>2994</v>
      </c>
      <c r="G322" s="574" t="s">
        <v>3901</v>
      </c>
      <c r="H322" s="611">
        <f t="shared" si="4"/>
        <v>0</v>
      </c>
      <c r="I322" s="612" t="s">
        <v>3901</v>
      </c>
      <c r="J322" s="612" t="s">
        <v>4186</v>
      </c>
      <c r="K322" s="612" t="s">
        <v>4187</v>
      </c>
      <c r="L322" s="612" t="s">
        <v>4181</v>
      </c>
      <c r="M322" s="612" t="s">
        <v>4182</v>
      </c>
      <c r="N322" s="612" t="s">
        <v>4183</v>
      </c>
      <c r="O322" s="612" t="s">
        <v>910</v>
      </c>
      <c r="P322" s="612" t="s">
        <v>909</v>
      </c>
      <c r="Q322" s="612" t="s">
        <v>4097</v>
      </c>
    </row>
    <row r="323" spans="1:17" ht="23.25" customHeight="1">
      <c r="A323" s="606" t="s">
        <v>945</v>
      </c>
      <c r="B323" s="606">
        <v>10.1</v>
      </c>
      <c r="C323" s="614">
        <v>2102040101.1010001</v>
      </c>
      <c r="D323" s="609" t="s">
        <v>387</v>
      </c>
      <c r="F323" s="574" t="s">
        <v>2995</v>
      </c>
      <c r="G323" s="574" t="s">
        <v>387</v>
      </c>
      <c r="H323" s="611">
        <f t="shared" ref="H323:H386" si="5">+C323-F323</f>
        <v>0</v>
      </c>
      <c r="I323" s="612" t="s">
        <v>387</v>
      </c>
      <c r="J323" s="612" t="s">
        <v>4188</v>
      </c>
      <c r="K323" s="612" t="s">
        <v>4189</v>
      </c>
      <c r="L323" s="612" t="s">
        <v>4190</v>
      </c>
      <c r="M323" s="612" t="s">
        <v>4191</v>
      </c>
      <c r="N323" s="612" t="s">
        <v>4183</v>
      </c>
      <c r="O323" s="612" t="s">
        <v>910</v>
      </c>
      <c r="P323" s="612" t="s">
        <v>909</v>
      </c>
      <c r="Q323" s="612" t="s">
        <v>4097</v>
      </c>
    </row>
    <row r="324" spans="1:17" ht="23.25" customHeight="1">
      <c r="A324" s="606" t="s">
        <v>945</v>
      </c>
      <c r="B324" s="606">
        <v>12</v>
      </c>
      <c r="C324" s="614">
        <v>2102040102.1010001</v>
      </c>
      <c r="D324" s="609" t="s">
        <v>388</v>
      </c>
      <c r="F324" s="574" t="s">
        <v>2996</v>
      </c>
      <c r="G324" s="574" t="s">
        <v>3902</v>
      </c>
      <c r="H324" s="611">
        <f t="shared" si="5"/>
        <v>0</v>
      </c>
      <c r="I324" s="612" t="s">
        <v>3902</v>
      </c>
      <c r="J324" s="612" t="s">
        <v>4188</v>
      </c>
      <c r="K324" s="612" t="s">
        <v>4189</v>
      </c>
      <c r="L324" s="612" t="s">
        <v>4190</v>
      </c>
      <c r="M324" s="612" t="s">
        <v>4191</v>
      </c>
      <c r="N324" s="612" t="s">
        <v>4183</v>
      </c>
      <c r="O324" s="612" t="s">
        <v>910</v>
      </c>
      <c r="P324" s="612" t="s">
        <v>909</v>
      </c>
      <c r="Q324" s="612" t="s">
        <v>4097</v>
      </c>
    </row>
    <row r="325" spans="1:17" ht="23.25" customHeight="1">
      <c r="A325" s="606" t="s">
        <v>945</v>
      </c>
      <c r="B325" s="606">
        <v>12</v>
      </c>
      <c r="C325" s="614">
        <v>2102040103.1010001</v>
      </c>
      <c r="D325" s="609" t="s">
        <v>389</v>
      </c>
      <c r="F325" s="574" t="s">
        <v>2998</v>
      </c>
      <c r="G325" s="574" t="s">
        <v>389</v>
      </c>
      <c r="H325" s="611">
        <f t="shared" si="5"/>
        <v>0</v>
      </c>
      <c r="I325" s="612" t="s">
        <v>389</v>
      </c>
      <c r="J325" s="612" t="s">
        <v>4188</v>
      </c>
      <c r="K325" s="612" t="s">
        <v>4189</v>
      </c>
      <c r="L325" s="612" t="s">
        <v>4190</v>
      </c>
      <c r="M325" s="612" t="s">
        <v>4191</v>
      </c>
      <c r="N325" s="612" t="s">
        <v>4183</v>
      </c>
      <c r="O325" s="612" t="s">
        <v>910</v>
      </c>
      <c r="P325" s="612" t="s">
        <v>909</v>
      </c>
      <c r="Q325" s="612" t="s">
        <v>4097</v>
      </c>
    </row>
    <row r="326" spans="1:17" ht="23.25" customHeight="1">
      <c r="A326" s="606" t="s">
        <v>945</v>
      </c>
      <c r="B326" s="606">
        <v>12</v>
      </c>
      <c r="C326" s="614">
        <v>2102040104.1010001</v>
      </c>
      <c r="D326" s="609" t="s">
        <v>390</v>
      </c>
      <c r="F326" s="574" t="s">
        <v>2999</v>
      </c>
      <c r="G326" s="574" t="s">
        <v>390</v>
      </c>
      <c r="H326" s="611">
        <f t="shared" si="5"/>
        <v>0</v>
      </c>
      <c r="I326" s="612" t="s">
        <v>390</v>
      </c>
      <c r="J326" s="612" t="s">
        <v>4188</v>
      </c>
      <c r="K326" s="612" t="s">
        <v>4189</v>
      </c>
      <c r="L326" s="612" t="s">
        <v>4190</v>
      </c>
      <c r="M326" s="612" t="s">
        <v>4191</v>
      </c>
      <c r="N326" s="612" t="s">
        <v>4183</v>
      </c>
      <c r="O326" s="612" t="s">
        <v>910</v>
      </c>
      <c r="P326" s="612" t="s">
        <v>909</v>
      </c>
      <c r="Q326" s="612" t="s">
        <v>4097</v>
      </c>
    </row>
    <row r="327" spans="1:17" ht="23.25" customHeight="1">
      <c r="A327" s="606" t="s">
        <v>945</v>
      </c>
      <c r="B327" s="606">
        <v>12</v>
      </c>
      <c r="C327" s="614">
        <v>2102040106.1010001</v>
      </c>
      <c r="D327" s="609" t="s">
        <v>391</v>
      </c>
      <c r="F327" s="574" t="s">
        <v>3000</v>
      </c>
      <c r="G327" s="574" t="s">
        <v>391</v>
      </c>
      <c r="H327" s="611">
        <f t="shared" si="5"/>
        <v>0</v>
      </c>
      <c r="I327" s="612" t="s">
        <v>391</v>
      </c>
      <c r="J327" s="612" t="s">
        <v>4188</v>
      </c>
      <c r="K327" s="612" t="s">
        <v>4189</v>
      </c>
      <c r="L327" s="612" t="s">
        <v>4190</v>
      </c>
      <c r="M327" s="612" t="s">
        <v>4191</v>
      </c>
      <c r="N327" s="612" t="s">
        <v>4183</v>
      </c>
      <c r="O327" s="612" t="s">
        <v>910</v>
      </c>
      <c r="P327" s="612" t="s">
        <v>909</v>
      </c>
      <c r="Q327" s="612" t="s">
        <v>4097</v>
      </c>
    </row>
    <row r="328" spans="1:17" ht="23.25" customHeight="1">
      <c r="A328" s="606" t="s">
        <v>945</v>
      </c>
      <c r="B328" s="606">
        <v>12</v>
      </c>
      <c r="C328" s="614">
        <v>2102040110.1010001</v>
      </c>
      <c r="D328" s="621" t="s">
        <v>392</v>
      </c>
      <c r="F328" s="574" t="s">
        <v>3903</v>
      </c>
      <c r="G328" s="574" t="s">
        <v>392</v>
      </c>
      <c r="H328" s="611">
        <f t="shared" si="5"/>
        <v>0</v>
      </c>
      <c r="I328" s="612" t="s">
        <v>392</v>
      </c>
      <c r="J328" s="612" t="s">
        <v>4188</v>
      </c>
      <c r="K328" s="612" t="s">
        <v>4189</v>
      </c>
      <c r="L328" s="612" t="s">
        <v>4190</v>
      </c>
      <c r="M328" s="612" t="s">
        <v>4191</v>
      </c>
      <c r="N328" s="612" t="s">
        <v>4183</v>
      </c>
      <c r="O328" s="612" t="s">
        <v>910</v>
      </c>
      <c r="P328" s="612" t="s">
        <v>909</v>
      </c>
      <c r="Q328" s="612" t="s">
        <v>4131</v>
      </c>
    </row>
    <row r="329" spans="1:17" ht="23.25" customHeight="1">
      <c r="A329" s="606" t="s">
        <v>945</v>
      </c>
      <c r="B329" s="606">
        <v>9</v>
      </c>
      <c r="C329" s="614">
        <v>2102040110.102</v>
      </c>
      <c r="D329" s="609" t="s">
        <v>393</v>
      </c>
      <c r="F329" s="574" t="s">
        <v>3904</v>
      </c>
      <c r="G329" s="574" t="s">
        <v>393</v>
      </c>
      <c r="H329" s="611">
        <f t="shared" si="5"/>
        <v>0</v>
      </c>
      <c r="I329" s="612" t="s">
        <v>393</v>
      </c>
      <c r="J329" s="612" t="s">
        <v>4188</v>
      </c>
      <c r="K329" s="612" t="s">
        <v>4189</v>
      </c>
      <c r="L329" s="612" t="s">
        <v>4190</v>
      </c>
      <c r="M329" s="612" t="s">
        <v>4191</v>
      </c>
      <c r="N329" s="612" t="s">
        <v>4183</v>
      </c>
      <c r="O329" s="612" t="s">
        <v>910</v>
      </c>
      <c r="P329" s="612" t="s">
        <v>909</v>
      </c>
      <c r="Q329" s="612" t="s">
        <v>4138</v>
      </c>
    </row>
    <row r="330" spans="1:17" ht="23.25" customHeight="1">
      <c r="A330" s="606" t="s">
        <v>945</v>
      </c>
      <c r="B330" s="606">
        <v>9</v>
      </c>
      <c r="C330" s="614">
        <v>2102040110.1029999</v>
      </c>
      <c r="D330" s="609" t="s">
        <v>394</v>
      </c>
      <c r="F330" s="574" t="s">
        <v>3905</v>
      </c>
      <c r="G330" s="574" t="s">
        <v>394</v>
      </c>
      <c r="H330" s="611">
        <f t="shared" si="5"/>
        <v>0</v>
      </c>
      <c r="I330" s="612" t="s">
        <v>394</v>
      </c>
      <c r="J330" s="612" t="s">
        <v>4188</v>
      </c>
      <c r="K330" s="612" t="s">
        <v>4189</v>
      </c>
      <c r="L330" s="612" t="s">
        <v>4190</v>
      </c>
      <c r="M330" s="612" t="s">
        <v>4191</v>
      </c>
      <c r="N330" s="612" t="s">
        <v>4183</v>
      </c>
      <c r="O330" s="612" t="s">
        <v>910</v>
      </c>
      <c r="P330" s="612" t="s">
        <v>909</v>
      </c>
      <c r="Q330" s="612" t="s">
        <v>4138</v>
      </c>
    </row>
    <row r="331" spans="1:17" ht="23.25" customHeight="1">
      <c r="A331" s="606" t="s">
        <v>945</v>
      </c>
      <c r="B331" s="606">
        <v>9</v>
      </c>
      <c r="C331" s="614">
        <v>2102040110.1040001</v>
      </c>
      <c r="D331" s="609" t="s">
        <v>395</v>
      </c>
      <c r="F331" s="574" t="s">
        <v>3906</v>
      </c>
      <c r="G331" s="574" t="s">
        <v>395</v>
      </c>
      <c r="H331" s="611">
        <f t="shared" si="5"/>
        <v>0</v>
      </c>
      <c r="I331" s="612" t="s">
        <v>395</v>
      </c>
      <c r="J331" s="612" t="s">
        <v>4188</v>
      </c>
      <c r="K331" s="612" t="s">
        <v>4189</v>
      </c>
      <c r="L331" s="612" t="s">
        <v>4190</v>
      </c>
      <c r="M331" s="612" t="s">
        <v>4191</v>
      </c>
      <c r="N331" s="612" t="s">
        <v>4183</v>
      </c>
      <c r="O331" s="612" t="s">
        <v>910</v>
      </c>
      <c r="P331" s="612" t="s">
        <v>909</v>
      </c>
      <c r="Q331" s="612" t="s">
        <v>4138</v>
      </c>
    </row>
    <row r="332" spans="1:17" ht="23.25" customHeight="1">
      <c r="A332" s="606" t="s">
        <v>945</v>
      </c>
      <c r="B332" s="606">
        <v>9</v>
      </c>
      <c r="C332" s="614">
        <v>2102040110.105</v>
      </c>
      <c r="D332" s="609" t="s">
        <v>396</v>
      </c>
      <c r="F332" s="574" t="s">
        <v>3907</v>
      </c>
      <c r="G332" s="574" t="s">
        <v>396</v>
      </c>
      <c r="H332" s="611">
        <f t="shared" si="5"/>
        <v>0</v>
      </c>
      <c r="I332" s="612" t="s">
        <v>396</v>
      </c>
      <c r="J332" s="612" t="s">
        <v>4188</v>
      </c>
      <c r="K332" s="612" t="s">
        <v>4189</v>
      </c>
      <c r="L332" s="612" t="s">
        <v>4190</v>
      </c>
      <c r="M332" s="612" t="s">
        <v>4191</v>
      </c>
      <c r="N332" s="612" t="s">
        <v>4183</v>
      </c>
      <c r="O332" s="612" t="s">
        <v>910</v>
      </c>
      <c r="P332" s="612" t="s">
        <v>909</v>
      </c>
      <c r="Q332" s="612" t="s">
        <v>4138</v>
      </c>
    </row>
    <row r="333" spans="1:17" ht="23.25" customHeight="1">
      <c r="A333" s="606" t="s">
        <v>945</v>
      </c>
      <c r="B333" s="606">
        <v>9</v>
      </c>
      <c r="C333" s="614">
        <v>2102040110.1059999</v>
      </c>
      <c r="D333" s="609" t="s">
        <v>397</v>
      </c>
      <c r="F333" s="574" t="s">
        <v>3908</v>
      </c>
      <c r="G333" s="574" t="s">
        <v>397</v>
      </c>
      <c r="H333" s="611">
        <f t="shared" si="5"/>
        <v>0</v>
      </c>
      <c r="I333" s="612" t="s">
        <v>397</v>
      </c>
      <c r="J333" s="612" t="s">
        <v>4188</v>
      </c>
      <c r="K333" s="612" t="s">
        <v>4189</v>
      </c>
      <c r="L333" s="612" t="s">
        <v>4190</v>
      </c>
      <c r="M333" s="612" t="s">
        <v>4191</v>
      </c>
      <c r="N333" s="612" t="s">
        <v>4183</v>
      </c>
      <c r="O333" s="612" t="s">
        <v>910</v>
      </c>
      <c r="P333" s="612" t="s">
        <v>909</v>
      </c>
      <c r="Q333" s="612" t="s">
        <v>4138</v>
      </c>
    </row>
    <row r="334" spans="1:17" ht="23.25" customHeight="1">
      <c r="A334" s="606" t="s">
        <v>945</v>
      </c>
      <c r="B334" s="606">
        <v>9</v>
      </c>
      <c r="C334" s="614">
        <v>2102040110.1070001</v>
      </c>
      <c r="D334" s="609" t="s">
        <v>398</v>
      </c>
      <c r="F334" s="574" t="s">
        <v>3909</v>
      </c>
      <c r="G334" s="574" t="s">
        <v>398</v>
      </c>
      <c r="H334" s="611">
        <f t="shared" si="5"/>
        <v>0</v>
      </c>
      <c r="I334" s="612" t="s">
        <v>398</v>
      </c>
      <c r="J334" s="612" t="s">
        <v>4188</v>
      </c>
      <c r="K334" s="612" t="s">
        <v>4189</v>
      </c>
      <c r="L334" s="612" t="s">
        <v>4190</v>
      </c>
      <c r="M334" s="612" t="s">
        <v>4191</v>
      </c>
      <c r="N334" s="612" t="s">
        <v>4183</v>
      </c>
      <c r="O334" s="612" t="s">
        <v>910</v>
      </c>
      <c r="P334" s="612" t="s">
        <v>909</v>
      </c>
      <c r="Q334" s="612" t="s">
        <v>4138</v>
      </c>
    </row>
    <row r="335" spans="1:17" ht="23.25" customHeight="1">
      <c r="A335" s="606" t="s">
        <v>945</v>
      </c>
      <c r="B335" s="606">
        <v>9</v>
      </c>
      <c r="C335" s="614">
        <v>2102040110.108</v>
      </c>
      <c r="D335" s="609" t="s">
        <v>399</v>
      </c>
      <c r="F335" s="574" t="s">
        <v>3910</v>
      </c>
      <c r="G335" s="574" t="s">
        <v>399</v>
      </c>
      <c r="H335" s="611">
        <f t="shared" si="5"/>
        <v>0</v>
      </c>
      <c r="I335" s="612" t="s">
        <v>399</v>
      </c>
      <c r="J335" s="612" t="s">
        <v>4188</v>
      </c>
      <c r="K335" s="612" t="s">
        <v>4189</v>
      </c>
      <c r="L335" s="612" t="s">
        <v>4190</v>
      </c>
      <c r="M335" s="612" t="s">
        <v>4191</v>
      </c>
      <c r="N335" s="612" t="s">
        <v>4183</v>
      </c>
      <c r="O335" s="612" t="s">
        <v>910</v>
      </c>
      <c r="P335" s="612" t="s">
        <v>909</v>
      </c>
      <c r="Q335" s="612" t="s">
        <v>4138</v>
      </c>
    </row>
    <row r="336" spans="1:17" ht="23.25" customHeight="1">
      <c r="A336" s="606" t="s">
        <v>945</v>
      </c>
      <c r="B336" s="606">
        <v>9</v>
      </c>
      <c r="C336" s="614">
        <v>2102040110.109</v>
      </c>
      <c r="D336" s="609" t="s">
        <v>400</v>
      </c>
      <c r="F336" s="574" t="s">
        <v>3911</v>
      </c>
      <c r="G336" s="574" t="s">
        <v>400</v>
      </c>
      <c r="H336" s="611">
        <f t="shared" si="5"/>
        <v>0</v>
      </c>
      <c r="I336" s="612" t="s">
        <v>400</v>
      </c>
      <c r="J336" s="612" t="s">
        <v>4188</v>
      </c>
      <c r="K336" s="612" t="s">
        <v>4189</v>
      </c>
      <c r="L336" s="612" t="s">
        <v>4190</v>
      </c>
      <c r="M336" s="612" t="s">
        <v>4191</v>
      </c>
      <c r="N336" s="612" t="s">
        <v>4183</v>
      </c>
      <c r="O336" s="612" t="s">
        <v>910</v>
      </c>
      <c r="P336" s="612" t="s">
        <v>909</v>
      </c>
      <c r="Q336" s="612" t="s">
        <v>4138</v>
      </c>
    </row>
    <row r="337" spans="1:17" ht="23.25" customHeight="1">
      <c r="A337" s="606" t="s">
        <v>945</v>
      </c>
      <c r="B337" s="606">
        <v>9</v>
      </c>
      <c r="C337" s="614">
        <v>2102040110.1099999</v>
      </c>
      <c r="D337" s="609" t="s">
        <v>401</v>
      </c>
      <c r="F337" s="574" t="s">
        <v>3912</v>
      </c>
      <c r="G337" s="574" t="s">
        <v>401</v>
      </c>
      <c r="H337" s="611">
        <f t="shared" si="5"/>
        <v>0</v>
      </c>
      <c r="I337" s="612" t="s">
        <v>401</v>
      </c>
      <c r="J337" s="612" t="s">
        <v>4188</v>
      </c>
      <c r="K337" s="612" t="s">
        <v>4189</v>
      </c>
      <c r="L337" s="612" t="s">
        <v>4190</v>
      </c>
      <c r="M337" s="612" t="s">
        <v>4191</v>
      </c>
      <c r="N337" s="612" t="s">
        <v>4183</v>
      </c>
      <c r="O337" s="612" t="s">
        <v>910</v>
      </c>
      <c r="P337" s="612" t="s">
        <v>909</v>
      </c>
      <c r="Q337" s="612" t="s">
        <v>4138</v>
      </c>
    </row>
    <row r="338" spans="1:17" ht="23.25" customHeight="1">
      <c r="A338" s="606" t="s">
        <v>945</v>
      </c>
      <c r="B338" s="606">
        <v>9</v>
      </c>
      <c r="C338" s="614">
        <v>2102040110.1110001</v>
      </c>
      <c r="D338" s="609" t="s">
        <v>402</v>
      </c>
      <c r="F338" s="574" t="s">
        <v>3913</v>
      </c>
      <c r="G338" s="574" t="s">
        <v>402</v>
      </c>
      <c r="H338" s="611">
        <f t="shared" si="5"/>
        <v>0</v>
      </c>
      <c r="I338" s="612" t="s">
        <v>402</v>
      </c>
      <c r="J338" s="612" t="s">
        <v>4188</v>
      </c>
      <c r="K338" s="612" t="s">
        <v>4189</v>
      </c>
      <c r="L338" s="612" t="s">
        <v>4190</v>
      </c>
      <c r="M338" s="612" t="s">
        <v>4191</v>
      </c>
      <c r="N338" s="612" t="s">
        <v>4183</v>
      </c>
      <c r="O338" s="612" t="s">
        <v>910</v>
      </c>
      <c r="P338" s="612" t="s">
        <v>909</v>
      </c>
      <c r="Q338" s="612" t="s">
        <v>4138</v>
      </c>
    </row>
    <row r="339" spans="1:17" ht="23.25" customHeight="1">
      <c r="A339" s="606" t="s">
        <v>945</v>
      </c>
      <c r="B339" s="606">
        <v>9</v>
      </c>
      <c r="C339" s="614">
        <v>2102040110.112</v>
      </c>
      <c r="D339" s="609" t="s">
        <v>403</v>
      </c>
      <c r="F339" s="574" t="s">
        <v>3914</v>
      </c>
      <c r="G339" s="574" t="s">
        <v>403</v>
      </c>
      <c r="H339" s="611">
        <f t="shared" si="5"/>
        <v>0</v>
      </c>
      <c r="I339" s="612" t="s">
        <v>403</v>
      </c>
      <c r="J339" s="612" t="s">
        <v>4188</v>
      </c>
      <c r="K339" s="612" t="s">
        <v>4189</v>
      </c>
      <c r="L339" s="612" t="s">
        <v>4190</v>
      </c>
      <c r="M339" s="612" t="s">
        <v>4191</v>
      </c>
      <c r="N339" s="612" t="s">
        <v>4183</v>
      </c>
      <c r="O339" s="612" t="s">
        <v>910</v>
      </c>
      <c r="P339" s="612" t="s">
        <v>909</v>
      </c>
      <c r="Q339" s="612" t="s">
        <v>4138</v>
      </c>
    </row>
    <row r="340" spans="1:17" ht="23.25" customHeight="1">
      <c r="A340" s="606" t="s">
        <v>945</v>
      </c>
      <c r="B340" s="606">
        <v>10.1</v>
      </c>
      <c r="C340" s="614">
        <v>2102040110.1129999</v>
      </c>
      <c r="D340" s="609" t="s">
        <v>387</v>
      </c>
      <c r="F340" s="574" t="s">
        <v>3915</v>
      </c>
      <c r="G340" s="574" t="s">
        <v>387</v>
      </c>
      <c r="H340" s="611">
        <f t="shared" si="5"/>
        <v>0</v>
      </c>
      <c r="I340" s="612" t="s">
        <v>387</v>
      </c>
      <c r="J340" s="612" t="s">
        <v>4188</v>
      </c>
      <c r="K340" s="612" t="s">
        <v>4189</v>
      </c>
      <c r="L340" s="612" t="s">
        <v>4190</v>
      </c>
      <c r="M340" s="612" t="s">
        <v>4191</v>
      </c>
      <c r="N340" s="612" t="s">
        <v>4183</v>
      </c>
      <c r="O340" s="612" t="s">
        <v>910</v>
      </c>
      <c r="P340" s="612" t="s">
        <v>909</v>
      </c>
      <c r="Q340" s="612" t="s">
        <v>4138</v>
      </c>
    </row>
    <row r="341" spans="1:17" ht="23.25" customHeight="1">
      <c r="A341" s="606" t="s">
        <v>945</v>
      </c>
      <c r="B341" s="606">
        <v>10.199999999999999</v>
      </c>
      <c r="C341" s="614">
        <v>2102040110.1140001</v>
      </c>
      <c r="D341" s="609" t="s">
        <v>404</v>
      </c>
      <c r="F341" s="574" t="s">
        <v>3916</v>
      </c>
      <c r="G341" s="574" t="s">
        <v>404</v>
      </c>
      <c r="H341" s="611">
        <f t="shared" si="5"/>
        <v>0</v>
      </c>
      <c r="I341" s="612" t="s">
        <v>404</v>
      </c>
      <c r="J341" s="612" t="s">
        <v>4188</v>
      </c>
      <c r="K341" s="612" t="s">
        <v>4189</v>
      </c>
      <c r="L341" s="612" t="s">
        <v>4190</v>
      </c>
      <c r="M341" s="612" t="s">
        <v>4191</v>
      </c>
      <c r="N341" s="612" t="s">
        <v>4183</v>
      </c>
      <c r="O341" s="612" t="s">
        <v>910</v>
      </c>
      <c r="P341" s="612" t="s">
        <v>909</v>
      </c>
      <c r="Q341" s="612" t="s">
        <v>4138</v>
      </c>
    </row>
    <row r="342" spans="1:17" ht="23.25" customHeight="1">
      <c r="A342" s="606" t="s">
        <v>945</v>
      </c>
      <c r="B342" s="606">
        <v>10.199999999999999</v>
      </c>
      <c r="C342" s="614">
        <v>2102040110.115</v>
      </c>
      <c r="D342" s="621" t="s">
        <v>405</v>
      </c>
      <c r="F342" s="574" t="s">
        <v>3917</v>
      </c>
      <c r="G342" s="574" t="s">
        <v>405</v>
      </c>
      <c r="H342" s="611">
        <f t="shared" si="5"/>
        <v>0</v>
      </c>
      <c r="I342" s="612" t="s">
        <v>405</v>
      </c>
      <c r="J342" s="612" t="s">
        <v>4188</v>
      </c>
      <c r="K342" s="612" t="s">
        <v>4189</v>
      </c>
      <c r="L342" s="612" t="s">
        <v>4190</v>
      </c>
      <c r="M342" s="612" t="s">
        <v>4191</v>
      </c>
      <c r="N342" s="612" t="s">
        <v>4183</v>
      </c>
      <c r="O342" s="612" t="s">
        <v>910</v>
      </c>
      <c r="P342" s="612" t="s">
        <v>909</v>
      </c>
      <c r="Q342" s="612" t="s">
        <v>4131</v>
      </c>
    </row>
    <row r="343" spans="1:17" ht="23.25" customHeight="1">
      <c r="A343" s="606" t="s">
        <v>945</v>
      </c>
      <c r="B343" s="606">
        <v>10.3</v>
      </c>
      <c r="C343" s="614">
        <v>2102040198.1010001</v>
      </c>
      <c r="D343" s="609" t="s">
        <v>406</v>
      </c>
      <c r="F343" s="574" t="s">
        <v>3001</v>
      </c>
      <c r="G343" s="574" t="s">
        <v>406</v>
      </c>
      <c r="H343" s="611">
        <f t="shared" si="5"/>
        <v>0</v>
      </c>
      <c r="I343" s="612" t="s">
        <v>406</v>
      </c>
      <c r="J343" s="612" t="s">
        <v>4188</v>
      </c>
      <c r="K343" s="612" t="s">
        <v>4189</v>
      </c>
      <c r="L343" s="612" t="s">
        <v>4190</v>
      </c>
      <c r="M343" s="612" t="s">
        <v>4191</v>
      </c>
      <c r="N343" s="612" t="s">
        <v>4183</v>
      </c>
      <c r="O343" s="612" t="s">
        <v>910</v>
      </c>
      <c r="P343" s="612" t="s">
        <v>909</v>
      </c>
      <c r="Q343" s="612" t="s">
        <v>4097</v>
      </c>
    </row>
    <row r="344" spans="1:17" ht="23.25" customHeight="1">
      <c r="A344" s="606" t="s">
        <v>945</v>
      </c>
      <c r="B344" s="606">
        <v>10.3</v>
      </c>
      <c r="C344" s="614">
        <v>2102040199.1010001</v>
      </c>
      <c r="D344" s="609" t="s">
        <v>407</v>
      </c>
      <c r="F344" s="574" t="s">
        <v>3002</v>
      </c>
      <c r="G344" s="574" t="s">
        <v>2207</v>
      </c>
      <c r="H344" s="611">
        <f t="shared" si="5"/>
        <v>0</v>
      </c>
      <c r="I344" s="612" t="s">
        <v>2207</v>
      </c>
      <c r="J344" s="612" t="s">
        <v>4188</v>
      </c>
      <c r="K344" s="612" t="s">
        <v>4189</v>
      </c>
      <c r="L344" s="612" t="s">
        <v>4190</v>
      </c>
      <c r="M344" s="612" t="s">
        <v>4191</v>
      </c>
      <c r="N344" s="612" t="s">
        <v>4183</v>
      </c>
      <c r="O344" s="612" t="s">
        <v>910</v>
      </c>
      <c r="P344" s="612" t="s">
        <v>909</v>
      </c>
      <c r="Q344" s="612" t="s">
        <v>4097</v>
      </c>
    </row>
    <row r="345" spans="1:17" ht="23.25" customHeight="1">
      <c r="A345" s="606" t="s">
        <v>945</v>
      </c>
      <c r="B345" s="606">
        <v>10.3</v>
      </c>
      <c r="C345" s="614">
        <v>2102040199.105</v>
      </c>
      <c r="D345" s="609" t="s">
        <v>388</v>
      </c>
      <c r="F345" s="574" t="s">
        <v>3003</v>
      </c>
      <c r="G345" s="574" t="s">
        <v>388</v>
      </c>
      <c r="H345" s="611">
        <f t="shared" si="5"/>
        <v>0</v>
      </c>
      <c r="I345" s="612" t="s">
        <v>388</v>
      </c>
      <c r="J345" s="612" t="s">
        <v>4188</v>
      </c>
      <c r="K345" s="612" t="s">
        <v>4189</v>
      </c>
      <c r="L345" s="612" t="s">
        <v>4190</v>
      </c>
      <c r="M345" s="612" t="s">
        <v>4191</v>
      </c>
      <c r="N345" s="612" t="s">
        <v>4183</v>
      </c>
      <c r="O345" s="612" t="s">
        <v>910</v>
      </c>
      <c r="P345" s="612" t="s">
        <v>909</v>
      </c>
      <c r="Q345" s="612" t="s">
        <v>4097</v>
      </c>
    </row>
    <row r="346" spans="1:17" ht="23.25" customHeight="1">
      <c r="A346" s="606" t="s">
        <v>945</v>
      </c>
      <c r="B346" s="606">
        <v>12</v>
      </c>
      <c r="C346" s="614">
        <v>2103010103.1010001</v>
      </c>
      <c r="D346" s="609" t="s">
        <v>408</v>
      </c>
      <c r="F346" s="574" t="s">
        <v>3018</v>
      </c>
      <c r="G346" s="574" t="s">
        <v>408</v>
      </c>
      <c r="H346" s="611">
        <f t="shared" si="5"/>
        <v>0</v>
      </c>
      <c r="I346" s="612" t="s">
        <v>408</v>
      </c>
      <c r="J346" s="612" t="s">
        <v>4192</v>
      </c>
      <c r="K346" s="612" t="s">
        <v>2219</v>
      </c>
      <c r="L346" s="612" t="s">
        <v>4193</v>
      </c>
      <c r="M346" s="612" t="s">
        <v>4194</v>
      </c>
      <c r="N346" s="612" t="s">
        <v>4183</v>
      </c>
      <c r="O346" s="612" t="s">
        <v>910</v>
      </c>
      <c r="P346" s="612" t="s">
        <v>909</v>
      </c>
      <c r="Q346" s="612" t="s">
        <v>4097</v>
      </c>
    </row>
    <row r="347" spans="1:17" ht="23.25" customHeight="1">
      <c r="A347" s="606" t="s">
        <v>945</v>
      </c>
      <c r="B347" s="606">
        <v>12</v>
      </c>
      <c r="C347" s="614">
        <v>2103010103.5020001</v>
      </c>
      <c r="D347" s="609" t="s">
        <v>409</v>
      </c>
      <c r="F347" s="574" t="s">
        <v>3019</v>
      </c>
      <c r="G347" s="574" t="s">
        <v>409</v>
      </c>
      <c r="H347" s="611">
        <f t="shared" si="5"/>
        <v>0</v>
      </c>
      <c r="I347" s="612" t="s">
        <v>409</v>
      </c>
      <c r="J347" s="612" t="s">
        <v>4192</v>
      </c>
      <c r="K347" s="612" t="s">
        <v>2219</v>
      </c>
      <c r="L347" s="612" t="s">
        <v>4193</v>
      </c>
      <c r="M347" s="612" t="s">
        <v>4194</v>
      </c>
      <c r="N347" s="612" t="s">
        <v>4183</v>
      </c>
      <c r="O347" s="612" t="s">
        <v>910</v>
      </c>
      <c r="P347" s="612" t="s">
        <v>909</v>
      </c>
      <c r="Q347" s="612" t="s">
        <v>4097</v>
      </c>
    </row>
    <row r="348" spans="1:17" ht="23.25" customHeight="1">
      <c r="A348" s="606" t="s">
        <v>945</v>
      </c>
      <c r="B348" s="606">
        <v>12</v>
      </c>
      <c r="C348" s="614">
        <v>2104010101.1010001</v>
      </c>
      <c r="D348" s="609" t="s">
        <v>410</v>
      </c>
      <c r="F348" s="574" t="s">
        <v>3020</v>
      </c>
      <c r="G348" s="574" t="s">
        <v>3918</v>
      </c>
      <c r="H348" s="611">
        <f t="shared" si="5"/>
        <v>0</v>
      </c>
      <c r="I348" s="612" t="s">
        <v>3918</v>
      </c>
      <c r="J348" s="612" t="s">
        <v>4195</v>
      </c>
      <c r="K348" s="612" t="s">
        <v>2221</v>
      </c>
      <c r="L348" s="612" t="s">
        <v>4196</v>
      </c>
      <c r="M348" s="612" t="s">
        <v>4197</v>
      </c>
      <c r="N348" s="612" t="s">
        <v>4183</v>
      </c>
      <c r="O348" s="612" t="s">
        <v>910</v>
      </c>
      <c r="P348" s="612" t="s">
        <v>909</v>
      </c>
      <c r="Q348" s="612" t="s">
        <v>4097</v>
      </c>
    </row>
    <row r="349" spans="1:17" ht="23.25" customHeight="1">
      <c r="A349" s="606" t="s">
        <v>945</v>
      </c>
      <c r="B349" s="606">
        <v>12</v>
      </c>
      <c r="C349" s="614">
        <v>2109010199.1010001</v>
      </c>
      <c r="D349" s="609" t="s">
        <v>411</v>
      </c>
      <c r="F349" s="574" t="s">
        <v>3021</v>
      </c>
      <c r="G349" s="574" t="s">
        <v>411</v>
      </c>
      <c r="H349" s="611">
        <f t="shared" si="5"/>
        <v>0</v>
      </c>
      <c r="I349" s="612" t="s">
        <v>411</v>
      </c>
      <c r="J349" s="612" t="s">
        <v>4198</v>
      </c>
      <c r="K349" s="612" t="s">
        <v>2222</v>
      </c>
      <c r="L349" s="612" t="s">
        <v>4199</v>
      </c>
      <c r="M349" s="612" t="s">
        <v>4200</v>
      </c>
      <c r="N349" s="612" t="s">
        <v>4183</v>
      </c>
      <c r="O349" s="612" t="s">
        <v>910</v>
      </c>
      <c r="P349" s="612" t="s">
        <v>909</v>
      </c>
      <c r="Q349" s="612" t="s">
        <v>4097</v>
      </c>
    </row>
    <row r="350" spans="1:17" ht="23.25" customHeight="1">
      <c r="A350" s="606" t="s">
        <v>945</v>
      </c>
      <c r="B350" s="606">
        <v>12</v>
      </c>
      <c r="C350" s="614">
        <v>2109010199.201</v>
      </c>
      <c r="D350" s="609" t="s">
        <v>412</v>
      </c>
      <c r="F350" s="574" t="s">
        <v>3022</v>
      </c>
      <c r="G350" s="574" t="s">
        <v>2223</v>
      </c>
      <c r="H350" s="611">
        <f t="shared" si="5"/>
        <v>0</v>
      </c>
      <c r="I350" s="612" t="s">
        <v>2223</v>
      </c>
      <c r="J350" s="612" t="s">
        <v>4198</v>
      </c>
      <c r="K350" s="612" t="s">
        <v>2222</v>
      </c>
      <c r="L350" s="612" t="s">
        <v>4199</v>
      </c>
      <c r="M350" s="612" t="s">
        <v>4200</v>
      </c>
      <c r="N350" s="612" t="s">
        <v>4183</v>
      </c>
      <c r="O350" s="612" t="s">
        <v>910</v>
      </c>
      <c r="P350" s="612" t="s">
        <v>909</v>
      </c>
      <c r="Q350" s="612" t="s">
        <v>4097</v>
      </c>
    </row>
    <row r="351" spans="1:17" ht="23.25" customHeight="1">
      <c r="A351" s="606" t="s">
        <v>945</v>
      </c>
      <c r="B351" s="606">
        <v>12</v>
      </c>
      <c r="C351" s="614">
        <v>2109010199.701</v>
      </c>
      <c r="D351" s="609" t="s">
        <v>413</v>
      </c>
      <c r="F351" s="574" t="s">
        <v>3024</v>
      </c>
      <c r="G351" s="574" t="s">
        <v>413</v>
      </c>
      <c r="H351" s="611">
        <f t="shared" si="5"/>
        <v>0</v>
      </c>
      <c r="I351" s="612" t="s">
        <v>413</v>
      </c>
      <c r="J351" s="612" t="s">
        <v>4198</v>
      </c>
      <c r="K351" s="612" t="s">
        <v>2222</v>
      </c>
      <c r="L351" s="612" t="s">
        <v>4199</v>
      </c>
      <c r="M351" s="612" t="s">
        <v>4200</v>
      </c>
      <c r="N351" s="612" t="s">
        <v>4183</v>
      </c>
      <c r="O351" s="612" t="s">
        <v>910</v>
      </c>
      <c r="P351" s="612" t="s">
        <v>909</v>
      </c>
      <c r="Q351" s="612" t="s">
        <v>4097</v>
      </c>
    </row>
    <row r="352" spans="1:17" ht="23.25" customHeight="1">
      <c r="A352" s="606" t="s">
        <v>945</v>
      </c>
      <c r="B352" s="606">
        <v>12</v>
      </c>
      <c r="C352" s="614">
        <v>2111020199.1029999</v>
      </c>
      <c r="D352" s="609" t="s">
        <v>414</v>
      </c>
      <c r="F352" s="574" t="s">
        <v>3025</v>
      </c>
      <c r="G352" s="574" t="s">
        <v>3919</v>
      </c>
      <c r="H352" s="611">
        <f t="shared" si="5"/>
        <v>0</v>
      </c>
      <c r="I352" s="612" t="s">
        <v>3919</v>
      </c>
      <c r="J352" s="612" t="s">
        <v>4201</v>
      </c>
      <c r="K352" s="612" t="s">
        <v>2225</v>
      </c>
      <c r="L352" s="612" t="s">
        <v>4202</v>
      </c>
      <c r="M352" s="612" t="s">
        <v>4203</v>
      </c>
      <c r="N352" s="612" t="s">
        <v>4183</v>
      </c>
      <c r="O352" s="612" t="s">
        <v>910</v>
      </c>
      <c r="P352" s="612" t="s">
        <v>909</v>
      </c>
      <c r="Q352" s="612" t="s">
        <v>4097</v>
      </c>
    </row>
    <row r="353" spans="1:17" ht="23.25" customHeight="1">
      <c r="A353" s="606" t="s">
        <v>945</v>
      </c>
      <c r="B353" s="606" t="s">
        <v>2592</v>
      </c>
      <c r="C353" s="614">
        <v>2111020199.105</v>
      </c>
      <c r="D353" s="609" t="s">
        <v>415</v>
      </c>
      <c r="F353" s="574" t="s">
        <v>3026</v>
      </c>
      <c r="G353" s="574" t="s">
        <v>415</v>
      </c>
      <c r="H353" s="611">
        <f t="shared" si="5"/>
        <v>0</v>
      </c>
      <c r="I353" s="612" t="s">
        <v>415</v>
      </c>
      <c r="J353" s="612" t="s">
        <v>4201</v>
      </c>
      <c r="K353" s="612" t="s">
        <v>2225</v>
      </c>
      <c r="L353" s="612" t="s">
        <v>4202</v>
      </c>
      <c r="M353" s="612" t="s">
        <v>4203</v>
      </c>
      <c r="N353" s="612" t="s">
        <v>4183</v>
      </c>
      <c r="O353" s="612" t="s">
        <v>910</v>
      </c>
      <c r="P353" s="612" t="s">
        <v>909</v>
      </c>
      <c r="Q353" s="612" t="s">
        <v>4097</v>
      </c>
    </row>
    <row r="354" spans="1:17" ht="23.25" customHeight="1">
      <c r="A354" s="606" t="s">
        <v>945</v>
      </c>
      <c r="B354" s="500" t="s">
        <v>2591</v>
      </c>
      <c r="C354" s="614">
        <v>2111020199.1070001</v>
      </c>
      <c r="D354" s="609" t="s">
        <v>417</v>
      </c>
      <c r="F354" s="574" t="s">
        <v>3028</v>
      </c>
      <c r="G354" s="574" t="s">
        <v>417</v>
      </c>
      <c r="H354" s="611">
        <f t="shared" si="5"/>
        <v>0</v>
      </c>
      <c r="I354" s="612" t="s">
        <v>417</v>
      </c>
      <c r="J354" s="612" t="s">
        <v>4201</v>
      </c>
      <c r="K354" s="612" t="s">
        <v>2225</v>
      </c>
      <c r="L354" s="612" t="s">
        <v>4202</v>
      </c>
      <c r="M354" s="612" t="s">
        <v>4203</v>
      </c>
      <c r="N354" s="612" t="s">
        <v>4183</v>
      </c>
      <c r="O354" s="612" t="s">
        <v>910</v>
      </c>
      <c r="P354" s="612" t="s">
        <v>909</v>
      </c>
      <c r="Q354" s="612" t="s">
        <v>4097</v>
      </c>
    </row>
    <row r="355" spans="1:17" ht="23.25" customHeight="1">
      <c r="A355" s="606" t="s">
        <v>945</v>
      </c>
      <c r="B355" s="606" t="s">
        <v>2592</v>
      </c>
      <c r="C355" s="614">
        <v>2111020199.108</v>
      </c>
      <c r="D355" s="609" t="s">
        <v>418</v>
      </c>
      <c r="F355" s="574" t="s">
        <v>3030</v>
      </c>
      <c r="G355" s="574" t="s">
        <v>418</v>
      </c>
      <c r="H355" s="611">
        <f t="shared" si="5"/>
        <v>0</v>
      </c>
      <c r="I355" s="612" t="s">
        <v>418</v>
      </c>
      <c r="J355" s="612" t="s">
        <v>4201</v>
      </c>
      <c r="K355" s="612" t="s">
        <v>2225</v>
      </c>
      <c r="L355" s="612" t="s">
        <v>4202</v>
      </c>
      <c r="M355" s="612" t="s">
        <v>4203</v>
      </c>
      <c r="N355" s="612" t="s">
        <v>4183</v>
      </c>
      <c r="O355" s="612" t="s">
        <v>910</v>
      </c>
      <c r="P355" s="612" t="s">
        <v>909</v>
      </c>
      <c r="Q355" s="612" t="s">
        <v>4097</v>
      </c>
    </row>
    <row r="356" spans="1:17" ht="23.25" customHeight="1">
      <c r="A356" s="606" t="s">
        <v>945</v>
      </c>
      <c r="B356" s="500" t="s">
        <v>2590</v>
      </c>
      <c r="C356" s="614">
        <v>2111020199.109</v>
      </c>
      <c r="D356" s="609" t="s">
        <v>419</v>
      </c>
      <c r="F356" s="574" t="s">
        <v>3920</v>
      </c>
      <c r="G356" s="574" t="s">
        <v>3921</v>
      </c>
      <c r="H356" s="611">
        <f t="shared" si="5"/>
        <v>0</v>
      </c>
      <c r="I356" s="612" t="s">
        <v>3921</v>
      </c>
      <c r="J356" s="612" t="s">
        <v>4201</v>
      </c>
      <c r="K356" s="612" t="s">
        <v>2225</v>
      </c>
      <c r="L356" s="612" t="s">
        <v>4202</v>
      </c>
      <c r="M356" s="612" t="s">
        <v>4203</v>
      </c>
      <c r="N356" s="612" t="s">
        <v>4183</v>
      </c>
      <c r="O356" s="612" t="s">
        <v>910</v>
      </c>
      <c r="P356" s="612" t="s">
        <v>909</v>
      </c>
      <c r="Q356" s="612" t="s">
        <v>4097</v>
      </c>
    </row>
    <row r="357" spans="1:17" ht="23.25" customHeight="1">
      <c r="A357" s="606" t="s">
        <v>945</v>
      </c>
      <c r="B357" s="500" t="s">
        <v>2589</v>
      </c>
      <c r="C357" s="614">
        <v>2111020199.1099999</v>
      </c>
      <c r="D357" s="609" t="s">
        <v>420</v>
      </c>
      <c r="F357" s="574" t="s">
        <v>3922</v>
      </c>
      <c r="G357" s="574" t="s">
        <v>420</v>
      </c>
      <c r="H357" s="611">
        <f t="shared" si="5"/>
        <v>0</v>
      </c>
      <c r="I357" s="612" t="s">
        <v>420</v>
      </c>
      <c r="J357" s="612" t="s">
        <v>4201</v>
      </c>
      <c r="K357" s="612" t="s">
        <v>2225</v>
      </c>
      <c r="L357" s="612" t="s">
        <v>4202</v>
      </c>
      <c r="M357" s="612" t="s">
        <v>4203</v>
      </c>
      <c r="N357" s="612" t="s">
        <v>4183</v>
      </c>
      <c r="O357" s="612" t="s">
        <v>910</v>
      </c>
      <c r="P357" s="612" t="s">
        <v>909</v>
      </c>
      <c r="Q357" s="612" t="s">
        <v>4097</v>
      </c>
    </row>
    <row r="358" spans="1:17" ht="23.25" customHeight="1">
      <c r="A358" s="606" t="s">
        <v>945</v>
      </c>
      <c r="B358" s="606" t="s">
        <v>2588</v>
      </c>
      <c r="C358" s="608">
        <v>2111020199.201</v>
      </c>
      <c r="D358" s="613" t="s">
        <v>421</v>
      </c>
      <c r="F358" s="574" t="s">
        <v>3031</v>
      </c>
      <c r="G358" s="574" t="s">
        <v>421</v>
      </c>
      <c r="H358" s="611">
        <f t="shared" si="5"/>
        <v>0</v>
      </c>
      <c r="I358" s="612" t="s">
        <v>421</v>
      </c>
      <c r="J358" s="612" t="s">
        <v>4201</v>
      </c>
      <c r="K358" s="612" t="s">
        <v>2225</v>
      </c>
      <c r="L358" s="612" t="s">
        <v>4202</v>
      </c>
      <c r="M358" s="612" t="s">
        <v>4203</v>
      </c>
      <c r="N358" s="612" t="s">
        <v>4183</v>
      </c>
      <c r="O358" s="612" t="s">
        <v>910</v>
      </c>
      <c r="P358" s="612" t="s">
        <v>909</v>
      </c>
      <c r="Q358" s="612" t="s">
        <v>4097</v>
      </c>
    </row>
    <row r="359" spans="1:17" ht="23.25" customHeight="1">
      <c r="A359" s="606"/>
      <c r="B359" s="606">
        <v>11.2</v>
      </c>
      <c r="C359" s="608">
        <v>2111020199.2019999</v>
      </c>
      <c r="D359" s="613" t="s">
        <v>422</v>
      </c>
      <c r="F359" s="574" t="s">
        <v>3032</v>
      </c>
      <c r="G359" s="574" t="s">
        <v>422</v>
      </c>
      <c r="H359" s="611">
        <f t="shared" si="5"/>
        <v>0</v>
      </c>
      <c r="I359" s="612" t="s">
        <v>422</v>
      </c>
      <c r="J359" s="612" t="s">
        <v>4201</v>
      </c>
      <c r="K359" s="612" t="s">
        <v>2225</v>
      </c>
      <c r="L359" s="612" t="s">
        <v>4202</v>
      </c>
      <c r="M359" s="612" t="s">
        <v>4203</v>
      </c>
      <c r="N359" s="612" t="s">
        <v>4183</v>
      </c>
      <c r="O359" s="612" t="s">
        <v>910</v>
      </c>
      <c r="P359" s="612" t="s">
        <v>909</v>
      </c>
      <c r="Q359" s="612" t="s">
        <v>4097</v>
      </c>
    </row>
    <row r="360" spans="1:17" ht="23.25" customHeight="1">
      <c r="A360" s="606" t="s">
        <v>945</v>
      </c>
      <c r="B360" s="606">
        <v>11.1</v>
      </c>
      <c r="C360" s="608">
        <v>2111020199.204</v>
      </c>
      <c r="D360" s="613" t="s">
        <v>423</v>
      </c>
      <c r="F360" s="574" t="s">
        <v>3033</v>
      </c>
      <c r="G360" s="574" t="s">
        <v>423</v>
      </c>
      <c r="H360" s="611">
        <f t="shared" si="5"/>
        <v>0</v>
      </c>
      <c r="I360" s="612" t="s">
        <v>423</v>
      </c>
      <c r="J360" s="612" t="s">
        <v>4201</v>
      </c>
      <c r="K360" s="612" t="s">
        <v>2225</v>
      </c>
      <c r="L360" s="612" t="s">
        <v>4202</v>
      </c>
      <c r="M360" s="612" t="s">
        <v>4203</v>
      </c>
      <c r="N360" s="612" t="s">
        <v>4183</v>
      </c>
      <c r="O360" s="612" t="s">
        <v>910</v>
      </c>
      <c r="P360" s="612" t="s">
        <v>909</v>
      </c>
      <c r="Q360" s="612" t="s">
        <v>4097</v>
      </c>
    </row>
    <row r="361" spans="1:17" ht="23.25" customHeight="1">
      <c r="A361" s="606" t="s">
        <v>945</v>
      </c>
      <c r="B361" s="606">
        <v>11.1</v>
      </c>
      <c r="C361" s="608">
        <v>2111020199.2049999</v>
      </c>
      <c r="D361" s="613" t="s">
        <v>424</v>
      </c>
      <c r="F361" s="574" t="s">
        <v>3034</v>
      </c>
      <c r="G361" s="574" t="s">
        <v>3923</v>
      </c>
      <c r="H361" s="611">
        <f t="shared" si="5"/>
        <v>0</v>
      </c>
      <c r="I361" s="612" t="s">
        <v>3923</v>
      </c>
      <c r="J361" s="612" t="s">
        <v>4201</v>
      </c>
      <c r="K361" s="612" t="s">
        <v>2225</v>
      </c>
      <c r="L361" s="612" t="s">
        <v>4202</v>
      </c>
      <c r="M361" s="612" t="s">
        <v>4203</v>
      </c>
      <c r="N361" s="612" t="s">
        <v>4183</v>
      </c>
      <c r="O361" s="612" t="s">
        <v>910</v>
      </c>
      <c r="P361" s="612" t="s">
        <v>909</v>
      </c>
      <c r="Q361" s="612" t="s">
        <v>4097</v>
      </c>
    </row>
    <row r="362" spans="1:17" ht="23.25" customHeight="1">
      <c r="A362" s="606" t="s">
        <v>945</v>
      </c>
      <c r="B362" s="606">
        <v>11.1</v>
      </c>
      <c r="C362" s="614">
        <v>2111020199.2060001</v>
      </c>
      <c r="D362" s="609" t="s">
        <v>425</v>
      </c>
      <c r="F362" s="574" t="s">
        <v>3035</v>
      </c>
      <c r="G362" s="574" t="s">
        <v>425</v>
      </c>
      <c r="H362" s="611">
        <f t="shared" si="5"/>
        <v>0</v>
      </c>
      <c r="I362" s="612" t="s">
        <v>425</v>
      </c>
      <c r="J362" s="612" t="s">
        <v>4201</v>
      </c>
      <c r="K362" s="612" t="s">
        <v>2225</v>
      </c>
      <c r="L362" s="612" t="s">
        <v>4202</v>
      </c>
      <c r="M362" s="612" t="s">
        <v>4203</v>
      </c>
      <c r="N362" s="612" t="s">
        <v>4183</v>
      </c>
      <c r="O362" s="612" t="s">
        <v>910</v>
      </c>
      <c r="P362" s="612" t="s">
        <v>909</v>
      </c>
      <c r="Q362" s="612" t="s">
        <v>4097</v>
      </c>
    </row>
    <row r="363" spans="1:17" ht="23.25" customHeight="1">
      <c r="A363" s="622" t="s">
        <v>945</v>
      </c>
      <c r="B363" s="622">
        <v>11.3</v>
      </c>
      <c r="C363" s="614">
        <v>2111020199.207</v>
      </c>
      <c r="D363" s="609" t="s">
        <v>3635</v>
      </c>
      <c r="F363" s="574" t="s">
        <v>3924</v>
      </c>
      <c r="G363" s="574" t="s">
        <v>3925</v>
      </c>
      <c r="H363" s="611">
        <f t="shared" si="5"/>
        <v>0</v>
      </c>
      <c r="I363" s="612" t="s">
        <v>3925</v>
      </c>
      <c r="J363" s="612" t="s">
        <v>4201</v>
      </c>
      <c r="K363" s="612" t="s">
        <v>2225</v>
      </c>
      <c r="L363" s="612" t="s">
        <v>4202</v>
      </c>
      <c r="M363" s="612" t="s">
        <v>4203</v>
      </c>
      <c r="N363" s="612" t="s">
        <v>4183</v>
      </c>
      <c r="O363" s="612" t="s">
        <v>910</v>
      </c>
      <c r="P363" s="612" t="s">
        <v>909</v>
      </c>
      <c r="Q363" s="612" t="s">
        <v>4204</v>
      </c>
    </row>
    <row r="364" spans="1:17" ht="23.25" customHeight="1">
      <c r="A364" s="606" t="s">
        <v>945</v>
      </c>
      <c r="B364" s="500" t="s">
        <v>2584</v>
      </c>
      <c r="C364" s="614">
        <v>2111020199.3010001</v>
      </c>
      <c r="D364" s="609" t="s">
        <v>426</v>
      </c>
      <c r="F364" s="574" t="s">
        <v>3036</v>
      </c>
      <c r="G364" s="574" t="s">
        <v>426</v>
      </c>
      <c r="H364" s="611">
        <f t="shared" si="5"/>
        <v>0</v>
      </c>
      <c r="I364" s="612" t="s">
        <v>426</v>
      </c>
      <c r="J364" s="612" t="s">
        <v>4201</v>
      </c>
      <c r="K364" s="612" t="s">
        <v>2225</v>
      </c>
      <c r="L364" s="612" t="s">
        <v>4202</v>
      </c>
      <c r="M364" s="612" t="s">
        <v>4203</v>
      </c>
      <c r="N364" s="612" t="s">
        <v>4183</v>
      </c>
      <c r="O364" s="612" t="s">
        <v>910</v>
      </c>
      <c r="P364" s="612" t="s">
        <v>909</v>
      </c>
      <c r="Q364" s="612" t="s">
        <v>4097</v>
      </c>
    </row>
    <row r="365" spans="1:17" ht="23.25" customHeight="1">
      <c r="A365" s="606" t="s">
        <v>945</v>
      </c>
      <c r="B365" s="606" t="s">
        <v>2586</v>
      </c>
      <c r="C365" s="614">
        <v>2111020199.3039999</v>
      </c>
      <c r="D365" s="609" t="s">
        <v>427</v>
      </c>
      <c r="F365" s="574" t="s">
        <v>3039</v>
      </c>
      <c r="G365" s="574" t="s">
        <v>427</v>
      </c>
      <c r="H365" s="611">
        <f t="shared" si="5"/>
        <v>0</v>
      </c>
      <c r="I365" s="612" t="s">
        <v>427</v>
      </c>
      <c r="J365" s="612" t="s">
        <v>4201</v>
      </c>
      <c r="K365" s="612" t="s">
        <v>2225</v>
      </c>
      <c r="L365" s="612" t="s">
        <v>4202</v>
      </c>
      <c r="M365" s="612" t="s">
        <v>4203</v>
      </c>
      <c r="N365" s="612" t="s">
        <v>4183</v>
      </c>
      <c r="O365" s="612" t="s">
        <v>910</v>
      </c>
      <c r="P365" s="612" t="s">
        <v>909</v>
      </c>
      <c r="Q365" s="612" t="s">
        <v>4097</v>
      </c>
    </row>
    <row r="366" spans="1:17" ht="23.25" customHeight="1">
      <c r="A366" s="606" t="s">
        <v>945</v>
      </c>
      <c r="B366" s="606" t="s">
        <v>2593</v>
      </c>
      <c r="C366" s="614">
        <v>2111020199.5009999</v>
      </c>
      <c r="D366" s="609" t="s">
        <v>428</v>
      </c>
      <c r="F366" s="574" t="s">
        <v>3040</v>
      </c>
      <c r="G366" s="574" t="s">
        <v>3926</v>
      </c>
      <c r="H366" s="611">
        <f t="shared" si="5"/>
        <v>0</v>
      </c>
      <c r="I366" s="612" t="s">
        <v>3926</v>
      </c>
      <c r="J366" s="612" t="s">
        <v>4201</v>
      </c>
      <c r="K366" s="612" t="s">
        <v>2225</v>
      </c>
      <c r="L366" s="612" t="s">
        <v>4202</v>
      </c>
      <c r="M366" s="612" t="s">
        <v>4203</v>
      </c>
      <c r="N366" s="612" t="s">
        <v>4183</v>
      </c>
      <c r="O366" s="612" t="s">
        <v>910</v>
      </c>
      <c r="P366" s="612" t="s">
        <v>909</v>
      </c>
      <c r="Q366" s="612" t="s">
        <v>4097</v>
      </c>
    </row>
    <row r="367" spans="1:17" ht="23.25" customHeight="1">
      <c r="A367" s="606" t="s">
        <v>945</v>
      </c>
      <c r="B367" s="606" t="s">
        <v>2585</v>
      </c>
      <c r="C367" s="608">
        <v>2111020199.5020001</v>
      </c>
      <c r="D367" s="613" t="s">
        <v>429</v>
      </c>
      <c r="F367" s="574" t="s">
        <v>3041</v>
      </c>
      <c r="G367" s="574" t="s">
        <v>3927</v>
      </c>
      <c r="H367" s="611">
        <f t="shared" si="5"/>
        <v>0</v>
      </c>
      <c r="I367" s="612" t="s">
        <v>3927</v>
      </c>
      <c r="J367" s="612" t="s">
        <v>4201</v>
      </c>
      <c r="K367" s="612" t="s">
        <v>2225</v>
      </c>
      <c r="L367" s="612" t="s">
        <v>4202</v>
      </c>
      <c r="M367" s="612" t="s">
        <v>4203</v>
      </c>
      <c r="N367" s="612" t="s">
        <v>4183</v>
      </c>
      <c r="O367" s="612" t="s">
        <v>910</v>
      </c>
      <c r="P367" s="612" t="s">
        <v>909</v>
      </c>
      <c r="Q367" s="612" t="s">
        <v>4097</v>
      </c>
    </row>
    <row r="368" spans="1:17" ht="23.25" customHeight="1">
      <c r="A368" s="606" t="s">
        <v>945</v>
      </c>
      <c r="B368" s="606" t="s">
        <v>2587</v>
      </c>
      <c r="C368" s="608">
        <v>2111020199.503</v>
      </c>
      <c r="D368" s="613" t="s">
        <v>430</v>
      </c>
      <c r="F368" s="574" t="s">
        <v>3042</v>
      </c>
      <c r="G368" s="574" t="s">
        <v>3928</v>
      </c>
      <c r="H368" s="611">
        <f t="shared" si="5"/>
        <v>0</v>
      </c>
      <c r="I368" s="612" t="s">
        <v>3928</v>
      </c>
      <c r="J368" s="612" t="s">
        <v>4201</v>
      </c>
      <c r="K368" s="612" t="s">
        <v>2225</v>
      </c>
      <c r="L368" s="612" t="s">
        <v>4202</v>
      </c>
      <c r="M368" s="612" t="s">
        <v>4203</v>
      </c>
      <c r="N368" s="612" t="s">
        <v>4183</v>
      </c>
      <c r="O368" s="612" t="s">
        <v>910</v>
      </c>
      <c r="P368" s="612" t="s">
        <v>909</v>
      </c>
      <c r="Q368" s="612" t="s">
        <v>4097</v>
      </c>
    </row>
    <row r="369" spans="1:17" ht="23.25" customHeight="1">
      <c r="A369" s="606" t="s">
        <v>945</v>
      </c>
      <c r="B369" s="606">
        <v>12</v>
      </c>
      <c r="C369" s="608">
        <v>2112010101.1010001</v>
      </c>
      <c r="D369" s="613" t="s">
        <v>431</v>
      </c>
      <c r="F369" s="574" t="s">
        <v>3043</v>
      </c>
      <c r="G369" s="574" t="s">
        <v>431</v>
      </c>
      <c r="H369" s="611">
        <f t="shared" si="5"/>
        <v>0</v>
      </c>
      <c r="I369" s="612" t="s">
        <v>431</v>
      </c>
      <c r="J369" s="612" t="s">
        <v>4205</v>
      </c>
      <c r="K369" s="612" t="s">
        <v>2234</v>
      </c>
      <c r="L369" s="612" t="s">
        <v>4202</v>
      </c>
      <c r="M369" s="612" t="s">
        <v>4203</v>
      </c>
      <c r="N369" s="612" t="s">
        <v>4183</v>
      </c>
      <c r="O369" s="612" t="s">
        <v>910</v>
      </c>
      <c r="P369" s="612" t="s">
        <v>909</v>
      </c>
      <c r="Q369" s="612" t="s">
        <v>4097</v>
      </c>
    </row>
    <row r="370" spans="1:17" ht="23.25" customHeight="1">
      <c r="A370" s="606" t="s">
        <v>945</v>
      </c>
      <c r="B370" s="606">
        <v>12</v>
      </c>
      <c r="C370" s="608">
        <v>2112010102.1010001</v>
      </c>
      <c r="D370" s="613" t="s">
        <v>432</v>
      </c>
      <c r="F370" s="574" t="s">
        <v>3044</v>
      </c>
      <c r="G370" s="574" t="s">
        <v>432</v>
      </c>
      <c r="H370" s="611">
        <f t="shared" si="5"/>
        <v>0</v>
      </c>
      <c r="I370" s="612" t="s">
        <v>432</v>
      </c>
      <c r="J370" s="612" t="s">
        <v>4205</v>
      </c>
      <c r="K370" s="612" t="s">
        <v>2234</v>
      </c>
      <c r="L370" s="612" t="s">
        <v>4202</v>
      </c>
      <c r="M370" s="612" t="s">
        <v>4203</v>
      </c>
      <c r="N370" s="612" t="s">
        <v>4183</v>
      </c>
      <c r="O370" s="612" t="s">
        <v>910</v>
      </c>
      <c r="P370" s="612" t="s">
        <v>909</v>
      </c>
      <c r="Q370" s="612" t="s">
        <v>4097</v>
      </c>
    </row>
    <row r="371" spans="1:17" ht="23.25" customHeight="1">
      <c r="A371" s="606" t="s">
        <v>945</v>
      </c>
      <c r="B371" s="606">
        <v>12</v>
      </c>
      <c r="C371" s="614">
        <v>2112010199.1010001</v>
      </c>
      <c r="D371" s="609" t="s">
        <v>433</v>
      </c>
      <c r="F371" s="574" t="s">
        <v>3045</v>
      </c>
      <c r="G371" s="574" t="s">
        <v>433</v>
      </c>
      <c r="H371" s="611">
        <f t="shared" si="5"/>
        <v>0</v>
      </c>
      <c r="I371" s="612" t="s">
        <v>433</v>
      </c>
      <c r="J371" s="612" t="s">
        <v>4205</v>
      </c>
      <c r="K371" s="612" t="s">
        <v>2234</v>
      </c>
      <c r="L371" s="612" t="s">
        <v>4202</v>
      </c>
      <c r="M371" s="612" t="s">
        <v>4203</v>
      </c>
      <c r="N371" s="612" t="s">
        <v>4183</v>
      </c>
      <c r="O371" s="612" t="s">
        <v>910</v>
      </c>
      <c r="P371" s="612" t="s">
        <v>909</v>
      </c>
      <c r="Q371" s="612" t="s">
        <v>4097</v>
      </c>
    </row>
    <row r="372" spans="1:17" ht="23.25" customHeight="1">
      <c r="A372" s="606" t="s">
        <v>945</v>
      </c>
      <c r="B372" s="606">
        <v>12</v>
      </c>
      <c r="C372" s="614">
        <v>2112010199.102</v>
      </c>
      <c r="D372" s="609" t="s">
        <v>434</v>
      </c>
      <c r="F372" s="574" t="s">
        <v>3046</v>
      </c>
      <c r="G372" s="574" t="s">
        <v>434</v>
      </c>
      <c r="H372" s="611">
        <f t="shared" si="5"/>
        <v>0</v>
      </c>
      <c r="I372" s="612" t="s">
        <v>434</v>
      </c>
      <c r="J372" s="612" t="s">
        <v>4205</v>
      </c>
      <c r="K372" s="612" t="s">
        <v>2234</v>
      </c>
      <c r="L372" s="612" t="s">
        <v>4202</v>
      </c>
      <c r="M372" s="612" t="s">
        <v>4203</v>
      </c>
      <c r="N372" s="612" t="s">
        <v>4183</v>
      </c>
      <c r="O372" s="612" t="s">
        <v>910</v>
      </c>
      <c r="P372" s="612" t="s">
        <v>909</v>
      </c>
      <c r="Q372" s="612" t="s">
        <v>4097</v>
      </c>
    </row>
    <row r="373" spans="1:17" ht="23.25" customHeight="1">
      <c r="A373" s="606" t="s">
        <v>945</v>
      </c>
      <c r="B373" s="606">
        <v>12</v>
      </c>
      <c r="C373" s="614">
        <v>2112010199.1029999</v>
      </c>
      <c r="D373" s="609" t="s">
        <v>435</v>
      </c>
      <c r="F373" s="574" t="s">
        <v>3047</v>
      </c>
      <c r="G373" s="574" t="s">
        <v>435</v>
      </c>
      <c r="H373" s="611">
        <f t="shared" si="5"/>
        <v>0</v>
      </c>
      <c r="I373" s="612" t="s">
        <v>435</v>
      </c>
      <c r="J373" s="612" t="s">
        <v>4205</v>
      </c>
      <c r="K373" s="612" t="s">
        <v>2234</v>
      </c>
      <c r="L373" s="612" t="s">
        <v>4202</v>
      </c>
      <c r="M373" s="612" t="s">
        <v>4203</v>
      </c>
      <c r="N373" s="612" t="s">
        <v>4183</v>
      </c>
      <c r="O373" s="612" t="s">
        <v>910</v>
      </c>
      <c r="P373" s="612" t="s">
        <v>909</v>
      </c>
      <c r="Q373" s="612" t="s">
        <v>4097</v>
      </c>
    </row>
    <row r="374" spans="1:17" ht="23.25" customHeight="1">
      <c r="A374" s="606" t="s">
        <v>945</v>
      </c>
      <c r="B374" s="606">
        <v>12</v>
      </c>
      <c r="C374" s="614">
        <v>2112010199.1040001</v>
      </c>
      <c r="D374" s="609" t="s">
        <v>436</v>
      </c>
      <c r="F374" s="574" t="s">
        <v>3048</v>
      </c>
      <c r="G374" s="574" t="s">
        <v>436</v>
      </c>
      <c r="H374" s="611">
        <f t="shared" si="5"/>
        <v>0</v>
      </c>
      <c r="I374" s="612" t="s">
        <v>436</v>
      </c>
      <c r="J374" s="612" t="s">
        <v>4205</v>
      </c>
      <c r="K374" s="612" t="s">
        <v>2234</v>
      </c>
      <c r="L374" s="612" t="s">
        <v>4202</v>
      </c>
      <c r="M374" s="612" t="s">
        <v>4203</v>
      </c>
      <c r="N374" s="612" t="s">
        <v>4183</v>
      </c>
      <c r="O374" s="612" t="s">
        <v>910</v>
      </c>
      <c r="P374" s="612" t="s">
        <v>909</v>
      </c>
      <c r="Q374" s="612" t="s">
        <v>4097</v>
      </c>
    </row>
    <row r="375" spans="1:17" ht="23.25" customHeight="1">
      <c r="A375" s="606" t="s">
        <v>945</v>
      </c>
      <c r="B375" s="606">
        <v>12</v>
      </c>
      <c r="C375" s="614">
        <v>2116010104.1010001</v>
      </c>
      <c r="D375" s="609" t="s">
        <v>437</v>
      </c>
      <c r="F375" s="574" t="s">
        <v>3049</v>
      </c>
      <c r="G375" s="574" t="s">
        <v>437</v>
      </c>
      <c r="H375" s="611">
        <f t="shared" si="5"/>
        <v>0</v>
      </c>
      <c r="I375" s="612" t="s">
        <v>437</v>
      </c>
      <c r="J375" s="612" t="s">
        <v>4206</v>
      </c>
      <c r="K375" s="612" t="s">
        <v>438</v>
      </c>
      <c r="L375" s="612" t="s">
        <v>4207</v>
      </c>
      <c r="M375" s="612" t="s">
        <v>4208</v>
      </c>
      <c r="N375" s="612" t="s">
        <v>4183</v>
      </c>
      <c r="O375" s="612" t="s">
        <v>910</v>
      </c>
      <c r="P375" s="612" t="s">
        <v>909</v>
      </c>
      <c r="Q375" s="612" t="s">
        <v>4097</v>
      </c>
    </row>
    <row r="376" spans="1:17" ht="23.25" customHeight="1">
      <c r="A376" s="606" t="s">
        <v>945</v>
      </c>
      <c r="B376" s="606">
        <v>12</v>
      </c>
      <c r="C376" s="614">
        <v>2116010199.1010001</v>
      </c>
      <c r="D376" s="609" t="s">
        <v>438</v>
      </c>
      <c r="F376" s="574" t="s">
        <v>3050</v>
      </c>
      <c r="G376" s="574" t="s">
        <v>438</v>
      </c>
      <c r="H376" s="611">
        <f t="shared" si="5"/>
        <v>0</v>
      </c>
      <c r="I376" s="612" t="s">
        <v>438</v>
      </c>
      <c r="J376" s="612" t="s">
        <v>4206</v>
      </c>
      <c r="K376" s="612" t="s">
        <v>438</v>
      </c>
      <c r="L376" s="612" t="s">
        <v>4207</v>
      </c>
      <c r="M376" s="612" t="s">
        <v>4208</v>
      </c>
      <c r="N376" s="612" t="s">
        <v>4183</v>
      </c>
      <c r="O376" s="612" t="s">
        <v>910</v>
      </c>
      <c r="P376" s="612" t="s">
        <v>909</v>
      </c>
      <c r="Q376" s="612" t="s">
        <v>4097</v>
      </c>
    </row>
    <row r="377" spans="1:17" ht="23.25" customHeight="1">
      <c r="A377" s="606" t="s">
        <v>945</v>
      </c>
      <c r="B377" s="606">
        <v>12</v>
      </c>
      <c r="C377" s="608">
        <v>2116010199.102</v>
      </c>
      <c r="D377" s="613" t="s">
        <v>439</v>
      </c>
      <c r="F377" s="574" t="s">
        <v>3051</v>
      </c>
      <c r="G377" s="574" t="s">
        <v>439</v>
      </c>
      <c r="H377" s="611">
        <f t="shared" si="5"/>
        <v>0</v>
      </c>
      <c r="I377" s="612" t="s">
        <v>439</v>
      </c>
      <c r="J377" s="612" t="s">
        <v>4206</v>
      </c>
      <c r="K377" s="612" t="s">
        <v>438</v>
      </c>
      <c r="L377" s="612" t="s">
        <v>4207</v>
      </c>
      <c r="M377" s="612" t="s">
        <v>4208</v>
      </c>
      <c r="N377" s="612" t="s">
        <v>4183</v>
      </c>
      <c r="O377" s="612" t="s">
        <v>910</v>
      </c>
      <c r="P377" s="612" t="s">
        <v>909</v>
      </c>
      <c r="Q377" s="612" t="s">
        <v>4097</v>
      </c>
    </row>
    <row r="378" spans="1:17" ht="23.25" customHeight="1">
      <c r="A378" s="606"/>
      <c r="B378" s="607">
        <v>13</v>
      </c>
      <c r="C378" s="608">
        <v>2202010101.1009998</v>
      </c>
      <c r="D378" s="609" t="s">
        <v>440</v>
      </c>
      <c r="F378" s="574" t="s">
        <v>3052</v>
      </c>
      <c r="G378" s="574" t="s">
        <v>440</v>
      </c>
      <c r="H378" s="611">
        <f t="shared" si="5"/>
        <v>0</v>
      </c>
      <c r="I378" s="612" t="s">
        <v>440</v>
      </c>
      <c r="J378" s="612" t="s">
        <v>4209</v>
      </c>
      <c r="K378" s="612" t="s">
        <v>2236</v>
      </c>
      <c r="L378" s="612" t="s">
        <v>4210</v>
      </c>
      <c r="M378" s="612" t="s">
        <v>4211</v>
      </c>
      <c r="N378" s="612" t="s">
        <v>4212</v>
      </c>
      <c r="O378" s="612" t="s">
        <v>59</v>
      </c>
      <c r="P378" s="612" t="s">
        <v>909</v>
      </c>
      <c r="Q378" s="612" t="s">
        <v>4097</v>
      </c>
    </row>
    <row r="379" spans="1:17" ht="23.25" customHeight="1">
      <c r="A379" s="606"/>
      <c r="B379" s="607">
        <v>13</v>
      </c>
      <c r="C379" s="608">
        <v>2203010101.1009998</v>
      </c>
      <c r="D379" s="621" t="s">
        <v>441</v>
      </c>
      <c r="F379" s="574" t="s">
        <v>3929</v>
      </c>
      <c r="G379" s="574" t="s">
        <v>441</v>
      </c>
      <c r="H379" s="611">
        <f t="shared" si="5"/>
        <v>0</v>
      </c>
      <c r="I379" s="612" t="s">
        <v>441</v>
      </c>
      <c r="J379" s="612" t="s">
        <v>4213</v>
      </c>
      <c r="K379" s="612" t="s">
        <v>4214</v>
      </c>
      <c r="L379" s="612" t="s">
        <v>4215</v>
      </c>
      <c r="M379" s="612" t="s">
        <v>4216</v>
      </c>
      <c r="N379" s="612" t="s">
        <v>4212</v>
      </c>
      <c r="O379" s="612" t="s">
        <v>59</v>
      </c>
      <c r="P379" s="612" t="s">
        <v>909</v>
      </c>
      <c r="Q379" s="612" t="s">
        <v>4131</v>
      </c>
    </row>
    <row r="380" spans="1:17" ht="23.25" customHeight="1">
      <c r="A380" s="606" t="s">
        <v>945</v>
      </c>
      <c r="B380" s="607">
        <v>13</v>
      </c>
      <c r="C380" s="608">
        <v>2208010101.1009998</v>
      </c>
      <c r="D380" s="613" t="s">
        <v>442</v>
      </c>
      <c r="F380" s="574" t="s">
        <v>3053</v>
      </c>
      <c r="G380" s="574" t="s">
        <v>442</v>
      </c>
      <c r="H380" s="611">
        <f t="shared" si="5"/>
        <v>0</v>
      </c>
      <c r="I380" s="612" t="s">
        <v>442</v>
      </c>
      <c r="J380" s="612" t="s">
        <v>4217</v>
      </c>
      <c r="K380" s="612" t="s">
        <v>2239</v>
      </c>
      <c r="L380" s="612" t="s">
        <v>4218</v>
      </c>
      <c r="M380" s="612" t="s">
        <v>4219</v>
      </c>
      <c r="N380" s="612" t="s">
        <v>4212</v>
      </c>
      <c r="O380" s="612" t="s">
        <v>59</v>
      </c>
      <c r="P380" s="612" t="s">
        <v>909</v>
      </c>
      <c r="Q380" s="612" t="s">
        <v>4097</v>
      </c>
    </row>
    <row r="381" spans="1:17" ht="23.25" customHeight="1">
      <c r="A381" s="606" t="s">
        <v>945</v>
      </c>
      <c r="B381" s="607">
        <v>13</v>
      </c>
      <c r="C381" s="608">
        <v>2208010102.1009998</v>
      </c>
      <c r="D381" s="613" t="s">
        <v>443</v>
      </c>
      <c r="F381" s="574" t="s">
        <v>3054</v>
      </c>
      <c r="G381" s="574" t="s">
        <v>443</v>
      </c>
      <c r="H381" s="611">
        <f t="shared" si="5"/>
        <v>0</v>
      </c>
      <c r="I381" s="612" t="s">
        <v>443</v>
      </c>
      <c r="J381" s="612" t="s">
        <v>4217</v>
      </c>
      <c r="K381" s="612" t="s">
        <v>2239</v>
      </c>
      <c r="L381" s="612" t="s">
        <v>4218</v>
      </c>
      <c r="M381" s="612" t="s">
        <v>4219</v>
      </c>
      <c r="N381" s="612" t="s">
        <v>4212</v>
      </c>
      <c r="O381" s="612" t="s">
        <v>59</v>
      </c>
      <c r="P381" s="612" t="s">
        <v>909</v>
      </c>
      <c r="Q381" s="612" t="s">
        <v>4097</v>
      </c>
    </row>
    <row r="382" spans="1:17" ht="23.25" customHeight="1">
      <c r="A382" s="606" t="s">
        <v>945</v>
      </c>
      <c r="B382" s="607">
        <v>13</v>
      </c>
      <c r="C382" s="614">
        <v>2208010103.1009998</v>
      </c>
      <c r="D382" s="609" t="s">
        <v>444</v>
      </c>
      <c r="F382" s="574" t="s">
        <v>3055</v>
      </c>
      <c r="G382" s="574" t="s">
        <v>444</v>
      </c>
      <c r="H382" s="611">
        <f t="shared" si="5"/>
        <v>0</v>
      </c>
      <c r="I382" s="612" t="s">
        <v>444</v>
      </c>
      <c r="J382" s="612" t="s">
        <v>4217</v>
      </c>
      <c r="K382" s="612" t="s">
        <v>2239</v>
      </c>
      <c r="L382" s="612" t="s">
        <v>4218</v>
      </c>
      <c r="M382" s="612" t="s">
        <v>4219</v>
      </c>
      <c r="N382" s="612" t="s">
        <v>4212</v>
      </c>
      <c r="O382" s="612" t="s">
        <v>59</v>
      </c>
      <c r="P382" s="612" t="s">
        <v>909</v>
      </c>
      <c r="Q382" s="612" t="s">
        <v>4097</v>
      </c>
    </row>
    <row r="383" spans="1:17" ht="23.25" customHeight="1">
      <c r="A383" s="606"/>
      <c r="B383" s="607">
        <v>13</v>
      </c>
      <c r="C383" s="614">
        <v>2213010101.1009998</v>
      </c>
      <c r="D383" s="609" t="s">
        <v>445</v>
      </c>
      <c r="F383" s="574" t="s">
        <v>3056</v>
      </c>
      <c r="G383" s="574" t="s">
        <v>445</v>
      </c>
      <c r="H383" s="611">
        <f t="shared" si="5"/>
        <v>0</v>
      </c>
      <c r="I383" s="612" t="s">
        <v>445</v>
      </c>
      <c r="J383" s="612" t="s">
        <v>4220</v>
      </c>
      <c r="K383" s="612" t="s">
        <v>2222</v>
      </c>
      <c r="L383" s="612" t="s">
        <v>4215</v>
      </c>
      <c r="M383" s="612" t="s">
        <v>4216</v>
      </c>
      <c r="N383" s="612" t="s">
        <v>4212</v>
      </c>
      <c r="O383" s="612" t="s">
        <v>59</v>
      </c>
      <c r="P383" s="612" t="s">
        <v>909</v>
      </c>
      <c r="Q383" s="612" t="s">
        <v>4097</v>
      </c>
    </row>
    <row r="384" spans="1:17" ht="23.25" customHeight="1">
      <c r="A384" s="606"/>
      <c r="B384" s="607">
        <v>13</v>
      </c>
      <c r="C384" s="614">
        <v>2213010101.1030002</v>
      </c>
      <c r="D384" s="609" t="s">
        <v>446</v>
      </c>
      <c r="F384" s="574" t="s">
        <v>3058</v>
      </c>
      <c r="G384" s="574" t="s">
        <v>446</v>
      </c>
      <c r="H384" s="611">
        <f t="shared" si="5"/>
        <v>0</v>
      </c>
      <c r="I384" s="612" t="s">
        <v>446</v>
      </c>
      <c r="J384" s="612" t="s">
        <v>4220</v>
      </c>
      <c r="K384" s="612" t="s">
        <v>2222</v>
      </c>
      <c r="L384" s="612" t="s">
        <v>4215</v>
      </c>
      <c r="M384" s="612" t="s">
        <v>4216</v>
      </c>
      <c r="N384" s="612" t="s">
        <v>4212</v>
      </c>
      <c r="O384" s="612" t="s">
        <v>59</v>
      </c>
      <c r="P384" s="612" t="s">
        <v>909</v>
      </c>
      <c r="Q384" s="612" t="s">
        <v>4097</v>
      </c>
    </row>
    <row r="385" spans="1:17" ht="23.25" customHeight="1">
      <c r="A385" s="606"/>
      <c r="B385" s="607">
        <v>13</v>
      </c>
      <c r="C385" s="614">
        <v>2213010199.1020002</v>
      </c>
      <c r="D385" s="609" t="s">
        <v>447</v>
      </c>
      <c r="F385" s="574" t="s">
        <v>3059</v>
      </c>
      <c r="G385" s="574" t="s">
        <v>447</v>
      </c>
      <c r="H385" s="611">
        <f t="shared" si="5"/>
        <v>0</v>
      </c>
      <c r="I385" s="612" t="s">
        <v>447</v>
      </c>
      <c r="J385" s="612" t="s">
        <v>4221</v>
      </c>
      <c r="K385" s="612" t="s">
        <v>2242</v>
      </c>
      <c r="L385" s="612" t="s">
        <v>4215</v>
      </c>
      <c r="M385" s="612" t="s">
        <v>4216</v>
      </c>
      <c r="N385" s="612" t="s">
        <v>4212</v>
      </c>
      <c r="O385" s="612" t="s">
        <v>59</v>
      </c>
      <c r="P385" s="612" t="s">
        <v>909</v>
      </c>
      <c r="Q385" s="612" t="s">
        <v>4097</v>
      </c>
    </row>
    <row r="386" spans="1:17" ht="23.25" customHeight="1">
      <c r="A386" s="606"/>
      <c r="B386" s="607"/>
      <c r="C386" s="614">
        <v>3101010101.1009998</v>
      </c>
      <c r="D386" s="609" t="s">
        <v>448</v>
      </c>
      <c r="F386" s="574" t="s">
        <v>3060</v>
      </c>
      <c r="G386" s="574" t="s">
        <v>448</v>
      </c>
      <c r="H386" s="611">
        <f t="shared" si="5"/>
        <v>0</v>
      </c>
      <c r="I386" s="612" t="s">
        <v>448</v>
      </c>
      <c r="J386" s="612" t="s">
        <v>4222</v>
      </c>
      <c r="K386" s="612" t="s">
        <v>4223</v>
      </c>
      <c r="L386" s="612" t="s">
        <v>4222</v>
      </c>
      <c r="M386" s="612" t="s">
        <v>4224</v>
      </c>
      <c r="N386" s="612" t="s">
        <v>4225</v>
      </c>
      <c r="O386" s="612" t="s">
        <v>4226</v>
      </c>
      <c r="P386" s="612" t="s">
        <v>911</v>
      </c>
      <c r="Q386" s="612" t="s">
        <v>4097</v>
      </c>
    </row>
    <row r="387" spans="1:17" ht="23.25" customHeight="1">
      <c r="A387" s="606"/>
      <c r="B387" s="607"/>
      <c r="C387" s="614">
        <v>3102010101.1009998</v>
      </c>
      <c r="D387" s="609" t="s">
        <v>2245</v>
      </c>
      <c r="F387" s="574" t="s">
        <v>3061</v>
      </c>
      <c r="G387" s="574" t="s">
        <v>2245</v>
      </c>
      <c r="H387" s="611">
        <f t="shared" ref="H387:H450" si="6">+C387-F387</f>
        <v>0</v>
      </c>
      <c r="I387" s="612" t="s">
        <v>2245</v>
      </c>
      <c r="J387" s="612" t="s">
        <v>4227</v>
      </c>
      <c r="K387" s="612" t="s">
        <v>4228</v>
      </c>
      <c r="L387" s="612" t="s">
        <v>4229</v>
      </c>
      <c r="M387" s="612" t="s">
        <v>4230</v>
      </c>
      <c r="N387" s="612" t="s">
        <v>4225</v>
      </c>
      <c r="O387" s="612" t="s">
        <v>4226</v>
      </c>
      <c r="P387" s="612" t="s">
        <v>911</v>
      </c>
      <c r="Q387" s="612" t="s">
        <v>4097</v>
      </c>
    </row>
    <row r="388" spans="1:17" ht="23.25" customHeight="1">
      <c r="A388" s="606"/>
      <c r="B388" s="607"/>
      <c r="C388" s="614">
        <v>3102010101.1020002</v>
      </c>
      <c r="D388" s="609" t="s">
        <v>450</v>
      </c>
      <c r="F388" s="574" t="s">
        <v>3930</v>
      </c>
      <c r="G388" s="574" t="s">
        <v>450</v>
      </c>
      <c r="H388" s="611">
        <f t="shared" si="6"/>
        <v>0</v>
      </c>
      <c r="I388" s="612" t="s">
        <v>450</v>
      </c>
      <c r="J388" s="612" t="s">
        <v>4227</v>
      </c>
      <c r="K388" s="612" t="s">
        <v>4228</v>
      </c>
      <c r="L388" s="612" t="s">
        <v>4229</v>
      </c>
      <c r="M388" s="612" t="s">
        <v>4230</v>
      </c>
      <c r="N388" s="612" t="s">
        <v>4225</v>
      </c>
      <c r="O388" s="612" t="s">
        <v>4226</v>
      </c>
      <c r="P388" s="612" t="s">
        <v>911</v>
      </c>
      <c r="Q388" s="612" t="s">
        <v>4097</v>
      </c>
    </row>
    <row r="389" spans="1:17" ht="23.25" customHeight="1">
      <c r="A389" s="606"/>
      <c r="B389" s="607"/>
      <c r="C389" s="614"/>
      <c r="D389" s="623"/>
      <c r="F389" s="574" t="s">
        <v>3063</v>
      </c>
      <c r="G389" s="574" t="s">
        <v>451</v>
      </c>
      <c r="H389" s="611">
        <f t="shared" si="6"/>
        <v>-3102010102.1009998</v>
      </c>
      <c r="I389" s="612" t="s">
        <v>451</v>
      </c>
      <c r="J389" s="612" t="s">
        <v>4227</v>
      </c>
      <c r="K389" s="612" t="s">
        <v>4228</v>
      </c>
      <c r="L389" s="612" t="s">
        <v>4229</v>
      </c>
      <c r="M389" s="612" t="s">
        <v>4230</v>
      </c>
      <c r="N389" s="612" t="s">
        <v>4225</v>
      </c>
      <c r="O389" s="612" t="s">
        <v>4226</v>
      </c>
      <c r="P389" s="612" t="s">
        <v>911</v>
      </c>
      <c r="Q389" s="612" t="s">
        <v>4108</v>
      </c>
    </row>
    <row r="390" spans="1:17" ht="23.25" customHeight="1">
      <c r="A390" s="606"/>
      <c r="B390" s="607"/>
      <c r="C390" s="614">
        <v>3102010102.1020002</v>
      </c>
      <c r="D390" s="621" t="s">
        <v>452</v>
      </c>
      <c r="F390" s="574" t="s">
        <v>3931</v>
      </c>
      <c r="G390" s="574" t="s">
        <v>452</v>
      </c>
      <c r="H390" s="611">
        <f t="shared" si="6"/>
        <v>0</v>
      </c>
      <c r="I390" s="612" t="s">
        <v>452</v>
      </c>
      <c r="J390" s="612" t="s">
        <v>4227</v>
      </c>
      <c r="K390" s="612" t="s">
        <v>4228</v>
      </c>
      <c r="L390" s="612" t="s">
        <v>4229</v>
      </c>
      <c r="M390" s="612" t="s">
        <v>4230</v>
      </c>
      <c r="N390" s="612" t="s">
        <v>4225</v>
      </c>
      <c r="O390" s="612" t="s">
        <v>4226</v>
      </c>
      <c r="P390" s="612" t="s">
        <v>911</v>
      </c>
      <c r="Q390" s="612" t="s">
        <v>4131</v>
      </c>
    </row>
    <row r="391" spans="1:17" ht="23.25" customHeight="1">
      <c r="A391" s="606"/>
      <c r="B391" s="607"/>
      <c r="C391" s="614">
        <v>3102010102.1030002</v>
      </c>
      <c r="D391" s="621" t="s">
        <v>453</v>
      </c>
      <c r="F391" s="574" t="s">
        <v>3932</v>
      </c>
      <c r="G391" s="574" t="s">
        <v>453</v>
      </c>
      <c r="H391" s="611">
        <f t="shared" si="6"/>
        <v>0</v>
      </c>
      <c r="I391" s="612" t="s">
        <v>453</v>
      </c>
      <c r="J391" s="612" t="s">
        <v>4227</v>
      </c>
      <c r="K391" s="612" t="s">
        <v>4228</v>
      </c>
      <c r="L391" s="612" t="s">
        <v>4229</v>
      </c>
      <c r="M391" s="612" t="s">
        <v>4230</v>
      </c>
      <c r="N391" s="612" t="s">
        <v>4225</v>
      </c>
      <c r="O391" s="612" t="s">
        <v>4226</v>
      </c>
      <c r="P391" s="612" t="s">
        <v>911</v>
      </c>
      <c r="Q391" s="612" t="s">
        <v>4131</v>
      </c>
    </row>
    <row r="392" spans="1:17" ht="23.25" customHeight="1">
      <c r="A392" s="606"/>
      <c r="B392" s="607"/>
      <c r="C392" s="614">
        <v>3102010102.2010002</v>
      </c>
      <c r="D392" s="609" t="s">
        <v>454</v>
      </c>
      <c r="F392" s="574" t="s">
        <v>3064</v>
      </c>
      <c r="G392" s="574" t="s">
        <v>3933</v>
      </c>
      <c r="H392" s="611">
        <f t="shared" si="6"/>
        <v>0</v>
      </c>
      <c r="I392" s="612" t="s">
        <v>3933</v>
      </c>
      <c r="J392" s="612" t="s">
        <v>4227</v>
      </c>
      <c r="K392" s="612" t="s">
        <v>4228</v>
      </c>
      <c r="L392" s="612" t="s">
        <v>4229</v>
      </c>
      <c r="M392" s="612" t="s">
        <v>4230</v>
      </c>
      <c r="N392" s="612" t="s">
        <v>4225</v>
      </c>
      <c r="O392" s="612" t="s">
        <v>4226</v>
      </c>
      <c r="P392" s="612" t="s">
        <v>911</v>
      </c>
      <c r="Q392" s="612" t="s">
        <v>4097</v>
      </c>
    </row>
    <row r="393" spans="1:17" ht="23.25" customHeight="1">
      <c r="A393" s="606"/>
      <c r="B393" s="607"/>
      <c r="C393" s="614">
        <v>3105010101.1009998</v>
      </c>
      <c r="D393" s="609" t="s">
        <v>455</v>
      </c>
      <c r="F393" s="574" t="s">
        <v>3066</v>
      </c>
      <c r="G393" s="574" t="s">
        <v>455</v>
      </c>
      <c r="H393" s="611">
        <f t="shared" si="6"/>
        <v>0</v>
      </c>
      <c r="I393" s="612" t="s">
        <v>455</v>
      </c>
      <c r="J393" s="612" t="s">
        <v>4231</v>
      </c>
      <c r="K393" s="612" t="s">
        <v>911</v>
      </c>
      <c r="L393" s="612" t="s">
        <v>4232</v>
      </c>
      <c r="M393" s="612" t="s">
        <v>4233</v>
      </c>
      <c r="N393" s="612" t="s">
        <v>4225</v>
      </c>
      <c r="O393" s="612" t="s">
        <v>4226</v>
      </c>
      <c r="P393" s="612" t="s">
        <v>911</v>
      </c>
      <c r="Q393" s="612" t="s">
        <v>4097</v>
      </c>
    </row>
    <row r="394" spans="1:17" ht="23.25" customHeight="1">
      <c r="A394" s="606"/>
      <c r="B394" s="607"/>
      <c r="C394" s="614">
        <v>3105010103.1009998</v>
      </c>
      <c r="D394" s="609" t="s">
        <v>456</v>
      </c>
      <c r="F394" s="574" t="s">
        <v>3067</v>
      </c>
      <c r="G394" s="574" t="s">
        <v>456</v>
      </c>
      <c r="H394" s="611">
        <f t="shared" si="6"/>
        <v>0</v>
      </c>
      <c r="I394" s="612" t="s">
        <v>456</v>
      </c>
      <c r="J394" s="612" t="s">
        <v>4231</v>
      </c>
      <c r="K394" s="612" t="s">
        <v>911</v>
      </c>
      <c r="L394" s="612" t="s">
        <v>4232</v>
      </c>
      <c r="M394" s="612" t="s">
        <v>4233</v>
      </c>
      <c r="N394" s="612" t="s">
        <v>4225</v>
      </c>
      <c r="O394" s="612" t="s">
        <v>4226</v>
      </c>
      <c r="P394" s="612" t="s">
        <v>911</v>
      </c>
      <c r="Q394" s="612" t="s">
        <v>4097</v>
      </c>
    </row>
    <row r="395" spans="1:17" ht="23.25" customHeight="1">
      <c r="A395" s="624" t="s">
        <v>1393</v>
      </c>
      <c r="B395" s="607"/>
      <c r="C395" s="614">
        <v>4201020106.1009998</v>
      </c>
      <c r="D395" s="609" t="s">
        <v>457</v>
      </c>
      <c r="F395" s="574" t="s">
        <v>3068</v>
      </c>
      <c r="G395" s="574" t="s">
        <v>3934</v>
      </c>
      <c r="H395" s="611">
        <f t="shared" si="6"/>
        <v>0</v>
      </c>
      <c r="I395" s="612" t="s">
        <v>3934</v>
      </c>
      <c r="J395" s="612" t="s">
        <v>4234</v>
      </c>
      <c r="K395" s="612" t="s">
        <v>2248</v>
      </c>
      <c r="L395" s="612" t="s">
        <v>4235</v>
      </c>
      <c r="M395" s="612" t="s">
        <v>4236</v>
      </c>
      <c r="N395" s="612" t="s">
        <v>4237</v>
      </c>
      <c r="O395" s="612" t="s">
        <v>4238</v>
      </c>
      <c r="P395" s="612" t="s">
        <v>913</v>
      </c>
      <c r="Q395" s="612" t="s">
        <v>4097</v>
      </c>
    </row>
    <row r="396" spans="1:17" ht="23.25" customHeight="1">
      <c r="A396" s="624" t="s">
        <v>1393</v>
      </c>
      <c r="B396" s="607"/>
      <c r="C396" s="614">
        <v>4201020199.1009998</v>
      </c>
      <c r="D396" s="609" t="s">
        <v>458</v>
      </c>
      <c r="F396" s="574" t="s">
        <v>3069</v>
      </c>
      <c r="G396" s="574" t="s">
        <v>3935</v>
      </c>
      <c r="H396" s="611">
        <f t="shared" si="6"/>
        <v>0</v>
      </c>
      <c r="I396" s="612" t="s">
        <v>3935</v>
      </c>
      <c r="J396" s="612" t="s">
        <v>4234</v>
      </c>
      <c r="K396" s="612" t="s">
        <v>2248</v>
      </c>
      <c r="L396" s="612" t="s">
        <v>4235</v>
      </c>
      <c r="M396" s="612" t="s">
        <v>4236</v>
      </c>
      <c r="N396" s="612" t="s">
        <v>4237</v>
      </c>
      <c r="O396" s="612" t="s">
        <v>4238</v>
      </c>
      <c r="P396" s="612" t="s">
        <v>913</v>
      </c>
      <c r="Q396" s="612" t="s">
        <v>4097</v>
      </c>
    </row>
    <row r="397" spans="1:17" ht="23.25" customHeight="1">
      <c r="A397" s="624" t="s">
        <v>1393</v>
      </c>
      <c r="B397" s="607"/>
      <c r="C397" s="614">
        <v>4202010199.1009998</v>
      </c>
      <c r="D397" s="609" t="s">
        <v>459</v>
      </c>
      <c r="F397" s="574" t="s">
        <v>3070</v>
      </c>
      <c r="G397" s="574" t="s">
        <v>459</v>
      </c>
      <c r="H397" s="611">
        <f t="shared" si="6"/>
        <v>0</v>
      </c>
      <c r="I397" s="612" t="s">
        <v>459</v>
      </c>
      <c r="J397" s="612" t="s">
        <v>4239</v>
      </c>
      <c r="K397" s="612" t="s">
        <v>2251</v>
      </c>
      <c r="L397" s="612" t="s">
        <v>4240</v>
      </c>
      <c r="M397" s="612" t="s">
        <v>4241</v>
      </c>
      <c r="N397" s="612" t="s">
        <v>4237</v>
      </c>
      <c r="O397" s="612" t="s">
        <v>4238</v>
      </c>
      <c r="P397" s="612" t="s">
        <v>913</v>
      </c>
      <c r="Q397" s="612" t="s">
        <v>4097</v>
      </c>
    </row>
    <row r="398" spans="1:17" ht="23.25" customHeight="1">
      <c r="A398" s="624" t="s">
        <v>1393</v>
      </c>
      <c r="B398" s="607"/>
      <c r="C398" s="614">
        <v>4202020102.1009998</v>
      </c>
      <c r="D398" s="609" t="s">
        <v>460</v>
      </c>
      <c r="F398" s="574" t="s">
        <v>3071</v>
      </c>
      <c r="G398" s="574" t="s">
        <v>460</v>
      </c>
      <c r="H398" s="611">
        <f t="shared" si="6"/>
        <v>0</v>
      </c>
      <c r="I398" s="612" t="s">
        <v>460</v>
      </c>
      <c r="J398" s="612" t="s">
        <v>4242</v>
      </c>
      <c r="K398" s="612" t="s">
        <v>2252</v>
      </c>
      <c r="L398" s="612" t="s">
        <v>4240</v>
      </c>
      <c r="M398" s="612" t="s">
        <v>4241</v>
      </c>
      <c r="N398" s="612" t="s">
        <v>4237</v>
      </c>
      <c r="O398" s="612" t="s">
        <v>4238</v>
      </c>
      <c r="P398" s="612" t="s">
        <v>913</v>
      </c>
      <c r="Q398" s="612" t="s">
        <v>4097</v>
      </c>
    </row>
    <row r="399" spans="1:17" ht="23.25" customHeight="1">
      <c r="A399" s="624" t="s">
        <v>1393</v>
      </c>
      <c r="B399" s="607"/>
      <c r="C399" s="614">
        <v>4202030105.1009998</v>
      </c>
      <c r="D399" s="609" t="s">
        <v>461</v>
      </c>
      <c r="F399" s="574" t="s">
        <v>3073</v>
      </c>
      <c r="G399" s="574" t="s">
        <v>461</v>
      </c>
      <c r="H399" s="611">
        <f t="shared" si="6"/>
        <v>0</v>
      </c>
      <c r="I399" s="612" t="s">
        <v>461</v>
      </c>
      <c r="J399" s="612" t="s">
        <v>4243</v>
      </c>
      <c r="K399" s="612" t="s">
        <v>2253</v>
      </c>
      <c r="L399" s="612" t="s">
        <v>4240</v>
      </c>
      <c r="M399" s="612" t="s">
        <v>4241</v>
      </c>
      <c r="N399" s="612" t="s">
        <v>4237</v>
      </c>
      <c r="O399" s="612" t="s">
        <v>4238</v>
      </c>
      <c r="P399" s="612" t="s">
        <v>913</v>
      </c>
      <c r="Q399" s="612" t="s">
        <v>4097</v>
      </c>
    </row>
    <row r="400" spans="1:17" ht="23.25" customHeight="1">
      <c r="A400" s="624" t="s">
        <v>1393</v>
      </c>
      <c r="B400" s="607"/>
      <c r="C400" s="614">
        <v>4203010101.1009998</v>
      </c>
      <c r="D400" s="609" t="s">
        <v>462</v>
      </c>
      <c r="F400" s="574" t="s">
        <v>3074</v>
      </c>
      <c r="G400" s="574" t="s">
        <v>462</v>
      </c>
      <c r="H400" s="611">
        <f t="shared" si="6"/>
        <v>0</v>
      </c>
      <c r="I400" s="612" t="s">
        <v>462</v>
      </c>
      <c r="J400" s="612" t="s">
        <v>4244</v>
      </c>
      <c r="K400" s="612" t="s">
        <v>2254</v>
      </c>
      <c r="L400" s="612" t="s">
        <v>4245</v>
      </c>
      <c r="M400" s="612" t="s">
        <v>4246</v>
      </c>
      <c r="N400" s="612" t="s">
        <v>4237</v>
      </c>
      <c r="O400" s="612" t="s">
        <v>4238</v>
      </c>
      <c r="P400" s="612" t="s">
        <v>913</v>
      </c>
      <c r="Q400" s="612" t="s">
        <v>4097</v>
      </c>
    </row>
    <row r="401" spans="1:17" ht="23.25" customHeight="1">
      <c r="A401" s="624" t="s">
        <v>1393</v>
      </c>
      <c r="B401" s="607"/>
      <c r="C401" s="614">
        <v>4205010104.1009998</v>
      </c>
      <c r="D401" s="609" t="s">
        <v>463</v>
      </c>
      <c r="F401" s="574" t="s">
        <v>3075</v>
      </c>
      <c r="G401" s="574" t="s">
        <v>463</v>
      </c>
      <c r="H401" s="611">
        <f t="shared" si="6"/>
        <v>0</v>
      </c>
      <c r="I401" s="612" t="s">
        <v>463</v>
      </c>
      <c r="J401" s="612" t="s">
        <v>4247</v>
      </c>
      <c r="K401" s="612" t="s">
        <v>2256</v>
      </c>
      <c r="L401" s="612" t="s">
        <v>4248</v>
      </c>
      <c r="M401" s="612" t="s">
        <v>4249</v>
      </c>
      <c r="N401" s="612" t="s">
        <v>4237</v>
      </c>
      <c r="O401" s="612" t="s">
        <v>4238</v>
      </c>
      <c r="P401" s="612" t="s">
        <v>913</v>
      </c>
      <c r="Q401" s="612" t="s">
        <v>4097</v>
      </c>
    </row>
    <row r="402" spans="1:17" ht="23.25" customHeight="1">
      <c r="A402" s="624" t="s">
        <v>1393</v>
      </c>
      <c r="B402" s="607"/>
      <c r="C402" s="614">
        <v>4205010110.1009998</v>
      </c>
      <c r="D402" s="609" t="s">
        <v>464</v>
      </c>
      <c r="F402" s="574" t="s">
        <v>3076</v>
      </c>
      <c r="G402" s="574" t="s">
        <v>464</v>
      </c>
      <c r="H402" s="611">
        <f t="shared" si="6"/>
        <v>0</v>
      </c>
      <c r="I402" s="612" t="s">
        <v>464</v>
      </c>
      <c r="J402" s="612" t="s">
        <v>4247</v>
      </c>
      <c r="K402" s="612" t="s">
        <v>2256</v>
      </c>
      <c r="L402" s="612" t="s">
        <v>4248</v>
      </c>
      <c r="M402" s="612" t="s">
        <v>4249</v>
      </c>
      <c r="N402" s="612" t="s">
        <v>4237</v>
      </c>
      <c r="O402" s="612" t="s">
        <v>4238</v>
      </c>
      <c r="P402" s="612" t="s">
        <v>913</v>
      </c>
      <c r="Q402" s="612" t="s">
        <v>4097</v>
      </c>
    </row>
    <row r="403" spans="1:17" ht="23.25" customHeight="1">
      <c r="A403" s="624" t="s">
        <v>1393</v>
      </c>
      <c r="B403" s="607"/>
      <c r="C403" s="614">
        <v>4206010102.1009998</v>
      </c>
      <c r="D403" s="609" t="s">
        <v>465</v>
      </c>
      <c r="F403" s="574" t="s">
        <v>3077</v>
      </c>
      <c r="G403" s="574" t="s">
        <v>2259</v>
      </c>
      <c r="H403" s="611">
        <f t="shared" si="6"/>
        <v>0</v>
      </c>
      <c r="I403" s="612" t="s">
        <v>2259</v>
      </c>
      <c r="J403" s="612" t="s">
        <v>4250</v>
      </c>
      <c r="K403" s="612" t="s">
        <v>2257</v>
      </c>
      <c r="L403" s="612" t="s">
        <v>4251</v>
      </c>
      <c r="M403" s="612" t="s">
        <v>4252</v>
      </c>
      <c r="N403" s="612" t="s">
        <v>4237</v>
      </c>
      <c r="O403" s="612" t="s">
        <v>4238</v>
      </c>
      <c r="P403" s="612" t="s">
        <v>913</v>
      </c>
      <c r="Q403" s="612" t="s">
        <v>4097</v>
      </c>
    </row>
    <row r="404" spans="1:17" ht="23.25" customHeight="1">
      <c r="A404" s="624" t="s">
        <v>1393</v>
      </c>
      <c r="B404" s="607"/>
      <c r="C404" s="614">
        <v>4206010199.1009998</v>
      </c>
      <c r="D404" s="609" t="s">
        <v>466</v>
      </c>
      <c r="F404" s="574" t="s">
        <v>3936</v>
      </c>
      <c r="G404" s="574" t="s">
        <v>466</v>
      </c>
      <c r="H404" s="611">
        <f t="shared" si="6"/>
        <v>0</v>
      </c>
      <c r="I404" s="612" t="s">
        <v>466</v>
      </c>
      <c r="J404" s="612" t="s">
        <v>4250</v>
      </c>
      <c r="K404" s="612" t="s">
        <v>2257</v>
      </c>
      <c r="L404" s="612" t="s">
        <v>4251</v>
      </c>
      <c r="M404" s="612" t="s">
        <v>4252</v>
      </c>
      <c r="N404" s="612" t="s">
        <v>4237</v>
      </c>
      <c r="O404" s="612" t="s">
        <v>4238</v>
      </c>
      <c r="P404" s="612" t="s">
        <v>913</v>
      </c>
      <c r="Q404" s="612" t="s">
        <v>4097</v>
      </c>
    </row>
    <row r="405" spans="1:17" ht="23.25" customHeight="1">
      <c r="A405" s="606" t="s">
        <v>1393</v>
      </c>
      <c r="B405" s="607"/>
      <c r="C405" s="614">
        <v>4207010102.1020002</v>
      </c>
      <c r="D405" s="609" t="s">
        <v>467</v>
      </c>
      <c r="F405" s="574" t="s">
        <v>3078</v>
      </c>
      <c r="G405" s="574" t="s">
        <v>467</v>
      </c>
      <c r="H405" s="611">
        <f t="shared" si="6"/>
        <v>0</v>
      </c>
      <c r="I405" s="612" t="s">
        <v>467</v>
      </c>
      <c r="J405" s="612" t="s">
        <v>4253</v>
      </c>
      <c r="K405" s="612" t="s">
        <v>4254</v>
      </c>
      <c r="L405" s="612" t="s">
        <v>4255</v>
      </c>
      <c r="M405" s="612" t="s">
        <v>4256</v>
      </c>
      <c r="N405" s="612" t="s">
        <v>4237</v>
      </c>
      <c r="O405" s="612" t="s">
        <v>4238</v>
      </c>
      <c r="P405" s="612" t="s">
        <v>913</v>
      </c>
      <c r="Q405" s="612" t="s">
        <v>4097</v>
      </c>
    </row>
    <row r="406" spans="1:17" ht="23.25" customHeight="1">
      <c r="A406" s="606" t="s">
        <v>1410</v>
      </c>
      <c r="B406" s="607"/>
      <c r="C406" s="614">
        <v>4301010102.1009998</v>
      </c>
      <c r="D406" s="609" t="s">
        <v>468</v>
      </c>
      <c r="F406" s="574" t="s">
        <v>3079</v>
      </c>
      <c r="G406" s="574" t="s">
        <v>2264</v>
      </c>
      <c r="H406" s="611">
        <f t="shared" si="6"/>
        <v>0</v>
      </c>
      <c r="I406" s="612" t="s">
        <v>2264</v>
      </c>
      <c r="J406" s="612" t="s">
        <v>4257</v>
      </c>
      <c r="K406" s="612" t="s">
        <v>2262</v>
      </c>
      <c r="L406" s="612" t="s">
        <v>4258</v>
      </c>
      <c r="M406" s="612" t="s">
        <v>4259</v>
      </c>
      <c r="N406" s="612" t="s">
        <v>4260</v>
      </c>
      <c r="O406" s="612" t="s">
        <v>915</v>
      </c>
      <c r="P406" s="612" t="s">
        <v>913</v>
      </c>
      <c r="Q406" s="612" t="s">
        <v>4097</v>
      </c>
    </row>
    <row r="407" spans="1:17" ht="23.25" customHeight="1">
      <c r="A407" s="606" t="s">
        <v>1410</v>
      </c>
      <c r="B407" s="607"/>
      <c r="C407" s="614">
        <v>4301010102.1020002</v>
      </c>
      <c r="D407" s="609" t="s">
        <v>469</v>
      </c>
      <c r="F407" s="574" t="s">
        <v>3080</v>
      </c>
      <c r="G407" s="574" t="s">
        <v>2265</v>
      </c>
      <c r="H407" s="611">
        <f t="shared" si="6"/>
        <v>0</v>
      </c>
      <c r="I407" s="612" t="s">
        <v>2265</v>
      </c>
      <c r="J407" s="612" t="s">
        <v>4257</v>
      </c>
      <c r="K407" s="612" t="s">
        <v>2262</v>
      </c>
      <c r="L407" s="612" t="s">
        <v>4258</v>
      </c>
      <c r="M407" s="612" t="s">
        <v>4259</v>
      </c>
      <c r="N407" s="612" t="s">
        <v>4260</v>
      </c>
      <c r="O407" s="612" t="s">
        <v>915</v>
      </c>
      <c r="P407" s="612" t="s">
        <v>913</v>
      </c>
      <c r="Q407" s="612" t="s">
        <v>4097</v>
      </c>
    </row>
    <row r="408" spans="1:17" ht="23.25" customHeight="1">
      <c r="A408" s="606" t="s">
        <v>1410</v>
      </c>
      <c r="B408" s="607"/>
      <c r="C408" s="614">
        <v>4301010102.1029997</v>
      </c>
      <c r="D408" s="609" t="s">
        <v>470</v>
      </c>
      <c r="F408" s="574" t="s">
        <v>3081</v>
      </c>
      <c r="G408" s="574" t="s">
        <v>2266</v>
      </c>
      <c r="H408" s="611">
        <f t="shared" si="6"/>
        <v>0</v>
      </c>
      <c r="I408" s="612" t="s">
        <v>2266</v>
      </c>
      <c r="J408" s="612" t="s">
        <v>4257</v>
      </c>
      <c r="K408" s="612" t="s">
        <v>2262</v>
      </c>
      <c r="L408" s="612" t="s">
        <v>4258</v>
      </c>
      <c r="M408" s="612" t="s">
        <v>4259</v>
      </c>
      <c r="N408" s="612" t="s">
        <v>4260</v>
      </c>
      <c r="O408" s="612" t="s">
        <v>915</v>
      </c>
      <c r="P408" s="612" t="s">
        <v>913</v>
      </c>
      <c r="Q408" s="612" t="s">
        <v>4097</v>
      </c>
    </row>
    <row r="409" spans="1:17" ht="23.25" customHeight="1">
      <c r="A409" s="606" t="s">
        <v>1410</v>
      </c>
      <c r="B409" s="607"/>
      <c r="C409" s="614">
        <v>4301010102.1040001</v>
      </c>
      <c r="D409" s="609" t="s">
        <v>471</v>
      </c>
      <c r="F409" s="574" t="s">
        <v>3082</v>
      </c>
      <c r="G409" s="574" t="s">
        <v>2267</v>
      </c>
      <c r="H409" s="611">
        <f t="shared" si="6"/>
        <v>0</v>
      </c>
      <c r="I409" s="612" t="s">
        <v>2267</v>
      </c>
      <c r="J409" s="612" t="s">
        <v>4257</v>
      </c>
      <c r="K409" s="612" t="s">
        <v>2262</v>
      </c>
      <c r="L409" s="612" t="s">
        <v>4258</v>
      </c>
      <c r="M409" s="612" t="s">
        <v>4259</v>
      </c>
      <c r="N409" s="612" t="s">
        <v>4260</v>
      </c>
      <c r="O409" s="612" t="s">
        <v>915</v>
      </c>
      <c r="P409" s="612" t="s">
        <v>913</v>
      </c>
      <c r="Q409" s="612" t="s">
        <v>4097</v>
      </c>
    </row>
    <row r="410" spans="1:17" ht="23.25" customHeight="1">
      <c r="A410" s="606" t="s">
        <v>1410</v>
      </c>
      <c r="B410" s="607"/>
      <c r="C410" s="614">
        <v>4301020102.1009998</v>
      </c>
      <c r="D410" s="609" t="s">
        <v>472</v>
      </c>
      <c r="F410" s="574" t="s">
        <v>3085</v>
      </c>
      <c r="G410" s="574" t="s">
        <v>472</v>
      </c>
      <c r="H410" s="611">
        <f t="shared" si="6"/>
        <v>0</v>
      </c>
      <c r="I410" s="612" t="s">
        <v>472</v>
      </c>
      <c r="J410" s="612" t="s">
        <v>4261</v>
      </c>
      <c r="K410" s="612" t="s">
        <v>4262</v>
      </c>
      <c r="L410" s="612" t="s">
        <v>4258</v>
      </c>
      <c r="M410" s="612" t="s">
        <v>4259</v>
      </c>
      <c r="N410" s="612" t="s">
        <v>4260</v>
      </c>
      <c r="O410" s="612" t="s">
        <v>915</v>
      </c>
      <c r="P410" s="612" t="s">
        <v>913</v>
      </c>
      <c r="Q410" s="612" t="s">
        <v>4097</v>
      </c>
    </row>
    <row r="411" spans="1:17" ht="23.25" customHeight="1">
      <c r="A411" s="606" t="s">
        <v>1410</v>
      </c>
      <c r="B411" s="607"/>
      <c r="C411" s="614">
        <v>4301020102.1020002</v>
      </c>
      <c r="D411" s="609" t="s">
        <v>473</v>
      </c>
      <c r="F411" s="574" t="s">
        <v>3086</v>
      </c>
      <c r="G411" s="574" t="s">
        <v>473</v>
      </c>
      <c r="H411" s="611">
        <f t="shared" si="6"/>
        <v>0</v>
      </c>
      <c r="I411" s="612" t="s">
        <v>473</v>
      </c>
      <c r="J411" s="612" t="s">
        <v>4261</v>
      </c>
      <c r="K411" s="612" t="s">
        <v>4262</v>
      </c>
      <c r="L411" s="612" t="s">
        <v>4258</v>
      </c>
      <c r="M411" s="612" t="s">
        <v>4259</v>
      </c>
      <c r="N411" s="612" t="s">
        <v>4260</v>
      </c>
      <c r="O411" s="612" t="s">
        <v>915</v>
      </c>
      <c r="P411" s="612" t="s">
        <v>913</v>
      </c>
      <c r="Q411" s="612" t="s">
        <v>4097</v>
      </c>
    </row>
    <row r="412" spans="1:17" ht="23.25" customHeight="1">
      <c r="A412" s="606" t="s">
        <v>1410</v>
      </c>
      <c r="B412" s="607"/>
      <c r="C412" s="614">
        <v>4301020102.1029997</v>
      </c>
      <c r="D412" s="609" t="s">
        <v>474</v>
      </c>
      <c r="F412" s="574" t="s">
        <v>3087</v>
      </c>
      <c r="G412" s="574" t="s">
        <v>474</v>
      </c>
      <c r="H412" s="611">
        <f t="shared" si="6"/>
        <v>0</v>
      </c>
      <c r="I412" s="612" t="s">
        <v>474</v>
      </c>
      <c r="J412" s="612" t="s">
        <v>4261</v>
      </c>
      <c r="K412" s="612" t="s">
        <v>4262</v>
      </c>
      <c r="L412" s="612" t="s">
        <v>4258</v>
      </c>
      <c r="M412" s="612" t="s">
        <v>4259</v>
      </c>
      <c r="N412" s="612" t="s">
        <v>4260</v>
      </c>
      <c r="O412" s="612" t="s">
        <v>915</v>
      </c>
      <c r="P412" s="612" t="s">
        <v>913</v>
      </c>
      <c r="Q412" s="612" t="s">
        <v>4097</v>
      </c>
    </row>
    <row r="413" spans="1:17" ht="23.25" customHeight="1">
      <c r="A413" s="606" t="s">
        <v>1420</v>
      </c>
      <c r="B413" s="607"/>
      <c r="C413" s="614">
        <v>4301020102.1040001</v>
      </c>
      <c r="D413" s="609" t="s">
        <v>475</v>
      </c>
      <c r="F413" s="574" t="s">
        <v>3088</v>
      </c>
      <c r="G413" s="574" t="s">
        <v>475</v>
      </c>
      <c r="H413" s="611">
        <f t="shared" si="6"/>
        <v>0</v>
      </c>
      <c r="I413" s="612" t="s">
        <v>475</v>
      </c>
      <c r="J413" s="612" t="s">
        <v>4261</v>
      </c>
      <c r="K413" s="612" t="s">
        <v>4262</v>
      </c>
      <c r="L413" s="612" t="s">
        <v>4258</v>
      </c>
      <c r="M413" s="612" t="s">
        <v>4259</v>
      </c>
      <c r="N413" s="612" t="s">
        <v>4260</v>
      </c>
      <c r="O413" s="612" t="s">
        <v>915</v>
      </c>
      <c r="P413" s="612" t="s">
        <v>913</v>
      </c>
      <c r="Q413" s="612" t="s">
        <v>4097</v>
      </c>
    </row>
    <row r="414" spans="1:17" ht="23.25" customHeight="1">
      <c r="A414" s="606" t="s">
        <v>1424</v>
      </c>
      <c r="B414" s="607"/>
      <c r="C414" s="614">
        <v>4301020102.1049995</v>
      </c>
      <c r="D414" s="609" t="s">
        <v>476</v>
      </c>
      <c r="F414" s="574" t="s">
        <v>3089</v>
      </c>
      <c r="G414" s="574" t="s">
        <v>2272</v>
      </c>
      <c r="H414" s="611">
        <f t="shared" si="6"/>
        <v>0</v>
      </c>
      <c r="I414" s="612" t="s">
        <v>2272</v>
      </c>
      <c r="J414" s="612" t="s">
        <v>4261</v>
      </c>
      <c r="K414" s="612" t="s">
        <v>4262</v>
      </c>
      <c r="L414" s="612" t="s">
        <v>4258</v>
      </c>
      <c r="M414" s="612" t="s">
        <v>4259</v>
      </c>
      <c r="N414" s="612" t="s">
        <v>4260</v>
      </c>
      <c r="O414" s="612" t="s">
        <v>915</v>
      </c>
      <c r="P414" s="612" t="s">
        <v>913</v>
      </c>
      <c r="Q414" s="612" t="s">
        <v>4097</v>
      </c>
    </row>
    <row r="415" spans="1:17" ht="23.25" customHeight="1">
      <c r="A415" s="606" t="s">
        <v>1410</v>
      </c>
      <c r="B415" s="607"/>
      <c r="C415" s="614">
        <v>4301020102.1059999</v>
      </c>
      <c r="D415" s="609" t="s">
        <v>477</v>
      </c>
      <c r="F415" s="574" t="s">
        <v>3090</v>
      </c>
      <c r="G415" s="574" t="s">
        <v>477</v>
      </c>
      <c r="H415" s="611">
        <f t="shared" si="6"/>
        <v>0</v>
      </c>
      <c r="I415" s="612" t="s">
        <v>477</v>
      </c>
      <c r="J415" s="612" t="s">
        <v>4261</v>
      </c>
      <c r="K415" s="612" t="s">
        <v>4262</v>
      </c>
      <c r="L415" s="612" t="s">
        <v>4258</v>
      </c>
      <c r="M415" s="612" t="s">
        <v>4259</v>
      </c>
      <c r="N415" s="612" t="s">
        <v>4260</v>
      </c>
      <c r="O415" s="612" t="s">
        <v>915</v>
      </c>
      <c r="P415" s="612" t="s">
        <v>913</v>
      </c>
      <c r="Q415" s="612" t="s">
        <v>4097</v>
      </c>
    </row>
    <row r="416" spans="1:17" ht="23.25" customHeight="1">
      <c r="A416" s="606" t="s">
        <v>1430</v>
      </c>
      <c r="B416" s="607"/>
      <c r="C416" s="614">
        <v>4301020104.1040001</v>
      </c>
      <c r="D416" s="609" t="s">
        <v>478</v>
      </c>
      <c r="F416" s="574" t="s">
        <v>3091</v>
      </c>
      <c r="G416" s="574" t="s">
        <v>478</v>
      </c>
      <c r="H416" s="611">
        <f t="shared" si="6"/>
        <v>0</v>
      </c>
      <c r="I416" s="612" t="s">
        <v>478</v>
      </c>
      <c r="J416" s="612" t="s">
        <v>4263</v>
      </c>
      <c r="K416" s="612" t="s">
        <v>2273</v>
      </c>
      <c r="L416" s="612" t="s">
        <v>4258</v>
      </c>
      <c r="M416" s="612" t="s">
        <v>4259</v>
      </c>
      <c r="N416" s="612" t="s">
        <v>4260</v>
      </c>
      <c r="O416" s="612" t="s">
        <v>915</v>
      </c>
      <c r="P416" s="612" t="s">
        <v>913</v>
      </c>
      <c r="Q416" s="612" t="s">
        <v>4097</v>
      </c>
    </row>
    <row r="417" spans="1:17" ht="23.25" customHeight="1">
      <c r="A417" s="606" t="s">
        <v>1430</v>
      </c>
      <c r="B417" s="607"/>
      <c r="C417" s="614">
        <v>4301020104.1049995</v>
      </c>
      <c r="D417" s="609" t="s">
        <v>479</v>
      </c>
      <c r="F417" s="574" t="s">
        <v>3092</v>
      </c>
      <c r="G417" s="574" t="s">
        <v>479</v>
      </c>
      <c r="H417" s="611">
        <f t="shared" si="6"/>
        <v>0</v>
      </c>
      <c r="I417" s="612" t="s">
        <v>479</v>
      </c>
      <c r="J417" s="612" t="s">
        <v>4263</v>
      </c>
      <c r="K417" s="612" t="s">
        <v>2273</v>
      </c>
      <c r="L417" s="612" t="s">
        <v>4258</v>
      </c>
      <c r="M417" s="612" t="s">
        <v>4259</v>
      </c>
      <c r="N417" s="612" t="s">
        <v>4260</v>
      </c>
      <c r="O417" s="612" t="s">
        <v>915</v>
      </c>
      <c r="P417" s="612" t="s">
        <v>913</v>
      </c>
      <c r="Q417" s="612" t="s">
        <v>4097</v>
      </c>
    </row>
    <row r="418" spans="1:17" ht="23.25" customHeight="1">
      <c r="A418" s="606" t="s">
        <v>1410</v>
      </c>
      <c r="B418" s="607"/>
      <c r="C418" s="614">
        <v>4301020104.1059999</v>
      </c>
      <c r="D418" s="609" t="s">
        <v>480</v>
      </c>
      <c r="F418" s="574" t="s">
        <v>3093</v>
      </c>
      <c r="G418" s="574" t="s">
        <v>480</v>
      </c>
      <c r="H418" s="611">
        <f t="shared" si="6"/>
        <v>0</v>
      </c>
      <c r="I418" s="612" t="s">
        <v>480</v>
      </c>
      <c r="J418" s="612" t="s">
        <v>4263</v>
      </c>
      <c r="K418" s="612" t="s">
        <v>2273</v>
      </c>
      <c r="L418" s="612" t="s">
        <v>4258</v>
      </c>
      <c r="M418" s="612" t="s">
        <v>4259</v>
      </c>
      <c r="N418" s="612" t="s">
        <v>4260</v>
      </c>
      <c r="O418" s="612" t="s">
        <v>915</v>
      </c>
      <c r="P418" s="612" t="s">
        <v>913</v>
      </c>
      <c r="Q418" s="612" t="s">
        <v>4097</v>
      </c>
    </row>
    <row r="419" spans="1:17" ht="23.25" customHeight="1">
      <c r="A419" s="606" t="s">
        <v>1410</v>
      </c>
      <c r="B419" s="607"/>
      <c r="C419" s="614">
        <v>4301020104.1070004</v>
      </c>
      <c r="D419" s="609" t="s">
        <v>481</v>
      </c>
      <c r="F419" s="574" t="s">
        <v>3094</v>
      </c>
      <c r="G419" s="574" t="s">
        <v>481</v>
      </c>
      <c r="H419" s="611">
        <f t="shared" si="6"/>
        <v>0</v>
      </c>
      <c r="I419" s="612" t="s">
        <v>481</v>
      </c>
      <c r="J419" s="612" t="s">
        <v>4263</v>
      </c>
      <c r="K419" s="612" t="s">
        <v>2273</v>
      </c>
      <c r="L419" s="612" t="s">
        <v>4258</v>
      </c>
      <c r="M419" s="612" t="s">
        <v>4259</v>
      </c>
      <c r="N419" s="612" t="s">
        <v>4260</v>
      </c>
      <c r="O419" s="612" t="s">
        <v>915</v>
      </c>
      <c r="P419" s="612" t="s">
        <v>913</v>
      </c>
      <c r="Q419" s="612" t="s">
        <v>4097</v>
      </c>
    </row>
    <row r="420" spans="1:17" ht="23.25" customHeight="1">
      <c r="A420" s="606" t="s">
        <v>1430</v>
      </c>
      <c r="B420" s="607"/>
      <c r="C420" s="614">
        <v>4301020104.1079998</v>
      </c>
      <c r="D420" s="609" t="s">
        <v>482</v>
      </c>
      <c r="F420" s="574" t="s">
        <v>3937</v>
      </c>
      <c r="G420" s="574" t="s">
        <v>3938</v>
      </c>
      <c r="H420" s="611">
        <f t="shared" si="6"/>
        <v>0</v>
      </c>
      <c r="I420" s="612" t="s">
        <v>3938</v>
      </c>
      <c r="J420" s="612" t="s">
        <v>4263</v>
      </c>
      <c r="K420" s="612" t="s">
        <v>2273</v>
      </c>
      <c r="L420" s="612" t="s">
        <v>4258</v>
      </c>
      <c r="M420" s="612" t="s">
        <v>4259</v>
      </c>
      <c r="N420" s="612" t="s">
        <v>4260</v>
      </c>
      <c r="O420" s="612" t="s">
        <v>915</v>
      </c>
      <c r="P420" s="612" t="s">
        <v>913</v>
      </c>
      <c r="Q420" s="612" t="s">
        <v>4097</v>
      </c>
    </row>
    <row r="421" spans="1:17" ht="23.25" customHeight="1">
      <c r="A421" s="606" t="s">
        <v>1430</v>
      </c>
      <c r="B421" s="607"/>
      <c r="C421" s="614">
        <v>4301020104.1090002</v>
      </c>
      <c r="D421" s="609" t="s">
        <v>483</v>
      </c>
      <c r="F421" s="574" t="s">
        <v>3939</v>
      </c>
      <c r="G421" s="574" t="s">
        <v>2277</v>
      </c>
      <c r="H421" s="611">
        <f t="shared" si="6"/>
        <v>0</v>
      </c>
      <c r="I421" s="612" t="s">
        <v>2277</v>
      </c>
      <c r="J421" s="612" t="s">
        <v>4263</v>
      </c>
      <c r="K421" s="612" t="s">
        <v>2273</v>
      </c>
      <c r="L421" s="612" t="s">
        <v>4258</v>
      </c>
      <c r="M421" s="612" t="s">
        <v>4259</v>
      </c>
      <c r="N421" s="612" t="s">
        <v>4260</v>
      </c>
      <c r="O421" s="612" t="s">
        <v>915</v>
      </c>
      <c r="P421" s="612" t="s">
        <v>913</v>
      </c>
      <c r="Q421" s="612" t="s">
        <v>4097</v>
      </c>
    </row>
    <row r="422" spans="1:17" ht="23.25" customHeight="1">
      <c r="A422" s="606" t="s">
        <v>1430</v>
      </c>
      <c r="B422" s="607"/>
      <c r="C422" s="614">
        <v>4301020104.1099997</v>
      </c>
      <c r="D422" s="609" t="s">
        <v>484</v>
      </c>
      <c r="F422" s="574" t="s">
        <v>3940</v>
      </c>
      <c r="G422" s="574" t="s">
        <v>3941</v>
      </c>
      <c r="H422" s="611">
        <f t="shared" si="6"/>
        <v>0</v>
      </c>
      <c r="I422" s="612" t="s">
        <v>3941</v>
      </c>
      <c r="J422" s="612" t="s">
        <v>4263</v>
      </c>
      <c r="K422" s="612" t="s">
        <v>2273</v>
      </c>
      <c r="L422" s="612" t="s">
        <v>4258</v>
      </c>
      <c r="M422" s="612" t="s">
        <v>4259</v>
      </c>
      <c r="N422" s="612" t="s">
        <v>4260</v>
      </c>
      <c r="O422" s="612" t="s">
        <v>915</v>
      </c>
      <c r="P422" s="612" t="s">
        <v>913</v>
      </c>
      <c r="Q422" s="612" t="s">
        <v>4097</v>
      </c>
    </row>
    <row r="423" spans="1:17" ht="23.25" customHeight="1">
      <c r="A423" s="606" t="s">
        <v>1430</v>
      </c>
      <c r="B423" s="607"/>
      <c r="C423" s="614">
        <v>4301020104.1110001</v>
      </c>
      <c r="D423" s="609" t="s">
        <v>485</v>
      </c>
      <c r="F423" s="574" t="s">
        <v>3942</v>
      </c>
      <c r="G423" s="574" t="s">
        <v>3943</v>
      </c>
      <c r="H423" s="611">
        <f t="shared" si="6"/>
        <v>0</v>
      </c>
      <c r="I423" s="612" t="s">
        <v>3943</v>
      </c>
      <c r="J423" s="612" t="s">
        <v>4263</v>
      </c>
      <c r="K423" s="612" t="s">
        <v>2273</v>
      </c>
      <c r="L423" s="612" t="s">
        <v>4258</v>
      </c>
      <c r="M423" s="612" t="s">
        <v>4259</v>
      </c>
      <c r="N423" s="612" t="s">
        <v>4260</v>
      </c>
      <c r="O423" s="612" t="s">
        <v>915</v>
      </c>
      <c r="P423" s="612" t="s">
        <v>913</v>
      </c>
      <c r="Q423" s="612" t="s">
        <v>4097</v>
      </c>
    </row>
    <row r="424" spans="1:17" ht="23.25" customHeight="1">
      <c r="A424" s="606" t="s">
        <v>1420</v>
      </c>
      <c r="B424" s="607"/>
      <c r="C424" s="614">
        <v>4301020104.401</v>
      </c>
      <c r="D424" s="609" t="s">
        <v>486</v>
      </c>
      <c r="F424" s="574" t="s">
        <v>3095</v>
      </c>
      <c r="G424" s="574" t="s">
        <v>486</v>
      </c>
      <c r="H424" s="611">
        <f t="shared" si="6"/>
        <v>0</v>
      </c>
      <c r="I424" s="612" t="s">
        <v>486</v>
      </c>
      <c r="J424" s="612" t="s">
        <v>4263</v>
      </c>
      <c r="K424" s="612" t="s">
        <v>2273</v>
      </c>
      <c r="L424" s="612" t="s">
        <v>4258</v>
      </c>
      <c r="M424" s="612" t="s">
        <v>4259</v>
      </c>
      <c r="N424" s="612" t="s">
        <v>4260</v>
      </c>
      <c r="O424" s="612" t="s">
        <v>915</v>
      </c>
      <c r="P424" s="612" t="s">
        <v>913</v>
      </c>
      <c r="Q424" s="612" t="s">
        <v>4097</v>
      </c>
    </row>
    <row r="425" spans="1:17" ht="23.25" customHeight="1">
      <c r="A425" s="606" t="s">
        <v>1420</v>
      </c>
      <c r="B425" s="607"/>
      <c r="C425" s="614">
        <v>4301020104.4020004</v>
      </c>
      <c r="D425" s="609" t="s">
        <v>487</v>
      </c>
      <c r="F425" s="574" t="s">
        <v>3096</v>
      </c>
      <c r="G425" s="574" t="s">
        <v>487</v>
      </c>
      <c r="H425" s="611">
        <f t="shared" si="6"/>
        <v>0</v>
      </c>
      <c r="I425" s="612" t="s">
        <v>487</v>
      </c>
      <c r="J425" s="612" t="s">
        <v>4263</v>
      </c>
      <c r="K425" s="612" t="s">
        <v>2273</v>
      </c>
      <c r="L425" s="612" t="s">
        <v>4258</v>
      </c>
      <c r="M425" s="612" t="s">
        <v>4259</v>
      </c>
      <c r="N425" s="612" t="s">
        <v>4260</v>
      </c>
      <c r="O425" s="612" t="s">
        <v>915</v>
      </c>
      <c r="P425" s="612" t="s">
        <v>913</v>
      </c>
      <c r="Q425" s="612" t="s">
        <v>4097</v>
      </c>
    </row>
    <row r="426" spans="1:17" ht="23.25" customHeight="1">
      <c r="A426" s="606" t="s">
        <v>1420</v>
      </c>
      <c r="B426" s="607"/>
      <c r="C426" s="614">
        <v>4301020104.4049997</v>
      </c>
      <c r="D426" s="609" t="s">
        <v>488</v>
      </c>
      <c r="F426" s="574" t="s">
        <v>3097</v>
      </c>
      <c r="G426" s="574" t="s">
        <v>3944</v>
      </c>
      <c r="H426" s="611">
        <f t="shared" si="6"/>
        <v>0</v>
      </c>
      <c r="I426" s="612" t="s">
        <v>3944</v>
      </c>
      <c r="J426" s="612" t="s">
        <v>4263</v>
      </c>
      <c r="K426" s="612" t="s">
        <v>2273</v>
      </c>
      <c r="L426" s="612" t="s">
        <v>4258</v>
      </c>
      <c r="M426" s="612" t="s">
        <v>4259</v>
      </c>
      <c r="N426" s="612" t="s">
        <v>4260</v>
      </c>
      <c r="O426" s="612" t="s">
        <v>915</v>
      </c>
      <c r="P426" s="612" t="s">
        <v>913</v>
      </c>
      <c r="Q426" s="612" t="s">
        <v>4097</v>
      </c>
    </row>
    <row r="427" spans="1:17" ht="23.25" customHeight="1">
      <c r="A427" s="606" t="s">
        <v>1420</v>
      </c>
      <c r="B427" s="607"/>
      <c r="C427" s="614">
        <v>4301020104.4060001</v>
      </c>
      <c r="D427" s="609" t="s">
        <v>489</v>
      </c>
      <c r="F427" s="574" t="s">
        <v>3099</v>
      </c>
      <c r="G427" s="574" t="s">
        <v>3945</v>
      </c>
      <c r="H427" s="611">
        <f t="shared" si="6"/>
        <v>0</v>
      </c>
      <c r="I427" s="612" t="s">
        <v>3945</v>
      </c>
      <c r="J427" s="612" t="s">
        <v>4263</v>
      </c>
      <c r="K427" s="612" t="s">
        <v>2273</v>
      </c>
      <c r="L427" s="612" t="s">
        <v>4258</v>
      </c>
      <c r="M427" s="612" t="s">
        <v>4259</v>
      </c>
      <c r="N427" s="612" t="s">
        <v>4260</v>
      </c>
      <c r="O427" s="612" t="s">
        <v>915</v>
      </c>
      <c r="P427" s="612" t="s">
        <v>913</v>
      </c>
      <c r="Q427" s="612" t="s">
        <v>4097</v>
      </c>
    </row>
    <row r="428" spans="1:17" ht="23.25" customHeight="1">
      <c r="A428" s="606" t="s">
        <v>1410</v>
      </c>
      <c r="B428" s="607"/>
      <c r="C428" s="614">
        <v>4301020104.6020002</v>
      </c>
      <c r="D428" s="609" t="s">
        <v>490</v>
      </c>
      <c r="F428" s="574" t="s">
        <v>3101</v>
      </c>
      <c r="G428" s="574" t="s">
        <v>490</v>
      </c>
      <c r="H428" s="611">
        <f t="shared" si="6"/>
        <v>0</v>
      </c>
      <c r="I428" s="612" t="s">
        <v>490</v>
      </c>
      <c r="J428" s="612" t="s">
        <v>4263</v>
      </c>
      <c r="K428" s="612" t="s">
        <v>2273</v>
      </c>
      <c r="L428" s="612" t="s">
        <v>4258</v>
      </c>
      <c r="M428" s="612" t="s">
        <v>4259</v>
      </c>
      <c r="N428" s="612" t="s">
        <v>4260</v>
      </c>
      <c r="O428" s="612" t="s">
        <v>915</v>
      </c>
      <c r="P428" s="612" t="s">
        <v>913</v>
      </c>
      <c r="Q428" s="612" t="s">
        <v>4097</v>
      </c>
    </row>
    <row r="429" spans="1:17" ht="23.25" customHeight="1">
      <c r="A429" s="606" t="s">
        <v>1410</v>
      </c>
      <c r="B429" s="607"/>
      <c r="C429" s="614">
        <v>4301020104.6029997</v>
      </c>
      <c r="D429" s="609" t="s">
        <v>491</v>
      </c>
      <c r="F429" s="574" t="s">
        <v>3102</v>
      </c>
      <c r="G429" s="574" t="s">
        <v>491</v>
      </c>
      <c r="H429" s="611">
        <f t="shared" si="6"/>
        <v>0</v>
      </c>
      <c r="I429" s="612" t="s">
        <v>491</v>
      </c>
      <c r="J429" s="612" t="s">
        <v>4263</v>
      </c>
      <c r="K429" s="612" t="s">
        <v>2273</v>
      </c>
      <c r="L429" s="612" t="s">
        <v>4258</v>
      </c>
      <c r="M429" s="612" t="s">
        <v>4259</v>
      </c>
      <c r="N429" s="612" t="s">
        <v>4260</v>
      </c>
      <c r="O429" s="612" t="s">
        <v>915</v>
      </c>
      <c r="P429" s="612" t="s">
        <v>913</v>
      </c>
      <c r="Q429" s="612" t="s">
        <v>4097</v>
      </c>
    </row>
    <row r="430" spans="1:17" ht="23.25" customHeight="1">
      <c r="A430" s="606" t="s">
        <v>1459</v>
      </c>
      <c r="B430" s="607"/>
      <c r="C430" s="614">
        <v>4301020104.8009996</v>
      </c>
      <c r="D430" s="609" t="s">
        <v>492</v>
      </c>
      <c r="F430" s="574" t="s">
        <v>3103</v>
      </c>
      <c r="G430" s="574" t="s">
        <v>2284</v>
      </c>
      <c r="H430" s="611">
        <f t="shared" si="6"/>
        <v>0</v>
      </c>
      <c r="I430" s="612" t="s">
        <v>2284</v>
      </c>
      <c r="J430" s="612" t="s">
        <v>4263</v>
      </c>
      <c r="K430" s="612" t="s">
        <v>2273</v>
      </c>
      <c r="L430" s="612" t="s">
        <v>4258</v>
      </c>
      <c r="M430" s="612" t="s">
        <v>4259</v>
      </c>
      <c r="N430" s="612" t="s">
        <v>4260</v>
      </c>
      <c r="O430" s="612" t="s">
        <v>915</v>
      </c>
      <c r="P430" s="612" t="s">
        <v>913</v>
      </c>
      <c r="Q430" s="612" t="s">
        <v>4097</v>
      </c>
    </row>
    <row r="431" spans="1:17" ht="23.25" customHeight="1">
      <c r="A431" s="606" t="s">
        <v>1459</v>
      </c>
      <c r="B431" s="607"/>
      <c r="C431" s="614">
        <v>4301020104.802</v>
      </c>
      <c r="D431" s="609" t="s">
        <v>493</v>
      </c>
      <c r="F431" s="574" t="s">
        <v>3104</v>
      </c>
      <c r="G431" s="574" t="s">
        <v>2285</v>
      </c>
      <c r="H431" s="611">
        <f t="shared" si="6"/>
        <v>0</v>
      </c>
      <c r="I431" s="612" t="s">
        <v>2285</v>
      </c>
      <c r="J431" s="612" t="s">
        <v>4263</v>
      </c>
      <c r="K431" s="612" t="s">
        <v>2273</v>
      </c>
      <c r="L431" s="612" t="s">
        <v>4258</v>
      </c>
      <c r="M431" s="612" t="s">
        <v>4259</v>
      </c>
      <c r="N431" s="612" t="s">
        <v>4260</v>
      </c>
      <c r="O431" s="612" t="s">
        <v>915</v>
      </c>
      <c r="P431" s="612" t="s">
        <v>913</v>
      </c>
      <c r="Q431" s="612" t="s">
        <v>4097</v>
      </c>
    </row>
    <row r="432" spans="1:17" ht="23.25" customHeight="1">
      <c r="A432" s="606" t="s">
        <v>1459</v>
      </c>
      <c r="B432" s="607"/>
      <c r="C432" s="614">
        <v>4301020104.8030005</v>
      </c>
      <c r="D432" s="609" t="s">
        <v>494</v>
      </c>
      <c r="F432" s="574" t="s">
        <v>3106</v>
      </c>
      <c r="G432" s="574" t="s">
        <v>2286</v>
      </c>
      <c r="H432" s="611">
        <f t="shared" si="6"/>
        <v>0</v>
      </c>
      <c r="I432" s="612" t="s">
        <v>2286</v>
      </c>
      <c r="J432" s="612" t="s">
        <v>4263</v>
      </c>
      <c r="K432" s="612" t="s">
        <v>2273</v>
      </c>
      <c r="L432" s="612" t="s">
        <v>4258</v>
      </c>
      <c r="M432" s="612" t="s">
        <v>4259</v>
      </c>
      <c r="N432" s="612" t="s">
        <v>4260</v>
      </c>
      <c r="O432" s="612" t="s">
        <v>915</v>
      </c>
      <c r="P432" s="612" t="s">
        <v>913</v>
      </c>
      <c r="Q432" s="612" t="s">
        <v>4097</v>
      </c>
    </row>
    <row r="433" spans="1:17" ht="23.25" customHeight="1">
      <c r="A433" s="606" t="s">
        <v>1459</v>
      </c>
      <c r="B433" s="607"/>
      <c r="C433" s="614">
        <v>4301020104.8039999</v>
      </c>
      <c r="D433" s="609" t="s">
        <v>495</v>
      </c>
      <c r="F433" s="574" t="s">
        <v>3108</v>
      </c>
      <c r="G433" s="574" t="s">
        <v>2287</v>
      </c>
      <c r="H433" s="611">
        <f t="shared" si="6"/>
        <v>0</v>
      </c>
      <c r="I433" s="612" t="s">
        <v>2287</v>
      </c>
      <c r="J433" s="612" t="s">
        <v>4263</v>
      </c>
      <c r="K433" s="612" t="s">
        <v>2273</v>
      </c>
      <c r="L433" s="612" t="s">
        <v>4258</v>
      </c>
      <c r="M433" s="612" t="s">
        <v>4259</v>
      </c>
      <c r="N433" s="612" t="s">
        <v>4260</v>
      </c>
      <c r="O433" s="612" t="s">
        <v>915</v>
      </c>
      <c r="P433" s="612" t="s">
        <v>913</v>
      </c>
      <c r="Q433" s="612" t="s">
        <v>4097</v>
      </c>
    </row>
    <row r="434" spans="1:17" ht="23.25" customHeight="1">
      <c r="A434" s="606" t="s">
        <v>1459</v>
      </c>
      <c r="B434" s="607"/>
      <c r="C434" s="614">
        <v>4301020104.8050003</v>
      </c>
      <c r="D434" s="609" t="s">
        <v>496</v>
      </c>
      <c r="F434" s="574" t="s">
        <v>3110</v>
      </c>
      <c r="G434" s="574" t="s">
        <v>496</v>
      </c>
      <c r="H434" s="611">
        <f t="shared" si="6"/>
        <v>0</v>
      </c>
      <c r="I434" s="612" t="s">
        <v>496</v>
      </c>
      <c r="J434" s="612" t="s">
        <v>4263</v>
      </c>
      <c r="K434" s="612" t="s">
        <v>2273</v>
      </c>
      <c r="L434" s="612" t="s">
        <v>4258</v>
      </c>
      <c r="M434" s="612" t="s">
        <v>4259</v>
      </c>
      <c r="N434" s="612" t="s">
        <v>4260</v>
      </c>
      <c r="O434" s="612" t="s">
        <v>915</v>
      </c>
      <c r="P434" s="612" t="s">
        <v>913</v>
      </c>
      <c r="Q434" s="612" t="s">
        <v>4097</v>
      </c>
    </row>
    <row r="435" spans="1:17" ht="23.25" customHeight="1">
      <c r="A435" s="606" t="s">
        <v>1459</v>
      </c>
      <c r="B435" s="607"/>
      <c r="C435" s="614">
        <v>4301020104.8059998</v>
      </c>
      <c r="D435" s="609" t="s">
        <v>497</v>
      </c>
      <c r="F435" s="574" t="s">
        <v>3112</v>
      </c>
      <c r="G435" s="574" t="s">
        <v>2288</v>
      </c>
      <c r="H435" s="611">
        <f t="shared" si="6"/>
        <v>0</v>
      </c>
      <c r="I435" s="612" t="s">
        <v>2288</v>
      </c>
      <c r="J435" s="612" t="s">
        <v>4263</v>
      </c>
      <c r="K435" s="612" t="s">
        <v>2273</v>
      </c>
      <c r="L435" s="612" t="s">
        <v>4258</v>
      </c>
      <c r="M435" s="612" t="s">
        <v>4259</v>
      </c>
      <c r="N435" s="612" t="s">
        <v>4260</v>
      </c>
      <c r="O435" s="612" t="s">
        <v>915</v>
      </c>
      <c r="P435" s="612" t="s">
        <v>913</v>
      </c>
      <c r="Q435" s="612" t="s">
        <v>4097</v>
      </c>
    </row>
    <row r="436" spans="1:17" ht="23.25" customHeight="1">
      <c r="A436" s="606" t="s">
        <v>1459</v>
      </c>
      <c r="B436" s="607"/>
      <c r="C436" s="614">
        <v>4301020104.8070002</v>
      </c>
      <c r="D436" s="609" t="s">
        <v>498</v>
      </c>
      <c r="F436" s="574" t="s">
        <v>3114</v>
      </c>
      <c r="G436" s="574" t="s">
        <v>3946</v>
      </c>
      <c r="H436" s="611">
        <f t="shared" si="6"/>
        <v>0</v>
      </c>
      <c r="I436" s="612" t="s">
        <v>3946</v>
      </c>
      <c r="J436" s="612" t="s">
        <v>4263</v>
      </c>
      <c r="K436" s="612" t="s">
        <v>2273</v>
      </c>
      <c r="L436" s="612" t="s">
        <v>4258</v>
      </c>
      <c r="M436" s="612" t="s">
        <v>4259</v>
      </c>
      <c r="N436" s="612" t="s">
        <v>4260</v>
      </c>
      <c r="O436" s="612" t="s">
        <v>915</v>
      </c>
      <c r="P436" s="612" t="s">
        <v>913</v>
      </c>
      <c r="Q436" s="612" t="s">
        <v>4097</v>
      </c>
    </row>
    <row r="437" spans="1:17" ht="23.25" customHeight="1">
      <c r="A437" s="606" t="s">
        <v>1459</v>
      </c>
      <c r="B437" s="607"/>
      <c r="C437" s="614">
        <v>4301020104.8079996</v>
      </c>
      <c r="D437" s="609" t="s">
        <v>499</v>
      </c>
      <c r="F437" s="574" t="s">
        <v>3116</v>
      </c>
      <c r="G437" s="574" t="s">
        <v>3947</v>
      </c>
      <c r="H437" s="611">
        <f t="shared" si="6"/>
        <v>0</v>
      </c>
      <c r="I437" s="612" t="s">
        <v>3947</v>
      </c>
      <c r="J437" s="612" t="s">
        <v>4263</v>
      </c>
      <c r="K437" s="612" t="s">
        <v>2273</v>
      </c>
      <c r="L437" s="612" t="s">
        <v>4258</v>
      </c>
      <c r="M437" s="612" t="s">
        <v>4259</v>
      </c>
      <c r="N437" s="612" t="s">
        <v>4260</v>
      </c>
      <c r="O437" s="612" t="s">
        <v>915</v>
      </c>
      <c r="P437" s="612" t="s">
        <v>913</v>
      </c>
      <c r="Q437" s="612" t="s">
        <v>4097</v>
      </c>
    </row>
    <row r="438" spans="1:17" ht="23.25" customHeight="1">
      <c r="A438" s="606" t="s">
        <v>1474</v>
      </c>
      <c r="B438" s="607"/>
      <c r="C438" s="614">
        <v>4301020105.2010002</v>
      </c>
      <c r="D438" s="609" t="s">
        <v>500</v>
      </c>
      <c r="F438" s="574" t="s">
        <v>3126</v>
      </c>
      <c r="G438" s="574" t="s">
        <v>3948</v>
      </c>
      <c r="H438" s="611">
        <f t="shared" si="6"/>
        <v>0</v>
      </c>
      <c r="I438" s="612" t="s">
        <v>3948</v>
      </c>
      <c r="J438" s="612" t="s">
        <v>4264</v>
      </c>
      <c r="K438" s="612" t="s">
        <v>2291</v>
      </c>
      <c r="L438" s="612" t="s">
        <v>4258</v>
      </c>
      <c r="M438" s="612" t="s">
        <v>4259</v>
      </c>
      <c r="N438" s="612" t="s">
        <v>4260</v>
      </c>
      <c r="O438" s="612" t="s">
        <v>915</v>
      </c>
      <c r="P438" s="612" t="s">
        <v>913</v>
      </c>
      <c r="Q438" s="612" t="s">
        <v>4097</v>
      </c>
    </row>
    <row r="439" spans="1:17" ht="23.25" customHeight="1">
      <c r="A439" s="606" t="s">
        <v>1474</v>
      </c>
      <c r="B439" s="607"/>
      <c r="C439" s="614">
        <v>4301020105.2019997</v>
      </c>
      <c r="D439" s="609" t="s">
        <v>501</v>
      </c>
      <c r="F439" s="574" t="s">
        <v>3127</v>
      </c>
      <c r="G439" s="574" t="s">
        <v>3949</v>
      </c>
      <c r="H439" s="611">
        <f t="shared" si="6"/>
        <v>0</v>
      </c>
      <c r="I439" s="612" t="s">
        <v>3949</v>
      </c>
      <c r="J439" s="612" t="s">
        <v>4264</v>
      </c>
      <c r="K439" s="612" t="s">
        <v>2291</v>
      </c>
      <c r="L439" s="612" t="s">
        <v>4258</v>
      </c>
      <c r="M439" s="612" t="s">
        <v>4259</v>
      </c>
      <c r="N439" s="612" t="s">
        <v>4260</v>
      </c>
      <c r="O439" s="612" t="s">
        <v>915</v>
      </c>
      <c r="P439" s="612" t="s">
        <v>913</v>
      </c>
      <c r="Q439" s="612" t="s">
        <v>4097</v>
      </c>
    </row>
    <row r="440" spans="1:17" ht="23.25" customHeight="1">
      <c r="A440" s="606" t="s">
        <v>1474</v>
      </c>
      <c r="B440" s="607"/>
      <c r="C440" s="614">
        <v>4301020105.2030001</v>
      </c>
      <c r="D440" s="609" t="s">
        <v>502</v>
      </c>
      <c r="F440" s="574" t="s">
        <v>3128</v>
      </c>
      <c r="G440" s="574" t="s">
        <v>502</v>
      </c>
      <c r="H440" s="611">
        <f t="shared" si="6"/>
        <v>0</v>
      </c>
      <c r="I440" s="612" t="s">
        <v>502</v>
      </c>
      <c r="J440" s="612" t="s">
        <v>4264</v>
      </c>
      <c r="K440" s="612" t="s">
        <v>2291</v>
      </c>
      <c r="L440" s="612" t="s">
        <v>4258</v>
      </c>
      <c r="M440" s="612" t="s">
        <v>4259</v>
      </c>
      <c r="N440" s="612" t="s">
        <v>4260</v>
      </c>
      <c r="O440" s="612" t="s">
        <v>915</v>
      </c>
      <c r="P440" s="612" t="s">
        <v>913</v>
      </c>
      <c r="Q440" s="612" t="s">
        <v>4097</v>
      </c>
    </row>
    <row r="441" spans="1:17" ht="23.25" customHeight="1">
      <c r="A441" s="606" t="s">
        <v>1474</v>
      </c>
      <c r="B441" s="607"/>
      <c r="C441" s="614">
        <v>4301020105.2049999</v>
      </c>
      <c r="D441" s="609" t="s">
        <v>503</v>
      </c>
      <c r="F441" s="574" t="s">
        <v>3130</v>
      </c>
      <c r="G441" s="574" t="s">
        <v>3950</v>
      </c>
      <c r="H441" s="611">
        <f t="shared" si="6"/>
        <v>0</v>
      </c>
      <c r="I441" s="612" t="s">
        <v>3950</v>
      </c>
      <c r="J441" s="612" t="s">
        <v>4264</v>
      </c>
      <c r="K441" s="612" t="s">
        <v>2291</v>
      </c>
      <c r="L441" s="612" t="s">
        <v>4258</v>
      </c>
      <c r="M441" s="612" t="s">
        <v>4259</v>
      </c>
      <c r="N441" s="612" t="s">
        <v>4260</v>
      </c>
      <c r="O441" s="612" t="s">
        <v>915</v>
      </c>
      <c r="P441" s="612" t="s">
        <v>913</v>
      </c>
      <c r="Q441" s="612" t="s">
        <v>4097</v>
      </c>
    </row>
    <row r="442" spans="1:17" ht="23.25" customHeight="1">
      <c r="A442" s="606" t="s">
        <v>1474</v>
      </c>
      <c r="B442" s="607"/>
      <c r="C442" s="614">
        <v>4301020105.2069998</v>
      </c>
      <c r="D442" s="609" t="s">
        <v>504</v>
      </c>
      <c r="F442" s="574" t="s">
        <v>3131</v>
      </c>
      <c r="G442" s="574" t="s">
        <v>3951</v>
      </c>
      <c r="H442" s="611">
        <f t="shared" si="6"/>
        <v>0</v>
      </c>
      <c r="I442" s="612" t="s">
        <v>3951</v>
      </c>
      <c r="J442" s="612" t="s">
        <v>4264</v>
      </c>
      <c r="K442" s="612" t="s">
        <v>2291</v>
      </c>
      <c r="L442" s="612" t="s">
        <v>4258</v>
      </c>
      <c r="M442" s="612" t="s">
        <v>4259</v>
      </c>
      <c r="N442" s="612" t="s">
        <v>4260</v>
      </c>
      <c r="O442" s="612" t="s">
        <v>915</v>
      </c>
      <c r="P442" s="612" t="s">
        <v>913</v>
      </c>
      <c r="Q442" s="612" t="s">
        <v>4097</v>
      </c>
    </row>
    <row r="443" spans="1:17" ht="23.25" customHeight="1">
      <c r="A443" s="606" t="s">
        <v>1485</v>
      </c>
      <c r="B443" s="607"/>
      <c r="C443" s="614">
        <v>4301020105.2110004</v>
      </c>
      <c r="D443" s="609" t="s">
        <v>505</v>
      </c>
      <c r="F443" s="574" t="s">
        <v>3133</v>
      </c>
      <c r="G443" s="574" t="s">
        <v>505</v>
      </c>
      <c r="H443" s="611">
        <f t="shared" si="6"/>
        <v>0</v>
      </c>
      <c r="I443" s="612" t="s">
        <v>505</v>
      </c>
      <c r="J443" s="612" t="s">
        <v>4264</v>
      </c>
      <c r="K443" s="612" t="s">
        <v>2291</v>
      </c>
      <c r="L443" s="612" t="s">
        <v>4258</v>
      </c>
      <c r="M443" s="612" t="s">
        <v>4259</v>
      </c>
      <c r="N443" s="612" t="s">
        <v>4260</v>
      </c>
      <c r="O443" s="612" t="s">
        <v>915</v>
      </c>
      <c r="P443" s="612" t="s">
        <v>913</v>
      </c>
      <c r="Q443" s="612" t="s">
        <v>4097</v>
      </c>
    </row>
    <row r="444" spans="1:17" ht="23.25" customHeight="1">
      <c r="A444" s="606" t="s">
        <v>1474</v>
      </c>
      <c r="B444" s="607"/>
      <c r="C444" s="614">
        <v>4301020105.2139997</v>
      </c>
      <c r="D444" s="609" t="s">
        <v>506</v>
      </c>
      <c r="F444" s="574" t="s">
        <v>3134</v>
      </c>
      <c r="G444" s="574" t="s">
        <v>506</v>
      </c>
      <c r="H444" s="611">
        <f t="shared" si="6"/>
        <v>0</v>
      </c>
      <c r="I444" s="612" t="s">
        <v>506</v>
      </c>
      <c r="J444" s="612" t="s">
        <v>4264</v>
      </c>
      <c r="K444" s="612" t="s">
        <v>2291</v>
      </c>
      <c r="L444" s="612" t="s">
        <v>4258</v>
      </c>
      <c r="M444" s="612" t="s">
        <v>4259</v>
      </c>
      <c r="N444" s="612" t="s">
        <v>4260</v>
      </c>
      <c r="O444" s="612" t="s">
        <v>915</v>
      </c>
      <c r="P444" s="612" t="s">
        <v>913</v>
      </c>
      <c r="Q444" s="612" t="s">
        <v>4097</v>
      </c>
    </row>
    <row r="445" spans="1:17" ht="23.25" customHeight="1">
      <c r="A445" s="606" t="s">
        <v>1474</v>
      </c>
      <c r="B445" s="607"/>
      <c r="C445" s="614">
        <v>4301020105.217</v>
      </c>
      <c r="D445" s="609" t="s">
        <v>508</v>
      </c>
      <c r="F445" s="574" t="s">
        <v>3137</v>
      </c>
      <c r="G445" s="574" t="s">
        <v>508</v>
      </c>
      <c r="H445" s="611">
        <f t="shared" si="6"/>
        <v>0</v>
      </c>
      <c r="I445" s="612" t="s">
        <v>508</v>
      </c>
      <c r="J445" s="612" t="s">
        <v>4264</v>
      </c>
      <c r="K445" s="612" t="s">
        <v>2291</v>
      </c>
      <c r="L445" s="612" t="s">
        <v>4258</v>
      </c>
      <c r="M445" s="612" t="s">
        <v>4259</v>
      </c>
      <c r="N445" s="612" t="s">
        <v>4260</v>
      </c>
      <c r="O445" s="612" t="s">
        <v>915</v>
      </c>
      <c r="P445" s="612" t="s">
        <v>913</v>
      </c>
      <c r="Q445" s="612" t="s">
        <v>4097</v>
      </c>
    </row>
    <row r="446" spans="1:17" ht="23.25" customHeight="1">
      <c r="A446" s="606" t="s">
        <v>1474</v>
      </c>
      <c r="B446" s="607"/>
      <c r="C446" s="614">
        <v>4301020105.2220001</v>
      </c>
      <c r="D446" s="609" t="s">
        <v>509</v>
      </c>
      <c r="F446" s="574" t="s">
        <v>3138</v>
      </c>
      <c r="G446" s="574" t="s">
        <v>509</v>
      </c>
      <c r="H446" s="611">
        <f t="shared" si="6"/>
        <v>0</v>
      </c>
      <c r="I446" s="612" t="s">
        <v>509</v>
      </c>
      <c r="J446" s="612" t="s">
        <v>4264</v>
      </c>
      <c r="K446" s="612" t="s">
        <v>2291</v>
      </c>
      <c r="L446" s="612" t="s">
        <v>4258</v>
      </c>
      <c r="M446" s="612" t="s">
        <v>4259</v>
      </c>
      <c r="N446" s="612" t="s">
        <v>4260</v>
      </c>
      <c r="O446" s="612" t="s">
        <v>915</v>
      </c>
      <c r="P446" s="612" t="s">
        <v>913</v>
      </c>
      <c r="Q446" s="612" t="s">
        <v>4097</v>
      </c>
    </row>
    <row r="447" spans="1:17" ht="23.25" customHeight="1">
      <c r="A447" s="606" t="s">
        <v>1474</v>
      </c>
      <c r="B447" s="607"/>
      <c r="C447" s="614">
        <v>4301020105.2229996</v>
      </c>
      <c r="D447" s="609" t="s">
        <v>510</v>
      </c>
      <c r="F447" s="574" t="s">
        <v>3139</v>
      </c>
      <c r="G447" s="574" t="s">
        <v>3952</v>
      </c>
      <c r="H447" s="611">
        <f t="shared" si="6"/>
        <v>0</v>
      </c>
      <c r="I447" s="612" t="s">
        <v>3952</v>
      </c>
      <c r="J447" s="612" t="s">
        <v>4264</v>
      </c>
      <c r="K447" s="612" t="s">
        <v>2291</v>
      </c>
      <c r="L447" s="612" t="s">
        <v>4258</v>
      </c>
      <c r="M447" s="612" t="s">
        <v>4259</v>
      </c>
      <c r="N447" s="612" t="s">
        <v>4260</v>
      </c>
      <c r="O447" s="612" t="s">
        <v>915</v>
      </c>
      <c r="P447" s="612" t="s">
        <v>913</v>
      </c>
      <c r="Q447" s="612" t="s">
        <v>4097</v>
      </c>
    </row>
    <row r="448" spans="1:17" ht="23.25" customHeight="1">
      <c r="A448" s="606" t="s">
        <v>1474</v>
      </c>
      <c r="B448" s="607"/>
      <c r="C448" s="614">
        <v>4301020105.2279997</v>
      </c>
      <c r="D448" s="609" t="s">
        <v>511</v>
      </c>
      <c r="F448" s="574" t="s">
        <v>3141</v>
      </c>
      <c r="G448" s="574" t="s">
        <v>511</v>
      </c>
      <c r="H448" s="611">
        <f t="shared" si="6"/>
        <v>0</v>
      </c>
      <c r="I448" s="612" t="s">
        <v>511</v>
      </c>
      <c r="J448" s="612" t="s">
        <v>4264</v>
      </c>
      <c r="K448" s="612" t="s">
        <v>2291</v>
      </c>
      <c r="L448" s="612" t="s">
        <v>4258</v>
      </c>
      <c r="M448" s="612" t="s">
        <v>4259</v>
      </c>
      <c r="N448" s="612" t="s">
        <v>4260</v>
      </c>
      <c r="O448" s="612" t="s">
        <v>915</v>
      </c>
      <c r="P448" s="612" t="s">
        <v>913</v>
      </c>
      <c r="Q448" s="612" t="s">
        <v>4097</v>
      </c>
    </row>
    <row r="449" spans="1:17" ht="23.25" customHeight="1">
      <c r="A449" s="606" t="s">
        <v>1474</v>
      </c>
      <c r="B449" s="607"/>
      <c r="C449" s="614">
        <v>4301020105.2290001</v>
      </c>
      <c r="D449" s="609" t="s">
        <v>512</v>
      </c>
      <c r="F449" s="574" t="s">
        <v>3142</v>
      </c>
      <c r="G449" s="574" t="s">
        <v>512</v>
      </c>
      <c r="H449" s="611">
        <f t="shared" si="6"/>
        <v>0</v>
      </c>
      <c r="I449" s="612" t="s">
        <v>512</v>
      </c>
      <c r="J449" s="612" t="s">
        <v>4264</v>
      </c>
      <c r="K449" s="612" t="s">
        <v>2291</v>
      </c>
      <c r="L449" s="612" t="s">
        <v>4258</v>
      </c>
      <c r="M449" s="612" t="s">
        <v>4259</v>
      </c>
      <c r="N449" s="612" t="s">
        <v>4260</v>
      </c>
      <c r="O449" s="612" t="s">
        <v>915</v>
      </c>
      <c r="P449" s="612" t="s">
        <v>913</v>
      </c>
      <c r="Q449" s="612" t="s">
        <v>4097</v>
      </c>
    </row>
    <row r="450" spans="1:17" ht="23.25" customHeight="1">
      <c r="A450" s="606" t="s">
        <v>1474</v>
      </c>
      <c r="B450" s="607"/>
      <c r="C450" s="614">
        <v>4301020105.2309999</v>
      </c>
      <c r="D450" s="609" t="s">
        <v>513</v>
      </c>
      <c r="F450" s="574" t="s">
        <v>3143</v>
      </c>
      <c r="G450" s="574" t="s">
        <v>3953</v>
      </c>
      <c r="H450" s="611">
        <f t="shared" si="6"/>
        <v>0</v>
      </c>
      <c r="I450" s="612" t="s">
        <v>3953</v>
      </c>
      <c r="J450" s="612" t="s">
        <v>4264</v>
      </c>
      <c r="K450" s="612" t="s">
        <v>2291</v>
      </c>
      <c r="L450" s="612" t="s">
        <v>4258</v>
      </c>
      <c r="M450" s="612" t="s">
        <v>4259</v>
      </c>
      <c r="N450" s="612" t="s">
        <v>4260</v>
      </c>
      <c r="O450" s="612" t="s">
        <v>915</v>
      </c>
      <c r="P450" s="612" t="s">
        <v>913</v>
      </c>
      <c r="Q450" s="612" t="s">
        <v>4097</v>
      </c>
    </row>
    <row r="451" spans="1:17" ht="23.25" customHeight="1">
      <c r="A451" s="606" t="s">
        <v>1474</v>
      </c>
      <c r="B451" s="607"/>
      <c r="C451" s="614">
        <v>4301020105.2320004</v>
      </c>
      <c r="D451" s="609" t="s">
        <v>514</v>
      </c>
      <c r="F451" s="574" t="s">
        <v>3144</v>
      </c>
      <c r="G451" s="574" t="s">
        <v>3954</v>
      </c>
      <c r="H451" s="611">
        <f t="shared" ref="H451:H514" si="7">+C451-F451</f>
        <v>0</v>
      </c>
      <c r="I451" s="612" t="s">
        <v>3954</v>
      </c>
      <c r="J451" s="612" t="s">
        <v>4264</v>
      </c>
      <c r="K451" s="612" t="s">
        <v>2291</v>
      </c>
      <c r="L451" s="612" t="s">
        <v>4258</v>
      </c>
      <c r="M451" s="612" t="s">
        <v>4259</v>
      </c>
      <c r="N451" s="612" t="s">
        <v>4260</v>
      </c>
      <c r="O451" s="612" t="s">
        <v>915</v>
      </c>
      <c r="P451" s="612" t="s">
        <v>913</v>
      </c>
      <c r="Q451" s="612" t="s">
        <v>4097</v>
      </c>
    </row>
    <row r="452" spans="1:17" ht="23.25" customHeight="1">
      <c r="A452" s="606" t="s">
        <v>1474</v>
      </c>
      <c r="B452" s="607"/>
      <c r="C452" s="614">
        <v>4301020105.2390003</v>
      </c>
      <c r="D452" s="609" t="s">
        <v>515</v>
      </c>
      <c r="F452" s="574" t="s">
        <v>3145</v>
      </c>
      <c r="G452" s="574" t="s">
        <v>515</v>
      </c>
      <c r="H452" s="611">
        <f t="shared" si="7"/>
        <v>0</v>
      </c>
      <c r="I452" s="612" t="s">
        <v>515</v>
      </c>
      <c r="J452" s="612" t="s">
        <v>4264</v>
      </c>
      <c r="K452" s="612" t="s">
        <v>2291</v>
      </c>
      <c r="L452" s="612" t="s">
        <v>4258</v>
      </c>
      <c r="M452" s="612" t="s">
        <v>4259</v>
      </c>
      <c r="N452" s="612" t="s">
        <v>4260</v>
      </c>
      <c r="O452" s="612" t="s">
        <v>915</v>
      </c>
      <c r="P452" s="612" t="s">
        <v>913</v>
      </c>
      <c r="Q452" s="612" t="s">
        <v>4097</v>
      </c>
    </row>
    <row r="453" spans="1:17" ht="23.25" customHeight="1">
      <c r="A453" s="606" t="s">
        <v>1474</v>
      </c>
      <c r="B453" s="607"/>
      <c r="C453" s="614">
        <v>4301020105.2399998</v>
      </c>
      <c r="D453" s="609" t="s">
        <v>516</v>
      </c>
      <c r="F453" s="574" t="s">
        <v>3146</v>
      </c>
      <c r="G453" s="574" t="s">
        <v>516</v>
      </c>
      <c r="H453" s="611">
        <f t="shared" si="7"/>
        <v>0</v>
      </c>
      <c r="I453" s="612" t="s">
        <v>516</v>
      </c>
      <c r="J453" s="612" t="s">
        <v>4264</v>
      </c>
      <c r="K453" s="612" t="s">
        <v>2291</v>
      </c>
      <c r="L453" s="612" t="s">
        <v>4258</v>
      </c>
      <c r="M453" s="612" t="s">
        <v>4259</v>
      </c>
      <c r="N453" s="612" t="s">
        <v>4260</v>
      </c>
      <c r="O453" s="612" t="s">
        <v>915</v>
      </c>
      <c r="P453" s="612" t="s">
        <v>913</v>
      </c>
      <c r="Q453" s="612" t="s">
        <v>4097</v>
      </c>
    </row>
    <row r="454" spans="1:17" ht="23.25" customHeight="1">
      <c r="A454" s="606" t="s">
        <v>1474</v>
      </c>
      <c r="B454" s="607"/>
      <c r="C454" s="614">
        <v>4301020105.2410002</v>
      </c>
      <c r="D454" s="609" t="s">
        <v>517</v>
      </c>
      <c r="F454" s="574" t="s">
        <v>3147</v>
      </c>
      <c r="G454" s="574" t="s">
        <v>517</v>
      </c>
      <c r="H454" s="611">
        <f t="shared" si="7"/>
        <v>0</v>
      </c>
      <c r="I454" s="612" t="s">
        <v>517</v>
      </c>
      <c r="J454" s="612" t="s">
        <v>4264</v>
      </c>
      <c r="K454" s="612" t="s">
        <v>2291</v>
      </c>
      <c r="L454" s="612" t="s">
        <v>4258</v>
      </c>
      <c r="M454" s="612" t="s">
        <v>4259</v>
      </c>
      <c r="N454" s="612" t="s">
        <v>4260</v>
      </c>
      <c r="O454" s="612" t="s">
        <v>915</v>
      </c>
      <c r="P454" s="612" t="s">
        <v>913</v>
      </c>
      <c r="Q454" s="612" t="s">
        <v>4097</v>
      </c>
    </row>
    <row r="455" spans="1:17" ht="23.25" customHeight="1">
      <c r="A455" s="606" t="s">
        <v>1474</v>
      </c>
      <c r="B455" s="607"/>
      <c r="C455" s="614">
        <v>4301020105.2419996</v>
      </c>
      <c r="D455" s="609" t="s">
        <v>518</v>
      </c>
      <c r="F455" s="574" t="s">
        <v>3148</v>
      </c>
      <c r="G455" s="574" t="s">
        <v>3955</v>
      </c>
      <c r="H455" s="611">
        <f t="shared" si="7"/>
        <v>0</v>
      </c>
      <c r="I455" s="612" t="s">
        <v>3955</v>
      </c>
      <c r="J455" s="612" t="s">
        <v>4264</v>
      </c>
      <c r="K455" s="612" t="s">
        <v>2291</v>
      </c>
      <c r="L455" s="612" t="s">
        <v>4258</v>
      </c>
      <c r="M455" s="612" t="s">
        <v>4259</v>
      </c>
      <c r="N455" s="612" t="s">
        <v>4260</v>
      </c>
      <c r="O455" s="612" t="s">
        <v>915</v>
      </c>
      <c r="P455" s="612" t="s">
        <v>913</v>
      </c>
      <c r="Q455" s="612" t="s">
        <v>4097</v>
      </c>
    </row>
    <row r="456" spans="1:17" ht="23.25" customHeight="1">
      <c r="A456" s="606" t="s">
        <v>1474</v>
      </c>
      <c r="B456" s="607"/>
      <c r="C456" s="614">
        <v>4301020105.243</v>
      </c>
      <c r="D456" s="609" t="s">
        <v>519</v>
      </c>
      <c r="F456" s="574" t="s">
        <v>3149</v>
      </c>
      <c r="G456" s="574" t="s">
        <v>519</v>
      </c>
      <c r="H456" s="611">
        <f t="shared" si="7"/>
        <v>0</v>
      </c>
      <c r="I456" s="612" t="s">
        <v>519</v>
      </c>
      <c r="J456" s="612" t="s">
        <v>4264</v>
      </c>
      <c r="K456" s="612" t="s">
        <v>2291</v>
      </c>
      <c r="L456" s="612" t="s">
        <v>4258</v>
      </c>
      <c r="M456" s="612" t="s">
        <v>4259</v>
      </c>
      <c r="N456" s="612" t="s">
        <v>4260</v>
      </c>
      <c r="O456" s="612" t="s">
        <v>915</v>
      </c>
      <c r="P456" s="612" t="s">
        <v>913</v>
      </c>
      <c r="Q456" s="612" t="s">
        <v>4097</v>
      </c>
    </row>
    <row r="457" spans="1:17" ht="23.25" customHeight="1">
      <c r="A457" s="606" t="s">
        <v>1474</v>
      </c>
      <c r="B457" s="607"/>
      <c r="C457" s="614">
        <v>4301020105.2440004</v>
      </c>
      <c r="D457" s="609" t="s">
        <v>520</v>
      </c>
      <c r="F457" s="574" t="s">
        <v>3150</v>
      </c>
      <c r="G457" s="574" t="s">
        <v>3956</v>
      </c>
      <c r="H457" s="611">
        <f t="shared" si="7"/>
        <v>0</v>
      </c>
      <c r="I457" s="612" t="s">
        <v>3956</v>
      </c>
      <c r="J457" s="612" t="s">
        <v>4264</v>
      </c>
      <c r="K457" s="612" t="s">
        <v>2291</v>
      </c>
      <c r="L457" s="612" t="s">
        <v>4258</v>
      </c>
      <c r="M457" s="612" t="s">
        <v>4259</v>
      </c>
      <c r="N457" s="612" t="s">
        <v>4260</v>
      </c>
      <c r="O457" s="612" t="s">
        <v>915</v>
      </c>
      <c r="P457" s="612" t="s">
        <v>913</v>
      </c>
      <c r="Q457" s="612" t="s">
        <v>4097</v>
      </c>
    </row>
    <row r="458" spans="1:17" ht="23.25" customHeight="1">
      <c r="A458" s="606" t="s">
        <v>1474</v>
      </c>
      <c r="B458" s="607"/>
      <c r="C458" s="614">
        <v>4301020105.2449999</v>
      </c>
      <c r="D458" s="609" t="s">
        <v>521</v>
      </c>
      <c r="F458" s="574" t="s">
        <v>3152</v>
      </c>
      <c r="G458" s="574" t="s">
        <v>521</v>
      </c>
      <c r="H458" s="611">
        <f t="shared" si="7"/>
        <v>0</v>
      </c>
      <c r="I458" s="612" t="s">
        <v>521</v>
      </c>
      <c r="J458" s="612" t="s">
        <v>4264</v>
      </c>
      <c r="K458" s="612" t="s">
        <v>2291</v>
      </c>
      <c r="L458" s="612" t="s">
        <v>4258</v>
      </c>
      <c r="M458" s="612" t="s">
        <v>4259</v>
      </c>
      <c r="N458" s="612" t="s">
        <v>4260</v>
      </c>
      <c r="O458" s="612" t="s">
        <v>915</v>
      </c>
      <c r="P458" s="612" t="s">
        <v>913</v>
      </c>
      <c r="Q458" s="612" t="s">
        <v>4097</v>
      </c>
    </row>
    <row r="459" spans="1:17" ht="23.25" customHeight="1">
      <c r="A459" s="606" t="s">
        <v>1474</v>
      </c>
      <c r="B459" s="607"/>
      <c r="C459" s="614">
        <v>4301020105.2510004</v>
      </c>
      <c r="D459" s="609" t="s">
        <v>522</v>
      </c>
      <c r="F459" s="574" t="s">
        <v>3162</v>
      </c>
      <c r="G459" s="574" t="s">
        <v>3957</v>
      </c>
      <c r="H459" s="611">
        <f t="shared" si="7"/>
        <v>0</v>
      </c>
      <c r="I459" s="612" t="s">
        <v>3957</v>
      </c>
      <c r="J459" s="612" t="s">
        <v>4264</v>
      </c>
      <c r="K459" s="612" t="s">
        <v>2291</v>
      </c>
      <c r="L459" s="612" t="s">
        <v>4258</v>
      </c>
      <c r="M459" s="612" t="s">
        <v>4259</v>
      </c>
      <c r="N459" s="612" t="s">
        <v>4260</v>
      </c>
      <c r="O459" s="612" t="s">
        <v>915</v>
      </c>
      <c r="P459" s="612" t="s">
        <v>913</v>
      </c>
      <c r="Q459" s="612" t="s">
        <v>4097</v>
      </c>
    </row>
    <row r="460" spans="1:17" ht="23.25" customHeight="1">
      <c r="A460" s="606" t="s">
        <v>1474</v>
      </c>
      <c r="B460" s="607"/>
      <c r="C460" s="614">
        <v>4301020105.2519999</v>
      </c>
      <c r="D460" s="609" t="s">
        <v>523</v>
      </c>
      <c r="F460" s="574" t="s">
        <v>3164</v>
      </c>
      <c r="G460" s="574" t="s">
        <v>3958</v>
      </c>
      <c r="H460" s="611">
        <f t="shared" si="7"/>
        <v>0</v>
      </c>
      <c r="I460" s="612" t="s">
        <v>3958</v>
      </c>
      <c r="J460" s="612" t="s">
        <v>4264</v>
      </c>
      <c r="K460" s="612" t="s">
        <v>2291</v>
      </c>
      <c r="L460" s="612" t="s">
        <v>4258</v>
      </c>
      <c r="M460" s="612" t="s">
        <v>4259</v>
      </c>
      <c r="N460" s="612" t="s">
        <v>4260</v>
      </c>
      <c r="O460" s="612" t="s">
        <v>915</v>
      </c>
      <c r="P460" s="612" t="s">
        <v>913</v>
      </c>
      <c r="Q460" s="612" t="s">
        <v>4097</v>
      </c>
    </row>
    <row r="461" spans="1:17" ht="23.25" customHeight="1">
      <c r="A461" s="606" t="s">
        <v>1474</v>
      </c>
      <c r="B461" s="607"/>
      <c r="C461" s="614">
        <v>4301020105.2550001</v>
      </c>
      <c r="D461" s="609" t="s">
        <v>524</v>
      </c>
      <c r="F461" s="574" t="s">
        <v>3170</v>
      </c>
      <c r="G461" s="574" t="s">
        <v>3959</v>
      </c>
      <c r="H461" s="611">
        <f t="shared" si="7"/>
        <v>0</v>
      </c>
      <c r="I461" s="612" t="s">
        <v>3959</v>
      </c>
      <c r="J461" s="612" t="s">
        <v>4264</v>
      </c>
      <c r="K461" s="612" t="s">
        <v>2291</v>
      </c>
      <c r="L461" s="612" t="s">
        <v>4258</v>
      </c>
      <c r="M461" s="612" t="s">
        <v>4259</v>
      </c>
      <c r="N461" s="612" t="s">
        <v>4260</v>
      </c>
      <c r="O461" s="612" t="s">
        <v>915</v>
      </c>
      <c r="P461" s="612" t="s">
        <v>913</v>
      </c>
      <c r="Q461" s="612" t="s">
        <v>4097</v>
      </c>
    </row>
    <row r="462" spans="1:17" ht="23.25" customHeight="1">
      <c r="A462" s="606" t="s">
        <v>1474</v>
      </c>
      <c r="B462" s="607"/>
      <c r="C462" s="614">
        <v>4301020105.2559996</v>
      </c>
      <c r="D462" s="609" t="s">
        <v>525</v>
      </c>
      <c r="F462" s="574" t="s">
        <v>3172</v>
      </c>
      <c r="G462" s="574" t="s">
        <v>525</v>
      </c>
      <c r="H462" s="611">
        <f t="shared" si="7"/>
        <v>0</v>
      </c>
      <c r="I462" s="612" t="s">
        <v>525</v>
      </c>
      <c r="J462" s="612" t="s">
        <v>4264</v>
      </c>
      <c r="K462" s="612" t="s">
        <v>2291</v>
      </c>
      <c r="L462" s="612" t="s">
        <v>4258</v>
      </c>
      <c r="M462" s="612" t="s">
        <v>4259</v>
      </c>
      <c r="N462" s="612" t="s">
        <v>4260</v>
      </c>
      <c r="O462" s="612" t="s">
        <v>915</v>
      </c>
      <c r="P462" s="612" t="s">
        <v>913</v>
      </c>
      <c r="Q462" s="612" t="s">
        <v>4097</v>
      </c>
    </row>
    <row r="463" spans="1:17" ht="23.25" customHeight="1">
      <c r="A463" s="606" t="s">
        <v>1474</v>
      </c>
      <c r="B463" s="607"/>
      <c r="C463" s="614">
        <v>4301020105.257</v>
      </c>
      <c r="D463" s="609" t="s">
        <v>526</v>
      </c>
      <c r="F463" s="574" t="s">
        <v>3173</v>
      </c>
      <c r="G463" s="574" t="s">
        <v>526</v>
      </c>
      <c r="H463" s="611">
        <f t="shared" si="7"/>
        <v>0</v>
      </c>
      <c r="I463" s="612" t="s">
        <v>526</v>
      </c>
      <c r="J463" s="612" t="s">
        <v>4264</v>
      </c>
      <c r="K463" s="612" t="s">
        <v>2291</v>
      </c>
      <c r="L463" s="612" t="s">
        <v>4258</v>
      </c>
      <c r="M463" s="612" t="s">
        <v>4259</v>
      </c>
      <c r="N463" s="612" t="s">
        <v>4260</v>
      </c>
      <c r="O463" s="612" t="s">
        <v>915</v>
      </c>
      <c r="P463" s="612" t="s">
        <v>913</v>
      </c>
      <c r="Q463" s="612" t="s">
        <v>4097</v>
      </c>
    </row>
    <row r="464" spans="1:17" ht="23.25" customHeight="1">
      <c r="A464" s="606" t="s">
        <v>1474</v>
      </c>
      <c r="B464" s="607"/>
      <c r="C464" s="614">
        <v>4301020105.2580004</v>
      </c>
      <c r="D464" s="609" t="s">
        <v>527</v>
      </c>
      <c r="F464" s="574" t="s">
        <v>3174</v>
      </c>
      <c r="G464" s="574" t="s">
        <v>3960</v>
      </c>
      <c r="H464" s="611">
        <f t="shared" si="7"/>
        <v>0</v>
      </c>
      <c r="I464" s="612" t="s">
        <v>3960</v>
      </c>
      <c r="J464" s="612" t="s">
        <v>4264</v>
      </c>
      <c r="K464" s="612" t="s">
        <v>2291</v>
      </c>
      <c r="L464" s="612" t="s">
        <v>4258</v>
      </c>
      <c r="M464" s="612" t="s">
        <v>4259</v>
      </c>
      <c r="N464" s="612" t="s">
        <v>4260</v>
      </c>
      <c r="O464" s="612" t="s">
        <v>915</v>
      </c>
      <c r="P464" s="612" t="s">
        <v>913</v>
      </c>
      <c r="Q464" s="612" t="s">
        <v>4097</v>
      </c>
    </row>
    <row r="465" spans="1:17" ht="23.25" customHeight="1">
      <c r="A465" s="606" t="s">
        <v>1474</v>
      </c>
      <c r="B465" s="607"/>
      <c r="C465" s="614">
        <v>4301020105.2600002</v>
      </c>
      <c r="D465" s="609" t="s">
        <v>528</v>
      </c>
      <c r="F465" s="574" t="s">
        <v>3178</v>
      </c>
      <c r="G465" s="574" t="s">
        <v>3961</v>
      </c>
      <c r="H465" s="611">
        <f t="shared" si="7"/>
        <v>0</v>
      </c>
      <c r="I465" s="612" t="s">
        <v>3961</v>
      </c>
      <c r="J465" s="612" t="s">
        <v>4264</v>
      </c>
      <c r="K465" s="612" t="s">
        <v>2291</v>
      </c>
      <c r="L465" s="612" t="s">
        <v>4258</v>
      </c>
      <c r="M465" s="612" t="s">
        <v>4259</v>
      </c>
      <c r="N465" s="612" t="s">
        <v>4260</v>
      </c>
      <c r="O465" s="612" t="s">
        <v>915</v>
      </c>
      <c r="P465" s="612" t="s">
        <v>913</v>
      </c>
      <c r="Q465" s="612" t="s">
        <v>4097</v>
      </c>
    </row>
    <row r="466" spans="1:17" ht="23.25" customHeight="1">
      <c r="A466" s="606" t="s">
        <v>1474</v>
      </c>
      <c r="B466" s="607"/>
      <c r="C466" s="614">
        <v>4301020105.2629995</v>
      </c>
      <c r="D466" s="609" t="s">
        <v>529</v>
      </c>
      <c r="F466" s="574" t="s">
        <v>3184</v>
      </c>
      <c r="G466" s="574" t="s">
        <v>529</v>
      </c>
      <c r="H466" s="611">
        <f t="shared" si="7"/>
        <v>0</v>
      </c>
      <c r="I466" s="612" t="s">
        <v>529</v>
      </c>
      <c r="J466" s="612" t="s">
        <v>4264</v>
      </c>
      <c r="K466" s="612" t="s">
        <v>2291</v>
      </c>
      <c r="L466" s="612" t="s">
        <v>4258</v>
      </c>
      <c r="M466" s="612" t="s">
        <v>4259</v>
      </c>
      <c r="N466" s="612" t="s">
        <v>4260</v>
      </c>
      <c r="O466" s="612" t="s">
        <v>915</v>
      </c>
      <c r="P466" s="612" t="s">
        <v>913</v>
      </c>
      <c r="Q466" s="612" t="s">
        <v>4097</v>
      </c>
    </row>
    <row r="467" spans="1:17" ht="23.25" customHeight="1">
      <c r="A467" s="606" t="s">
        <v>1474</v>
      </c>
      <c r="B467" s="607"/>
      <c r="C467" s="608">
        <v>4301020105.2639999</v>
      </c>
      <c r="D467" s="613" t="s">
        <v>530</v>
      </c>
      <c r="F467" s="574" t="s">
        <v>3185</v>
      </c>
      <c r="G467" s="574" t="s">
        <v>530</v>
      </c>
      <c r="H467" s="611">
        <f t="shared" si="7"/>
        <v>0</v>
      </c>
      <c r="I467" s="612" t="s">
        <v>530</v>
      </c>
      <c r="J467" s="612" t="s">
        <v>4264</v>
      </c>
      <c r="K467" s="612" t="s">
        <v>2291</v>
      </c>
      <c r="L467" s="612" t="s">
        <v>4258</v>
      </c>
      <c r="M467" s="612" t="s">
        <v>4259</v>
      </c>
      <c r="N467" s="612" t="s">
        <v>4260</v>
      </c>
      <c r="O467" s="612" t="s">
        <v>915</v>
      </c>
      <c r="P467" s="612" t="s">
        <v>913</v>
      </c>
      <c r="Q467" s="612" t="s">
        <v>4097</v>
      </c>
    </row>
    <row r="468" spans="1:17" ht="23.25" customHeight="1">
      <c r="A468" s="606" t="s">
        <v>1474</v>
      </c>
      <c r="B468" s="607"/>
      <c r="C468" s="608">
        <v>4301020105.2650003</v>
      </c>
      <c r="D468" s="613" t="s">
        <v>531</v>
      </c>
      <c r="F468" s="574" t="s">
        <v>3186</v>
      </c>
      <c r="G468" s="574" t="s">
        <v>531</v>
      </c>
      <c r="H468" s="611">
        <f t="shared" si="7"/>
        <v>0</v>
      </c>
      <c r="I468" s="612" t="s">
        <v>531</v>
      </c>
      <c r="J468" s="612" t="s">
        <v>4264</v>
      </c>
      <c r="K468" s="612" t="s">
        <v>2291</v>
      </c>
      <c r="L468" s="612" t="s">
        <v>4258</v>
      </c>
      <c r="M468" s="612" t="s">
        <v>4259</v>
      </c>
      <c r="N468" s="612" t="s">
        <v>4260</v>
      </c>
      <c r="O468" s="612" t="s">
        <v>915</v>
      </c>
      <c r="P468" s="612" t="s">
        <v>913</v>
      </c>
      <c r="Q468" s="612" t="s">
        <v>4097</v>
      </c>
    </row>
    <row r="469" spans="1:17" ht="23.25" customHeight="1">
      <c r="A469" s="606" t="s">
        <v>1474</v>
      </c>
      <c r="B469" s="607"/>
      <c r="C469" s="608">
        <v>4301020105.2659998</v>
      </c>
      <c r="D469" s="613" t="s">
        <v>532</v>
      </c>
      <c r="F469" s="574" t="s">
        <v>3187</v>
      </c>
      <c r="G469" s="574" t="s">
        <v>532</v>
      </c>
      <c r="H469" s="611">
        <f t="shared" si="7"/>
        <v>0</v>
      </c>
      <c r="I469" s="612" t="s">
        <v>532</v>
      </c>
      <c r="J469" s="612" t="s">
        <v>4264</v>
      </c>
      <c r="K469" s="612" t="s">
        <v>2291</v>
      </c>
      <c r="L469" s="612" t="s">
        <v>4258</v>
      </c>
      <c r="M469" s="612" t="s">
        <v>4259</v>
      </c>
      <c r="N469" s="612" t="s">
        <v>4260</v>
      </c>
      <c r="O469" s="612" t="s">
        <v>915</v>
      </c>
      <c r="P469" s="612" t="s">
        <v>913</v>
      </c>
      <c r="Q469" s="612" t="s">
        <v>4097</v>
      </c>
    </row>
    <row r="470" spans="1:17" ht="23.25" customHeight="1">
      <c r="A470" s="606" t="s">
        <v>1474</v>
      </c>
      <c r="B470" s="607"/>
      <c r="C470" s="608">
        <v>4301020105.2709999</v>
      </c>
      <c r="D470" s="613" t="s">
        <v>3643</v>
      </c>
      <c r="F470" s="574" t="s">
        <v>3962</v>
      </c>
      <c r="G470" s="574" t="s">
        <v>3643</v>
      </c>
      <c r="H470" s="611">
        <f t="shared" si="7"/>
        <v>0</v>
      </c>
      <c r="I470" s="612" t="s">
        <v>3643</v>
      </c>
      <c r="J470" s="612" t="s">
        <v>4264</v>
      </c>
      <c r="K470" s="612" t="s">
        <v>2291</v>
      </c>
      <c r="L470" s="612" t="s">
        <v>4258</v>
      </c>
      <c r="M470" s="612" t="s">
        <v>4259</v>
      </c>
      <c r="N470" s="612" t="s">
        <v>4260</v>
      </c>
      <c r="O470" s="612" t="s">
        <v>915</v>
      </c>
      <c r="P470" s="612" t="s">
        <v>913</v>
      </c>
      <c r="Q470" s="612" t="s">
        <v>4113</v>
      </c>
    </row>
    <row r="471" spans="1:17" ht="23.25" customHeight="1">
      <c r="A471" s="606" t="s">
        <v>1530</v>
      </c>
      <c r="B471" s="607"/>
      <c r="C471" s="614">
        <v>4301020106.3030005</v>
      </c>
      <c r="D471" s="609" t="s">
        <v>535</v>
      </c>
      <c r="F471" s="574" t="s">
        <v>3188</v>
      </c>
      <c r="G471" s="574" t="s">
        <v>535</v>
      </c>
      <c r="H471" s="611">
        <f t="shared" si="7"/>
        <v>0</v>
      </c>
      <c r="I471" s="612" t="s">
        <v>535</v>
      </c>
      <c r="J471" s="612" t="s">
        <v>4265</v>
      </c>
      <c r="K471" s="612" t="s">
        <v>4266</v>
      </c>
      <c r="L471" s="612" t="s">
        <v>4258</v>
      </c>
      <c r="M471" s="612" t="s">
        <v>4259</v>
      </c>
      <c r="N471" s="612" t="s">
        <v>4260</v>
      </c>
      <c r="O471" s="612" t="s">
        <v>915</v>
      </c>
      <c r="P471" s="612" t="s">
        <v>913</v>
      </c>
      <c r="Q471" s="612" t="s">
        <v>4097</v>
      </c>
    </row>
    <row r="472" spans="1:17" ht="23.25" customHeight="1">
      <c r="A472" s="606" t="s">
        <v>1530</v>
      </c>
      <c r="B472" s="607"/>
      <c r="C472" s="614">
        <v>4301020106.3050003</v>
      </c>
      <c r="D472" s="609" t="s">
        <v>536</v>
      </c>
      <c r="F472" s="574" t="s">
        <v>3189</v>
      </c>
      <c r="G472" s="574" t="s">
        <v>3963</v>
      </c>
      <c r="H472" s="611">
        <f t="shared" si="7"/>
        <v>0</v>
      </c>
      <c r="I472" s="612" t="s">
        <v>3963</v>
      </c>
      <c r="J472" s="612" t="s">
        <v>4265</v>
      </c>
      <c r="K472" s="612" t="s">
        <v>4266</v>
      </c>
      <c r="L472" s="612" t="s">
        <v>4258</v>
      </c>
      <c r="M472" s="612" t="s">
        <v>4259</v>
      </c>
      <c r="N472" s="612" t="s">
        <v>4260</v>
      </c>
      <c r="O472" s="612" t="s">
        <v>915</v>
      </c>
      <c r="P472" s="612" t="s">
        <v>913</v>
      </c>
      <c r="Q472" s="612" t="s">
        <v>4097</v>
      </c>
    </row>
    <row r="473" spans="1:17" ht="23.25" customHeight="1">
      <c r="A473" s="606" t="s">
        <v>1530</v>
      </c>
      <c r="B473" s="607"/>
      <c r="C473" s="614">
        <v>4301020106.3059998</v>
      </c>
      <c r="D473" s="609" t="s">
        <v>537</v>
      </c>
      <c r="F473" s="574" t="s">
        <v>3190</v>
      </c>
      <c r="G473" s="574" t="s">
        <v>3964</v>
      </c>
      <c r="H473" s="611">
        <f t="shared" si="7"/>
        <v>0</v>
      </c>
      <c r="I473" s="612" t="s">
        <v>3964</v>
      </c>
      <c r="J473" s="612" t="s">
        <v>4265</v>
      </c>
      <c r="K473" s="612" t="s">
        <v>4266</v>
      </c>
      <c r="L473" s="612" t="s">
        <v>4258</v>
      </c>
      <c r="M473" s="612" t="s">
        <v>4259</v>
      </c>
      <c r="N473" s="612" t="s">
        <v>4260</v>
      </c>
      <c r="O473" s="612" t="s">
        <v>915</v>
      </c>
      <c r="P473" s="612" t="s">
        <v>913</v>
      </c>
      <c r="Q473" s="612" t="s">
        <v>4097</v>
      </c>
    </row>
    <row r="474" spans="1:17" ht="23.25" customHeight="1">
      <c r="A474" s="606" t="s">
        <v>1530</v>
      </c>
      <c r="B474" s="607"/>
      <c r="C474" s="614">
        <v>4301020106.3070002</v>
      </c>
      <c r="D474" s="609" t="s">
        <v>538</v>
      </c>
      <c r="F474" s="574" t="s">
        <v>3191</v>
      </c>
      <c r="G474" s="574" t="s">
        <v>3965</v>
      </c>
      <c r="H474" s="611">
        <f t="shared" si="7"/>
        <v>0</v>
      </c>
      <c r="I474" s="612" t="s">
        <v>3965</v>
      </c>
      <c r="J474" s="612" t="s">
        <v>4265</v>
      </c>
      <c r="K474" s="612" t="s">
        <v>4266</v>
      </c>
      <c r="L474" s="612" t="s">
        <v>4258</v>
      </c>
      <c r="M474" s="612" t="s">
        <v>4259</v>
      </c>
      <c r="N474" s="612" t="s">
        <v>4260</v>
      </c>
      <c r="O474" s="612" t="s">
        <v>915</v>
      </c>
      <c r="P474" s="612" t="s">
        <v>913</v>
      </c>
      <c r="Q474" s="612" t="s">
        <v>4097</v>
      </c>
    </row>
    <row r="475" spans="1:17" ht="23.25" customHeight="1" thickBot="1">
      <c r="A475" s="606" t="s">
        <v>1530</v>
      </c>
      <c r="B475" s="607"/>
      <c r="C475" s="614">
        <v>4301020106.3079996</v>
      </c>
      <c r="D475" s="609" t="s">
        <v>539</v>
      </c>
      <c r="F475" s="574" t="s">
        <v>3192</v>
      </c>
      <c r="G475" s="574" t="s">
        <v>3966</v>
      </c>
      <c r="H475" s="611">
        <f t="shared" si="7"/>
        <v>0</v>
      </c>
      <c r="I475" s="612" t="s">
        <v>3966</v>
      </c>
      <c r="J475" s="612" t="s">
        <v>4265</v>
      </c>
      <c r="K475" s="612" t="s">
        <v>4266</v>
      </c>
      <c r="L475" s="612" t="s">
        <v>4258</v>
      </c>
      <c r="M475" s="612" t="s">
        <v>4259</v>
      </c>
      <c r="N475" s="612" t="s">
        <v>4260</v>
      </c>
      <c r="O475" s="612" t="s">
        <v>915</v>
      </c>
      <c r="P475" s="612" t="s">
        <v>913</v>
      </c>
      <c r="Q475" s="612" t="s">
        <v>4097</v>
      </c>
    </row>
    <row r="476" spans="1:17" ht="23.25" customHeight="1" thickBot="1">
      <c r="A476" s="606" t="s">
        <v>1530</v>
      </c>
      <c r="B476" s="617"/>
      <c r="C476" s="619">
        <v>4301020106.309</v>
      </c>
      <c r="D476" s="625" t="s">
        <v>540</v>
      </c>
      <c r="F476" s="574" t="s">
        <v>3967</v>
      </c>
      <c r="G476" s="574" t="s">
        <v>3968</v>
      </c>
      <c r="H476" s="611">
        <f t="shared" si="7"/>
        <v>0</v>
      </c>
      <c r="I476" s="612" t="s">
        <v>3968</v>
      </c>
      <c r="J476" s="612" t="s">
        <v>4265</v>
      </c>
      <c r="K476" s="612" t="s">
        <v>4266</v>
      </c>
      <c r="L476" s="612" t="s">
        <v>4258</v>
      </c>
      <c r="M476" s="612" t="s">
        <v>4259</v>
      </c>
      <c r="N476" s="612" t="s">
        <v>4260</v>
      </c>
      <c r="O476" s="612" t="s">
        <v>915</v>
      </c>
      <c r="P476" s="612" t="s">
        <v>913</v>
      </c>
      <c r="Q476" s="612" t="s">
        <v>4097</v>
      </c>
    </row>
    <row r="477" spans="1:17" ht="23.25" customHeight="1" thickBot="1">
      <c r="A477" s="606" t="s">
        <v>1530</v>
      </c>
      <c r="B477" s="617"/>
      <c r="C477" s="619">
        <v>4301020106.3100004</v>
      </c>
      <c r="D477" s="625" t="s">
        <v>541</v>
      </c>
      <c r="F477" s="574" t="s">
        <v>3969</v>
      </c>
      <c r="G477" s="574" t="s">
        <v>3970</v>
      </c>
      <c r="H477" s="611">
        <f t="shared" si="7"/>
        <v>0</v>
      </c>
      <c r="I477" s="612" t="s">
        <v>3970</v>
      </c>
      <c r="J477" s="612" t="s">
        <v>4265</v>
      </c>
      <c r="K477" s="612" t="s">
        <v>4266</v>
      </c>
      <c r="L477" s="612" t="s">
        <v>4258</v>
      </c>
      <c r="M477" s="612" t="s">
        <v>4259</v>
      </c>
      <c r="N477" s="612" t="s">
        <v>4260</v>
      </c>
      <c r="O477" s="612" t="s">
        <v>915</v>
      </c>
      <c r="P477" s="612" t="s">
        <v>913</v>
      </c>
      <c r="Q477" s="612" t="s">
        <v>4097</v>
      </c>
    </row>
    <row r="478" spans="1:17" ht="23.25" customHeight="1">
      <c r="A478" s="606" t="s">
        <v>1530</v>
      </c>
      <c r="B478" s="607"/>
      <c r="C478" s="614">
        <v>4301020106.3109999</v>
      </c>
      <c r="D478" s="609" t="s">
        <v>542</v>
      </c>
      <c r="F478" s="574" t="s">
        <v>3193</v>
      </c>
      <c r="G478" s="574" t="s">
        <v>542</v>
      </c>
      <c r="H478" s="611">
        <f t="shared" si="7"/>
        <v>0</v>
      </c>
      <c r="I478" s="612" t="s">
        <v>542</v>
      </c>
      <c r="J478" s="612" t="s">
        <v>4265</v>
      </c>
      <c r="K478" s="612" t="s">
        <v>4266</v>
      </c>
      <c r="L478" s="612" t="s">
        <v>4258</v>
      </c>
      <c r="M478" s="612" t="s">
        <v>4259</v>
      </c>
      <c r="N478" s="612" t="s">
        <v>4260</v>
      </c>
      <c r="O478" s="612" t="s">
        <v>915</v>
      </c>
      <c r="P478" s="612" t="s">
        <v>913</v>
      </c>
      <c r="Q478" s="612" t="s">
        <v>4097</v>
      </c>
    </row>
    <row r="479" spans="1:17" ht="23.25" customHeight="1">
      <c r="A479" s="606" t="s">
        <v>1530</v>
      </c>
      <c r="B479" s="607"/>
      <c r="C479" s="614">
        <v>4301020106.3120003</v>
      </c>
      <c r="D479" s="609" t="s">
        <v>543</v>
      </c>
      <c r="F479" s="574" t="s">
        <v>3194</v>
      </c>
      <c r="G479" s="574" t="s">
        <v>543</v>
      </c>
      <c r="H479" s="611">
        <f t="shared" si="7"/>
        <v>0</v>
      </c>
      <c r="I479" s="612" t="s">
        <v>543</v>
      </c>
      <c r="J479" s="612" t="s">
        <v>4265</v>
      </c>
      <c r="K479" s="612" t="s">
        <v>4266</v>
      </c>
      <c r="L479" s="612" t="s">
        <v>4258</v>
      </c>
      <c r="M479" s="612" t="s">
        <v>4259</v>
      </c>
      <c r="N479" s="612" t="s">
        <v>4260</v>
      </c>
      <c r="O479" s="612" t="s">
        <v>915</v>
      </c>
      <c r="P479" s="612" t="s">
        <v>913</v>
      </c>
      <c r="Q479" s="612" t="s">
        <v>4097</v>
      </c>
    </row>
    <row r="480" spans="1:17" ht="23.25" customHeight="1">
      <c r="A480" s="606" t="s">
        <v>1530</v>
      </c>
      <c r="B480" s="607"/>
      <c r="C480" s="614">
        <v>4301020106.3129997</v>
      </c>
      <c r="D480" s="609" t="s">
        <v>544</v>
      </c>
      <c r="F480" s="574" t="s">
        <v>3195</v>
      </c>
      <c r="G480" s="574" t="s">
        <v>544</v>
      </c>
      <c r="H480" s="611">
        <f t="shared" si="7"/>
        <v>0</v>
      </c>
      <c r="I480" s="612" t="s">
        <v>544</v>
      </c>
      <c r="J480" s="612" t="s">
        <v>4265</v>
      </c>
      <c r="K480" s="612" t="s">
        <v>4266</v>
      </c>
      <c r="L480" s="612" t="s">
        <v>4258</v>
      </c>
      <c r="M480" s="612" t="s">
        <v>4259</v>
      </c>
      <c r="N480" s="612" t="s">
        <v>4260</v>
      </c>
      <c r="O480" s="612" t="s">
        <v>915</v>
      </c>
      <c r="P480" s="612" t="s">
        <v>913</v>
      </c>
      <c r="Q480" s="612" t="s">
        <v>4097</v>
      </c>
    </row>
    <row r="481" spans="1:17" ht="23.25" customHeight="1">
      <c r="A481" s="606" t="s">
        <v>1530</v>
      </c>
      <c r="B481" s="607"/>
      <c r="C481" s="614">
        <v>4301020106.3140001</v>
      </c>
      <c r="D481" s="609" t="s">
        <v>545</v>
      </c>
      <c r="F481" s="574" t="s">
        <v>3196</v>
      </c>
      <c r="G481" s="574" t="s">
        <v>545</v>
      </c>
      <c r="H481" s="611">
        <f t="shared" si="7"/>
        <v>0</v>
      </c>
      <c r="I481" s="612" t="s">
        <v>545</v>
      </c>
      <c r="J481" s="612" t="s">
        <v>4265</v>
      </c>
      <c r="K481" s="612" t="s">
        <v>4266</v>
      </c>
      <c r="L481" s="612" t="s">
        <v>4258</v>
      </c>
      <c r="M481" s="612" t="s">
        <v>4259</v>
      </c>
      <c r="N481" s="612" t="s">
        <v>4260</v>
      </c>
      <c r="O481" s="612" t="s">
        <v>915</v>
      </c>
      <c r="P481" s="612" t="s">
        <v>913</v>
      </c>
      <c r="Q481" s="612" t="s">
        <v>4097</v>
      </c>
    </row>
    <row r="482" spans="1:17" ht="23.25" customHeight="1">
      <c r="A482" s="606" t="s">
        <v>1530</v>
      </c>
      <c r="B482" s="607"/>
      <c r="C482" s="614">
        <v>4301020106.3149996</v>
      </c>
      <c r="D482" s="609" t="s">
        <v>546</v>
      </c>
      <c r="F482" s="574" t="s">
        <v>3197</v>
      </c>
      <c r="G482" s="574" t="s">
        <v>546</v>
      </c>
      <c r="H482" s="611">
        <f t="shared" si="7"/>
        <v>0</v>
      </c>
      <c r="I482" s="612" t="s">
        <v>546</v>
      </c>
      <c r="J482" s="612" t="s">
        <v>4265</v>
      </c>
      <c r="K482" s="612" t="s">
        <v>4266</v>
      </c>
      <c r="L482" s="612" t="s">
        <v>4258</v>
      </c>
      <c r="M482" s="612" t="s">
        <v>4259</v>
      </c>
      <c r="N482" s="612" t="s">
        <v>4260</v>
      </c>
      <c r="O482" s="612" t="s">
        <v>915</v>
      </c>
      <c r="P482" s="612" t="s">
        <v>913</v>
      </c>
      <c r="Q482" s="612" t="s">
        <v>4097</v>
      </c>
    </row>
    <row r="483" spans="1:17" ht="23.25" customHeight="1">
      <c r="A483" s="606" t="s">
        <v>1530</v>
      </c>
      <c r="B483" s="607"/>
      <c r="C483" s="614">
        <v>4301020106.3170004</v>
      </c>
      <c r="D483" s="609" t="s">
        <v>547</v>
      </c>
      <c r="F483" s="574" t="s">
        <v>3198</v>
      </c>
      <c r="G483" s="574" t="s">
        <v>547</v>
      </c>
      <c r="H483" s="611">
        <f t="shared" si="7"/>
        <v>0</v>
      </c>
      <c r="I483" s="612" t="s">
        <v>547</v>
      </c>
      <c r="J483" s="612" t="s">
        <v>4265</v>
      </c>
      <c r="K483" s="612" t="s">
        <v>4266</v>
      </c>
      <c r="L483" s="612" t="s">
        <v>4258</v>
      </c>
      <c r="M483" s="612" t="s">
        <v>4259</v>
      </c>
      <c r="N483" s="612" t="s">
        <v>4260</v>
      </c>
      <c r="O483" s="612" t="s">
        <v>915</v>
      </c>
      <c r="P483" s="612" t="s">
        <v>913</v>
      </c>
      <c r="Q483" s="612" t="s">
        <v>4097</v>
      </c>
    </row>
    <row r="484" spans="1:17" ht="23.25" customHeight="1">
      <c r="A484" s="606" t="s">
        <v>1530</v>
      </c>
      <c r="B484" s="607"/>
      <c r="C484" s="614">
        <v>4301020106.3190002</v>
      </c>
      <c r="D484" s="609" t="s">
        <v>548</v>
      </c>
      <c r="F484" s="574" t="s">
        <v>3199</v>
      </c>
      <c r="G484" s="574" t="s">
        <v>548</v>
      </c>
      <c r="H484" s="611">
        <f t="shared" si="7"/>
        <v>0</v>
      </c>
      <c r="I484" s="612" t="s">
        <v>548</v>
      </c>
      <c r="J484" s="612" t="s">
        <v>4265</v>
      </c>
      <c r="K484" s="612" t="s">
        <v>4266</v>
      </c>
      <c r="L484" s="612" t="s">
        <v>4258</v>
      </c>
      <c r="M484" s="612" t="s">
        <v>4259</v>
      </c>
      <c r="N484" s="612" t="s">
        <v>4260</v>
      </c>
      <c r="O484" s="612" t="s">
        <v>915</v>
      </c>
      <c r="P484" s="612" t="s">
        <v>913</v>
      </c>
      <c r="Q484" s="612" t="s">
        <v>4097</v>
      </c>
    </row>
    <row r="485" spans="1:17" ht="23.25" customHeight="1">
      <c r="A485" s="606" t="s">
        <v>1530</v>
      </c>
      <c r="B485" s="607"/>
      <c r="C485" s="614">
        <v>4301020106.3199997</v>
      </c>
      <c r="D485" s="609" t="s">
        <v>549</v>
      </c>
      <c r="F485" s="574" t="s">
        <v>3201</v>
      </c>
      <c r="G485" s="574" t="s">
        <v>549</v>
      </c>
      <c r="H485" s="611">
        <f t="shared" si="7"/>
        <v>0</v>
      </c>
      <c r="I485" s="612" t="s">
        <v>549</v>
      </c>
      <c r="J485" s="612" t="s">
        <v>4265</v>
      </c>
      <c r="K485" s="612" t="s">
        <v>4266</v>
      </c>
      <c r="L485" s="612" t="s">
        <v>4258</v>
      </c>
      <c r="M485" s="612" t="s">
        <v>4259</v>
      </c>
      <c r="N485" s="612" t="s">
        <v>4260</v>
      </c>
      <c r="O485" s="612" t="s">
        <v>915</v>
      </c>
      <c r="P485" s="612" t="s">
        <v>913</v>
      </c>
      <c r="Q485" s="612" t="s">
        <v>4097</v>
      </c>
    </row>
    <row r="486" spans="1:17" ht="23.25" customHeight="1">
      <c r="A486" s="606" t="s">
        <v>1530</v>
      </c>
      <c r="B486" s="607"/>
      <c r="C486" s="614">
        <v>4301020106.3210001</v>
      </c>
      <c r="D486" s="609" t="s">
        <v>550</v>
      </c>
      <c r="F486" s="574" t="s">
        <v>3203</v>
      </c>
      <c r="G486" s="574" t="s">
        <v>550</v>
      </c>
      <c r="H486" s="611">
        <f t="shared" si="7"/>
        <v>0</v>
      </c>
      <c r="I486" s="612" t="s">
        <v>550</v>
      </c>
      <c r="J486" s="612" t="s">
        <v>4265</v>
      </c>
      <c r="K486" s="612" t="s">
        <v>4266</v>
      </c>
      <c r="L486" s="612" t="s">
        <v>4258</v>
      </c>
      <c r="M486" s="612" t="s">
        <v>4259</v>
      </c>
      <c r="N486" s="612" t="s">
        <v>4260</v>
      </c>
      <c r="O486" s="612" t="s">
        <v>915</v>
      </c>
      <c r="P486" s="612" t="s">
        <v>913</v>
      </c>
      <c r="Q486" s="612" t="s">
        <v>4097</v>
      </c>
    </row>
    <row r="487" spans="1:17" ht="23.25" customHeight="1">
      <c r="A487" s="606" t="s">
        <v>1530</v>
      </c>
      <c r="B487" s="607"/>
      <c r="C487" s="614">
        <v>4301020106.3219995</v>
      </c>
      <c r="D487" s="609" t="s">
        <v>551</v>
      </c>
      <c r="F487" s="574" t="s">
        <v>3204</v>
      </c>
      <c r="G487" s="574" t="s">
        <v>551</v>
      </c>
      <c r="H487" s="611">
        <f t="shared" si="7"/>
        <v>0</v>
      </c>
      <c r="I487" s="612" t="s">
        <v>551</v>
      </c>
      <c r="J487" s="612" t="s">
        <v>4265</v>
      </c>
      <c r="K487" s="612" t="s">
        <v>4266</v>
      </c>
      <c r="L487" s="612" t="s">
        <v>4258</v>
      </c>
      <c r="M487" s="612" t="s">
        <v>4259</v>
      </c>
      <c r="N487" s="612" t="s">
        <v>4260</v>
      </c>
      <c r="O487" s="612" t="s">
        <v>915</v>
      </c>
      <c r="P487" s="612" t="s">
        <v>913</v>
      </c>
      <c r="Q487" s="612" t="s">
        <v>4097</v>
      </c>
    </row>
    <row r="488" spans="1:17" ht="23.25" customHeight="1">
      <c r="A488" s="606" t="s">
        <v>1555</v>
      </c>
      <c r="B488" s="607"/>
      <c r="C488" s="614">
        <v>4301020106.5019999</v>
      </c>
      <c r="D488" s="609" t="s">
        <v>552</v>
      </c>
      <c r="F488" s="574" t="s">
        <v>2330</v>
      </c>
      <c r="G488" s="574" t="s">
        <v>2331</v>
      </c>
      <c r="H488" s="611">
        <f t="shared" si="7"/>
        <v>0</v>
      </c>
      <c r="I488" s="612" t="s">
        <v>2331</v>
      </c>
      <c r="J488" s="612" t="s">
        <v>4265</v>
      </c>
      <c r="K488" s="612" t="s">
        <v>4266</v>
      </c>
      <c r="L488" s="612" t="s">
        <v>4258</v>
      </c>
      <c r="M488" s="612" t="s">
        <v>4259</v>
      </c>
      <c r="N488" s="612" t="s">
        <v>4260</v>
      </c>
      <c r="O488" s="612" t="s">
        <v>915</v>
      </c>
      <c r="P488" s="612" t="s">
        <v>913</v>
      </c>
      <c r="Q488" s="612" t="s">
        <v>4097</v>
      </c>
    </row>
    <row r="489" spans="1:17" ht="23.25" customHeight="1">
      <c r="A489" s="606" t="s">
        <v>1555</v>
      </c>
      <c r="B489" s="607"/>
      <c r="C489" s="614">
        <v>4301020106.5030003</v>
      </c>
      <c r="D489" s="609" t="s">
        <v>553</v>
      </c>
      <c r="F489" s="574" t="s">
        <v>3205</v>
      </c>
      <c r="G489" s="574" t="s">
        <v>2333</v>
      </c>
      <c r="H489" s="611">
        <f t="shared" si="7"/>
        <v>0</v>
      </c>
      <c r="I489" s="612" t="s">
        <v>2333</v>
      </c>
      <c r="J489" s="612" t="s">
        <v>4265</v>
      </c>
      <c r="K489" s="612" t="s">
        <v>4266</v>
      </c>
      <c r="L489" s="612" t="s">
        <v>4258</v>
      </c>
      <c r="M489" s="612" t="s">
        <v>4259</v>
      </c>
      <c r="N489" s="612" t="s">
        <v>4260</v>
      </c>
      <c r="O489" s="612" t="s">
        <v>915</v>
      </c>
      <c r="P489" s="612" t="s">
        <v>913</v>
      </c>
      <c r="Q489" s="612" t="s">
        <v>4097</v>
      </c>
    </row>
    <row r="490" spans="1:17" ht="23.25" customHeight="1">
      <c r="A490" s="606" t="s">
        <v>1555</v>
      </c>
      <c r="B490" s="607"/>
      <c r="C490" s="614">
        <v>4301020106.5039997</v>
      </c>
      <c r="D490" s="609" t="s">
        <v>554</v>
      </c>
      <c r="F490" s="574" t="s">
        <v>3206</v>
      </c>
      <c r="G490" s="574" t="s">
        <v>2334</v>
      </c>
      <c r="H490" s="611">
        <f t="shared" si="7"/>
        <v>0</v>
      </c>
      <c r="I490" s="612" t="s">
        <v>2334</v>
      </c>
      <c r="J490" s="612" t="s">
        <v>4265</v>
      </c>
      <c r="K490" s="612" t="s">
        <v>4266</v>
      </c>
      <c r="L490" s="612" t="s">
        <v>4258</v>
      </c>
      <c r="M490" s="612" t="s">
        <v>4259</v>
      </c>
      <c r="N490" s="612" t="s">
        <v>4260</v>
      </c>
      <c r="O490" s="612" t="s">
        <v>915</v>
      </c>
      <c r="P490" s="612" t="s">
        <v>913</v>
      </c>
      <c r="Q490" s="612" t="s">
        <v>4097</v>
      </c>
    </row>
    <row r="491" spans="1:17" ht="23.25" customHeight="1">
      <c r="A491" s="606" t="s">
        <v>1555</v>
      </c>
      <c r="B491" s="607"/>
      <c r="C491" s="614">
        <v>4301020106.5050001</v>
      </c>
      <c r="D491" s="609" t="s">
        <v>555</v>
      </c>
      <c r="F491" s="574" t="s">
        <v>3207</v>
      </c>
      <c r="G491" s="574" t="s">
        <v>2335</v>
      </c>
      <c r="H491" s="611">
        <f t="shared" si="7"/>
        <v>0</v>
      </c>
      <c r="I491" s="612" t="s">
        <v>2335</v>
      </c>
      <c r="J491" s="612" t="s">
        <v>4265</v>
      </c>
      <c r="K491" s="612" t="s">
        <v>4266</v>
      </c>
      <c r="L491" s="612" t="s">
        <v>4258</v>
      </c>
      <c r="M491" s="612" t="s">
        <v>4259</v>
      </c>
      <c r="N491" s="612" t="s">
        <v>4260</v>
      </c>
      <c r="O491" s="612" t="s">
        <v>915</v>
      </c>
      <c r="P491" s="612" t="s">
        <v>913</v>
      </c>
      <c r="Q491" s="612" t="s">
        <v>4097</v>
      </c>
    </row>
    <row r="492" spans="1:17" ht="23.25" customHeight="1">
      <c r="A492" s="606" t="s">
        <v>1555</v>
      </c>
      <c r="B492" s="607"/>
      <c r="C492" s="614">
        <v>4301020106.507</v>
      </c>
      <c r="D492" s="609" t="s">
        <v>556</v>
      </c>
      <c r="F492" s="574" t="s">
        <v>3208</v>
      </c>
      <c r="G492" s="574" t="s">
        <v>2336</v>
      </c>
      <c r="H492" s="611">
        <f t="shared" si="7"/>
        <v>0</v>
      </c>
      <c r="I492" s="612" t="s">
        <v>2336</v>
      </c>
      <c r="J492" s="612" t="s">
        <v>4265</v>
      </c>
      <c r="K492" s="612" t="s">
        <v>4266</v>
      </c>
      <c r="L492" s="612" t="s">
        <v>4258</v>
      </c>
      <c r="M492" s="612" t="s">
        <v>4259</v>
      </c>
      <c r="N492" s="612" t="s">
        <v>4260</v>
      </c>
      <c r="O492" s="612" t="s">
        <v>915</v>
      </c>
      <c r="P492" s="612" t="s">
        <v>913</v>
      </c>
      <c r="Q492" s="612" t="s">
        <v>4097</v>
      </c>
    </row>
    <row r="493" spans="1:17" ht="23.25" customHeight="1">
      <c r="A493" s="606" t="s">
        <v>1555</v>
      </c>
      <c r="B493" s="607"/>
      <c r="C493" s="614">
        <v>4301020106.5089998</v>
      </c>
      <c r="D493" s="609" t="s">
        <v>557</v>
      </c>
      <c r="F493" s="574" t="s">
        <v>3209</v>
      </c>
      <c r="G493" s="574" t="s">
        <v>3971</v>
      </c>
      <c r="H493" s="611">
        <f t="shared" si="7"/>
        <v>0</v>
      </c>
      <c r="I493" s="612" t="s">
        <v>3971</v>
      </c>
      <c r="J493" s="612" t="s">
        <v>4265</v>
      </c>
      <c r="K493" s="612" t="s">
        <v>4266</v>
      </c>
      <c r="L493" s="612" t="s">
        <v>4258</v>
      </c>
      <c r="M493" s="612" t="s">
        <v>4259</v>
      </c>
      <c r="N493" s="612" t="s">
        <v>4260</v>
      </c>
      <c r="O493" s="612" t="s">
        <v>915</v>
      </c>
      <c r="P493" s="612" t="s">
        <v>913</v>
      </c>
      <c r="Q493" s="612" t="s">
        <v>4097</v>
      </c>
    </row>
    <row r="494" spans="1:17" ht="23.25" customHeight="1">
      <c r="A494" s="606" t="s">
        <v>1555</v>
      </c>
      <c r="B494" s="607"/>
      <c r="C494" s="614">
        <v>4301020106.5100002</v>
      </c>
      <c r="D494" s="609" t="s">
        <v>558</v>
      </c>
      <c r="F494" s="574" t="s">
        <v>3210</v>
      </c>
      <c r="G494" s="574" t="s">
        <v>2338</v>
      </c>
      <c r="H494" s="611">
        <f t="shared" si="7"/>
        <v>0</v>
      </c>
      <c r="I494" s="612" t="s">
        <v>2338</v>
      </c>
      <c r="J494" s="612" t="s">
        <v>4265</v>
      </c>
      <c r="K494" s="612" t="s">
        <v>4266</v>
      </c>
      <c r="L494" s="612" t="s">
        <v>4258</v>
      </c>
      <c r="M494" s="612" t="s">
        <v>4259</v>
      </c>
      <c r="N494" s="612" t="s">
        <v>4260</v>
      </c>
      <c r="O494" s="612" t="s">
        <v>915</v>
      </c>
      <c r="P494" s="612" t="s">
        <v>913</v>
      </c>
      <c r="Q494" s="612" t="s">
        <v>4097</v>
      </c>
    </row>
    <row r="495" spans="1:17" ht="23.25" customHeight="1">
      <c r="A495" s="606" t="s">
        <v>1555</v>
      </c>
      <c r="B495" s="607"/>
      <c r="C495" s="614">
        <v>4301020106.5109997</v>
      </c>
      <c r="D495" s="609" t="s">
        <v>559</v>
      </c>
      <c r="F495" s="574" t="s">
        <v>3212</v>
      </c>
      <c r="G495" s="574" t="s">
        <v>2339</v>
      </c>
      <c r="H495" s="611">
        <f t="shared" si="7"/>
        <v>0</v>
      </c>
      <c r="I495" s="612" t="s">
        <v>2339</v>
      </c>
      <c r="J495" s="612" t="s">
        <v>4265</v>
      </c>
      <c r="K495" s="612" t="s">
        <v>4266</v>
      </c>
      <c r="L495" s="612" t="s">
        <v>4258</v>
      </c>
      <c r="M495" s="612" t="s">
        <v>4259</v>
      </c>
      <c r="N495" s="612" t="s">
        <v>4260</v>
      </c>
      <c r="O495" s="612" t="s">
        <v>915</v>
      </c>
      <c r="P495" s="612" t="s">
        <v>913</v>
      </c>
      <c r="Q495" s="612" t="s">
        <v>4097</v>
      </c>
    </row>
    <row r="496" spans="1:17" ht="23.25" customHeight="1">
      <c r="A496" s="606" t="s">
        <v>1555</v>
      </c>
      <c r="B496" s="607"/>
      <c r="C496" s="614">
        <v>4301020106.5120001</v>
      </c>
      <c r="D496" s="609" t="s">
        <v>560</v>
      </c>
      <c r="F496" s="574" t="s">
        <v>3214</v>
      </c>
      <c r="G496" s="574" t="s">
        <v>3972</v>
      </c>
      <c r="H496" s="611">
        <f t="shared" si="7"/>
        <v>0</v>
      </c>
      <c r="I496" s="612" t="s">
        <v>3972</v>
      </c>
      <c r="J496" s="612" t="s">
        <v>4265</v>
      </c>
      <c r="K496" s="612" t="s">
        <v>4266</v>
      </c>
      <c r="L496" s="612" t="s">
        <v>4258</v>
      </c>
      <c r="M496" s="612" t="s">
        <v>4259</v>
      </c>
      <c r="N496" s="612" t="s">
        <v>4260</v>
      </c>
      <c r="O496" s="612" t="s">
        <v>915</v>
      </c>
      <c r="P496" s="612" t="s">
        <v>913</v>
      </c>
      <c r="Q496" s="612" t="s">
        <v>4097</v>
      </c>
    </row>
    <row r="497" spans="1:17" ht="23.25" customHeight="1">
      <c r="A497" s="606" t="s">
        <v>1555</v>
      </c>
      <c r="B497" s="607"/>
      <c r="C497" s="614">
        <v>4301020106.5129995</v>
      </c>
      <c r="D497" s="609" t="s">
        <v>561</v>
      </c>
      <c r="F497" s="574" t="s">
        <v>3215</v>
      </c>
      <c r="G497" s="574" t="s">
        <v>2341</v>
      </c>
      <c r="H497" s="611">
        <f t="shared" si="7"/>
        <v>0</v>
      </c>
      <c r="I497" s="612" t="s">
        <v>2341</v>
      </c>
      <c r="J497" s="612" t="s">
        <v>4265</v>
      </c>
      <c r="K497" s="612" t="s">
        <v>4266</v>
      </c>
      <c r="L497" s="612" t="s">
        <v>4258</v>
      </c>
      <c r="M497" s="612" t="s">
        <v>4259</v>
      </c>
      <c r="N497" s="612" t="s">
        <v>4260</v>
      </c>
      <c r="O497" s="612" t="s">
        <v>915</v>
      </c>
      <c r="P497" s="612" t="s">
        <v>913</v>
      </c>
      <c r="Q497" s="612" t="s">
        <v>4097</v>
      </c>
    </row>
    <row r="498" spans="1:17" ht="23.25" customHeight="1">
      <c r="A498" s="606" t="s">
        <v>1555</v>
      </c>
      <c r="B498" s="607"/>
      <c r="C498" s="614">
        <v>4301020106.5139999</v>
      </c>
      <c r="D498" s="609" t="s">
        <v>562</v>
      </c>
      <c r="F498" s="574" t="s">
        <v>3216</v>
      </c>
      <c r="G498" s="574" t="s">
        <v>2342</v>
      </c>
      <c r="H498" s="611">
        <f t="shared" si="7"/>
        <v>0</v>
      </c>
      <c r="I498" s="612" t="s">
        <v>2342</v>
      </c>
      <c r="J498" s="612" t="s">
        <v>4265</v>
      </c>
      <c r="K498" s="612" t="s">
        <v>4266</v>
      </c>
      <c r="L498" s="612" t="s">
        <v>4258</v>
      </c>
      <c r="M498" s="612" t="s">
        <v>4259</v>
      </c>
      <c r="N498" s="612" t="s">
        <v>4260</v>
      </c>
      <c r="O498" s="612" t="s">
        <v>915</v>
      </c>
      <c r="P498" s="612" t="s">
        <v>913</v>
      </c>
      <c r="Q498" s="612" t="s">
        <v>4097</v>
      </c>
    </row>
    <row r="499" spans="1:17" ht="23.25" customHeight="1">
      <c r="A499" s="606" t="s">
        <v>1555</v>
      </c>
      <c r="B499" s="607"/>
      <c r="C499" s="614">
        <v>4301020106.5150003</v>
      </c>
      <c r="D499" s="609" t="s">
        <v>563</v>
      </c>
      <c r="F499" s="574" t="s">
        <v>3218</v>
      </c>
      <c r="G499" s="574" t="s">
        <v>2343</v>
      </c>
      <c r="H499" s="611">
        <f t="shared" si="7"/>
        <v>0</v>
      </c>
      <c r="I499" s="612" t="s">
        <v>2343</v>
      </c>
      <c r="J499" s="612" t="s">
        <v>4265</v>
      </c>
      <c r="K499" s="612" t="s">
        <v>4266</v>
      </c>
      <c r="L499" s="612" t="s">
        <v>4258</v>
      </c>
      <c r="M499" s="612" t="s">
        <v>4259</v>
      </c>
      <c r="N499" s="612" t="s">
        <v>4260</v>
      </c>
      <c r="O499" s="612" t="s">
        <v>915</v>
      </c>
      <c r="P499" s="612" t="s">
        <v>913</v>
      </c>
      <c r="Q499" s="612" t="s">
        <v>4097</v>
      </c>
    </row>
    <row r="500" spans="1:17" ht="23.25" customHeight="1">
      <c r="A500" s="606" t="s">
        <v>1555</v>
      </c>
      <c r="B500" s="607"/>
      <c r="C500" s="614">
        <v>4301020106.5159998</v>
      </c>
      <c r="D500" s="609" t="s">
        <v>564</v>
      </c>
      <c r="F500" s="574" t="s">
        <v>3219</v>
      </c>
      <c r="G500" s="574" t="s">
        <v>2344</v>
      </c>
      <c r="H500" s="611">
        <f t="shared" si="7"/>
        <v>0</v>
      </c>
      <c r="I500" s="612" t="s">
        <v>2344</v>
      </c>
      <c r="J500" s="612" t="s">
        <v>4265</v>
      </c>
      <c r="K500" s="612" t="s">
        <v>4266</v>
      </c>
      <c r="L500" s="612" t="s">
        <v>4258</v>
      </c>
      <c r="M500" s="612" t="s">
        <v>4259</v>
      </c>
      <c r="N500" s="612" t="s">
        <v>4260</v>
      </c>
      <c r="O500" s="612" t="s">
        <v>915</v>
      </c>
      <c r="P500" s="612" t="s">
        <v>913</v>
      </c>
      <c r="Q500" s="612" t="s">
        <v>4097</v>
      </c>
    </row>
    <row r="501" spans="1:17" ht="23.25" customHeight="1">
      <c r="A501" s="606" t="s">
        <v>1555</v>
      </c>
      <c r="B501" s="607"/>
      <c r="C501" s="614">
        <v>4301020106.5170002</v>
      </c>
      <c r="D501" s="609" t="s">
        <v>565</v>
      </c>
      <c r="F501" s="574" t="s">
        <v>3220</v>
      </c>
      <c r="G501" s="574" t="s">
        <v>2345</v>
      </c>
      <c r="H501" s="611">
        <f t="shared" si="7"/>
        <v>0</v>
      </c>
      <c r="I501" s="612" t="s">
        <v>2345</v>
      </c>
      <c r="J501" s="612" t="s">
        <v>4265</v>
      </c>
      <c r="K501" s="612" t="s">
        <v>4266</v>
      </c>
      <c r="L501" s="612" t="s">
        <v>4258</v>
      </c>
      <c r="M501" s="612" t="s">
        <v>4259</v>
      </c>
      <c r="N501" s="612" t="s">
        <v>4260</v>
      </c>
      <c r="O501" s="612" t="s">
        <v>915</v>
      </c>
      <c r="P501" s="612" t="s">
        <v>913</v>
      </c>
      <c r="Q501" s="612" t="s">
        <v>4097</v>
      </c>
    </row>
    <row r="502" spans="1:17" ht="23.25" customHeight="1">
      <c r="A502" s="606" t="s">
        <v>1555</v>
      </c>
      <c r="B502" s="607"/>
      <c r="C502" s="614">
        <v>4301020106.5179996</v>
      </c>
      <c r="D502" s="609" t="s">
        <v>566</v>
      </c>
      <c r="F502" s="574" t="s">
        <v>3221</v>
      </c>
      <c r="G502" s="574" t="s">
        <v>3222</v>
      </c>
      <c r="H502" s="611">
        <f t="shared" si="7"/>
        <v>0</v>
      </c>
      <c r="I502" s="612" t="s">
        <v>3222</v>
      </c>
      <c r="J502" s="612" t="s">
        <v>4265</v>
      </c>
      <c r="K502" s="612" t="s">
        <v>4266</v>
      </c>
      <c r="L502" s="612" t="s">
        <v>4258</v>
      </c>
      <c r="M502" s="612" t="s">
        <v>4259</v>
      </c>
      <c r="N502" s="612" t="s">
        <v>4260</v>
      </c>
      <c r="O502" s="612" t="s">
        <v>915</v>
      </c>
      <c r="P502" s="612" t="s">
        <v>913</v>
      </c>
      <c r="Q502" s="612" t="s">
        <v>4097</v>
      </c>
    </row>
    <row r="503" spans="1:17" ht="23.25" customHeight="1">
      <c r="A503" s="606" t="s">
        <v>1555</v>
      </c>
      <c r="B503" s="607"/>
      <c r="C503" s="614">
        <v>4301020106.5190001</v>
      </c>
      <c r="D503" s="615" t="s">
        <v>567</v>
      </c>
      <c r="F503" s="574" t="s">
        <v>3973</v>
      </c>
      <c r="G503" s="574" t="s">
        <v>2347</v>
      </c>
      <c r="H503" s="611">
        <f t="shared" si="7"/>
        <v>0</v>
      </c>
      <c r="I503" s="612" t="s">
        <v>2347</v>
      </c>
      <c r="J503" s="612" t="s">
        <v>4265</v>
      </c>
      <c r="K503" s="612" t="s">
        <v>4266</v>
      </c>
      <c r="L503" s="612" t="s">
        <v>4258</v>
      </c>
      <c r="M503" s="612" t="s">
        <v>4259</v>
      </c>
      <c r="N503" s="612" t="s">
        <v>4260</v>
      </c>
      <c r="O503" s="612" t="s">
        <v>915</v>
      </c>
      <c r="P503" s="612" t="s">
        <v>913</v>
      </c>
      <c r="Q503" s="612" t="s">
        <v>4097</v>
      </c>
    </row>
    <row r="504" spans="1:17" ht="23.25" customHeight="1">
      <c r="A504" s="606" t="s">
        <v>1410</v>
      </c>
      <c r="B504" s="607"/>
      <c r="C504" s="614">
        <v>4301020106.7010002</v>
      </c>
      <c r="D504" s="609" t="s">
        <v>568</v>
      </c>
      <c r="F504" s="574" t="s">
        <v>3223</v>
      </c>
      <c r="G504" s="574" t="s">
        <v>568</v>
      </c>
      <c r="H504" s="611">
        <f t="shared" si="7"/>
        <v>0</v>
      </c>
      <c r="I504" s="612" t="s">
        <v>568</v>
      </c>
      <c r="J504" s="612" t="s">
        <v>4265</v>
      </c>
      <c r="K504" s="612" t="s">
        <v>4266</v>
      </c>
      <c r="L504" s="612" t="s">
        <v>4258</v>
      </c>
      <c r="M504" s="612" t="s">
        <v>4259</v>
      </c>
      <c r="N504" s="612" t="s">
        <v>4260</v>
      </c>
      <c r="O504" s="612" t="s">
        <v>915</v>
      </c>
      <c r="P504" s="612" t="s">
        <v>913</v>
      </c>
      <c r="Q504" s="612" t="s">
        <v>4097</v>
      </c>
    </row>
    <row r="505" spans="1:17" ht="23.25" customHeight="1">
      <c r="A505" s="606" t="s">
        <v>1410</v>
      </c>
      <c r="B505" s="607"/>
      <c r="C505" s="614">
        <v>4301020106.7030001</v>
      </c>
      <c r="D505" s="609" t="s">
        <v>569</v>
      </c>
      <c r="F505" s="574" t="s">
        <v>3224</v>
      </c>
      <c r="G505" s="574" t="s">
        <v>569</v>
      </c>
      <c r="H505" s="611">
        <f t="shared" si="7"/>
        <v>0</v>
      </c>
      <c r="I505" s="612" t="s">
        <v>569</v>
      </c>
      <c r="J505" s="612" t="s">
        <v>4265</v>
      </c>
      <c r="K505" s="612" t="s">
        <v>4266</v>
      </c>
      <c r="L505" s="612" t="s">
        <v>4258</v>
      </c>
      <c r="M505" s="612" t="s">
        <v>4259</v>
      </c>
      <c r="N505" s="612" t="s">
        <v>4260</v>
      </c>
      <c r="O505" s="612" t="s">
        <v>915</v>
      </c>
      <c r="P505" s="612" t="s">
        <v>913</v>
      </c>
      <c r="Q505" s="612" t="s">
        <v>4097</v>
      </c>
    </row>
    <row r="506" spans="1:17" ht="23.25" customHeight="1">
      <c r="A506" s="606" t="s">
        <v>1410</v>
      </c>
      <c r="B506" s="607"/>
      <c r="C506" s="614">
        <v>4301020106.7040005</v>
      </c>
      <c r="D506" s="609" t="s">
        <v>570</v>
      </c>
      <c r="F506" s="574" t="s">
        <v>3225</v>
      </c>
      <c r="G506" s="574" t="s">
        <v>570</v>
      </c>
      <c r="H506" s="611">
        <f t="shared" si="7"/>
        <v>0</v>
      </c>
      <c r="I506" s="612" t="s">
        <v>570</v>
      </c>
      <c r="J506" s="612" t="s">
        <v>4265</v>
      </c>
      <c r="K506" s="612" t="s">
        <v>4266</v>
      </c>
      <c r="L506" s="612" t="s">
        <v>4258</v>
      </c>
      <c r="M506" s="612" t="s">
        <v>4259</v>
      </c>
      <c r="N506" s="612" t="s">
        <v>4260</v>
      </c>
      <c r="O506" s="612" t="s">
        <v>915</v>
      </c>
      <c r="P506" s="612" t="s">
        <v>913</v>
      </c>
      <c r="Q506" s="612" t="s">
        <v>4097</v>
      </c>
    </row>
    <row r="507" spans="1:17" ht="23.25" customHeight="1">
      <c r="A507" s="606" t="s">
        <v>1410</v>
      </c>
      <c r="B507" s="607"/>
      <c r="C507" s="614">
        <v>4301020106.7049999</v>
      </c>
      <c r="D507" s="609" t="s">
        <v>571</v>
      </c>
      <c r="F507" s="574" t="s">
        <v>3226</v>
      </c>
      <c r="G507" s="574" t="s">
        <v>571</v>
      </c>
      <c r="H507" s="611">
        <f t="shared" si="7"/>
        <v>0</v>
      </c>
      <c r="I507" s="612" t="s">
        <v>571</v>
      </c>
      <c r="J507" s="612" t="s">
        <v>4265</v>
      </c>
      <c r="K507" s="612" t="s">
        <v>4266</v>
      </c>
      <c r="L507" s="612" t="s">
        <v>4258</v>
      </c>
      <c r="M507" s="612" t="s">
        <v>4259</v>
      </c>
      <c r="N507" s="612" t="s">
        <v>4260</v>
      </c>
      <c r="O507" s="612" t="s">
        <v>915</v>
      </c>
      <c r="P507" s="612" t="s">
        <v>913</v>
      </c>
      <c r="Q507" s="612" t="s">
        <v>4097</v>
      </c>
    </row>
    <row r="508" spans="1:17" ht="23.25" customHeight="1">
      <c r="A508" s="606" t="s">
        <v>1410</v>
      </c>
      <c r="B508" s="607"/>
      <c r="C508" s="614">
        <v>4301020106.7060003</v>
      </c>
      <c r="D508" s="609" t="s">
        <v>572</v>
      </c>
      <c r="F508" s="574" t="s">
        <v>3228</v>
      </c>
      <c r="G508" s="574" t="s">
        <v>572</v>
      </c>
      <c r="H508" s="611">
        <f t="shared" si="7"/>
        <v>0</v>
      </c>
      <c r="I508" s="612" t="s">
        <v>572</v>
      </c>
      <c r="J508" s="612" t="s">
        <v>4265</v>
      </c>
      <c r="K508" s="612" t="s">
        <v>4266</v>
      </c>
      <c r="L508" s="612" t="s">
        <v>4258</v>
      </c>
      <c r="M508" s="612" t="s">
        <v>4259</v>
      </c>
      <c r="N508" s="612" t="s">
        <v>4260</v>
      </c>
      <c r="O508" s="612" t="s">
        <v>915</v>
      </c>
      <c r="P508" s="612" t="s">
        <v>913</v>
      </c>
      <c r="Q508" s="612" t="s">
        <v>4097</v>
      </c>
    </row>
    <row r="509" spans="1:17" ht="23.25" customHeight="1">
      <c r="A509" s="606" t="s">
        <v>1410</v>
      </c>
      <c r="B509" s="607"/>
      <c r="C509" s="614">
        <v>4301020106.7089996</v>
      </c>
      <c r="D509" s="609" t="s">
        <v>573</v>
      </c>
      <c r="F509" s="574" t="s">
        <v>3230</v>
      </c>
      <c r="G509" s="574" t="s">
        <v>573</v>
      </c>
      <c r="H509" s="611">
        <f t="shared" si="7"/>
        <v>0</v>
      </c>
      <c r="I509" s="612" t="s">
        <v>573</v>
      </c>
      <c r="J509" s="612" t="s">
        <v>4265</v>
      </c>
      <c r="K509" s="612" t="s">
        <v>4266</v>
      </c>
      <c r="L509" s="612" t="s">
        <v>4258</v>
      </c>
      <c r="M509" s="612" t="s">
        <v>4259</v>
      </c>
      <c r="N509" s="612" t="s">
        <v>4260</v>
      </c>
      <c r="O509" s="612" t="s">
        <v>915</v>
      </c>
      <c r="P509" s="612" t="s">
        <v>913</v>
      </c>
      <c r="Q509" s="612" t="s">
        <v>4097</v>
      </c>
    </row>
    <row r="510" spans="1:17" ht="23.25" customHeight="1">
      <c r="A510" s="606" t="s">
        <v>1410</v>
      </c>
      <c r="B510" s="607"/>
      <c r="C510" s="614">
        <v>4301020106.71</v>
      </c>
      <c r="D510" s="609" t="s">
        <v>574</v>
      </c>
      <c r="F510" s="574" t="s">
        <v>3231</v>
      </c>
      <c r="G510" s="574" t="s">
        <v>2351</v>
      </c>
      <c r="H510" s="611">
        <f t="shared" si="7"/>
        <v>0</v>
      </c>
      <c r="I510" s="612" t="s">
        <v>2351</v>
      </c>
      <c r="J510" s="612" t="s">
        <v>4265</v>
      </c>
      <c r="K510" s="612" t="s">
        <v>4266</v>
      </c>
      <c r="L510" s="612" t="s">
        <v>4258</v>
      </c>
      <c r="M510" s="612" t="s">
        <v>4259</v>
      </c>
      <c r="N510" s="612" t="s">
        <v>4260</v>
      </c>
      <c r="O510" s="612" t="s">
        <v>915</v>
      </c>
      <c r="P510" s="612" t="s">
        <v>913</v>
      </c>
      <c r="Q510" s="612" t="s">
        <v>4097</v>
      </c>
    </row>
    <row r="511" spans="1:17" ht="23.25" customHeight="1">
      <c r="A511" s="606" t="s">
        <v>1410</v>
      </c>
      <c r="B511" s="607"/>
      <c r="C511" s="614">
        <v>4301020106.7110004</v>
      </c>
      <c r="D511" s="609" t="s">
        <v>575</v>
      </c>
      <c r="F511" s="574" t="s">
        <v>3232</v>
      </c>
      <c r="G511" s="574" t="s">
        <v>575</v>
      </c>
      <c r="H511" s="611">
        <f t="shared" si="7"/>
        <v>0</v>
      </c>
      <c r="I511" s="612" t="s">
        <v>575</v>
      </c>
      <c r="J511" s="612" t="s">
        <v>4265</v>
      </c>
      <c r="K511" s="612" t="s">
        <v>4266</v>
      </c>
      <c r="L511" s="612" t="s">
        <v>4258</v>
      </c>
      <c r="M511" s="612" t="s">
        <v>4259</v>
      </c>
      <c r="N511" s="612" t="s">
        <v>4260</v>
      </c>
      <c r="O511" s="612" t="s">
        <v>915</v>
      </c>
      <c r="P511" s="612" t="s">
        <v>913</v>
      </c>
      <c r="Q511" s="612" t="s">
        <v>4097</v>
      </c>
    </row>
    <row r="512" spans="1:17" ht="23.25" customHeight="1">
      <c r="A512" s="606" t="s">
        <v>1410</v>
      </c>
      <c r="B512" s="607"/>
      <c r="C512" s="614">
        <v>4301020106.7119999</v>
      </c>
      <c r="D512" s="609" t="s">
        <v>576</v>
      </c>
      <c r="F512" s="574" t="s">
        <v>3233</v>
      </c>
      <c r="G512" s="574" t="s">
        <v>576</v>
      </c>
      <c r="H512" s="611">
        <f t="shared" si="7"/>
        <v>0</v>
      </c>
      <c r="I512" s="612" t="s">
        <v>576</v>
      </c>
      <c r="J512" s="612" t="s">
        <v>4265</v>
      </c>
      <c r="K512" s="612" t="s">
        <v>4266</v>
      </c>
      <c r="L512" s="612" t="s">
        <v>4258</v>
      </c>
      <c r="M512" s="612" t="s">
        <v>4259</v>
      </c>
      <c r="N512" s="612" t="s">
        <v>4260</v>
      </c>
      <c r="O512" s="612" t="s">
        <v>915</v>
      </c>
      <c r="P512" s="612" t="s">
        <v>913</v>
      </c>
      <c r="Q512" s="612" t="s">
        <v>4097</v>
      </c>
    </row>
    <row r="513" spans="1:17" ht="23.25" customHeight="1">
      <c r="A513" s="606" t="s">
        <v>1393</v>
      </c>
      <c r="B513" s="607"/>
      <c r="C513" s="614">
        <v>4301020108.1009998</v>
      </c>
      <c r="D513" s="609" t="s">
        <v>577</v>
      </c>
      <c r="F513" s="574" t="s">
        <v>3234</v>
      </c>
      <c r="G513" s="574" t="s">
        <v>577</v>
      </c>
      <c r="H513" s="611">
        <f t="shared" si="7"/>
        <v>0</v>
      </c>
      <c r="I513" s="612" t="s">
        <v>577</v>
      </c>
      <c r="J513" s="612" t="s">
        <v>4267</v>
      </c>
      <c r="K513" s="612" t="s">
        <v>577</v>
      </c>
      <c r="L513" s="612" t="s">
        <v>4258</v>
      </c>
      <c r="M513" s="612" t="s">
        <v>4259</v>
      </c>
      <c r="N513" s="612" t="s">
        <v>4260</v>
      </c>
      <c r="O513" s="612" t="s">
        <v>915</v>
      </c>
      <c r="P513" s="612" t="s">
        <v>913</v>
      </c>
      <c r="Q513" s="612" t="s">
        <v>4097</v>
      </c>
    </row>
    <row r="514" spans="1:17" ht="23.25" customHeight="1">
      <c r="A514" s="606" t="s">
        <v>1393</v>
      </c>
      <c r="B514" s="607"/>
      <c r="C514" s="614">
        <v>4301030102.1009998</v>
      </c>
      <c r="D514" s="609" t="s">
        <v>578</v>
      </c>
      <c r="F514" s="574" t="s">
        <v>3235</v>
      </c>
      <c r="G514" s="574" t="s">
        <v>578</v>
      </c>
      <c r="H514" s="611">
        <f t="shared" si="7"/>
        <v>0</v>
      </c>
      <c r="I514" s="612" t="s">
        <v>578</v>
      </c>
      <c r="J514" s="612" t="s">
        <v>4268</v>
      </c>
      <c r="K514" s="612" t="s">
        <v>2353</v>
      </c>
      <c r="L514" s="612" t="s">
        <v>4258</v>
      </c>
      <c r="M514" s="612" t="s">
        <v>4259</v>
      </c>
      <c r="N514" s="612" t="s">
        <v>4260</v>
      </c>
      <c r="O514" s="612" t="s">
        <v>915</v>
      </c>
      <c r="P514" s="612" t="s">
        <v>913</v>
      </c>
      <c r="Q514" s="612" t="s">
        <v>4097</v>
      </c>
    </row>
    <row r="515" spans="1:17" ht="23.25" customHeight="1">
      <c r="A515" s="606" t="s">
        <v>1393</v>
      </c>
      <c r="B515" s="607"/>
      <c r="C515" s="614">
        <v>4301030104.1009998</v>
      </c>
      <c r="D515" s="609" t="s">
        <v>579</v>
      </c>
      <c r="F515" s="574" t="s">
        <v>3236</v>
      </c>
      <c r="G515" s="574" t="s">
        <v>579</v>
      </c>
      <c r="H515" s="611">
        <f t="shared" ref="H515" si="8">+C515-F515</f>
        <v>0</v>
      </c>
      <c r="I515" s="612" t="s">
        <v>579</v>
      </c>
      <c r="J515" s="612" t="s">
        <v>4268</v>
      </c>
      <c r="K515" s="612" t="s">
        <v>2353</v>
      </c>
      <c r="L515" s="612" t="s">
        <v>4258</v>
      </c>
      <c r="M515" s="612" t="s">
        <v>4259</v>
      </c>
      <c r="N515" s="612" t="s">
        <v>4260</v>
      </c>
      <c r="O515" s="612" t="s">
        <v>915</v>
      </c>
      <c r="P515" s="612" t="s">
        <v>913</v>
      </c>
      <c r="Q515" s="612" t="s">
        <v>4097</v>
      </c>
    </row>
    <row r="516" spans="1:17" ht="23.25" customHeight="1">
      <c r="A516" s="606"/>
      <c r="B516" s="607"/>
      <c r="C516" s="614"/>
      <c r="D516" s="609"/>
      <c r="F516" s="574" t="s">
        <v>3974</v>
      </c>
      <c r="G516" s="574" t="s">
        <v>3975</v>
      </c>
      <c r="H516" s="611">
        <f t="shared" ref="H516:H579" si="9">+C517-F516</f>
        <v>5</v>
      </c>
      <c r="I516" s="612" t="s">
        <v>3975</v>
      </c>
      <c r="J516" s="612" t="s">
        <v>4269</v>
      </c>
      <c r="K516" s="612" t="s">
        <v>2355</v>
      </c>
      <c r="L516" s="612" t="s">
        <v>4270</v>
      </c>
      <c r="M516" s="612" t="s">
        <v>4271</v>
      </c>
      <c r="N516" s="612" t="s">
        <v>4260</v>
      </c>
      <c r="O516" s="612" t="s">
        <v>915</v>
      </c>
      <c r="P516" s="612" t="s">
        <v>913</v>
      </c>
      <c r="Q516" s="612" t="s">
        <v>4099</v>
      </c>
    </row>
    <row r="517" spans="1:17" ht="23.25" customHeight="1">
      <c r="A517" s="606" t="s">
        <v>1393</v>
      </c>
      <c r="B517" s="607"/>
      <c r="C517" s="614">
        <v>4302010106.1009998</v>
      </c>
      <c r="D517" s="609" t="s">
        <v>580</v>
      </c>
      <c r="F517" s="574" t="s">
        <v>3237</v>
      </c>
      <c r="G517" s="574" t="s">
        <v>580</v>
      </c>
      <c r="H517" s="611">
        <f t="shared" si="9"/>
        <v>93</v>
      </c>
      <c r="I517" s="612" t="s">
        <v>580</v>
      </c>
      <c r="J517" s="612" t="s">
        <v>4269</v>
      </c>
      <c r="K517" s="612" t="s">
        <v>2355</v>
      </c>
      <c r="L517" s="612" t="s">
        <v>4270</v>
      </c>
      <c r="M517" s="612" t="s">
        <v>4271</v>
      </c>
      <c r="N517" s="612" t="s">
        <v>4260</v>
      </c>
      <c r="O517" s="612" t="s">
        <v>915</v>
      </c>
      <c r="P517" s="612" t="s">
        <v>913</v>
      </c>
      <c r="Q517" s="612" t="s">
        <v>4097</v>
      </c>
    </row>
    <row r="518" spans="1:17" ht="23.25" customHeight="1">
      <c r="A518" s="606" t="s">
        <v>1393</v>
      </c>
      <c r="B518" s="607"/>
      <c r="C518" s="614">
        <v>4302010199.1009998</v>
      </c>
      <c r="D518" s="609" t="s">
        <v>581</v>
      </c>
      <c r="F518" s="574" t="s">
        <v>3238</v>
      </c>
      <c r="G518" s="574" t="s">
        <v>581</v>
      </c>
      <c r="H518" s="611">
        <f t="shared" si="9"/>
        <v>9908</v>
      </c>
      <c r="I518" s="612" t="s">
        <v>581</v>
      </c>
      <c r="J518" s="612" t="s">
        <v>4269</v>
      </c>
      <c r="K518" s="612" t="s">
        <v>2355</v>
      </c>
      <c r="L518" s="612" t="s">
        <v>4270</v>
      </c>
      <c r="M518" s="612" t="s">
        <v>4271</v>
      </c>
      <c r="N518" s="612" t="s">
        <v>4260</v>
      </c>
      <c r="O518" s="612" t="s">
        <v>915</v>
      </c>
      <c r="P518" s="612" t="s">
        <v>913</v>
      </c>
      <c r="Q518" s="612" t="s">
        <v>4097</v>
      </c>
    </row>
    <row r="519" spans="1:17" ht="23.25" customHeight="1">
      <c r="A519" s="606" t="s">
        <v>1485</v>
      </c>
      <c r="B519" s="607"/>
      <c r="C519" s="614">
        <v>4302020107.1009998</v>
      </c>
      <c r="D519" s="609" t="s">
        <v>582</v>
      </c>
      <c r="F519" s="574" t="s">
        <v>3239</v>
      </c>
      <c r="G519" s="574" t="s">
        <v>582</v>
      </c>
      <c r="H519" s="611">
        <f t="shared" si="9"/>
        <v>92</v>
      </c>
      <c r="I519" s="612" t="s">
        <v>582</v>
      </c>
      <c r="J519" s="612" t="s">
        <v>4272</v>
      </c>
      <c r="K519" s="612" t="s">
        <v>2357</v>
      </c>
      <c r="L519" s="612" t="s">
        <v>4270</v>
      </c>
      <c r="M519" s="612" t="s">
        <v>4271</v>
      </c>
      <c r="N519" s="612" t="s">
        <v>4260</v>
      </c>
      <c r="O519" s="612" t="s">
        <v>915</v>
      </c>
      <c r="P519" s="612" t="s">
        <v>913</v>
      </c>
      <c r="Q519" s="612" t="s">
        <v>4097</v>
      </c>
    </row>
    <row r="520" spans="1:17" ht="23.25" customHeight="1">
      <c r="A520" s="606" t="s">
        <v>1485</v>
      </c>
      <c r="B520" s="607"/>
      <c r="C520" s="614">
        <v>4302020199.1009998</v>
      </c>
      <c r="D520" s="609" t="s">
        <v>583</v>
      </c>
      <c r="F520" s="574" t="s">
        <v>3240</v>
      </c>
      <c r="G520" s="574" t="s">
        <v>583</v>
      </c>
      <c r="H520" s="611">
        <f t="shared" si="9"/>
        <v>9902</v>
      </c>
      <c r="I520" s="612" t="s">
        <v>583</v>
      </c>
      <c r="J520" s="612" t="s">
        <v>4272</v>
      </c>
      <c r="K520" s="612" t="s">
        <v>2357</v>
      </c>
      <c r="L520" s="612" t="s">
        <v>4270</v>
      </c>
      <c r="M520" s="612" t="s">
        <v>4271</v>
      </c>
      <c r="N520" s="612" t="s">
        <v>4260</v>
      </c>
      <c r="O520" s="612" t="s">
        <v>915</v>
      </c>
      <c r="P520" s="612" t="s">
        <v>913</v>
      </c>
      <c r="Q520" s="612" t="s">
        <v>4097</v>
      </c>
    </row>
    <row r="521" spans="1:17" ht="23.25" customHeight="1">
      <c r="A521" s="606" t="s">
        <v>1393</v>
      </c>
      <c r="B521" s="607"/>
      <c r="C521" s="614">
        <v>4302030101.1009998</v>
      </c>
      <c r="D521" s="609" t="s">
        <v>584</v>
      </c>
      <c r="F521" s="574" t="s">
        <v>3243</v>
      </c>
      <c r="G521" s="574" t="s">
        <v>584</v>
      </c>
      <c r="H521" s="611">
        <f t="shared" si="9"/>
        <v>1.0004043579101563E-3</v>
      </c>
      <c r="I521" s="612" t="s">
        <v>584</v>
      </c>
      <c r="J521" s="612" t="s">
        <v>4273</v>
      </c>
      <c r="K521" s="612" t="s">
        <v>4274</v>
      </c>
      <c r="L521" s="612" t="s">
        <v>4270</v>
      </c>
      <c r="M521" s="612" t="s">
        <v>4271</v>
      </c>
      <c r="N521" s="612" t="s">
        <v>4260</v>
      </c>
      <c r="O521" s="612" t="s">
        <v>915</v>
      </c>
      <c r="P521" s="612" t="s">
        <v>913</v>
      </c>
      <c r="Q521" s="612" t="s">
        <v>4097</v>
      </c>
    </row>
    <row r="522" spans="1:17" ht="23.25" customHeight="1">
      <c r="A522" s="606" t="s">
        <v>1393</v>
      </c>
      <c r="B522" s="607"/>
      <c r="C522" s="614">
        <v>4302030101.1020002</v>
      </c>
      <c r="D522" s="609" t="s">
        <v>585</v>
      </c>
      <c r="F522" s="574" t="s">
        <v>3244</v>
      </c>
      <c r="G522" s="574" t="s">
        <v>585</v>
      </c>
      <c r="H522" s="611">
        <f t="shared" si="9"/>
        <v>9999.9989995956421</v>
      </c>
      <c r="I522" s="612" t="s">
        <v>585</v>
      </c>
      <c r="J522" s="612" t="s">
        <v>4273</v>
      </c>
      <c r="K522" s="612" t="s">
        <v>4274</v>
      </c>
      <c r="L522" s="612" t="s">
        <v>4270</v>
      </c>
      <c r="M522" s="612" t="s">
        <v>4271</v>
      </c>
      <c r="N522" s="612" t="s">
        <v>4260</v>
      </c>
      <c r="O522" s="612" t="s">
        <v>915</v>
      </c>
      <c r="P522" s="612" t="s">
        <v>913</v>
      </c>
      <c r="Q522" s="612" t="s">
        <v>4097</v>
      </c>
    </row>
    <row r="523" spans="1:17" ht="23.25" customHeight="1">
      <c r="A523" s="606" t="s">
        <v>1603</v>
      </c>
      <c r="B523" s="607"/>
      <c r="C523" s="614">
        <v>4302040101.1009998</v>
      </c>
      <c r="D523" s="609" t="s">
        <v>586</v>
      </c>
      <c r="F523" s="574" t="s">
        <v>3245</v>
      </c>
      <c r="G523" s="574" t="s">
        <v>586</v>
      </c>
      <c r="H523" s="611">
        <f t="shared" si="9"/>
        <v>970000</v>
      </c>
      <c r="I523" s="612" t="s">
        <v>586</v>
      </c>
      <c r="J523" s="612" t="s">
        <v>4275</v>
      </c>
      <c r="K523" s="612" t="s">
        <v>586</v>
      </c>
      <c r="L523" s="612" t="s">
        <v>4270</v>
      </c>
      <c r="M523" s="612" t="s">
        <v>4271</v>
      </c>
      <c r="N523" s="612" t="s">
        <v>4260</v>
      </c>
      <c r="O523" s="612" t="s">
        <v>915</v>
      </c>
      <c r="P523" s="612" t="s">
        <v>913</v>
      </c>
      <c r="Q523" s="612" t="s">
        <v>4097</v>
      </c>
    </row>
    <row r="524" spans="1:17" ht="23.25" customHeight="1">
      <c r="A524" s="606" t="s">
        <v>1393</v>
      </c>
      <c r="B524" s="607"/>
      <c r="C524" s="614">
        <v>4303010101.1009998</v>
      </c>
      <c r="D524" s="609" t="s">
        <v>587</v>
      </c>
      <c r="F524" s="574" t="s">
        <v>3246</v>
      </c>
      <c r="G524" s="574" t="s">
        <v>587</v>
      </c>
      <c r="H524" s="611">
        <f t="shared" si="9"/>
        <v>3000003</v>
      </c>
      <c r="I524" s="612" t="s">
        <v>587</v>
      </c>
      <c r="J524" s="612" t="s">
        <v>4276</v>
      </c>
      <c r="K524" s="612" t="s">
        <v>2364</v>
      </c>
      <c r="L524" s="612" t="s">
        <v>4277</v>
      </c>
      <c r="M524" s="612" t="s">
        <v>4278</v>
      </c>
      <c r="N524" s="612" t="s">
        <v>4260</v>
      </c>
      <c r="O524" s="612" t="s">
        <v>915</v>
      </c>
      <c r="P524" s="612" t="s">
        <v>913</v>
      </c>
      <c r="Q524" s="612" t="s">
        <v>4097</v>
      </c>
    </row>
    <row r="525" spans="1:17" ht="23.25" customHeight="1">
      <c r="A525" s="606" t="s">
        <v>1393</v>
      </c>
      <c r="B525" s="607"/>
      <c r="C525" s="614">
        <v>4306010104.1009998</v>
      </c>
      <c r="D525" s="609" t="s">
        <v>463</v>
      </c>
      <c r="F525" s="574" t="s">
        <v>3247</v>
      </c>
      <c r="G525" s="574" t="s">
        <v>463</v>
      </c>
      <c r="H525" s="611">
        <f t="shared" si="9"/>
        <v>6</v>
      </c>
      <c r="I525" s="612" t="s">
        <v>463</v>
      </c>
      <c r="J525" s="612" t="s">
        <v>4279</v>
      </c>
      <c r="K525" s="612" t="s">
        <v>2365</v>
      </c>
      <c r="L525" s="612" t="s">
        <v>4280</v>
      </c>
      <c r="M525" s="612" t="s">
        <v>4281</v>
      </c>
      <c r="N525" s="612" t="s">
        <v>4260</v>
      </c>
      <c r="O525" s="612" t="s">
        <v>915</v>
      </c>
      <c r="P525" s="612" t="s">
        <v>913</v>
      </c>
      <c r="Q525" s="612" t="s">
        <v>4097</v>
      </c>
    </row>
    <row r="526" spans="1:17" ht="23.25" customHeight="1">
      <c r="A526" s="606" t="s">
        <v>1393</v>
      </c>
      <c r="B526" s="607"/>
      <c r="C526" s="614">
        <v>4306010110.1009998</v>
      </c>
      <c r="D526" s="609" t="s">
        <v>464</v>
      </c>
      <c r="F526" s="574" t="s">
        <v>3248</v>
      </c>
      <c r="G526" s="574" t="s">
        <v>464</v>
      </c>
      <c r="H526" s="611">
        <f t="shared" si="9"/>
        <v>1.0004043579101563E-3</v>
      </c>
      <c r="I526" s="612" t="s">
        <v>464</v>
      </c>
      <c r="J526" s="612" t="s">
        <v>4279</v>
      </c>
      <c r="K526" s="612" t="s">
        <v>2365</v>
      </c>
      <c r="L526" s="612" t="s">
        <v>4280</v>
      </c>
      <c r="M526" s="612" t="s">
        <v>4281</v>
      </c>
      <c r="N526" s="612" t="s">
        <v>4260</v>
      </c>
      <c r="O526" s="612" t="s">
        <v>915</v>
      </c>
      <c r="P526" s="612" t="s">
        <v>913</v>
      </c>
      <c r="Q526" s="612" t="s">
        <v>4097</v>
      </c>
    </row>
    <row r="527" spans="1:17" ht="23.25" customHeight="1">
      <c r="A527" s="606" t="s">
        <v>1393</v>
      </c>
      <c r="B527" s="607"/>
      <c r="C527" s="614">
        <v>4306010110.1020002</v>
      </c>
      <c r="D527" s="609" t="s">
        <v>588</v>
      </c>
      <c r="F527" s="574" t="s">
        <v>3249</v>
      </c>
      <c r="G527" s="574" t="s">
        <v>588</v>
      </c>
      <c r="H527" s="611">
        <f t="shared" si="9"/>
        <v>999993.09899997711</v>
      </c>
      <c r="I527" s="612" t="s">
        <v>588</v>
      </c>
      <c r="J527" s="612" t="s">
        <v>4279</v>
      </c>
      <c r="K527" s="612" t="s">
        <v>2365</v>
      </c>
      <c r="L527" s="612" t="s">
        <v>4280</v>
      </c>
      <c r="M527" s="612" t="s">
        <v>4281</v>
      </c>
      <c r="N527" s="612" t="s">
        <v>4260</v>
      </c>
      <c r="O527" s="612" t="s">
        <v>915</v>
      </c>
      <c r="P527" s="612" t="s">
        <v>913</v>
      </c>
      <c r="Q527" s="612" t="s">
        <v>4097</v>
      </c>
    </row>
    <row r="528" spans="1:17" ht="23.25" customHeight="1">
      <c r="A528" s="606" t="s">
        <v>1607</v>
      </c>
      <c r="B528" s="607"/>
      <c r="C528" s="614">
        <v>4307010103.2010002</v>
      </c>
      <c r="D528" s="609" t="s">
        <v>589</v>
      </c>
      <c r="F528" s="574" t="s">
        <v>3250</v>
      </c>
      <c r="G528" s="574" t="s">
        <v>589</v>
      </c>
      <c r="H528" s="611">
        <f t="shared" si="9"/>
        <v>0.89999961853027344</v>
      </c>
      <c r="I528" s="612" t="s">
        <v>589</v>
      </c>
      <c r="J528" s="612" t="s">
        <v>4282</v>
      </c>
      <c r="K528" s="612" t="s">
        <v>2368</v>
      </c>
      <c r="L528" s="612" t="s">
        <v>4283</v>
      </c>
      <c r="M528" s="612" t="s">
        <v>4284</v>
      </c>
      <c r="N528" s="612" t="s">
        <v>4260</v>
      </c>
      <c r="O528" s="612" t="s">
        <v>915</v>
      </c>
      <c r="P528" s="612" t="s">
        <v>913</v>
      </c>
      <c r="Q528" s="612" t="s">
        <v>4097</v>
      </c>
    </row>
    <row r="529" spans="1:17" ht="23.25" customHeight="1">
      <c r="A529" s="606" t="s">
        <v>1485</v>
      </c>
      <c r="B529" s="607"/>
      <c r="C529" s="614">
        <v>4307010104.1009998</v>
      </c>
      <c r="D529" s="609" t="s">
        <v>590</v>
      </c>
      <c r="F529" s="574" t="s">
        <v>3251</v>
      </c>
      <c r="G529" s="574" t="s">
        <v>590</v>
      </c>
      <c r="H529" s="611">
        <f t="shared" si="9"/>
        <v>1</v>
      </c>
      <c r="I529" s="612" t="s">
        <v>590</v>
      </c>
      <c r="J529" s="612" t="s">
        <v>4282</v>
      </c>
      <c r="K529" s="612" t="s">
        <v>2368</v>
      </c>
      <c r="L529" s="612" t="s">
        <v>4283</v>
      </c>
      <c r="M529" s="612" t="s">
        <v>4284</v>
      </c>
      <c r="N529" s="612" t="s">
        <v>4260</v>
      </c>
      <c r="O529" s="612" t="s">
        <v>915</v>
      </c>
      <c r="P529" s="612" t="s">
        <v>913</v>
      </c>
      <c r="Q529" s="612" t="s">
        <v>4097</v>
      </c>
    </row>
    <row r="530" spans="1:17" ht="23.25" customHeight="1">
      <c r="A530" s="606" t="s">
        <v>1393</v>
      </c>
      <c r="B530" s="607"/>
      <c r="C530" s="614">
        <v>4307010105.1009998</v>
      </c>
      <c r="D530" s="609" t="s">
        <v>591</v>
      </c>
      <c r="F530" s="574" t="s">
        <v>3252</v>
      </c>
      <c r="G530" s="574" t="s">
        <v>591</v>
      </c>
      <c r="H530" s="611">
        <f t="shared" si="9"/>
        <v>1</v>
      </c>
      <c r="I530" s="612" t="s">
        <v>591</v>
      </c>
      <c r="J530" s="612" t="s">
        <v>4282</v>
      </c>
      <c r="K530" s="612" t="s">
        <v>2368</v>
      </c>
      <c r="L530" s="612" t="s">
        <v>4283</v>
      </c>
      <c r="M530" s="612" t="s">
        <v>4284</v>
      </c>
      <c r="N530" s="612" t="s">
        <v>4260</v>
      </c>
      <c r="O530" s="612" t="s">
        <v>915</v>
      </c>
      <c r="P530" s="612" t="s">
        <v>913</v>
      </c>
      <c r="Q530" s="612" t="s">
        <v>4097</v>
      </c>
    </row>
    <row r="531" spans="1:17" ht="23.25" customHeight="1">
      <c r="A531" s="606" t="s">
        <v>1393</v>
      </c>
      <c r="B531" s="607"/>
      <c r="C531" s="614">
        <v>4307010106.1009998</v>
      </c>
      <c r="D531" s="609" t="s">
        <v>592</v>
      </c>
      <c r="F531" s="574" t="s">
        <v>3253</v>
      </c>
      <c r="G531" s="574" t="s">
        <v>592</v>
      </c>
      <c r="H531" s="611">
        <f t="shared" si="9"/>
        <v>1</v>
      </c>
      <c r="I531" s="612" t="s">
        <v>592</v>
      </c>
      <c r="J531" s="612" t="s">
        <v>4282</v>
      </c>
      <c r="K531" s="612" t="s">
        <v>2368</v>
      </c>
      <c r="L531" s="612" t="s">
        <v>4283</v>
      </c>
      <c r="M531" s="612" t="s">
        <v>4284</v>
      </c>
      <c r="N531" s="612" t="s">
        <v>4260</v>
      </c>
      <c r="O531" s="612" t="s">
        <v>915</v>
      </c>
      <c r="P531" s="612" t="s">
        <v>913</v>
      </c>
      <c r="Q531" s="612" t="s">
        <v>4097</v>
      </c>
    </row>
    <row r="532" spans="1:17" ht="23.25" customHeight="1">
      <c r="A532" s="606" t="s">
        <v>1393</v>
      </c>
      <c r="B532" s="607"/>
      <c r="C532" s="614">
        <v>4307010107.1009998</v>
      </c>
      <c r="D532" s="609" t="s">
        <v>593</v>
      </c>
      <c r="F532" s="574" t="s">
        <v>3254</v>
      </c>
      <c r="G532" s="574" t="s">
        <v>593</v>
      </c>
      <c r="H532" s="611">
        <f t="shared" si="9"/>
        <v>1</v>
      </c>
      <c r="I532" s="612" t="s">
        <v>593</v>
      </c>
      <c r="J532" s="612" t="s">
        <v>4282</v>
      </c>
      <c r="K532" s="612" t="s">
        <v>2368</v>
      </c>
      <c r="L532" s="612" t="s">
        <v>4283</v>
      </c>
      <c r="M532" s="612" t="s">
        <v>4284</v>
      </c>
      <c r="N532" s="612" t="s">
        <v>4260</v>
      </c>
      <c r="O532" s="612" t="s">
        <v>915</v>
      </c>
      <c r="P532" s="612" t="s">
        <v>913</v>
      </c>
      <c r="Q532" s="612" t="s">
        <v>4097</v>
      </c>
    </row>
    <row r="533" spans="1:17" ht="23.25" customHeight="1">
      <c r="A533" s="606" t="s">
        <v>1393</v>
      </c>
      <c r="B533" s="607"/>
      <c r="C533" s="614">
        <v>4307010108.1009998</v>
      </c>
      <c r="D533" s="609" t="s">
        <v>594</v>
      </c>
      <c r="F533" s="574" t="s">
        <v>3255</v>
      </c>
      <c r="G533" s="574" t="s">
        <v>594</v>
      </c>
      <c r="H533" s="611">
        <f t="shared" si="9"/>
        <v>2</v>
      </c>
      <c r="I533" s="612" t="s">
        <v>594</v>
      </c>
      <c r="J533" s="612" t="s">
        <v>4282</v>
      </c>
      <c r="K533" s="612" t="s">
        <v>2368</v>
      </c>
      <c r="L533" s="612" t="s">
        <v>4283</v>
      </c>
      <c r="M533" s="612" t="s">
        <v>4284</v>
      </c>
      <c r="N533" s="612" t="s">
        <v>4260</v>
      </c>
      <c r="O533" s="612" t="s">
        <v>915</v>
      </c>
      <c r="P533" s="612" t="s">
        <v>913</v>
      </c>
      <c r="Q533" s="612" t="s">
        <v>4097</v>
      </c>
    </row>
    <row r="534" spans="1:17" ht="23.25" customHeight="1">
      <c r="A534" s="606" t="s">
        <v>1393</v>
      </c>
      <c r="B534" s="607"/>
      <c r="C534" s="614">
        <v>4307010110.1009998</v>
      </c>
      <c r="D534" s="609" t="s">
        <v>595</v>
      </c>
      <c r="F534" s="574" t="s">
        <v>3256</v>
      </c>
      <c r="G534" s="574" t="s">
        <v>595</v>
      </c>
      <c r="H534" s="611">
        <f t="shared" si="9"/>
        <v>2</v>
      </c>
      <c r="I534" s="612" t="s">
        <v>595</v>
      </c>
      <c r="J534" s="612" t="s">
        <v>4282</v>
      </c>
      <c r="K534" s="612" t="s">
        <v>2368</v>
      </c>
      <c r="L534" s="612" t="s">
        <v>4283</v>
      </c>
      <c r="M534" s="612" t="s">
        <v>4284</v>
      </c>
      <c r="N534" s="612" t="s">
        <v>4260</v>
      </c>
      <c r="O534" s="612" t="s">
        <v>915</v>
      </c>
      <c r="P534" s="612" t="s">
        <v>913</v>
      </c>
      <c r="Q534" s="612" t="s">
        <v>4097</v>
      </c>
    </row>
    <row r="535" spans="1:17" ht="23.25" customHeight="1">
      <c r="A535" s="606" t="s">
        <v>1603</v>
      </c>
      <c r="B535" s="607"/>
      <c r="C535" s="614">
        <v>4307010112.1009998</v>
      </c>
      <c r="D535" s="609" t="s">
        <v>596</v>
      </c>
      <c r="F535" s="574" t="s">
        <v>3976</v>
      </c>
      <c r="G535" s="574" t="s">
        <v>3977</v>
      </c>
      <c r="H535" s="611">
        <f t="shared" si="9"/>
        <v>999989</v>
      </c>
      <c r="I535" s="612" t="s">
        <v>3977</v>
      </c>
      <c r="J535" s="612" t="s">
        <v>4282</v>
      </c>
      <c r="K535" s="612" t="s">
        <v>2368</v>
      </c>
      <c r="L535" s="612" t="s">
        <v>4283</v>
      </c>
      <c r="M535" s="612" t="s">
        <v>4284</v>
      </c>
      <c r="N535" s="612" t="s">
        <v>4260</v>
      </c>
      <c r="O535" s="612" t="s">
        <v>915</v>
      </c>
      <c r="P535" s="612" t="s">
        <v>913</v>
      </c>
      <c r="Q535" s="612" t="s">
        <v>4097</v>
      </c>
    </row>
    <row r="536" spans="1:17" ht="23.25" customHeight="1">
      <c r="A536" s="606" t="s">
        <v>1603</v>
      </c>
      <c r="B536" s="607"/>
      <c r="C536" s="614">
        <v>4308010101.1009998</v>
      </c>
      <c r="D536" s="609" t="s">
        <v>597</v>
      </c>
      <c r="F536" s="574" t="s">
        <v>3257</v>
      </c>
      <c r="G536" s="574" t="s">
        <v>2373</v>
      </c>
      <c r="H536" s="611">
        <f t="shared" si="9"/>
        <v>4</v>
      </c>
      <c r="I536" s="612" t="s">
        <v>2373</v>
      </c>
      <c r="J536" s="612" t="s">
        <v>4285</v>
      </c>
      <c r="K536" s="612" t="s">
        <v>2372</v>
      </c>
      <c r="L536" s="612" t="s">
        <v>4286</v>
      </c>
      <c r="M536" s="612" t="s">
        <v>4287</v>
      </c>
      <c r="N536" s="612" t="s">
        <v>4260</v>
      </c>
      <c r="O536" s="612" t="s">
        <v>915</v>
      </c>
      <c r="P536" s="612" t="s">
        <v>913</v>
      </c>
      <c r="Q536" s="612" t="s">
        <v>4097</v>
      </c>
    </row>
    <row r="537" spans="1:17" ht="23.25" customHeight="1">
      <c r="A537" s="606" t="s">
        <v>1603</v>
      </c>
      <c r="B537" s="607"/>
      <c r="C537" s="614">
        <v>4308010105.1009998</v>
      </c>
      <c r="D537" s="609" t="s">
        <v>598</v>
      </c>
      <c r="F537" s="574" t="s">
        <v>3258</v>
      </c>
      <c r="G537" s="574" t="s">
        <v>2374</v>
      </c>
      <c r="H537" s="611">
        <f t="shared" si="9"/>
        <v>1</v>
      </c>
      <c r="I537" s="612" t="s">
        <v>2374</v>
      </c>
      <c r="J537" s="612" t="s">
        <v>4285</v>
      </c>
      <c r="K537" s="612" t="s">
        <v>2372</v>
      </c>
      <c r="L537" s="612" t="s">
        <v>4286</v>
      </c>
      <c r="M537" s="612" t="s">
        <v>4287</v>
      </c>
      <c r="N537" s="612" t="s">
        <v>4260</v>
      </c>
      <c r="O537" s="612" t="s">
        <v>915</v>
      </c>
      <c r="P537" s="612" t="s">
        <v>913</v>
      </c>
      <c r="Q537" s="612" t="s">
        <v>4097</v>
      </c>
    </row>
    <row r="538" spans="1:17" ht="23.25" customHeight="1">
      <c r="A538" s="606" t="s">
        <v>1603</v>
      </c>
      <c r="B538" s="607"/>
      <c r="C538" s="614">
        <v>4308010106.1009998</v>
      </c>
      <c r="D538" s="609" t="s">
        <v>599</v>
      </c>
      <c r="F538" s="574" t="s">
        <v>3259</v>
      </c>
      <c r="G538" s="574" t="s">
        <v>2375</v>
      </c>
      <c r="H538" s="611">
        <f t="shared" si="9"/>
        <v>5</v>
      </c>
      <c r="I538" s="612" t="s">
        <v>2375</v>
      </c>
      <c r="J538" s="612" t="s">
        <v>4285</v>
      </c>
      <c r="K538" s="612" t="s">
        <v>2372</v>
      </c>
      <c r="L538" s="612" t="s">
        <v>4286</v>
      </c>
      <c r="M538" s="612" t="s">
        <v>4287</v>
      </c>
      <c r="N538" s="612" t="s">
        <v>4260</v>
      </c>
      <c r="O538" s="612" t="s">
        <v>915</v>
      </c>
      <c r="P538" s="612" t="s">
        <v>913</v>
      </c>
      <c r="Q538" s="612" t="s">
        <v>4097</v>
      </c>
    </row>
    <row r="539" spans="1:17" ht="23.25" customHeight="1">
      <c r="A539" s="606" t="s">
        <v>1603</v>
      </c>
      <c r="B539" s="607"/>
      <c r="C539" s="614">
        <v>4308010111.1009998</v>
      </c>
      <c r="D539" s="609" t="s">
        <v>600</v>
      </c>
      <c r="F539" s="574" t="s">
        <v>3260</v>
      </c>
      <c r="G539" s="574" t="s">
        <v>600</v>
      </c>
      <c r="H539" s="611">
        <f t="shared" si="9"/>
        <v>6</v>
      </c>
      <c r="I539" s="612" t="s">
        <v>600</v>
      </c>
      <c r="J539" s="612" t="s">
        <v>4285</v>
      </c>
      <c r="K539" s="612" t="s">
        <v>2372</v>
      </c>
      <c r="L539" s="612" t="s">
        <v>4286</v>
      </c>
      <c r="M539" s="612" t="s">
        <v>4287</v>
      </c>
      <c r="N539" s="612" t="s">
        <v>4260</v>
      </c>
      <c r="O539" s="612" t="s">
        <v>915</v>
      </c>
      <c r="P539" s="612" t="s">
        <v>913</v>
      </c>
      <c r="Q539" s="612" t="s">
        <v>4097</v>
      </c>
    </row>
    <row r="540" spans="1:17" ht="23.25" customHeight="1">
      <c r="A540" s="606" t="s">
        <v>1603</v>
      </c>
      <c r="B540" s="607"/>
      <c r="C540" s="614">
        <v>4308010117.1009998</v>
      </c>
      <c r="D540" s="609" t="s">
        <v>601</v>
      </c>
      <c r="F540" s="574" t="s">
        <v>3261</v>
      </c>
      <c r="G540" s="574" t="s">
        <v>2376</v>
      </c>
      <c r="H540" s="611">
        <f t="shared" si="9"/>
        <v>1</v>
      </c>
      <c r="I540" s="612" t="s">
        <v>2376</v>
      </c>
      <c r="J540" s="612" t="s">
        <v>4285</v>
      </c>
      <c r="K540" s="612" t="s">
        <v>2372</v>
      </c>
      <c r="L540" s="612" t="s">
        <v>4286</v>
      </c>
      <c r="M540" s="612" t="s">
        <v>4287</v>
      </c>
      <c r="N540" s="612" t="s">
        <v>4260</v>
      </c>
      <c r="O540" s="612" t="s">
        <v>915</v>
      </c>
      <c r="P540" s="612" t="s">
        <v>913</v>
      </c>
      <c r="Q540" s="612" t="s">
        <v>4097</v>
      </c>
    </row>
    <row r="541" spans="1:17" ht="23.25" customHeight="1">
      <c r="A541" s="606" t="s">
        <v>1603</v>
      </c>
      <c r="B541" s="607"/>
      <c r="C541" s="614">
        <v>4308010118.1009998</v>
      </c>
      <c r="D541" s="609" t="s">
        <v>602</v>
      </c>
      <c r="F541" s="574" t="s">
        <v>3262</v>
      </c>
      <c r="G541" s="574" t="s">
        <v>2377</v>
      </c>
      <c r="H541" s="611">
        <f t="shared" si="9"/>
        <v>3</v>
      </c>
      <c r="I541" s="612" t="s">
        <v>2377</v>
      </c>
      <c r="J541" s="612" t="s">
        <v>4285</v>
      </c>
      <c r="K541" s="612" t="s">
        <v>2372</v>
      </c>
      <c r="L541" s="612" t="s">
        <v>4286</v>
      </c>
      <c r="M541" s="612" t="s">
        <v>4287</v>
      </c>
      <c r="N541" s="612" t="s">
        <v>4260</v>
      </c>
      <c r="O541" s="612" t="s">
        <v>915</v>
      </c>
      <c r="P541" s="612" t="s">
        <v>913</v>
      </c>
      <c r="Q541" s="612" t="s">
        <v>4097</v>
      </c>
    </row>
    <row r="542" spans="1:17" ht="23.25" customHeight="1">
      <c r="A542" s="606" t="s">
        <v>1603</v>
      </c>
      <c r="B542" s="607"/>
      <c r="C542" s="614">
        <v>4308010121.1009998</v>
      </c>
      <c r="D542" s="621" t="s">
        <v>603</v>
      </c>
      <c r="F542" s="574" t="s">
        <v>3978</v>
      </c>
      <c r="G542" s="574" t="s">
        <v>3979</v>
      </c>
      <c r="H542" s="611">
        <f t="shared" si="9"/>
        <v>4999980</v>
      </c>
      <c r="I542" s="612" t="s">
        <v>3979</v>
      </c>
      <c r="J542" s="612" t="s">
        <v>4285</v>
      </c>
      <c r="K542" s="612" t="s">
        <v>2372</v>
      </c>
      <c r="L542" s="612" t="s">
        <v>4286</v>
      </c>
      <c r="M542" s="612" t="s">
        <v>4287</v>
      </c>
      <c r="N542" s="612" t="s">
        <v>4260</v>
      </c>
      <c r="O542" s="612" t="s">
        <v>915</v>
      </c>
      <c r="P542" s="612" t="s">
        <v>913</v>
      </c>
      <c r="Q542" s="612" t="s">
        <v>4131</v>
      </c>
    </row>
    <row r="543" spans="1:17" ht="23.25" customHeight="1">
      <c r="A543" s="606" t="s">
        <v>1393</v>
      </c>
      <c r="B543" s="607"/>
      <c r="C543" s="614">
        <v>4313010101.1009998</v>
      </c>
      <c r="D543" s="609" t="s">
        <v>604</v>
      </c>
      <c r="F543" s="574" t="s">
        <v>3263</v>
      </c>
      <c r="G543" s="574" t="s">
        <v>604</v>
      </c>
      <c r="H543" s="611">
        <f t="shared" si="9"/>
        <v>2</v>
      </c>
      <c r="I543" s="612" t="s">
        <v>604</v>
      </c>
      <c r="J543" s="612" t="s">
        <v>4288</v>
      </c>
      <c r="K543" s="612" t="s">
        <v>2378</v>
      </c>
      <c r="L543" s="612" t="s">
        <v>4289</v>
      </c>
      <c r="M543" s="612" t="s">
        <v>4290</v>
      </c>
      <c r="N543" s="612" t="s">
        <v>4260</v>
      </c>
      <c r="O543" s="612" t="s">
        <v>915</v>
      </c>
      <c r="P543" s="612" t="s">
        <v>913</v>
      </c>
      <c r="Q543" s="612" t="s">
        <v>4097</v>
      </c>
    </row>
    <row r="544" spans="1:17" ht="23.25" customHeight="1">
      <c r="A544" s="606" t="s">
        <v>1393</v>
      </c>
      <c r="B544" s="607"/>
      <c r="C544" s="614">
        <v>4313010103.1009998</v>
      </c>
      <c r="D544" s="609" t="s">
        <v>605</v>
      </c>
      <c r="F544" s="574" t="s">
        <v>3264</v>
      </c>
      <c r="G544" s="574" t="s">
        <v>605</v>
      </c>
      <c r="H544" s="611">
        <f t="shared" si="9"/>
        <v>96</v>
      </c>
      <c r="I544" s="612" t="s">
        <v>605</v>
      </c>
      <c r="J544" s="612" t="s">
        <v>4288</v>
      </c>
      <c r="K544" s="612" t="s">
        <v>2378</v>
      </c>
      <c r="L544" s="612" t="s">
        <v>4289</v>
      </c>
      <c r="M544" s="612" t="s">
        <v>4290</v>
      </c>
      <c r="N544" s="612" t="s">
        <v>4260</v>
      </c>
      <c r="O544" s="612" t="s">
        <v>915</v>
      </c>
      <c r="P544" s="612" t="s">
        <v>913</v>
      </c>
      <c r="Q544" s="612" t="s">
        <v>4097</v>
      </c>
    </row>
    <row r="545" spans="1:17" ht="23.25" customHeight="1">
      <c r="A545" s="606" t="s">
        <v>1410</v>
      </c>
      <c r="B545" s="607"/>
      <c r="C545" s="614">
        <v>4313010199.1009998</v>
      </c>
      <c r="D545" s="609" t="s">
        <v>606</v>
      </c>
      <c r="F545" s="574" t="s">
        <v>3265</v>
      </c>
      <c r="G545" s="574" t="s">
        <v>606</v>
      </c>
      <c r="H545" s="611">
        <f t="shared" si="9"/>
        <v>1.0004043579101563E-3</v>
      </c>
      <c r="I545" s="612" t="s">
        <v>606</v>
      </c>
      <c r="J545" s="612" t="s">
        <v>4288</v>
      </c>
      <c r="K545" s="612" t="s">
        <v>2378</v>
      </c>
      <c r="L545" s="612" t="s">
        <v>4289</v>
      </c>
      <c r="M545" s="612" t="s">
        <v>4290</v>
      </c>
      <c r="N545" s="612" t="s">
        <v>4260</v>
      </c>
      <c r="O545" s="612" t="s">
        <v>915</v>
      </c>
      <c r="P545" s="612" t="s">
        <v>913</v>
      </c>
      <c r="Q545" s="612" t="s">
        <v>4097</v>
      </c>
    </row>
    <row r="546" spans="1:17" ht="23.25" customHeight="1">
      <c r="A546" s="606" t="s">
        <v>1410</v>
      </c>
      <c r="B546" s="607"/>
      <c r="C546" s="614">
        <v>4313010199.1020002</v>
      </c>
      <c r="D546" s="609" t="s">
        <v>607</v>
      </c>
      <c r="F546" s="574" t="s">
        <v>3266</v>
      </c>
      <c r="G546" s="574" t="s">
        <v>607</v>
      </c>
      <c r="H546" s="611">
        <f t="shared" si="9"/>
        <v>2.9993057250976563E-3</v>
      </c>
      <c r="I546" s="612" t="s">
        <v>607</v>
      </c>
      <c r="J546" s="612" t="s">
        <v>4288</v>
      </c>
      <c r="K546" s="612" t="s">
        <v>2378</v>
      </c>
      <c r="L546" s="612" t="s">
        <v>4289</v>
      </c>
      <c r="M546" s="612" t="s">
        <v>4290</v>
      </c>
      <c r="N546" s="612" t="s">
        <v>4260</v>
      </c>
      <c r="O546" s="612" t="s">
        <v>915</v>
      </c>
      <c r="P546" s="612" t="s">
        <v>913</v>
      </c>
      <c r="Q546" s="612" t="s">
        <v>4097</v>
      </c>
    </row>
    <row r="547" spans="1:17" ht="23.25" customHeight="1">
      <c r="A547" s="606" t="s">
        <v>1393</v>
      </c>
      <c r="B547" s="607"/>
      <c r="C547" s="614">
        <v>4313010199.1049995</v>
      </c>
      <c r="D547" s="609" t="s">
        <v>608</v>
      </c>
      <c r="F547" s="574" t="s">
        <v>3267</v>
      </c>
      <c r="G547" s="574" t="s">
        <v>608</v>
      </c>
      <c r="H547" s="611">
        <f t="shared" si="9"/>
        <v>3.0002593994140625E-3</v>
      </c>
      <c r="I547" s="612" t="s">
        <v>608</v>
      </c>
      <c r="J547" s="612" t="s">
        <v>4288</v>
      </c>
      <c r="K547" s="612" t="s">
        <v>2378</v>
      </c>
      <c r="L547" s="612" t="s">
        <v>4289</v>
      </c>
      <c r="M547" s="612" t="s">
        <v>4290</v>
      </c>
      <c r="N547" s="612" t="s">
        <v>4260</v>
      </c>
      <c r="O547" s="612" t="s">
        <v>915</v>
      </c>
      <c r="P547" s="612" t="s">
        <v>913</v>
      </c>
      <c r="Q547" s="612" t="s">
        <v>4097</v>
      </c>
    </row>
    <row r="548" spans="1:17" ht="23.25" customHeight="1">
      <c r="A548" s="606" t="s">
        <v>1393</v>
      </c>
      <c r="B548" s="607"/>
      <c r="C548" s="614">
        <v>4313010199.1079998</v>
      </c>
      <c r="D548" s="609" t="s">
        <v>609</v>
      </c>
      <c r="F548" s="574" t="s">
        <v>3268</v>
      </c>
      <c r="G548" s="574" t="s">
        <v>609</v>
      </c>
      <c r="H548" s="611">
        <f t="shared" si="9"/>
        <v>1.0004043579101563E-3</v>
      </c>
      <c r="I548" s="612" t="s">
        <v>609</v>
      </c>
      <c r="J548" s="612" t="s">
        <v>4288</v>
      </c>
      <c r="K548" s="612" t="s">
        <v>2378</v>
      </c>
      <c r="L548" s="612" t="s">
        <v>4289</v>
      </c>
      <c r="M548" s="612" t="s">
        <v>4290</v>
      </c>
      <c r="N548" s="612" t="s">
        <v>4260</v>
      </c>
      <c r="O548" s="612" t="s">
        <v>915</v>
      </c>
      <c r="P548" s="612" t="s">
        <v>913</v>
      </c>
      <c r="Q548" s="612" t="s">
        <v>4097</v>
      </c>
    </row>
    <row r="549" spans="1:17" ht="23.25" customHeight="1">
      <c r="A549" s="606" t="s">
        <v>1393</v>
      </c>
      <c r="B549" s="607"/>
      <c r="C549" s="614">
        <v>4313010199.1090002</v>
      </c>
      <c r="D549" s="609" t="s">
        <v>610</v>
      </c>
      <c r="F549" s="574" t="s">
        <v>3269</v>
      </c>
      <c r="G549" s="574" t="s">
        <v>610</v>
      </c>
      <c r="H549" s="611">
        <f t="shared" si="9"/>
        <v>9.9945068359375E-4</v>
      </c>
      <c r="I549" s="612" t="s">
        <v>610</v>
      </c>
      <c r="J549" s="612" t="s">
        <v>4288</v>
      </c>
      <c r="K549" s="612" t="s">
        <v>2378</v>
      </c>
      <c r="L549" s="612" t="s">
        <v>4289</v>
      </c>
      <c r="M549" s="612" t="s">
        <v>4290</v>
      </c>
      <c r="N549" s="612" t="s">
        <v>4260</v>
      </c>
      <c r="O549" s="612" t="s">
        <v>915</v>
      </c>
      <c r="P549" s="612" t="s">
        <v>913</v>
      </c>
      <c r="Q549" s="612" t="s">
        <v>4097</v>
      </c>
    </row>
    <row r="550" spans="1:17" ht="23.25" customHeight="1">
      <c r="A550" s="606" t="s">
        <v>1393</v>
      </c>
      <c r="B550" s="607"/>
      <c r="C550" s="614">
        <v>4313010199.1099997</v>
      </c>
      <c r="D550" s="609" t="s">
        <v>611</v>
      </c>
      <c r="F550" s="574" t="s">
        <v>3270</v>
      </c>
      <c r="G550" s="574" t="s">
        <v>611</v>
      </c>
      <c r="H550" s="611">
        <f t="shared" si="9"/>
        <v>3.0002593994140625E-3</v>
      </c>
      <c r="I550" s="612" t="s">
        <v>611</v>
      </c>
      <c r="J550" s="612" t="s">
        <v>4288</v>
      </c>
      <c r="K550" s="612" t="s">
        <v>2378</v>
      </c>
      <c r="L550" s="612" t="s">
        <v>4289</v>
      </c>
      <c r="M550" s="612" t="s">
        <v>4290</v>
      </c>
      <c r="N550" s="612" t="s">
        <v>4260</v>
      </c>
      <c r="O550" s="612" t="s">
        <v>915</v>
      </c>
      <c r="P550" s="612" t="s">
        <v>913</v>
      </c>
      <c r="Q550" s="612" t="s">
        <v>4097</v>
      </c>
    </row>
    <row r="551" spans="1:17" ht="23.25" customHeight="1">
      <c r="A551" s="606" t="s">
        <v>1393</v>
      </c>
      <c r="B551" s="607"/>
      <c r="C551" s="614">
        <v>4313010199.1129999</v>
      </c>
      <c r="D551" s="609" t="s">
        <v>612</v>
      </c>
      <c r="F551" s="574" t="s">
        <v>3271</v>
      </c>
      <c r="G551" s="574" t="s">
        <v>612</v>
      </c>
      <c r="H551" s="611">
        <f t="shared" si="9"/>
        <v>1.0004043579101563E-3</v>
      </c>
      <c r="I551" s="612" t="s">
        <v>612</v>
      </c>
      <c r="J551" s="612" t="s">
        <v>4288</v>
      </c>
      <c r="K551" s="612" t="s">
        <v>2378</v>
      </c>
      <c r="L551" s="612" t="s">
        <v>4289</v>
      </c>
      <c r="M551" s="612" t="s">
        <v>4290</v>
      </c>
      <c r="N551" s="612" t="s">
        <v>4260</v>
      </c>
      <c r="O551" s="612" t="s">
        <v>915</v>
      </c>
      <c r="P551" s="612" t="s">
        <v>913</v>
      </c>
      <c r="Q551" s="612" t="s">
        <v>4097</v>
      </c>
    </row>
    <row r="552" spans="1:17" ht="23.25" customHeight="1">
      <c r="A552" s="606" t="s">
        <v>1393</v>
      </c>
      <c r="B552" s="607"/>
      <c r="C552" s="614">
        <v>4313010199.1140003</v>
      </c>
      <c r="D552" s="609" t="s">
        <v>613</v>
      </c>
      <c r="F552" s="574" t="s">
        <v>3272</v>
      </c>
      <c r="G552" s="574" t="s">
        <v>3980</v>
      </c>
      <c r="H552" s="611">
        <f t="shared" si="9"/>
        <v>9.9945068359375E-4</v>
      </c>
      <c r="I552" s="612" t="s">
        <v>3980</v>
      </c>
      <c r="J552" s="612" t="s">
        <v>4288</v>
      </c>
      <c r="K552" s="612" t="s">
        <v>2378</v>
      </c>
      <c r="L552" s="612" t="s">
        <v>4289</v>
      </c>
      <c r="M552" s="612" t="s">
        <v>4290</v>
      </c>
      <c r="N552" s="612" t="s">
        <v>4260</v>
      </c>
      <c r="O552" s="612" t="s">
        <v>915</v>
      </c>
      <c r="P552" s="612" t="s">
        <v>913</v>
      </c>
      <c r="Q552" s="612" t="s">
        <v>4097</v>
      </c>
    </row>
    <row r="553" spans="1:17" ht="23.25" customHeight="1">
      <c r="A553" s="606" t="s">
        <v>1393</v>
      </c>
      <c r="B553" s="607"/>
      <c r="C553" s="614">
        <v>4313010199.1149998</v>
      </c>
      <c r="D553" s="609" t="s">
        <v>614</v>
      </c>
      <c r="F553" s="574" t="s">
        <v>3274</v>
      </c>
      <c r="G553" s="574" t="s">
        <v>3981</v>
      </c>
      <c r="H553" s="611">
        <f t="shared" si="9"/>
        <v>1.0004043579101563E-3</v>
      </c>
      <c r="I553" s="612" t="s">
        <v>3981</v>
      </c>
      <c r="J553" s="612" t="s">
        <v>4288</v>
      </c>
      <c r="K553" s="612" t="s">
        <v>2378</v>
      </c>
      <c r="L553" s="612" t="s">
        <v>4289</v>
      </c>
      <c r="M553" s="612" t="s">
        <v>4290</v>
      </c>
      <c r="N553" s="612" t="s">
        <v>4260</v>
      </c>
      <c r="O553" s="612" t="s">
        <v>915</v>
      </c>
      <c r="P553" s="612" t="s">
        <v>913</v>
      </c>
      <c r="Q553" s="612" t="s">
        <v>4097</v>
      </c>
    </row>
    <row r="554" spans="1:17" ht="23.25" customHeight="1">
      <c r="A554" s="606" t="s">
        <v>1393</v>
      </c>
      <c r="B554" s="607"/>
      <c r="C554" s="614">
        <v>4313010199.1160002</v>
      </c>
      <c r="D554" s="609" t="s">
        <v>615</v>
      </c>
      <c r="F554" s="574" t="s">
        <v>3275</v>
      </c>
      <c r="G554" s="574" t="s">
        <v>3982</v>
      </c>
      <c r="H554" s="611">
        <f t="shared" si="9"/>
        <v>9.9945068359375E-4</v>
      </c>
      <c r="I554" s="612" t="s">
        <v>3982</v>
      </c>
      <c r="J554" s="612" t="s">
        <v>4288</v>
      </c>
      <c r="K554" s="612" t="s">
        <v>2378</v>
      </c>
      <c r="L554" s="612" t="s">
        <v>4289</v>
      </c>
      <c r="M554" s="612" t="s">
        <v>4290</v>
      </c>
      <c r="N554" s="612" t="s">
        <v>4260</v>
      </c>
      <c r="O554" s="612" t="s">
        <v>915</v>
      </c>
      <c r="P554" s="612" t="s">
        <v>913</v>
      </c>
      <c r="Q554" s="612" t="s">
        <v>4097</v>
      </c>
    </row>
    <row r="555" spans="1:17" ht="23.25" customHeight="1">
      <c r="A555" s="606" t="s">
        <v>1393</v>
      </c>
      <c r="B555" s="607"/>
      <c r="C555" s="614">
        <v>4313010199.1169996</v>
      </c>
      <c r="D555" s="609" t="s">
        <v>616</v>
      </c>
      <c r="F555" s="574" t="s">
        <v>3276</v>
      </c>
      <c r="G555" s="574" t="s">
        <v>3983</v>
      </c>
      <c r="H555" s="611">
        <f t="shared" si="9"/>
        <v>1.0004043579101563E-3</v>
      </c>
      <c r="I555" s="612" t="s">
        <v>3983</v>
      </c>
      <c r="J555" s="612" t="s">
        <v>4288</v>
      </c>
      <c r="K555" s="612" t="s">
        <v>2378</v>
      </c>
      <c r="L555" s="612" t="s">
        <v>4289</v>
      </c>
      <c r="M555" s="612" t="s">
        <v>4290</v>
      </c>
      <c r="N555" s="612" t="s">
        <v>4260</v>
      </c>
      <c r="O555" s="612" t="s">
        <v>915</v>
      </c>
      <c r="P555" s="612" t="s">
        <v>913</v>
      </c>
      <c r="Q555" s="612" t="s">
        <v>4097</v>
      </c>
    </row>
    <row r="556" spans="1:17" ht="23.25" customHeight="1">
      <c r="A556" s="606" t="s">
        <v>1485</v>
      </c>
      <c r="B556" s="607"/>
      <c r="C556" s="614">
        <v>4313010199.118</v>
      </c>
      <c r="D556" s="609" t="s">
        <v>617</v>
      </c>
      <c r="F556" s="574" t="s">
        <v>3277</v>
      </c>
      <c r="G556" s="574" t="s">
        <v>3984</v>
      </c>
      <c r="H556" s="611">
        <f t="shared" si="9"/>
        <v>1.0004043579101563E-3</v>
      </c>
      <c r="I556" s="612" t="s">
        <v>3984</v>
      </c>
      <c r="J556" s="612" t="s">
        <v>4288</v>
      </c>
      <c r="K556" s="612" t="s">
        <v>2378</v>
      </c>
      <c r="L556" s="612" t="s">
        <v>4289</v>
      </c>
      <c r="M556" s="612" t="s">
        <v>4290</v>
      </c>
      <c r="N556" s="612" t="s">
        <v>4260</v>
      </c>
      <c r="O556" s="612" t="s">
        <v>915</v>
      </c>
      <c r="P556" s="612" t="s">
        <v>913</v>
      </c>
      <c r="Q556" s="612" t="s">
        <v>4097</v>
      </c>
    </row>
    <row r="557" spans="1:17" ht="23.25" customHeight="1">
      <c r="A557" s="606" t="s">
        <v>1393</v>
      </c>
      <c r="B557" s="607"/>
      <c r="C557" s="614">
        <v>4313010199.1190004</v>
      </c>
      <c r="D557" s="609" t="s">
        <v>618</v>
      </c>
      <c r="F557" s="574" t="s">
        <v>3278</v>
      </c>
      <c r="G557" s="574" t="s">
        <v>3985</v>
      </c>
      <c r="H557" s="611">
        <f t="shared" si="9"/>
        <v>9.9945068359375E-4</v>
      </c>
      <c r="I557" s="612" t="s">
        <v>3985</v>
      </c>
      <c r="J557" s="612" t="s">
        <v>4288</v>
      </c>
      <c r="K557" s="612" t="s">
        <v>2378</v>
      </c>
      <c r="L557" s="612" t="s">
        <v>4289</v>
      </c>
      <c r="M557" s="612" t="s">
        <v>4290</v>
      </c>
      <c r="N557" s="612" t="s">
        <v>4260</v>
      </c>
      <c r="O557" s="612" t="s">
        <v>915</v>
      </c>
      <c r="P557" s="612" t="s">
        <v>913</v>
      </c>
      <c r="Q557" s="612" t="s">
        <v>4097</v>
      </c>
    </row>
    <row r="558" spans="1:17" ht="23.25" customHeight="1">
      <c r="A558" s="606" t="s">
        <v>1393</v>
      </c>
      <c r="B558" s="607"/>
      <c r="C558" s="614">
        <v>4313010199.1199999</v>
      </c>
      <c r="D558" s="609" t="s">
        <v>619</v>
      </c>
      <c r="F558" s="574" t="s">
        <v>3280</v>
      </c>
      <c r="G558" s="574" t="s">
        <v>3986</v>
      </c>
      <c r="H558" s="611">
        <f t="shared" si="9"/>
        <v>1.0004043579101563E-3</v>
      </c>
      <c r="I558" s="612" t="s">
        <v>3986</v>
      </c>
      <c r="J558" s="612" t="s">
        <v>4288</v>
      </c>
      <c r="K558" s="612" t="s">
        <v>2378</v>
      </c>
      <c r="L558" s="612" t="s">
        <v>4289</v>
      </c>
      <c r="M558" s="612" t="s">
        <v>4290</v>
      </c>
      <c r="N558" s="612" t="s">
        <v>4260</v>
      </c>
      <c r="O558" s="612" t="s">
        <v>915</v>
      </c>
      <c r="P558" s="612" t="s">
        <v>913</v>
      </c>
      <c r="Q558" s="612" t="s">
        <v>4097</v>
      </c>
    </row>
    <row r="559" spans="1:17" ht="23.25" customHeight="1">
      <c r="A559" s="606" t="s">
        <v>1393</v>
      </c>
      <c r="B559" s="607"/>
      <c r="C559" s="614">
        <v>4313010199.1210003</v>
      </c>
      <c r="D559" s="609" t="s">
        <v>620</v>
      </c>
      <c r="F559" s="574" t="s">
        <v>3281</v>
      </c>
      <c r="G559" s="574" t="s">
        <v>3987</v>
      </c>
      <c r="H559" s="611">
        <f t="shared" si="9"/>
        <v>9.9945068359375E-4</v>
      </c>
      <c r="I559" s="612" t="s">
        <v>3987</v>
      </c>
      <c r="J559" s="612" t="s">
        <v>4288</v>
      </c>
      <c r="K559" s="612" t="s">
        <v>2378</v>
      </c>
      <c r="L559" s="612" t="s">
        <v>4289</v>
      </c>
      <c r="M559" s="612" t="s">
        <v>4290</v>
      </c>
      <c r="N559" s="612" t="s">
        <v>4260</v>
      </c>
      <c r="O559" s="612" t="s">
        <v>915</v>
      </c>
      <c r="P559" s="612" t="s">
        <v>913</v>
      </c>
      <c r="Q559" s="612" t="s">
        <v>4097</v>
      </c>
    </row>
    <row r="560" spans="1:17" ht="23.25" customHeight="1">
      <c r="A560" s="606" t="s">
        <v>1393</v>
      </c>
      <c r="B560" s="607"/>
      <c r="C560" s="614">
        <v>4313010199.1219997</v>
      </c>
      <c r="D560" s="609" t="s">
        <v>621</v>
      </c>
      <c r="F560" s="574" t="s">
        <v>3283</v>
      </c>
      <c r="G560" s="574" t="s">
        <v>3988</v>
      </c>
      <c r="H560" s="611">
        <f t="shared" si="9"/>
        <v>1.0004043579101563E-3</v>
      </c>
      <c r="I560" s="612" t="s">
        <v>3988</v>
      </c>
      <c r="J560" s="612" t="s">
        <v>4288</v>
      </c>
      <c r="K560" s="612" t="s">
        <v>2378</v>
      </c>
      <c r="L560" s="612" t="s">
        <v>4289</v>
      </c>
      <c r="M560" s="612" t="s">
        <v>4290</v>
      </c>
      <c r="N560" s="612" t="s">
        <v>4260</v>
      </c>
      <c r="O560" s="612" t="s">
        <v>915</v>
      </c>
      <c r="P560" s="612" t="s">
        <v>913</v>
      </c>
      <c r="Q560" s="612" t="s">
        <v>4097</v>
      </c>
    </row>
    <row r="561" spans="1:17" ht="23.25" customHeight="1">
      <c r="A561" s="606" t="s">
        <v>1393</v>
      </c>
      <c r="B561" s="607"/>
      <c r="C561" s="614">
        <v>4313010199.1230001</v>
      </c>
      <c r="D561" s="621" t="s">
        <v>622</v>
      </c>
      <c r="F561" s="574" t="s">
        <v>3989</v>
      </c>
      <c r="G561" s="574" t="s">
        <v>622</v>
      </c>
      <c r="H561" s="611">
        <f t="shared" si="9"/>
        <v>7.8999519348144531E-2</v>
      </c>
      <c r="I561" s="612" t="s">
        <v>622</v>
      </c>
      <c r="J561" s="612" t="s">
        <v>4288</v>
      </c>
      <c r="K561" s="612" t="s">
        <v>2378</v>
      </c>
      <c r="L561" s="612" t="s">
        <v>4289</v>
      </c>
      <c r="M561" s="612" t="s">
        <v>4290</v>
      </c>
      <c r="N561" s="612" t="s">
        <v>4260</v>
      </c>
      <c r="O561" s="612" t="s">
        <v>915</v>
      </c>
      <c r="P561" s="612" t="s">
        <v>913</v>
      </c>
      <c r="Q561" s="612" t="s">
        <v>4131</v>
      </c>
    </row>
    <row r="562" spans="1:17" ht="23.25" customHeight="1">
      <c r="A562" s="606" t="s">
        <v>1393</v>
      </c>
      <c r="B562" s="607"/>
      <c r="C562" s="614">
        <v>4313010199.2019997</v>
      </c>
      <c r="D562" s="609" t="s">
        <v>623</v>
      </c>
      <c r="F562" s="574" t="s">
        <v>3284</v>
      </c>
      <c r="G562" s="574" t="s">
        <v>623</v>
      </c>
      <c r="H562" s="611">
        <f t="shared" si="9"/>
        <v>787999901.89900017</v>
      </c>
      <c r="I562" s="612" t="s">
        <v>623</v>
      </c>
      <c r="J562" s="612" t="s">
        <v>4288</v>
      </c>
      <c r="K562" s="612" t="s">
        <v>2378</v>
      </c>
      <c r="L562" s="612" t="s">
        <v>4289</v>
      </c>
      <c r="M562" s="612" t="s">
        <v>4290</v>
      </c>
      <c r="N562" s="612" t="s">
        <v>4260</v>
      </c>
      <c r="O562" s="612" t="s">
        <v>915</v>
      </c>
      <c r="P562" s="612" t="s">
        <v>913</v>
      </c>
      <c r="Q562" s="612" t="s">
        <v>4097</v>
      </c>
    </row>
    <row r="563" spans="1:17" ht="23.25" customHeight="1">
      <c r="A563" s="606" t="s">
        <v>1646</v>
      </c>
      <c r="B563" s="607"/>
      <c r="C563" s="614">
        <v>5101010101.1009998</v>
      </c>
      <c r="D563" s="609" t="s">
        <v>624</v>
      </c>
      <c r="F563" s="574" t="s">
        <v>3285</v>
      </c>
      <c r="G563" s="574" t="s">
        <v>624</v>
      </c>
      <c r="H563" s="611">
        <f t="shared" si="9"/>
        <v>1.0004043579101563E-3</v>
      </c>
      <c r="I563" s="612" t="s">
        <v>624</v>
      </c>
      <c r="J563" s="612" t="s">
        <v>4291</v>
      </c>
      <c r="K563" s="612" t="s">
        <v>2388</v>
      </c>
      <c r="L563" s="612" t="s">
        <v>4292</v>
      </c>
      <c r="M563" s="612" t="s">
        <v>4293</v>
      </c>
      <c r="N563" s="612" t="s">
        <v>4294</v>
      </c>
      <c r="O563" s="612" t="s">
        <v>917</v>
      </c>
      <c r="P563" s="612" t="s">
        <v>916</v>
      </c>
      <c r="Q563" s="612" t="s">
        <v>4097</v>
      </c>
    </row>
    <row r="564" spans="1:17" ht="23.25" customHeight="1">
      <c r="A564" s="606" t="s">
        <v>1646</v>
      </c>
      <c r="B564" s="607"/>
      <c r="C564" s="614">
        <v>5101010101.1020002</v>
      </c>
      <c r="D564" s="609" t="s">
        <v>625</v>
      </c>
      <c r="F564" s="574" t="s">
        <v>3286</v>
      </c>
      <c r="G564" s="574" t="s">
        <v>625</v>
      </c>
      <c r="H564" s="611">
        <f t="shared" si="9"/>
        <v>1.9989995956420898</v>
      </c>
      <c r="I564" s="612" t="s">
        <v>625</v>
      </c>
      <c r="J564" s="612" t="s">
        <v>4291</v>
      </c>
      <c r="K564" s="612" t="s">
        <v>2388</v>
      </c>
      <c r="L564" s="612" t="s">
        <v>4292</v>
      </c>
      <c r="M564" s="612" t="s">
        <v>4293</v>
      </c>
      <c r="N564" s="612" t="s">
        <v>4294</v>
      </c>
      <c r="O564" s="612" t="s">
        <v>917</v>
      </c>
      <c r="P564" s="612" t="s">
        <v>916</v>
      </c>
      <c r="Q564" s="612" t="s">
        <v>4097</v>
      </c>
    </row>
    <row r="565" spans="1:17" ht="23.25" customHeight="1">
      <c r="A565" s="606" t="s">
        <v>1646</v>
      </c>
      <c r="B565" s="607"/>
      <c r="C565" s="614">
        <v>5101010103.1009998</v>
      </c>
      <c r="D565" s="609" t="s">
        <v>626</v>
      </c>
      <c r="F565" s="574" t="s">
        <v>3287</v>
      </c>
      <c r="G565" s="574" t="s">
        <v>626</v>
      </c>
      <c r="H565" s="611">
        <f t="shared" si="9"/>
        <v>1.0004043579101563E-3</v>
      </c>
      <c r="I565" s="612" t="s">
        <v>626</v>
      </c>
      <c r="J565" s="612" t="s">
        <v>4291</v>
      </c>
      <c r="K565" s="612" t="s">
        <v>2388</v>
      </c>
      <c r="L565" s="612" t="s">
        <v>4292</v>
      </c>
      <c r="M565" s="612" t="s">
        <v>4293</v>
      </c>
      <c r="N565" s="612" t="s">
        <v>4294</v>
      </c>
      <c r="O565" s="612" t="s">
        <v>917</v>
      </c>
      <c r="P565" s="612" t="s">
        <v>916</v>
      </c>
      <c r="Q565" s="612" t="s">
        <v>4097</v>
      </c>
    </row>
    <row r="566" spans="1:17" ht="23.25" customHeight="1">
      <c r="A566" s="606" t="s">
        <v>1646</v>
      </c>
      <c r="B566" s="607"/>
      <c r="C566" s="614">
        <v>5101010103.1020002</v>
      </c>
      <c r="D566" s="609" t="s">
        <v>627</v>
      </c>
      <c r="F566" s="574" t="s">
        <v>3289</v>
      </c>
      <c r="G566" s="574" t="s">
        <v>627</v>
      </c>
      <c r="H566" s="611">
        <f t="shared" si="9"/>
        <v>9.9945068359375E-4</v>
      </c>
      <c r="I566" s="612" t="s">
        <v>627</v>
      </c>
      <c r="J566" s="612" t="s">
        <v>4291</v>
      </c>
      <c r="K566" s="612" t="s">
        <v>2388</v>
      </c>
      <c r="L566" s="612" t="s">
        <v>4292</v>
      </c>
      <c r="M566" s="612" t="s">
        <v>4293</v>
      </c>
      <c r="N566" s="612" t="s">
        <v>4294</v>
      </c>
      <c r="O566" s="612" t="s">
        <v>917</v>
      </c>
      <c r="P566" s="612" t="s">
        <v>916</v>
      </c>
      <c r="Q566" s="612" t="s">
        <v>4097</v>
      </c>
    </row>
    <row r="567" spans="1:17" ht="23.25" customHeight="1">
      <c r="A567" s="606" t="s">
        <v>1646</v>
      </c>
      <c r="B567" s="607"/>
      <c r="C567" s="614">
        <v>5101010103.1029997</v>
      </c>
      <c r="D567" s="609" t="s">
        <v>628</v>
      </c>
      <c r="F567" s="574" t="s">
        <v>3290</v>
      </c>
      <c r="G567" s="574" t="s">
        <v>2391</v>
      </c>
      <c r="H567" s="611">
        <f t="shared" si="9"/>
        <v>4.9980001449584961</v>
      </c>
      <c r="I567" s="612" t="s">
        <v>2391</v>
      </c>
      <c r="J567" s="612" t="s">
        <v>4291</v>
      </c>
      <c r="K567" s="612" t="s">
        <v>2388</v>
      </c>
      <c r="L567" s="612" t="s">
        <v>4292</v>
      </c>
      <c r="M567" s="612" t="s">
        <v>4293</v>
      </c>
      <c r="N567" s="612" t="s">
        <v>4294</v>
      </c>
      <c r="O567" s="612" t="s">
        <v>917</v>
      </c>
      <c r="P567" s="612" t="s">
        <v>916</v>
      </c>
      <c r="Q567" s="612" t="s">
        <v>4097</v>
      </c>
    </row>
    <row r="568" spans="1:17" ht="23.25" customHeight="1">
      <c r="A568" s="606" t="s">
        <v>1654</v>
      </c>
      <c r="B568" s="607"/>
      <c r="C568" s="614">
        <v>5101010108.1009998</v>
      </c>
      <c r="D568" s="609" t="s">
        <v>629</v>
      </c>
      <c r="F568" s="574" t="s">
        <v>3291</v>
      </c>
      <c r="G568" s="574" t="s">
        <v>629</v>
      </c>
      <c r="H568" s="611">
        <f t="shared" si="9"/>
        <v>1</v>
      </c>
      <c r="I568" s="612" t="s">
        <v>629</v>
      </c>
      <c r="J568" s="612" t="s">
        <v>4291</v>
      </c>
      <c r="K568" s="612" t="s">
        <v>2388</v>
      </c>
      <c r="L568" s="612" t="s">
        <v>4292</v>
      </c>
      <c r="M568" s="612" t="s">
        <v>4293</v>
      </c>
      <c r="N568" s="612" t="s">
        <v>4294</v>
      </c>
      <c r="O568" s="612" t="s">
        <v>917</v>
      </c>
      <c r="P568" s="612" t="s">
        <v>916</v>
      </c>
      <c r="Q568" s="612" t="s">
        <v>4097</v>
      </c>
    </row>
    <row r="569" spans="1:17" ht="23.25" customHeight="1">
      <c r="A569" s="606" t="s">
        <v>1646</v>
      </c>
      <c r="B569" s="607"/>
      <c r="C569" s="614">
        <v>5101010109.1009998</v>
      </c>
      <c r="D569" s="609" t="s">
        <v>630</v>
      </c>
      <c r="F569" s="574" t="s">
        <v>3292</v>
      </c>
      <c r="G569" s="574" t="s">
        <v>630</v>
      </c>
      <c r="H569" s="611">
        <f t="shared" si="9"/>
        <v>1.0004043579101563E-3</v>
      </c>
      <c r="I569" s="612" t="s">
        <v>630</v>
      </c>
      <c r="J569" s="612" t="s">
        <v>4291</v>
      </c>
      <c r="K569" s="612" t="s">
        <v>2388</v>
      </c>
      <c r="L569" s="612" t="s">
        <v>4292</v>
      </c>
      <c r="M569" s="612" t="s">
        <v>4293</v>
      </c>
      <c r="N569" s="612" t="s">
        <v>4294</v>
      </c>
      <c r="O569" s="612" t="s">
        <v>917</v>
      </c>
      <c r="P569" s="612" t="s">
        <v>916</v>
      </c>
      <c r="Q569" s="612" t="s">
        <v>4097</v>
      </c>
    </row>
    <row r="570" spans="1:17" ht="23.25" customHeight="1">
      <c r="A570" s="606" t="s">
        <v>1646</v>
      </c>
      <c r="B570" s="607"/>
      <c r="C570" s="614">
        <v>5101010109.1020002</v>
      </c>
      <c r="D570" s="609" t="s">
        <v>631</v>
      </c>
      <c r="F570" s="574" t="s">
        <v>3293</v>
      </c>
      <c r="G570" s="574" t="s">
        <v>631</v>
      </c>
      <c r="H570" s="611">
        <f t="shared" si="9"/>
        <v>9.9945068359375E-4</v>
      </c>
      <c r="I570" s="612" t="s">
        <v>631</v>
      </c>
      <c r="J570" s="612" t="s">
        <v>4291</v>
      </c>
      <c r="K570" s="612" t="s">
        <v>2388</v>
      </c>
      <c r="L570" s="612" t="s">
        <v>4292</v>
      </c>
      <c r="M570" s="612" t="s">
        <v>4293</v>
      </c>
      <c r="N570" s="612" t="s">
        <v>4294</v>
      </c>
      <c r="O570" s="612" t="s">
        <v>917</v>
      </c>
      <c r="P570" s="612" t="s">
        <v>916</v>
      </c>
      <c r="Q570" s="612" t="s">
        <v>4097</v>
      </c>
    </row>
    <row r="571" spans="1:17" ht="23.25" customHeight="1">
      <c r="A571" s="606" t="s">
        <v>1646</v>
      </c>
      <c r="B571" s="607"/>
      <c r="C571" s="614">
        <v>5101010109.1029997</v>
      </c>
      <c r="D571" s="609" t="s">
        <v>632</v>
      </c>
      <c r="F571" s="574" t="s">
        <v>3294</v>
      </c>
      <c r="G571" s="574" t="s">
        <v>632</v>
      </c>
      <c r="H571" s="611">
        <f t="shared" si="9"/>
        <v>1.0004043579101563E-3</v>
      </c>
      <c r="I571" s="612" t="s">
        <v>632</v>
      </c>
      <c r="J571" s="612" t="s">
        <v>4291</v>
      </c>
      <c r="K571" s="612" t="s">
        <v>2388</v>
      </c>
      <c r="L571" s="612" t="s">
        <v>4292</v>
      </c>
      <c r="M571" s="612" t="s">
        <v>4293</v>
      </c>
      <c r="N571" s="612" t="s">
        <v>4294</v>
      </c>
      <c r="O571" s="612" t="s">
        <v>917</v>
      </c>
      <c r="P571" s="612" t="s">
        <v>916</v>
      </c>
      <c r="Q571" s="612" t="s">
        <v>4097</v>
      </c>
    </row>
    <row r="572" spans="1:17" ht="23.25" customHeight="1">
      <c r="A572" s="606" t="s">
        <v>1646</v>
      </c>
      <c r="B572" s="607"/>
      <c r="C572" s="614">
        <v>5101010109.1040001</v>
      </c>
      <c r="D572" s="626" t="s">
        <v>633</v>
      </c>
      <c r="F572" s="574" t="s">
        <v>3295</v>
      </c>
      <c r="G572" s="574" t="s">
        <v>633</v>
      </c>
      <c r="H572" s="611">
        <f t="shared" si="9"/>
        <v>3.9969997406005859</v>
      </c>
      <c r="I572" s="612" t="s">
        <v>633</v>
      </c>
      <c r="J572" s="612" t="s">
        <v>4291</v>
      </c>
      <c r="K572" s="612" t="s">
        <v>2388</v>
      </c>
      <c r="L572" s="612" t="s">
        <v>4292</v>
      </c>
      <c r="M572" s="612" t="s">
        <v>4293</v>
      </c>
      <c r="N572" s="612" t="s">
        <v>4294</v>
      </c>
      <c r="O572" s="612" t="s">
        <v>917</v>
      </c>
      <c r="P572" s="612" t="s">
        <v>916</v>
      </c>
      <c r="Q572" s="612" t="s">
        <v>4097</v>
      </c>
    </row>
    <row r="573" spans="1:17" ht="23.25" customHeight="1">
      <c r="A573" s="606" t="s">
        <v>1646</v>
      </c>
      <c r="B573" s="607"/>
      <c r="C573" s="614">
        <v>5101010113.1009998</v>
      </c>
      <c r="D573" s="609" t="s">
        <v>634</v>
      </c>
      <c r="F573" s="574" t="s">
        <v>3296</v>
      </c>
      <c r="G573" s="574" t="s">
        <v>634</v>
      </c>
      <c r="H573" s="611">
        <f t="shared" si="9"/>
        <v>1.0004043579101563E-3</v>
      </c>
      <c r="I573" s="612" t="s">
        <v>634</v>
      </c>
      <c r="J573" s="612" t="s">
        <v>4291</v>
      </c>
      <c r="K573" s="612" t="s">
        <v>2388</v>
      </c>
      <c r="L573" s="612" t="s">
        <v>4292</v>
      </c>
      <c r="M573" s="612" t="s">
        <v>4293</v>
      </c>
      <c r="N573" s="612" t="s">
        <v>4294</v>
      </c>
      <c r="O573" s="612" t="s">
        <v>917</v>
      </c>
      <c r="P573" s="612" t="s">
        <v>916</v>
      </c>
      <c r="Q573" s="612" t="s">
        <v>4097</v>
      </c>
    </row>
    <row r="574" spans="1:17" ht="23.25" customHeight="1">
      <c r="A574" s="606" t="s">
        <v>1646</v>
      </c>
      <c r="B574" s="607"/>
      <c r="C574" s="614">
        <v>5101010113.1020002</v>
      </c>
      <c r="D574" s="609" t="s">
        <v>635</v>
      </c>
      <c r="F574" s="574" t="s">
        <v>3297</v>
      </c>
      <c r="G574" s="574" t="s">
        <v>635</v>
      </c>
      <c r="H574" s="611">
        <f t="shared" si="9"/>
        <v>9.9945068359375E-4</v>
      </c>
      <c r="I574" s="612" t="s">
        <v>635</v>
      </c>
      <c r="J574" s="612" t="s">
        <v>4291</v>
      </c>
      <c r="K574" s="612" t="s">
        <v>2388</v>
      </c>
      <c r="L574" s="612" t="s">
        <v>4292</v>
      </c>
      <c r="M574" s="612" t="s">
        <v>4293</v>
      </c>
      <c r="N574" s="612" t="s">
        <v>4294</v>
      </c>
      <c r="O574" s="612" t="s">
        <v>917</v>
      </c>
      <c r="P574" s="612" t="s">
        <v>916</v>
      </c>
      <c r="Q574" s="612" t="s">
        <v>4097</v>
      </c>
    </row>
    <row r="575" spans="1:17" ht="23.25" customHeight="1">
      <c r="A575" s="606" t="s">
        <v>1665</v>
      </c>
      <c r="B575" s="607"/>
      <c r="C575" s="614">
        <v>5101010113.1029997</v>
      </c>
      <c r="D575" s="609" t="s">
        <v>636</v>
      </c>
      <c r="F575" s="574" t="s">
        <v>3298</v>
      </c>
      <c r="G575" s="574" t="s">
        <v>636</v>
      </c>
      <c r="H575" s="611">
        <f t="shared" si="9"/>
        <v>1.0004043579101563E-3</v>
      </c>
      <c r="I575" s="612" t="s">
        <v>636</v>
      </c>
      <c r="J575" s="612" t="s">
        <v>4291</v>
      </c>
      <c r="K575" s="612" t="s">
        <v>2388</v>
      </c>
      <c r="L575" s="612" t="s">
        <v>4292</v>
      </c>
      <c r="M575" s="612" t="s">
        <v>4293</v>
      </c>
      <c r="N575" s="612" t="s">
        <v>4294</v>
      </c>
      <c r="O575" s="612" t="s">
        <v>917</v>
      </c>
      <c r="P575" s="612" t="s">
        <v>916</v>
      </c>
      <c r="Q575" s="612" t="s">
        <v>4097</v>
      </c>
    </row>
    <row r="576" spans="1:17" ht="23.25" customHeight="1">
      <c r="A576" s="606" t="s">
        <v>1665</v>
      </c>
      <c r="B576" s="607"/>
      <c r="C576" s="614">
        <v>5101010113.1040001</v>
      </c>
      <c r="D576" s="609" t="s">
        <v>637</v>
      </c>
      <c r="F576" s="574" t="s">
        <v>3299</v>
      </c>
      <c r="G576" s="574" t="s">
        <v>637</v>
      </c>
      <c r="H576" s="611">
        <f t="shared" si="9"/>
        <v>9.9945068359375E-4</v>
      </c>
      <c r="I576" s="612" t="s">
        <v>637</v>
      </c>
      <c r="J576" s="612" t="s">
        <v>4291</v>
      </c>
      <c r="K576" s="612" t="s">
        <v>2388</v>
      </c>
      <c r="L576" s="612" t="s">
        <v>4292</v>
      </c>
      <c r="M576" s="612" t="s">
        <v>4293</v>
      </c>
      <c r="N576" s="612" t="s">
        <v>4294</v>
      </c>
      <c r="O576" s="612" t="s">
        <v>917</v>
      </c>
      <c r="P576" s="612" t="s">
        <v>916</v>
      </c>
      <c r="Q576" s="612" t="s">
        <v>4097</v>
      </c>
    </row>
    <row r="577" spans="1:17" ht="23.25" customHeight="1">
      <c r="A577" s="606" t="s">
        <v>1665</v>
      </c>
      <c r="B577" s="607"/>
      <c r="C577" s="614">
        <v>5101010113.1049995</v>
      </c>
      <c r="D577" s="609" t="s">
        <v>638</v>
      </c>
      <c r="F577" s="574" t="s">
        <v>3300</v>
      </c>
      <c r="G577" s="574" t="s">
        <v>638</v>
      </c>
      <c r="H577" s="611">
        <f t="shared" si="9"/>
        <v>1.0004043579101563E-3</v>
      </c>
      <c r="I577" s="612" t="s">
        <v>638</v>
      </c>
      <c r="J577" s="612" t="s">
        <v>4291</v>
      </c>
      <c r="K577" s="612" t="s">
        <v>2388</v>
      </c>
      <c r="L577" s="612" t="s">
        <v>4292</v>
      </c>
      <c r="M577" s="612" t="s">
        <v>4293</v>
      </c>
      <c r="N577" s="612" t="s">
        <v>4294</v>
      </c>
      <c r="O577" s="612" t="s">
        <v>917</v>
      </c>
      <c r="P577" s="612" t="s">
        <v>916</v>
      </c>
      <c r="Q577" s="612" t="s">
        <v>4097</v>
      </c>
    </row>
    <row r="578" spans="1:17" ht="23.25" customHeight="1">
      <c r="A578" s="606" t="s">
        <v>1665</v>
      </c>
      <c r="B578" s="607"/>
      <c r="C578" s="614">
        <v>5101010113.1059999</v>
      </c>
      <c r="D578" s="609" t="s">
        <v>639</v>
      </c>
      <c r="F578" s="574" t="s">
        <v>3301</v>
      </c>
      <c r="G578" s="574" t="s">
        <v>639</v>
      </c>
      <c r="H578" s="611">
        <f t="shared" si="9"/>
        <v>1.0004043579101563E-3</v>
      </c>
      <c r="I578" s="612" t="s">
        <v>639</v>
      </c>
      <c r="J578" s="612" t="s">
        <v>4291</v>
      </c>
      <c r="K578" s="612" t="s">
        <v>2388</v>
      </c>
      <c r="L578" s="612" t="s">
        <v>4292</v>
      </c>
      <c r="M578" s="612" t="s">
        <v>4293</v>
      </c>
      <c r="N578" s="612" t="s">
        <v>4294</v>
      </c>
      <c r="O578" s="612" t="s">
        <v>917</v>
      </c>
      <c r="P578" s="612" t="s">
        <v>916</v>
      </c>
      <c r="Q578" s="612" t="s">
        <v>4097</v>
      </c>
    </row>
    <row r="579" spans="1:17" ht="23.25" customHeight="1">
      <c r="A579" s="606" t="s">
        <v>1665</v>
      </c>
      <c r="B579" s="607"/>
      <c r="C579" s="614">
        <v>5101010113.1070004</v>
      </c>
      <c r="D579" s="609" t="s">
        <v>640</v>
      </c>
      <c r="F579" s="574" t="s">
        <v>3302</v>
      </c>
      <c r="G579" s="574" t="s">
        <v>640</v>
      </c>
      <c r="H579" s="611">
        <f t="shared" si="9"/>
        <v>9.9945068359375E-4</v>
      </c>
      <c r="I579" s="612" t="s">
        <v>640</v>
      </c>
      <c r="J579" s="612" t="s">
        <v>4291</v>
      </c>
      <c r="K579" s="612" t="s">
        <v>2388</v>
      </c>
      <c r="L579" s="612" t="s">
        <v>4292</v>
      </c>
      <c r="M579" s="612" t="s">
        <v>4293</v>
      </c>
      <c r="N579" s="612" t="s">
        <v>4294</v>
      </c>
      <c r="O579" s="612" t="s">
        <v>917</v>
      </c>
      <c r="P579" s="612" t="s">
        <v>916</v>
      </c>
      <c r="Q579" s="612" t="s">
        <v>4097</v>
      </c>
    </row>
    <row r="580" spans="1:17" ht="23.25" customHeight="1">
      <c r="A580" s="606" t="s">
        <v>1665</v>
      </c>
      <c r="B580" s="607"/>
      <c r="C580" s="614">
        <v>5101010113.1079998</v>
      </c>
      <c r="D580" s="609" t="s">
        <v>641</v>
      </c>
      <c r="F580" s="574" t="s">
        <v>3303</v>
      </c>
      <c r="G580" s="574" t="s">
        <v>641</v>
      </c>
      <c r="H580" s="611">
        <f t="shared" ref="H580:H643" si="10">+C581-F580</f>
        <v>1.9930000305175781</v>
      </c>
      <c r="I580" s="612" t="s">
        <v>641</v>
      </c>
      <c r="J580" s="612" t="s">
        <v>4291</v>
      </c>
      <c r="K580" s="612" t="s">
        <v>2388</v>
      </c>
      <c r="L580" s="612" t="s">
        <v>4292</v>
      </c>
      <c r="M580" s="612" t="s">
        <v>4293</v>
      </c>
      <c r="N580" s="612" t="s">
        <v>4294</v>
      </c>
      <c r="O580" s="612" t="s">
        <v>917</v>
      </c>
      <c r="P580" s="612" t="s">
        <v>916</v>
      </c>
      <c r="Q580" s="612" t="s">
        <v>4097</v>
      </c>
    </row>
    <row r="581" spans="1:17" ht="23.25" customHeight="1">
      <c r="A581" s="606" t="s">
        <v>1646</v>
      </c>
      <c r="B581" s="607"/>
      <c r="C581" s="614">
        <v>5101010115.1009998</v>
      </c>
      <c r="D581" s="609" t="s">
        <v>642</v>
      </c>
      <c r="F581" s="574" t="s">
        <v>3304</v>
      </c>
      <c r="G581" s="574" t="s">
        <v>642</v>
      </c>
      <c r="H581" s="611">
        <f t="shared" si="10"/>
        <v>1.0004043579101563E-3</v>
      </c>
      <c r="I581" s="612" t="s">
        <v>642</v>
      </c>
      <c r="J581" s="612" t="s">
        <v>4291</v>
      </c>
      <c r="K581" s="612" t="s">
        <v>2388</v>
      </c>
      <c r="L581" s="612" t="s">
        <v>4292</v>
      </c>
      <c r="M581" s="612" t="s">
        <v>4293</v>
      </c>
      <c r="N581" s="612" t="s">
        <v>4294</v>
      </c>
      <c r="O581" s="612" t="s">
        <v>917</v>
      </c>
      <c r="P581" s="612" t="s">
        <v>916</v>
      </c>
      <c r="Q581" s="612" t="s">
        <v>4097</v>
      </c>
    </row>
    <row r="582" spans="1:17" ht="23.25" customHeight="1">
      <c r="A582" s="606" t="s">
        <v>1646</v>
      </c>
      <c r="B582" s="607"/>
      <c r="C582" s="614">
        <v>5101010115.1020002</v>
      </c>
      <c r="D582" s="609" t="s">
        <v>643</v>
      </c>
      <c r="F582" s="574" t="s">
        <v>3305</v>
      </c>
      <c r="G582" s="574" t="s">
        <v>643</v>
      </c>
      <c r="H582" s="611">
        <f t="shared" si="10"/>
        <v>0.99899959564208984</v>
      </c>
      <c r="I582" s="612" t="s">
        <v>643</v>
      </c>
      <c r="J582" s="612" t="s">
        <v>4291</v>
      </c>
      <c r="K582" s="612" t="s">
        <v>2388</v>
      </c>
      <c r="L582" s="612" t="s">
        <v>4292</v>
      </c>
      <c r="M582" s="612" t="s">
        <v>4293</v>
      </c>
      <c r="N582" s="612" t="s">
        <v>4294</v>
      </c>
      <c r="O582" s="612" t="s">
        <v>917</v>
      </c>
      <c r="P582" s="612" t="s">
        <v>916</v>
      </c>
      <c r="Q582" s="612" t="s">
        <v>4097</v>
      </c>
    </row>
    <row r="583" spans="1:17" ht="23.25" customHeight="1">
      <c r="A583" s="606" t="s">
        <v>1646</v>
      </c>
      <c r="B583" s="607"/>
      <c r="C583" s="614">
        <v>5101010116.1009998</v>
      </c>
      <c r="D583" s="609" t="s">
        <v>644</v>
      </c>
      <c r="F583" s="574" t="s">
        <v>3307</v>
      </c>
      <c r="G583" s="574" t="s">
        <v>644</v>
      </c>
      <c r="H583" s="611">
        <f t="shared" si="10"/>
        <v>1.0004043579101563E-3</v>
      </c>
      <c r="I583" s="612" t="s">
        <v>644</v>
      </c>
      <c r="J583" s="612" t="s">
        <v>4291</v>
      </c>
      <c r="K583" s="612" t="s">
        <v>2388</v>
      </c>
      <c r="L583" s="612" t="s">
        <v>4292</v>
      </c>
      <c r="M583" s="612" t="s">
        <v>4293</v>
      </c>
      <c r="N583" s="612" t="s">
        <v>4294</v>
      </c>
      <c r="O583" s="612" t="s">
        <v>917</v>
      </c>
      <c r="P583" s="612" t="s">
        <v>916</v>
      </c>
      <c r="Q583" s="612" t="s">
        <v>4097</v>
      </c>
    </row>
    <row r="584" spans="1:17" ht="23.25" customHeight="1">
      <c r="A584" s="606" t="s">
        <v>1646</v>
      </c>
      <c r="B584" s="607"/>
      <c r="C584" s="614">
        <v>5101010116.1020002</v>
      </c>
      <c r="D584" s="609" t="s">
        <v>645</v>
      </c>
      <c r="F584" s="574" t="s">
        <v>3309</v>
      </c>
      <c r="G584" s="574" t="s">
        <v>645</v>
      </c>
      <c r="H584" s="611">
        <f t="shared" si="10"/>
        <v>9.9945068359375E-4</v>
      </c>
      <c r="I584" s="612" t="s">
        <v>645</v>
      </c>
      <c r="J584" s="612" t="s">
        <v>4291</v>
      </c>
      <c r="K584" s="612" t="s">
        <v>2388</v>
      </c>
      <c r="L584" s="612" t="s">
        <v>4292</v>
      </c>
      <c r="M584" s="612" t="s">
        <v>4293</v>
      </c>
      <c r="N584" s="612" t="s">
        <v>4294</v>
      </c>
      <c r="O584" s="612" t="s">
        <v>917</v>
      </c>
      <c r="P584" s="612" t="s">
        <v>916</v>
      </c>
      <c r="Q584" s="612" t="s">
        <v>4097</v>
      </c>
    </row>
    <row r="585" spans="1:17" ht="23.25" customHeight="1">
      <c r="A585" s="606" t="s">
        <v>1646</v>
      </c>
      <c r="B585" s="607"/>
      <c r="C585" s="614">
        <v>5101010116.1029997</v>
      </c>
      <c r="D585" s="609" t="s">
        <v>646</v>
      </c>
      <c r="F585" s="574" t="s">
        <v>3310</v>
      </c>
      <c r="G585" s="574" t="s">
        <v>646</v>
      </c>
      <c r="H585" s="611">
        <f t="shared" si="10"/>
        <v>1.0004043579101563E-3</v>
      </c>
      <c r="I585" s="612" t="s">
        <v>646</v>
      </c>
      <c r="J585" s="612" t="s">
        <v>4291</v>
      </c>
      <c r="K585" s="612" t="s">
        <v>2388</v>
      </c>
      <c r="L585" s="612" t="s">
        <v>4292</v>
      </c>
      <c r="M585" s="612" t="s">
        <v>4293</v>
      </c>
      <c r="N585" s="612" t="s">
        <v>4294</v>
      </c>
      <c r="O585" s="612" t="s">
        <v>917</v>
      </c>
      <c r="P585" s="612" t="s">
        <v>916</v>
      </c>
      <c r="Q585" s="612" t="s">
        <v>4097</v>
      </c>
    </row>
    <row r="586" spans="1:17" ht="23.25" customHeight="1">
      <c r="A586" s="606" t="s">
        <v>1646</v>
      </c>
      <c r="B586" s="607"/>
      <c r="C586" s="614">
        <v>5101010116.1040001</v>
      </c>
      <c r="D586" s="609" t="s">
        <v>647</v>
      </c>
      <c r="F586" s="574" t="s">
        <v>3311</v>
      </c>
      <c r="G586" s="574" t="s">
        <v>647</v>
      </c>
      <c r="H586" s="611">
        <f t="shared" si="10"/>
        <v>9.9945068359375E-4</v>
      </c>
      <c r="I586" s="612" t="s">
        <v>647</v>
      </c>
      <c r="J586" s="612" t="s">
        <v>4291</v>
      </c>
      <c r="K586" s="612" t="s">
        <v>2388</v>
      </c>
      <c r="L586" s="612" t="s">
        <v>4292</v>
      </c>
      <c r="M586" s="612" t="s">
        <v>4293</v>
      </c>
      <c r="N586" s="612" t="s">
        <v>4294</v>
      </c>
      <c r="O586" s="612" t="s">
        <v>917</v>
      </c>
      <c r="P586" s="612" t="s">
        <v>916</v>
      </c>
      <c r="Q586" s="612" t="s">
        <v>4097</v>
      </c>
    </row>
    <row r="587" spans="1:17" ht="23.25" customHeight="1">
      <c r="A587" s="606" t="s">
        <v>1646</v>
      </c>
      <c r="B587" s="607"/>
      <c r="C587" s="614">
        <v>5101010116.1049995</v>
      </c>
      <c r="D587" s="609" t="s">
        <v>648</v>
      </c>
      <c r="F587" s="574" t="s">
        <v>3312</v>
      </c>
      <c r="G587" s="574" t="s">
        <v>648</v>
      </c>
      <c r="H587" s="611">
        <f t="shared" si="10"/>
        <v>1.0004043579101563E-3</v>
      </c>
      <c r="I587" s="612" t="s">
        <v>648</v>
      </c>
      <c r="J587" s="612" t="s">
        <v>4291</v>
      </c>
      <c r="K587" s="612" t="s">
        <v>2388</v>
      </c>
      <c r="L587" s="612" t="s">
        <v>4292</v>
      </c>
      <c r="M587" s="612" t="s">
        <v>4293</v>
      </c>
      <c r="N587" s="612" t="s">
        <v>4294</v>
      </c>
      <c r="O587" s="612" t="s">
        <v>917</v>
      </c>
      <c r="P587" s="612" t="s">
        <v>916</v>
      </c>
      <c r="Q587" s="612" t="s">
        <v>4097</v>
      </c>
    </row>
    <row r="588" spans="1:17" ht="23.25" customHeight="1">
      <c r="A588" s="606" t="s">
        <v>1646</v>
      </c>
      <c r="B588" s="607"/>
      <c r="C588" s="614">
        <v>5101010116.1059999</v>
      </c>
      <c r="D588" s="609" t="s">
        <v>649</v>
      </c>
      <c r="F588" s="574" t="s">
        <v>3313</v>
      </c>
      <c r="G588" s="574" t="s">
        <v>649</v>
      </c>
      <c r="H588" s="611">
        <f t="shared" si="10"/>
        <v>82.994999885559082</v>
      </c>
      <c r="I588" s="612" t="s">
        <v>649</v>
      </c>
      <c r="J588" s="612" t="s">
        <v>4291</v>
      </c>
      <c r="K588" s="612" t="s">
        <v>2388</v>
      </c>
      <c r="L588" s="612" t="s">
        <v>4292</v>
      </c>
      <c r="M588" s="612" t="s">
        <v>4293</v>
      </c>
      <c r="N588" s="612" t="s">
        <v>4294</v>
      </c>
      <c r="O588" s="612" t="s">
        <v>917</v>
      </c>
      <c r="P588" s="612" t="s">
        <v>916</v>
      </c>
      <c r="Q588" s="612" t="s">
        <v>4097</v>
      </c>
    </row>
    <row r="589" spans="1:17" ht="23.25" customHeight="1">
      <c r="A589" s="606" t="s">
        <v>1646</v>
      </c>
      <c r="B589" s="607"/>
      <c r="C589" s="614">
        <v>5101010199.1009998</v>
      </c>
      <c r="D589" s="609" t="s">
        <v>650</v>
      </c>
      <c r="F589" s="574" t="s">
        <v>3314</v>
      </c>
      <c r="G589" s="574" t="s">
        <v>650</v>
      </c>
      <c r="H589" s="611">
        <f t="shared" si="10"/>
        <v>1.0004043579101563E-3</v>
      </c>
      <c r="I589" s="612" t="s">
        <v>650</v>
      </c>
      <c r="J589" s="612" t="s">
        <v>4291</v>
      </c>
      <c r="K589" s="612" t="s">
        <v>2388</v>
      </c>
      <c r="L589" s="612" t="s">
        <v>4292</v>
      </c>
      <c r="M589" s="612" t="s">
        <v>4293</v>
      </c>
      <c r="N589" s="612" t="s">
        <v>4294</v>
      </c>
      <c r="O589" s="612" t="s">
        <v>917</v>
      </c>
      <c r="P589" s="612" t="s">
        <v>916</v>
      </c>
      <c r="Q589" s="612" t="s">
        <v>4097</v>
      </c>
    </row>
    <row r="590" spans="1:17" ht="23.25" customHeight="1">
      <c r="A590" s="606" t="s">
        <v>1646</v>
      </c>
      <c r="B590" s="607"/>
      <c r="C590" s="614">
        <v>5101010199.1020002</v>
      </c>
      <c r="D590" s="609" t="s">
        <v>651</v>
      </c>
      <c r="F590" s="574" t="s">
        <v>3315</v>
      </c>
      <c r="G590" s="574" t="s">
        <v>651</v>
      </c>
      <c r="H590" s="611">
        <f t="shared" si="10"/>
        <v>9.9945068359375E-4</v>
      </c>
      <c r="I590" s="612" t="s">
        <v>651</v>
      </c>
      <c r="J590" s="612" t="s">
        <v>4291</v>
      </c>
      <c r="K590" s="612" t="s">
        <v>2388</v>
      </c>
      <c r="L590" s="612" t="s">
        <v>4292</v>
      </c>
      <c r="M590" s="612" t="s">
        <v>4293</v>
      </c>
      <c r="N590" s="612" t="s">
        <v>4294</v>
      </c>
      <c r="O590" s="612" t="s">
        <v>917</v>
      </c>
      <c r="P590" s="612" t="s">
        <v>916</v>
      </c>
      <c r="Q590" s="612" t="s">
        <v>4097</v>
      </c>
    </row>
    <row r="591" spans="1:17" ht="23.25" customHeight="1">
      <c r="A591" s="606" t="s">
        <v>1654</v>
      </c>
      <c r="B591" s="607"/>
      <c r="C591" s="614">
        <v>5101010199.1029997</v>
      </c>
      <c r="D591" s="609" t="s">
        <v>652</v>
      </c>
      <c r="F591" s="574" t="s">
        <v>3316</v>
      </c>
      <c r="G591" s="574" t="s">
        <v>652</v>
      </c>
      <c r="H591" s="611">
        <f t="shared" si="10"/>
        <v>9901.9980001449585</v>
      </c>
      <c r="I591" s="612" t="s">
        <v>652</v>
      </c>
      <c r="J591" s="612" t="s">
        <v>4291</v>
      </c>
      <c r="K591" s="612" t="s">
        <v>2388</v>
      </c>
      <c r="L591" s="612" t="s">
        <v>4292</v>
      </c>
      <c r="M591" s="612" t="s">
        <v>4293</v>
      </c>
      <c r="N591" s="612" t="s">
        <v>4294</v>
      </c>
      <c r="O591" s="612" t="s">
        <v>917</v>
      </c>
      <c r="P591" s="612" t="s">
        <v>916</v>
      </c>
      <c r="Q591" s="612" t="s">
        <v>4097</v>
      </c>
    </row>
    <row r="592" spans="1:17" ht="23.25" customHeight="1">
      <c r="A592" s="606" t="s">
        <v>1687</v>
      </c>
      <c r="B592" s="607"/>
      <c r="C592" s="614">
        <v>5101020101.1009998</v>
      </c>
      <c r="D592" s="609" t="s">
        <v>653</v>
      </c>
      <c r="F592" s="574" t="s">
        <v>3317</v>
      </c>
      <c r="G592" s="574" t="s">
        <v>3990</v>
      </c>
      <c r="H592" s="611">
        <f t="shared" si="10"/>
        <v>1.0004043579101563E-3</v>
      </c>
      <c r="I592" s="612" t="s">
        <v>3990</v>
      </c>
      <c r="J592" s="612" t="s">
        <v>4295</v>
      </c>
      <c r="K592" s="612" t="s">
        <v>2405</v>
      </c>
      <c r="L592" s="612" t="s">
        <v>4292</v>
      </c>
      <c r="M592" s="612" t="s">
        <v>4293</v>
      </c>
      <c r="N592" s="612" t="s">
        <v>4294</v>
      </c>
      <c r="O592" s="612" t="s">
        <v>917</v>
      </c>
      <c r="P592" s="612" t="s">
        <v>916</v>
      </c>
      <c r="Q592" s="612" t="s">
        <v>4097</v>
      </c>
    </row>
    <row r="593" spans="1:17" ht="23.25" customHeight="1">
      <c r="A593" s="606" t="s">
        <v>1687</v>
      </c>
      <c r="B593" s="607"/>
      <c r="C593" s="614">
        <v>5101020101.1020002</v>
      </c>
      <c r="D593" s="609" t="s">
        <v>654</v>
      </c>
      <c r="F593" s="574" t="s">
        <v>3991</v>
      </c>
      <c r="G593" s="574" t="s">
        <v>654</v>
      </c>
      <c r="H593" s="611">
        <f t="shared" si="10"/>
        <v>0.99899959564208984</v>
      </c>
      <c r="I593" s="612" t="s">
        <v>654</v>
      </c>
      <c r="J593" s="612" t="s">
        <v>4295</v>
      </c>
      <c r="K593" s="612" t="s">
        <v>2405</v>
      </c>
      <c r="L593" s="612" t="s">
        <v>4292</v>
      </c>
      <c r="M593" s="612" t="s">
        <v>4293</v>
      </c>
      <c r="N593" s="612" t="s">
        <v>4294</v>
      </c>
      <c r="O593" s="612" t="s">
        <v>917</v>
      </c>
      <c r="P593" s="612" t="s">
        <v>916</v>
      </c>
      <c r="Q593" s="612" t="s">
        <v>4097</v>
      </c>
    </row>
    <row r="594" spans="1:17" ht="23.25" customHeight="1">
      <c r="A594" s="606" t="s">
        <v>1687</v>
      </c>
      <c r="B594" s="607"/>
      <c r="C594" s="614">
        <v>5101020102.1009998</v>
      </c>
      <c r="D594" s="609" t="s">
        <v>655</v>
      </c>
      <c r="F594" s="574" t="s">
        <v>3318</v>
      </c>
      <c r="G594" s="574" t="s">
        <v>655</v>
      </c>
      <c r="H594" s="611">
        <f t="shared" si="10"/>
        <v>1</v>
      </c>
      <c r="I594" s="612" t="s">
        <v>655</v>
      </c>
      <c r="J594" s="612" t="s">
        <v>4295</v>
      </c>
      <c r="K594" s="612" t="s">
        <v>2405</v>
      </c>
      <c r="L594" s="612" t="s">
        <v>4292</v>
      </c>
      <c r="M594" s="612" t="s">
        <v>4293</v>
      </c>
      <c r="N594" s="612" t="s">
        <v>4294</v>
      </c>
      <c r="O594" s="612" t="s">
        <v>917</v>
      </c>
      <c r="P594" s="612" t="s">
        <v>916</v>
      </c>
      <c r="Q594" s="612" t="s">
        <v>4097</v>
      </c>
    </row>
    <row r="595" spans="1:17" ht="23.25" customHeight="1">
      <c r="A595" s="606" t="s">
        <v>1687</v>
      </c>
      <c r="B595" s="607"/>
      <c r="C595" s="614">
        <v>5101020103.1009998</v>
      </c>
      <c r="D595" s="609" t="s">
        <v>656</v>
      </c>
      <c r="F595" s="574" t="s">
        <v>3319</v>
      </c>
      <c r="G595" s="574" t="s">
        <v>656</v>
      </c>
      <c r="H595" s="611">
        <f t="shared" si="10"/>
        <v>1</v>
      </c>
      <c r="I595" s="612" t="s">
        <v>656</v>
      </c>
      <c r="J595" s="612" t="s">
        <v>4295</v>
      </c>
      <c r="K595" s="612" t="s">
        <v>2405</v>
      </c>
      <c r="L595" s="612" t="s">
        <v>4292</v>
      </c>
      <c r="M595" s="612" t="s">
        <v>4293</v>
      </c>
      <c r="N595" s="612" t="s">
        <v>4294</v>
      </c>
      <c r="O595" s="612" t="s">
        <v>917</v>
      </c>
      <c r="P595" s="612" t="s">
        <v>916</v>
      </c>
      <c r="Q595" s="612" t="s">
        <v>4097</v>
      </c>
    </row>
    <row r="596" spans="1:17" ht="23.25" customHeight="1">
      <c r="A596" s="606" t="s">
        <v>1687</v>
      </c>
      <c r="B596" s="607"/>
      <c r="C596" s="608">
        <v>5101020104.1009998</v>
      </c>
      <c r="D596" s="613" t="s">
        <v>657</v>
      </c>
      <c r="F596" s="574" t="s">
        <v>3320</v>
      </c>
      <c r="G596" s="574" t="s">
        <v>657</v>
      </c>
      <c r="H596" s="611">
        <f t="shared" si="10"/>
        <v>1</v>
      </c>
      <c r="I596" s="612" t="s">
        <v>657</v>
      </c>
      <c r="J596" s="612" t="s">
        <v>4295</v>
      </c>
      <c r="K596" s="612" t="s">
        <v>2405</v>
      </c>
      <c r="L596" s="612" t="s">
        <v>4292</v>
      </c>
      <c r="M596" s="612" t="s">
        <v>4293</v>
      </c>
      <c r="N596" s="612" t="s">
        <v>4294</v>
      </c>
      <c r="O596" s="612" t="s">
        <v>917</v>
      </c>
      <c r="P596" s="612" t="s">
        <v>916</v>
      </c>
      <c r="Q596" s="612" t="s">
        <v>4097</v>
      </c>
    </row>
    <row r="597" spans="1:17" ht="23.25" customHeight="1">
      <c r="A597" s="606" t="s">
        <v>1687</v>
      </c>
      <c r="B597" s="607"/>
      <c r="C597" s="608">
        <v>5101020105.1009998</v>
      </c>
      <c r="D597" s="613" t="s">
        <v>658</v>
      </c>
      <c r="F597" s="574" t="s">
        <v>3321</v>
      </c>
      <c r="G597" s="574" t="s">
        <v>658</v>
      </c>
      <c r="H597" s="611">
        <f t="shared" si="10"/>
        <v>1</v>
      </c>
      <c r="I597" s="612" t="s">
        <v>658</v>
      </c>
      <c r="J597" s="612" t="s">
        <v>4295</v>
      </c>
      <c r="K597" s="612" t="s">
        <v>2405</v>
      </c>
      <c r="L597" s="612" t="s">
        <v>4292</v>
      </c>
      <c r="M597" s="612" t="s">
        <v>4293</v>
      </c>
      <c r="N597" s="612" t="s">
        <v>4294</v>
      </c>
      <c r="O597" s="612" t="s">
        <v>917</v>
      </c>
      <c r="P597" s="612" t="s">
        <v>916</v>
      </c>
      <c r="Q597" s="612" t="s">
        <v>4097</v>
      </c>
    </row>
    <row r="598" spans="1:17" ht="23.25" customHeight="1">
      <c r="A598" s="606" t="s">
        <v>1687</v>
      </c>
      <c r="B598" s="607"/>
      <c r="C598" s="614">
        <v>5101020106.1009998</v>
      </c>
      <c r="D598" s="609" t="s">
        <v>659</v>
      </c>
      <c r="F598" s="574" t="s">
        <v>3992</v>
      </c>
      <c r="G598" s="574" t="s">
        <v>659</v>
      </c>
      <c r="H598" s="611">
        <f t="shared" si="10"/>
        <v>1.0004043579101563E-3</v>
      </c>
      <c r="I598" s="612" t="s">
        <v>659</v>
      </c>
      <c r="J598" s="612" t="s">
        <v>4295</v>
      </c>
      <c r="K598" s="612" t="s">
        <v>2405</v>
      </c>
      <c r="L598" s="612" t="s">
        <v>4292</v>
      </c>
      <c r="M598" s="612" t="s">
        <v>4293</v>
      </c>
      <c r="N598" s="612" t="s">
        <v>4294</v>
      </c>
      <c r="O598" s="612" t="s">
        <v>917</v>
      </c>
      <c r="P598" s="612" t="s">
        <v>916</v>
      </c>
      <c r="Q598" s="612" t="s">
        <v>4097</v>
      </c>
    </row>
    <row r="599" spans="1:17" ht="23.25" customHeight="1">
      <c r="A599" s="606" t="s">
        <v>1687</v>
      </c>
      <c r="B599" s="607"/>
      <c r="C599" s="614">
        <v>5101020106.1020002</v>
      </c>
      <c r="D599" s="609" t="s">
        <v>660</v>
      </c>
      <c r="F599" s="574" t="s">
        <v>3993</v>
      </c>
      <c r="G599" s="574" t="s">
        <v>660</v>
      </c>
      <c r="H599" s="611">
        <f t="shared" si="10"/>
        <v>1.9989995956420898</v>
      </c>
      <c r="I599" s="612" t="s">
        <v>660</v>
      </c>
      <c r="J599" s="612" t="s">
        <v>4295</v>
      </c>
      <c r="K599" s="612" t="s">
        <v>2405</v>
      </c>
      <c r="L599" s="612" t="s">
        <v>4292</v>
      </c>
      <c r="M599" s="612" t="s">
        <v>4293</v>
      </c>
      <c r="N599" s="612" t="s">
        <v>4294</v>
      </c>
      <c r="O599" s="612" t="s">
        <v>917</v>
      </c>
      <c r="P599" s="612" t="s">
        <v>916</v>
      </c>
      <c r="Q599" s="612" t="s">
        <v>4097</v>
      </c>
    </row>
    <row r="600" spans="1:17" ht="23.25" customHeight="1">
      <c r="A600" s="606" t="s">
        <v>1687</v>
      </c>
      <c r="B600" s="607"/>
      <c r="C600" s="614">
        <v>5101020108.1009998</v>
      </c>
      <c r="D600" s="609" t="s">
        <v>661</v>
      </c>
      <c r="F600" s="574" t="s">
        <v>3324</v>
      </c>
      <c r="G600" s="574" t="s">
        <v>661</v>
      </c>
      <c r="H600" s="611">
        <f t="shared" si="10"/>
        <v>4</v>
      </c>
      <c r="I600" s="612" t="s">
        <v>661</v>
      </c>
      <c r="J600" s="612" t="s">
        <v>4295</v>
      </c>
      <c r="K600" s="612" t="s">
        <v>2405</v>
      </c>
      <c r="L600" s="612" t="s">
        <v>4292</v>
      </c>
      <c r="M600" s="612" t="s">
        <v>4293</v>
      </c>
      <c r="N600" s="612" t="s">
        <v>4294</v>
      </c>
      <c r="O600" s="612" t="s">
        <v>917</v>
      </c>
      <c r="P600" s="612" t="s">
        <v>916</v>
      </c>
      <c r="Q600" s="612" t="s">
        <v>4097</v>
      </c>
    </row>
    <row r="601" spans="1:17" ht="23.25" customHeight="1">
      <c r="A601" s="606" t="s">
        <v>1687</v>
      </c>
      <c r="B601" s="607"/>
      <c r="C601" s="614">
        <v>5101020112.1009998</v>
      </c>
      <c r="D601" s="609" t="s">
        <v>662</v>
      </c>
      <c r="F601" s="574" t="s">
        <v>3325</v>
      </c>
      <c r="G601" s="574" t="s">
        <v>662</v>
      </c>
      <c r="H601" s="611">
        <f t="shared" si="10"/>
        <v>2.0060005187988281</v>
      </c>
      <c r="I601" s="612" t="s">
        <v>662</v>
      </c>
      <c r="J601" s="612" t="s">
        <v>4295</v>
      </c>
      <c r="K601" s="612" t="s">
        <v>2405</v>
      </c>
      <c r="L601" s="612" t="s">
        <v>4292</v>
      </c>
      <c r="M601" s="612" t="s">
        <v>4293</v>
      </c>
      <c r="N601" s="612" t="s">
        <v>4294</v>
      </c>
      <c r="O601" s="612" t="s">
        <v>917</v>
      </c>
      <c r="P601" s="612" t="s">
        <v>916</v>
      </c>
      <c r="Q601" s="612" t="s">
        <v>4097</v>
      </c>
    </row>
    <row r="602" spans="1:17" ht="23.25" customHeight="1">
      <c r="A602" s="606" t="s">
        <v>1654</v>
      </c>
      <c r="B602" s="607"/>
      <c r="C602" s="614">
        <v>5101020114.1070004</v>
      </c>
      <c r="D602" s="609" t="s">
        <v>663</v>
      </c>
      <c r="F602" s="574" t="s">
        <v>3327</v>
      </c>
      <c r="G602" s="574" t="s">
        <v>3994</v>
      </c>
      <c r="H602" s="611">
        <f t="shared" si="10"/>
        <v>6.999969482421875E-3</v>
      </c>
      <c r="I602" s="612" t="s">
        <v>3994</v>
      </c>
      <c r="J602" s="612" t="s">
        <v>4295</v>
      </c>
      <c r="K602" s="612" t="s">
        <v>2405</v>
      </c>
      <c r="L602" s="612" t="s">
        <v>4292</v>
      </c>
      <c r="M602" s="612" t="s">
        <v>4293</v>
      </c>
      <c r="N602" s="612" t="s">
        <v>4294</v>
      </c>
      <c r="O602" s="612" t="s">
        <v>917</v>
      </c>
      <c r="P602" s="612" t="s">
        <v>916</v>
      </c>
      <c r="Q602" s="612" t="s">
        <v>4097</v>
      </c>
    </row>
    <row r="603" spans="1:17" ht="23.25" customHeight="1">
      <c r="A603" s="606" t="s">
        <v>1654</v>
      </c>
      <c r="B603" s="607"/>
      <c r="C603" s="614">
        <v>5101020114.1140003</v>
      </c>
      <c r="D603" s="609" t="s">
        <v>664</v>
      </c>
      <c r="F603" s="574" t="s">
        <v>3329</v>
      </c>
      <c r="G603" s="574" t="s">
        <v>3995</v>
      </c>
      <c r="H603" s="611">
        <f t="shared" si="10"/>
        <v>1.2000083923339844E-2</v>
      </c>
      <c r="I603" s="612" t="s">
        <v>3995</v>
      </c>
      <c r="J603" s="612" t="s">
        <v>4295</v>
      </c>
      <c r="K603" s="612" t="s">
        <v>2405</v>
      </c>
      <c r="L603" s="612" t="s">
        <v>4292</v>
      </c>
      <c r="M603" s="612" t="s">
        <v>4293</v>
      </c>
      <c r="N603" s="612" t="s">
        <v>4294</v>
      </c>
      <c r="O603" s="612" t="s">
        <v>917</v>
      </c>
      <c r="P603" s="612" t="s">
        <v>916</v>
      </c>
      <c r="Q603" s="612" t="s">
        <v>4097</v>
      </c>
    </row>
    <row r="604" spans="1:17" ht="23.25" customHeight="1">
      <c r="A604" s="606" t="s">
        <v>1654</v>
      </c>
      <c r="B604" s="607"/>
      <c r="C604" s="614">
        <v>5101020114.1260004</v>
      </c>
      <c r="D604" s="609" t="s">
        <v>665</v>
      </c>
      <c r="F604" s="574" t="s">
        <v>3996</v>
      </c>
      <c r="G604" s="574" t="s">
        <v>665</v>
      </c>
      <c r="H604" s="611">
        <f t="shared" si="10"/>
        <v>9.9945068359375E-4</v>
      </c>
      <c r="I604" s="612" t="s">
        <v>665</v>
      </c>
      <c r="J604" s="612" t="s">
        <v>4295</v>
      </c>
      <c r="K604" s="612" t="s">
        <v>2405</v>
      </c>
      <c r="L604" s="612" t="s">
        <v>4292</v>
      </c>
      <c r="M604" s="612" t="s">
        <v>4293</v>
      </c>
      <c r="N604" s="612" t="s">
        <v>4294</v>
      </c>
      <c r="O604" s="612" t="s">
        <v>917</v>
      </c>
      <c r="P604" s="612" t="s">
        <v>916</v>
      </c>
      <c r="Q604" s="612" t="s">
        <v>4138</v>
      </c>
    </row>
    <row r="605" spans="1:17" ht="23.25" customHeight="1">
      <c r="A605" s="606" t="s">
        <v>1654</v>
      </c>
      <c r="B605" s="607"/>
      <c r="C605" s="614">
        <v>5101020114.1269999</v>
      </c>
      <c r="D605" s="609" t="s">
        <v>666</v>
      </c>
      <c r="F605" s="574" t="s">
        <v>3997</v>
      </c>
      <c r="G605" s="574" t="s">
        <v>666</v>
      </c>
      <c r="H605" s="611">
        <f t="shared" si="10"/>
        <v>0.97399997711181641</v>
      </c>
      <c r="I605" s="612" t="s">
        <v>666</v>
      </c>
      <c r="J605" s="612" t="s">
        <v>4295</v>
      </c>
      <c r="K605" s="612" t="s">
        <v>2405</v>
      </c>
      <c r="L605" s="612" t="s">
        <v>4292</v>
      </c>
      <c r="M605" s="612" t="s">
        <v>4293</v>
      </c>
      <c r="N605" s="612" t="s">
        <v>4294</v>
      </c>
      <c r="O605" s="612" t="s">
        <v>917</v>
      </c>
      <c r="P605" s="612" t="s">
        <v>916</v>
      </c>
      <c r="Q605" s="612" t="s">
        <v>4138</v>
      </c>
    </row>
    <row r="606" spans="1:17" ht="23.25" customHeight="1">
      <c r="A606" s="606" t="s">
        <v>1654</v>
      </c>
      <c r="B606" s="607"/>
      <c r="C606" s="614">
        <v>5101020115.1009998</v>
      </c>
      <c r="D606" s="609" t="s">
        <v>667</v>
      </c>
      <c r="F606" s="574" t="s">
        <v>3343</v>
      </c>
      <c r="G606" s="574" t="s">
        <v>667</v>
      </c>
      <c r="H606" s="611">
        <f t="shared" si="10"/>
        <v>1</v>
      </c>
      <c r="I606" s="612" t="s">
        <v>667</v>
      </c>
      <c r="J606" s="612" t="s">
        <v>4295</v>
      </c>
      <c r="K606" s="612" t="s">
        <v>2405</v>
      </c>
      <c r="L606" s="612" t="s">
        <v>4292</v>
      </c>
      <c r="M606" s="612" t="s">
        <v>4293</v>
      </c>
      <c r="N606" s="612" t="s">
        <v>4294</v>
      </c>
      <c r="O606" s="612" t="s">
        <v>917</v>
      </c>
      <c r="P606" s="612" t="s">
        <v>916</v>
      </c>
      <c r="Q606" s="612" t="s">
        <v>4097</v>
      </c>
    </row>
    <row r="607" spans="1:17" ht="23.25" customHeight="1">
      <c r="A607" s="606" t="s">
        <v>1687</v>
      </c>
      <c r="B607" s="607"/>
      <c r="C607" s="614">
        <v>5101020116.1009998</v>
      </c>
      <c r="D607" s="609" t="s">
        <v>668</v>
      </c>
      <c r="F607" s="574" t="s">
        <v>3998</v>
      </c>
      <c r="G607" s="574" t="s">
        <v>668</v>
      </c>
      <c r="H607" s="611">
        <f t="shared" si="10"/>
        <v>1.0004043579101563E-3</v>
      </c>
      <c r="I607" s="612" t="s">
        <v>668</v>
      </c>
      <c r="J607" s="612" t="s">
        <v>4295</v>
      </c>
      <c r="K607" s="612" t="s">
        <v>2405</v>
      </c>
      <c r="L607" s="612" t="s">
        <v>4292</v>
      </c>
      <c r="M607" s="612" t="s">
        <v>4293</v>
      </c>
      <c r="N607" s="612" t="s">
        <v>4294</v>
      </c>
      <c r="O607" s="612" t="s">
        <v>917</v>
      </c>
      <c r="P607" s="612" t="s">
        <v>916</v>
      </c>
      <c r="Q607" s="612" t="s">
        <v>4097</v>
      </c>
    </row>
    <row r="608" spans="1:17" ht="23.25" customHeight="1">
      <c r="A608" s="606" t="s">
        <v>1687</v>
      </c>
      <c r="B608" s="607"/>
      <c r="C608" s="614">
        <v>5101020116.1020002</v>
      </c>
      <c r="D608" s="609" t="s">
        <v>669</v>
      </c>
      <c r="F608" s="574" t="s">
        <v>3999</v>
      </c>
      <c r="G608" s="574" t="s">
        <v>4000</v>
      </c>
      <c r="H608" s="611">
        <f t="shared" si="10"/>
        <v>83.002999305725098</v>
      </c>
      <c r="I608" s="612" t="s">
        <v>4000</v>
      </c>
      <c r="J608" s="612" t="s">
        <v>4295</v>
      </c>
      <c r="K608" s="612" t="s">
        <v>2405</v>
      </c>
      <c r="L608" s="612" t="s">
        <v>4292</v>
      </c>
      <c r="M608" s="612" t="s">
        <v>4293</v>
      </c>
      <c r="N608" s="612" t="s">
        <v>4294</v>
      </c>
      <c r="O608" s="612" t="s">
        <v>917</v>
      </c>
      <c r="P608" s="612" t="s">
        <v>916</v>
      </c>
      <c r="Q608" s="612" t="s">
        <v>4097</v>
      </c>
    </row>
    <row r="609" spans="1:17" ht="23.25" customHeight="1">
      <c r="A609" s="606"/>
      <c r="B609" s="607"/>
      <c r="C609" s="614">
        <v>5101020199.1049995</v>
      </c>
      <c r="D609" s="609" t="s">
        <v>3651</v>
      </c>
      <c r="F609" s="574" t="s">
        <v>4001</v>
      </c>
      <c r="G609" s="574" t="s">
        <v>3651</v>
      </c>
      <c r="H609" s="611">
        <f t="shared" si="10"/>
        <v>1.0004043579101563E-3</v>
      </c>
      <c r="I609" s="612" t="s">
        <v>3651</v>
      </c>
      <c r="J609" s="612" t="s">
        <v>4295</v>
      </c>
      <c r="K609" s="612" t="s">
        <v>2405</v>
      </c>
      <c r="L609" s="612" t="s">
        <v>4292</v>
      </c>
      <c r="M609" s="612" t="s">
        <v>4293</v>
      </c>
      <c r="N609" s="612" t="s">
        <v>4294</v>
      </c>
      <c r="O609" s="612" t="s">
        <v>917</v>
      </c>
      <c r="P609" s="612" t="s">
        <v>916</v>
      </c>
      <c r="Q609" s="612" t="s">
        <v>4113</v>
      </c>
    </row>
    <row r="610" spans="1:17" ht="23.25" customHeight="1">
      <c r="A610" s="606"/>
      <c r="B610" s="607"/>
      <c r="C610" s="614">
        <v>5101020199.1059999</v>
      </c>
      <c r="D610" s="609" t="s">
        <v>3652</v>
      </c>
      <c r="F610" s="574" t="s">
        <v>4002</v>
      </c>
      <c r="G610" s="574" t="s">
        <v>3652</v>
      </c>
      <c r="H610" s="611">
        <f t="shared" si="10"/>
        <v>9901.9949998855591</v>
      </c>
      <c r="I610" s="612" t="s">
        <v>3652</v>
      </c>
      <c r="J610" s="612" t="s">
        <v>4295</v>
      </c>
      <c r="K610" s="612" t="s">
        <v>2405</v>
      </c>
      <c r="L610" s="612" t="s">
        <v>4292</v>
      </c>
      <c r="M610" s="612" t="s">
        <v>4293</v>
      </c>
      <c r="N610" s="612" t="s">
        <v>4294</v>
      </c>
      <c r="O610" s="612" t="s">
        <v>917</v>
      </c>
      <c r="P610" s="612" t="s">
        <v>916</v>
      </c>
      <c r="Q610" s="612" t="s">
        <v>4113</v>
      </c>
    </row>
    <row r="611" spans="1:17" ht="23.25" customHeight="1">
      <c r="A611" s="606" t="s">
        <v>1687</v>
      </c>
      <c r="B611" s="607"/>
      <c r="C611" s="614">
        <v>5101030101.1009998</v>
      </c>
      <c r="D611" s="615" t="s">
        <v>670</v>
      </c>
      <c r="F611" s="574" t="s">
        <v>3348</v>
      </c>
      <c r="G611" s="574" t="s">
        <v>670</v>
      </c>
      <c r="H611" s="611">
        <f t="shared" si="10"/>
        <v>104</v>
      </c>
      <c r="I611" s="612" t="s">
        <v>670</v>
      </c>
      <c r="J611" s="612" t="s">
        <v>4296</v>
      </c>
      <c r="K611" s="612" t="s">
        <v>2426</v>
      </c>
      <c r="L611" s="612" t="s">
        <v>4292</v>
      </c>
      <c r="M611" s="612" t="s">
        <v>4293</v>
      </c>
      <c r="N611" s="612" t="s">
        <v>4294</v>
      </c>
      <c r="O611" s="612" t="s">
        <v>917</v>
      </c>
      <c r="P611" s="612" t="s">
        <v>916</v>
      </c>
      <c r="Q611" s="612" t="s">
        <v>4097</v>
      </c>
    </row>
    <row r="612" spans="1:17" ht="23.25" customHeight="1">
      <c r="A612" s="606" t="s">
        <v>1687</v>
      </c>
      <c r="B612" s="607"/>
      <c r="C612" s="614">
        <v>5101030205.1009998</v>
      </c>
      <c r="D612" s="609" t="s">
        <v>671</v>
      </c>
      <c r="F612" s="574" t="s">
        <v>3349</v>
      </c>
      <c r="G612" s="574" t="s">
        <v>671</v>
      </c>
      <c r="H612" s="611">
        <f t="shared" si="10"/>
        <v>1</v>
      </c>
      <c r="I612" s="612" t="s">
        <v>671</v>
      </c>
      <c r="J612" s="612" t="s">
        <v>4296</v>
      </c>
      <c r="K612" s="612" t="s">
        <v>2426</v>
      </c>
      <c r="L612" s="612" t="s">
        <v>4292</v>
      </c>
      <c r="M612" s="612" t="s">
        <v>4293</v>
      </c>
      <c r="N612" s="612" t="s">
        <v>4294</v>
      </c>
      <c r="O612" s="612" t="s">
        <v>917</v>
      </c>
      <c r="P612" s="612" t="s">
        <v>916</v>
      </c>
      <c r="Q612" s="612" t="s">
        <v>4097</v>
      </c>
    </row>
    <row r="613" spans="1:17" ht="23.25" customHeight="1">
      <c r="A613" s="606" t="s">
        <v>1687</v>
      </c>
      <c r="B613" s="607"/>
      <c r="C613" s="614">
        <v>5101030206.1009998</v>
      </c>
      <c r="D613" s="609" t="s">
        <v>672</v>
      </c>
      <c r="F613" s="574" t="s">
        <v>3351</v>
      </c>
      <c r="G613" s="574" t="s">
        <v>672</v>
      </c>
      <c r="H613" s="611">
        <f t="shared" si="10"/>
        <v>1</v>
      </c>
      <c r="I613" s="612" t="s">
        <v>672</v>
      </c>
      <c r="J613" s="612" t="s">
        <v>4297</v>
      </c>
      <c r="K613" s="612" t="s">
        <v>2427</v>
      </c>
      <c r="L613" s="612" t="s">
        <v>4292</v>
      </c>
      <c r="M613" s="612" t="s">
        <v>4293</v>
      </c>
      <c r="N613" s="612" t="s">
        <v>4294</v>
      </c>
      <c r="O613" s="612" t="s">
        <v>917</v>
      </c>
      <c r="P613" s="612" t="s">
        <v>916</v>
      </c>
      <c r="Q613" s="612" t="s">
        <v>4097</v>
      </c>
    </row>
    <row r="614" spans="1:17" ht="23.25" customHeight="1">
      <c r="A614" s="606" t="s">
        <v>1687</v>
      </c>
      <c r="B614" s="607"/>
      <c r="C614" s="614">
        <v>5101030207.1009998</v>
      </c>
      <c r="D614" s="609" t="s">
        <v>673</v>
      </c>
      <c r="F614" s="574" t="s">
        <v>3353</v>
      </c>
      <c r="G614" s="574" t="s">
        <v>4003</v>
      </c>
      <c r="H614" s="611">
        <f t="shared" si="10"/>
        <v>1</v>
      </c>
      <c r="I614" s="612" t="s">
        <v>4003</v>
      </c>
      <c r="J614" s="612" t="s">
        <v>4296</v>
      </c>
      <c r="K614" s="612" t="s">
        <v>2426</v>
      </c>
      <c r="L614" s="612" t="s">
        <v>4292</v>
      </c>
      <c r="M614" s="612" t="s">
        <v>4293</v>
      </c>
      <c r="N614" s="612" t="s">
        <v>4294</v>
      </c>
      <c r="O614" s="612" t="s">
        <v>917</v>
      </c>
      <c r="P614" s="612" t="s">
        <v>916</v>
      </c>
      <c r="Q614" s="612" t="s">
        <v>4097</v>
      </c>
    </row>
    <row r="615" spans="1:17" ht="23.25" customHeight="1">
      <c r="A615" s="606" t="s">
        <v>1687</v>
      </c>
      <c r="B615" s="607"/>
      <c r="C615" s="614">
        <v>5101030208.1009998</v>
      </c>
      <c r="D615" s="609" t="s">
        <v>674</v>
      </c>
      <c r="F615" s="574" t="s">
        <v>3355</v>
      </c>
      <c r="G615" s="574" t="s">
        <v>4004</v>
      </c>
      <c r="H615" s="611">
        <f t="shared" si="10"/>
        <v>3</v>
      </c>
      <c r="I615" s="612" t="s">
        <v>4004</v>
      </c>
      <c r="J615" s="612" t="s">
        <v>4296</v>
      </c>
      <c r="K615" s="612" t="s">
        <v>2426</v>
      </c>
      <c r="L615" s="612" t="s">
        <v>4292</v>
      </c>
      <c r="M615" s="612" t="s">
        <v>4293</v>
      </c>
      <c r="N615" s="612" t="s">
        <v>4294</v>
      </c>
      <c r="O615" s="612" t="s">
        <v>917</v>
      </c>
      <c r="P615" s="612" t="s">
        <v>916</v>
      </c>
      <c r="Q615" s="612" t="s">
        <v>4097</v>
      </c>
    </row>
    <row r="616" spans="1:17" ht="23.25" customHeight="1">
      <c r="A616" s="606" t="s">
        <v>1687</v>
      </c>
      <c r="B616" s="607"/>
      <c r="C616" s="614">
        <v>5101030211.1009998</v>
      </c>
      <c r="D616" s="609" t="s">
        <v>675</v>
      </c>
      <c r="F616" s="574" t="s">
        <v>3357</v>
      </c>
      <c r="G616" s="574" t="s">
        <v>675</v>
      </c>
      <c r="H616" s="611">
        <f t="shared" si="10"/>
        <v>9896</v>
      </c>
      <c r="I616" s="612" t="s">
        <v>675</v>
      </c>
      <c r="J616" s="612" t="s">
        <v>4296</v>
      </c>
      <c r="K616" s="612" t="s">
        <v>2426</v>
      </c>
      <c r="L616" s="612" t="s">
        <v>4292</v>
      </c>
      <c r="M616" s="612" t="s">
        <v>4293</v>
      </c>
      <c r="N616" s="612" t="s">
        <v>4294</v>
      </c>
      <c r="O616" s="612" t="s">
        <v>917</v>
      </c>
      <c r="P616" s="612" t="s">
        <v>916</v>
      </c>
      <c r="Q616" s="612" t="s">
        <v>4097</v>
      </c>
    </row>
    <row r="617" spans="1:17" ht="23.25" customHeight="1">
      <c r="A617" s="606" t="s">
        <v>1687</v>
      </c>
      <c r="B617" s="607"/>
      <c r="C617" s="614">
        <v>5101040107.1009998</v>
      </c>
      <c r="D617" s="609" t="s">
        <v>676</v>
      </c>
      <c r="F617" s="574" t="s">
        <v>3358</v>
      </c>
      <c r="G617" s="574" t="s">
        <v>676</v>
      </c>
      <c r="H617" s="611">
        <f t="shared" si="10"/>
        <v>4</v>
      </c>
      <c r="I617" s="612" t="s">
        <v>676</v>
      </c>
      <c r="J617" s="612" t="s">
        <v>4298</v>
      </c>
      <c r="K617" s="612" t="s">
        <v>2429</v>
      </c>
      <c r="L617" s="612" t="s">
        <v>4299</v>
      </c>
      <c r="M617" s="612" t="s">
        <v>4300</v>
      </c>
      <c r="N617" s="612" t="s">
        <v>4294</v>
      </c>
      <c r="O617" s="612" t="s">
        <v>917</v>
      </c>
      <c r="P617" s="612" t="s">
        <v>916</v>
      </c>
      <c r="Q617" s="612" t="s">
        <v>4097</v>
      </c>
    </row>
    <row r="618" spans="1:17" ht="23.25" customHeight="1">
      <c r="A618" s="606" t="s">
        <v>1687</v>
      </c>
      <c r="B618" s="607"/>
      <c r="C618" s="614">
        <v>5101040111.1009998</v>
      </c>
      <c r="D618" s="609" t="s">
        <v>677</v>
      </c>
      <c r="F618" s="574" t="s">
        <v>3359</v>
      </c>
      <c r="G618" s="574" t="s">
        <v>677</v>
      </c>
      <c r="H618" s="611">
        <f t="shared" si="10"/>
        <v>7</v>
      </c>
      <c r="I618" s="612" t="s">
        <v>677</v>
      </c>
      <c r="J618" s="612" t="s">
        <v>4298</v>
      </c>
      <c r="K618" s="612" t="s">
        <v>2429</v>
      </c>
      <c r="L618" s="612" t="s">
        <v>4299</v>
      </c>
      <c r="M618" s="612" t="s">
        <v>4300</v>
      </c>
      <c r="N618" s="612" t="s">
        <v>4294</v>
      </c>
      <c r="O618" s="612" t="s">
        <v>917</v>
      </c>
      <c r="P618" s="612" t="s">
        <v>916</v>
      </c>
      <c r="Q618" s="612" t="s">
        <v>4097</v>
      </c>
    </row>
    <row r="619" spans="1:17" ht="23.25" customHeight="1">
      <c r="A619" s="606" t="s">
        <v>1687</v>
      </c>
      <c r="B619" s="607"/>
      <c r="C619" s="614">
        <v>5101040118.1009998</v>
      </c>
      <c r="D619" s="609" t="s">
        <v>678</v>
      </c>
      <c r="F619" s="574" t="s">
        <v>3360</v>
      </c>
      <c r="G619" s="574" t="s">
        <v>678</v>
      </c>
      <c r="H619" s="611">
        <f t="shared" si="10"/>
        <v>84</v>
      </c>
      <c r="I619" s="612" t="s">
        <v>678</v>
      </c>
      <c r="J619" s="612" t="s">
        <v>4298</v>
      </c>
      <c r="K619" s="612" t="s">
        <v>2429</v>
      </c>
      <c r="L619" s="612" t="s">
        <v>4299</v>
      </c>
      <c r="M619" s="612" t="s">
        <v>4300</v>
      </c>
      <c r="N619" s="612" t="s">
        <v>4294</v>
      </c>
      <c r="O619" s="612" t="s">
        <v>917</v>
      </c>
      <c r="P619" s="612" t="s">
        <v>916</v>
      </c>
      <c r="Q619" s="612" t="s">
        <v>4097</v>
      </c>
    </row>
    <row r="620" spans="1:17" ht="23.25" customHeight="1">
      <c r="A620" s="606" t="s">
        <v>1687</v>
      </c>
      <c r="B620" s="607"/>
      <c r="C620" s="614">
        <v>5101040202.1009998</v>
      </c>
      <c r="D620" s="615" t="s">
        <v>670</v>
      </c>
      <c r="F620" s="574" t="s">
        <v>3361</v>
      </c>
      <c r="G620" s="574" t="s">
        <v>670</v>
      </c>
      <c r="H620" s="611">
        <f t="shared" si="10"/>
        <v>2</v>
      </c>
      <c r="I620" s="612" t="s">
        <v>670</v>
      </c>
      <c r="J620" s="612" t="s">
        <v>4301</v>
      </c>
      <c r="K620" s="612" t="s">
        <v>2430</v>
      </c>
      <c r="L620" s="612" t="s">
        <v>4299</v>
      </c>
      <c r="M620" s="612" t="s">
        <v>4300</v>
      </c>
      <c r="N620" s="612" t="s">
        <v>4294</v>
      </c>
      <c r="O620" s="612" t="s">
        <v>917</v>
      </c>
      <c r="P620" s="612" t="s">
        <v>916</v>
      </c>
      <c r="Q620" s="612" t="s">
        <v>4097</v>
      </c>
    </row>
    <row r="621" spans="1:17" ht="23.25" customHeight="1">
      <c r="A621" s="606" t="s">
        <v>1687</v>
      </c>
      <c r="B621" s="607"/>
      <c r="C621" s="614">
        <v>5101040204.1009998</v>
      </c>
      <c r="D621" s="609" t="s">
        <v>679</v>
      </c>
      <c r="F621" s="574" t="s">
        <v>3362</v>
      </c>
      <c r="G621" s="574" t="s">
        <v>4005</v>
      </c>
      <c r="H621" s="611">
        <f t="shared" si="10"/>
        <v>1</v>
      </c>
      <c r="I621" s="612" t="s">
        <v>4005</v>
      </c>
      <c r="J621" s="612" t="s">
        <v>4301</v>
      </c>
      <c r="K621" s="612" t="s">
        <v>2430</v>
      </c>
      <c r="L621" s="612" t="s">
        <v>4299</v>
      </c>
      <c r="M621" s="612" t="s">
        <v>4300</v>
      </c>
      <c r="N621" s="612" t="s">
        <v>4294</v>
      </c>
      <c r="O621" s="612" t="s">
        <v>917</v>
      </c>
      <c r="P621" s="612" t="s">
        <v>916</v>
      </c>
      <c r="Q621" s="612" t="s">
        <v>4097</v>
      </c>
    </row>
    <row r="622" spans="1:17" ht="23.25" customHeight="1">
      <c r="A622" s="606" t="s">
        <v>1687</v>
      </c>
      <c r="B622" s="607"/>
      <c r="C622" s="614">
        <v>5101040205.1009998</v>
      </c>
      <c r="D622" s="609" t="s">
        <v>680</v>
      </c>
      <c r="F622" s="574" t="s">
        <v>3364</v>
      </c>
      <c r="G622" s="574" t="s">
        <v>4006</v>
      </c>
      <c r="H622" s="611">
        <f t="shared" si="10"/>
        <v>1</v>
      </c>
      <c r="I622" s="612" t="s">
        <v>4006</v>
      </c>
      <c r="J622" s="612" t="s">
        <v>4301</v>
      </c>
      <c r="K622" s="612" t="s">
        <v>2430</v>
      </c>
      <c r="L622" s="612" t="s">
        <v>4299</v>
      </c>
      <c r="M622" s="612" t="s">
        <v>4300</v>
      </c>
      <c r="N622" s="612" t="s">
        <v>4294</v>
      </c>
      <c r="O622" s="612" t="s">
        <v>917</v>
      </c>
      <c r="P622" s="612" t="s">
        <v>916</v>
      </c>
      <c r="Q622" s="612" t="s">
        <v>4097</v>
      </c>
    </row>
    <row r="623" spans="1:17" ht="23.25" customHeight="1">
      <c r="A623" s="606" t="s">
        <v>1687</v>
      </c>
      <c r="B623" s="607"/>
      <c r="C623" s="614">
        <v>5101040206.1009998</v>
      </c>
      <c r="D623" s="613" t="s">
        <v>681</v>
      </c>
      <c r="F623" s="574" t="s">
        <v>3366</v>
      </c>
      <c r="G623" s="574" t="s">
        <v>4007</v>
      </c>
      <c r="H623" s="611">
        <f t="shared" si="10"/>
        <v>1</v>
      </c>
      <c r="I623" s="612" t="s">
        <v>4007</v>
      </c>
      <c r="J623" s="612" t="s">
        <v>4301</v>
      </c>
      <c r="K623" s="612" t="s">
        <v>2430</v>
      </c>
      <c r="L623" s="612" t="s">
        <v>4299</v>
      </c>
      <c r="M623" s="612" t="s">
        <v>4300</v>
      </c>
      <c r="N623" s="612" t="s">
        <v>4294</v>
      </c>
      <c r="O623" s="612" t="s">
        <v>917</v>
      </c>
      <c r="P623" s="612" t="s">
        <v>916</v>
      </c>
      <c r="Q623" s="612" t="s">
        <v>4097</v>
      </c>
    </row>
    <row r="624" spans="1:17" ht="23.25" customHeight="1">
      <c r="A624" s="606" t="s">
        <v>1687</v>
      </c>
      <c r="B624" s="607"/>
      <c r="C624" s="614">
        <v>5101040207.1009998</v>
      </c>
      <c r="D624" s="613" t="s">
        <v>682</v>
      </c>
      <c r="F624" s="574" t="s">
        <v>3368</v>
      </c>
      <c r="G624" s="574" t="s">
        <v>4008</v>
      </c>
      <c r="H624" s="611">
        <f t="shared" si="10"/>
        <v>969899</v>
      </c>
      <c r="I624" s="612" t="s">
        <v>4008</v>
      </c>
      <c r="J624" s="612" t="s">
        <v>4301</v>
      </c>
      <c r="K624" s="612" t="s">
        <v>2430</v>
      </c>
      <c r="L624" s="612" t="s">
        <v>4299</v>
      </c>
      <c r="M624" s="612" t="s">
        <v>4300</v>
      </c>
      <c r="N624" s="612" t="s">
        <v>4294</v>
      </c>
      <c r="O624" s="612" t="s">
        <v>917</v>
      </c>
      <c r="P624" s="612" t="s">
        <v>916</v>
      </c>
      <c r="Q624" s="612" t="s">
        <v>4097</v>
      </c>
    </row>
    <row r="625" spans="1:17" ht="23.25" customHeight="1">
      <c r="A625" s="606" t="s">
        <v>1687</v>
      </c>
      <c r="B625" s="607"/>
      <c r="C625" s="608">
        <v>5102010106.1009998</v>
      </c>
      <c r="D625" s="613" t="s">
        <v>683</v>
      </c>
      <c r="F625" s="574" t="s">
        <v>3370</v>
      </c>
      <c r="G625" s="574" t="s">
        <v>4009</v>
      </c>
      <c r="H625" s="611">
        <f t="shared" si="10"/>
        <v>93</v>
      </c>
      <c r="I625" s="612" t="s">
        <v>4009</v>
      </c>
      <c r="J625" s="612" t="s">
        <v>4302</v>
      </c>
      <c r="K625" s="612" t="s">
        <v>4303</v>
      </c>
      <c r="L625" s="612" t="s">
        <v>4304</v>
      </c>
      <c r="M625" s="612" t="s">
        <v>4305</v>
      </c>
      <c r="N625" s="612" t="s">
        <v>4294</v>
      </c>
      <c r="O625" s="612" t="s">
        <v>917</v>
      </c>
      <c r="P625" s="612" t="s">
        <v>916</v>
      </c>
      <c r="Q625" s="612" t="s">
        <v>4097</v>
      </c>
    </row>
    <row r="626" spans="1:17" ht="23.25" customHeight="1">
      <c r="A626" s="606" t="s">
        <v>1687</v>
      </c>
      <c r="B626" s="607"/>
      <c r="C626" s="614">
        <v>5102010199.1009998</v>
      </c>
      <c r="D626" s="609" t="s">
        <v>684</v>
      </c>
      <c r="F626" s="574" t="s">
        <v>3372</v>
      </c>
      <c r="G626" s="574" t="s">
        <v>4010</v>
      </c>
      <c r="H626" s="611">
        <f t="shared" si="10"/>
        <v>1.0004043579101563E-3</v>
      </c>
      <c r="I626" s="612" t="s">
        <v>4010</v>
      </c>
      <c r="J626" s="612" t="s">
        <v>4302</v>
      </c>
      <c r="K626" s="612" t="s">
        <v>4303</v>
      </c>
      <c r="L626" s="612" t="s">
        <v>4304</v>
      </c>
      <c r="M626" s="612" t="s">
        <v>4305</v>
      </c>
      <c r="N626" s="612" t="s">
        <v>4294</v>
      </c>
      <c r="O626" s="612" t="s">
        <v>917</v>
      </c>
      <c r="P626" s="612" t="s">
        <v>916</v>
      </c>
      <c r="Q626" s="612" t="s">
        <v>4097</v>
      </c>
    </row>
    <row r="627" spans="1:17" ht="23.25" customHeight="1">
      <c r="A627" s="606" t="s">
        <v>1687</v>
      </c>
      <c r="B627" s="607"/>
      <c r="C627" s="614">
        <v>5102010199.1020002</v>
      </c>
      <c r="D627" s="609" t="s">
        <v>685</v>
      </c>
      <c r="F627" s="574" t="s">
        <v>4011</v>
      </c>
      <c r="G627" s="574" t="s">
        <v>685</v>
      </c>
      <c r="H627" s="611">
        <f t="shared" si="10"/>
        <v>19999.998999595642</v>
      </c>
      <c r="I627" s="612" t="s">
        <v>685</v>
      </c>
      <c r="J627" s="612" t="s">
        <v>4302</v>
      </c>
      <c r="K627" s="612" t="s">
        <v>4303</v>
      </c>
      <c r="L627" s="612" t="s">
        <v>4304</v>
      </c>
      <c r="M627" s="612" t="s">
        <v>4305</v>
      </c>
      <c r="N627" s="612" t="s">
        <v>4294</v>
      </c>
      <c r="O627" s="612" t="s">
        <v>917</v>
      </c>
      <c r="P627" s="612" t="s">
        <v>916</v>
      </c>
      <c r="Q627" s="612" t="s">
        <v>4097</v>
      </c>
    </row>
    <row r="628" spans="1:17" ht="23.25" customHeight="1">
      <c r="A628" s="606" t="s">
        <v>1687</v>
      </c>
      <c r="B628" s="607"/>
      <c r="C628" s="614">
        <v>5102030199.1009998</v>
      </c>
      <c r="D628" s="609" t="s">
        <v>686</v>
      </c>
      <c r="F628" s="574" t="s">
        <v>3374</v>
      </c>
      <c r="G628" s="574" t="s">
        <v>4012</v>
      </c>
      <c r="H628" s="611">
        <f t="shared" si="10"/>
        <v>1.0004043579101563E-3</v>
      </c>
      <c r="I628" s="612" t="s">
        <v>4012</v>
      </c>
      <c r="J628" s="612" t="s">
        <v>4306</v>
      </c>
      <c r="K628" s="612" t="s">
        <v>4307</v>
      </c>
      <c r="L628" s="612" t="s">
        <v>4304</v>
      </c>
      <c r="M628" s="612" t="s">
        <v>4305</v>
      </c>
      <c r="N628" s="612" t="s">
        <v>4294</v>
      </c>
      <c r="O628" s="612" t="s">
        <v>917</v>
      </c>
      <c r="P628" s="612" t="s">
        <v>916</v>
      </c>
      <c r="Q628" s="612" t="s">
        <v>4097</v>
      </c>
    </row>
    <row r="629" spans="1:17" ht="23.25" customHeight="1">
      <c r="A629" s="606" t="s">
        <v>1687</v>
      </c>
      <c r="B629" s="607"/>
      <c r="C629" s="608">
        <v>5102030199.1020002</v>
      </c>
      <c r="D629" s="613" t="s">
        <v>687</v>
      </c>
      <c r="F629" s="574" t="s">
        <v>4013</v>
      </c>
      <c r="G629" s="574" t="s">
        <v>4014</v>
      </c>
      <c r="H629" s="611">
        <f t="shared" si="10"/>
        <v>979902.99899959564</v>
      </c>
      <c r="I629" s="612" t="s">
        <v>4014</v>
      </c>
      <c r="J629" s="612" t="s">
        <v>4302</v>
      </c>
      <c r="K629" s="612" t="s">
        <v>4303</v>
      </c>
      <c r="L629" s="612" t="s">
        <v>4304</v>
      </c>
      <c r="M629" s="612" t="s">
        <v>4305</v>
      </c>
      <c r="N629" s="612" t="s">
        <v>4294</v>
      </c>
      <c r="O629" s="612" t="s">
        <v>917</v>
      </c>
      <c r="P629" s="612" t="s">
        <v>916</v>
      </c>
      <c r="Q629" s="612" t="s">
        <v>4097</v>
      </c>
    </row>
    <row r="630" spans="1:17" ht="23.25" customHeight="1">
      <c r="A630" s="606" t="s">
        <v>1743</v>
      </c>
      <c r="B630" s="607"/>
      <c r="C630" s="614">
        <v>5103010102.1009998</v>
      </c>
      <c r="D630" s="609" t="s">
        <v>688</v>
      </c>
      <c r="F630" s="574" t="s">
        <v>3376</v>
      </c>
      <c r="G630" s="574" t="s">
        <v>4015</v>
      </c>
      <c r="H630" s="611">
        <f t="shared" si="10"/>
        <v>1.0004043579101563E-3</v>
      </c>
      <c r="I630" s="612" t="s">
        <v>4015</v>
      </c>
      <c r="J630" s="612" t="s">
        <v>4308</v>
      </c>
      <c r="K630" s="612" t="s">
        <v>2441</v>
      </c>
      <c r="L630" s="612" t="s">
        <v>4309</v>
      </c>
      <c r="M630" s="612" t="s">
        <v>4310</v>
      </c>
      <c r="N630" s="612" t="s">
        <v>4294</v>
      </c>
      <c r="O630" s="612" t="s">
        <v>917</v>
      </c>
      <c r="P630" s="612" t="s">
        <v>916</v>
      </c>
      <c r="Q630" s="612" t="s">
        <v>4097</v>
      </c>
    </row>
    <row r="631" spans="1:17" ht="23.25" customHeight="1">
      <c r="A631" s="606" t="s">
        <v>1743</v>
      </c>
      <c r="B631" s="607"/>
      <c r="C631" s="608">
        <v>5103010102.1020002</v>
      </c>
      <c r="D631" s="613" t="s">
        <v>689</v>
      </c>
      <c r="F631" s="574" t="s">
        <v>4016</v>
      </c>
      <c r="G631" s="574" t="s">
        <v>4017</v>
      </c>
      <c r="H631" s="611">
        <f t="shared" si="10"/>
        <v>0.99899959564208984</v>
      </c>
      <c r="I631" s="612" t="s">
        <v>4017</v>
      </c>
      <c r="J631" s="612" t="s">
        <v>4302</v>
      </c>
      <c r="K631" s="612" t="s">
        <v>4303</v>
      </c>
      <c r="L631" s="612" t="s">
        <v>4304</v>
      </c>
      <c r="M631" s="612" t="s">
        <v>4305</v>
      </c>
      <c r="N631" s="612" t="s">
        <v>4294</v>
      </c>
      <c r="O631" s="612" t="s">
        <v>917</v>
      </c>
      <c r="P631" s="612" t="s">
        <v>916</v>
      </c>
      <c r="Q631" s="612" t="s">
        <v>4097</v>
      </c>
    </row>
    <row r="632" spans="1:17" ht="23.25" customHeight="1">
      <c r="A632" s="606" t="s">
        <v>1743</v>
      </c>
      <c r="B632" s="607"/>
      <c r="C632" s="614">
        <v>5103010103.1009998</v>
      </c>
      <c r="D632" s="609" t="s">
        <v>690</v>
      </c>
      <c r="F632" s="574" t="s">
        <v>3378</v>
      </c>
      <c r="G632" s="574" t="s">
        <v>4018</v>
      </c>
      <c r="H632" s="611">
        <f t="shared" si="10"/>
        <v>1.0004043579101563E-3</v>
      </c>
      <c r="I632" s="612" t="s">
        <v>4018</v>
      </c>
      <c r="J632" s="612" t="s">
        <v>4308</v>
      </c>
      <c r="K632" s="612" t="s">
        <v>2441</v>
      </c>
      <c r="L632" s="612" t="s">
        <v>4309</v>
      </c>
      <c r="M632" s="612" t="s">
        <v>4310</v>
      </c>
      <c r="N632" s="612" t="s">
        <v>4294</v>
      </c>
      <c r="O632" s="612" t="s">
        <v>917</v>
      </c>
      <c r="P632" s="612" t="s">
        <v>916</v>
      </c>
      <c r="Q632" s="612" t="s">
        <v>4097</v>
      </c>
    </row>
    <row r="633" spans="1:17" ht="23.25" customHeight="1">
      <c r="A633" s="606" t="s">
        <v>1743</v>
      </c>
      <c r="B633" s="607"/>
      <c r="C633" s="608">
        <v>5103010103.1020002</v>
      </c>
      <c r="D633" s="609" t="s">
        <v>691</v>
      </c>
      <c r="F633" s="574" t="s">
        <v>4019</v>
      </c>
      <c r="G633" s="574" t="s">
        <v>4020</v>
      </c>
      <c r="H633" s="611">
        <f t="shared" si="10"/>
        <v>95.99899959564209</v>
      </c>
      <c r="I633" s="612" t="s">
        <v>4020</v>
      </c>
      <c r="J633" s="612" t="s">
        <v>4302</v>
      </c>
      <c r="K633" s="612" t="s">
        <v>4303</v>
      </c>
      <c r="L633" s="612" t="s">
        <v>4304</v>
      </c>
      <c r="M633" s="612" t="s">
        <v>4305</v>
      </c>
      <c r="N633" s="612" t="s">
        <v>4294</v>
      </c>
      <c r="O633" s="612" t="s">
        <v>917</v>
      </c>
      <c r="P633" s="612" t="s">
        <v>916</v>
      </c>
      <c r="Q633" s="612" t="s">
        <v>4097</v>
      </c>
    </row>
    <row r="634" spans="1:17" ht="23.25" customHeight="1">
      <c r="A634" s="606" t="s">
        <v>1743</v>
      </c>
      <c r="B634" s="607"/>
      <c r="C634" s="608">
        <v>5103010199.1009998</v>
      </c>
      <c r="D634" s="609" t="s">
        <v>692</v>
      </c>
      <c r="F634" s="574" t="s">
        <v>3380</v>
      </c>
      <c r="G634" s="574" t="s">
        <v>4021</v>
      </c>
      <c r="H634" s="611">
        <f t="shared" si="10"/>
        <v>1.0004043579101563E-3</v>
      </c>
      <c r="I634" s="612" t="s">
        <v>4021</v>
      </c>
      <c r="J634" s="612" t="s">
        <v>4308</v>
      </c>
      <c r="K634" s="612" t="s">
        <v>2441</v>
      </c>
      <c r="L634" s="612" t="s">
        <v>4309</v>
      </c>
      <c r="M634" s="612" t="s">
        <v>4310</v>
      </c>
      <c r="N634" s="612" t="s">
        <v>4294</v>
      </c>
      <c r="O634" s="612" t="s">
        <v>917</v>
      </c>
      <c r="P634" s="612" t="s">
        <v>916</v>
      </c>
      <c r="Q634" s="612" t="s">
        <v>4097</v>
      </c>
    </row>
    <row r="635" spans="1:17" ht="23.25" customHeight="1">
      <c r="A635" s="606" t="s">
        <v>1743</v>
      </c>
      <c r="B635" s="607"/>
      <c r="C635" s="608">
        <v>5103010199.1020002</v>
      </c>
      <c r="D635" s="609" t="s">
        <v>693</v>
      </c>
      <c r="F635" s="574" t="s">
        <v>4022</v>
      </c>
      <c r="G635" s="574" t="s">
        <v>4023</v>
      </c>
      <c r="H635" s="611">
        <f t="shared" si="10"/>
        <v>999904.99899959564</v>
      </c>
      <c r="I635" s="612" t="s">
        <v>4023</v>
      </c>
      <c r="J635" s="612" t="s">
        <v>4308</v>
      </c>
      <c r="K635" s="612" t="s">
        <v>2441</v>
      </c>
      <c r="L635" s="612" t="s">
        <v>4309</v>
      </c>
      <c r="M635" s="612" t="s">
        <v>4310</v>
      </c>
      <c r="N635" s="612" t="s">
        <v>4294</v>
      </c>
      <c r="O635" s="612" t="s">
        <v>917</v>
      </c>
      <c r="P635" s="612" t="s">
        <v>916</v>
      </c>
      <c r="Q635" s="612" t="s">
        <v>4097</v>
      </c>
    </row>
    <row r="636" spans="1:17" ht="23.25" customHeight="1">
      <c r="A636" s="606" t="s">
        <v>1752</v>
      </c>
      <c r="B636" s="607"/>
      <c r="C636" s="614">
        <v>5104010104.1009998</v>
      </c>
      <c r="D636" s="609" t="s">
        <v>694</v>
      </c>
      <c r="F636" s="574" t="s">
        <v>3382</v>
      </c>
      <c r="G636" s="574" t="s">
        <v>694</v>
      </c>
      <c r="H636" s="611">
        <f t="shared" si="10"/>
        <v>1.0004043579101563E-3</v>
      </c>
      <c r="I636" s="612" t="s">
        <v>694</v>
      </c>
      <c r="J636" s="612" t="s">
        <v>4311</v>
      </c>
      <c r="K636" s="612" t="s">
        <v>2445</v>
      </c>
      <c r="L636" s="612" t="s">
        <v>4312</v>
      </c>
      <c r="M636" s="612" t="s">
        <v>4313</v>
      </c>
      <c r="N636" s="612" t="s">
        <v>4294</v>
      </c>
      <c r="O636" s="612" t="s">
        <v>917</v>
      </c>
      <c r="P636" s="612" t="s">
        <v>916</v>
      </c>
      <c r="Q636" s="612" t="s">
        <v>4097</v>
      </c>
    </row>
    <row r="637" spans="1:17" ht="23.25" customHeight="1">
      <c r="A637" s="606" t="s">
        <v>1752</v>
      </c>
      <c r="B637" s="607"/>
      <c r="C637" s="614">
        <v>5104010104.1020002</v>
      </c>
      <c r="D637" s="609" t="s">
        <v>695</v>
      </c>
      <c r="F637" s="574" t="s">
        <v>3383</v>
      </c>
      <c r="G637" s="574" t="s">
        <v>695</v>
      </c>
      <c r="H637" s="611">
        <f t="shared" si="10"/>
        <v>9.9945068359375E-4</v>
      </c>
      <c r="I637" s="612" t="s">
        <v>695</v>
      </c>
      <c r="J637" s="612" t="s">
        <v>4311</v>
      </c>
      <c r="K637" s="612" t="s">
        <v>2445</v>
      </c>
      <c r="L637" s="612" t="s">
        <v>4312</v>
      </c>
      <c r="M637" s="612" t="s">
        <v>4313</v>
      </c>
      <c r="N637" s="612" t="s">
        <v>4294</v>
      </c>
      <c r="O637" s="612" t="s">
        <v>917</v>
      </c>
      <c r="P637" s="612" t="s">
        <v>916</v>
      </c>
      <c r="Q637" s="612" t="s">
        <v>4097</v>
      </c>
    </row>
    <row r="638" spans="1:17" ht="23.25" customHeight="1">
      <c r="A638" s="606" t="s">
        <v>1752</v>
      </c>
      <c r="B638" s="607"/>
      <c r="C638" s="614">
        <v>5104010104.1029997</v>
      </c>
      <c r="D638" s="609" t="s">
        <v>696</v>
      </c>
      <c r="F638" s="574" t="s">
        <v>3384</v>
      </c>
      <c r="G638" s="574" t="s">
        <v>696</v>
      </c>
      <c r="H638" s="611">
        <f t="shared" si="10"/>
        <v>1.0004043579101563E-3</v>
      </c>
      <c r="I638" s="612" t="s">
        <v>696</v>
      </c>
      <c r="J638" s="612" t="s">
        <v>4311</v>
      </c>
      <c r="K638" s="612" t="s">
        <v>2445</v>
      </c>
      <c r="L638" s="612" t="s">
        <v>4312</v>
      </c>
      <c r="M638" s="612" t="s">
        <v>4313</v>
      </c>
      <c r="N638" s="612" t="s">
        <v>4294</v>
      </c>
      <c r="O638" s="612" t="s">
        <v>917</v>
      </c>
      <c r="P638" s="612" t="s">
        <v>916</v>
      </c>
      <c r="Q638" s="612" t="s">
        <v>4097</v>
      </c>
    </row>
    <row r="639" spans="1:17" ht="23.25" customHeight="1">
      <c r="A639" s="606" t="s">
        <v>1752</v>
      </c>
      <c r="B639" s="607"/>
      <c r="C639" s="608">
        <v>5104010104.1040001</v>
      </c>
      <c r="D639" s="613" t="s">
        <v>697</v>
      </c>
      <c r="F639" s="574" t="s">
        <v>3385</v>
      </c>
      <c r="G639" s="574" t="s">
        <v>697</v>
      </c>
      <c r="H639" s="611">
        <f t="shared" si="10"/>
        <v>9.9945068359375E-4</v>
      </c>
      <c r="I639" s="612" t="s">
        <v>697</v>
      </c>
      <c r="J639" s="612" t="s">
        <v>4311</v>
      </c>
      <c r="K639" s="612" t="s">
        <v>2445</v>
      </c>
      <c r="L639" s="612" t="s">
        <v>4312</v>
      </c>
      <c r="M639" s="612" t="s">
        <v>4313</v>
      </c>
      <c r="N639" s="612" t="s">
        <v>4294</v>
      </c>
      <c r="O639" s="612" t="s">
        <v>917</v>
      </c>
      <c r="P639" s="612" t="s">
        <v>916</v>
      </c>
      <c r="Q639" s="612" t="s">
        <v>4097</v>
      </c>
    </row>
    <row r="640" spans="1:17" ht="23.25" customHeight="1">
      <c r="A640" s="606" t="s">
        <v>1752</v>
      </c>
      <c r="B640" s="607"/>
      <c r="C640" s="614">
        <v>5104010104.1049995</v>
      </c>
      <c r="D640" s="609" t="s">
        <v>698</v>
      </c>
      <c r="F640" s="574" t="s">
        <v>3386</v>
      </c>
      <c r="G640" s="574" t="s">
        <v>698</v>
      </c>
      <c r="H640" s="611">
        <f t="shared" si="10"/>
        <v>1.0004043579101563E-3</v>
      </c>
      <c r="I640" s="612" t="s">
        <v>698</v>
      </c>
      <c r="J640" s="612" t="s">
        <v>4311</v>
      </c>
      <c r="K640" s="612" t="s">
        <v>2445</v>
      </c>
      <c r="L640" s="612" t="s">
        <v>4312</v>
      </c>
      <c r="M640" s="612" t="s">
        <v>4313</v>
      </c>
      <c r="N640" s="612" t="s">
        <v>4294</v>
      </c>
      <c r="O640" s="612" t="s">
        <v>917</v>
      </c>
      <c r="P640" s="612" t="s">
        <v>916</v>
      </c>
      <c r="Q640" s="612" t="s">
        <v>4097</v>
      </c>
    </row>
    <row r="641" spans="1:17" ht="23.25" customHeight="1">
      <c r="A641" s="606" t="s">
        <v>1752</v>
      </c>
      <c r="B641" s="607"/>
      <c r="C641" s="608">
        <v>5104010104.1059999</v>
      </c>
      <c r="D641" s="613" t="s">
        <v>699</v>
      </c>
      <c r="F641" s="574" t="s">
        <v>3388</v>
      </c>
      <c r="G641" s="574" t="s">
        <v>699</v>
      </c>
      <c r="H641" s="611">
        <f t="shared" si="10"/>
        <v>1.0004043579101563E-3</v>
      </c>
      <c r="I641" s="612" t="s">
        <v>699</v>
      </c>
      <c r="J641" s="612" t="s">
        <v>4311</v>
      </c>
      <c r="K641" s="612" t="s">
        <v>2445</v>
      </c>
      <c r="L641" s="612" t="s">
        <v>4312</v>
      </c>
      <c r="M641" s="612" t="s">
        <v>4313</v>
      </c>
      <c r="N641" s="612" t="s">
        <v>4294</v>
      </c>
      <c r="O641" s="612" t="s">
        <v>917</v>
      </c>
      <c r="P641" s="612" t="s">
        <v>916</v>
      </c>
      <c r="Q641" s="612" t="s">
        <v>4097</v>
      </c>
    </row>
    <row r="642" spans="1:17" ht="23.25" customHeight="1">
      <c r="A642" s="606" t="s">
        <v>1752</v>
      </c>
      <c r="B642" s="607"/>
      <c r="C642" s="614">
        <v>5104010104.1070004</v>
      </c>
      <c r="D642" s="609" t="s">
        <v>700</v>
      </c>
      <c r="F642" s="574" t="s">
        <v>3389</v>
      </c>
      <c r="G642" s="574" t="s">
        <v>700</v>
      </c>
      <c r="H642" s="611">
        <f t="shared" si="10"/>
        <v>9.9945068359375E-4</v>
      </c>
      <c r="I642" s="612" t="s">
        <v>700</v>
      </c>
      <c r="J642" s="612" t="s">
        <v>4311</v>
      </c>
      <c r="K642" s="612" t="s">
        <v>2445</v>
      </c>
      <c r="L642" s="612" t="s">
        <v>4312</v>
      </c>
      <c r="M642" s="612" t="s">
        <v>4313</v>
      </c>
      <c r="N642" s="612" t="s">
        <v>4294</v>
      </c>
      <c r="O642" s="612" t="s">
        <v>917</v>
      </c>
      <c r="P642" s="612" t="s">
        <v>916</v>
      </c>
      <c r="Q642" s="612" t="s">
        <v>4097</v>
      </c>
    </row>
    <row r="643" spans="1:17" ht="23.25" customHeight="1">
      <c r="A643" s="606" t="s">
        <v>1752</v>
      </c>
      <c r="B643" s="607"/>
      <c r="C643" s="608">
        <v>5104010104.1079998</v>
      </c>
      <c r="D643" s="609" t="s">
        <v>701</v>
      </c>
      <c r="F643" s="574" t="s">
        <v>3390</v>
      </c>
      <c r="G643" s="574" t="s">
        <v>701</v>
      </c>
      <c r="H643" s="611">
        <f t="shared" si="10"/>
        <v>1.0004043579101563E-3</v>
      </c>
      <c r="I643" s="612" t="s">
        <v>701</v>
      </c>
      <c r="J643" s="612" t="s">
        <v>4311</v>
      </c>
      <c r="K643" s="612" t="s">
        <v>2445</v>
      </c>
      <c r="L643" s="612" t="s">
        <v>4312</v>
      </c>
      <c r="M643" s="612" t="s">
        <v>4313</v>
      </c>
      <c r="N643" s="612" t="s">
        <v>4294</v>
      </c>
      <c r="O643" s="612" t="s">
        <v>917</v>
      </c>
      <c r="P643" s="612" t="s">
        <v>916</v>
      </c>
      <c r="Q643" s="612" t="s">
        <v>4097</v>
      </c>
    </row>
    <row r="644" spans="1:17" ht="23.25" customHeight="1">
      <c r="A644" s="606" t="s">
        <v>1752</v>
      </c>
      <c r="B644" s="607"/>
      <c r="C644" s="608">
        <v>5104010104.1090002</v>
      </c>
      <c r="D644" s="613" t="s">
        <v>702</v>
      </c>
      <c r="F644" s="574" t="s">
        <v>3391</v>
      </c>
      <c r="G644" s="574" t="s">
        <v>702</v>
      </c>
      <c r="H644" s="611">
        <f t="shared" ref="H644:H707" si="11">+C645-F644</f>
        <v>2.991999626159668</v>
      </c>
      <c r="I644" s="612" t="s">
        <v>702</v>
      </c>
      <c r="J644" s="612" t="s">
        <v>4311</v>
      </c>
      <c r="K644" s="612" t="s">
        <v>2445</v>
      </c>
      <c r="L644" s="612" t="s">
        <v>4312</v>
      </c>
      <c r="M644" s="612" t="s">
        <v>4313</v>
      </c>
      <c r="N644" s="612" t="s">
        <v>4294</v>
      </c>
      <c r="O644" s="612" t="s">
        <v>917</v>
      </c>
      <c r="P644" s="612" t="s">
        <v>916</v>
      </c>
      <c r="Q644" s="612" t="s">
        <v>4097</v>
      </c>
    </row>
    <row r="645" spans="1:17" ht="23.25" customHeight="1">
      <c r="A645" s="606" t="s">
        <v>1743</v>
      </c>
      <c r="B645" s="607"/>
      <c r="C645" s="608">
        <v>5104010107.1009998</v>
      </c>
      <c r="D645" s="609" t="s">
        <v>703</v>
      </c>
      <c r="F645" s="574" t="s">
        <v>3392</v>
      </c>
      <c r="G645" s="574" t="s">
        <v>703</v>
      </c>
      <c r="H645" s="611">
        <f t="shared" si="11"/>
        <v>1.0004043579101563E-3</v>
      </c>
      <c r="I645" s="612" t="s">
        <v>703</v>
      </c>
      <c r="J645" s="612" t="s">
        <v>4311</v>
      </c>
      <c r="K645" s="612" t="s">
        <v>2445</v>
      </c>
      <c r="L645" s="612" t="s">
        <v>4312</v>
      </c>
      <c r="M645" s="612" t="s">
        <v>4313</v>
      </c>
      <c r="N645" s="612" t="s">
        <v>4294</v>
      </c>
      <c r="O645" s="612" t="s">
        <v>917</v>
      </c>
      <c r="P645" s="612" t="s">
        <v>916</v>
      </c>
      <c r="Q645" s="612" t="s">
        <v>4097</v>
      </c>
    </row>
    <row r="646" spans="1:17" ht="23.25" customHeight="1">
      <c r="A646" s="606" t="s">
        <v>1743</v>
      </c>
      <c r="B646" s="607"/>
      <c r="C646" s="614">
        <v>5104010107.1020002</v>
      </c>
      <c r="D646" s="609" t="s">
        <v>704</v>
      </c>
      <c r="F646" s="574" t="s">
        <v>3393</v>
      </c>
      <c r="G646" s="574" t="s">
        <v>704</v>
      </c>
      <c r="H646" s="611">
        <f t="shared" si="11"/>
        <v>9.9945068359375E-4</v>
      </c>
      <c r="I646" s="612" t="s">
        <v>704</v>
      </c>
      <c r="J646" s="612" t="s">
        <v>4311</v>
      </c>
      <c r="K646" s="612" t="s">
        <v>2445</v>
      </c>
      <c r="L646" s="612" t="s">
        <v>4312</v>
      </c>
      <c r="M646" s="612" t="s">
        <v>4313</v>
      </c>
      <c r="N646" s="612" t="s">
        <v>4294</v>
      </c>
      <c r="O646" s="612" t="s">
        <v>917</v>
      </c>
      <c r="P646" s="612" t="s">
        <v>916</v>
      </c>
      <c r="Q646" s="612" t="s">
        <v>4097</v>
      </c>
    </row>
    <row r="647" spans="1:17" ht="23.25" customHeight="1">
      <c r="A647" s="606" t="s">
        <v>1743</v>
      </c>
      <c r="B647" s="607"/>
      <c r="C647" s="614">
        <v>5104010107.1029997</v>
      </c>
      <c r="D647" s="609" t="s">
        <v>705</v>
      </c>
      <c r="F647" s="574" t="s">
        <v>3394</v>
      </c>
      <c r="G647" s="574" t="s">
        <v>705</v>
      </c>
      <c r="H647" s="611">
        <f t="shared" si="11"/>
        <v>1.0004043579101563E-3</v>
      </c>
      <c r="I647" s="612" t="s">
        <v>705</v>
      </c>
      <c r="J647" s="612" t="s">
        <v>4311</v>
      </c>
      <c r="K647" s="612" t="s">
        <v>2445</v>
      </c>
      <c r="L647" s="612" t="s">
        <v>4312</v>
      </c>
      <c r="M647" s="612" t="s">
        <v>4313</v>
      </c>
      <c r="N647" s="612" t="s">
        <v>4294</v>
      </c>
      <c r="O647" s="612" t="s">
        <v>917</v>
      </c>
      <c r="P647" s="612" t="s">
        <v>916</v>
      </c>
      <c r="Q647" s="612" t="s">
        <v>4097</v>
      </c>
    </row>
    <row r="648" spans="1:17" ht="23.25" customHeight="1">
      <c r="A648" s="606" t="s">
        <v>1743</v>
      </c>
      <c r="B648" s="607"/>
      <c r="C648" s="614">
        <v>5104010107.1040001</v>
      </c>
      <c r="D648" s="609" t="s">
        <v>706</v>
      </c>
      <c r="F648" s="574" t="s">
        <v>3395</v>
      </c>
      <c r="G648" s="574" t="s">
        <v>706</v>
      </c>
      <c r="H648" s="611">
        <f t="shared" si="11"/>
        <v>9.9945068359375E-4</v>
      </c>
      <c r="I648" s="612" t="s">
        <v>706</v>
      </c>
      <c r="J648" s="612" t="s">
        <v>4311</v>
      </c>
      <c r="K648" s="612" t="s">
        <v>2445</v>
      </c>
      <c r="L648" s="612" t="s">
        <v>4312</v>
      </c>
      <c r="M648" s="612" t="s">
        <v>4313</v>
      </c>
      <c r="N648" s="612" t="s">
        <v>4294</v>
      </c>
      <c r="O648" s="612" t="s">
        <v>917</v>
      </c>
      <c r="P648" s="612" t="s">
        <v>916</v>
      </c>
      <c r="Q648" s="612" t="s">
        <v>4097</v>
      </c>
    </row>
    <row r="649" spans="1:17" ht="23.25" customHeight="1">
      <c r="A649" s="606" t="s">
        <v>1743</v>
      </c>
      <c r="B649" s="607"/>
      <c r="C649" s="608">
        <v>5104010107.1049995</v>
      </c>
      <c r="D649" s="613" t="s">
        <v>707</v>
      </c>
      <c r="F649" s="574" t="s">
        <v>3396</v>
      </c>
      <c r="G649" s="574" t="s">
        <v>707</v>
      </c>
      <c r="H649" s="611">
        <f t="shared" si="11"/>
        <v>1.0004043579101563E-3</v>
      </c>
      <c r="I649" s="612" t="s">
        <v>707</v>
      </c>
      <c r="J649" s="612" t="s">
        <v>4311</v>
      </c>
      <c r="K649" s="612" t="s">
        <v>2445</v>
      </c>
      <c r="L649" s="612" t="s">
        <v>4312</v>
      </c>
      <c r="M649" s="612" t="s">
        <v>4313</v>
      </c>
      <c r="N649" s="612" t="s">
        <v>4294</v>
      </c>
      <c r="O649" s="612" t="s">
        <v>917</v>
      </c>
      <c r="P649" s="612" t="s">
        <v>916</v>
      </c>
      <c r="Q649" s="612" t="s">
        <v>4097</v>
      </c>
    </row>
    <row r="650" spans="1:17" ht="23.25" customHeight="1">
      <c r="A650" s="606" t="s">
        <v>1743</v>
      </c>
      <c r="B650" s="607"/>
      <c r="C650" s="608">
        <v>5104010107.1059999</v>
      </c>
      <c r="D650" s="613" t="s">
        <v>708</v>
      </c>
      <c r="F650" s="574" t="s">
        <v>3397</v>
      </c>
      <c r="G650" s="574" t="s">
        <v>708</v>
      </c>
      <c r="H650" s="611">
        <f t="shared" si="11"/>
        <v>1.0004043579101563E-3</v>
      </c>
      <c r="I650" s="612" t="s">
        <v>708</v>
      </c>
      <c r="J650" s="612" t="s">
        <v>4311</v>
      </c>
      <c r="K650" s="612" t="s">
        <v>2445</v>
      </c>
      <c r="L650" s="612" t="s">
        <v>4312</v>
      </c>
      <c r="M650" s="612" t="s">
        <v>4313</v>
      </c>
      <c r="N650" s="612" t="s">
        <v>4294</v>
      </c>
      <c r="O650" s="612" t="s">
        <v>917</v>
      </c>
      <c r="P650" s="612" t="s">
        <v>916</v>
      </c>
      <c r="Q650" s="612" t="s">
        <v>4097</v>
      </c>
    </row>
    <row r="651" spans="1:17" ht="23.25" customHeight="1">
      <c r="A651" s="606" t="s">
        <v>1743</v>
      </c>
      <c r="B651" s="607"/>
      <c r="C651" s="608">
        <v>5104010107.1070004</v>
      </c>
      <c r="D651" s="613" t="s">
        <v>709</v>
      </c>
      <c r="F651" s="574" t="s">
        <v>3398</v>
      </c>
      <c r="G651" s="574" t="s">
        <v>709</v>
      </c>
      <c r="H651" s="611">
        <f t="shared" si="11"/>
        <v>9.9945068359375E-4</v>
      </c>
      <c r="I651" s="612" t="s">
        <v>709</v>
      </c>
      <c r="J651" s="612" t="s">
        <v>4311</v>
      </c>
      <c r="K651" s="612" t="s">
        <v>2445</v>
      </c>
      <c r="L651" s="612" t="s">
        <v>4312</v>
      </c>
      <c r="M651" s="612" t="s">
        <v>4313</v>
      </c>
      <c r="N651" s="612" t="s">
        <v>4294</v>
      </c>
      <c r="O651" s="612" t="s">
        <v>917</v>
      </c>
      <c r="P651" s="612" t="s">
        <v>916</v>
      </c>
      <c r="Q651" s="612" t="s">
        <v>4097</v>
      </c>
    </row>
    <row r="652" spans="1:17" ht="23.25" customHeight="1">
      <c r="A652" s="606" t="s">
        <v>1743</v>
      </c>
      <c r="B652" s="607"/>
      <c r="C652" s="614">
        <v>5104010107.1079998</v>
      </c>
      <c r="D652" s="609" t="s">
        <v>710</v>
      </c>
      <c r="F652" s="574" t="s">
        <v>3399</v>
      </c>
      <c r="G652" s="574" t="s">
        <v>710</v>
      </c>
      <c r="H652" s="611">
        <f t="shared" si="11"/>
        <v>1.0004043579101563E-3</v>
      </c>
      <c r="I652" s="612" t="s">
        <v>710</v>
      </c>
      <c r="J652" s="612" t="s">
        <v>4311</v>
      </c>
      <c r="K652" s="612" t="s">
        <v>2445</v>
      </c>
      <c r="L652" s="612" t="s">
        <v>4312</v>
      </c>
      <c r="M652" s="612" t="s">
        <v>4313</v>
      </c>
      <c r="N652" s="612" t="s">
        <v>4294</v>
      </c>
      <c r="O652" s="612" t="s">
        <v>917</v>
      </c>
      <c r="P652" s="612" t="s">
        <v>916</v>
      </c>
      <c r="Q652" s="612" t="s">
        <v>4097</v>
      </c>
    </row>
    <row r="653" spans="1:17" ht="23.25" customHeight="1">
      <c r="A653" s="606" t="s">
        <v>1743</v>
      </c>
      <c r="B653" s="607"/>
      <c r="C653" s="614">
        <v>5104010107.1090002</v>
      </c>
      <c r="D653" s="609" t="s">
        <v>711</v>
      </c>
      <c r="F653" s="574" t="s">
        <v>3400</v>
      </c>
      <c r="G653" s="574" t="s">
        <v>711</v>
      </c>
      <c r="H653" s="611">
        <f t="shared" si="11"/>
        <v>9.9945068359375E-4</v>
      </c>
      <c r="I653" s="612" t="s">
        <v>711</v>
      </c>
      <c r="J653" s="612" t="s">
        <v>4311</v>
      </c>
      <c r="K653" s="612" t="s">
        <v>2445</v>
      </c>
      <c r="L653" s="612" t="s">
        <v>4312</v>
      </c>
      <c r="M653" s="612" t="s">
        <v>4313</v>
      </c>
      <c r="N653" s="612" t="s">
        <v>4294</v>
      </c>
      <c r="O653" s="612" t="s">
        <v>917</v>
      </c>
      <c r="P653" s="612" t="s">
        <v>916</v>
      </c>
      <c r="Q653" s="612" t="s">
        <v>4097</v>
      </c>
    </row>
    <row r="654" spans="1:17" ht="23.25" customHeight="1">
      <c r="A654" s="606" t="s">
        <v>1743</v>
      </c>
      <c r="B654" s="607"/>
      <c r="C654" s="614">
        <v>5104010107.1099997</v>
      </c>
      <c r="D654" s="609" t="s">
        <v>712</v>
      </c>
      <c r="F654" s="574" t="s">
        <v>3401</v>
      </c>
      <c r="G654" s="574" t="s">
        <v>712</v>
      </c>
      <c r="H654" s="611">
        <f t="shared" si="11"/>
        <v>1.0004043579101563E-3</v>
      </c>
      <c r="I654" s="612" t="s">
        <v>712</v>
      </c>
      <c r="J654" s="612" t="s">
        <v>4311</v>
      </c>
      <c r="K654" s="612" t="s">
        <v>2445</v>
      </c>
      <c r="L654" s="612" t="s">
        <v>4312</v>
      </c>
      <c r="M654" s="612" t="s">
        <v>4313</v>
      </c>
      <c r="N654" s="612" t="s">
        <v>4294</v>
      </c>
      <c r="O654" s="612" t="s">
        <v>917</v>
      </c>
      <c r="P654" s="612" t="s">
        <v>916</v>
      </c>
      <c r="Q654" s="612" t="s">
        <v>4097</v>
      </c>
    </row>
    <row r="655" spans="1:17" ht="23.25" customHeight="1">
      <c r="A655" s="606" t="s">
        <v>1743</v>
      </c>
      <c r="B655" s="607"/>
      <c r="C655" s="614">
        <v>5104010107.1110001</v>
      </c>
      <c r="D655" s="609" t="s">
        <v>713</v>
      </c>
      <c r="F655" s="574" t="s">
        <v>3402</v>
      </c>
      <c r="G655" s="574" t="s">
        <v>713</v>
      </c>
      <c r="H655" s="611">
        <f t="shared" si="11"/>
        <v>1.0004043579101563E-3</v>
      </c>
      <c r="I655" s="612" t="s">
        <v>713</v>
      </c>
      <c r="J655" s="612" t="s">
        <v>4311</v>
      </c>
      <c r="K655" s="612" t="s">
        <v>2445</v>
      </c>
      <c r="L655" s="612" t="s">
        <v>4312</v>
      </c>
      <c r="M655" s="612" t="s">
        <v>4313</v>
      </c>
      <c r="N655" s="612" t="s">
        <v>4294</v>
      </c>
      <c r="O655" s="612" t="s">
        <v>917</v>
      </c>
      <c r="P655" s="612" t="s">
        <v>916</v>
      </c>
      <c r="Q655" s="612" t="s">
        <v>4097</v>
      </c>
    </row>
    <row r="656" spans="1:17" ht="23.25" customHeight="1">
      <c r="A656" s="606" t="s">
        <v>1743</v>
      </c>
      <c r="B656" s="607"/>
      <c r="C656" s="614">
        <v>5104010107.1120005</v>
      </c>
      <c r="D656" s="609" t="s">
        <v>714</v>
      </c>
      <c r="F656" s="574" t="s">
        <v>3403</v>
      </c>
      <c r="G656" s="574" t="s">
        <v>714</v>
      </c>
      <c r="H656" s="611">
        <f t="shared" si="11"/>
        <v>9.9945068359375E-4</v>
      </c>
      <c r="I656" s="612" t="s">
        <v>714</v>
      </c>
      <c r="J656" s="612" t="s">
        <v>4311</v>
      </c>
      <c r="K656" s="612" t="s">
        <v>2445</v>
      </c>
      <c r="L656" s="612" t="s">
        <v>4312</v>
      </c>
      <c r="M656" s="612" t="s">
        <v>4313</v>
      </c>
      <c r="N656" s="612" t="s">
        <v>4294</v>
      </c>
      <c r="O656" s="612" t="s">
        <v>917</v>
      </c>
      <c r="P656" s="612" t="s">
        <v>916</v>
      </c>
      <c r="Q656" s="612" t="s">
        <v>4097</v>
      </c>
    </row>
    <row r="657" spans="1:17" ht="23.25" customHeight="1">
      <c r="A657" s="606" t="s">
        <v>1743</v>
      </c>
      <c r="B657" s="607"/>
      <c r="C657" s="614">
        <v>5104010107.1129999</v>
      </c>
      <c r="D657" s="609" t="s">
        <v>715</v>
      </c>
      <c r="F657" s="574" t="s">
        <v>3404</v>
      </c>
      <c r="G657" s="574" t="s">
        <v>715</v>
      </c>
      <c r="H657" s="611">
        <f t="shared" si="11"/>
        <v>2.9879999160766602</v>
      </c>
      <c r="I657" s="612" t="s">
        <v>715</v>
      </c>
      <c r="J657" s="612" t="s">
        <v>4311</v>
      </c>
      <c r="K657" s="612" t="s">
        <v>2445</v>
      </c>
      <c r="L657" s="612" t="s">
        <v>4312</v>
      </c>
      <c r="M657" s="612" t="s">
        <v>4313</v>
      </c>
      <c r="N657" s="612" t="s">
        <v>4294</v>
      </c>
      <c r="O657" s="612" t="s">
        <v>917</v>
      </c>
      <c r="P657" s="612" t="s">
        <v>916</v>
      </c>
      <c r="Q657" s="612" t="s">
        <v>4097</v>
      </c>
    </row>
    <row r="658" spans="1:17" ht="23.25" customHeight="1">
      <c r="A658" s="606" t="s">
        <v>1752</v>
      </c>
      <c r="B658" s="607"/>
      <c r="C658" s="614">
        <v>5104010110.1009998</v>
      </c>
      <c r="D658" s="609" t="s">
        <v>716</v>
      </c>
      <c r="F658" s="574" t="s">
        <v>3405</v>
      </c>
      <c r="G658" s="574" t="s">
        <v>716</v>
      </c>
      <c r="H658" s="611">
        <f t="shared" si="11"/>
        <v>2</v>
      </c>
      <c r="I658" s="612" t="s">
        <v>716</v>
      </c>
      <c r="J658" s="612" t="s">
        <v>4311</v>
      </c>
      <c r="K658" s="612" t="s">
        <v>2445</v>
      </c>
      <c r="L658" s="612" t="s">
        <v>4312</v>
      </c>
      <c r="M658" s="612" t="s">
        <v>4313</v>
      </c>
      <c r="N658" s="612" t="s">
        <v>4294</v>
      </c>
      <c r="O658" s="612" t="s">
        <v>917</v>
      </c>
      <c r="P658" s="612" t="s">
        <v>916</v>
      </c>
      <c r="Q658" s="612" t="s">
        <v>4097</v>
      </c>
    </row>
    <row r="659" spans="1:17" ht="23.25" customHeight="1">
      <c r="A659" s="606" t="s">
        <v>1743</v>
      </c>
      <c r="B659" s="607"/>
      <c r="C659" s="614">
        <v>5104010112.1009998</v>
      </c>
      <c r="D659" s="609" t="s">
        <v>717</v>
      </c>
      <c r="F659" s="574" t="s">
        <v>3406</v>
      </c>
      <c r="G659" s="574" t="s">
        <v>717</v>
      </c>
      <c r="H659" s="611">
        <f t="shared" si="11"/>
        <v>1.9998550415039063E-3</v>
      </c>
      <c r="I659" s="612" t="s">
        <v>717</v>
      </c>
      <c r="J659" s="612" t="s">
        <v>4314</v>
      </c>
      <c r="K659" s="612" t="s">
        <v>2448</v>
      </c>
      <c r="L659" s="612" t="s">
        <v>4312</v>
      </c>
      <c r="M659" s="612" t="s">
        <v>4313</v>
      </c>
      <c r="N659" s="612" t="s">
        <v>4294</v>
      </c>
      <c r="O659" s="612" t="s">
        <v>917</v>
      </c>
      <c r="P659" s="612" t="s">
        <v>916</v>
      </c>
      <c r="Q659" s="612" t="s">
        <v>4097</v>
      </c>
    </row>
    <row r="660" spans="1:17" ht="23.25" customHeight="1">
      <c r="A660" s="606" t="s">
        <v>1743</v>
      </c>
      <c r="B660" s="607"/>
      <c r="C660" s="608">
        <v>5104010112.1029997</v>
      </c>
      <c r="D660" s="613" t="s">
        <v>718</v>
      </c>
      <c r="F660" s="574" t="s">
        <v>3407</v>
      </c>
      <c r="G660" s="574" t="s">
        <v>718</v>
      </c>
      <c r="H660" s="611">
        <f t="shared" si="11"/>
        <v>3.0002593994140625E-3</v>
      </c>
      <c r="I660" s="612" t="s">
        <v>718</v>
      </c>
      <c r="J660" s="612" t="s">
        <v>4314</v>
      </c>
      <c r="K660" s="612" t="s">
        <v>2448</v>
      </c>
      <c r="L660" s="612" t="s">
        <v>4312</v>
      </c>
      <c r="M660" s="612" t="s">
        <v>4313</v>
      </c>
      <c r="N660" s="612" t="s">
        <v>4294</v>
      </c>
      <c r="O660" s="612" t="s">
        <v>917</v>
      </c>
      <c r="P660" s="612" t="s">
        <v>916</v>
      </c>
      <c r="Q660" s="612" t="s">
        <v>4097</v>
      </c>
    </row>
    <row r="661" spans="1:17" ht="23.25" customHeight="1">
      <c r="A661" s="606" t="s">
        <v>1743</v>
      </c>
      <c r="B661" s="607"/>
      <c r="C661" s="614">
        <v>5104010112.1059999</v>
      </c>
      <c r="D661" s="609" t="s">
        <v>719</v>
      </c>
      <c r="F661" s="574" t="s">
        <v>3408</v>
      </c>
      <c r="G661" s="574" t="s">
        <v>719</v>
      </c>
      <c r="H661" s="611">
        <f t="shared" si="11"/>
        <v>1.9998550415039063E-3</v>
      </c>
      <c r="I661" s="612" t="s">
        <v>719</v>
      </c>
      <c r="J661" s="612" t="s">
        <v>4314</v>
      </c>
      <c r="K661" s="612" t="s">
        <v>2448</v>
      </c>
      <c r="L661" s="612" t="s">
        <v>4312</v>
      </c>
      <c r="M661" s="612" t="s">
        <v>4313</v>
      </c>
      <c r="N661" s="612" t="s">
        <v>4294</v>
      </c>
      <c r="O661" s="612" t="s">
        <v>917</v>
      </c>
      <c r="P661" s="612" t="s">
        <v>916</v>
      </c>
      <c r="Q661" s="612" t="s">
        <v>4097</v>
      </c>
    </row>
    <row r="662" spans="1:17" ht="23.25" customHeight="1">
      <c r="A662" s="606" t="s">
        <v>1743</v>
      </c>
      <c r="B662" s="607"/>
      <c r="C662" s="614">
        <v>5104010112.1079998</v>
      </c>
      <c r="D662" s="609" t="s">
        <v>720</v>
      </c>
      <c r="F662" s="574" t="s">
        <v>3409</v>
      </c>
      <c r="G662" s="574" t="s">
        <v>720</v>
      </c>
      <c r="H662" s="611">
        <f t="shared" si="11"/>
        <v>1.9998550415039063E-3</v>
      </c>
      <c r="I662" s="612" t="s">
        <v>720</v>
      </c>
      <c r="J662" s="612" t="s">
        <v>4314</v>
      </c>
      <c r="K662" s="612" t="s">
        <v>2448</v>
      </c>
      <c r="L662" s="612" t="s">
        <v>4312</v>
      </c>
      <c r="M662" s="612" t="s">
        <v>4313</v>
      </c>
      <c r="N662" s="612" t="s">
        <v>4294</v>
      </c>
      <c r="O662" s="612" t="s">
        <v>917</v>
      </c>
      <c r="P662" s="612" t="s">
        <v>916</v>
      </c>
      <c r="Q662" s="612" t="s">
        <v>4097</v>
      </c>
    </row>
    <row r="663" spans="1:17" ht="23.25" customHeight="1">
      <c r="A663" s="606" t="s">
        <v>1743</v>
      </c>
      <c r="B663" s="607"/>
      <c r="C663" s="614">
        <v>5104010112.1099997</v>
      </c>
      <c r="D663" s="609" t="s">
        <v>721</v>
      </c>
      <c r="F663" s="574" t="s">
        <v>3410</v>
      </c>
      <c r="G663" s="574" t="s">
        <v>721</v>
      </c>
      <c r="H663" s="611">
        <f t="shared" si="11"/>
        <v>1.0004043579101563E-3</v>
      </c>
      <c r="I663" s="612" t="s">
        <v>721</v>
      </c>
      <c r="J663" s="612" t="s">
        <v>4314</v>
      </c>
      <c r="K663" s="612" t="s">
        <v>2448</v>
      </c>
      <c r="L663" s="612" t="s">
        <v>4312</v>
      </c>
      <c r="M663" s="612" t="s">
        <v>4313</v>
      </c>
      <c r="N663" s="612" t="s">
        <v>4294</v>
      </c>
      <c r="O663" s="612" t="s">
        <v>917</v>
      </c>
      <c r="P663" s="612" t="s">
        <v>916</v>
      </c>
      <c r="Q663" s="612" t="s">
        <v>4097</v>
      </c>
    </row>
    <row r="664" spans="1:17" ht="23.25" customHeight="1">
      <c r="A664" s="606" t="s">
        <v>1743</v>
      </c>
      <c r="B664" s="607"/>
      <c r="C664" s="608">
        <v>5104010112.1110001</v>
      </c>
      <c r="D664" s="613" t="s">
        <v>722</v>
      </c>
      <c r="F664" s="574" t="s">
        <v>3411</v>
      </c>
      <c r="G664" s="574" t="s">
        <v>722</v>
      </c>
      <c r="H664" s="611">
        <f t="shared" si="11"/>
        <v>1.0004043579101563E-3</v>
      </c>
      <c r="I664" s="612" t="s">
        <v>722</v>
      </c>
      <c r="J664" s="612" t="s">
        <v>4314</v>
      </c>
      <c r="K664" s="612" t="s">
        <v>2448</v>
      </c>
      <c r="L664" s="612" t="s">
        <v>4312</v>
      </c>
      <c r="M664" s="612" t="s">
        <v>4313</v>
      </c>
      <c r="N664" s="612" t="s">
        <v>4294</v>
      </c>
      <c r="O664" s="612" t="s">
        <v>917</v>
      </c>
      <c r="P664" s="612" t="s">
        <v>916</v>
      </c>
      <c r="Q664" s="612" t="s">
        <v>4097</v>
      </c>
    </row>
    <row r="665" spans="1:17" ht="23.25" customHeight="1">
      <c r="A665" s="606" t="s">
        <v>1743</v>
      </c>
      <c r="B665" s="607"/>
      <c r="C665" s="614">
        <v>5104010112.1120005</v>
      </c>
      <c r="D665" s="609" t="s">
        <v>723</v>
      </c>
      <c r="F665" s="574" t="s">
        <v>3412</v>
      </c>
      <c r="G665" s="574" t="s">
        <v>723</v>
      </c>
      <c r="H665" s="611">
        <f t="shared" si="11"/>
        <v>9.9945068359375E-4</v>
      </c>
      <c r="I665" s="612" t="s">
        <v>723</v>
      </c>
      <c r="J665" s="612" t="s">
        <v>4314</v>
      </c>
      <c r="K665" s="612" t="s">
        <v>2448</v>
      </c>
      <c r="L665" s="612" t="s">
        <v>4312</v>
      </c>
      <c r="M665" s="612" t="s">
        <v>4313</v>
      </c>
      <c r="N665" s="612" t="s">
        <v>4294</v>
      </c>
      <c r="O665" s="612" t="s">
        <v>917</v>
      </c>
      <c r="P665" s="612" t="s">
        <v>916</v>
      </c>
      <c r="Q665" s="612" t="s">
        <v>4097</v>
      </c>
    </row>
    <row r="666" spans="1:17" ht="23.25" customHeight="1">
      <c r="A666" s="606" t="s">
        <v>1743</v>
      </c>
      <c r="B666" s="607"/>
      <c r="C666" s="614">
        <v>5104010112.1129999</v>
      </c>
      <c r="D666" s="609" t="s">
        <v>724</v>
      </c>
      <c r="F666" s="574" t="s">
        <v>3413</v>
      </c>
      <c r="G666" s="574" t="s">
        <v>724</v>
      </c>
      <c r="H666" s="611">
        <f t="shared" si="11"/>
        <v>1.0004043579101563E-3</v>
      </c>
      <c r="I666" s="612" t="s">
        <v>724</v>
      </c>
      <c r="J666" s="612" t="s">
        <v>4314</v>
      </c>
      <c r="K666" s="612" t="s">
        <v>2448</v>
      </c>
      <c r="L666" s="612" t="s">
        <v>4312</v>
      </c>
      <c r="M666" s="612" t="s">
        <v>4313</v>
      </c>
      <c r="N666" s="612" t="s">
        <v>4294</v>
      </c>
      <c r="O666" s="612" t="s">
        <v>917</v>
      </c>
      <c r="P666" s="612" t="s">
        <v>916</v>
      </c>
      <c r="Q666" s="612" t="s">
        <v>4097</v>
      </c>
    </row>
    <row r="667" spans="1:17" ht="23.25" customHeight="1">
      <c r="A667" s="606" t="s">
        <v>1743</v>
      </c>
      <c r="B667" s="607"/>
      <c r="C667" s="608">
        <v>5104010112.1140003</v>
      </c>
      <c r="D667" s="613" t="s">
        <v>725</v>
      </c>
      <c r="F667" s="574" t="s">
        <v>3414</v>
      </c>
      <c r="G667" s="574" t="s">
        <v>725</v>
      </c>
      <c r="H667" s="611">
        <f t="shared" si="11"/>
        <v>9.9945068359375E-4</v>
      </c>
      <c r="I667" s="612" t="s">
        <v>725</v>
      </c>
      <c r="J667" s="612" t="s">
        <v>4314</v>
      </c>
      <c r="K667" s="612" t="s">
        <v>2448</v>
      </c>
      <c r="L667" s="612" t="s">
        <v>4312</v>
      </c>
      <c r="M667" s="612" t="s">
        <v>4313</v>
      </c>
      <c r="N667" s="612" t="s">
        <v>4294</v>
      </c>
      <c r="O667" s="612" t="s">
        <v>917</v>
      </c>
      <c r="P667" s="612" t="s">
        <v>916</v>
      </c>
      <c r="Q667" s="612" t="s">
        <v>4097</v>
      </c>
    </row>
    <row r="668" spans="1:17" ht="23.25" customHeight="1">
      <c r="A668" s="606" t="s">
        <v>1743</v>
      </c>
      <c r="B668" s="607"/>
      <c r="C668" s="614">
        <v>5104010112.1149998</v>
      </c>
      <c r="D668" s="609" t="s">
        <v>726</v>
      </c>
      <c r="F668" s="574" t="s">
        <v>3415</v>
      </c>
      <c r="G668" s="574" t="s">
        <v>726</v>
      </c>
      <c r="H668" s="611">
        <f t="shared" si="11"/>
        <v>1.9860000610351563</v>
      </c>
      <c r="I668" s="612" t="s">
        <v>726</v>
      </c>
      <c r="J668" s="612" t="s">
        <v>4314</v>
      </c>
      <c r="K668" s="612" t="s">
        <v>2448</v>
      </c>
      <c r="L668" s="612" t="s">
        <v>4312</v>
      </c>
      <c r="M668" s="612" t="s">
        <v>4313</v>
      </c>
      <c r="N668" s="612" t="s">
        <v>4294</v>
      </c>
      <c r="O668" s="612" t="s">
        <v>917</v>
      </c>
      <c r="P668" s="612" t="s">
        <v>916</v>
      </c>
      <c r="Q668" s="612" t="s">
        <v>4097</v>
      </c>
    </row>
    <row r="669" spans="1:17" ht="23.25" customHeight="1">
      <c r="A669" s="606" t="s">
        <v>1743</v>
      </c>
      <c r="B669" s="607"/>
      <c r="C669" s="614">
        <v>5104010114.1009998</v>
      </c>
      <c r="D669" s="609" t="s">
        <v>727</v>
      </c>
      <c r="F669" s="574" t="s">
        <v>3416</v>
      </c>
      <c r="G669" s="574" t="s">
        <v>727</v>
      </c>
      <c r="H669" s="611">
        <f t="shared" si="11"/>
        <v>1</v>
      </c>
      <c r="I669" s="612" t="s">
        <v>727</v>
      </c>
      <c r="J669" s="612" t="s">
        <v>4315</v>
      </c>
      <c r="K669" s="612" t="s">
        <v>727</v>
      </c>
      <c r="L669" s="612" t="s">
        <v>4312</v>
      </c>
      <c r="M669" s="612" t="s">
        <v>4313</v>
      </c>
      <c r="N669" s="612" t="s">
        <v>4294</v>
      </c>
      <c r="O669" s="612" t="s">
        <v>917</v>
      </c>
      <c r="P669" s="612" t="s">
        <v>916</v>
      </c>
      <c r="Q669" s="612" t="s">
        <v>4097</v>
      </c>
    </row>
    <row r="670" spans="1:17" ht="23.25" customHeight="1">
      <c r="A670" s="606" t="s">
        <v>1743</v>
      </c>
      <c r="B670" s="607"/>
      <c r="C670" s="614">
        <v>5104010115.1009998</v>
      </c>
      <c r="D670" s="609" t="s">
        <v>728</v>
      </c>
      <c r="F670" s="574" t="s">
        <v>3417</v>
      </c>
      <c r="G670" s="574" t="s">
        <v>728</v>
      </c>
      <c r="H670" s="611">
        <f t="shared" si="11"/>
        <v>9986</v>
      </c>
      <c r="I670" s="612" t="s">
        <v>728</v>
      </c>
      <c r="J670" s="612" t="s">
        <v>4316</v>
      </c>
      <c r="K670" s="612" t="s">
        <v>728</v>
      </c>
      <c r="L670" s="612" t="s">
        <v>4312</v>
      </c>
      <c r="M670" s="612" t="s">
        <v>4313</v>
      </c>
      <c r="N670" s="612" t="s">
        <v>4294</v>
      </c>
      <c r="O670" s="612" t="s">
        <v>917</v>
      </c>
      <c r="P670" s="612" t="s">
        <v>916</v>
      </c>
      <c r="Q670" s="612" t="s">
        <v>4097</v>
      </c>
    </row>
    <row r="671" spans="1:17" ht="23.25" customHeight="1">
      <c r="A671" s="606" t="s">
        <v>1814</v>
      </c>
      <c r="B671" s="607"/>
      <c r="C671" s="614">
        <v>5104020101.1009998</v>
      </c>
      <c r="D671" s="609" t="s">
        <v>729</v>
      </c>
      <c r="F671" s="574" t="s">
        <v>3418</v>
      </c>
      <c r="G671" s="574" t="s">
        <v>729</v>
      </c>
      <c r="H671" s="611">
        <f t="shared" si="11"/>
        <v>2</v>
      </c>
      <c r="I671" s="612" t="s">
        <v>729</v>
      </c>
      <c r="J671" s="612" t="s">
        <v>4317</v>
      </c>
      <c r="K671" s="612" t="s">
        <v>2450</v>
      </c>
      <c r="L671" s="612" t="s">
        <v>4312</v>
      </c>
      <c r="M671" s="612" t="s">
        <v>4313</v>
      </c>
      <c r="N671" s="612" t="s">
        <v>4294</v>
      </c>
      <c r="O671" s="612" t="s">
        <v>917</v>
      </c>
      <c r="P671" s="612" t="s">
        <v>916</v>
      </c>
      <c r="Q671" s="612" t="s">
        <v>4097</v>
      </c>
    </row>
    <row r="672" spans="1:17" ht="23.25" customHeight="1">
      <c r="A672" s="606" t="s">
        <v>1814</v>
      </c>
      <c r="B672" s="607"/>
      <c r="C672" s="608">
        <v>5104020103.1009998</v>
      </c>
      <c r="D672" s="613" t="s">
        <v>730</v>
      </c>
      <c r="F672" s="574" t="s">
        <v>3419</v>
      </c>
      <c r="G672" s="574" t="s">
        <v>730</v>
      </c>
      <c r="H672" s="611">
        <f t="shared" si="11"/>
        <v>2</v>
      </c>
      <c r="I672" s="612" t="s">
        <v>730</v>
      </c>
      <c r="J672" s="612" t="s">
        <v>4317</v>
      </c>
      <c r="K672" s="612" t="s">
        <v>2450</v>
      </c>
      <c r="L672" s="612" t="s">
        <v>4312</v>
      </c>
      <c r="M672" s="612" t="s">
        <v>4313</v>
      </c>
      <c r="N672" s="612" t="s">
        <v>4294</v>
      </c>
      <c r="O672" s="612" t="s">
        <v>917</v>
      </c>
      <c r="P672" s="612" t="s">
        <v>916</v>
      </c>
      <c r="Q672" s="612" t="s">
        <v>4097</v>
      </c>
    </row>
    <row r="673" spans="1:17" ht="23.25" customHeight="1">
      <c r="A673" s="606" t="s">
        <v>1814</v>
      </c>
      <c r="B673" s="607"/>
      <c r="C673" s="614">
        <v>5104020105.1009998</v>
      </c>
      <c r="D673" s="609" t="s">
        <v>731</v>
      </c>
      <c r="F673" s="574" t="s">
        <v>3420</v>
      </c>
      <c r="G673" s="574" t="s">
        <v>731</v>
      </c>
      <c r="H673" s="611">
        <f t="shared" si="11"/>
        <v>1</v>
      </c>
      <c r="I673" s="612" t="s">
        <v>731</v>
      </c>
      <c r="J673" s="612" t="s">
        <v>4317</v>
      </c>
      <c r="K673" s="612" t="s">
        <v>2450</v>
      </c>
      <c r="L673" s="612" t="s">
        <v>4312</v>
      </c>
      <c r="M673" s="612" t="s">
        <v>4313</v>
      </c>
      <c r="N673" s="612" t="s">
        <v>4294</v>
      </c>
      <c r="O673" s="612" t="s">
        <v>917</v>
      </c>
      <c r="P673" s="612" t="s">
        <v>916</v>
      </c>
      <c r="Q673" s="612" t="s">
        <v>4097</v>
      </c>
    </row>
    <row r="674" spans="1:17" ht="23.25" customHeight="1">
      <c r="A674" s="606" t="s">
        <v>1814</v>
      </c>
      <c r="B674" s="607"/>
      <c r="C674" s="614">
        <v>5104020106.1009998</v>
      </c>
      <c r="D674" s="609" t="s">
        <v>732</v>
      </c>
      <c r="F674" s="574" t="s">
        <v>3421</v>
      </c>
      <c r="G674" s="574" t="s">
        <v>732</v>
      </c>
      <c r="H674" s="611">
        <f t="shared" si="11"/>
        <v>1</v>
      </c>
      <c r="I674" s="612" t="s">
        <v>732</v>
      </c>
      <c r="J674" s="612" t="s">
        <v>4317</v>
      </c>
      <c r="K674" s="612" t="s">
        <v>2450</v>
      </c>
      <c r="L674" s="612" t="s">
        <v>4312</v>
      </c>
      <c r="M674" s="612" t="s">
        <v>4313</v>
      </c>
      <c r="N674" s="612" t="s">
        <v>4294</v>
      </c>
      <c r="O674" s="612" t="s">
        <v>917</v>
      </c>
      <c r="P674" s="612" t="s">
        <v>916</v>
      </c>
      <c r="Q674" s="612" t="s">
        <v>4097</v>
      </c>
    </row>
    <row r="675" spans="1:17" ht="23.25" customHeight="1">
      <c r="A675" s="606" t="s">
        <v>1814</v>
      </c>
      <c r="B675" s="607"/>
      <c r="C675" s="614">
        <v>5104020107.1009998</v>
      </c>
      <c r="D675" s="609" t="s">
        <v>733</v>
      </c>
      <c r="F675" s="574" t="s">
        <v>3422</v>
      </c>
      <c r="G675" s="574" t="s">
        <v>733</v>
      </c>
      <c r="H675" s="611">
        <f t="shared" si="11"/>
        <v>10095</v>
      </c>
      <c r="I675" s="612" t="s">
        <v>733</v>
      </c>
      <c r="J675" s="612" t="s">
        <v>4317</v>
      </c>
      <c r="K675" s="612" t="s">
        <v>2450</v>
      </c>
      <c r="L675" s="612" t="s">
        <v>4312</v>
      </c>
      <c r="M675" s="612" t="s">
        <v>4313</v>
      </c>
      <c r="N675" s="612" t="s">
        <v>4294</v>
      </c>
      <c r="O675" s="612" t="s">
        <v>917</v>
      </c>
      <c r="P675" s="612" t="s">
        <v>916</v>
      </c>
      <c r="Q675" s="612" t="s">
        <v>4097</v>
      </c>
    </row>
    <row r="676" spans="1:17" ht="23.25" customHeight="1">
      <c r="A676" s="606" t="s">
        <v>1743</v>
      </c>
      <c r="B676" s="607"/>
      <c r="C676" s="614">
        <v>5104030202.1009998</v>
      </c>
      <c r="D676" s="609" t="s">
        <v>734</v>
      </c>
      <c r="F676" s="574" t="s">
        <v>3423</v>
      </c>
      <c r="G676" s="574" t="s">
        <v>734</v>
      </c>
      <c r="H676" s="611">
        <f t="shared" si="11"/>
        <v>1</v>
      </c>
      <c r="I676" s="612" t="s">
        <v>734</v>
      </c>
      <c r="J676" s="612" t="s">
        <v>4318</v>
      </c>
      <c r="K676" s="612" t="s">
        <v>4319</v>
      </c>
      <c r="L676" s="612" t="s">
        <v>4312</v>
      </c>
      <c r="M676" s="612" t="s">
        <v>4313</v>
      </c>
      <c r="N676" s="612" t="s">
        <v>4294</v>
      </c>
      <c r="O676" s="612" t="s">
        <v>917</v>
      </c>
      <c r="P676" s="612" t="s">
        <v>916</v>
      </c>
      <c r="Q676" s="612" t="s">
        <v>4097</v>
      </c>
    </row>
    <row r="677" spans="1:17" ht="23.25" customHeight="1">
      <c r="A677" s="606" t="s">
        <v>1743</v>
      </c>
      <c r="B677" s="607"/>
      <c r="C677" s="614">
        <v>5104030203.1009998</v>
      </c>
      <c r="D677" s="609" t="s">
        <v>735</v>
      </c>
      <c r="F677" s="574" t="s">
        <v>3424</v>
      </c>
      <c r="G677" s="574" t="s">
        <v>735</v>
      </c>
      <c r="H677" s="611">
        <f t="shared" si="11"/>
        <v>2</v>
      </c>
      <c r="I677" s="612" t="s">
        <v>735</v>
      </c>
      <c r="J677" s="612" t="s">
        <v>4318</v>
      </c>
      <c r="K677" s="612" t="s">
        <v>4319</v>
      </c>
      <c r="L677" s="612" t="s">
        <v>4312</v>
      </c>
      <c r="M677" s="612" t="s">
        <v>4313</v>
      </c>
      <c r="N677" s="612" t="s">
        <v>4294</v>
      </c>
      <c r="O677" s="612" t="s">
        <v>917</v>
      </c>
      <c r="P677" s="612" t="s">
        <v>916</v>
      </c>
      <c r="Q677" s="612" t="s">
        <v>4097</v>
      </c>
    </row>
    <row r="678" spans="1:17" ht="23.25" customHeight="1">
      <c r="A678" s="606" t="s">
        <v>1829</v>
      </c>
      <c r="B678" s="607"/>
      <c r="C678" s="614">
        <v>5104030205.1009998</v>
      </c>
      <c r="D678" s="609" t="s">
        <v>736</v>
      </c>
      <c r="F678" s="574" t="s">
        <v>3425</v>
      </c>
      <c r="G678" s="574" t="s">
        <v>736</v>
      </c>
      <c r="H678" s="611">
        <f t="shared" si="11"/>
        <v>1.0004043579101563E-3</v>
      </c>
      <c r="I678" s="612" t="s">
        <v>736</v>
      </c>
      <c r="J678" s="612" t="s">
        <v>4320</v>
      </c>
      <c r="K678" s="612" t="s">
        <v>2452</v>
      </c>
      <c r="L678" s="612" t="s">
        <v>4312</v>
      </c>
      <c r="M678" s="612" t="s">
        <v>4313</v>
      </c>
      <c r="N678" s="612" t="s">
        <v>4294</v>
      </c>
      <c r="O678" s="612" t="s">
        <v>917</v>
      </c>
      <c r="P678" s="612" t="s">
        <v>916</v>
      </c>
      <c r="Q678" s="612" t="s">
        <v>4097</v>
      </c>
    </row>
    <row r="679" spans="1:17" ht="23.25" customHeight="1">
      <c r="A679" s="606" t="s">
        <v>1832</v>
      </c>
      <c r="B679" s="607"/>
      <c r="C679" s="614">
        <v>5104030205.1020002</v>
      </c>
      <c r="D679" s="609" t="s">
        <v>737</v>
      </c>
      <c r="F679" s="574" t="s">
        <v>3426</v>
      </c>
      <c r="G679" s="574" t="s">
        <v>737</v>
      </c>
      <c r="H679" s="611">
        <f t="shared" si="11"/>
        <v>9.9945068359375E-4</v>
      </c>
      <c r="I679" s="612" t="s">
        <v>737</v>
      </c>
      <c r="J679" s="612" t="s">
        <v>4320</v>
      </c>
      <c r="K679" s="612" t="s">
        <v>2452</v>
      </c>
      <c r="L679" s="612" t="s">
        <v>4312</v>
      </c>
      <c r="M679" s="612" t="s">
        <v>4313</v>
      </c>
      <c r="N679" s="612" t="s">
        <v>4294</v>
      </c>
      <c r="O679" s="612" t="s">
        <v>917</v>
      </c>
      <c r="P679" s="612" t="s">
        <v>916</v>
      </c>
      <c r="Q679" s="612" t="s">
        <v>4097</v>
      </c>
    </row>
    <row r="680" spans="1:17" ht="23.25" customHeight="1">
      <c r="A680" s="606" t="s">
        <v>1832</v>
      </c>
      <c r="B680" s="607"/>
      <c r="C680" s="614">
        <v>5104030205.1029997</v>
      </c>
      <c r="D680" s="609" t="s">
        <v>738</v>
      </c>
      <c r="F680" s="574" t="s">
        <v>3427</v>
      </c>
      <c r="G680" s="574" t="s">
        <v>738</v>
      </c>
      <c r="H680" s="611">
        <f t="shared" si="11"/>
        <v>1.0004043579101563E-3</v>
      </c>
      <c r="I680" s="612" t="s">
        <v>738</v>
      </c>
      <c r="J680" s="612" t="s">
        <v>4320</v>
      </c>
      <c r="K680" s="612" t="s">
        <v>2452</v>
      </c>
      <c r="L680" s="612" t="s">
        <v>4312</v>
      </c>
      <c r="M680" s="612" t="s">
        <v>4313</v>
      </c>
      <c r="N680" s="612" t="s">
        <v>4294</v>
      </c>
      <c r="O680" s="612" t="s">
        <v>917</v>
      </c>
      <c r="P680" s="612" t="s">
        <v>916</v>
      </c>
      <c r="Q680" s="612" t="s">
        <v>4097</v>
      </c>
    </row>
    <row r="681" spans="1:17" ht="23.25" customHeight="1">
      <c r="A681" s="606" t="s">
        <v>1839</v>
      </c>
      <c r="B681" s="607"/>
      <c r="C681" s="614">
        <v>5104030205.1040001</v>
      </c>
      <c r="D681" s="609" t="s">
        <v>739</v>
      </c>
      <c r="F681" s="574" t="s">
        <v>3428</v>
      </c>
      <c r="G681" s="574" t="s">
        <v>739</v>
      </c>
      <c r="H681" s="611">
        <f t="shared" si="11"/>
        <v>8.0003738403320313E-3</v>
      </c>
      <c r="I681" s="612" t="s">
        <v>739</v>
      </c>
      <c r="J681" s="612" t="s">
        <v>4320</v>
      </c>
      <c r="K681" s="612" t="s">
        <v>2452</v>
      </c>
      <c r="L681" s="612" t="s">
        <v>4312</v>
      </c>
      <c r="M681" s="612" t="s">
        <v>4313</v>
      </c>
      <c r="N681" s="612" t="s">
        <v>4294</v>
      </c>
      <c r="O681" s="612" t="s">
        <v>917</v>
      </c>
      <c r="P681" s="612" t="s">
        <v>916</v>
      </c>
      <c r="Q681" s="612" t="s">
        <v>4097</v>
      </c>
    </row>
    <row r="682" spans="1:17" ht="23.25" customHeight="1">
      <c r="A682" s="606" t="s">
        <v>1752</v>
      </c>
      <c r="B682" s="607"/>
      <c r="C682" s="614">
        <v>5104030205.1120005</v>
      </c>
      <c r="D682" s="609" t="s">
        <v>740</v>
      </c>
      <c r="F682" s="574" t="s">
        <v>3429</v>
      </c>
      <c r="G682" s="574" t="s">
        <v>740</v>
      </c>
      <c r="H682" s="611">
        <f t="shared" si="11"/>
        <v>9.9945068359375E-4</v>
      </c>
      <c r="I682" s="612" t="s">
        <v>740</v>
      </c>
      <c r="J682" s="612" t="s">
        <v>4320</v>
      </c>
      <c r="K682" s="612" t="s">
        <v>2452</v>
      </c>
      <c r="L682" s="612" t="s">
        <v>4312</v>
      </c>
      <c r="M682" s="612" t="s">
        <v>4313</v>
      </c>
      <c r="N682" s="612" t="s">
        <v>4294</v>
      </c>
      <c r="O682" s="612" t="s">
        <v>917</v>
      </c>
      <c r="P682" s="612" t="s">
        <v>916</v>
      </c>
      <c r="Q682" s="612" t="s">
        <v>4097</v>
      </c>
    </row>
    <row r="683" spans="1:17" ht="23.25" customHeight="1">
      <c r="A683" s="606" t="s">
        <v>1752</v>
      </c>
      <c r="B683" s="607"/>
      <c r="C683" s="608">
        <v>5104030205.1129999</v>
      </c>
      <c r="D683" s="609" t="s">
        <v>741</v>
      </c>
      <c r="F683" s="574" t="s">
        <v>3430</v>
      </c>
      <c r="G683" s="574" t="s">
        <v>741</v>
      </c>
      <c r="H683" s="611">
        <f t="shared" si="11"/>
        <v>3.9997100830078125E-3</v>
      </c>
      <c r="I683" s="612" t="s">
        <v>741</v>
      </c>
      <c r="J683" s="612" t="s">
        <v>4320</v>
      </c>
      <c r="K683" s="612" t="s">
        <v>2452</v>
      </c>
      <c r="L683" s="612" t="s">
        <v>4312</v>
      </c>
      <c r="M683" s="612" t="s">
        <v>4313</v>
      </c>
      <c r="N683" s="612" t="s">
        <v>4294</v>
      </c>
      <c r="O683" s="612" t="s">
        <v>917</v>
      </c>
      <c r="P683" s="612" t="s">
        <v>916</v>
      </c>
      <c r="Q683" s="612" t="s">
        <v>4097</v>
      </c>
    </row>
    <row r="684" spans="1:17" ht="23.25" customHeight="1">
      <c r="A684" s="606" t="s">
        <v>1846</v>
      </c>
      <c r="B684" s="607"/>
      <c r="C684" s="608">
        <v>5104030205.1169996</v>
      </c>
      <c r="D684" s="613" t="s">
        <v>742</v>
      </c>
      <c r="F684" s="574" t="s">
        <v>3431</v>
      </c>
      <c r="G684" s="574" t="s">
        <v>742</v>
      </c>
      <c r="H684" s="611">
        <f t="shared" si="11"/>
        <v>1.0004043579101563E-3</v>
      </c>
      <c r="I684" s="612" t="s">
        <v>742</v>
      </c>
      <c r="J684" s="612" t="s">
        <v>4320</v>
      </c>
      <c r="K684" s="612" t="s">
        <v>2452</v>
      </c>
      <c r="L684" s="612" t="s">
        <v>4312</v>
      </c>
      <c r="M684" s="612" t="s">
        <v>4313</v>
      </c>
      <c r="N684" s="612" t="s">
        <v>4294</v>
      </c>
      <c r="O684" s="612" t="s">
        <v>917</v>
      </c>
      <c r="P684" s="612" t="s">
        <v>916</v>
      </c>
      <c r="Q684" s="612" t="s">
        <v>4097</v>
      </c>
    </row>
    <row r="685" spans="1:17" ht="23.25" customHeight="1">
      <c r="A685" s="606" t="s">
        <v>1832</v>
      </c>
      <c r="B685" s="607"/>
      <c r="C685" s="608">
        <v>5104030205.118</v>
      </c>
      <c r="D685" s="613" t="s">
        <v>743</v>
      </c>
      <c r="F685" s="574" t="s">
        <v>3432</v>
      </c>
      <c r="G685" s="574" t="s">
        <v>743</v>
      </c>
      <c r="H685" s="611">
        <f t="shared" si="11"/>
        <v>0.98299980163574219</v>
      </c>
      <c r="I685" s="612" t="s">
        <v>743</v>
      </c>
      <c r="J685" s="612" t="s">
        <v>4320</v>
      </c>
      <c r="K685" s="612" t="s">
        <v>2452</v>
      </c>
      <c r="L685" s="612" t="s">
        <v>4312</v>
      </c>
      <c r="M685" s="612" t="s">
        <v>4313</v>
      </c>
      <c r="N685" s="612" t="s">
        <v>4294</v>
      </c>
      <c r="O685" s="612" t="s">
        <v>917</v>
      </c>
      <c r="P685" s="612" t="s">
        <v>916</v>
      </c>
      <c r="Q685" s="612" t="s">
        <v>4097</v>
      </c>
    </row>
    <row r="686" spans="1:17" ht="23.25" customHeight="1">
      <c r="A686" s="606" t="s">
        <v>1752</v>
      </c>
      <c r="B686" s="607"/>
      <c r="C686" s="614">
        <v>5104030206.1009998</v>
      </c>
      <c r="D686" s="609" t="s">
        <v>744</v>
      </c>
      <c r="F686" s="574" t="s">
        <v>3433</v>
      </c>
      <c r="G686" s="574" t="s">
        <v>2458</v>
      </c>
      <c r="H686" s="611">
        <f t="shared" si="11"/>
        <v>1</v>
      </c>
      <c r="I686" s="612" t="s">
        <v>2458</v>
      </c>
      <c r="J686" s="612" t="s">
        <v>4321</v>
      </c>
      <c r="K686" s="612" t="s">
        <v>2458</v>
      </c>
      <c r="L686" s="612" t="s">
        <v>4312</v>
      </c>
      <c r="M686" s="612" t="s">
        <v>4313</v>
      </c>
      <c r="N686" s="612" t="s">
        <v>4294</v>
      </c>
      <c r="O686" s="612" t="s">
        <v>917</v>
      </c>
      <c r="P686" s="612" t="s">
        <v>916</v>
      </c>
      <c r="Q686" s="612" t="s">
        <v>4097</v>
      </c>
    </row>
    <row r="687" spans="1:17" ht="23.25" customHeight="1">
      <c r="A687" s="606" t="s">
        <v>1743</v>
      </c>
      <c r="B687" s="607"/>
      <c r="C687" s="614">
        <v>5104030207.1009998</v>
      </c>
      <c r="D687" s="609" t="s">
        <v>745</v>
      </c>
      <c r="F687" s="574" t="s">
        <v>3434</v>
      </c>
      <c r="G687" s="574" t="s">
        <v>745</v>
      </c>
      <c r="H687" s="611">
        <f t="shared" si="11"/>
        <v>1</v>
      </c>
      <c r="I687" s="612" t="s">
        <v>745</v>
      </c>
      <c r="J687" s="612" t="s">
        <v>4322</v>
      </c>
      <c r="K687" s="612" t="s">
        <v>745</v>
      </c>
      <c r="L687" s="612" t="s">
        <v>4312</v>
      </c>
      <c r="M687" s="612" t="s">
        <v>4313</v>
      </c>
      <c r="N687" s="612" t="s">
        <v>4294</v>
      </c>
      <c r="O687" s="612" t="s">
        <v>917</v>
      </c>
      <c r="P687" s="612" t="s">
        <v>916</v>
      </c>
      <c r="Q687" s="612" t="s">
        <v>4097</v>
      </c>
    </row>
    <row r="688" spans="1:17" ht="23.25" customHeight="1">
      <c r="A688" s="606" t="s">
        <v>1743</v>
      </c>
      <c r="B688" s="607"/>
      <c r="C688" s="614">
        <v>5104030208.1009998</v>
      </c>
      <c r="D688" s="609" t="s">
        <v>746</v>
      </c>
      <c r="F688" s="574" t="s">
        <v>3435</v>
      </c>
      <c r="G688" s="574" t="s">
        <v>746</v>
      </c>
      <c r="H688" s="611">
        <f t="shared" si="11"/>
        <v>2</v>
      </c>
      <c r="I688" s="612" t="s">
        <v>746</v>
      </c>
      <c r="J688" s="612" t="s">
        <v>4323</v>
      </c>
      <c r="K688" s="612" t="s">
        <v>746</v>
      </c>
      <c r="L688" s="612" t="s">
        <v>4312</v>
      </c>
      <c r="M688" s="612" t="s">
        <v>4313</v>
      </c>
      <c r="N688" s="612" t="s">
        <v>4294</v>
      </c>
      <c r="O688" s="612" t="s">
        <v>917</v>
      </c>
      <c r="P688" s="612" t="s">
        <v>916</v>
      </c>
      <c r="Q688" s="612" t="s">
        <v>4097</v>
      </c>
    </row>
    <row r="689" spans="1:17" ht="23.25" customHeight="1">
      <c r="A689" s="606" t="s">
        <v>1743</v>
      </c>
      <c r="B689" s="607"/>
      <c r="C689" s="608">
        <v>5104030210.1009998</v>
      </c>
      <c r="D689" s="613" t="s">
        <v>747</v>
      </c>
      <c r="F689" s="574" t="s">
        <v>3436</v>
      </c>
      <c r="G689" s="574" t="s">
        <v>747</v>
      </c>
      <c r="H689" s="611">
        <f t="shared" si="11"/>
        <v>2</v>
      </c>
      <c r="I689" s="612" t="s">
        <v>747</v>
      </c>
      <c r="J689" s="612" t="s">
        <v>4324</v>
      </c>
      <c r="K689" s="612" t="s">
        <v>2459</v>
      </c>
      <c r="L689" s="612" t="s">
        <v>4312</v>
      </c>
      <c r="M689" s="612" t="s">
        <v>4313</v>
      </c>
      <c r="N689" s="612" t="s">
        <v>4294</v>
      </c>
      <c r="O689" s="612" t="s">
        <v>917</v>
      </c>
      <c r="P689" s="612" t="s">
        <v>916</v>
      </c>
      <c r="Q689" s="612" t="s">
        <v>4097</v>
      </c>
    </row>
    <row r="690" spans="1:17" ht="23.25" customHeight="1">
      <c r="A690" s="606" t="s">
        <v>1743</v>
      </c>
      <c r="B690" s="607"/>
      <c r="C690" s="614">
        <v>5104030212.1009998</v>
      </c>
      <c r="D690" s="609" t="s">
        <v>748</v>
      </c>
      <c r="F690" s="574" t="s">
        <v>3437</v>
      </c>
      <c r="G690" s="574" t="s">
        <v>748</v>
      </c>
      <c r="H690" s="611">
        <f t="shared" si="11"/>
        <v>5</v>
      </c>
      <c r="I690" s="612" t="s">
        <v>748</v>
      </c>
      <c r="J690" s="612" t="s">
        <v>4324</v>
      </c>
      <c r="K690" s="612" t="s">
        <v>2459</v>
      </c>
      <c r="L690" s="612" t="s">
        <v>4312</v>
      </c>
      <c r="M690" s="612" t="s">
        <v>4313</v>
      </c>
      <c r="N690" s="612" t="s">
        <v>4294</v>
      </c>
      <c r="O690" s="612" t="s">
        <v>917</v>
      </c>
      <c r="P690" s="612" t="s">
        <v>916</v>
      </c>
      <c r="Q690" s="612" t="s">
        <v>4097</v>
      </c>
    </row>
    <row r="691" spans="1:17" ht="23.25" customHeight="1">
      <c r="A691" s="606" t="s">
        <v>1743</v>
      </c>
      <c r="B691" s="607"/>
      <c r="C691" s="608">
        <v>5104030217.1009998</v>
      </c>
      <c r="D691" s="609" t="s">
        <v>749</v>
      </c>
      <c r="F691" s="574" t="s">
        <v>3438</v>
      </c>
      <c r="G691" s="574" t="s">
        <v>749</v>
      </c>
      <c r="H691" s="611">
        <f t="shared" si="11"/>
        <v>1</v>
      </c>
      <c r="I691" s="612" t="s">
        <v>749</v>
      </c>
      <c r="J691" s="612" t="s">
        <v>4325</v>
      </c>
      <c r="K691" s="612" t="s">
        <v>749</v>
      </c>
      <c r="L691" s="612" t="s">
        <v>4312</v>
      </c>
      <c r="M691" s="612" t="s">
        <v>4313</v>
      </c>
      <c r="N691" s="612" t="s">
        <v>4294</v>
      </c>
      <c r="O691" s="612" t="s">
        <v>917</v>
      </c>
      <c r="P691" s="612" t="s">
        <v>916</v>
      </c>
      <c r="Q691" s="612" t="s">
        <v>4097</v>
      </c>
    </row>
    <row r="692" spans="1:17" ht="23.25" customHeight="1">
      <c r="A692" s="606" t="s">
        <v>1858</v>
      </c>
      <c r="B692" s="607"/>
      <c r="C692" s="614">
        <v>5104030218.1009998</v>
      </c>
      <c r="D692" s="609" t="s">
        <v>750</v>
      </c>
      <c r="F692" s="574" t="s">
        <v>3439</v>
      </c>
      <c r="G692" s="574" t="s">
        <v>750</v>
      </c>
      <c r="H692" s="611">
        <f t="shared" si="11"/>
        <v>1</v>
      </c>
      <c r="I692" s="612" t="s">
        <v>750</v>
      </c>
      <c r="J692" s="612" t="s">
        <v>4325</v>
      </c>
      <c r="K692" s="612" t="s">
        <v>749</v>
      </c>
      <c r="L692" s="612" t="s">
        <v>4312</v>
      </c>
      <c r="M692" s="612" t="s">
        <v>4313</v>
      </c>
      <c r="N692" s="612" t="s">
        <v>4294</v>
      </c>
      <c r="O692" s="612" t="s">
        <v>917</v>
      </c>
      <c r="P692" s="612" t="s">
        <v>916</v>
      </c>
      <c r="Q692" s="612" t="s">
        <v>4097</v>
      </c>
    </row>
    <row r="693" spans="1:17" ht="23.25" customHeight="1">
      <c r="A693" s="606" t="s">
        <v>1743</v>
      </c>
      <c r="B693" s="607"/>
      <c r="C693" s="614">
        <v>5104030219.1009998</v>
      </c>
      <c r="D693" s="609" t="s">
        <v>751</v>
      </c>
      <c r="F693" s="574" t="s">
        <v>3440</v>
      </c>
      <c r="G693" s="574" t="s">
        <v>751</v>
      </c>
      <c r="H693" s="611">
        <f t="shared" si="11"/>
        <v>1</v>
      </c>
      <c r="I693" s="612" t="s">
        <v>751</v>
      </c>
      <c r="J693" s="612" t="s">
        <v>4326</v>
      </c>
      <c r="K693" s="612" t="s">
        <v>751</v>
      </c>
      <c r="L693" s="612" t="s">
        <v>4312</v>
      </c>
      <c r="M693" s="612" t="s">
        <v>4313</v>
      </c>
      <c r="N693" s="612" t="s">
        <v>4294</v>
      </c>
      <c r="O693" s="612" t="s">
        <v>917</v>
      </c>
      <c r="P693" s="612" t="s">
        <v>916</v>
      </c>
      <c r="Q693" s="612" t="s">
        <v>4097</v>
      </c>
    </row>
    <row r="694" spans="1:17" ht="23.25" customHeight="1">
      <c r="A694" s="606" t="s">
        <v>1743</v>
      </c>
      <c r="B694" s="607"/>
      <c r="C694" s="614">
        <v>5104030220.1009998</v>
      </c>
      <c r="D694" s="609" t="s">
        <v>752</v>
      </c>
      <c r="F694" s="574" t="s">
        <v>3441</v>
      </c>
      <c r="G694" s="574" t="s">
        <v>752</v>
      </c>
      <c r="H694" s="611">
        <f t="shared" si="11"/>
        <v>79.00100040435791</v>
      </c>
      <c r="I694" s="612" t="s">
        <v>752</v>
      </c>
      <c r="J694" s="612" t="s">
        <v>4327</v>
      </c>
      <c r="K694" s="612" t="s">
        <v>752</v>
      </c>
      <c r="L694" s="612" t="s">
        <v>4312</v>
      </c>
      <c r="M694" s="612" t="s">
        <v>4313</v>
      </c>
      <c r="N694" s="612" t="s">
        <v>4294</v>
      </c>
      <c r="O694" s="612" t="s">
        <v>917</v>
      </c>
      <c r="P694" s="612" t="s">
        <v>916</v>
      </c>
      <c r="Q694" s="612" t="s">
        <v>4097</v>
      </c>
    </row>
    <row r="695" spans="1:17" ht="23.25" customHeight="1">
      <c r="A695" s="606" t="s">
        <v>1858</v>
      </c>
      <c r="B695" s="607"/>
      <c r="C695" s="614">
        <v>5104030299.1020002</v>
      </c>
      <c r="D695" s="609" t="s">
        <v>753</v>
      </c>
      <c r="F695" s="574" t="s">
        <v>3444</v>
      </c>
      <c r="G695" s="574" t="s">
        <v>753</v>
      </c>
      <c r="H695" s="611">
        <f t="shared" si="11"/>
        <v>9.9945068359375E-4</v>
      </c>
      <c r="I695" s="612" t="s">
        <v>753</v>
      </c>
      <c r="J695" s="612" t="s">
        <v>4328</v>
      </c>
      <c r="K695" s="612" t="s">
        <v>4329</v>
      </c>
      <c r="L695" s="612" t="s">
        <v>4312</v>
      </c>
      <c r="M695" s="612" t="s">
        <v>4313</v>
      </c>
      <c r="N695" s="612" t="s">
        <v>4294</v>
      </c>
      <c r="O695" s="612" t="s">
        <v>917</v>
      </c>
      <c r="P695" s="612" t="s">
        <v>916</v>
      </c>
      <c r="Q695" s="612" t="s">
        <v>4097</v>
      </c>
    </row>
    <row r="696" spans="1:17" ht="23.25" customHeight="1">
      <c r="A696" s="606" t="s">
        <v>1858</v>
      </c>
      <c r="B696" s="607"/>
      <c r="C696" s="608">
        <v>5104030299.1029997</v>
      </c>
      <c r="D696" s="613" t="s">
        <v>754</v>
      </c>
      <c r="F696" s="574" t="s">
        <v>3446</v>
      </c>
      <c r="G696" s="574" t="s">
        <v>754</v>
      </c>
      <c r="H696" s="611">
        <f t="shared" si="11"/>
        <v>1.0004043579101563E-3</v>
      </c>
      <c r="I696" s="612" t="s">
        <v>754</v>
      </c>
      <c r="J696" s="612" t="s">
        <v>4328</v>
      </c>
      <c r="K696" s="612" t="s">
        <v>4329</v>
      </c>
      <c r="L696" s="612" t="s">
        <v>4312</v>
      </c>
      <c r="M696" s="612" t="s">
        <v>4313</v>
      </c>
      <c r="N696" s="612" t="s">
        <v>4294</v>
      </c>
      <c r="O696" s="612" t="s">
        <v>917</v>
      </c>
      <c r="P696" s="612" t="s">
        <v>916</v>
      </c>
      <c r="Q696" s="612" t="s">
        <v>4097</v>
      </c>
    </row>
    <row r="697" spans="1:17" ht="23.25" customHeight="1">
      <c r="A697" s="606" t="s">
        <v>1858</v>
      </c>
      <c r="B697" s="607"/>
      <c r="C697" s="614">
        <v>5104030299.1040001</v>
      </c>
      <c r="D697" s="609" t="s">
        <v>755</v>
      </c>
      <c r="F697" s="574" t="s">
        <v>3448</v>
      </c>
      <c r="G697" s="574" t="s">
        <v>755</v>
      </c>
      <c r="H697" s="611">
        <f t="shared" si="11"/>
        <v>9.9945068359375E-4</v>
      </c>
      <c r="I697" s="612" t="s">
        <v>755</v>
      </c>
      <c r="J697" s="612" t="s">
        <v>4328</v>
      </c>
      <c r="K697" s="612" t="s">
        <v>4329</v>
      </c>
      <c r="L697" s="612" t="s">
        <v>4312</v>
      </c>
      <c r="M697" s="612" t="s">
        <v>4313</v>
      </c>
      <c r="N697" s="612" t="s">
        <v>4294</v>
      </c>
      <c r="O697" s="612" t="s">
        <v>917</v>
      </c>
      <c r="P697" s="612" t="s">
        <v>916</v>
      </c>
      <c r="Q697" s="612" t="s">
        <v>4097</v>
      </c>
    </row>
    <row r="698" spans="1:17" ht="23.25" customHeight="1">
      <c r="A698" s="606" t="s">
        <v>1858</v>
      </c>
      <c r="B698" s="607"/>
      <c r="C698" s="608">
        <v>5104030299.1049995</v>
      </c>
      <c r="D698" s="613" t="s">
        <v>756</v>
      </c>
      <c r="F698" s="574" t="s">
        <v>4024</v>
      </c>
      <c r="G698" s="574" t="s">
        <v>756</v>
      </c>
      <c r="H698" s="611">
        <f t="shared" si="11"/>
        <v>9.70001220703125E-2</v>
      </c>
      <c r="I698" s="612" t="s">
        <v>756</v>
      </c>
      <c r="J698" s="612" t="s">
        <v>4328</v>
      </c>
      <c r="K698" s="612" t="s">
        <v>4329</v>
      </c>
      <c r="L698" s="612" t="s">
        <v>4312</v>
      </c>
      <c r="M698" s="612" t="s">
        <v>4313</v>
      </c>
      <c r="N698" s="612" t="s">
        <v>4294</v>
      </c>
      <c r="O698" s="612" t="s">
        <v>917</v>
      </c>
      <c r="P698" s="612" t="s">
        <v>916</v>
      </c>
      <c r="Q698" s="612" t="s">
        <v>4097</v>
      </c>
    </row>
    <row r="699" spans="1:17" ht="23.25" customHeight="1">
      <c r="A699" s="606" t="s">
        <v>1858</v>
      </c>
      <c r="B699" s="607"/>
      <c r="C699" s="608">
        <v>5104030299.2019997</v>
      </c>
      <c r="D699" s="613" t="s">
        <v>757</v>
      </c>
      <c r="F699" s="574" t="s">
        <v>3449</v>
      </c>
      <c r="G699" s="574" t="s">
        <v>757</v>
      </c>
      <c r="H699" s="611">
        <f t="shared" si="11"/>
        <v>1.0004043579101563E-3</v>
      </c>
      <c r="I699" s="612" t="s">
        <v>757</v>
      </c>
      <c r="J699" s="612" t="s">
        <v>4328</v>
      </c>
      <c r="K699" s="612" t="s">
        <v>4329</v>
      </c>
      <c r="L699" s="612" t="s">
        <v>4312</v>
      </c>
      <c r="M699" s="612" t="s">
        <v>4313</v>
      </c>
      <c r="N699" s="612" t="s">
        <v>4294</v>
      </c>
      <c r="O699" s="612" t="s">
        <v>917</v>
      </c>
      <c r="P699" s="612" t="s">
        <v>916</v>
      </c>
      <c r="Q699" s="612" t="s">
        <v>4097</v>
      </c>
    </row>
    <row r="700" spans="1:17" ht="23.25" customHeight="1">
      <c r="A700" s="606" t="s">
        <v>1858</v>
      </c>
      <c r="B700" s="607"/>
      <c r="C700" s="614">
        <v>5104030299.2030001</v>
      </c>
      <c r="D700" s="609" t="s">
        <v>758</v>
      </c>
      <c r="F700" s="574" t="s">
        <v>3451</v>
      </c>
      <c r="G700" s="574" t="s">
        <v>758</v>
      </c>
      <c r="H700" s="611">
        <f t="shared" si="11"/>
        <v>1.0004043579101563E-3</v>
      </c>
      <c r="I700" s="612" t="s">
        <v>758</v>
      </c>
      <c r="J700" s="612" t="s">
        <v>4328</v>
      </c>
      <c r="K700" s="612" t="s">
        <v>4329</v>
      </c>
      <c r="L700" s="612" t="s">
        <v>4312</v>
      </c>
      <c r="M700" s="612" t="s">
        <v>4313</v>
      </c>
      <c r="N700" s="612" t="s">
        <v>4294</v>
      </c>
      <c r="O700" s="612" t="s">
        <v>917</v>
      </c>
      <c r="P700" s="612" t="s">
        <v>916</v>
      </c>
      <c r="Q700" s="612" t="s">
        <v>4097</v>
      </c>
    </row>
    <row r="701" spans="1:17" ht="23.25" customHeight="1">
      <c r="A701" s="606" t="s">
        <v>1877</v>
      </c>
      <c r="B701" s="607"/>
      <c r="C701" s="608">
        <v>5104030299.2040005</v>
      </c>
      <c r="D701" s="627" t="s">
        <v>759</v>
      </c>
      <c r="F701" s="574" t="s">
        <v>2532</v>
      </c>
      <c r="G701" s="574" t="s">
        <v>759</v>
      </c>
      <c r="H701" s="611">
        <f t="shared" si="11"/>
        <v>0.29699993133544922</v>
      </c>
      <c r="I701" s="612" t="s">
        <v>759</v>
      </c>
      <c r="J701" s="612" t="s">
        <v>4328</v>
      </c>
      <c r="K701" s="612" t="s">
        <v>4329</v>
      </c>
      <c r="L701" s="612" t="s">
        <v>4312</v>
      </c>
      <c r="M701" s="612" t="s">
        <v>4313</v>
      </c>
      <c r="N701" s="612" t="s">
        <v>4294</v>
      </c>
      <c r="O701" s="612" t="s">
        <v>917</v>
      </c>
      <c r="P701" s="612" t="s">
        <v>916</v>
      </c>
      <c r="Q701" s="612" t="s">
        <v>4097</v>
      </c>
    </row>
    <row r="702" spans="1:17" ht="23.25" customHeight="1">
      <c r="A702" s="606" t="s">
        <v>1858</v>
      </c>
      <c r="B702" s="607"/>
      <c r="C702" s="614">
        <v>5104030299.5010004</v>
      </c>
      <c r="D702" s="609" t="s">
        <v>760</v>
      </c>
      <c r="F702" s="574" t="s">
        <v>4025</v>
      </c>
      <c r="G702" s="574" t="s">
        <v>760</v>
      </c>
      <c r="H702" s="611">
        <f t="shared" si="11"/>
        <v>9.9945068359375E-4</v>
      </c>
      <c r="I702" s="612" t="s">
        <v>760</v>
      </c>
      <c r="J702" s="612" t="s">
        <v>4328</v>
      </c>
      <c r="K702" s="612" t="s">
        <v>4329</v>
      </c>
      <c r="L702" s="612" t="s">
        <v>4312</v>
      </c>
      <c r="M702" s="612" t="s">
        <v>4313</v>
      </c>
      <c r="N702" s="612" t="s">
        <v>4294</v>
      </c>
      <c r="O702" s="612" t="s">
        <v>917</v>
      </c>
      <c r="P702" s="612" t="s">
        <v>916</v>
      </c>
      <c r="Q702" s="612" t="s">
        <v>4097</v>
      </c>
    </row>
    <row r="703" spans="1:17" ht="23.25" customHeight="1">
      <c r="A703" s="606" t="s">
        <v>1858</v>
      </c>
      <c r="B703" s="607"/>
      <c r="C703" s="608">
        <v>5104030299.5019999</v>
      </c>
      <c r="D703" s="613" t="s">
        <v>761</v>
      </c>
      <c r="F703" s="574" t="s">
        <v>3453</v>
      </c>
      <c r="G703" s="574" t="s">
        <v>761</v>
      </c>
      <c r="H703" s="611">
        <f t="shared" si="11"/>
        <v>0.19900035858154297</v>
      </c>
      <c r="I703" s="612" t="s">
        <v>761</v>
      </c>
      <c r="J703" s="612" t="s">
        <v>4328</v>
      </c>
      <c r="K703" s="612" t="s">
        <v>4329</v>
      </c>
      <c r="L703" s="612" t="s">
        <v>4312</v>
      </c>
      <c r="M703" s="612" t="s">
        <v>4313</v>
      </c>
      <c r="N703" s="612" t="s">
        <v>4294</v>
      </c>
      <c r="O703" s="612" t="s">
        <v>917</v>
      </c>
      <c r="P703" s="612" t="s">
        <v>916</v>
      </c>
      <c r="Q703" s="612" t="s">
        <v>4097</v>
      </c>
    </row>
    <row r="704" spans="1:17" ht="23.25" customHeight="1">
      <c r="A704" s="606" t="s">
        <v>1858</v>
      </c>
      <c r="B704" s="607"/>
      <c r="C704" s="608">
        <v>5104030299.7010002</v>
      </c>
      <c r="D704" s="609" t="s">
        <v>762</v>
      </c>
      <c r="F704" s="574" t="s">
        <v>3455</v>
      </c>
      <c r="G704" s="574" t="s">
        <v>762</v>
      </c>
      <c r="H704" s="611">
        <f t="shared" si="11"/>
        <v>9.9945068359375E-4</v>
      </c>
      <c r="I704" s="612" t="s">
        <v>762</v>
      </c>
      <c r="J704" s="612" t="s">
        <v>4328</v>
      </c>
      <c r="K704" s="612" t="s">
        <v>4329</v>
      </c>
      <c r="L704" s="612" t="s">
        <v>4312</v>
      </c>
      <c r="M704" s="612" t="s">
        <v>4313</v>
      </c>
      <c r="N704" s="612" t="s">
        <v>4294</v>
      </c>
      <c r="O704" s="612" t="s">
        <v>917</v>
      </c>
      <c r="P704" s="612" t="s">
        <v>916</v>
      </c>
      <c r="Q704" s="612" t="s">
        <v>4097</v>
      </c>
    </row>
    <row r="705" spans="1:17" ht="23.25" customHeight="1">
      <c r="A705" s="606" t="s">
        <v>1858</v>
      </c>
      <c r="B705" s="607"/>
      <c r="C705" s="608">
        <v>5104030299.7019997</v>
      </c>
      <c r="D705" s="609" t="s">
        <v>763</v>
      </c>
      <c r="F705" s="574" t="s">
        <v>3457</v>
      </c>
      <c r="G705" s="574" t="s">
        <v>763</v>
      </c>
      <c r="H705" s="611">
        <f t="shared" si="11"/>
        <v>9802.3990001678467</v>
      </c>
      <c r="I705" s="612" t="s">
        <v>763</v>
      </c>
      <c r="J705" s="612" t="s">
        <v>4328</v>
      </c>
      <c r="K705" s="612" t="s">
        <v>4329</v>
      </c>
      <c r="L705" s="612" t="s">
        <v>4312</v>
      </c>
      <c r="M705" s="612" t="s">
        <v>4313</v>
      </c>
      <c r="N705" s="612" t="s">
        <v>4294</v>
      </c>
      <c r="O705" s="612" t="s">
        <v>917</v>
      </c>
      <c r="P705" s="612" t="s">
        <v>916</v>
      </c>
      <c r="Q705" s="612" t="s">
        <v>4097</v>
      </c>
    </row>
    <row r="706" spans="1:17" ht="23.25" customHeight="1">
      <c r="A706" s="606" t="s">
        <v>1654</v>
      </c>
      <c r="B706" s="607"/>
      <c r="C706" s="614">
        <v>5104040102.1009998</v>
      </c>
      <c r="D706" s="609" t="s">
        <v>764</v>
      </c>
      <c r="F706" s="574" t="s">
        <v>4026</v>
      </c>
      <c r="G706" s="574" t="s">
        <v>764</v>
      </c>
      <c r="H706" s="611">
        <f t="shared" si="11"/>
        <v>1.0004043579101563E-3</v>
      </c>
      <c r="I706" s="612" t="s">
        <v>764</v>
      </c>
      <c r="J706" s="612" t="s">
        <v>4330</v>
      </c>
      <c r="K706" s="612" t="s">
        <v>2465</v>
      </c>
      <c r="L706" s="612" t="s">
        <v>4312</v>
      </c>
      <c r="M706" s="612" t="s">
        <v>4313</v>
      </c>
      <c r="N706" s="612" t="s">
        <v>4294</v>
      </c>
      <c r="O706" s="612" t="s">
        <v>917</v>
      </c>
      <c r="P706" s="612" t="s">
        <v>916</v>
      </c>
      <c r="Q706" s="612" t="s">
        <v>4138</v>
      </c>
    </row>
    <row r="707" spans="1:17" ht="23.25" customHeight="1">
      <c r="A707" s="606" t="s">
        <v>1654</v>
      </c>
      <c r="B707" s="607"/>
      <c r="C707" s="614">
        <v>5104040102.1020002</v>
      </c>
      <c r="D707" s="609" t="s">
        <v>765</v>
      </c>
      <c r="F707" s="574" t="s">
        <v>4027</v>
      </c>
      <c r="G707" s="574" t="s">
        <v>765</v>
      </c>
      <c r="H707" s="611">
        <f t="shared" si="11"/>
        <v>9.9945068359375E-4</v>
      </c>
      <c r="I707" s="612" t="s">
        <v>765</v>
      </c>
      <c r="J707" s="612" t="s">
        <v>4330</v>
      </c>
      <c r="K707" s="612" t="s">
        <v>2465</v>
      </c>
      <c r="L707" s="612" t="s">
        <v>4312</v>
      </c>
      <c r="M707" s="612" t="s">
        <v>4313</v>
      </c>
      <c r="N707" s="612" t="s">
        <v>4294</v>
      </c>
      <c r="O707" s="612" t="s">
        <v>917</v>
      </c>
      <c r="P707" s="612" t="s">
        <v>916</v>
      </c>
      <c r="Q707" s="612" t="s">
        <v>4138</v>
      </c>
    </row>
    <row r="708" spans="1:17" ht="23.25" customHeight="1">
      <c r="A708" s="606" t="s">
        <v>1654</v>
      </c>
      <c r="B708" s="607"/>
      <c r="C708" s="614">
        <v>5104040102.1029997</v>
      </c>
      <c r="D708" s="609" t="s">
        <v>766</v>
      </c>
      <c r="F708" s="574" t="s">
        <v>4028</v>
      </c>
      <c r="G708" s="574" t="s">
        <v>766</v>
      </c>
      <c r="H708" s="611">
        <f t="shared" ref="H708:H771" si="12">+C709-F708</f>
        <v>1.0004043579101563E-3</v>
      </c>
      <c r="I708" s="612" t="s">
        <v>766</v>
      </c>
      <c r="J708" s="612" t="s">
        <v>4330</v>
      </c>
      <c r="K708" s="612" t="s">
        <v>2465</v>
      </c>
      <c r="L708" s="612" t="s">
        <v>4312</v>
      </c>
      <c r="M708" s="612" t="s">
        <v>4313</v>
      </c>
      <c r="N708" s="612" t="s">
        <v>4294</v>
      </c>
      <c r="O708" s="612" t="s">
        <v>917</v>
      </c>
      <c r="P708" s="612" t="s">
        <v>916</v>
      </c>
      <c r="Q708" s="612" t="s">
        <v>4138</v>
      </c>
    </row>
    <row r="709" spans="1:17" ht="23.25" customHeight="1">
      <c r="A709" s="606" t="s">
        <v>1654</v>
      </c>
      <c r="B709" s="607"/>
      <c r="C709" s="614">
        <v>5104040102.1040001</v>
      </c>
      <c r="D709" s="609" t="s">
        <v>767</v>
      </c>
      <c r="F709" s="574" t="s">
        <v>4029</v>
      </c>
      <c r="G709" s="574" t="s">
        <v>767</v>
      </c>
      <c r="H709" s="611">
        <f t="shared" si="12"/>
        <v>9.9945068359375E-4</v>
      </c>
      <c r="I709" s="612" t="s">
        <v>767</v>
      </c>
      <c r="J709" s="612" t="s">
        <v>4330</v>
      </c>
      <c r="K709" s="612" t="s">
        <v>2465</v>
      </c>
      <c r="L709" s="612" t="s">
        <v>4312</v>
      </c>
      <c r="M709" s="612" t="s">
        <v>4313</v>
      </c>
      <c r="N709" s="612" t="s">
        <v>4294</v>
      </c>
      <c r="O709" s="612" t="s">
        <v>917</v>
      </c>
      <c r="P709" s="612" t="s">
        <v>916</v>
      </c>
      <c r="Q709" s="612" t="s">
        <v>4138</v>
      </c>
    </row>
    <row r="710" spans="1:17" ht="23.25" customHeight="1">
      <c r="A710" s="606" t="s">
        <v>1654</v>
      </c>
      <c r="B710" s="607"/>
      <c r="C710" s="614">
        <v>5104040102.1049995</v>
      </c>
      <c r="D710" s="609" t="s">
        <v>768</v>
      </c>
      <c r="F710" s="574" t="s">
        <v>4030</v>
      </c>
      <c r="G710" s="574" t="s">
        <v>768</v>
      </c>
      <c r="H710" s="611">
        <f t="shared" si="12"/>
        <v>1.0004043579101563E-3</v>
      </c>
      <c r="I710" s="612" t="s">
        <v>768</v>
      </c>
      <c r="J710" s="612" t="s">
        <v>4330</v>
      </c>
      <c r="K710" s="612" t="s">
        <v>2465</v>
      </c>
      <c r="L710" s="612" t="s">
        <v>4312</v>
      </c>
      <c r="M710" s="612" t="s">
        <v>4313</v>
      </c>
      <c r="N710" s="612" t="s">
        <v>4294</v>
      </c>
      <c r="O710" s="612" t="s">
        <v>917</v>
      </c>
      <c r="P710" s="612" t="s">
        <v>916</v>
      </c>
      <c r="Q710" s="612" t="s">
        <v>4138</v>
      </c>
    </row>
    <row r="711" spans="1:17" ht="23.25" customHeight="1">
      <c r="A711" s="606" t="s">
        <v>1654</v>
      </c>
      <c r="B711" s="607"/>
      <c r="C711" s="614">
        <v>5104040102.1059999</v>
      </c>
      <c r="D711" s="609" t="s">
        <v>769</v>
      </c>
      <c r="F711" s="574" t="s">
        <v>4031</v>
      </c>
      <c r="G711" s="574" t="s">
        <v>769</v>
      </c>
      <c r="H711" s="611">
        <f t="shared" si="12"/>
        <v>1.0004043579101563E-3</v>
      </c>
      <c r="I711" s="612" t="s">
        <v>769</v>
      </c>
      <c r="J711" s="612" t="s">
        <v>4330</v>
      </c>
      <c r="K711" s="612" t="s">
        <v>2465</v>
      </c>
      <c r="L711" s="612" t="s">
        <v>4312</v>
      </c>
      <c r="M711" s="612" t="s">
        <v>4313</v>
      </c>
      <c r="N711" s="612" t="s">
        <v>4294</v>
      </c>
      <c r="O711" s="612" t="s">
        <v>917</v>
      </c>
      <c r="P711" s="612" t="s">
        <v>916</v>
      </c>
      <c r="Q711" s="612" t="s">
        <v>4138</v>
      </c>
    </row>
    <row r="712" spans="1:17" ht="23.25" customHeight="1">
      <c r="A712" s="606" t="s">
        <v>1654</v>
      </c>
      <c r="B712" s="607"/>
      <c r="C712" s="614">
        <v>5104040102.1070004</v>
      </c>
      <c r="D712" s="609" t="s">
        <v>770</v>
      </c>
      <c r="F712" s="574" t="s">
        <v>4032</v>
      </c>
      <c r="G712" s="574" t="s">
        <v>770</v>
      </c>
      <c r="H712" s="611">
        <f t="shared" si="12"/>
        <v>9.9945068359375E-4</v>
      </c>
      <c r="I712" s="612" t="s">
        <v>770</v>
      </c>
      <c r="J712" s="612" t="s">
        <v>4330</v>
      </c>
      <c r="K712" s="612" t="s">
        <v>2465</v>
      </c>
      <c r="L712" s="612" t="s">
        <v>4312</v>
      </c>
      <c r="M712" s="612" t="s">
        <v>4313</v>
      </c>
      <c r="N712" s="612" t="s">
        <v>4294</v>
      </c>
      <c r="O712" s="612" t="s">
        <v>917</v>
      </c>
      <c r="P712" s="612" t="s">
        <v>916</v>
      </c>
      <c r="Q712" s="612" t="s">
        <v>4138</v>
      </c>
    </row>
    <row r="713" spans="1:17" ht="23.25" customHeight="1">
      <c r="A713" s="606" t="s">
        <v>1654</v>
      </c>
      <c r="B713" s="607"/>
      <c r="C713" s="614">
        <v>5104040102.1079998</v>
      </c>
      <c r="D713" s="609" t="s">
        <v>771</v>
      </c>
      <c r="F713" s="574" t="s">
        <v>4033</v>
      </c>
      <c r="G713" s="574" t="s">
        <v>771</v>
      </c>
      <c r="H713" s="611">
        <f t="shared" si="12"/>
        <v>1.0004043579101563E-3</v>
      </c>
      <c r="I713" s="612" t="s">
        <v>771</v>
      </c>
      <c r="J713" s="612" t="s">
        <v>4330</v>
      </c>
      <c r="K713" s="612" t="s">
        <v>2465</v>
      </c>
      <c r="L713" s="612" t="s">
        <v>4312</v>
      </c>
      <c r="M713" s="612" t="s">
        <v>4313</v>
      </c>
      <c r="N713" s="612" t="s">
        <v>4294</v>
      </c>
      <c r="O713" s="612" t="s">
        <v>917</v>
      </c>
      <c r="P713" s="612" t="s">
        <v>916</v>
      </c>
      <c r="Q713" s="612" t="s">
        <v>4138</v>
      </c>
    </row>
    <row r="714" spans="1:17" ht="23.25" customHeight="1">
      <c r="A714" s="606" t="s">
        <v>1654</v>
      </c>
      <c r="B714" s="607"/>
      <c r="C714" s="614">
        <v>5104040102.1090002</v>
      </c>
      <c r="D714" s="609" t="s">
        <v>772</v>
      </c>
      <c r="F714" s="574" t="s">
        <v>4034</v>
      </c>
      <c r="G714" s="574" t="s">
        <v>772</v>
      </c>
      <c r="H714" s="611">
        <f t="shared" si="12"/>
        <v>9.9945068359375E-4</v>
      </c>
      <c r="I714" s="612" t="s">
        <v>772</v>
      </c>
      <c r="J714" s="612" t="s">
        <v>4330</v>
      </c>
      <c r="K714" s="612" t="s">
        <v>2465</v>
      </c>
      <c r="L714" s="612" t="s">
        <v>4312</v>
      </c>
      <c r="M714" s="612" t="s">
        <v>4313</v>
      </c>
      <c r="N714" s="612" t="s">
        <v>4294</v>
      </c>
      <c r="O714" s="612" t="s">
        <v>917</v>
      </c>
      <c r="P714" s="612" t="s">
        <v>916</v>
      </c>
      <c r="Q714" s="612" t="s">
        <v>4138</v>
      </c>
    </row>
    <row r="715" spans="1:17" ht="23.25" customHeight="1">
      <c r="A715" s="606" t="s">
        <v>1654</v>
      </c>
      <c r="B715" s="607"/>
      <c r="C715" s="614">
        <v>5104040102.1099997</v>
      </c>
      <c r="D715" s="609" t="s">
        <v>773</v>
      </c>
      <c r="F715" s="574" t="s">
        <v>4035</v>
      </c>
      <c r="G715" s="574" t="s">
        <v>773</v>
      </c>
      <c r="H715" s="611">
        <f t="shared" si="12"/>
        <v>1.0004043579101563E-3</v>
      </c>
      <c r="I715" s="612" t="s">
        <v>773</v>
      </c>
      <c r="J715" s="612" t="s">
        <v>4330</v>
      </c>
      <c r="K715" s="612" t="s">
        <v>2465</v>
      </c>
      <c r="L715" s="612" t="s">
        <v>4312</v>
      </c>
      <c r="M715" s="612" t="s">
        <v>4313</v>
      </c>
      <c r="N715" s="612" t="s">
        <v>4294</v>
      </c>
      <c r="O715" s="612" t="s">
        <v>917</v>
      </c>
      <c r="P715" s="612" t="s">
        <v>916</v>
      </c>
      <c r="Q715" s="612" t="s">
        <v>4138</v>
      </c>
    </row>
    <row r="716" spans="1:17" ht="23.25" customHeight="1">
      <c r="A716" s="606" t="s">
        <v>1654</v>
      </c>
      <c r="B716" s="607"/>
      <c r="C716" s="614">
        <v>5104040102.1110001</v>
      </c>
      <c r="D716" s="609" t="s">
        <v>774</v>
      </c>
      <c r="F716" s="574" t="s">
        <v>4036</v>
      </c>
      <c r="G716" s="574" t="s">
        <v>774</v>
      </c>
      <c r="H716" s="611">
        <f t="shared" si="12"/>
        <v>1.0004043579101563E-3</v>
      </c>
      <c r="I716" s="612" t="s">
        <v>774</v>
      </c>
      <c r="J716" s="612" t="s">
        <v>4330</v>
      </c>
      <c r="K716" s="612" t="s">
        <v>2465</v>
      </c>
      <c r="L716" s="612" t="s">
        <v>4312</v>
      </c>
      <c r="M716" s="612" t="s">
        <v>4313</v>
      </c>
      <c r="N716" s="612" t="s">
        <v>4294</v>
      </c>
      <c r="O716" s="612" t="s">
        <v>917</v>
      </c>
      <c r="P716" s="612" t="s">
        <v>916</v>
      </c>
      <c r="Q716" s="612" t="s">
        <v>4138</v>
      </c>
    </row>
    <row r="717" spans="1:17" ht="23.25" customHeight="1">
      <c r="A717" s="606" t="s">
        <v>1654</v>
      </c>
      <c r="B717" s="607"/>
      <c r="C717" s="614">
        <v>5104040102.1120005</v>
      </c>
      <c r="D717" s="609" t="s">
        <v>775</v>
      </c>
      <c r="F717" s="574" t="s">
        <v>4037</v>
      </c>
      <c r="G717" s="574" t="s">
        <v>775</v>
      </c>
      <c r="H717" s="611">
        <f t="shared" si="12"/>
        <v>9.9945068359375E-4</v>
      </c>
      <c r="I717" s="612" t="s">
        <v>775</v>
      </c>
      <c r="J717" s="612" t="s">
        <v>4330</v>
      </c>
      <c r="K717" s="612" t="s">
        <v>2465</v>
      </c>
      <c r="L717" s="612" t="s">
        <v>4312</v>
      </c>
      <c r="M717" s="612" t="s">
        <v>4313</v>
      </c>
      <c r="N717" s="612" t="s">
        <v>4294</v>
      </c>
      <c r="O717" s="612" t="s">
        <v>917</v>
      </c>
      <c r="P717" s="612" t="s">
        <v>916</v>
      </c>
      <c r="Q717" s="612" t="s">
        <v>4138</v>
      </c>
    </row>
    <row r="718" spans="1:17" ht="23.25" customHeight="1">
      <c r="A718" s="606" t="s">
        <v>1654</v>
      </c>
      <c r="B718" s="607"/>
      <c r="C718" s="614">
        <v>5104040102.1129999</v>
      </c>
      <c r="D718" s="609" t="s">
        <v>776</v>
      </c>
      <c r="F718" s="574" t="s">
        <v>4038</v>
      </c>
      <c r="G718" s="574" t="s">
        <v>776</v>
      </c>
      <c r="H718" s="611">
        <f t="shared" si="12"/>
        <v>1.0004043579101563E-3</v>
      </c>
      <c r="I718" s="612" t="s">
        <v>776</v>
      </c>
      <c r="J718" s="612" t="s">
        <v>4330</v>
      </c>
      <c r="K718" s="612" t="s">
        <v>2465</v>
      </c>
      <c r="L718" s="612" t="s">
        <v>4312</v>
      </c>
      <c r="M718" s="612" t="s">
        <v>4313</v>
      </c>
      <c r="N718" s="612" t="s">
        <v>4294</v>
      </c>
      <c r="O718" s="612" t="s">
        <v>917</v>
      </c>
      <c r="P718" s="612" t="s">
        <v>916</v>
      </c>
      <c r="Q718" s="612" t="s">
        <v>4138</v>
      </c>
    </row>
    <row r="719" spans="1:17" ht="23.25" customHeight="1">
      <c r="A719" s="606" t="s">
        <v>1654</v>
      </c>
      <c r="B719" s="607"/>
      <c r="C719" s="614">
        <v>5104040102.1140003</v>
      </c>
      <c r="D719" s="609" t="s">
        <v>777</v>
      </c>
      <c r="F719" s="574" t="s">
        <v>4039</v>
      </c>
      <c r="G719" s="574" t="s">
        <v>4040</v>
      </c>
      <c r="H719" s="611">
        <f t="shared" si="12"/>
        <v>9.9945068359375E-4</v>
      </c>
      <c r="I719" s="612" t="s">
        <v>4040</v>
      </c>
      <c r="J719" s="612" t="s">
        <v>4330</v>
      </c>
      <c r="K719" s="612" t="s">
        <v>2465</v>
      </c>
      <c r="L719" s="612" t="s">
        <v>4312</v>
      </c>
      <c r="M719" s="612" t="s">
        <v>4313</v>
      </c>
      <c r="N719" s="612" t="s">
        <v>4294</v>
      </c>
      <c r="O719" s="612" t="s">
        <v>917</v>
      </c>
      <c r="P719" s="612" t="s">
        <v>916</v>
      </c>
      <c r="Q719" s="612" t="s">
        <v>4138</v>
      </c>
    </row>
    <row r="720" spans="1:17" ht="23.25" customHeight="1">
      <c r="A720" s="606" t="s">
        <v>1654</v>
      </c>
      <c r="B720" s="607"/>
      <c r="C720" s="614">
        <v>5104040102.1149998</v>
      </c>
      <c r="D720" s="609" t="s">
        <v>778</v>
      </c>
      <c r="F720" s="574" t="s">
        <v>4041</v>
      </c>
      <c r="G720" s="574" t="s">
        <v>778</v>
      </c>
      <c r="H720" s="611">
        <f t="shared" si="12"/>
        <v>1.0004043579101563E-3</v>
      </c>
      <c r="I720" s="612" t="s">
        <v>778</v>
      </c>
      <c r="J720" s="612" t="s">
        <v>4330</v>
      </c>
      <c r="K720" s="612" t="s">
        <v>2465</v>
      </c>
      <c r="L720" s="612" t="s">
        <v>4312</v>
      </c>
      <c r="M720" s="612" t="s">
        <v>4313</v>
      </c>
      <c r="N720" s="612" t="s">
        <v>4294</v>
      </c>
      <c r="O720" s="612" t="s">
        <v>917</v>
      </c>
      <c r="P720" s="612" t="s">
        <v>916</v>
      </c>
      <c r="Q720" s="612" t="s">
        <v>4138</v>
      </c>
    </row>
    <row r="721" spans="1:17" ht="23.25" customHeight="1">
      <c r="A721" s="606" t="s">
        <v>1654</v>
      </c>
      <c r="B721" s="607"/>
      <c r="C721" s="614">
        <v>5104040102.1160002</v>
      </c>
      <c r="D721" s="609" t="s">
        <v>779</v>
      </c>
      <c r="F721" s="574" t="s">
        <v>4042</v>
      </c>
      <c r="G721" s="574" t="s">
        <v>779</v>
      </c>
      <c r="H721" s="611">
        <f t="shared" si="12"/>
        <v>9.9945068359375E-4</v>
      </c>
      <c r="I721" s="612" t="s">
        <v>779</v>
      </c>
      <c r="J721" s="612" t="s">
        <v>4330</v>
      </c>
      <c r="K721" s="612" t="s">
        <v>2465</v>
      </c>
      <c r="L721" s="612" t="s">
        <v>4312</v>
      </c>
      <c r="M721" s="612" t="s">
        <v>4313</v>
      </c>
      <c r="N721" s="612" t="s">
        <v>4294</v>
      </c>
      <c r="O721" s="612" t="s">
        <v>917</v>
      </c>
      <c r="P721" s="612" t="s">
        <v>916</v>
      </c>
      <c r="Q721" s="612" t="s">
        <v>4138</v>
      </c>
    </row>
    <row r="722" spans="1:17" ht="23.25" customHeight="1">
      <c r="A722" s="606" t="s">
        <v>1654</v>
      </c>
      <c r="B722" s="607"/>
      <c r="C722" s="614">
        <v>5104040102.1169996</v>
      </c>
      <c r="D722" s="609" t="s">
        <v>780</v>
      </c>
      <c r="F722" s="574" t="s">
        <v>4043</v>
      </c>
      <c r="G722" s="574" t="s">
        <v>780</v>
      </c>
      <c r="H722" s="611">
        <f t="shared" si="12"/>
        <v>1.0004043579101563E-3</v>
      </c>
      <c r="I722" s="612" t="s">
        <v>780</v>
      </c>
      <c r="J722" s="612" t="s">
        <v>4330</v>
      </c>
      <c r="K722" s="612" t="s">
        <v>2465</v>
      </c>
      <c r="L722" s="612" t="s">
        <v>4312</v>
      </c>
      <c r="M722" s="612" t="s">
        <v>4313</v>
      </c>
      <c r="N722" s="612" t="s">
        <v>4294</v>
      </c>
      <c r="O722" s="612" t="s">
        <v>917</v>
      </c>
      <c r="P722" s="612" t="s">
        <v>916</v>
      </c>
      <c r="Q722" s="612" t="s">
        <v>4138</v>
      </c>
    </row>
    <row r="723" spans="1:17" ht="23.25" customHeight="1">
      <c r="A723" s="606" t="s">
        <v>1654</v>
      </c>
      <c r="B723" s="607"/>
      <c r="C723" s="614">
        <v>5104040102.118</v>
      </c>
      <c r="D723" s="609" t="s">
        <v>781</v>
      </c>
      <c r="F723" s="574" t="s">
        <v>4044</v>
      </c>
      <c r="G723" s="574" t="s">
        <v>781</v>
      </c>
      <c r="H723" s="611">
        <f t="shared" si="12"/>
        <v>1.0004043579101563E-3</v>
      </c>
      <c r="I723" s="612" t="s">
        <v>781</v>
      </c>
      <c r="J723" s="612" t="s">
        <v>4330</v>
      </c>
      <c r="K723" s="612" t="s">
        <v>2465</v>
      </c>
      <c r="L723" s="612" t="s">
        <v>4312</v>
      </c>
      <c r="M723" s="612" t="s">
        <v>4313</v>
      </c>
      <c r="N723" s="612" t="s">
        <v>4294</v>
      </c>
      <c r="O723" s="612" t="s">
        <v>917</v>
      </c>
      <c r="P723" s="612" t="s">
        <v>916</v>
      </c>
      <c r="Q723" s="612" t="s">
        <v>4138</v>
      </c>
    </row>
    <row r="724" spans="1:17" ht="23.25" customHeight="1">
      <c r="A724" s="606" t="s">
        <v>1654</v>
      </c>
      <c r="B724" s="607"/>
      <c r="C724" s="614">
        <v>5104040102.1190004</v>
      </c>
      <c r="D724" s="609" t="s">
        <v>782</v>
      </c>
      <c r="F724" s="574" t="s">
        <v>4045</v>
      </c>
      <c r="G724" s="574" t="s">
        <v>4046</v>
      </c>
      <c r="H724" s="611">
        <f t="shared" si="12"/>
        <v>9.9945068359375E-4</v>
      </c>
      <c r="I724" s="612" t="s">
        <v>4046</v>
      </c>
      <c r="J724" s="612" t="s">
        <v>4330</v>
      </c>
      <c r="K724" s="612" t="s">
        <v>2465</v>
      </c>
      <c r="L724" s="612" t="s">
        <v>4312</v>
      </c>
      <c r="M724" s="612" t="s">
        <v>4313</v>
      </c>
      <c r="N724" s="612" t="s">
        <v>4294</v>
      </c>
      <c r="O724" s="612" t="s">
        <v>917</v>
      </c>
      <c r="P724" s="612" t="s">
        <v>916</v>
      </c>
      <c r="Q724" s="612" t="s">
        <v>4138</v>
      </c>
    </row>
    <row r="725" spans="1:17" ht="23.25" customHeight="1">
      <c r="A725" s="606" t="s">
        <v>1654</v>
      </c>
      <c r="B725" s="607"/>
      <c r="C725" s="614">
        <v>5104040102.1199999</v>
      </c>
      <c r="D725" s="621" t="s">
        <v>783</v>
      </c>
      <c r="F725" s="574" t="s">
        <v>4047</v>
      </c>
      <c r="G725" s="574" t="s">
        <v>4048</v>
      </c>
      <c r="H725" s="611">
        <f t="shared" si="12"/>
        <v>969998.98099994659</v>
      </c>
      <c r="I725" s="612" t="s">
        <v>4048</v>
      </c>
      <c r="J725" s="612" t="s">
        <v>4330</v>
      </c>
      <c r="K725" s="612" t="s">
        <v>2465</v>
      </c>
      <c r="L725" s="612" t="s">
        <v>4312</v>
      </c>
      <c r="M725" s="612" t="s">
        <v>4313</v>
      </c>
      <c r="N725" s="612" t="s">
        <v>4294</v>
      </c>
      <c r="O725" s="612" t="s">
        <v>917</v>
      </c>
      <c r="P725" s="612" t="s">
        <v>916</v>
      </c>
      <c r="Q725" s="612" t="s">
        <v>4131</v>
      </c>
    </row>
    <row r="726" spans="1:17" ht="23.25" customHeight="1">
      <c r="A726" s="606" t="s">
        <v>1877</v>
      </c>
      <c r="B726" s="607"/>
      <c r="C726" s="614">
        <v>5105010101.1009998</v>
      </c>
      <c r="D726" s="609" t="s">
        <v>784</v>
      </c>
      <c r="F726" s="574" t="s">
        <v>3476</v>
      </c>
      <c r="G726" s="574" t="s">
        <v>4049</v>
      </c>
      <c r="H726" s="611">
        <f t="shared" si="12"/>
        <v>2</v>
      </c>
      <c r="I726" s="612" t="s">
        <v>4049</v>
      </c>
      <c r="J726" s="612" t="s">
        <v>4331</v>
      </c>
      <c r="K726" s="612" t="s">
        <v>4332</v>
      </c>
      <c r="L726" s="612" t="s">
        <v>4333</v>
      </c>
      <c r="M726" s="612" t="s">
        <v>4334</v>
      </c>
      <c r="N726" s="612" t="s">
        <v>4294</v>
      </c>
      <c r="O726" s="612" t="s">
        <v>917</v>
      </c>
      <c r="P726" s="612" t="s">
        <v>916</v>
      </c>
      <c r="Q726" s="612" t="s">
        <v>4097</v>
      </c>
    </row>
    <row r="727" spans="1:17" ht="23.25" customHeight="1">
      <c r="A727" s="606" t="s">
        <v>1877</v>
      </c>
      <c r="B727" s="607"/>
      <c r="C727" s="614">
        <v>5105010103.1009998</v>
      </c>
      <c r="D727" s="609" t="s">
        <v>785</v>
      </c>
      <c r="F727" s="574" t="s">
        <v>3477</v>
      </c>
      <c r="G727" s="574" t="s">
        <v>785</v>
      </c>
      <c r="H727" s="611">
        <f t="shared" si="12"/>
        <v>2</v>
      </c>
      <c r="I727" s="612" t="s">
        <v>785</v>
      </c>
      <c r="J727" s="612" t="s">
        <v>4331</v>
      </c>
      <c r="K727" s="612" t="s">
        <v>4332</v>
      </c>
      <c r="L727" s="612" t="s">
        <v>4333</v>
      </c>
      <c r="M727" s="612" t="s">
        <v>4334</v>
      </c>
      <c r="N727" s="612" t="s">
        <v>4294</v>
      </c>
      <c r="O727" s="612" t="s">
        <v>917</v>
      </c>
      <c r="P727" s="612" t="s">
        <v>916</v>
      </c>
      <c r="Q727" s="612" t="s">
        <v>4097</v>
      </c>
    </row>
    <row r="728" spans="1:17" ht="23.25" customHeight="1">
      <c r="A728" s="606" t="s">
        <v>1877</v>
      </c>
      <c r="B728" s="607"/>
      <c r="C728" s="614">
        <v>5105010105.1009998</v>
      </c>
      <c r="D728" s="609" t="s">
        <v>786</v>
      </c>
      <c r="F728" s="574" t="s">
        <v>3479</v>
      </c>
      <c r="G728" s="574" t="s">
        <v>786</v>
      </c>
      <c r="H728" s="611">
        <f t="shared" si="12"/>
        <v>2</v>
      </c>
      <c r="I728" s="612" t="s">
        <v>786</v>
      </c>
      <c r="J728" s="612" t="s">
        <v>4331</v>
      </c>
      <c r="K728" s="612" t="s">
        <v>4332</v>
      </c>
      <c r="L728" s="612" t="s">
        <v>4333</v>
      </c>
      <c r="M728" s="612" t="s">
        <v>4334</v>
      </c>
      <c r="N728" s="612" t="s">
        <v>4294</v>
      </c>
      <c r="O728" s="612" t="s">
        <v>917</v>
      </c>
      <c r="P728" s="612" t="s">
        <v>916</v>
      </c>
      <c r="Q728" s="612" t="s">
        <v>4097</v>
      </c>
    </row>
    <row r="729" spans="1:17" ht="23.25" customHeight="1">
      <c r="A729" s="606" t="s">
        <v>1877</v>
      </c>
      <c r="B729" s="607"/>
      <c r="C729" s="614">
        <v>5105010107.1009998</v>
      </c>
      <c r="D729" s="609" t="s">
        <v>787</v>
      </c>
      <c r="F729" s="574" t="s">
        <v>3481</v>
      </c>
      <c r="G729" s="574" t="s">
        <v>787</v>
      </c>
      <c r="H729" s="611">
        <f t="shared" si="12"/>
        <v>1.0004043579101563E-3</v>
      </c>
      <c r="I729" s="612" t="s">
        <v>787</v>
      </c>
      <c r="J729" s="612" t="s">
        <v>4331</v>
      </c>
      <c r="K729" s="612" t="s">
        <v>4332</v>
      </c>
      <c r="L729" s="612" t="s">
        <v>4333</v>
      </c>
      <c r="M729" s="612" t="s">
        <v>4334</v>
      </c>
      <c r="N729" s="612" t="s">
        <v>4294</v>
      </c>
      <c r="O729" s="612" t="s">
        <v>917</v>
      </c>
      <c r="P729" s="612" t="s">
        <v>916</v>
      </c>
      <c r="Q729" s="612" t="s">
        <v>4097</v>
      </c>
    </row>
    <row r="730" spans="1:17" ht="23.25" customHeight="1">
      <c r="A730" s="606" t="s">
        <v>1877</v>
      </c>
      <c r="B730" s="607"/>
      <c r="C730" s="614">
        <v>5105010107.1020002</v>
      </c>
      <c r="D730" s="609" t="s">
        <v>788</v>
      </c>
      <c r="F730" s="574" t="s">
        <v>3483</v>
      </c>
      <c r="G730" s="574" t="s">
        <v>2469</v>
      </c>
      <c r="H730" s="611">
        <f t="shared" si="12"/>
        <v>9.9945068359375E-4</v>
      </c>
      <c r="I730" s="612" t="s">
        <v>2469</v>
      </c>
      <c r="J730" s="612" t="s">
        <v>4331</v>
      </c>
      <c r="K730" s="612" t="s">
        <v>4332</v>
      </c>
      <c r="L730" s="612" t="s">
        <v>4333</v>
      </c>
      <c r="M730" s="612" t="s">
        <v>4334</v>
      </c>
      <c r="N730" s="612" t="s">
        <v>4294</v>
      </c>
      <c r="O730" s="612" t="s">
        <v>917</v>
      </c>
      <c r="P730" s="612" t="s">
        <v>916</v>
      </c>
      <c r="Q730" s="612" t="s">
        <v>4097</v>
      </c>
    </row>
    <row r="731" spans="1:17" ht="23.25" customHeight="1">
      <c r="A731" s="606" t="s">
        <v>1877</v>
      </c>
      <c r="B731" s="607"/>
      <c r="C731" s="614">
        <v>5105010107.1029997</v>
      </c>
      <c r="D731" s="609" t="s">
        <v>789</v>
      </c>
      <c r="F731" s="574" t="s">
        <v>3484</v>
      </c>
      <c r="G731" s="574" t="s">
        <v>789</v>
      </c>
      <c r="H731" s="611">
        <f t="shared" si="12"/>
        <v>1.0004043579101563E-3</v>
      </c>
      <c r="I731" s="612" t="s">
        <v>789</v>
      </c>
      <c r="J731" s="612" t="s">
        <v>4331</v>
      </c>
      <c r="K731" s="612" t="s">
        <v>4332</v>
      </c>
      <c r="L731" s="612" t="s">
        <v>4333</v>
      </c>
      <c r="M731" s="612" t="s">
        <v>4334</v>
      </c>
      <c r="N731" s="612" t="s">
        <v>4294</v>
      </c>
      <c r="O731" s="612" t="s">
        <v>917</v>
      </c>
      <c r="P731" s="612" t="s">
        <v>916</v>
      </c>
      <c r="Q731" s="612" t="s">
        <v>4097</v>
      </c>
    </row>
    <row r="732" spans="1:17" ht="23.25" customHeight="1">
      <c r="A732" s="606" t="s">
        <v>1877</v>
      </c>
      <c r="B732" s="607"/>
      <c r="C732" s="614">
        <v>5105010107.1040001</v>
      </c>
      <c r="D732" s="609" t="s">
        <v>790</v>
      </c>
      <c r="F732" s="574" t="s">
        <v>3486</v>
      </c>
      <c r="G732" s="574" t="s">
        <v>790</v>
      </c>
      <c r="H732" s="611">
        <f t="shared" si="12"/>
        <v>9.9945068359375E-4</v>
      </c>
      <c r="I732" s="612" t="s">
        <v>790</v>
      </c>
      <c r="J732" s="612" t="s">
        <v>4331</v>
      </c>
      <c r="K732" s="612" t="s">
        <v>4332</v>
      </c>
      <c r="L732" s="612" t="s">
        <v>4333</v>
      </c>
      <c r="M732" s="612" t="s">
        <v>4334</v>
      </c>
      <c r="N732" s="612" t="s">
        <v>4294</v>
      </c>
      <c r="O732" s="612" t="s">
        <v>917</v>
      </c>
      <c r="P732" s="612" t="s">
        <v>916</v>
      </c>
      <c r="Q732" s="612" t="s">
        <v>4097</v>
      </c>
    </row>
    <row r="733" spans="1:17" ht="23.25" customHeight="1">
      <c r="A733" s="606" t="s">
        <v>1877</v>
      </c>
      <c r="B733" s="607"/>
      <c r="C733" s="614">
        <v>5105010107.1049995</v>
      </c>
      <c r="D733" s="609" t="s">
        <v>791</v>
      </c>
      <c r="F733" s="574" t="s">
        <v>3488</v>
      </c>
      <c r="G733" s="574" t="s">
        <v>791</v>
      </c>
      <c r="H733" s="611">
        <f t="shared" si="12"/>
        <v>1.0004043579101563E-3</v>
      </c>
      <c r="I733" s="612" t="s">
        <v>791</v>
      </c>
      <c r="J733" s="612" t="s">
        <v>4331</v>
      </c>
      <c r="K733" s="612" t="s">
        <v>4332</v>
      </c>
      <c r="L733" s="612" t="s">
        <v>4333</v>
      </c>
      <c r="M733" s="612" t="s">
        <v>4334</v>
      </c>
      <c r="N733" s="612" t="s">
        <v>4294</v>
      </c>
      <c r="O733" s="612" t="s">
        <v>917</v>
      </c>
      <c r="P733" s="612" t="s">
        <v>916</v>
      </c>
      <c r="Q733" s="612" t="s">
        <v>4097</v>
      </c>
    </row>
    <row r="734" spans="1:17" ht="23.25" customHeight="1">
      <c r="A734" s="606" t="s">
        <v>1877</v>
      </c>
      <c r="B734" s="607"/>
      <c r="C734" s="614">
        <v>5105010107.1059999</v>
      </c>
      <c r="D734" s="609" t="s">
        <v>792</v>
      </c>
      <c r="F734" s="574" t="s">
        <v>3489</v>
      </c>
      <c r="G734" s="574" t="s">
        <v>2470</v>
      </c>
      <c r="H734" s="611">
        <f t="shared" si="12"/>
        <v>1.994999885559082</v>
      </c>
      <c r="I734" s="612" t="s">
        <v>2470</v>
      </c>
      <c r="J734" s="612" t="s">
        <v>4331</v>
      </c>
      <c r="K734" s="612" t="s">
        <v>4332</v>
      </c>
      <c r="L734" s="612" t="s">
        <v>4333</v>
      </c>
      <c r="M734" s="612" t="s">
        <v>4334</v>
      </c>
      <c r="N734" s="612" t="s">
        <v>4294</v>
      </c>
      <c r="O734" s="612" t="s">
        <v>917</v>
      </c>
      <c r="P734" s="612" t="s">
        <v>916</v>
      </c>
      <c r="Q734" s="612" t="s">
        <v>4097</v>
      </c>
    </row>
    <row r="735" spans="1:17" ht="23.25" customHeight="1">
      <c r="A735" s="606" t="s">
        <v>1877</v>
      </c>
      <c r="B735" s="607"/>
      <c r="C735" s="614">
        <v>5105010109.1009998</v>
      </c>
      <c r="D735" s="609" t="s">
        <v>793</v>
      </c>
      <c r="F735" s="574" t="s">
        <v>3490</v>
      </c>
      <c r="G735" s="574" t="s">
        <v>2471</v>
      </c>
      <c r="H735" s="611">
        <f t="shared" si="12"/>
        <v>2</v>
      </c>
      <c r="I735" s="612" t="s">
        <v>2471</v>
      </c>
      <c r="J735" s="612" t="s">
        <v>4331</v>
      </c>
      <c r="K735" s="612" t="s">
        <v>4332</v>
      </c>
      <c r="L735" s="612" t="s">
        <v>4333</v>
      </c>
      <c r="M735" s="612" t="s">
        <v>4334</v>
      </c>
      <c r="N735" s="612" t="s">
        <v>4294</v>
      </c>
      <c r="O735" s="612" t="s">
        <v>917</v>
      </c>
      <c r="P735" s="612" t="s">
        <v>916</v>
      </c>
      <c r="Q735" s="612" t="s">
        <v>4097</v>
      </c>
    </row>
    <row r="736" spans="1:17" ht="23.25" customHeight="1">
      <c r="A736" s="606" t="s">
        <v>1877</v>
      </c>
      <c r="B736" s="607"/>
      <c r="C736" s="614">
        <v>5105010111.1009998</v>
      </c>
      <c r="D736" s="609" t="s">
        <v>794</v>
      </c>
      <c r="F736" s="574" t="s">
        <v>3491</v>
      </c>
      <c r="G736" s="574" t="s">
        <v>2472</v>
      </c>
      <c r="H736" s="611">
        <f t="shared" si="12"/>
        <v>2</v>
      </c>
      <c r="I736" s="612" t="s">
        <v>2472</v>
      </c>
      <c r="J736" s="612" t="s">
        <v>4331</v>
      </c>
      <c r="K736" s="612" t="s">
        <v>4332</v>
      </c>
      <c r="L736" s="612" t="s">
        <v>4333</v>
      </c>
      <c r="M736" s="612" t="s">
        <v>4334</v>
      </c>
      <c r="N736" s="612" t="s">
        <v>4294</v>
      </c>
      <c r="O736" s="612" t="s">
        <v>917</v>
      </c>
      <c r="P736" s="612" t="s">
        <v>916</v>
      </c>
      <c r="Q736" s="612" t="s">
        <v>4097</v>
      </c>
    </row>
    <row r="737" spans="1:17" ht="23.25" customHeight="1">
      <c r="A737" s="606" t="s">
        <v>1877</v>
      </c>
      <c r="B737" s="607"/>
      <c r="C737" s="614">
        <v>5105010113.1009998</v>
      </c>
      <c r="D737" s="609" t="s">
        <v>795</v>
      </c>
      <c r="F737" s="574" t="s">
        <v>3492</v>
      </c>
      <c r="G737" s="574" t="s">
        <v>2473</v>
      </c>
      <c r="H737" s="611">
        <f t="shared" si="12"/>
        <v>2</v>
      </c>
      <c r="I737" s="612" t="s">
        <v>2473</v>
      </c>
      <c r="J737" s="612" t="s">
        <v>4331</v>
      </c>
      <c r="K737" s="612" t="s">
        <v>4332</v>
      </c>
      <c r="L737" s="612" t="s">
        <v>4333</v>
      </c>
      <c r="M737" s="612" t="s">
        <v>4334</v>
      </c>
      <c r="N737" s="612" t="s">
        <v>4294</v>
      </c>
      <c r="O737" s="612" t="s">
        <v>917</v>
      </c>
      <c r="P737" s="612" t="s">
        <v>916</v>
      </c>
      <c r="Q737" s="612" t="s">
        <v>4097</v>
      </c>
    </row>
    <row r="738" spans="1:17" ht="23.25" customHeight="1">
      <c r="A738" s="606" t="s">
        <v>1877</v>
      </c>
      <c r="B738" s="607"/>
      <c r="C738" s="614">
        <v>5105010115.1009998</v>
      </c>
      <c r="D738" s="609" t="s">
        <v>796</v>
      </c>
      <c r="F738" s="574" t="s">
        <v>3493</v>
      </c>
      <c r="G738" s="574" t="s">
        <v>2474</v>
      </c>
      <c r="H738" s="611">
        <f t="shared" si="12"/>
        <v>2</v>
      </c>
      <c r="I738" s="612" t="s">
        <v>2474</v>
      </c>
      <c r="J738" s="612" t="s">
        <v>4331</v>
      </c>
      <c r="K738" s="612" t="s">
        <v>4332</v>
      </c>
      <c r="L738" s="612" t="s">
        <v>4333</v>
      </c>
      <c r="M738" s="612" t="s">
        <v>4334</v>
      </c>
      <c r="N738" s="612" t="s">
        <v>4294</v>
      </c>
      <c r="O738" s="612" t="s">
        <v>917</v>
      </c>
      <c r="P738" s="612" t="s">
        <v>916</v>
      </c>
      <c r="Q738" s="612" t="s">
        <v>4097</v>
      </c>
    </row>
    <row r="739" spans="1:17" ht="23.25" customHeight="1">
      <c r="A739" s="606" t="s">
        <v>1877</v>
      </c>
      <c r="B739" s="607"/>
      <c r="C739" s="614">
        <v>5105010117.1009998</v>
      </c>
      <c r="D739" s="609" t="s">
        <v>797</v>
      </c>
      <c r="F739" s="574" t="s">
        <v>3494</v>
      </c>
      <c r="G739" s="574" t="s">
        <v>2475</v>
      </c>
      <c r="H739" s="611">
        <f t="shared" si="12"/>
        <v>2</v>
      </c>
      <c r="I739" s="612" t="s">
        <v>2475</v>
      </c>
      <c r="J739" s="612" t="s">
        <v>4331</v>
      </c>
      <c r="K739" s="612" t="s">
        <v>4332</v>
      </c>
      <c r="L739" s="612" t="s">
        <v>4333</v>
      </c>
      <c r="M739" s="612" t="s">
        <v>4334</v>
      </c>
      <c r="N739" s="612" t="s">
        <v>4294</v>
      </c>
      <c r="O739" s="612" t="s">
        <v>917</v>
      </c>
      <c r="P739" s="612" t="s">
        <v>916</v>
      </c>
      <c r="Q739" s="612" t="s">
        <v>4097</v>
      </c>
    </row>
    <row r="740" spans="1:17" ht="23.25" customHeight="1">
      <c r="A740" s="606" t="s">
        <v>1877</v>
      </c>
      <c r="B740" s="607"/>
      <c r="C740" s="614">
        <v>5105010119.1009998</v>
      </c>
      <c r="D740" s="621" t="s">
        <v>798</v>
      </c>
      <c r="F740" s="574" t="s">
        <v>4050</v>
      </c>
      <c r="G740" s="574" t="s">
        <v>4051</v>
      </c>
      <c r="H740" s="611">
        <f t="shared" si="12"/>
        <v>2</v>
      </c>
      <c r="I740" s="612" t="s">
        <v>4051</v>
      </c>
      <c r="J740" s="612" t="s">
        <v>4331</v>
      </c>
      <c r="K740" s="612" t="s">
        <v>4332</v>
      </c>
      <c r="L740" s="612" t="s">
        <v>4333</v>
      </c>
      <c r="M740" s="612" t="s">
        <v>4334</v>
      </c>
      <c r="N740" s="612" t="s">
        <v>4294</v>
      </c>
      <c r="O740" s="612" t="s">
        <v>917</v>
      </c>
      <c r="P740" s="612" t="s">
        <v>916</v>
      </c>
      <c r="Q740" s="612" t="s">
        <v>4131</v>
      </c>
    </row>
    <row r="741" spans="1:17" ht="23.25" customHeight="1">
      <c r="A741" s="606" t="s">
        <v>1877</v>
      </c>
      <c r="B741" s="607"/>
      <c r="C741" s="614">
        <v>5105010121.1009998</v>
      </c>
      <c r="D741" s="609" t="s">
        <v>799</v>
      </c>
      <c r="F741" s="574" t="s">
        <v>3495</v>
      </c>
      <c r="G741" s="574" t="s">
        <v>2476</v>
      </c>
      <c r="H741" s="611">
        <f t="shared" si="12"/>
        <v>4</v>
      </c>
      <c r="I741" s="612" t="s">
        <v>2476</v>
      </c>
      <c r="J741" s="612" t="s">
        <v>4331</v>
      </c>
      <c r="K741" s="612" t="s">
        <v>4332</v>
      </c>
      <c r="L741" s="612" t="s">
        <v>4333</v>
      </c>
      <c r="M741" s="612" t="s">
        <v>4334</v>
      </c>
      <c r="N741" s="612" t="s">
        <v>4294</v>
      </c>
      <c r="O741" s="612" t="s">
        <v>917</v>
      </c>
      <c r="P741" s="612" t="s">
        <v>916</v>
      </c>
      <c r="Q741" s="612" t="s">
        <v>4097</v>
      </c>
    </row>
    <row r="742" spans="1:17" ht="23.25" customHeight="1">
      <c r="A742" s="606" t="s">
        <v>1877</v>
      </c>
      <c r="B742" s="607"/>
      <c r="C742" s="614">
        <v>5105010125.1009998</v>
      </c>
      <c r="D742" s="609" t="s">
        <v>800</v>
      </c>
      <c r="F742" s="574" t="s">
        <v>3496</v>
      </c>
      <c r="G742" s="574" t="s">
        <v>4052</v>
      </c>
      <c r="H742" s="611">
        <f t="shared" si="12"/>
        <v>2</v>
      </c>
      <c r="I742" s="612" t="s">
        <v>4052</v>
      </c>
      <c r="J742" s="612" t="s">
        <v>4331</v>
      </c>
      <c r="K742" s="612" t="s">
        <v>4332</v>
      </c>
      <c r="L742" s="612" t="s">
        <v>4333</v>
      </c>
      <c r="M742" s="612" t="s">
        <v>4334</v>
      </c>
      <c r="N742" s="612" t="s">
        <v>4294</v>
      </c>
      <c r="O742" s="612" t="s">
        <v>917</v>
      </c>
      <c r="P742" s="612" t="s">
        <v>916</v>
      </c>
      <c r="Q742" s="612" t="s">
        <v>4097</v>
      </c>
    </row>
    <row r="743" spans="1:17" ht="23.25" customHeight="1">
      <c r="A743" s="606" t="s">
        <v>1877</v>
      </c>
      <c r="B743" s="607"/>
      <c r="C743" s="614">
        <v>5105010127.1009998</v>
      </c>
      <c r="D743" s="609" t="s">
        <v>801</v>
      </c>
      <c r="F743" s="574" t="s">
        <v>3497</v>
      </c>
      <c r="G743" s="574" t="s">
        <v>2478</v>
      </c>
      <c r="H743" s="611">
        <f t="shared" si="12"/>
        <v>2</v>
      </c>
      <c r="I743" s="612" t="s">
        <v>2478</v>
      </c>
      <c r="J743" s="612" t="s">
        <v>4331</v>
      </c>
      <c r="K743" s="612" t="s">
        <v>4332</v>
      </c>
      <c r="L743" s="612" t="s">
        <v>4333</v>
      </c>
      <c r="M743" s="612" t="s">
        <v>4334</v>
      </c>
      <c r="N743" s="612" t="s">
        <v>4294</v>
      </c>
      <c r="O743" s="612" t="s">
        <v>917</v>
      </c>
      <c r="P743" s="612" t="s">
        <v>916</v>
      </c>
      <c r="Q743" s="612" t="s">
        <v>4097</v>
      </c>
    </row>
    <row r="744" spans="1:17" ht="23.25" customHeight="1">
      <c r="A744" s="606" t="s">
        <v>1877</v>
      </c>
      <c r="B744" s="607"/>
      <c r="C744" s="614">
        <v>5105010129.1009998</v>
      </c>
      <c r="D744" s="609" t="s">
        <v>802</v>
      </c>
      <c r="F744" s="574" t="s">
        <v>3498</v>
      </c>
      <c r="G744" s="574" t="s">
        <v>802</v>
      </c>
      <c r="H744" s="611">
        <f t="shared" si="12"/>
        <v>2</v>
      </c>
      <c r="I744" s="612" t="s">
        <v>802</v>
      </c>
      <c r="J744" s="612" t="s">
        <v>4331</v>
      </c>
      <c r="K744" s="612" t="s">
        <v>4332</v>
      </c>
      <c r="L744" s="612" t="s">
        <v>4333</v>
      </c>
      <c r="M744" s="612" t="s">
        <v>4334</v>
      </c>
      <c r="N744" s="612" t="s">
        <v>4294</v>
      </c>
      <c r="O744" s="612" t="s">
        <v>917</v>
      </c>
      <c r="P744" s="612" t="s">
        <v>916</v>
      </c>
      <c r="Q744" s="612" t="s">
        <v>4097</v>
      </c>
    </row>
    <row r="745" spans="1:17" ht="23.25" customHeight="1">
      <c r="A745" s="606" t="s">
        <v>1877</v>
      </c>
      <c r="B745" s="607"/>
      <c r="C745" s="614">
        <v>5105010131.1009998</v>
      </c>
      <c r="D745" s="609" t="s">
        <v>803</v>
      </c>
      <c r="F745" s="574" t="s">
        <v>3499</v>
      </c>
      <c r="G745" s="574" t="s">
        <v>2479</v>
      </c>
      <c r="H745" s="611">
        <f t="shared" si="12"/>
        <v>2</v>
      </c>
      <c r="I745" s="612" t="s">
        <v>2479</v>
      </c>
      <c r="J745" s="612" t="s">
        <v>4331</v>
      </c>
      <c r="K745" s="612" t="s">
        <v>4332</v>
      </c>
      <c r="L745" s="612" t="s">
        <v>4333</v>
      </c>
      <c r="M745" s="612" t="s">
        <v>4334</v>
      </c>
      <c r="N745" s="612" t="s">
        <v>4294</v>
      </c>
      <c r="O745" s="612" t="s">
        <v>917</v>
      </c>
      <c r="P745" s="612" t="s">
        <v>916</v>
      </c>
      <c r="Q745" s="612" t="s">
        <v>4097</v>
      </c>
    </row>
    <row r="746" spans="1:17" ht="23.25" customHeight="1">
      <c r="A746" s="606" t="s">
        <v>1877</v>
      </c>
      <c r="B746" s="607"/>
      <c r="C746" s="614">
        <v>5105010133.1009998</v>
      </c>
      <c r="D746" s="609" t="s">
        <v>804</v>
      </c>
      <c r="F746" s="574" t="s">
        <v>3500</v>
      </c>
      <c r="G746" s="574" t="s">
        <v>804</v>
      </c>
      <c r="H746" s="611">
        <f t="shared" si="12"/>
        <v>2</v>
      </c>
      <c r="I746" s="612" t="s">
        <v>804</v>
      </c>
      <c r="J746" s="612" t="s">
        <v>4331</v>
      </c>
      <c r="K746" s="612" t="s">
        <v>4332</v>
      </c>
      <c r="L746" s="612" t="s">
        <v>4333</v>
      </c>
      <c r="M746" s="612" t="s">
        <v>4334</v>
      </c>
      <c r="N746" s="612" t="s">
        <v>4294</v>
      </c>
      <c r="O746" s="612" t="s">
        <v>917</v>
      </c>
      <c r="P746" s="612" t="s">
        <v>916</v>
      </c>
      <c r="Q746" s="612" t="s">
        <v>4097</v>
      </c>
    </row>
    <row r="747" spans="1:17" ht="23.25" customHeight="1">
      <c r="A747" s="606" t="s">
        <v>1877</v>
      </c>
      <c r="B747" s="607"/>
      <c r="C747" s="614">
        <v>5105010135.1009998</v>
      </c>
      <c r="D747" s="609" t="s">
        <v>805</v>
      </c>
      <c r="F747" s="574" t="s">
        <v>3501</v>
      </c>
      <c r="G747" s="574" t="s">
        <v>805</v>
      </c>
      <c r="H747" s="611">
        <f t="shared" si="12"/>
        <v>2</v>
      </c>
      <c r="I747" s="612" t="s">
        <v>805</v>
      </c>
      <c r="J747" s="612" t="s">
        <v>4331</v>
      </c>
      <c r="K747" s="612" t="s">
        <v>4332</v>
      </c>
      <c r="L747" s="612" t="s">
        <v>4333</v>
      </c>
      <c r="M747" s="612" t="s">
        <v>4334</v>
      </c>
      <c r="N747" s="612" t="s">
        <v>4294</v>
      </c>
      <c r="O747" s="612" t="s">
        <v>917</v>
      </c>
      <c r="P747" s="612" t="s">
        <v>916</v>
      </c>
      <c r="Q747" s="612" t="s">
        <v>4097</v>
      </c>
    </row>
    <row r="748" spans="1:17" ht="23.25" customHeight="1">
      <c r="A748" s="606" t="s">
        <v>1877</v>
      </c>
      <c r="B748" s="607"/>
      <c r="C748" s="614">
        <v>5105010137.1009998</v>
      </c>
      <c r="D748" s="609" t="s">
        <v>806</v>
      </c>
      <c r="F748" s="574" t="s">
        <v>3502</v>
      </c>
      <c r="G748" s="574" t="s">
        <v>806</v>
      </c>
      <c r="H748" s="611">
        <f t="shared" si="12"/>
        <v>2</v>
      </c>
      <c r="I748" s="612" t="s">
        <v>806</v>
      </c>
      <c r="J748" s="612" t="s">
        <v>4331</v>
      </c>
      <c r="K748" s="612" t="s">
        <v>4332</v>
      </c>
      <c r="L748" s="612" t="s">
        <v>4333</v>
      </c>
      <c r="M748" s="612" t="s">
        <v>4334</v>
      </c>
      <c r="N748" s="612" t="s">
        <v>4294</v>
      </c>
      <c r="O748" s="612" t="s">
        <v>917</v>
      </c>
      <c r="P748" s="612" t="s">
        <v>916</v>
      </c>
      <c r="Q748" s="612" t="s">
        <v>4097</v>
      </c>
    </row>
    <row r="749" spans="1:17" ht="23.25" customHeight="1">
      <c r="A749" s="606" t="s">
        <v>1877</v>
      </c>
      <c r="B749" s="607"/>
      <c r="C749" s="614">
        <v>5105010139.1009998</v>
      </c>
      <c r="D749" s="609" t="s">
        <v>807</v>
      </c>
      <c r="F749" s="574" t="s">
        <v>3503</v>
      </c>
      <c r="G749" s="574" t="s">
        <v>2480</v>
      </c>
      <c r="H749" s="611">
        <f t="shared" si="12"/>
        <v>9</v>
      </c>
      <c r="I749" s="612" t="s">
        <v>2480</v>
      </c>
      <c r="J749" s="612" t="s">
        <v>4331</v>
      </c>
      <c r="K749" s="612" t="s">
        <v>4332</v>
      </c>
      <c r="L749" s="612" t="s">
        <v>4333</v>
      </c>
      <c r="M749" s="612" t="s">
        <v>4334</v>
      </c>
      <c r="N749" s="612" t="s">
        <v>4294</v>
      </c>
      <c r="O749" s="612" t="s">
        <v>917</v>
      </c>
      <c r="P749" s="612" t="s">
        <v>916</v>
      </c>
      <c r="Q749" s="612" t="s">
        <v>4097</v>
      </c>
    </row>
    <row r="750" spans="1:17" ht="23.25" customHeight="1">
      <c r="A750" s="606" t="s">
        <v>1877</v>
      </c>
      <c r="B750" s="607"/>
      <c r="C750" s="614">
        <v>5105010148.1009998</v>
      </c>
      <c r="D750" s="609" t="s">
        <v>808</v>
      </c>
      <c r="F750" s="574" t="s">
        <v>3504</v>
      </c>
      <c r="G750" s="574" t="s">
        <v>2481</v>
      </c>
      <c r="H750" s="611">
        <f t="shared" si="12"/>
        <v>1.0010004043579102</v>
      </c>
      <c r="I750" s="612" t="s">
        <v>2481</v>
      </c>
      <c r="J750" s="612" t="s">
        <v>4331</v>
      </c>
      <c r="K750" s="612" t="s">
        <v>4332</v>
      </c>
      <c r="L750" s="612" t="s">
        <v>4333</v>
      </c>
      <c r="M750" s="612" t="s">
        <v>4334</v>
      </c>
      <c r="N750" s="612" t="s">
        <v>4294</v>
      </c>
      <c r="O750" s="612" t="s">
        <v>917</v>
      </c>
      <c r="P750" s="612" t="s">
        <v>916</v>
      </c>
      <c r="Q750" s="612" t="s">
        <v>4097</v>
      </c>
    </row>
    <row r="751" spans="1:17" ht="23.25" customHeight="1">
      <c r="A751" s="606" t="s">
        <v>1877</v>
      </c>
      <c r="B751" s="607"/>
      <c r="C751" s="614">
        <v>5105010149.1020002</v>
      </c>
      <c r="D751" s="609" t="s">
        <v>809</v>
      </c>
      <c r="F751" s="574" t="s">
        <v>3505</v>
      </c>
      <c r="G751" s="574" t="s">
        <v>2482</v>
      </c>
      <c r="H751" s="611">
        <f t="shared" si="12"/>
        <v>8.9989995956420898</v>
      </c>
      <c r="I751" s="612" t="s">
        <v>2482</v>
      </c>
      <c r="J751" s="612" t="s">
        <v>4331</v>
      </c>
      <c r="K751" s="612" t="s">
        <v>4332</v>
      </c>
      <c r="L751" s="612" t="s">
        <v>4333</v>
      </c>
      <c r="M751" s="612" t="s">
        <v>4334</v>
      </c>
      <c r="N751" s="612" t="s">
        <v>4294</v>
      </c>
      <c r="O751" s="612" t="s">
        <v>917</v>
      </c>
      <c r="P751" s="612" t="s">
        <v>916</v>
      </c>
      <c r="Q751" s="612" t="s">
        <v>4097</v>
      </c>
    </row>
    <row r="752" spans="1:17" ht="23.25" customHeight="1">
      <c r="A752" s="606" t="s">
        <v>1877</v>
      </c>
      <c r="B752" s="607"/>
      <c r="C752" s="614">
        <v>5105010158.1009998</v>
      </c>
      <c r="D752" s="609" t="s">
        <v>810</v>
      </c>
      <c r="F752" s="574" t="s">
        <v>3506</v>
      </c>
      <c r="G752" s="574" t="s">
        <v>2483</v>
      </c>
      <c r="H752" s="611">
        <f t="shared" si="12"/>
        <v>2</v>
      </c>
      <c r="I752" s="612" t="s">
        <v>2483</v>
      </c>
      <c r="J752" s="612" t="s">
        <v>4331</v>
      </c>
      <c r="K752" s="612" t="s">
        <v>4332</v>
      </c>
      <c r="L752" s="612" t="s">
        <v>4333</v>
      </c>
      <c r="M752" s="612" t="s">
        <v>4334</v>
      </c>
      <c r="N752" s="612" t="s">
        <v>4294</v>
      </c>
      <c r="O752" s="612" t="s">
        <v>917</v>
      </c>
      <c r="P752" s="612" t="s">
        <v>916</v>
      </c>
      <c r="Q752" s="612" t="s">
        <v>4097</v>
      </c>
    </row>
    <row r="753" spans="1:17" ht="23.25" customHeight="1">
      <c r="A753" s="606" t="s">
        <v>1877</v>
      </c>
      <c r="B753" s="607"/>
      <c r="C753" s="614">
        <v>5105010160.1009998</v>
      </c>
      <c r="D753" s="609" t="s">
        <v>811</v>
      </c>
      <c r="F753" s="574" t="s">
        <v>3508</v>
      </c>
      <c r="G753" s="574" t="s">
        <v>4053</v>
      </c>
      <c r="H753" s="611">
        <f t="shared" si="12"/>
        <v>1.0004043579101563E-3</v>
      </c>
      <c r="I753" s="612" t="s">
        <v>4053</v>
      </c>
      <c r="J753" s="612" t="s">
        <v>4335</v>
      </c>
      <c r="K753" s="612" t="s">
        <v>4336</v>
      </c>
      <c r="L753" s="612" t="s">
        <v>4333</v>
      </c>
      <c r="M753" s="612" t="s">
        <v>4334</v>
      </c>
      <c r="N753" s="612" t="s">
        <v>4294</v>
      </c>
      <c r="O753" s="612" t="s">
        <v>917</v>
      </c>
      <c r="P753" s="612" t="s">
        <v>916</v>
      </c>
      <c r="Q753" s="612" t="s">
        <v>4097</v>
      </c>
    </row>
    <row r="754" spans="1:17" ht="23.25" customHeight="1">
      <c r="A754" s="606" t="s">
        <v>1877</v>
      </c>
      <c r="B754" s="607"/>
      <c r="C754" s="614">
        <v>5105010160.1020002</v>
      </c>
      <c r="D754" s="609" t="s">
        <v>812</v>
      </c>
      <c r="F754" s="574" t="s">
        <v>3509</v>
      </c>
      <c r="G754" s="574" t="s">
        <v>4054</v>
      </c>
      <c r="H754" s="611">
        <f t="shared" si="12"/>
        <v>9.9945068359375E-4</v>
      </c>
      <c r="I754" s="612" t="s">
        <v>4054</v>
      </c>
      <c r="J754" s="612" t="s">
        <v>4335</v>
      </c>
      <c r="K754" s="612" t="s">
        <v>4336</v>
      </c>
      <c r="L754" s="612" t="s">
        <v>4333</v>
      </c>
      <c r="M754" s="612" t="s">
        <v>4334</v>
      </c>
      <c r="N754" s="612" t="s">
        <v>4294</v>
      </c>
      <c r="O754" s="612" t="s">
        <v>917</v>
      </c>
      <c r="P754" s="612" t="s">
        <v>916</v>
      </c>
      <c r="Q754" s="612" t="s">
        <v>4097</v>
      </c>
    </row>
    <row r="755" spans="1:17" ht="23.25" customHeight="1">
      <c r="A755" s="606" t="s">
        <v>1877</v>
      </c>
      <c r="B755" s="607"/>
      <c r="C755" s="614">
        <v>5105010160.1029997</v>
      </c>
      <c r="D755" s="609" t="s">
        <v>813</v>
      </c>
      <c r="F755" s="574" t="s">
        <v>3510</v>
      </c>
      <c r="G755" s="574" t="s">
        <v>4055</v>
      </c>
      <c r="H755" s="611">
        <f t="shared" si="12"/>
        <v>1.0004043579101563E-3</v>
      </c>
      <c r="I755" s="612" t="s">
        <v>4055</v>
      </c>
      <c r="J755" s="612" t="s">
        <v>4335</v>
      </c>
      <c r="K755" s="612" t="s">
        <v>4336</v>
      </c>
      <c r="L755" s="612" t="s">
        <v>4333</v>
      </c>
      <c r="M755" s="612" t="s">
        <v>4334</v>
      </c>
      <c r="N755" s="612" t="s">
        <v>4294</v>
      </c>
      <c r="O755" s="612" t="s">
        <v>917</v>
      </c>
      <c r="P755" s="612" t="s">
        <v>916</v>
      </c>
      <c r="Q755" s="612" t="s">
        <v>4097</v>
      </c>
    </row>
    <row r="756" spans="1:17" ht="23.25" customHeight="1">
      <c r="A756" s="606" t="s">
        <v>1877</v>
      </c>
      <c r="B756" s="607"/>
      <c r="C756" s="614">
        <v>5105010160.1040001</v>
      </c>
      <c r="D756" s="609" t="s">
        <v>814</v>
      </c>
      <c r="F756" s="574" t="s">
        <v>3511</v>
      </c>
      <c r="G756" s="574" t="s">
        <v>4056</v>
      </c>
      <c r="H756" s="611">
        <f t="shared" si="12"/>
        <v>9.9945068359375E-4</v>
      </c>
      <c r="I756" s="612" t="s">
        <v>4056</v>
      </c>
      <c r="J756" s="612" t="s">
        <v>4335</v>
      </c>
      <c r="K756" s="612" t="s">
        <v>4336</v>
      </c>
      <c r="L756" s="612" t="s">
        <v>4333</v>
      </c>
      <c r="M756" s="612" t="s">
        <v>4334</v>
      </c>
      <c r="N756" s="612" t="s">
        <v>4294</v>
      </c>
      <c r="O756" s="612" t="s">
        <v>917</v>
      </c>
      <c r="P756" s="612" t="s">
        <v>916</v>
      </c>
      <c r="Q756" s="612" t="s">
        <v>4097</v>
      </c>
    </row>
    <row r="757" spans="1:17" ht="23.25" customHeight="1">
      <c r="A757" s="606" t="s">
        <v>1877</v>
      </c>
      <c r="B757" s="607"/>
      <c r="C757" s="614">
        <v>5105010160.1049995</v>
      </c>
      <c r="D757" s="609" t="s">
        <v>815</v>
      </c>
      <c r="F757" s="574" t="s">
        <v>3512</v>
      </c>
      <c r="G757" s="574" t="s">
        <v>4057</v>
      </c>
      <c r="H757" s="611">
        <f t="shared" si="12"/>
        <v>1.0004043579101563E-3</v>
      </c>
      <c r="I757" s="612" t="s">
        <v>4057</v>
      </c>
      <c r="J757" s="612" t="s">
        <v>4335</v>
      </c>
      <c r="K757" s="612" t="s">
        <v>4336</v>
      </c>
      <c r="L757" s="612" t="s">
        <v>4333</v>
      </c>
      <c r="M757" s="612" t="s">
        <v>4334</v>
      </c>
      <c r="N757" s="612" t="s">
        <v>4294</v>
      </c>
      <c r="O757" s="612" t="s">
        <v>917</v>
      </c>
      <c r="P757" s="612" t="s">
        <v>916</v>
      </c>
      <c r="Q757" s="612" t="s">
        <v>4097</v>
      </c>
    </row>
    <row r="758" spans="1:17" ht="23.25" customHeight="1">
      <c r="A758" s="606" t="s">
        <v>1877</v>
      </c>
      <c r="B758" s="607"/>
      <c r="C758" s="614">
        <v>5105010160.1059999</v>
      </c>
      <c r="D758" s="609" t="s">
        <v>816</v>
      </c>
      <c r="F758" s="574" t="s">
        <v>3513</v>
      </c>
      <c r="G758" s="574" t="s">
        <v>816</v>
      </c>
      <c r="H758" s="611">
        <f t="shared" si="12"/>
        <v>1.0004043579101563E-3</v>
      </c>
      <c r="I758" s="612" t="s">
        <v>816</v>
      </c>
      <c r="J758" s="612" t="s">
        <v>4335</v>
      </c>
      <c r="K758" s="612" t="s">
        <v>4336</v>
      </c>
      <c r="L758" s="612" t="s">
        <v>4333</v>
      </c>
      <c r="M758" s="612" t="s">
        <v>4334</v>
      </c>
      <c r="N758" s="612" t="s">
        <v>4294</v>
      </c>
      <c r="O758" s="612" t="s">
        <v>917</v>
      </c>
      <c r="P758" s="612" t="s">
        <v>916</v>
      </c>
      <c r="Q758" s="612" t="s">
        <v>4097</v>
      </c>
    </row>
    <row r="759" spans="1:17" ht="23.25" customHeight="1">
      <c r="A759" s="606" t="s">
        <v>1877</v>
      </c>
      <c r="B759" s="607"/>
      <c r="C759" s="614">
        <v>5105010160.1070004</v>
      </c>
      <c r="D759" s="609" t="s">
        <v>817</v>
      </c>
      <c r="F759" s="574" t="s">
        <v>3514</v>
      </c>
      <c r="G759" s="574" t="s">
        <v>4058</v>
      </c>
      <c r="H759" s="611">
        <f t="shared" si="12"/>
        <v>9.9945068359375E-4</v>
      </c>
      <c r="I759" s="612" t="s">
        <v>4058</v>
      </c>
      <c r="J759" s="612" t="s">
        <v>4335</v>
      </c>
      <c r="K759" s="612" t="s">
        <v>4336</v>
      </c>
      <c r="L759" s="612" t="s">
        <v>4333</v>
      </c>
      <c r="M759" s="612" t="s">
        <v>4334</v>
      </c>
      <c r="N759" s="612" t="s">
        <v>4294</v>
      </c>
      <c r="O759" s="612" t="s">
        <v>917</v>
      </c>
      <c r="P759" s="612" t="s">
        <v>916</v>
      </c>
      <c r="Q759" s="612" t="s">
        <v>4097</v>
      </c>
    </row>
    <row r="760" spans="1:17" ht="23.25" customHeight="1">
      <c r="A760" s="606" t="s">
        <v>1877</v>
      </c>
      <c r="B760" s="607"/>
      <c r="C760" s="614">
        <v>5105010160.1079998</v>
      </c>
      <c r="D760" s="609" t="s">
        <v>818</v>
      </c>
      <c r="F760" s="574" t="s">
        <v>3515</v>
      </c>
      <c r="G760" s="574" t="s">
        <v>818</v>
      </c>
      <c r="H760" s="611">
        <f t="shared" si="12"/>
        <v>1.0004043579101563E-3</v>
      </c>
      <c r="I760" s="612" t="s">
        <v>818</v>
      </c>
      <c r="J760" s="612" t="s">
        <v>4335</v>
      </c>
      <c r="K760" s="612" t="s">
        <v>4336</v>
      </c>
      <c r="L760" s="612" t="s">
        <v>4333</v>
      </c>
      <c r="M760" s="612" t="s">
        <v>4334</v>
      </c>
      <c r="N760" s="612" t="s">
        <v>4294</v>
      </c>
      <c r="O760" s="612" t="s">
        <v>917</v>
      </c>
      <c r="P760" s="612" t="s">
        <v>916</v>
      </c>
      <c r="Q760" s="612" t="s">
        <v>4097</v>
      </c>
    </row>
    <row r="761" spans="1:17" ht="23.25" customHeight="1">
      <c r="A761" s="606" t="s">
        <v>1877</v>
      </c>
      <c r="B761" s="607"/>
      <c r="C761" s="614">
        <v>5105010160.1090002</v>
      </c>
      <c r="D761" s="609" t="s">
        <v>819</v>
      </c>
      <c r="F761" s="574" t="s">
        <v>3516</v>
      </c>
      <c r="G761" s="574" t="s">
        <v>819</v>
      </c>
      <c r="H761" s="611">
        <f t="shared" si="12"/>
        <v>0.99199962615966797</v>
      </c>
      <c r="I761" s="612" t="s">
        <v>819</v>
      </c>
      <c r="J761" s="612" t="s">
        <v>4335</v>
      </c>
      <c r="K761" s="612" t="s">
        <v>4336</v>
      </c>
      <c r="L761" s="612" t="s">
        <v>4333</v>
      </c>
      <c r="M761" s="612" t="s">
        <v>4334</v>
      </c>
      <c r="N761" s="612" t="s">
        <v>4294</v>
      </c>
      <c r="O761" s="612" t="s">
        <v>917</v>
      </c>
      <c r="P761" s="612" t="s">
        <v>916</v>
      </c>
      <c r="Q761" s="612" t="s">
        <v>4097</v>
      </c>
    </row>
    <row r="762" spans="1:17" ht="23.25" customHeight="1">
      <c r="A762" s="606" t="s">
        <v>1877</v>
      </c>
      <c r="B762" s="607"/>
      <c r="C762" s="614">
        <v>5105010161.1009998</v>
      </c>
      <c r="D762" s="609" t="s">
        <v>820</v>
      </c>
      <c r="F762" s="574" t="s">
        <v>3517</v>
      </c>
      <c r="G762" s="574" t="s">
        <v>4059</v>
      </c>
      <c r="H762" s="611">
        <f t="shared" si="12"/>
        <v>1.0004043579101563E-3</v>
      </c>
      <c r="I762" s="612" t="s">
        <v>4059</v>
      </c>
      <c r="J762" s="612" t="s">
        <v>4335</v>
      </c>
      <c r="K762" s="612" t="s">
        <v>4336</v>
      </c>
      <c r="L762" s="612" t="s">
        <v>4333</v>
      </c>
      <c r="M762" s="612" t="s">
        <v>4334</v>
      </c>
      <c r="N762" s="612" t="s">
        <v>4294</v>
      </c>
      <c r="O762" s="612" t="s">
        <v>917</v>
      </c>
      <c r="P762" s="612" t="s">
        <v>916</v>
      </c>
      <c r="Q762" s="612" t="s">
        <v>4097</v>
      </c>
    </row>
    <row r="763" spans="1:17" ht="23.25" customHeight="1">
      <c r="A763" s="606" t="s">
        <v>1877</v>
      </c>
      <c r="B763" s="607"/>
      <c r="C763" s="614">
        <v>5105010161.1020002</v>
      </c>
      <c r="D763" s="609" t="s">
        <v>821</v>
      </c>
      <c r="F763" s="574" t="s">
        <v>3518</v>
      </c>
      <c r="G763" s="574" t="s">
        <v>4060</v>
      </c>
      <c r="H763" s="611">
        <f t="shared" si="12"/>
        <v>9.9945068359375E-4</v>
      </c>
      <c r="I763" s="612" t="s">
        <v>4060</v>
      </c>
      <c r="J763" s="612" t="s">
        <v>4335</v>
      </c>
      <c r="K763" s="612" t="s">
        <v>4336</v>
      </c>
      <c r="L763" s="612" t="s">
        <v>4333</v>
      </c>
      <c r="M763" s="612" t="s">
        <v>4334</v>
      </c>
      <c r="N763" s="612" t="s">
        <v>4294</v>
      </c>
      <c r="O763" s="612" t="s">
        <v>917</v>
      </c>
      <c r="P763" s="612" t="s">
        <v>916</v>
      </c>
      <c r="Q763" s="612" t="s">
        <v>4097</v>
      </c>
    </row>
    <row r="764" spans="1:17" ht="23.25" customHeight="1">
      <c r="A764" s="606" t="s">
        <v>1877</v>
      </c>
      <c r="B764" s="607"/>
      <c r="C764" s="614">
        <v>5105010161.1029997</v>
      </c>
      <c r="D764" s="609" t="s">
        <v>822</v>
      </c>
      <c r="F764" s="574" t="s">
        <v>3519</v>
      </c>
      <c r="G764" s="574" t="s">
        <v>822</v>
      </c>
      <c r="H764" s="611">
        <f t="shared" si="12"/>
        <v>1.0004043579101563E-3</v>
      </c>
      <c r="I764" s="612" t="s">
        <v>822</v>
      </c>
      <c r="J764" s="612" t="s">
        <v>4335</v>
      </c>
      <c r="K764" s="612" t="s">
        <v>4336</v>
      </c>
      <c r="L764" s="612" t="s">
        <v>4333</v>
      </c>
      <c r="M764" s="612" t="s">
        <v>4334</v>
      </c>
      <c r="N764" s="612" t="s">
        <v>4294</v>
      </c>
      <c r="O764" s="612" t="s">
        <v>917</v>
      </c>
      <c r="P764" s="612" t="s">
        <v>916</v>
      </c>
      <c r="Q764" s="612" t="s">
        <v>4097</v>
      </c>
    </row>
    <row r="765" spans="1:17" ht="23.25" customHeight="1">
      <c r="A765" s="606" t="s">
        <v>1877</v>
      </c>
      <c r="B765" s="607"/>
      <c r="C765" s="614">
        <v>5105010161.1040001</v>
      </c>
      <c r="D765" s="609" t="s">
        <v>823</v>
      </c>
      <c r="F765" s="574" t="s">
        <v>3520</v>
      </c>
      <c r="G765" s="574" t="s">
        <v>823</v>
      </c>
      <c r="H765" s="611">
        <f t="shared" si="12"/>
        <v>9.9945068359375E-4</v>
      </c>
      <c r="I765" s="612" t="s">
        <v>823</v>
      </c>
      <c r="J765" s="612" t="s">
        <v>4335</v>
      </c>
      <c r="K765" s="612" t="s">
        <v>4336</v>
      </c>
      <c r="L765" s="612" t="s">
        <v>4333</v>
      </c>
      <c r="M765" s="612" t="s">
        <v>4334</v>
      </c>
      <c r="N765" s="612" t="s">
        <v>4294</v>
      </c>
      <c r="O765" s="612" t="s">
        <v>917</v>
      </c>
      <c r="P765" s="612" t="s">
        <v>916</v>
      </c>
      <c r="Q765" s="612" t="s">
        <v>4097</v>
      </c>
    </row>
    <row r="766" spans="1:17" ht="23.25" customHeight="1">
      <c r="A766" s="606" t="s">
        <v>1877</v>
      </c>
      <c r="B766" s="607"/>
      <c r="C766" s="614">
        <v>5105010161.1049995</v>
      </c>
      <c r="D766" s="609" t="s">
        <v>824</v>
      </c>
      <c r="F766" s="574" t="s">
        <v>3521</v>
      </c>
      <c r="G766" s="574" t="s">
        <v>824</v>
      </c>
      <c r="H766" s="611">
        <f t="shared" si="12"/>
        <v>1.0004043579101563E-3</v>
      </c>
      <c r="I766" s="612" t="s">
        <v>824</v>
      </c>
      <c r="J766" s="612" t="s">
        <v>4335</v>
      </c>
      <c r="K766" s="612" t="s">
        <v>4336</v>
      </c>
      <c r="L766" s="612" t="s">
        <v>4333</v>
      </c>
      <c r="M766" s="612" t="s">
        <v>4334</v>
      </c>
      <c r="N766" s="612" t="s">
        <v>4294</v>
      </c>
      <c r="O766" s="612" t="s">
        <v>917</v>
      </c>
      <c r="P766" s="612" t="s">
        <v>916</v>
      </c>
      <c r="Q766" s="612" t="s">
        <v>4097</v>
      </c>
    </row>
    <row r="767" spans="1:17" ht="23.25" customHeight="1">
      <c r="A767" s="606" t="s">
        <v>1877</v>
      </c>
      <c r="B767" s="607"/>
      <c r="C767" s="614">
        <v>5105010161.1059999</v>
      </c>
      <c r="D767" s="609" t="s">
        <v>825</v>
      </c>
      <c r="F767" s="574" t="s">
        <v>3522</v>
      </c>
      <c r="G767" s="574" t="s">
        <v>4061</v>
      </c>
      <c r="H767" s="611">
        <f t="shared" si="12"/>
        <v>1.0004043579101563E-3</v>
      </c>
      <c r="I767" s="612" t="s">
        <v>4061</v>
      </c>
      <c r="J767" s="612" t="s">
        <v>4335</v>
      </c>
      <c r="K767" s="612" t="s">
        <v>4336</v>
      </c>
      <c r="L767" s="612" t="s">
        <v>4333</v>
      </c>
      <c r="M767" s="612" t="s">
        <v>4334</v>
      </c>
      <c r="N767" s="612" t="s">
        <v>4294</v>
      </c>
      <c r="O767" s="612" t="s">
        <v>917</v>
      </c>
      <c r="P767" s="612" t="s">
        <v>916</v>
      </c>
      <c r="Q767" s="612" t="s">
        <v>4097</v>
      </c>
    </row>
    <row r="768" spans="1:17" ht="23.25" customHeight="1">
      <c r="A768" s="606" t="s">
        <v>1877</v>
      </c>
      <c r="B768" s="607"/>
      <c r="C768" s="614">
        <v>5105010161.1070004</v>
      </c>
      <c r="D768" s="609" t="s">
        <v>826</v>
      </c>
      <c r="F768" s="574" t="s">
        <v>3523</v>
      </c>
      <c r="G768" s="574" t="s">
        <v>4062</v>
      </c>
      <c r="H768" s="611">
        <f t="shared" si="12"/>
        <v>9.9945068359375E-4</v>
      </c>
      <c r="I768" s="612" t="s">
        <v>4062</v>
      </c>
      <c r="J768" s="612" t="s">
        <v>4335</v>
      </c>
      <c r="K768" s="612" t="s">
        <v>4336</v>
      </c>
      <c r="L768" s="612" t="s">
        <v>4333</v>
      </c>
      <c r="M768" s="612" t="s">
        <v>4334</v>
      </c>
      <c r="N768" s="612" t="s">
        <v>4294</v>
      </c>
      <c r="O768" s="612" t="s">
        <v>917</v>
      </c>
      <c r="P768" s="612" t="s">
        <v>916</v>
      </c>
      <c r="Q768" s="612" t="s">
        <v>4097</v>
      </c>
    </row>
    <row r="769" spans="1:17" ht="23.25" customHeight="1">
      <c r="A769" s="606" t="s">
        <v>1877</v>
      </c>
      <c r="B769" s="607"/>
      <c r="C769" s="614">
        <v>5105010161.1079998</v>
      </c>
      <c r="D769" s="609" t="s">
        <v>827</v>
      </c>
      <c r="F769" s="574" t="s">
        <v>3524</v>
      </c>
      <c r="G769" s="574" t="s">
        <v>827</v>
      </c>
      <c r="H769" s="611">
        <f t="shared" si="12"/>
        <v>1.0004043579101563E-3</v>
      </c>
      <c r="I769" s="612" t="s">
        <v>827</v>
      </c>
      <c r="J769" s="612" t="s">
        <v>4335</v>
      </c>
      <c r="K769" s="612" t="s">
        <v>4336</v>
      </c>
      <c r="L769" s="612" t="s">
        <v>4333</v>
      </c>
      <c r="M769" s="612" t="s">
        <v>4334</v>
      </c>
      <c r="N769" s="612" t="s">
        <v>4294</v>
      </c>
      <c r="O769" s="612" t="s">
        <v>917</v>
      </c>
      <c r="P769" s="612" t="s">
        <v>916</v>
      </c>
      <c r="Q769" s="612" t="s">
        <v>4097</v>
      </c>
    </row>
    <row r="770" spans="1:17" ht="23.25" customHeight="1">
      <c r="A770" s="606" t="s">
        <v>1877</v>
      </c>
      <c r="B770" s="607"/>
      <c r="C770" s="614">
        <v>5105010161.1090002</v>
      </c>
      <c r="D770" s="609" t="s">
        <v>828</v>
      </c>
      <c r="F770" s="574" t="s">
        <v>3525</v>
      </c>
      <c r="G770" s="574" t="s">
        <v>828</v>
      </c>
      <c r="H770" s="611">
        <f t="shared" si="12"/>
        <v>9.9945068359375E-4</v>
      </c>
      <c r="I770" s="612" t="s">
        <v>828</v>
      </c>
      <c r="J770" s="612" t="s">
        <v>4335</v>
      </c>
      <c r="K770" s="612" t="s">
        <v>4336</v>
      </c>
      <c r="L770" s="612" t="s">
        <v>4333</v>
      </c>
      <c r="M770" s="612" t="s">
        <v>4334</v>
      </c>
      <c r="N770" s="612" t="s">
        <v>4294</v>
      </c>
      <c r="O770" s="612" t="s">
        <v>917</v>
      </c>
      <c r="P770" s="612" t="s">
        <v>916</v>
      </c>
      <c r="Q770" s="612" t="s">
        <v>4097</v>
      </c>
    </row>
    <row r="771" spans="1:17" ht="23.25" customHeight="1">
      <c r="A771" s="606" t="s">
        <v>1877</v>
      </c>
      <c r="B771" s="607"/>
      <c r="C771" s="614">
        <v>5105010161.1099997</v>
      </c>
      <c r="D771" s="609" t="s">
        <v>829</v>
      </c>
      <c r="F771" s="574" t="s">
        <v>3526</v>
      </c>
      <c r="G771" s="574" t="s">
        <v>829</v>
      </c>
      <c r="H771" s="611">
        <f t="shared" si="12"/>
        <v>2.9910001754760742</v>
      </c>
      <c r="I771" s="612" t="s">
        <v>829</v>
      </c>
      <c r="J771" s="612" t="s">
        <v>4335</v>
      </c>
      <c r="K771" s="612" t="s">
        <v>4336</v>
      </c>
      <c r="L771" s="612" t="s">
        <v>4333</v>
      </c>
      <c r="M771" s="612" t="s">
        <v>4334</v>
      </c>
      <c r="N771" s="612" t="s">
        <v>4294</v>
      </c>
      <c r="O771" s="612" t="s">
        <v>917</v>
      </c>
      <c r="P771" s="612" t="s">
        <v>916</v>
      </c>
      <c r="Q771" s="612" t="s">
        <v>4097</v>
      </c>
    </row>
    <row r="772" spans="1:17" ht="23.25" customHeight="1">
      <c r="A772" s="606" t="s">
        <v>1877</v>
      </c>
      <c r="B772" s="607"/>
      <c r="C772" s="614">
        <v>5105010164.1009998</v>
      </c>
      <c r="D772" s="609" t="s">
        <v>830</v>
      </c>
      <c r="F772" s="574" t="s">
        <v>3527</v>
      </c>
      <c r="G772" s="574" t="s">
        <v>4063</v>
      </c>
      <c r="H772" s="611">
        <f t="shared" ref="H772:H838" si="13">+C773-F772</f>
        <v>1.9998550415039063E-3</v>
      </c>
      <c r="I772" s="612" t="s">
        <v>4063</v>
      </c>
      <c r="J772" s="612" t="s">
        <v>4335</v>
      </c>
      <c r="K772" s="612" t="s">
        <v>4336</v>
      </c>
      <c r="L772" s="612" t="s">
        <v>4333</v>
      </c>
      <c r="M772" s="612" t="s">
        <v>4334</v>
      </c>
      <c r="N772" s="612" t="s">
        <v>4294</v>
      </c>
      <c r="O772" s="612" t="s">
        <v>917</v>
      </c>
      <c r="P772" s="612" t="s">
        <v>916</v>
      </c>
      <c r="Q772" s="612" t="s">
        <v>4097</v>
      </c>
    </row>
    <row r="773" spans="1:17" ht="23.25" customHeight="1">
      <c r="A773" s="606" t="s">
        <v>1877</v>
      </c>
      <c r="B773" s="607"/>
      <c r="C773" s="614">
        <v>5105010164.1029997</v>
      </c>
      <c r="D773" s="609" t="s">
        <v>831</v>
      </c>
      <c r="F773" s="574" t="s">
        <v>3528</v>
      </c>
      <c r="G773" s="574" t="s">
        <v>4064</v>
      </c>
      <c r="H773" s="611">
        <f t="shared" si="13"/>
        <v>29.998000144958496</v>
      </c>
      <c r="I773" s="612" t="s">
        <v>4064</v>
      </c>
      <c r="J773" s="612" t="s">
        <v>4335</v>
      </c>
      <c r="K773" s="612" t="s">
        <v>4336</v>
      </c>
      <c r="L773" s="612" t="s">
        <v>4333</v>
      </c>
      <c r="M773" s="612" t="s">
        <v>4334</v>
      </c>
      <c r="N773" s="612" t="s">
        <v>4294</v>
      </c>
      <c r="O773" s="612" t="s">
        <v>917</v>
      </c>
      <c r="P773" s="612" t="s">
        <v>916</v>
      </c>
      <c r="Q773" s="612" t="s">
        <v>4097</v>
      </c>
    </row>
    <row r="774" spans="1:17" ht="23.25" customHeight="1">
      <c r="A774" s="606" t="s">
        <v>1877</v>
      </c>
      <c r="B774" s="607"/>
      <c r="C774" s="614">
        <v>5105010194.1009998</v>
      </c>
      <c r="D774" s="609" t="s">
        <v>832</v>
      </c>
      <c r="F774" s="574" t="s">
        <v>3529</v>
      </c>
      <c r="G774" s="574" t="s">
        <v>4065</v>
      </c>
      <c r="H774" s="611">
        <f t="shared" si="13"/>
        <v>1</v>
      </c>
      <c r="I774" s="612" t="s">
        <v>4065</v>
      </c>
      <c r="J774" s="612" t="s">
        <v>4335</v>
      </c>
      <c r="K774" s="612" t="s">
        <v>4336</v>
      </c>
      <c r="L774" s="612" t="s">
        <v>4333</v>
      </c>
      <c r="M774" s="612" t="s">
        <v>4334</v>
      </c>
      <c r="N774" s="612" t="s">
        <v>4294</v>
      </c>
      <c r="O774" s="612" t="s">
        <v>917</v>
      </c>
      <c r="P774" s="612" t="s">
        <v>916</v>
      </c>
      <c r="Q774" s="612" t="s">
        <v>4097</v>
      </c>
    </row>
    <row r="775" spans="1:17" ht="23.25" customHeight="1">
      <c r="A775" s="606" t="s">
        <v>1877</v>
      </c>
      <c r="B775" s="607"/>
      <c r="C775" s="614">
        <v>5105010195.1009998</v>
      </c>
      <c r="D775" s="609" t="s">
        <v>833</v>
      </c>
      <c r="F775" s="574" t="s">
        <v>3530</v>
      </c>
      <c r="G775" s="574" t="s">
        <v>4066</v>
      </c>
      <c r="H775" s="611">
        <f t="shared" si="13"/>
        <v>2000004</v>
      </c>
      <c r="I775" s="612" t="s">
        <v>4066</v>
      </c>
      <c r="J775" s="612" t="s">
        <v>4335</v>
      </c>
      <c r="K775" s="612" t="s">
        <v>4336</v>
      </c>
      <c r="L775" s="612" t="s">
        <v>4333</v>
      </c>
      <c r="M775" s="612" t="s">
        <v>4334</v>
      </c>
      <c r="N775" s="612" t="s">
        <v>4294</v>
      </c>
      <c r="O775" s="612" t="s">
        <v>917</v>
      </c>
      <c r="P775" s="612" t="s">
        <v>916</v>
      </c>
      <c r="Q775" s="612" t="s">
        <v>4097</v>
      </c>
    </row>
    <row r="776" spans="1:17" ht="23.25" customHeight="1">
      <c r="A776" s="606" t="s">
        <v>1858</v>
      </c>
      <c r="B776" s="607"/>
      <c r="C776" s="614">
        <v>5107010199.1009998</v>
      </c>
      <c r="D776" s="609" t="s">
        <v>835</v>
      </c>
      <c r="F776" s="574" t="s">
        <v>3661</v>
      </c>
      <c r="G776" s="574" t="s">
        <v>3662</v>
      </c>
      <c r="H776" s="611">
        <f t="shared" si="13"/>
        <v>10098</v>
      </c>
      <c r="I776" s="612" t="s">
        <v>3662</v>
      </c>
      <c r="J776" s="612" t="s">
        <v>4337</v>
      </c>
      <c r="K776" s="612" t="s">
        <v>4338</v>
      </c>
      <c r="L776" s="612" t="s">
        <v>4339</v>
      </c>
      <c r="M776" s="612" t="s">
        <v>4340</v>
      </c>
      <c r="N776" s="612" t="s">
        <v>4294</v>
      </c>
      <c r="O776" s="612" t="s">
        <v>917</v>
      </c>
      <c r="P776" s="612" t="s">
        <v>916</v>
      </c>
      <c r="Q776" s="612" t="s">
        <v>4099</v>
      </c>
    </row>
    <row r="777" spans="1:17" ht="23.25" customHeight="1">
      <c r="A777" s="606" t="s">
        <v>1858</v>
      </c>
      <c r="B777" s="607"/>
      <c r="C777" s="614">
        <v>5107020199.1009998</v>
      </c>
      <c r="D777" s="609" t="s">
        <v>836</v>
      </c>
      <c r="F777" s="574" t="s">
        <v>3531</v>
      </c>
      <c r="G777" s="574" t="s">
        <v>835</v>
      </c>
      <c r="H777" s="611">
        <f t="shared" si="13"/>
        <v>19902</v>
      </c>
      <c r="I777" s="612" t="s">
        <v>835</v>
      </c>
      <c r="J777" s="612" t="s">
        <v>4337</v>
      </c>
      <c r="K777" s="612" t="s">
        <v>4338</v>
      </c>
      <c r="L777" s="612" t="s">
        <v>4339</v>
      </c>
      <c r="M777" s="612" t="s">
        <v>4340</v>
      </c>
      <c r="N777" s="612" t="s">
        <v>4294</v>
      </c>
      <c r="O777" s="612" t="s">
        <v>917</v>
      </c>
      <c r="P777" s="612" t="s">
        <v>916</v>
      </c>
      <c r="Q777" s="612" t="s">
        <v>4097</v>
      </c>
    </row>
    <row r="778" spans="1:17" ht="23.25" customHeight="1">
      <c r="A778" s="606" t="s">
        <v>1952</v>
      </c>
      <c r="B778" s="607"/>
      <c r="C778" s="614">
        <v>5107030101.1009998</v>
      </c>
      <c r="D778" s="609" t="s">
        <v>837</v>
      </c>
      <c r="F778" s="574" t="s">
        <v>3532</v>
      </c>
      <c r="G778" s="574" t="s">
        <v>836</v>
      </c>
      <c r="H778" s="611">
        <f t="shared" si="13"/>
        <v>989902.00100040436</v>
      </c>
      <c r="I778" s="612" t="s">
        <v>836</v>
      </c>
      <c r="J778" s="612" t="s">
        <v>4341</v>
      </c>
      <c r="K778" s="612" t="s">
        <v>4342</v>
      </c>
      <c r="L778" s="612" t="s">
        <v>4339</v>
      </c>
      <c r="M778" s="612" t="s">
        <v>4340</v>
      </c>
      <c r="N778" s="612" t="s">
        <v>4294</v>
      </c>
      <c r="O778" s="612" t="s">
        <v>917</v>
      </c>
      <c r="P778" s="612" t="s">
        <v>916</v>
      </c>
      <c r="Q778" s="612" t="s">
        <v>4097</v>
      </c>
    </row>
    <row r="779" spans="1:17" ht="23.25" customHeight="1">
      <c r="A779" s="606" t="s">
        <v>1954</v>
      </c>
      <c r="B779" s="607"/>
      <c r="C779" s="614">
        <v>5108010101.1020002</v>
      </c>
      <c r="D779" s="609" t="s">
        <v>838</v>
      </c>
      <c r="F779" s="574" t="s">
        <v>3533</v>
      </c>
      <c r="G779" s="574" t="s">
        <v>837</v>
      </c>
      <c r="H779" s="611">
        <f t="shared" si="13"/>
        <v>980000.0030002594</v>
      </c>
      <c r="I779" s="612" t="s">
        <v>837</v>
      </c>
      <c r="J779" s="612" t="s">
        <v>4343</v>
      </c>
      <c r="K779" s="612" t="s">
        <v>837</v>
      </c>
      <c r="L779" s="612" t="s">
        <v>4339</v>
      </c>
      <c r="M779" s="612" t="s">
        <v>4340</v>
      </c>
      <c r="N779" s="612" t="s">
        <v>4294</v>
      </c>
      <c r="O779" s="612" t="s">
        <v>917</v>
      </c>
      <c r="P779" s="612" t="s">
        <v>916</v>
      </c>
      <c r="Q779" s="612" t="s">
        <v>4097</v>
      </c>
    </row>
    <row r="780" spans="1:17" ht="23.25" customHeight="1">
      <c r="A780" s="606" t="s">
        <v>1954</v>
      </c>
      <c r="B780" s="607"/>
      <c r="C780" s="614">
        <v>5108010101.1040001</v>
      </c>
      <c r="D780" s="609" t="s">
        <v>839</v>
      </c>
      <c r="F780" s="574" t="s">
        <v>3534</v>
      </c>
      <c r="G780" s="574" t="s">
        <v>838</v>
      </c>
      <c r="H780" s="611">
        <f t="shared" si="13"/>
        <v>2.9993057250976563E-3</v>
      </c>
      <c r="I780" s="612" t="s">
        <v>838</v>
      </c>
      <c r="J780" s="612" t="s">
        <v>4344</v>
      </c>
      <c r="K780" s="612" t="s">
        <v>2503</v>
      </c>
      <c r="L780" s="612" t="s">
        <v>4345</v>
      </c>
      <c r="M780" s="612" t="s">
        <v>4346</v>
      </c>
      <c r="N780" s="612" t="s">
        <v>4294</v>
      </c>
      <c r="O780" s="612" t="s">
        <v>917</v>
      </c>
      <c r="P780" s="612" t="s">
        <v>916</v>
      </c>
      <c r="Q780" s="612" t="s">
        <v>4097</v>
      </c>
    </row>
    <row r="781" spans="1:17" ht="23.25" customHeight="1">
      <c r="A781" s="606" t="s">
        <v>1954</v>
      </c>
      <c r="B781" s="607"/>
      <c r="C781" s="614">
        <v>5108010101.1049995</v>
      </c>
      <c r="D781" s="609" t="s">
        <v>840</v>
      </c>
      <c r="F781" s="574" t="s">
        <v>3535</v>
      </c>
      <c r="G781" s="574" t="s">
        <v>839</v>
      </c>
      <c r="H781" s="611">
        <f t="shared" si="13"/>
        <v>1.0000228881835938E-2</v>
      </c>
      <c r="I781" s="612" t="s">
        <v>839</v>
      </c>
      <c r="J781" s="612" t="s">
        <v>4344</v>
      </c>
      <c r="K781" s="612" t="s">
        <v>2503</v>
      </c>
      <c r="L781" s="612" t="s">
        <v>4345</v>
      </c>
      <c r="M781" s="612" t="s">
        <v>4346</v>
      </c>
      <c r="N781" s="612" t="s">
        <v>4294</v>
      </c>
      <c r="O781" s="612" t="s">
        <v>917</v>
      </c>
      <c r="P781" s="612" t="s">
        <v>916</v>
      </c>
      <c r="Q781" s="612" t="s">
        <v>4097</v>
      </c>
    </row>
    <row r="782" spans="1:17" ht="23.25" customHeight="1">
      <c r="A782" s="606" t="s">
        <v>1954</v>
      </c>
      <c r="B782" s="607"/>
      <c r="C782" s="614">
        <v>5108010101.1140003</v>
      </c>
      <c r="D782" s="609" t="s">
        <v>841</v>
      </c>
      <c r="F782" s="574" t="s">
        <v>3536</v>
      </c>
      <c r="G782" s="574" t="s">
        <v>840</v>
      </c>
      <c r="H782" s="611">
        <f t="shared" si="13"/>
        <v>1.0000228881835938E-2</v>
      </c>
      <c r="I782" s="612" t="s">
        <v>840</v>
      </c>
      <c r="J782" s="612" t="s">
        <v>4344</v>
      </c>
      <c r="K782" s="612" t="s">
        <v>2503</v>
      </c>
      <c r="L782" s="612" t="s">
        <v>4345</v>
      </c>
      <c r="M782" s="612" t="s">
        <v>4346</v>
      </c>
      <c r="N782" s="612" t="s">
        <v>4294</v>
      </c>
      <c r="O782" s="612" t="s">
        <v>917</v>
      </c>
      <c r="P782" s="612" t="s">
        <v>916</v>
      </c>
      <c r="Q782" s="612" t="s">
        <v>4097</v>
      </c>
    </row>
    <row r="783" spans="1:17" ht="23.25" customHeight="1">
      <c r="A783" s="606" t="s">
        <v>1954</v>
      </c>
      <c r="B783" s="607"/>
      <c r="C783" s="614">
        <v>5108010101.1149998</v>
      </c>
      <c r="D783" s="609" t="s">
        <v>842</v>
      </c>
      <c r="F783" s="574" t="s">
        <v>3537</v>
      </c>
      <c r="G783" s="574" t="s">
        <v>841</v>
      </c>
      <c r="H783" s="611">
        <f t="shared" si="13"/>
        <v>8.8999748229980469E-2</v>
      </c>
      <c r="I783" s="612" t="s">
        <v>841</v>
      </c>
      <c r="J783" s="612" t="s">
        <v>4344</v>
      </c>
      <c r="K783" s="612" t="s">
        <v>2503</v>
      </c>
      <c r="L783" s="612" t="s">
        <v>4345</v>
      </c>
      <c r="M783" s="612" t="s">
        <v>4346</v>
      </c>
      <c r="N783" s="612" t="s">
        <v>4294</v>
      </c>
      <c r="O783" s="612" t="s">
        <v>917</v>
      </c>
      <c r="P783" s="612" t="s">
        <v>916</v>
      </c>
      <c r="Q783" s="612" t="s">
        <v>4097</v>
      </c>
    </row>
    <row r="784" spans="1:17" ht="23.25" customHeight="1">
      <c r="A784" s="606" t="s">
        <v>1954</v>
      </c>
      <c r="B784" s="607"/>
      <c r="C784" s="614">
        <v>5108010101.2030001</v>
      </c>
      <c r="D784" s="609" t="s">
        <v>843</v>
      </c>
      <c r="F784" s="574" t="s">
        <v>3538</v>
      </c>
      <c r="G784" s="574" t="s">
        <v>842</v>
      </c>
      <c r="H784" s="611">
        <f t="shared" si="13"/>
        <v>9.0000152587890625E-2</v>
      </c>
      <c r="I784" s="612" t="s">
        <v>842</v>
      </c>
      <c r="J784" s="612" t="s">
        <v>4344</v>
      </c>
      <c r="K784" s="612" t="s">
        <v>2503</v>
      </c>
      <c r="L784" s="612" t="s">
        <v>4345</v>
      </c>
      <c r="M784" s="612" t="s">
        <v>4346</v>
      </c>
      <c r="N784" s="612" t="s">
        <v>4294</v>
      </c>
      <c r="O784" s="612" t="s">
        <v>917</v>
      </c>
      <c r="P784" s="612" t="s">
        <v>916</v>
      </c>
      <c r="Q784" s="612" t="s">
        <v>4097</v>
      </c>
    </row>
    <row r="785" spans="1:17" ht="23.25" customHeight="1">
      <c r="A785" s="606" t="s">
        <v>1954</v>
      </c>
      <c r="B785" s="607"/>
      <c r="C785" s="614">
        <v>5108010101.2049999</v>
      </c>
      <c r="D785" s="609" t="s">
        <v>844</v>
      </c>
      <c r="F785" s="574" t="s">
        <v>3541</v>
      </c>
      <c r="G785" s="574" t="s">
        <v>843</v>
      </c>
      <c r="H785" s="611">
        <f t="shared" si="13"/>
        <v>5.8990001678466797</v>
      </c>
      <c r="I785" s="612" t="s">
        <v>843</v>
      </c>
      <c r="J785" s="612" t="s">
        <v>4344</v>
      </c>
      <c r="K785" s="612" t="s">
        <v>2503</v>
      </c>
      <c r="L785" s="612" t="s">
        <v>4345</v>
      </c>
      <c r="M785" s="612" t="s">
        <v>4346</v>
      </c>
      <c r="N785" s="612" t="s">
        <v>4294</v>
      </c>
      <c r="O785" s="612" t="s">
        <v>917</v>
      </c>
      <c r="P785" s="612" t="s">
        <v>916</v>
      </c>
      <c r="Q785" s="612" t="s">
        <v>4097</v>
      </c>
    </row>
    <row r="786" spans="1:17" ht="23.25" customHeight="1">
      <c r="A786" s="606" t="s">
        <v>1954</v>
      </c>
      <c r="B786" s="607"/>
      <c r="C786" s="614">
        <v>5108010107.1020002</v>
      </c>
      <c r="D786" s="609" t="s">
        <v>845</v>
      </c>
      <c r="F786" s="574" t="s">
        <v>3542</v>
      </c>
      <c r="G786" s="574" t="s">
        <v>844</v>
      </c>
      <c r="H786" s="611">
        <f t="shared" si="13"/>
        <v>5.8990001678466797</v>
      </c>
      <c r="I786" s="612" t="s">
        <v>844</v>
      </c>
      <c r="J786" s="612" t="s">
        <v>4344</v>
      </c>
      <c r="K786" s="612" t="s">
        <v>2503</v>
      </c>
      <c r="L786" s="612" t="s">
        <v>4345</v>
      </c>
      <c r="M786" s="612" t="s">
        <v>4346</v>
      </c>
      <c r="N786" s="612" t="s">
        <v>4294</v>
      </c>
      <c r="O786" s="612" t="s">
        <v>917</v>
      </c>
      <c r="P786" s="612" t="s">
        <v>916</v>
      </c>
      <c r="Q786" s="612" t="s">
        <v>4097</v>
      </c>
    </row>
    <row r="787" spans="1:17" ht="23.25" customHeight="1">
      <c r="A787" s="606" t="s">
        <v>1954</v>
      </c>
      <c r="B787" s="607"/>
      <c r="C787" s="608">
        <v>5108010107.1040001</v>
      </c>
      <c r="D787" s="613" t="s">
        <v>846</v>
      </c>
      <c r="F787" s="574" t="s">
        <v>3556</v>
      </c>
      <c r="G787" s="574" t="s">
        <v>845</v>
      </c>
      <c r="H787" s="611">
        <f t="shared" si="13"/>
        <v>2.9993057250976563E-3</v>
      </c>
      <c r="I787" s="612" t="s">
        <v>845</v>
      </c>
      <c r="J787" s="612" t="s">
        <v>4344</v>
      </c>
      <c r="K787" s="612" t="s">
        <v>2503</v>
      </c>
      <c r="L787" s="612" t="s">
        <v>4345</v>
      </c>
      <c r="M787" s="612" t="s">
        <v>4346</v>
      </c>
      <c r="N787" s="612" t="s">
        <v>4294</v>
      </c>
      <c r="O787" s="612" t="s">
        <v>917</v>
      </c>
      <c r="P787" s="612" t="s">
        <v>916</v>
      </c>
      <c r="Q787" s="612" t="s">
        <v>4097</v>
      </c>
    </row>
    <row r="788" spans="1:17" ht="23.25" customHeight="1">
      <c r="A788" s="606" t="s">
        <v>1954</v>
      </c>
      <c r="B788" s="607"/>
      <c r="C788" s="608">
        <v>5108010107.1049995</v>
      </c>
      <c r="D788" s="613" t="s">
        <v>847</v>
      </c>
      <c r="F788" s="574" t="s">
        <v>3557</v>
      </c>
      <c r="G788" s="574" t="s">
        <v>846</v>
      </c>
      <c r="H788" s="611">
        <f t="shared" si="13"/>
        <v>1.0000228881835938E-2</v>
      </c>
      <c r="I788" s="612" t="s">
        <v>846</v>
      </c>
      <c r="J788" s="612" t="s">
        <v>4344</v>
      </c>
      <c r="K788" s="612" t="s">
        <v>2503</v>
      </c>
      <c r="L788" s="612" t="s">
        <v>4345</v>
      </c>
      <c r="M788" s="612" t="s">
        <v>4346</v>
      </c>
      <c r="N788" s="612" t="s">
        <v>4294</v>
      </c>
      <c r="O788" s="612" t="s">
        <v>917</v>
      </c>
      <c r="P788" s="612" t="s">
        <v>916</v>
      </c>
      <c r="Q788" s="612" t="s">
        <v>4097</v>
      </c>
    </row>
    <row r="789" spans="1:17" ht="23.25" customHeight="1">
      <c r="A789" s="606" t="s">
        <v>1954</v>
      </c>
      <c r="B789" s="607"/>
      <c r="C789" s="614">
        <v>5108010107.1140003</v>
      </c>
      <c r="D789" s="609" t="s">
        <v>848</v>
      </c>
      <c r="F789" s="574" t="s">
        <v>4067</v>
      </c>
      <c r="G789" s="574" t="s">
        <v>847</v>
      </c>
      <c r="H789" s="611">
        <f t="shared" si="13"/>
        <v>1.0000228881835938E-2</v>
      </c>
      <c r="I789" s="612" t="s">
        <v>847</v>
      </c>
      <c r="J789" s="612" t="s">
        <v>4344</v>
      </c>
      <c r="K789" s="612" t="s">
        <v>2503</v>
      </c>
      <c r="L789" s="612" t="s">
        <v>4345</v>
      </c>
      <c r="M789" s="612" t="s">
        <v>4346</v>
      </c>
      <c r="N789" s="612" t="s">
        <v>4294</v>
      </c>
      <c r="O789" s="612" t="s">
        <v>917</v>
      </c>
      <c r="P789" s="612" t="s">
        <v>916</v>
      </c>
      <c r="Q789" s="612" t="s">
        <v>4097</v>
      </c>
    </row>
    <row r="790" spans="1:17" ht="23.25" customHeight="1" thickBot="1">
      <c r="A790" s="606" t="s">
        <v>1954</v>
      </c>
      <c r="B790" s="607"/>
      <c r="C790" s="608">
        <v>5108010107.1149998</v>
      </c>
      <c r="D790" s="613" t="s">
        <v>849</v>
      </c>
      <c r="F790" s="574" t="s">
        <v>3558</v>
      </c>
      <c r="G790" s="574" t="s">
        <v>848</v>
      </c>
      <c r="H790" s="611">
        <f t="shared" si="13"/>
        <v>8.8999748229980469E-2</v>
      </c>
      <c r="I790" s="612" t="s">
        <v>848</v>
      </c>
      <c r="J790" s="612" t="s">
        <v>4344</v>
      </c>
      <c r="K790" s="612" t="s">
        <v>2503</v>
      </c>
      <c r="L790" s="612" t="s">
        <v>4345</v>
      </c>
      <c r="M790" s="612" t="s">
        <v>4346</v>
      </c>
      <c r="N790" s="612" t="s">
        <v>4294</v>
      </c>
      <c r="O790" s="612" t="s">
        <v>917</v>
      </c>
      <c r="P790" s="612" t="s">
        <v>916</v>
      </c>
      <c r="Q790" s="612" t="s">
        <v>4097</v>
      </c>
    </row>
    <row r="791" spans="1:17" ht="23.25" customHeight="1" thickBot="1">
      <c r="A791" s="606" t="s">
        <v>1954</v>
      </c>
      <c r="B791" s="617"/>
      <c r="C791" s="619">
        <v>5108010107.2030001</v>
      </c>
      <c r="D791" s="625" t="s">
        <v>850</v>
      </c>
      <c r="F791" s="574" t="s">
        <v>3559</v>
      </c>
      <c r="G791" s="574" t="s">
        <v>849</v>
      </c>
      <c r="H791" s="611">
        <f t="shared" si="13"/>
        <v>9.0000152587890625E-2</v>
      </c>
      <c r="I791" s="612" t="s">
        <v>849</v>
      </c>
      <c r="J791" s="612" t="s">
        <v>4344</v>
      </c>
      <c r="K791" s="612" t="s">
        <v>2503</v>
      </c>
      <c r="L791" s="612" t="s">
        <v>4345</v>
      </c>
      <c r="M791" s="612" t="s">
        <v>4346</v>
      </c>
      <c r="N791" s="612" t="s">
        <v>4294</v>
      </c>
      <c r="O791" s="612" t="s">
        <v>917</v>
      </c>
      <c r="P791" s="612" t="s">
        <v>916</v>
      </c>
      <c r="Q791" s="612" t="s">
        <v>4097</v>
      </c>
    </row>
    <row r="792" spans="1:17" ht="23.25" customHeight="1" thickBot="1">
      <c r="A792" s="606" t="s">
        <v>1954</v>
      </c>
      <c r="B792" s="617"/>
      <c r="C792" s="619">
        <v>5108010107.2049999</v>
      </c>
      <c r="D792" s="625" t="s">
        <v>851</v>
      </c>
      <c r="F792" s="574" t="s">
        <v>4068</v>
      </c>
      <c r="G792" s="574" t="s">
        <v>850</v>
      </c>
      <c r="H792" s="611">
        <f t="shared" si="13"/>
        <v>3999995.8979997635</v>
      </c>
      <c r="I792" s="612" t="s">
        <v>850</v>
      </c>
      <c r="J792" s="612" t="s">
        <v>4344</v>
      </c>
      <c r="K792" s="612" t="s">
        <v>2503</v>
      </c>
      <c r="L792" s="612" t="s">
        <v>4345</v>
      </c>
      <c r="M792" s="612" t="s">
        <v>4346</v>
      </c>
      <c r="N792" s="612" t="s">
        <v>4294</v>
      </c>
      <c r="O792" s="612" t="s">
        <v>917</v>
      </c>
      <c r="P792" s="612" t="s">
        <v>916</v>
      </c>
      <c r="Q792" s="612" t="s">
        <v>4097</v>
      </c>
    </row>
    <row r="793" spans="1:17" ht="23.25" customHeight="1">
      <c r="A793" s="606" t="s">
        <v>1858</v>
      </c>
      <c r="B793" s="607"/>
      <c r="C793" s="614">
        <v>5112010103.1009998</v>
      </c>
      <c r="D793" s="615" t="s">
        <v>852</v>
      </c>
      <c r="F793" s="574" t="s">
        <v>4069</v>
      </c>
      <c r="G793" s="574" t="s">
        <v>851</v>
      </c>
      <c r="H793" s="611">
        <f t="shared" si="13"/>
        <v>94999997.895999908</v>
      </c>
      <c r="I793" s="612" t="s">
        <v>851</v>
      </c>
      <c r="J793" s="612" t="s">
        <v>4344</v>
      </c>
      <c r="K793" s="612" t="s">
        <v>2503</v>
      </c>
      <c r="L793" s="612" t="s">
        <v>4345</v>
      </c>
      <c r="M793" s="612" t="s">
        <v>4346</v>
      </c>
      <c r="N793" s="612" t="s">
        <v>4294</v>
      </c>
      <c r="O793" s="612" t="s">
        <v>917</v>
      </c>
      <c r="P793" s="612" t="s">
        <v>916</v>
      </c>
      <c r="Q793" s="612" t="s">
        <v>4097</v>
      </c>
    </row>
    <row r="794" spans="1:17" ht="23.25" customHeight="1">
      <c r="A794" s="606" t="s">
        <v>1858</v>
      </c>
      <c r="B794" s="607"/>
      <c r="C794" s="614">
        <v>5203010105.1009998</v>
      </c>
      <c r="D794" s="609" t="s">
        <v>853</v>
      </c>
      <c r="F794" s="574" t="s">
        <v>4070</v>
      </c>
      <c r="G794" s="574" t="s">
        <v>4071</v>
      </c>
      <c r="H794" s="611">
        <f t="shared" si="13"/>
        <v>91000003</v>
      </c>
      <c r="I794" s="612" t="s">
        <v>4071</v>
      </c>
      <c r="J794" s="612" t="s">
        <v>4347</v>
      </c>
      <c r="K794" s="612" t="s">
        <v>2523</v>
      </c>
      <c r="L794" s="612" t="s">
        <v>4348</v>
      </c>
      <c r="M794" s="612" t="s">
        <v>4349</v>
      </c>
      <c r="N794" s="612" t="s">
        <v>4350</v>
      </c>
      <c r="O794" s="612" t="s">
        <v>2529</v>
      </c>
      <c r="P794" s="612" t="s">
        <v>916</v>
      </c>
      <c r="Q794" s="612" t="s">
        <v>4097</v>
      </c>
    </row>
    <row r="795" spans="1:17" ht="23.25" customHeight="1">
      <c r="A795" s="606" t="s">
        <v>1858</v>
      </c>
      <c r="B795" s="607"/>
      <c r="C795" s="608">
        <v>5203010106.1009998</v>
      </c>
      <c r="D795" s="613" t="s">
        <v>854</v>
      </c>
      <c r="F795" s="574" t="s">
        <v>3575</v>
      </c>
      <c r="G795" s="574" t="s">
        <v>853</v>
      </c>
      <c r="H795" s="611">
        <f t="shared" si="13"/>
        <v>2</v>
      </c>
      <c r="I795" s="612" t="s">
        <v>853</v>
      </c>
      <c r="J795" s="612" t="s">
        <v>4351</v>
      </c>
      <c r="K795" s="612" t="s">
        <v>2508</v>
      </c>
      <c r="L795" s="612" t="s">
        <v>4352</v>
      </c>
      <c r="M795" s="612" t="s">
        <v>4353</v>
      </c>
      <c r="N795" s="612" t="s">
        <v>4354</v>
      </c>
      <c r="O795" s="612" t="s">
        <v>4355</v>
      </c>
      <c r="P795" s="612" t="s">
        <v>916</v>
      </c>
      <c r="Q795" s="612" t="s">
        <v>4097</v>
      </c>
    </row>
    <row r="796" spans="1:17" ht="23.25" customHeight="1">
      <c r="A796" s="606" t="s">
        <v>1858</v>
      </c>
      <c r="B796" s="607"/>
      <c r="C796" s="614">
        <v>5203010107.1009998</v>
      </c>
      <c r="D796" s="609" t="s">
        <v>855</v>
      </c>
      <c r="F796" s="574" t="s">
        <v>3576</v>
      </c>
      <c r="G796" s="574" t="s">
        <v>854</v>
      </c>
      <c r="H796" s="611">
        <f t="shared" si="13"/>
        <v>3</v>
      </c>
      <c r="I796" s="612" t="s">
        <v>854</v>
      </c>
      <c r="J796" s="612" t="s">
        <v>4351</v>
      </c>
      <c r="K796" s="612" t="s">
        <v>2508</v>
      </c>
      <c r="L796" s="612" t="s">
        <v>4352</v>
      </c>
      <c r="M796" s="612" t="s">
        <v>4353</v>
      </c>
      <c r="N796" s="612" t="s">
        <v>4354</v>
      </c>
      <c r="O796" s="612" t="s">
        <v>4355</v>
      </c>
      <c r="P796" s="612" t="s">
        <v>916</v>
      </c>
      <c r="Q796" s="612" t="s">
        <v>4097</v>
      </c>
    </row>
    <row r="797" spans="1:17" ht="23.25" customHeight="1">
      <c r="A797" s="606" t="s">
        <v>1858</v>
      </c>
      <c r="B797" s="607"/>
      <c r="C797" s="614">
        <v>5203010109.1009998</v>
      </c>
      <c r="D797" s="609" t="s">
        <v>856</v>
      </c>
      <c r="F797" s="574" t="s">
        <v>3577</v>
      </c>
      <c r="G797" s="574" t="s">
        <v>855</v>
      </c>
      <c r="H797" s="611">
        <f t="shared" si="13"/>
        <v>3</v>
      </c>
      <c r="I797" s="612" t="s">
        <v>855</v>
      </c>
      <c r="J797" s="612" t="s">
        <v>4351</v>
      </c>
      <c r="K797" s="612" t="s">
        <v>2508</v>
      </c>
      <c r="L797" s="612" t="s">
        <v>4352</v>
      </c>
      <c r="M797" s="612" t="s">
        <v>4353</v>
      </c>
      <c r="N797" s="612" t="s">
        <v>4354</v>
      </c>
      <c r="O797" s="612" t="s">
        <v>4355</v>
      </c>
      <c r="P797" s="612" t="s">
        <v>916</v>
      </c>
      <c r="Q797" s="612" t="s">
        <v>4097</v>
      </c>
    </row>
    <row r="798" spans="1:17" ht="23.25" customHeight="1">
      <c r="A798" s="606" t="s">
        <v>1858</v>
      </c>
      <c r="B798" s="607"/>
      <c r="C798" s="614">
        <v>5203010110.1009998</v>
      </c>
      <c r="D798" s="609" t="s">
        <v>857</v>
      </c>
      <c r="F798" s="574" t="s">
        <v>3578</v>
      </c>
      <c r="G798" s="574" t="s">
        <v>856</v>
      </c>
      <c r="H798" s="611">
        <f t="shared" si="13"/>
        <v>2</v>
      </c>
      <c r="I798" s="612" t="s">
        <v>856</v>
      </c>
      <c r="J798" s="612" t="s">
        <v>4351</v>
      </c>
      <c r="K798" s="612" t="s">
        <v>2508</v>
      </c>
      <c r="L798" s="612" t="s">
        <v>4352</v>
      </c>
      <c r="M798" s="612" t="s">
        <v>4353</v>
      </c>
      <c r="N798" s="612" t="s">
        <v>4354</v>
      </c>
      <c r="O798" s="612" t="s">
        <v>4355</v>
      </c>
      <c r="P798" s="612" t="s">
        <v>916</v>
      </c>
      <c r="Q798" s="612" t="s">
        <v>4097</v>
      </c>
    </row>
    <row r="799" spans="1:17" ht="23.25" customHeight="1">
      <c r="A799" s="606" t="s">
        <v>1858</v>
      </c>
      <c r="B799" s="607"/>
      <c r="C799" s="614">
        <v>5203010111.1009998</v>
      </c>
      <c r="D799" s="609" t="s">
        <v>858</v>
      </c>
      <c r="F799" s="574" t="s">
        <v>3579</v>
      </c>
      <c r="G799" s="574" t="s">
        <v>857</v>
      </c>
      <c r="H799" s="611">
        <f t="shared" si="13"/>
        <v>2</v>
      </c>
      <c r="I799" s="612" t="s">
        <v>857</v>
      </c>
      <c r="J799" s="612" t="s">
        <v>4351</v>
      </c>
      <c r="K799" s="612" t="s">
        <v>2508</v>
      </c>
      <c r="L799" s="612" t="s">
        <v>4352</v>
      </c>
      <c r="M799" s="612" t="s">
        <v>4353</v>
      </c>
      <c r="N799" s="612" t="s">
        <v>4354</v>
      </c>
      <c r="O799" s="612" t="s">
        <v>4355</v>
      </c>
      <c r="P799" s="612" t="s">
        <v>916</v>
      </c>
      <c r="Q799" s="612" t="s">
        <v>4097</v>
      </c>
    </row>
    <row r="800" spans="1:17" ht="23.25" customHeight="1">
      <c r="A800" s="606" t="s">
        <v>1858</v>
      </c>
      <c r="B800" s="607"/>
      <c r="C800" s="614">
        <v>5203010112.1009998</v>
      </c>
      <c r="D800" s="609" t="s">
        <v>859</v>
      </c>
      <c r="F800" s="574" t="s">
        <v>3580</v>
      </c>
      <c r="G800" s="574" t="s">
        <v>858</v>
      </c>
      <c r="H800" s="611">
        <f t="shared" si="13"/>
        <v>2</v>
      </c>
      <c r="I800" s="612" t="s">
        <v>858</v>
      </c>
      <c r="J800" s="612" t="s">
        <v>4351</v>
      </c>
      <c r="K800" s="612" t="s">
        <v>2508</v>
      </c>
      <c r="L800" s="612" t="s">
        <v>4352</v>
      </c>
      <c r="M800" s="612" t="s">
        <v>4353</v>
      </c>
      <c r="N800" s="612" t="s">
        <v>4354</v>
      </c>
      <c r="O800" s="612" t="s">
        <v>4355</v>
      </c>
      <c r="P800" s="612" t="s">
        <v>916</v>
      </c>
      <c r="Q800" s="612" t="s">
        <v>4097</v>
      </c>
    </row>
    <row r="801" spans="1:17" ht="23.25" customHeight="1">
      <c r="A801" s="606" t="s">
        <v>1858</v>
      </c>
      <c r="B801" s="607"/>
      <c r="C801" s="614">
        <v>5203010113.1009998</v>
      </c>
      <c r="D801" s="609" t="s">
        <v>860</v>
      </c>
      <c r="F801" s="574" t="s">
        <v>3581</v>
      </c>
      <c r="G801" s="574" t="s">
        <v>859</v>
      </c>
      <c r="H801" s="611">
        <f t="shared" si="13"/>
        <v>2</v>
      </c>
      <c r="I801" s="612" t="s">
        <v>859</v>
      </c>
      <c r="J801" s="612" t="s">
        <v>4351</v>
      </c>
      <c r="K801" s="612" t="s">
        <v>2508</v>
      </c>
      <c r="L801" s="612" t="s">
        <v>4352</v>
      </c>
      <c r="M801" s="612" t="s">
        <v>4353</v>
      </c>
      <c r="N801" s="612" t="s">
        <v>4354</v>
      </c>
      <c r="O801" s="612" t="s">
        <v>4355</v>
      </c>
      <c r="P801" s="612" t="s">
        <v>916</v>
      </c>
      <c r="Q801" s="612" t="s">
        <v>4097</v>
      </c>
    </row>
    <row r="802" spans="1:17" ht="23.25" customHeight="1">
      <c r="A802" s="606" t="s">
        <v>1858</v>
      </c>
      <c r="B802" s="607"/>
      <c r="C802" s="614">
        <v>5203010114.1009998</v>
      </c>
      <c r="D802" s="609" t="s">
        <v>861</v>
      </c>
      <c r="F802" s="574" t="s">
        <v>3582</v>
      </c>
      <c r="G802" s="574" t="s">
        <v>860</v>
      </c>
      <c r="H802" s="611">
        <f t="shared" si="13"/>
        <v>2</v>
      </c>
      <c r="I802" s="612" t="s">
        <v>860</v>
      </c>
      <c r="J802" s="612" t="s">
        <v>4351</v>
      </c>
      <c r="K802" s="612" t="s">
        <v>2508</v>
      </c>
      <c r="L802" s="612" t="s">
        <v>4352</v>
      </c>
      <c r="M802" s="612" t="s">
        <v>4353</v>
      </c>
      <c r="N802" s="612" t="s">
        <v>4354</v>
      </c>
      <c r="O802" s="612" t="s">
        <v>4355</v>
      </c>
      <c r="P802" s="612" t="s">
        <v>916</v>
      </c>
      <c r="Q802" s="612" t="s">
        <v>4097</v>
      </c>
    </row>
    <row r="803" spans="1:17" ht="23.25" customHeight="1">
      <c r="A803" s="606" t="s">
        <v>1858</v>
      </c>
      <c r="B803" s="607"/>
      <c r="C803" s="614">
        <v>5203010115.1009998</v>
      </c>
      <c r="D803" s="609" t="s">
        <v>862</v>
      </c>
      <c r="F803" s="574" t="s">
        <v>3583</v>
      </c>
      <c r="G803" s="574" t="s">
        <v>861</v>
      </c>
      <c r="H803" s="611">
        <f t="shared" si="13"/>
        <v>3</v>
      </c>
      <c r="I803" s="612" t="s">
        <v>861</v>
      </c>
      <c r="J803" s="612" t="s">
        <v>4351</v>
      </c>
      <c r="K803" s="612" t="s">
        <v>2508</v>
      </c>
      <c r="L803" s="612" t="s">
        <v>4352</v>
      </c>
      <c r="M803" s="612" t="s">
        <v>4353</v>
      </c>
      <c r="N803" s="612" t="s">
        <v>4354</v>
      </c>
      <c r="O803" s="612" t="s">
        <v>4355</v>
      </c>
      <c r="P803" s="612" t="s">
        <v>916</v>
      </c>
      <c r="Q803" s="612" t="s">
        <v>4097</v>
      </c>
    </row>
    <row r="804" spans="1:17" ht="23.25" customHeight="1">
      <c r="A804" s="606" t="s">
        <v>1858</v>
      </c>
      <c r="B804" s="607"/>
      <c r="C804" s="614">
        <v>5203010117.1009998</v>
      </c>
      <c r="D804" s="609" t="s">
        <v>863</v>
      </c>
      <c r="F804" s="574" t="s">
        <v>3584</v>
      </c>
      <c r="G804" s="574" t="s">
        <v>862</v>
      </c>
      <c r="H804" s="611">
        <f t="shared" si="13"/>
        <v>4</v>
      </c>
      <c r="I804" s="612" t="s">
        <v>862</v>
      </c>
      <c r="J804" s="612" t="s">
        <v>4351</v>
      </c>
      <c r="K804" s="612" t="s">
        <v>2508</v>
      </c>
      <c r="L804" s="612" t="s">
        <v>4352</v>
      </c>
      <c r="M804" s="612" t="s">
        <v>4353</v>
      </c>
      <c r="N804" s="612" t="s">
        <v>4354</v>
      </c>
      <c r="O804" s="612" t="s">
        <v>4355</v>
      </c>
      <c r="P804" s="612" t="s">
        <v>916</v>
      </c>
      <c r="Q804" s="612" t="s">
        <v>4097</v>
      </c>
    </row>
    <row r="805" spans="1:17" ht="23.25" customHeight="1">
      <c r="A805" s="606" t="s">
        <v>1858</v>
      </c>
      <c r="B805" s="607"/>
      <c r="C805" s="614">
        <v>5203010119.1009998</v>
      </c>
      <c r="D805" s="609" t="s">
        <v>864</v>
      </c>
      <c r="F805" s="574" t="s">
        <v>3585</v>
      </c>
      <c r="G805" s="574" t="s">
        <v>863</v>
      </c>
      <c r="H805" s="611">
        <f t="shared" si="13"/>
        <v>3</v>
      </c>
      <c r="I805" s="612" t="s">
        <v>863</v>
      </c>
      <c r="J805" s="612" t="s">
        <v>4351</v>
      </c>
      <c r="K805" s="612" t="s">
        <v>2508</v>
      </c>
      <c r="L805" s="612" t="s">
        <v>4352</v>
      </c>
      <c r="M805" s="612" t="s">
        <v>4353</v>
      </c>
      <c r="N805" s="612" t="s">
        <v>4354</v>
      </c>
      <c r="O805" s="612" t="s">
        <v>4355</v>
      </c>
      <c r="P805" s="612" t="s">
        <v>916</v>
      </c>
      <c r="Q805" s="612" t="s">
        <v>4097</v>
      </c>
    </row>
    <row r="806" spans="1:17" ht="23.25" customHeight="1">
      <c r="A806" s="606" t="s">
        <v>1858</v>
      </c>
      <c r="B806" s="607"/>
      <c r="C806" s="614">
        <v>5203010120.1009998</v>
      </c>
      <c r="D806" s="609" t="s">
        <v>865</v>
      </c>
      <c r="F806" s="574" t="s">
        <v>3586</v>
      </c>
      <c r="G806" s="574" t="s">
        <v>864</v>
      </c>
      <c r="H806" s="611">
        <f t="shared" si="13"/>
        <v>3</v>
      </c>
      <c r="I806" s="612" t="s">
        <v>864</v>
      </c>
      <c r="J806" s="612" t="s">
        <v>4351</v>
      </c>
      <c r="K806" s="612" t="s">
        <v>2508</v>
      </c>
      <c r="L806" s="612" t="s">
        <v>4352</v>
      </c>
      <c r="M806" s="612" t="s">
        <v>4353</v>
      </c>
      <c r="N806" s="612" t="s">
        <v>4354</v>
      </c>
      <c r="O806" s="612" t="s">
        <v>4355</v>
      </c>
      <c r="P806" s="612" t="s">
        <v>916</v>
      </c>
      <c r="Q806" s="612" t="s">
        <v>4097</v>
      </c>
    </row>
    <row r="807" spans="1:17" ht="23.25" customHeight="1">
      <c r="A807" s="606" t="s">
        <v>1858</v>
      </c>
      <c r="B807" s="607"/>
      <c r="C807" s="614">
        <v>5203010122.1009998</v>
      </c>
      <c r="D807" s="609" t="s">
        <v>866</v>
      </c>
      <c r="F807" s="574" t="s">
        <v>3587</v>
      </c>
      <c r="G807" s="574" t="s">
        <v>865</v>
      </c>
      <c r="H807" s="611">
        <f t="shared" si="13"/>
        <v>6</v>
      </c>
      <c r="I807" s="612" t="s">
        <v>865</v>
      </c>
      <c r="J807" s="612" t="s">
        <v>4351</v>
      </c>
      <c r="K807" s="612" t="s">
        <v>2508</v>
      </c>
      <c r="L807" s="612" t="s">
        <v>4352</v>
      </c>
      <c r="M807" s="612" t="s">
        <v>4353</v>
      </c>
      <c r="N807" s="612" t="s">
        <v>4354</v>
      </c>
      <c r="O807" s="612" t="s">
        <v>4355</v>
      </c>
      <c r="P807" s="612" t="s">
        <v>916</v>
      </c>
      <c r="Q807" s="612" t="s">
        <v>4097</v>
      </c>
    </row>
    <row r="808" spans="1:17" ht="23.25" customHeight="1">
      <c r="A808" s="606" t="s">
        <v>1858</v>
      </c>
      <c r="B808" s="607"/>
      <c r="C808" s="614">
        <v>5203010126.1009998</v>
      </c>
      <c r="D808" s="609" t="s">
        <v>867</v>
      </c>
      <c r="F808" s="574" t="s">
        <v>3588</v>
      </c>
      <c r="G808" s="574" t="s">
        <v>866</v>
      </c>
      <c r="H808" s="611">
        <f t="shared" si="13"/>
        <v>19</v>
      </c>
      <c r="I808" s="612" t="s">
        <v>866</v>
      </c>
      <c r="J808" s="612" t="s">
        <v>4351</v>
      </c>
      <c r="K808" s="612" t="s">
        <v>2508</v>
      </c>
      <c r="L808" s="612" t="s">
        <v>4352</v>
      </c>
      <c r="M808" s="612" t="s">
        <v>4353</v>
      </c>
      <c r="N808" s="612" t="s">
        <v>4354</v>
      </c>
      <c r="O808" s="612" t="s">
        <v>4355</v>
      </c>
      <c r="P808" s="612" t="s">
        <v>916</v>
      </c>
      <c r="Q808" s="612" t="s">
        <v>4097</v>
      </c>
    </row>
    <row r="809" spans="1:17" ht="23.25" customHeight="1">
      <c r="A809" s="606" t="s">
        <v>1858</v>
      </c>
      <c r="B809" s="607"/>
      <c r="C809" s="614">
        <v>5203010141.1009998</v>
      </c>
      <c r="D809" s="609" t="s">
        <v>868</v>
      </c>
      <c r="F809" s="574" t="s">
        <v>3589</v>
      </c>
      <c r="G809" s="574" t="s">
        <v>867</v>
      </c>
      <c r="H809" s="611">
        <f t="shared" si="13"/>
        <v>16</v>
      </c>
      <c r="I809" s="612" t="s">
        <v>867</v>
      </c>
      <c r="J809" s="612" t="s">
        <v>4351</v>
      </c>
      <c r="K809" s="612" t="s">
        <v>2508</v>
      </c>
      <c r="L809" s="612" t="s">
        <v>4352</v>
      </c>
      <c r="M809" s="612" t="s">
        <v>4353</v>
      </c>
      <c r="N809" s="612" t="s">
        <v>4354</v>
      </c>
      <c r="O809" s="612" t="s">
        <v>4355</v>
      </c>
      <c r="P809" s="612" t="s">
        <v>916</v>
      </c>
      <c r="Q809" s="612" t="s">
        <v>4097</v>
      </c>
    </row>
    <row r="810" spans="1:17" ht="23.25" customHeight="1">
      <c r="A810" s="606" t="s">
        <v>1858</v>
      </c>
      <c r="B810" s="607"/>
      <c r="C810" s="614">
        <v>5203010142.1009998</v>
      </c>
      <c r="D810" s="609" t="s">
        <v>869</v>
      </c>
      <c r="F810" s="574" t="s">
        <v>3590</v>
      </c>
      <c r="G810" s="574" t="s">
        <v>868</v>
      </c>
      <c r="H810" s="611">
        <f t="shared" si="13"/>
        <v>4</v>
      </c>
      <c r="I810" s="612" t="s">
        <v>868</v>
      </c>
      <c r="J810" s="612" t="s">
        <v>4351</v>
      </c>
      <c r="K810" s="612" t="s">
        <v>2508</v>
      </c>
      <c r="L810" s="612" t="s">
        <v>4352</v>
      </c>
      <c r="M810" s="612" t="s">
        <v>4353</v>
      </c>
      <c r="N810" s="612" t="s">
        <v>4354</v>
      </c>
      <c r="O810" s="612" t="s">
        <v>4355</v>
      </c>
      <c r="P810" s="612" t="s">
        <v>916</v>
      </c>
      <c r="Q810" s="612" t="s">
        <v>4097</v>
      </c>
    </row>
    <row r="811" spans="1:17" ht="23.25" customHeight="1">
      <c r="A811" s="606" t="s">
        <v>1858</v>
      </c>
      <c r="B811" s="607"/>
      <c r="C811" s="614">
        <v>5203010145.1009998</v>
      </c>
      <c r="D811" s="609" t="s">
        <v>870</v>
      </c>
      <c r="F811" s="574" t="s">
        <v>3591</v>
      </c>
      <c r="G811" s="574" t="s">
        <v>869</v>
      </c>
      <c r="H811" s="611">
        <f t="shared" si="13"/>
        <v>4</v>
      </c>
      <c r="I811" s="612" t="s">
        <v>869</v>
      </c>
      <c r="J811" s="612" t="s">
        <v>4351</v>
      </c>
      <c r="K811" s="612" t="s">
        <v>2508</v>
      </c>
      <c r="L811" s="612" t="s">
        <v>4352</v>
      </c>
      <c r="M811" s="612" t="s">
        <v>4353</v>
      </c>
      <c r="N811" s="612" t="s">
        <v>4354</v>
      </c>
      <c r="O811" s="612" t="s">
        <v>4355</v>
      </c>
      <c r="P811" s="612" t="s">
        <v>916</v>
      </c>
      <c r="Q811" s="612" t="s">
        <v>4097</v>
      </c>
    </row>
    <row r="812" spans="1:17" ht="23.25" customHeight="1">
      <c r="A812" s="606" t="s">
        <v>1858</v>
      </c>
      <c r="B812" s="607"/>
      <c r="C812" s="614">
        <v>5203010146.1009998</v>
      </c>
      <c r="D812" s="609" t="s">
        <v>871</v>
      </c>
      <c r="F812" s="574" t="s">
        <v>3592</v>
      </c>
      <c r="G812" s="574" t="s">
        <v>4072</v>
      </c>
      <c r="H812" s="611">
        <f t="shared" si="13"/>
        <v>1999956</v>
      </c>
      <c r="I812" s="612" t="s">
        <v>4072</v>
      </c>
      <c r="J812" s="612" t="s">
        <v>4351</v>
      </c>
      <c r="K812" s="612" t="s">
        <v>2508</v>
      </c>
      <c r="L812" s="612" t="s">
        <v>4352</v>
      </c>
      <c r="M812" s="612" t="s">
        <v>4353</v>
      </c>
      <c r="N812" s="612" t="s">
        <v>4354</v>
      </c>
      <c r="O812" s="612" t="s">
        <v>4355</v>
      </c>
      <c r="P812" s="612" t="s">
        <v>916</v>
      </c>
      <c r="Q812" s="612" t="s">
        <v>4097</v>
      </c>
    </row>
    <row r="813" spans="1:17" ht="23.25" customHeight="1">
      <c r="A813" s="606" t="s">
        <v>1858</v>
      </c>
      <c r="B813" s="607"/>
      <c r="C813" s="614">
        <v>5205010101.1009998</v>
      </c>
      <c r="D813" s="609" t="s">
        <v>872</v>
      </c>
      <c r="F813" s="574" t="s">
        <v>3593</v>
      </c>
      <c r="G813" s="574" t="s">
        <v>4073</v>
      </c>
      <c r="H813" s="611">
        <f t="shared" si="13"/>
        <v>5999966</v>
      </c>
      <c r="I813" s="612" t="s">
        <v>4073</v>
      </c>
      <c r="J813" s="612" t="s">
        <v>4351</v>
      </c>
      <c r="K813" s="612" t="s">
        <v>2508</v>
      </c>
      <c r="L813" s="612" t="s">
        <v>4352</v>
      </c>
      <c r="M813" s="612" t="s">
        <v>4353</v>
      </c>
      <c r="N813" s="612" t="s">
        <v>4354</v>
      </c>
      <c r="O813" s="612" t="s">
        <v>4355</v>
      </c>
      <c r="P813" s="612" t="s">
        <v>916</v>
      </c>
      <c r="Q813" s="612" t="s">
        <v>4097</v>
      </c>
    </row>
    <row r="814" spans="1:17" ht="23.25" customHeight="1">
      <c r="A814" s="606" t="s">
        <v>1952</v>
      </c>
      <c r="B814" s="607"/>
      <c r="C814" s="614">
        <v>5209010112.1009998</v>
      </c>
      <c r="D814" s="609" t="s">
        <v>873</v>
      </c>
      <c r="F814" s="574" t="s">
        <v>3594</v>
      </c>
      <c r="G814" s="574" t="s">
        <v>872</v>
      </c>
      <c r="H814" s="611">
        <f t="shared" si="13"/>
        <v>5000000</v>
      </c>
      <c r="I814" s="612" t="s">
        <v>872</v>
      </c>
      <c r="J814" s="612" t="s">
        <v>4356</v>
      </c>
      <c r="K814" s="612" t="s">
        <v>2512</v>
      </c>
      <c r="L814" s="612" t="s">
        <v>4357</v>
      </c>
      <c r="M814" s="612" t="s">
        <v>4358</v>
      </c>
      <c r="N814" s="612" t="s">
        <v>4354</v>
      </c>
      <c r="O814" s="612" t="s">
        <v>4355</v>
      </c>
      <c r="P814" s="612" t="s">
        <v>916</v>
      </c>
      <c r="Q814" s="612" t="s">
        <v>4097</v>
      </c>
    </row>
    <row r="815" spans="1:17" ht="23.25" customHeight="1">
      <c r="A815" s="606" t="s">
        <v>1952</v>
      </c>
      <c r="B815" s="607"/>
      <c r="C815" s="614">
        <v>5210010101.1009998</v>
      </c>
      <c r="D815" s="609" t="s">
        <v>874</v>
      </c>
      <c r="F815" s="574" t="s">
        <v>3595</v>
      </c>
      <c r="G815" s="574" t="s">
        <v>4074</v>
      </c>
      <c r="H815" s="611">
        <f t="shared" si="13"/>
        <v>999990</v>
      </c>
      <c r="I815" s="612" t="s">
        <v>4074</v>
      </c>
      <c r="J815" s="612" t="s">
        <v>4359</v>
      </c>
      <c r="K815" s="612" t="s">
        <v>2514</v>
      </c>
      <c r="L815" s="612" t="s">
        <v>4360</v>
      </c>
      <c r="M815" s="612" t="s">
        <v>4361</v>
      </c>
      <c r="N815" s="612" t="s">
        <v>4354</v>
      </c>
      <c r="O815" s="612" t="s">
        <v>4355</v>
      </c>
      <c r="P815" s="612" t="s">
        <v>916</v>
      </c>
      <c r="Q815" s="612" t="s">
        <v>4097</v>
      </c>
    </row>
    <row r="816" spans="1:17" ht="23.25" customHeight="1">
      <c r="A816" s="606" t="s">
        <v>1952</v>
      </c>
      <c r="B816" s="607"/>
      <c r="C816" s="614">
        <v>5210010102.1009998</v>
      </c>
      <c r="D816" s="609" t="s">
        <v>875</v>
      </c>
      <c r="F816" s="574" t="s">
        <v>3596</v>
      </c>
      <c r="G816" s="574" t="s">
        <v>874</v>
      </c>
      <c r="H816" s="611">
        <f t="shared" si="13"/>
        <v>2</v>
      </c>
      <c r="I816" s="612" t="s">
        <v>874</v>
      </c>
      <c r="J816" s="612" t="s">
        <v>4362</v>
      </c>
      <c r="K816" s="612" t="s">
        <v>2515</v>
      </c>
      <c r="L816" s="612" t="s">
        <v>4348</v>
      </c>
      <c r="M816" s="612" t="s">
        <v>4349</v>
      </c>
      <c r="N816" s="612" t="s">
        <v>4350</v>
      </c>
      <c r="O816" s="612" t="s">
        <v>2529</v>
      </c>
      <c r="P816" s="612" t="s">
        <v>916</v>
      </c>
      <c r="Q816" s="612" t="s">
        <v>4097</v>
      </c>
    </row>
    <row r="817" spans="1:17" ht="23.25" customHeight="1">
      <c r="A817" s="606" t="s">
        <v>1952</v>
      </c>
      <c r="B817" s="607"/>
      <c r="C817" s="614">
        <v>5210010103.1009998</v>
      </c>
      <c r="D817" s="609" t="s">
        <v>876</v>
      </c>
      <c r="F817" s="574" t="s">
        <v>3597</v>
      </c>
      <c r="G817" s="574" t="s">
        <v>875</v>
      </c>
      <c r="H817" s="611">
        <f t="shared" si="13"/>
        <v>3</v>
      </c>
      <c r="I817" s="612" t="s">
        <v>875</v>
      </c>
      <c r="J817" s="612" t="s">
        <v>4362</v>
      </c>
      <c r="K817" s="612" t="s">
        <v>2515</v>
      </c>
      <c r="L817" s="612" t="s">
        <v>4348</v>
      </c>
      <c r="M817" s="612" t="s">
        <v>4349</v>
      </c>
      <c r="N817" s="612" t="s">
        <v>4350</v>
      </c>
      <c r="O817" s="612" t="s">
        <v>2529</v>
      </c>
      <c r="P817" s="612" t="s">
        <v>916</v>
      </c>
      <c r="Q817" s="612" t="s">
        <v>4097</v>
      </c>
    </row>
    <row r="818" spans="1:17" ht="23.25" customHeight="1">
      <c r="A818" s="606" t="s">
        <v>1952</v>
      </c>
      <c r="B818" s="607"/>
      <c r="C818" s="614">
        <v>5210010105.1009998</v>
      </c>
      <c r="D818" s="609" t="s">
        <v>877</v>
      </c>
      <c r="F818" s="574" t="s">
        <v>3599</v>
      </c>
      <c r="G818" s="574" t="s">
        <v>876</v>
      </c>
      <c r="H818" s="611">
        <f t="shared" si="13"/>
        <v>9</v>
      </c>
      <c r="I818" s="612" t="s">
        <v>876</v>
      </c>
      <c r="J818" s="612" t="s">
        <v>4362</v>
      </c>
      <c r="K818" s="612" t="s">
        <v>2515</v>
      </c>
      <c r="L818" s="612" t="s">
        <v>4348</v>
      </c>
      <c r="M818" s="612" t="s">
        <v>4349</v>
      </c>
      <c r="N818" s="612" t="s">
        <v>4350</v>
      </c>
      <c r="O818" s="612" t="s">
        <v>2529</v>
      </c>
      <c r="P818" s="612" t="s">
        <v>916</v>
      </c>
      <c r="Q818" s="612" t="s">
        <v>4097</v>
      </c>
    </row>
    <row r="819" spans="1:17" ht="23.25" customHeight="1">
      <c r="A819" s="606" t="s">
        <v>1952</v>
      </c>
      <c r="B819" s="607"/>
      <c r="C819" s="614">
        <v>5210010112.1009998</v>
      </c>
      <c r="D819" s="609" t="s">
        <v>878</v>
      </c>
      <c r="F819" s="574" t="s">
        <v>3600</v>
      </c>
      <c r="G819" s="574" t="s">
        <v>4075</v>
      </c>
      <c r="H819" s="611">
        <f t="shared" si="13"/>
        <v>13</v>
      </c>
      <c r="I819" s="612" t="s">
        <v>4075</v>
      </c>
      <c r="J819" s="612" t="s">
        <v>4362</v>
      </c>
      <c r="K819" s="612" t="s">
        <v>2515</v>
      </c>
      <c r="L819" s="612" t="s">
        <v>4348</v>
      </c>
      <c r="M819" s="612" t="s">
        <v>4349</v>
      </c>
      <c r="N819" s="612" t="s">
        <v>4350</v>
      </c>
      <c r="O819" s="612" t="s">
        <v>2529</v>
      </c>
      <c r="P819" s="612" t="s">
        <v>916</v>
      </c>
      <c r="Q819" s="612" t="s">
        <v>4097</v>
      </c>
    </row>
    <row r="820" spans="1:17" ht="23.25" customHeight="1">
      <c r="A820" s="606" t="s">
        <v>1952</v>
      </c>
      <c r="B820" s="607"/>
      <c r="C820" s="614">
        <v>5210010118.1009998</v>
      </c>
      <c r="D820" s="609" t="s">
        <v>879</v>
      </c>
      <c r="F820" s="574" t="s">
        <v>3601</v>
      </c>
      <c r="G820" s="574" t="s">
        <v>878</v>
      </c>
      <c r="H820" s="611">
        <f t="shared" si="13"/>
        <v>9</v>
      </c>
      <c r="I820" s="612" t="s">
        <v>878</v>
      </c>
      <c r="J820" s="612" t="s">
        <v>4362</v>
      </c>
      <c r="K820" s="612" t="s">
        <v>2515</v>
      </c>
      <c r="L820" s="612" t="s">
        <v>4348</v>
      </c>
      <c r="M820" s="612" t="s">
        <v>4349</v>
      </c>
      <c r="N820" s="612" t="s">
        <v>4350</v>
      </c>
      <c r="O820" s="612" t="s">
        <v>2529</v>
      </c>
      <c r="P820" s="612" t="s">
        <v>916</v>
      </c>
      <c r="Q820" s="612" t="s">
        <v>4097</v>
      </c>
    </row>
    <row r="821" spans="1:17" ht="23.25" customHeight="1">
      <c r="A821" s="606" t="s">
        <v>1952</v>
      </c>
      <c r="B821" s="607"/>
      <c r="C821" s="614">
        <v>5210010121.1009998</v>
      </c>
      <c r="D821" s="621" t="s">
        <v>880</v>
      </c>
      <c r="F821" s="574" t="s">
        <v>3603</v>
      </c>
      <c r="G821" s="574" t="s">
        <v>4076</v>
      </c>
      <c r="H821" s="611">
        <f t="shared" si="13"/>
        <v>999983</v>
      </c>
      <c r="I821" s="612" t="s">
        <v>4076</v>
      </c>
      <c r="J821" s="612" t="s">
        <v>4362</v>
      </c>
      <c r="K821" s="612" t="s">
        <v>2515</v>
      </c>
      <c r="L821" s="612" t="s">
        <v>4348</v>
      </c>
      <c r="M821" s="612" t="s">
        <v>4349</v>
      </c>
      <c r="N821" s="612" t="s">
        <v>4350</v>
      </c>
      <c r="O821" s="612" t="s">
        <v>2529</v>
      </c>
      <c r="P821" s="612" t="s">
        <v>916</v>
      </c>
      <c r="Q821" s="612" t="s">
        <v>4097</v>
      </c>
    </row>
    <row r="822" spans="1:17" ht="23.25" customHeight="1">
      <c r="A822" s="606" t="s">
        <v>1858</v>
      </c>
      <c r="B822" s="607"/>
      <c r="C822" s="614">
        <v>5211010101.1009998</v>
      </c>
      <c r="D822" s="609" t="s">
        <v>881</v>
      </c>
      <c r="F822" s="574" t="s">
        <v>4077</v>
      </c>
      <c r="G822" s="574" t="s">
        <v>4078</v>
      </c>
      <c r="H822" s="611">
        <f t="shared" si="13"/>
        <v>999981</v>
      </c>
      <c r="I822" s="612" t="s">
        <v>4078</v>
      </c>
      <c r="J822" s="612" t="s">
        <v>4362</v>
      </c>
      <c r="K822" s="612" t="s">
        <v>2515</v>
      </c>
      <c r="L822" s="612" t="s">
        <v>4348</v>
      </c>
      <c r="M822" s="612" t="s">
        <v>4349</v>
      </c>
      <c r="N822" s="612" t="s">
        <v>4350</v>
      </c>
      <c r="O822" s="612" t="s">
        <v>2529</v>
      </c>
      <c r="P822" s="612" t="s">
        <v>916</v>
      </c>
      <c r="Q822" s="612" t="s">
        <v>4131</v>
      </c>
    </row>
    <row r="823" spans="1:17" ht="23.25" customHeight="1">
      <c r="A823" s="606" t="s">
        <v>1858</v>
      </c>
      <c r="B823" s="607"/>
      <c r="C823" s="614">
        <v>5211010102.1009998</v>
      </c>
      <c r="D823" s="621" t="s">
        <v>882</v>
      </c>
      <c r="F823" s="574" t="s">
        <v>4079</v>
      </c>
      <c r="G823" s="574" t="s">
        <v>881</v>
      </c>
      <c r="H823" s="611">
        <f t="shared" si="13"/>
        <v>1000098</v>
      </c>
      <c r="I823" s="612" t="s">
        <v>881</v>
      </c>
      <c r="J823" s="612" t="s">
        <v>4363</v>
      </c>
      <c r="K823" s="612" t="s">
        <v>4364</v>
      </c>
      <c r="L823" s="612" t="s">
        <v>4348</v>
      </c>
      <c r="M823" s="612" t="s">
        <v>4349</v>
      </c>
      <c r="N823" s="612" t="s">
        <v>4350</v>
      </c>
      <c r="O823" s="612" t="s">
        <v>2529</v>
      </c>
      <c r="P823" s="612" t="s">
        <v>916</v>
      </c>
      <c r="Q823" s="612" t="s">
        <v>4131</v>
      </c>
    </row>
    <row r="824" spans="1:17" ht="23.25" customHeight="1">
      <c r="A824" s="606" t="s">
        <v>1858</v>
      </c>
      <c r="B824" s="607"/>
      <c r="C824" s="614">
        <v>5212010199.1009998</v>
      </c>
      <c r="D824" s="609" t="s">
        <v>883</v>
      </c>
      <c r="F824" s="574" t="s">
        <v>3604</v>
      </c>
      <c r="G824" s="574" t="s">
        <v>881</v>
      </c>
      <c r="H824" s="611">
        <f t="shared" si="13"/>
        <v>1000097.0010004044</v>
      </c>
      <c r="I824" s="612" t="s">
        <v>881</v>
      </c>
      <c r="J824" s="612" t="s">
        <v>4363</v>
      </c>
      <c r="K824" s="612" t="s">
        <v>4364</v>
      </c>
      <c r="L824" s="612" t="s">
        <v>4348</v>
      </c>
      <c r="M824" s="612" t="s">
        <v>4349</v>
      </c>
      <c r="N824" s="612" t="s">
        <v>4350</v>
      </c>
      <c r="O824" s="612" t="s">
        <v>2529</v>
      </c>
      <c r="P824" s="612" t="s">
        <v>916</v>
      </c>
      <c r="Q824" s="612" t="s">
        <v>4097</v>
      </c>
    </row>
    <row r="825" spans="1:17" ht="23.25" customHeight="1">
      <c r="A825" s="606" t="s">
        <v>1858</v>
      </c>
      <c r="B825" s="607"/>
      <c r="C825" s="614">
        <v>5212010199.1020002</v>
      </c>
      <c r="D825" s="609" t="s">
        <v>884</v>
      </c>
      <c r="F825" s="574" t="s">
        <v>3605</v>
      </c>
      <c r="G825" s="574" t="s">
        <v>883</v>
      </c>
      <c r="H825" s="611">
        <f t="shared" si="13"/>
        <v>3.0002593994140625E-3</v>
      </c>
      <c r="I825" s="612" t="s">
        <v>883</v>
      </c>
      <c r="J825" s="612" t="s">
        <v>4347</v>
      </c>
      <c r="K825" s="612" t="s">
        <v>2523</v>
      </c>
      <c r="L825" s="612" t="s">
        <v>4348</v>
      </c>
      <c r="M825" s="612" t="s">
        <v>4349</v>
      </c>
      <c r="N825" s="612" t="s">
        <v>4350</v>
      </c>
      <c r="O825" s="612" t="s">
        <v>2529</v>
      </c>
      <c r="P825" s="612" t="s">
        <v>916</v>
      </c>
      <c r="Q825" s="612" t="s">
        <v>4097</v>
      </c>
    </row>
    <row r="826" spans="1:17" ht="23.25" customHeight="1">
      <c r="A826" s="606" t="s">
        <v>1858</v>
      </c>
      <c r="B826" s="607"/>
      <c r="C826" s="614">
        <v>5212010199.1040001</v>
      </c>
      <c r="D826" s="609" t="s">
        <v>885</v>
      </c>
      <c r="F826" s="574" t="s">
        <v>3606</v>
      </c>
      <c r="G826" s="574" t="s">
        <v>4080</v>
      </c>
      <c r="H826" s="611">
        <f t="shared" si="13"/>
        <v>2.9993057250976563E-3</v>
      </c>
      <c r="I826" s="612" t="s">
        <v>4080</v>
      </c>
      <c r="J826" s="612" t="s">
        <v>4347</v>
      </c>
      <c r="K826" s="612" t="s">
        <v>2523</v>
      </c>
      <c r="L826" s="612" t="s">
        <v>4348</v>
      </c>
      <c r="M826" s="612" t="s">
        <v>4349</v>
      </c>
      <c r="N826" s="612" t="s">
        <v>4350</v>
      </c>
      <c r="O826" s="612" t="s">
        <v>2529</v>
      </c>
      <c r="P826" s="612" t="s">
        <v>916</v>
      </c>
      <c r="Q826" s="612" t="s">
        <v>4097</v>
      </c>
    </row>
    <row r="827" spans="1:17" ht="23.25" customHeight="1">
      <c r="A827" s="606" t="s">
        <v>1858</v>
      </c>
      <c r="B827" s="607"/>
      <c r="C827" s="614">
        <v>5212010199.1049995</v>
      </c>
      <c r="D827" s="609" t="s">
        <v>886</v>
      </c>
      <c r="F827" s="574" t="s">
        <v>3607</v>
      </c>
      <c r="G827" s="574" t="s">
        <v>885</v>
      </c>
      <c r="H827" s="611">
        <f t="shared" si="13"/>
        <v>1.9998550415039063E-3</v>
      </c>
      <c r="I827" s="612" t="s">
        <v>885</v>
      </c>
      <c r="J827" s="612" t="s">
        <v>4347</v>
      </c>
      <c r="K827" s="612" t="s">
        <v>2523</v>
      </c>
      <c r="L827" s="612" t="s">
        <v>4348</v>
      </c>
      <c r="M827" s="612" t="s">
        <v>4349</v>
      </c>
      <c r="N827" s="612" t="s">
        <v>4350</v>
      </c>
      <c r="O827" s="612" t="s">
        <v>2529</v>
      </c>
      <c r="P827" s="612" t="s">
        <v>916</v>
      </c>
      <c r="Q827" s="612" t="s">
        <v>4097</v>
      </c>
    </row>
    <row r="828" spans="1:17" ht="23.25" customHeight="1">
      <c r="A828" s="606" t="s">
        <v>1858</v>
      </c>
      <c r="B828" s="607"/>
      <c r="C828" s="614">
        <v>5212010199.1059999</v>
      </c>
      <c r="D828" s="609" t="s">
        <v>887</v>
      </c>
      <c r="F828" s="574" t="s">
        <v>3608</v>
      </c>
      <c r="G828" s="574" t="s">
        <v>886</v>
      </c>
      <c r="H828" s="611">
        <f t="shared" si="13"/>
        <v>2.0008087158203125E-3</v>
      </c>
      <c r="I828" s="612" t="s">
        <v>886</v>
      </c>
      <c r="J828" s="612" t="s">
        <v>4347</v>
      </c>
      <c r="K828" s="612" t="s">
        <v>2523</v>
      </c>
      <c r="L828" s="612" t="s">
        <v>4348</v>
      </c>
      <c r="M828" s="612" t="s">
        <v>4349</v>
      </c>
      <c r="N828" s="612" t="s">
        <v>4350</v>
      </c>
      <c r="O828" s="612" t="s">
        <v>2529</v>
      </c>
      <c r="P828" s="612" t="s">
        <v>916</v>
      </c>
      <c r="Q828" s="612" t="s">
        <v>4097</v>
      </c>
    </row>
    <row r="829" spans="1:17" ht="23.25" customHeight="1">
      <c r="A829" s="606" t="s">
        <v>1858</v>
      </c>
      <c r="B829" s="607"/>
      <c r="C829" s="614">
        <v>5212010199.1070004</v>
      </c>
      <c r="D829" s="609" t="s">
        <v>888</v>
      </c>
      <c r="F829" s="574" t="s">
        <v>3609</v>
      </c>
      <c r="G829" s="574" t="s">
        <v>4081</v>
      </c>
      <c r="H829" s="611">
        <f t="shared" si="13"/>
        <v>1.9998550415039063E-3</v>
      </c>
      <c r="I829" s="612" t="s">
        <v>4081</v>
      </c>
      <c r="J829" s="612" t="s">
        <v>4347</v>
      </c>
      <c r="K829" s="612" t="s">
        <v>2523</v>
      </c>
      <c r="L829" s="612" t="s">
        <v>4348</v>
      </c>
      <c r="M829" s="612" t="s">
        <v>4349</v>
      </c>
      <c r="N829" s="612" t="s">
        <v>4350</v>
      </c>
      <c r="O829" s="612" t="s">
        <v>2529</v>
      </c>
      <c r="P829" s="612" t="s">
        <v>916</v>
      </c>
      <c r="Q829" s="612" t="s">
        <v>4097</v>
      </c>
    </row>
    <row r="830" spans="1:17" ht="23.25" customHeight="1">
      <c r="A830" s="606" t="s">
        <v>1858</v>
      </c>
      <c r="B830" s="607"/>
      <c r="C830" s="614">
        <v>5212010199.1079998</v>
      </c>
      <c r="D830" s="609" t="s">
        <v>889</v>
      </c>
      <c r="F830" s="574" t="s">
        <v>3610</v>
      </c>
      <c r="G830" s="574" t="s">
        <v>4082</v>
      </c>
      <c r="H830" s="611">
        <f t="shared" si="13"/>
        <v>1.9998550415039063E-3</v>
      </c>
      <c r="I830" s="612" t="s">
        <v>4082</v>
      </c>
      <c r="J830" s="612" t="s">
        <v>4347</v>
      </c>
      <c r="K830" s="612" t="s">
        <v>2523</v>
      </c>
      <c r="L830" s="612" t="s">
        <v>4348</v>
      </c>
      <c r="M830" s="612" t="s">
        <v>4349</v>
      </c>
      <c r="N830" s="612" t="s">
        <v>4350</v>
      </c>
      <c r="O830" s="612" t="s">
        <v>2529</v>
      </c>
      <c r="P830" s="612" t="s">
        <v>916</v>
      </c>
      <c r="Q830" s="612" t="s">
        <v>4097</v>
      </c>
    </row>
    <row r="831" spans="1:17" ht="23.25" customHeight="1">
      <c r="A831" s="606" t="s">
        <v>1858</v>
      </c>
      <c r="B831" s="607"/>
      <c r="C831" s="614">
        <v>5212010199.1090002</v>
      </c>
      <c r="D831" s="609" t="s">
        <v>890</v>
      </c>
      <c r="F831" s="574" t="s">
        <v>3611</v>
      </c>
      <c r="G831" s="574" t="s">
        <v>4083</v>
      </c>
      <c r="H831" s="611">
        <f t="shared" si="13"/>
        <v>1.9998550415039063E-3</v>
      </c>
      <c r="I831" s="612" t="s">
        <v>4083</v>
      </c>
      <c r="J831" s="612" t="s">
        <v>4347</v>
      </c>
      <c r="K831" s="612" t="s">
        <v>2523</v>
      </c>
      <c r="L831" s="612" t="s">
        <v>4348</v>
      </c>
      <c r="M831" s="612" t="s">
        <v>4349</v>
      </c>
      <c r="N831" s="612" t="s">
        <v>4350</v>
      </c>
      <c r="O831" s="612" t="s">
        <v>2529</v>
      </c>
      <c r="P831" s="612" t="s">
        <v>916</v>
      </c>
      <c r="Q831" s="612" t="s">
        <v>4097</v>
      </c>
    </row>
    <row r="832" spans="1:17" ht="23.25" customHeight="1">
      <c r="A832" s="606" t="s">
        <v>1858</v>
      </c>
      <c r="B832" s="607"/>
      <c r="C832" s="614">
        <v>5212010199.1099997</v>
      </c>
      <c r="D832" s="609" t="s">
        <v>891</v>
      </c>
      <c r="F832" s="574" t="s">
        <v>3612</v>
      </c>
      <c r="G832" s="574" t="s">
        <v>4084</v>
      </c>
      <c r="H832" s="611">
        <f t="shared" si="13"/>
        <v>1.9998550415039063E-3</v>
      </c>
      <c r="I832" s="612" t="s">
        <v>4084</v>
      </c>
      <c r="J832" s="612" t="s">
        <v>4347</v>
      </c>
      <c r="K832" s="612" t="s">
        <v>2523</v>
      </c>
      <c r="L832" s="612" t="s">
        <v>4348</v>
      </c>
      <c r="M832" s="612" t="s">
        <v>4349</v>
      </c>
      <c r="N832" s="612" t="s">
        <v>4350</v>
      </c>
      <c r="O832" s="612" t="s">
        <v>2529</v>
      </c>
      <c r="P832" s="612" t="s">
        <v>916</v>
      </c>
      <c r="Q832" s="612" t="s">
        <v>4097</v>
      </c>
    </row>
    <row r="833" spans="1:17" ht="23.25" customHeight="1">
      <c r="A833" s="606" t="s">
        <v>1858</v>
      </c>
      <c r="B833" s="607"/>
      <c r="C833" s="614">
        <v>5212010199.1110001</v>
      </c>
      <c r="D833" s="609" t="s">
        <v>892</v>
      </c>
      <c r="F833" s="574" t="s">
        <v>3613</v>
      </c>
      <c r="G833" s="574" t="s">
        <v>4085</v>
      </c>
      <c r="H833" s="611">
        <f t="shared" si="13"/>
        <v>2.0008087158203125E-3</v>
      </c>
      <c r="I833" s="612" t="s">
        <v>4085</v>
      </c>
      <c r="J833" s="612" t="s">
        <v>4347</v>
      </c>
      <c r="K833" s="612" t="s">
        <v>2523</v>
      </c>
      <c r="L833" s="612" t="s">
        <v>4348</v>
      </c>
      <c r="M833" s="612" t="s">
        <v>4349</v>
      </c>
      <c r="N833" s="612" t="s">
        <v>4350</v>
      </c>
      <c r="O833" s="612" t="s">
        <v>2529</v>
      </c>
      <c r="P833" s="612" t="s">
        <v>916</v>
      </c>
      <c r="Q833" s="612" t="s">
        <v>4097</v>
      </c>
    </row>
    <row r="834" spans="1:17" ht="23.25" customHeight="1">
      <c r="A834" s="606" t="s">
        <v>1858</v>
      </c>
      <c r="B834" s="607"/>
      <c r="C834" s="614">
        <v>5212010199.1120005</v>
      </c>
      <c r="D834" s="628" t="s">
        <v>893</v>
      </c>
      <c r="F834" s="574" t="s">
        <v>3615</v>
      </c>
      <c r="G834" s="574" t="s">
        <v>4086</v>
      </c>
      <c r="H834" s="611">
        <f t="shared" si="13"/>
        <v>1.9998550415039063E-3</v>
      </c>
      <c r="I834" s="612" t="s">
        <v>4086</v>
      </c>
      <c r="J834" s="612" t="s">
        <v>4347</v>
      </c>
      <c r="K834" s="612" t="s">
        <v>2523</v>
      </c>
      <c r="L834" s="612" t="s">
        <v>4348</v>
      </c>
      <c r="M834" s="612" t="s">
        <v>4349</v>
      </c>
      <c r="N834" s="612" t="s">
        <v>4350</v>
      </c>
      <c r="O834" s="612" t="s">
        <v>2529</v>
      </c>
      <c r="P834" s="612" t="s">
        <v>916</v>
      </c>
      <c r="Q834" s="612" t="s">
        <v>4097</v>
      </c>
    </row>
    <row r="835" spans="1:17" ht="23.25" customHeight="1">
      <c r="A835" s="606" t="s">
        <v>1858</v>
      </c>
      <c r="B835" s="607"/>
      <c r="C835" s="614">
        <v>5212010199.1129999</v>
      </c>
      <c r="D835" s="609" t="s">
        <v>894</v>
      </c>
      <c r="F835" s="574" t="s">
        <v>3617</v>
      </c>
      <c r="G835" s="574" t="s">
        <v>4087</v>
      </c>
      <c r="H835" s="611">
        <f t="shared" si="13"/>
        <v>1.9998550415039063E-3</v>
      </c>
      <c r="I835" s="612" t="s">
        <v>4087</v>
      </c>
      <c r="J835" s="612" t="s">
        <v>4347</v>
      </c>
      <c r="K835" s="612" t="s">
        <v>2523</v>
      </c>
      <c r="L835" s="612" t="s">
        <v>4348</v>
      </c>
      <c r="M835" s="612" t="s">
        <v>4349</v>
      </c>
      <c r="N835" s="612" t="s">
        <v>4350</v>
      </c>
      <c r="O835" s="612" t="s">
        <v>2529</v>
      </c>
      <c r="P835" s="612" t="s">
        <v>916</v>
      </c>
      <c r="Q835" s="612" t="s">
        <v>4097</v>
      </c>
    </row>
    <row r="836" spans="1:17" ht="23.25" customHeight="1">
      <c r="A836" s="606" t="s">
        <v>1858</v>
      </c>
      <c r="B836" s="607"/>
      <c r="C836" s="608">
        <v>5212010199.1140003</v>
      </c>
      <c r="D836" s="609" t="s">
        <v>895</v>
      </c>
      <c r="F836" s="574" t="s">
        <v>3619</v>
      </c>
      <c r="G836" s="574" t="s">
        <v>4088</v>
      </c>
      <c r="H836" s="611">
        <f t="shared" si="13"/>
        <v>188999901.98799992</v>
      </c>
      <c r="I836" s="612" t="s">
        <v>4088</v>
      </c>
      <c r="J836" s="612" t="s">
        <v>4347</v>
      </c>
      <c r="K836" s="612" t="s">
        <v>2523</v>
      </c>
      <c r="L836" s="612" t="s">
        <v>4348</v>
      </c>
      <c r="M836" s="612" t="s">
        <v>4349</v>
      </c>
      <c r="N836" s="612" t="s">
        <v>4350</v>
      </c>
      <c r="O836" s="612" t="s">
        <v>2529</v>
      </c>
      <c r="P836" s="612" t="s">
        <v>916</v>
      </c>
      <c r="Q836" s="612" t="s">
        <v>4097</v>
      </c>
    </row>
    <row r="837" spans="1:17" ht="23.25" customHeight="1">
      <c r="A837" s="606" t="s">
        <v>1858</v>
      </c>
      <c r="B837" s="607"/>
      <c r="C837" s="608">
        <v>5401010101.1009998</v>
      </c>
      <c r="D837" s="613" t="s">
        <v>896</v>
      </c>
      <c r="F837" s="574" t="s">
        <v>3620</v>
      </c>
      <c r="G837" s="574" t="s">
        <v>4089</v>
      </c>
      <c r="H837" s="611">
        <f t="shared" si="13"/>
        <v>-5212010199.1140003</v>
      </c>
      <c r="I837" s="612" t="s">
        <v>4089</v>
      </c>
      <c r="J837" s="612" t="s">
        <v>4347</v>
      </c>
      <c r="K837" s="612" t="s">
        <v>2523</v>
      </c>
      <c r="L837" s="612" t="s">
        <v>4348</v>
      </c>
      <c r="M837" s="612" t="s">
        <v>4349</v>
      </c>
      <c r="N837" s="612" t="s">
        <v>4350</v>
      </c>
      <c r="O837" s="612" t="s">
        <v>2529</v>
      </c>
      <c r="P837" s="612" t="s">
        <v>916</v>
      </c>
      <c r="Q837" s="612" t="s">
        <v>4097</v>
      </c>
    </row>
    <row r="838" spans="1:17" ht="23.25" customHeight="1">
      <c r="F838" s="574" t="s">
        <v>3622</v>
      </c>
      <c r="G838" s="574" t="s">
        <v>896</v>
      </c>
      <c r="H838" s="611">
        <f t="shared" si="13"/>
        <v>-5401010101.1009998</v>
      </c>
      <c r="I838" s="612" t="s">
        <v>896</v>
      </c>
      <c r="J838" s="612" t="s">
        <v>4365</v>
      </c>
      <c r="K838" s="612" t="s">
        <v>2529</v>
      </c>
      <c r="L838" s="612" t="s">
        <v>4366</v>
      </c>
      <c r="M838" s="612" t="s">
        <v>4367</v>
      </c>
      <c r="N838" s="612" t="s">
        <v>4350</v>
      </c>
      <c r="O838" s="612" t="s">
        <v>2529</v>
      </c>
      <c r="P838" s="612" t="s">
        <v>916</v>
      </c>
      <c r="Q838" s="612" t="s">
        <v>4097</v>
      </c>
    </row>
  </sheetData>
  <conditionalFormatting sqref="D816:D820 D824:D836">
    <cfRule type="duplicateValues" priority="2"/>
  </conditionalFormatting>
  <conditionalFormatting sqref="D822">
    <cfRule type="duplicateValues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A1:W44"/>
  <sheetViews>
    <sheetView zoomScale="83" zoomScaleNormal="83" workbookViewId="0">
      <pane xSplit="1" ySplit="4" topLeftCell="J5" activePane="bottomRight" state="frozen"/>
      <selection activeCell="M5" sqref="M5"/>
      <selection pane="topRight" activeCell="M5" sqref="M5"/>
      <selection pane="bottomLeft" activeCell="M5" sqref="M5"/>
      <selection pane="bottomRight" activeCell="J17" sqref="J17:N17"/>
    </sheetView>
  </sheetViews>
  <sheetFormatPr defaultColWidth="9" defaultRowHeight="21"/>
  <cols>
    <col min="1" max="1" width="37.25" style="11" customWidth="1"/>
    <col min="2" max="2" width="15.375" style="13" hidden="1" customWidth="1"/>
    <col min="3" max="3" width="16.125" style="13" hidden="1" customWidth="1"/>
    <col min="4" max="4" width="16" style="13" hidden="1" customWidth="1"/>
    <col min="5" max="5" width="15" style="13" hidden="1" customWidth="1"/>
    <col min="6" max="6" width="18.625" style="13" hidden="1" customWidth="1"/>
    <col min="7" max="9" width="18.625" style="13" customWidth="1"/>
    <col min="10" max="10" width="15.375" style="13" customWidth="1"/>
    <col min="11" max="15" width="15.375" style="11" customWidth="1"/>
    <col min="16" max="16" width="16.625" style="11" customWidth="1"/>
    <col min="17" max="21" width="15.375" style="11" customWidth="1"/>
    <col min="22" max="22" width="26.25" style="11" customWidth="1"/>
    <col min="23" max="16384" width="9" style="11"/>
  </cols>
  <sheetData>
    <row r="1" spans="1:23" ht="32.25">
      <c r="A1" s="752" t="s">
        <v>3656</v>
      </c>
      <c r="B1" s="752"/>
      <c r="C1" s="752"/>
      <c r="D1" s="752"/>
      <c r="E1" s="752"/>
      <c r="F1" s="752"/>
      <c r="G1" s="465"/>
      <c r="H1" s="465"/>
      <c r="I1" s="465"/>
      <c r="J1" s="11"/>
    </row>
    <row r="2" spans="1:23" ht="28.5">
      <c r="A2" s="753" t="s">
        <v>0</v>
      </c>
      <c r="B2" s="755">
        <v>2560</v>
      </c>
      <c r="C2" s="755">
        <v>2561</v>
      </c>
      <c r="D2" s="755">
        <v>2562</v>
      </c>
      <c r="E2" s="755">
        <v>2563</v>
      </c>
      <c r="F2" s="755">
        <v>2564</v>
      </c>
      <c r="G2" s="755">
        <v>2565</v>
      </c>
      <c r="H2" s="755">
        <v>2566</v>
      </c>
      <c r="I2" s="755">
        <v>2567</v>
      </c>
      <c r="J2" s="737">
        <v>2569</v>
      </c>
      <c r="K2" s="737"/>
      <c r="L2" s="737"/>
      <c r="M2" s="737"/>
      <c r="N2" s="737"/>
      <c r="O2" s="737"/>
      <c r="P2" s="737"/>
      <c r="Q2" s="737"/>
      <c r="R2" s="737"/>
      <c r="S2" s="737"/>
      <c r="T2" s="737"/>
      <c r="U2" s="737"/>
      <c r="V2" s="750" t="s">
        <v>4456</v>
      </c>
    </row>
    <row r="3" spans="1:23" ht="26.25">
      <c r="A3" s="754"/>
      <c r="B3" s="756"/>
      <c r="C3" s="756"/>
      <c r="D3" s="756"/>
      <c r="E3" s="756"/>
      <c r="F3" s="756"/>
      <c r="G3" s="756"/>
      <c r="H3" s="756"/>
      <c r="I3" s="756"/>
      <c r="J3" s="729" t="s">
        <v>4442</v>
      </c>
      <c r="K3" s="729" t="s">
        <v>4443</v>
      </c>
      <c r="L3" s="729" t="s">
        <v>4444</v>
      </c>
      <c r="M3" s="729" t="s">
        <v>4445</v>
      </c>
      <c r="N3" s="729" t="s">
        <v>4446</v>
      </c>
      <c r="O3" s="729" t="s">
        <v>4447</v>
      </c>
      <c r="P3" s="729" t="s">
        <v>4448</v>
      </c>
      <c r="Q3" s="729" t="s">
        <v>4449</v>
      </c>
      <c r="R3" s="729" t="s">
        <v>4450</v>
      </c>
      <c r="S3" s="729" t="s">
        <v>4451</v>
      </c>
      <c r="T3" s="729" t="s">
        <v>4452</v>
      </c>
      <c r="U3" s="729" t="s">
        <v>4453</v>
      </c>
      <c r="V3" s="751"/>
    </row>
    <row r="4" spans="1:23">
      <c r="A4" s="24" t="s">
        <v>23</v>
      </c>
      <c r="B4" s="25">
        <f>SUM(B5:B9)</f>
        <v>0</v>
      </c>
      <c r="C4" s="25">
        <f t="shared" ref="C4:F4" si="0">SUM(C5:C9)</f>
        <v>0</v>
      </c>
      <c r="D4" s="25">
        <f t="shared" si="0"/>
        <v>0</v>
      </c>
      <c r="E4" s="25">
        <f t="shared" si="0"/>
        <v>0</v>
      </c>
      <c r="F4" s="25">
        <f t="shared" si="0"/>
        <v>0</v>
      </c>
      <c r="G4" s="25">
        <v>44151192.539999999</v>
      </c>
      <c r="H4" s="25">
        <v>61764779.5</v>
      </c>
      <c r="I4" s="25">
        <v>102516673.59999999</v>
      </c>
      <c r="J4" s="25">
        <v>210514005.28999999</v>
      </c>
      <c r="K4" s="25">
        <v>210514005.28999999</v>
      </c>
      <c r="L4" s="678">
        <v>210514005.28999999</v>
      </c>
      <c r="M4" s="25">
        <f t="shared" ref="M4:U4" si="1">SUM(M5:M9)</f>
        <v>0</v>
      </c>
      <c r="N4" s="25">
        <f t="shared" si="1"/>
        <v>0</v>
      </c>
      <c r="O4" s="25">
        <f t="shared" si="1"/>
        <v>0</v>
      </c>
      <c r="P4" s="25">
        <f t="shared" si="1"/>
        <v>0</v>
      </c>
      <c r="Q4" s="25">
        <f t="shared" si="1"/>
        <v>0</v>
      </c>
      <c r="R4" s="25">
        <f t="shared" si="1"/>
        <v>0</v>
      </c>
      <c r="S4" s="25">
        <f t="shared" si="1"/>
        <v>0</v>
      </c>
      <c r="T4" s="25">
        <f t="shared" si="1"/>
        <v>0</v>
      </c>
      <c r="U4" s="25">
        <f t="shared" si="1"/>
        <v>0</v>
      </c>
      <c r="V4" s="685">
        <f>SUM(J4:U4)</f>
        <v>631542015.87</v>
      </c>
    </row>
    <row r="5" spans="1:23" ht="23.25">
      <c r="A5" s="23" t="s">
        <v>16</v>
      </c>
      <c r="B5" s="490"/>
      <c r="C5" s="490"/>
      <c r="D5" s="490"/>
      <c r="E5" s="490"/>
      <c r="F5" s="648"/>
      <c r="G5" s="669">
        <v>30080170</v>
      </c>
      <c r="H5" s="656">
        <v>30109470</v>
      </c>
      <c r="I5" s="676">
        <v>33543000</v>
      </c>
      <c r="J5" s="676"/>
      <c r="K5" s="490"/>
      <c r="L5" s="682"/>
      <c r="M5" s="658"/>
      <c r="N5" s="658"/>
      <c r="O5" s="659"/>
      <c r="P5" s="659"/>
      <c r="Q5" s="659"/>
      <c r="R5" s="659"/>
      <c r="S5" s="19"/>
      <c r="T5" s="19"/>
      <c r="U5" s="19"/>
      <c r="V5" s="661">
        <f t="shared" ref="V5:V28" si="2">SUM(J5:U5)</f>
        <v>0</v>
      </c>
    </row>
    <row r="6" spans="1:23">
      <c r="A6" s="15" t="s">
        <v>47</v>
      </c>
      <c r="B6" s="491"/>
      <c r="C6" s="491"/>
      <c r="D6" s="491"/>
      <c r="E6" s="491"/>
      <c r="F6" s="649"/>
      <c r="G6" s="670">
        <v>856600</v>
      </c>
      <c r="H6" s="662">
        <v>2362200</v>
      </c>
      <c r="I6" s="492">
        <v>1144000</v>
      </c>
      <c r="J6" s="492"/>
      <c r="K6" s="662"/>
      <c r="L6" s="672"/>
      <c r="M6" s="662"/>
      <c r="N6" s="662"/>
      <c r="O6" s="663"/>
      <c r="P6" s="663"/>
      <c r="Q6" s="663"/>
      <c r="R6" s="663"/>
      <c r="S6" s="663"/>
      <c r="T6" s="663"/>
      <c r="U6" s="663"/>
      <c r="V6" s="661">
        <f t="shared" si="2"/>
        <v>0</v>
      </c>
    </row>
    <row r="7" spans="1:23">
      <c r="A7" s="15" t="s">
        <v>26</v>
      </c>
      <c r="B7" s="491"/>
      <c r="C7" s="491"/>
      <c r="D7" s="491"/>
      <c r="E7" s="491"/>
      <c r="F7" s="649"/>
      <c r="G7" s="674">
        <v>1271395</v>
      </c>
      <c r="H7" s="491">
        <v>1219998</v>
      </c>
      <c r="I7" s="491">
        <v>2545600</v>
      </c>
      <c r="J7" s="491"/>
      <c r="K7" s="491"/>
      <c r="L7" s="651"/>
      <c r="M7" s="491"/>
      <c r="N7" s="491"/>
      <c r="O7" s="419"/>
      <c r="P7" s="419"/>
      <c r="Q7" s="419"/>
      <c r="R7" s="419"/>
      <c r="S7" s="419"/>
      <c r="T7" s="419"/>
      <c r="U7" s="419"/>
      <c r="V7" s="661">
        <f t="shared" si="2"/>
        <v>0</v>
      </c>
    </row>
    <row r="8" spans="1:23">
      <c r="A8" s="15" t="s">
        <v>48</v>
      </c>
      <c r="B8" s="491"/>
      <c r="C8" s="491"/>
      <c r="D8" s="491"/>
      <c r="E8" s="491"/>
      <c r="F8" s="649"/>
      <c r="G8" s="674">
        <v>1712720</v>
      </c>
      <c r="H8" s="492">
        <v>327700</v>
      </c>
      <c r="I8" s="491">
        <v>403000</v>
      </c>
      <c r="J8" s="491"/>
      <c r="K8" s="491"/>
      <c r="L8" s="651"/>
      <c r="M8" s="491"/>
      <c r="N8" s="491"/>
      <c r="O8" s="419"/>
      <c r="P8" s="419"/>
      <c r="Q8" s="419"/>
      <c r="R8" s="419"/>
      <c r="S8" s="419"/>
      <c r="T8" s="419"/>
      <c r="U8" s="419"/>
      <c r="V8" s="661">
        <f t="shared" si="2"/>
        <v>0</v>
      </c>
    </row>
    <row r="9" spans="1:23">
      <c r="A9" s="22" t="s">
        <v>49</v>
      </c>
      <c r="B9" s="492"/>
      <c r="C9" s="492"/>
      <c r="D9" s="492"/>
      <c r="E9" s="492"/>
      <c r="F9" s="650"/>
      <c r="G9" s="671">
        <v>2971847.5</v>
      </c>
      <c r="H9" s="654">
        <v>4614270</v>
      </c>
      <c r="I9" s="655">
        <v>4496827.0999999996</v>
      </c>
      <c r="J9" s="655"/>
      <c r="K9" s="655"/>
      <c r="L9" s="673"/>
      <c r="M9" s="655"/>
      <c r="N9" s="655"/>
      <c r="O9" s="657"/>
      <c r="P9" s="657"/>
      <c r="Q9" s="657"/>
      <c r="R9" s="657"/>
      <c r="S9" s="657"/>
      <c r="T9" s="657"/>
      <c r="U9" s="657"/>
      <c r="V9" s="661">
        <f t="shared" si="2"/>
        <v>0</v>
      </c>
      <c r="W9" s="660"/>
    </row>
    <row r="10" spans="1:23" s="12" customFormat="1">
      <c r="A10" s="24" t="s">
        <v>25</v>
      </c>
      <c r="B10" s="25">
        <f>SUM(B11:B15)</f>
        <v>0</v>
      </c>
      <c r="C10" s="25">
        <f t="shared" ref="C10:U10" si="3">SUM(C11:C15)</f>
        <v>0</v>
      </c>
      <c r="D10" s="25">
        <f t="shared" si="3"/>
        <v>0</v>
      </c>
      <c r="E10" s="25">
        <f t="shared" si="3"/>
        <v>0</v>
      </c>
      <c r="F10" s="25">
        <f t="shared" si="3"/>
        <v>0</v>
      </c>
      <c r="G10" s="25">
        <v>0</v>
      </c>
      <c r="H10" s="25">
        <v>0</v>
      </c>
      <c r="I10" s="25"/>
      <c r="J10" s="25">
        <f t="shared" si="3"/>
        <v>0</v>
      </c>
      <c r="K10" s="25">
        <f t="shared" si="3"/>
        <v>0</v>
      </c>
      <c r="L10" s="678">
        <f t="shared" si="3"/>
        <v>0</v>
      </c>
      <c r="M10" s="25">
        <f t="shared" si="3"/>
        <v>0</v>
      </c>
      <c r="N10" s="25">
        <f t="shared" ref="N10" si="4">SUM(N11:N15)</f>
        <v>0</v>
      </c>
      <c r="O10" s="25">
        <f t="shared" si="3"/>
        <v>0</v>
      </c>
      <c r="P10" s="25">
        <f t="shared" si="3"/>
        <v>0</v>
      </c>
      <c r="Q10" s="25">
        <f t="shared" si="3"/>
        <v>0</v>
      </c>
      <c r="R10" s="25">
        <f t="shared" si="3"/>
        <v>0</v>
      </c>
      <c r="S10" s="25">
        <f t="shared" si="3"/>
        <v>0</v>
      </c>
      <c r="T10" s="25">
        <f t="shared" si="3"/>
        <v>0</v>
      </c>
      <c r="U10" s="25">
        <f t="shared" si="3"/>
        <v>0</v>
      </c>
      <c r="V10" s="685">
        <f t="shared" si="2"/>
        <v>0</v>
      </c>
    </row>
    <row r="11" spans="1:23" ht="23.25">
      <c r="A11" s="23" t="s">
        <v>16</v>
      </c>
      <c r="B11" s="493"/>
      <c r="C11" s="493"/>
      <c r="D11" s="493"/>
      <c r="E11" s="493"/>
      <c r="F11" s="648"/>
      <c r="G11" s="653">
        <v>28800</v>
      </c>
      <c r="H11" s="676">
        <v>0</v>
      </c>
      <c r="I11" s="653">
        <v>0</v>
      </c>
      <c r="J11" s="664"/>
      <c r="K11" s="664"/>
      <c r="L11" s="675"/>
      <c r="M11" s="664"/>
      <c r="N11" s="664"/>
      <c r="O11" s="664"/>
      <c r="P11" s="665"/>
      <c r="Q11" s="665"/>
      <c r="R11" s="665"/>
      <c r="S11" s="665"/>
      <c r="T11" s="665"/>
      <c r="U11" s="665"/>
      <c r="V11" s="661">
        <f t="shared" si="2"/>
        <v>0</v>
      </c>
    </row>
    <row r="12" spans="1:23">
      <c r="A12" s="15" t="s">
        <v>47</v>
      </c>
      <c r="B12" s="494"/>
      <c r="C12" s="494"/>
      <c r="D12" s="494"/>
      <c r="E12" s="494"/>
      <c r="F12" s="652"/>
      <c r="G12" s="680">
        <v>3355215.19</v>
      </c>
      <c r="H12" s="494">
        <v>4192167.79</v>
      </c>
      <c r="I12" s="494">
        <v>2884592.36</v>
      </c>
      <c r="J12" s="494"/>
      <c r="K12" s="494"/>
      <c r="L12" s="677"/>
      <c r="M12" s="494"/>
      <c r="N12" s="494"/>
      <c r="O12" s="494"/>
      <c r="P12" s="14"/>
      <c r="Q12" s="14"/>
      <c r="R12" s="14"/>
      <c r="S12" s="14"/>
      <c r="T12" s="14"/>
      <c r="U12" s="14"/>
      <c r="V12" s="661">
        <f t="shared" si="2"/>
        <v>0</v>
      </c>
    </row>
    <row r="13" spans="1:23">
      <c r="A13" s="15" t="s">
        <v>26</v>
      </c>
      <c r="B13" s="494"/>
      <c r="C13" s="494"/>
      <c r="D13" s="494"/>
      <c r="E13" s="494"/>
      <c r="F13" s="652"/>
      <c r="G13" s="494">
        <v>88000</v>
      </c>
      <c r="H13" s="494">
        <v>0</v>
      </c>
      <c r="I13" s="494">
        <v>0</v>
      </c>
      <c r="J13" s="494"/>
      <c r="K13" s="494"/>
      <c r="L13" s="677"/>
      <c r="M13" s="494"/>
      <c r="N13" s="494"/>
      <c r="O13" s="494"/>
      <c r="P13" s="14"/>
      <c r="Q13" s="14"/>
      <c r="R13" s="14"/>
      <c r="S13" s="14"/>
      <c r="T13" s="14"/>
      <c r="U13" s="14"/>
      <c r="V13" s="661">
        <f t="shared" si="2"/>
        <v>0</v>
      </c>
    </row>
    <row r="14" spans="1:23">
      <c r="A14" s="15" t="s">
        <v>48</v>
      </c>
      <c r="B14" s="494"/>
      <c r="C14" s="494"/>
      <c r="D14" s="494"/>
      <c r="E14" s="494"/>
      <c r="F14" s="652"/>
      <c r="G14" s="680">
        <v>633730</v>
      </c>
      <c r="H14" s="494">
        <v>0</v>
      </c>
      <c r="I14" s="494">
        <v>121900</v>
      </c>
      <c r="J14" s="494"/>
      <c r="K14" s="494"/>
      <c r="L14" s="677"/>
      <c r="M14" s="494"/>
      <c r="N14" s="494"/>
      <c r="O14" s="494"/>
      <c r="P14" s="14"/>
      <c r="Q14" s="14"/>
      <c r="R14" s="14"/>
      <c r="S14" s="14"/>
      <c r="T14" s="14"/>
      <c r="U14" s="14"/>
      <c r="V14" s="661">
        <f t="shared" si="2"/>
        <v>0</v>
      </c>
    </row>
    <row r="15" spans="1:23">
      <c r="A15" s="22" t="s">
        <v>49</v>
      </c>
      <c r="B15" s="492"/>
      <c r="C15" s="492"/>
      <c r="D15" s="492"/>
      <c r="E15" s="492"/>
      <c r="F15" s="650"/>
      <c r="G15" s="655">
        <v>4710115.51</v>
      </c>
      <c r="H15" s="655">
        <v>5426143.46</v>
      </c>
      <c r="I15" s="655">
        <v>8766906.7199999988</v>
      </c>
      <c r="J15" s="655"/>
      <c r="K15" s="655"/>
      <c r="L15" s="673"/>
      <c r="M15" s="655"/>
      <c r="N15" s="655"/>
      <c r="O15" s="655"/>
      <c r="P15" s="657"/>
      <c r="Q15" s="657"/>
      <c r="R15" s="657"/>
      <c r="S15" s="657"/>
      <c r="T15" s="657"/>
      <c r="U15" s="657"/>
      <c r="V15" s="661">
        <f t="shared" si="2"/>
        <v>0</v>
      </c>
    </row>
    <row r="16" spans="1:23">
      <c r="A16" s="24" t="s">
        <v>24</v>
      </c>
      <c r="B16" s="25">
        <f>SUM(B17:B21)</f>
        <v>0</v>
      </c>
      <c r="C16" s="25">
        <f t="shared" ref="C16:U16" si="5">SUM(C17:C21)</f>
        <v>0</v>
      </c>
      <c r="D16" s="25">
        <f t="shared" si="5"/>
        <v>0</v>
      </c>
      <c r="E16" s="25">
        <f t="shared" si="5"/>
        <v>0</v>
      </c>
      <c r="F16" s="25">
        <f t="shared" si="5"/>
        <v>0</v>
      </c>
      <c r="G16" s="25">
        <v>84262920.950000003</v>
      </c>
      <c r="H16" s="25">
        <v>93334800</v>
      </c>
      <c r="I16" s="25"/>
      <c r="J16" s="25">
        <f t="shared" si="5"/>
        <v>0</v>
      </c>
      <c r="K16" s="25">
        <v>178051000</v>
      </c>
      <c r="L16" s="678">
        <v>178051000</v>
      </c>
      <c r="M16" s="25">
        <f t="shared" si="5"/>
        <v>0</v>
      </c>
      <c r="N16" s="25">
        <f t="shared" ref="N16" si="6">SUM(N17:N21)</f>
        <v>0</v>
      </c>
      <c r="O16" s="25">
        <f t="shared" si="5"/>
        <v>0</v>
      </c>
      <c r="P16" s="25">
        <f t="shared" si="5"/>
        <v>0</v>
      </c>
      <c r="Q16" s="25">
        <f t="shared" si="5"/>
        <v>0</v>
      </c>
      <c r="R16" s="25">
        <f t="shared" si="5"/>
        <v>0</v>
      </c>
      <c r="S16" s="25">
        <f t="shared" si="5"/>
        <v>0</v>
      </c>
      <c r="T16" s="25">
        <f t="shared" si="5"/>
        <v>0</v>
      </c>
      <c r="U16" s="25">
        <f t="shared" si="5"/>
        <v>0</v>
      </c>
      <c r="V16" s="685">
        <f t="shared" si="2"/>
        <v>356102000</v>
      </c>
    </row>
    <row r="17" spans="1:22">
      <c r="A17" s="23" t="s">
        <v>16</v>
      </c>
      <c r="B17" s="19"/>
      <c r="C17" s="19"/>
      <c r="D17" s="19"/>
      <c r="E17" s="19"/>
      <c r="F17" s="19"/>
      <c r="G17" s="668">
        <v>4759855.05</v>
      </c>
      <c r="H17" s="668">
        <v>27016000</v>
      </c>
      <c r="I17" s="668">
        <v>39614873.280000001</v>
      </c>
      <c r="J17" s="668"/>
      <c r="K17" s="668"/>
      <c r="L17" s="679"/>
      <c r="M17" s="668"/>
      <c r="N17" s="668"/>
      <c r="O17" s="668"/>
      <c r="P17" s="668"/>
      <c r="Q17" s="668"/>
      <c r="R17" s="668"/>
      <c r="S17" s="668"/>
      <c r="T17" s="668"/>
      <c r="U17" s="668"/>
      <c r="V17" s="661">
        <f t="shared" si="2"/>
        <v>0</v>
      </c>
    </row>
    <row r="18" spans="1:22">
      <c r="A18" s="15" t="s">
        <v>47</v>
      </c>
      <c r="B18" s="14"/>
      <c r="C18" s="14"/>
      <c r="D18" s="14"/>
      <c r="E18" s="14"/>
      <c r="F18" s="666"/>
      <c r="G18" s="681"/>
      <c r="H18" s="14">
        <v>0</v>
      </c>
      <c r="I18" s="14">
        <v>0</v>
      </c>
      <c r="J18" s="14"/>
      <c r="K18" s="14"/>
      <c r="L18" s="683"/>
      <c r="M18" s="14"/>
      <c r="N18" s="14"/>
      <c r="O18" s="14"/>
      <c r="P18" s="14"/>
      <c r="Q18" s="14"/>
      <c r="R18" s="14"/>
      <c r="S18" s="14"/>
      <c r="T18" s="14"/>
      <c r="U18" s="14"/>
      <c r="V18" s="661">
        <f t="shared" si="2"/>
        <v>0</v>
      </c>
    </row>
    <row r="19" spans="1:22">
      <c r="A19" s="15" t="s">
        <v>26</v>
      </c>
      <c r="B19" s="14"/>
      <c r="C19" s="14"/>
      <c r="D19" s="14"/>
      <c r="E19" s="14"/>
      <c r="F19" s="666"/>
      <c r="G19" s="681"/>
      <c r="H19" s="14">
        <v>0</v>
      </c>
      <c r="I19" s="14">
        <v>0</v>
      </c>
      <c r="J19" s="14"/>
      <c r="K19" s="14"/>
      <c r="L19" s="683"/>
      <c r="M19" s="14"/>
      <c r="N19" s="14"/>
      <c r="O19" s="14"/>
      <c r="P19" s="14"/>
      <c r="Q19" s="14"/>
      <c r="R19" s="14"/>
      <c r="S19" s="14"/>
      <c r="T19" s="14"/>
      <c r="U19" s="14"/>
      <c r="V19" s="661">
        <f t="shared" si="2"/>
        <v>0</v>
      </c>
    </row>
    <row r="20" spans="1:22">
      <c r="A20" s="15" t="s">
        <v>48</v>
      </c>
      <c r="B20" s="14"/>
      <c r="C20" s="14"/>
      <c r="D20" s="14"/>
      <c r="E20" s="14"/>
      <c r="F20" s="666"/>
      <c r="G20" s="681"/>
      <c r="H20" s="14">
        <v>0</v>
      </c>
      <c r="I20" s="14">
        <v>0</v>
      </c>
      <c r="J20" s="14"/>
      <c r="K20" s="14"/>
      <c r="L20" s="683"/>
      <c r="M20" s="14"/>
      <c r="N20" s="14"/>
      <c r="O20" s="14"/>
      <c r="P20" s="14"/>
      <c r="Q20" s="14"/>
      <c r="R20" s="14"/>
      <c r="S20" s="14"/>
      <c r="T20" s="14"/>
      <c r="U20" s="14"/>
      <c r="V20" s="661">
        <f t="shared" si="2"/>
        <v>0</v>
      </c>
    </row>
    <row r="21" spans="1:22">
      <c r="A21" s="21" t="s">
        <v>49</v>
      </c>
      <c r="B21" s="20"/>
      <c r="C21" s="20"/>
      <c r="D21" s="20"/>
      <c r="E21" s="20"/>
      <c r="F21" s="667"/>
      <c r="G21" s="686"/>
      <c r="H21" s="20">
        <v>445537.24</v>
      </c>
      <c r="I21" s="20">
        <v>0</v>
      </c>
      <c r="J21" s="20"/>
      <c r="K21" s="20"/>
      <c r="L21" s="687"/>
      <c r="M21" s="20"/>
      <c r="N21" s="20"/>
      <c r="O21" s="20"/>
      <c r="P21" s="20"/>
      <c r="Q21" s="20"/>
      <c r="R21" s="20"/>
      <c r="S21" s="20"/>
      <c r="T21" s="20"/>
      <c r="U21" s="20"/>
      <c r="V21" s="661">
        <f t="shared" si="2"/>
        <v>0</v>
      </c>
    </row>
    <row r="22" spans="1:22" ht="14.25" customHeight="1">
      <c r="K22" s="13"/>
      <c r="L22" s="684"/>
      <c r="M22" s="13"/>
      <c r="N22" s="13"/>
      <c r="O22" s="13"/>
      <c r="P22" s="13"/>
      <c r="Q22" s="13"/>
      <c r="R22" s="13"/>
      <c r="S22" s="13"/>
      <c r="T22" s="13"/>
      <c r="U22" s="13"/>
      <c r="V22" s="466">
        <f t="shared" si="2"/>
        <v>0</v>
      </c>
    </row>
    <row r="23" spans="1:22">
      <c r="A23" s="26" t="s">
        <v>17</v>
      </c>
      <c r="B23" s="27">
        <f t="shared" ref="B23:C23" si="7">SUM(B24:B28)</f>
        <v>0</v>
      </c>
      <c r="C23" s="27">
        <f t="shared" si="7"/>
        <v>0</v>
      </c>
      <c r="D23" s="27">
        <f t="shared" ref="D23:J23" si="8">SUM(D24:D28)</f>
        <v>0</v>
      </c>
      <c r="E23" s="27">
        <f t="shared" si="8"/>
        <v>0</v>
      </c>
      <c r="F23" s="27">
        <f t="shared" si="8"/>
        <v>0</v>
      </c>
      <c r="G23" s="27">
        <v>128414113.48999999</v>
      </c>
      <c r="H23" s="27">
        <v>155099579.5</v>
      </c>
      <c r="I23" s="27">
        <v>102516673.59999999</v>
      </c>
      <c r="J23" s="27">
        <f t="shared" si="8"/>
        <v>0</v>
      </c>
      <c r="K23" s="27">
        <f t="shared" ref="K23:U23" si="9">SUM(K24:K28)</f>
        <v>0</v>
      </c>
      <c r="L23" s="27">
        <f t="shared" si="9"/>
        <v>0</v>
      </c>
      <c r="M23" s="27">
        <f t="shared" si="9"/>
        <v>0</v>
      </c>
      <c r="N23" s="27">
        <f t="shared" ref="N23" si="10">SUM(N24:N28)</f>
        <v>0</v>
      </c>
      <c r="O23" s="27">
        <f t="shared" si="9"/>
        <v>0</v>
      </c>
      <c r="P23" s="27">
        <f t="shared" si="9"/>
        <v>0</v>
      </c>
      <c r="Q23" s="27">
        <f t="shared" si="9"/>
        <v>0</v>
      </c>
      <c r="R23" s="27">
        <f t="shared" si="9"/>
        <v>0</v>
      </c>
      <c r="S23" s="27">
        <f t="shared" si="9"/>
        <v>0</v>
      </c>
      <c r="T23" s="27">
        <f t="shared" si="9"/>
        <v>0</v>
      </c>
      <c r="U23" s="27">
        <f t="shared" si="9"/>
        <v>0</v>
      </c>
      <c r="V23" s="466">
        <f t="shared" si="2"/>
        <v>0</v>
      </c>
    </row>
    <row r="24" spans="1:22">
      <c r="A24" s="323" t="s">
        <v>16</v>
      </c>
      <c r="B24" s="324">
        <f t="shared" ref="B24:C24" si="11">B5+B11+B17</f>
        <v>0</v>
      </c>
      <c r="C24" s="324">
        <f t="shared" si="11"/>
        <v>0</v>
      </c>
      <c r="D24" s="324">
        <f t="shared" ref="D24:J24" si="12">D5+D11+D17</f>
        <v>0</v>
      </c>
      <c r="E24" s="324">
        <f t="shared" si="12"/>
        <v>0</v>
      </c>
      <c r="F24" s="324">
        <f t="shared" si="12"/>
        <v>0</v>
      </c>
      <c r="G24" s="324">
        <v>57125470</v>
      </c>
      <c r="H24" s="324">
        <v>57125470</v>
      </c>
      <c r="I24" s="324">
        <v>73157873.280000001</v>
      </c>
      <c r="J24" s="324">
        <f t="shared" si="12"/>
        <v>0</v>
      </c>
      <c r="K24" s="324">
        <f>K5+K11+K17</f>
        <v>0</v>
      </c>
      <c r="L24" s="324">
        <f t="shared" ref="L24:U28" si="13">L5+L11+L17</f>
        <v>0</v>
      </c>
      <c r="M24" s="324">
        <f t="shared" si="13"/>
        <v>0</v>
      </c>
      <c r="N24" s="324">
        <f t="shared" si="13"/>
        <v>0</v>
      </c>
      <c r="O24" s="324">
        <f t="shared" si="13"/>
        <v>0</v>
      </c>
      <c r="P24" s="324">
        <f t="shared" si="13"/>
        <v>0</v>
      </c>
      <c r="Q24" s="324">
        <f t="shared" si="13"/>
        <v>0</v>
      </c>
      <c r="R24" s="324">
        <f t="shared" si="13"/>
        <v>0</v>
      </c>
      <c r="S24" s="324">
        <f t="shared" si="13"/>
        <v>0</v>
      </c>
      <c r="T24" s="324">
        <f t="shared" si="13"/>
        <v>0</v>
      </c>
      <c r="U24" s="324">
        <f t="shared" si="13"/>
        <v>0</v>
      </c>
      <c r="V24" s="466">
        <f t="shared" si="2"/>
        <v>0</v>
      </c>
    </row>
    <row r="25" spans="1:22">
      <c r="A25" s="325" t="s">
        <v>47</v>
      </c>
      <c r="B25" s="326">
        <f t="shared" ref="B25:C25" si="14">B6+B12+B18</f>
        <v>0</v>
      </c>
      <c r="C25" s="326">
        <f t="shared" si="14"/>
        <v>0</v>
      </c>
      <c r="D25" s="326">
        <f t="shared" ref="D25:J25" si="15">D6+D12+D18</f>
        <v>0</v>
      </c>
      <c r="E25" s="326">
        <f t="shared" si="15"/>
        <v>0</v>
      </c>
      <c r="F25" s="326">
        <f t="shared" si="15"/>
        <v>0</v>
      </c>
      <c r="G25" s="326">
        <v>6554367.79</v>
      </c>
      <c r="H25" s="326">
        <v>6554367.79</v>
      </c>
      <c r="I25" s="326">
        <v>4028592.36</v>
      </c>
      <c r="J25" s="326">
        <f t="shared" si="15"/>
        <v>0</v>
      </c>
      <c r="K25" s="326">
        <f t="shared" ref="K25:U25" si="16">K6+K12+K18</f>
        <v>0</v>
      </c>
      <c r="L25" s="326">
        <f t="shared" si="16"/>
        <v>0</v>
      </c>
      <c r="M25" s="326">
        <f t="shared" si="16"/>
        <v>0</v>
      </c>
      <c r="N25" s="326">
        <f t="shared" si="13"/>
        <v>0</v>
      </c>
      <c r="O25" s="326">
        <f t="shared" si="16"/>
        <v>0</v>
      </c>
      <c r="P25" s="326">
        <f t="shared" si="16"/>
        <v>0</v>
      </c>
      <c r="Q25" s="326">
        <f t="shared" si="16"/>
        <v>0</v>
      </c>
      <c r="R25" s="326">
        <f t="shared" si="16"/>
        <v>0</v>
      </c>
      <c r="S25" s="326">
        <f t="shared" si="16"/>
        <v>0</v>
      </c>
      <c r="T25" s="326">
        <f t="shared" si="16"/>
        <v>0</v>
      </c>
      <c r="U25" s="326">
        <f t="shared" si="16"/>
        <v>0</v>
      </c>
      <c r="V25" s="466">
        <f t="shared" si="2"/>
        <v>0</v>
      </c>
    </row>
    <row r="26" spans="1:22">
      <c r="A26" s="325" t="s">
        <v>26</v>
      </c>
      <c r="B26" s="326">
        <f t="shared" ref="B26:C26" si="17">B7+B13+B19</f>
        <v>0</v>
      </c>
      <c r="C26" s="326">
        <f t="shared" si="17"/>
        <v>0</v>
      </c>
      <c r="D26" s="326">
        <f t="shared" ref="D26:J26" si="18">D7+D13+D19</f>
        <v>0</v>
      </c>
      <c r="E26" s="326">
        <f t="shared" si="18"/>
        <v>0</v>
      </c>
      <c r="F26" s="326">
        <f t="shared" si="18"/>
        <v>0</v>
      </c>
      <c r="G26" s="326">
        <v>1219998</v>
      </c>
      <c r="H26" s="326">
        <v>1219998</v>
      </c>
      <c r="I26" s="326">
        <v>2545600</v>
      </c>
      <c r="J26" s="326">
        <f t="shared" si="18"/>
        <v>0</v>
      </c>
      <c r="K26" s="326">
        <f t="shared" ref="K26:U26" si="19">K7+K13+K19</f>
        <v>0</v>
      </c>
      <c r="L26" s="326">
        <f t="shared" si="19"/>
        <v>0</v>
      </c>
      <c r="M26" s="326">
        <f t="shared" si="19"/>
        <v>0</v>
      </c>
      <c r="N26" s="326">
        <f t="shared" si="13"/>
        <v>0</v>
      </c>
      <c r="O26" s="326">
        <f t="shared" si="19"/>
        <v>0</v>
      </c>
      <c r="P26" s="326">
        <f t="shared" si="19"/>
        <v>0</v>
      </c>
      <c r="Q26" s="326">
        <f t="shared" si="19"/>
        <v>0</v>
      </c>
      <c r="R26" s="326">
        <f t="shared" si="19"/>
        <v>0</v>
      </c>
      <c r="S26" s="326">
        <f t="shared" si="19"/>
        <v>0</v>
      </c>
      <c r="T26" s="326">
        <f t="shared" si="19"/>
        <v>0</v>
      </c>
      <c r="U26" s="326">
        <f t="shared" si="19"/>
        <v>0</v>
      </c>
      <c r="V26" s="466">
        <f t="shared" si="2"/>
        <v>0</v>
      </c>
    </row>
    <row r="27" spans="1:22">
      <c r="A27" s="325" t="s">
        <v>48</v>
      </c>
      <c r="B27" s="326">
        <f t="shared" ref="B27:C27" si="20">B8+B14+B20</f>
        <v>0</v>
      </c>
      <c r="C27" s="326">
        <f t="shared" si="20"/>
        <v>0</v>
      </c>
      <c r="D27" s="326">
        <f t="shared" ref="D27:J27" si="21">D8+D14+D20</f>
        <v>0</v>
      </c>
      <c r="E27" s="326">
        <f t="shared" si="21"/>
        <v>0</v>
      </c>
      <c r="F27" s="326">
        <f t="shared" si="21"/>
        <v>0</v>
      </c>
      <c r="G27" s="326">
        <v>327700</v>
      </c>
      <c r="H27" s="326">
        <v>327700</v>
      </c>
      <c r="I27" s="326">
        <v>524900</v>
      </c>
      <c r="J27" s="326">
        <f t="shared" si="21"/>
        <v>0</v>
      </c>
      <c r="K27" s="326">
        <f t="shared" ref="K27:U27" si="22">K8+K14+K20</f>
        <v>0</v>
      </c>
      <c r="L27" s="326">
        <f t="shared" si="22"/>
        <v>0</v>
      </c>
      <c r="M27" s="326">
        <f t="shared" si="22"/>
        <v>0</v>
      </c>
      <c r="N27" s="326">
        <f t="shared" si="13"/>
        <v>0</v>
      </c>
      <c r="O27" s="326">
        <f t="shared" si="22"/>
        <v>0</v>
      </c>
      <c r="P27" s="326">
        <f t="shared" si="22"/>
        <v>0</v>
      </c>
      <c r="Q27" s="326">
        <f t="shared" si="22"/>
        <v>0</v>
      </c>
      <c r="R27" s="326">
        <f t="shared" si="22"/>
        <v>0</v>
      </c>
      <c r="S27" s="326">
        <f t="shared" si="22"/>
        <v>0</v>
      </c>
      <c r="T27" s="326">
        <f t="shared" si="22"/>
        <v>0</v>
      </c>
      <c r="U27" s="326">
        <f t="shared" si="22"/>
        <v>0</v>
      </c>
      <c r="V27" s="466">
        <f t="shared" si="2"/>
        <v>0</v>
      </c>
    </row>
    <row r="28" spans="1:22">
      <c r="A28" s="327" t="s">
        <v>49</v>
      </c>
      <c r="B28" s="328">
        <f t="shared" ref="B28:C28" si="23">B9+B15+B21</f>
        <v>0</v>
      </c>
      <c r="C28" s="328">
        <f t="shared" si="23"/>
        <v>0</v>
      </c>
      <c r="D28" s="328">
        <f t="shared" ref="D28:J28" si="24">D9+D15+D21</f>
        <v>0</v>
      </c>
      <c r="E28" s="328">
        <f t="shared" si="24"/>
        <v>0</v>
      </c>
      <c r="F28" s="328">
        <f t="shared" si="24"/>
        <v>0</v>
      </c>
      <c r="G28" s="328">
        <v>10485950.700000001</v>
      </c>
      <c r="H28" s="328">
        <v>10485950.699999999</v>
      </c>
      <c r="I28" s="328">
        <v>13263733.82</v>
      </c>
      <c r="J28" s="328">
        <f t="shared" si="24"/>
        <v>0</v>
      </c>
      <c r="K28" s="328">
        <f t="shared" ref="K28:U28" si="25">K9+K15+K21</f>
        <v>0</v>
      </c>
      <c r="L28" s="328">
        <f t="shared" si="25"/>
        <v>0</v>
      </c>
      <c r="M28" s="328">
        <f t="shared" si="25"/>
        <v>0</v>
      </c>
      <c r="N28" s="328">
        <f t="shared" si="13"/>
        <v>0</v>
      </c>
      <c r="O28" s="328">
        <f t="shared" si="25"/>
        <v>0</v>
      </c>
      <c r="P28" s="328">
        <f t="shared" si="25"/>
        <v>0</v>
      </c>
      <c r="Q28" s="328">
        <f t="shared" si="25"/>
        <v>0</v>
      </c>
      <c r="R28" s="328">
        <f t="shared" si="25"/>
        <v>0</v>
      </c>
      <c r="S28" s="328">
        <f t="shared" si="25"/>
        <v>0</v>
      </c>
      <c r="T28" s="328">
        <f t="shared" si="25"/>
        <v>0</v>
      </c>
      <c r="U28" s="328">
        <f t="shared" si="25"/>
        <v>0</v>
      </c>
      <c r="V28" s="466">
        <f t="shared" si="2"/>
        <v>0</v>
      </c>
    </row>
    <row r="36" spans="2:12" hidden="1">
      <c r="K36" s="11" t="s">
        <v>18</v>
      </c>
    </row>
    <row r="37" spans="2:12" hidden="1">
      <c r="K37" s="11" t="s">
        <v>19</v>
      </c>
    </row>
    <row r="38" spans="2:12" hidden="1">
      <c r="K38" s="11" t="s">
        <v>20</v>
      </c>
    </row>
    <row r="39" spans="2:12" hidden="1">
      <c r="K39" s="11" t="s">
        <v>21</v>
      </c>
      <c r="L39" s="13" t="e">
        <f>SUM(#REF!)</f>
        <v>#REF!</v>
      </c>
    </row>
    <row r="40" spans="2:12" hidden="1">
      <c r="B40" s="13">
        <v>98057</v>
      </c>
      <c r="K40" s="11" t="s">
        <v>22</v>
      </c>
    </row>
    <row r="41" spans="2:12" hidden="1"/>
    <row r="42" spans="2:12" hidden="1">
      <c r="K42" s="1"/>
    </row>
    <row r="43" spans="2:12" hidden="1">
      <c r="K43" s="1"/>
    </row>
    <row r="44" spans="2:12" hidden="1"/>
  </sheetData>
  <mergeCells count="12">
    <mergeCell ref="V2:V3"/>
    <mergeCell ref="A1:F1"/>
    <mergeCell ref="J2:U2"/>
    <mergeCell ref="A2:A3"/>
    <mergeCell ref="D2:D3"/>
    <mergeCell ref="E2:E3"/>
    <mergeCell ref="F2:F3"/>
    <mergeCell ref="C2:C3"/>
    <mergeCell ref="B2:B3"/>
    <mergeCell ref="G2:G3"/>
    <mergeCell ref="H2:H3"/>
    <mergeCell ref="I2:I3"/>
  </mergeCells>
  <pageMargins left="0.19685039370078741" right="0.19685039370078741" top="0.55118110236220474" bottom="0.23622047244094491" header="0.35433070866141736" footer="0.31496062992125984"/>
  <pageSetup paperSize="5" scale="70" orientation="landscape" blackAndWhite="1" horizont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A104-FF6D-4B0C-9FA2-9B29320A0AF6}">
  <sheetPr>
    <tabColor rgb="FFCC99FF"/>
  </sheetPr>
  <dimension ref="A1:BK841"/>
  <sheetViews>
    <sheetView zoomScaleNormal="100" workbookViewId="0">
      <pane xSplit="8" ySplit="2" topLeftCell="I822" activePane="bottomRight" state="frozen"/>
      <selection activeCell="T782" sqref="T782"/>
      <selection pane="topRight" activeCell="T782" sqref="T782"/>
      <selection pane="bottomLeft" activeCell="T782" sqref="T782"/>
      <selection pane="bottomRight" activeCell="E841" sqref="E841"/>
    </sheetView>
  </sheetViews>
  <sheetFormatPr defaultRowHeight="22.5" customHeight="1"/>
  <cols>
    <col min="1" max="1" width="6.75" style="101" customWidth="1"/>
    <col min="2" max="2" width="8.625" style="102" customWidth="1"/>
    <col min="3" max="3" width="8.625" style="103" customWidth="1"/>
    <col min="4" max="4" width="6" style="103" customWidth="1"/>
    <col min="5" max="5" width="7.875" style="102" customWidth="1"/>
    <col min="6" max="6" width="4.25" style="102" customWidth="1"/>
    <col min="7" max="7" width="15.375" style="561" customWidth="1"/>
    <col min="8" max="8" width="26.375" style="561" customWidth="1"/>
    <col min="9" max="9" width="15" customWidth="1"/>
    <col min="10" max="10" width="11.375" customWidth="1"/>
    <col min="15" max="15" width="14.875" style="108" customWidth="1"/>
  </cols>
  <sheetData>
    <row r="1" spans="1:63" ht="22.5" customHeight="1">
      <c r="E1" s="307"/>
      <c r="G1" s="733" t="s">
        <v>3653</v>
      </c>
      <c r="H1" s="733"/>
      <c r="I1">
        <f>+'F&amp;R Balance sheet'!B2</f>
        <v>10694</v>
      </c>
      <c r="J1" s="565">
        <v>10721</v>
      </c>
      <c r="K1" s="565">
        <v>11228</v>
      </c>
      <c r="L1" s="565">
        <v>11229</v>
      </c>
      <c r="M1" s="565">
        <v>11230</v>
      </c>
      <c r="N1" s="565">
        <v>11231</v>
      </c>
      <c r="O1" s="602">
        <v>11232</v>
      </c>
      <c r="P1" s="565">
        <v>11233</v>
      </c>
      <c r="Q1" s="565">
        <v>11234</v>
      </c>
      <c r="R1" s="565">
        <v>11235</v>
      </c>
      <c r="S1" s="565">
        <v>11236</v>
      </c>
      <c r="T1" s="565">
        <v>14135</v>
      </c>
      <c r="U1" s="565">
        <v>28010</v>
      </c>
      <c r="V1" s="565">
        <v>10694</v>
      </c>
      <c r="W1" s="565">
        <v>10802</v>
      </c>
      <c r="X1" s="565">
        <v>10803</v>
      </c>
      <c r="Y1" s="565">
        <v>10804</v>
      </c>
      <c r="Z1" s="565">
        <v>10805</v>
      </c>
      <c r="AA1" s="565">
        <v>10806</v>
      </c>
      <c r="AB1" s="565">
        <v>27974</v>
      </c>
      <c r="AC1" s="565">
        <v>27975</v>
      </c>
      <c r="AD1" s="565">
        <v>10675</v>
      </c>
      <c r="AE1" s="565">
        <v>11209</v>
      </c>
      <c r="AF1" s="565">
        <v>11210</v>
      </c>
      <c r="AG1" s="565">
        <v>11211</v>
      </c>
      <c r="AH1" s="565">
        <v>11212</v>
      </c>
      <c r="AI1" s="565">
        <v>11213</v>
      </c>
      <c r="AJ1" s="565">
        <v>11214</v>
      </c>
      <c r="AK1" s="565">
        <v>11215</v>
      </c>
      <c r="AL1" s="565">
        <v>11216</v>
      </c>
      <c r="AM1" s="565">
        <v>11217</v>
      </c>
      <c r="AN1" s="565">
        <v>11218</v>
      </c>
      <c r="AO1" s="565">
        <v>11219</v>
      </c>
      <c r="AP1" s="565">
        <v>11220</v>
      </c>
      <c r="AQ1" s="565">
        <v>40749</v>
      </c>
      <c r="AR1" s="565">
        <v>10726</v>
      </c>
      <c r="AS1" s="565">
        <v>11258</v>
      </c>
      <c r="AT1" s="565">
        <v>11259</v>
      </c>
      <c r="AU1" s="565">
        <v>11260</v>
      </c>
      <c r="AV1" s="565">
        <v>11261</v>
      </c>
      <c r="AW1" s="565">
        <v>11262</v>
      </c>
      <c r="AX1" s="565">
        <v>11263</v>
      </c>
      <c r="AY1" s="565">
        <v>11456</v>
      </c>
      <c r="AZ1" s="565">
        <v>11631</v>
      </c>
      <c r="BA1" s="565">
        <v>27978</v>
      </c>
      <c r="BB1" s="565">
        <v>27979</v>
      </c>
      <c r="BC1" s="565">
        <v>27980</v>
      </c>
      <c r="BD1" s="565">
        <v>10720</v>
      </c>
      <c r="BE1" s="565">
        <v>11221</v>
      </c>
      <c r="BF1" s="565">
        <v>11222</v>
      </c>
      <c r="BG1" s="565">
        <v>11223</v>
      </c>
      <c r="BH1" s="565">
        <v>11224</v>
      </c>
      <c r="BI1" s="565">
        <v>11225</v>
      </c>
      <c r="BJ1" s="565">
        <v>11226</v>
      </c>
      <c r="BK1" s="565">
        <v>11227</v>
      </c>
    </row>
    <row r="2" spans="1:63" ht="22.5" customHeight="1">
      <c r="A2" s="104" t="s">
        <v>899</v>
      </c>
      <c r="B2" s="105" t="s">
        <v>4373</v>
      </c>
      <c r="C2" s="105" t="s">
        <v>4374</v>
      </c>
      <c r="D2" s="105" t="s">
        <v>920</v>
      </c>
      <c r="E2" s="308" t="s">
        <v>949</v>
      </c>
      <c r="F2" s="313" t="s">
        <v>920</v>
      </c>
      <c r="G2" s="562" t="s">
        <v>897</v>
      </c>
      <c r="H2" s="562" t="s">
        <v>898</v>
      </c>
      <c r="I2" s="2" t="s">
        <v>4511</v>
      </c>
      <c r="J2" s="730" t="s">
        <v>4457</v>
      </c>
      <c r="K2" s="730" t="s">
        <v>4458</v>
      </c>
      <c r="L2" s="730" t="s">
        <v>4459</v>
      </c>
      <c r="M2" s="730" t="s">
        <v>4460</v>
      </c>
      <c r="N2" s="730" t="s">
        <v>4461</v>
      </c>
      <c r="O2" s="730" t="s">
        <v>4462</v>
      </c>
      <c r="P2" s="730" t="s">
        <v>4463</v>
      </c>
      <c r="Q2" s="730" t="s">
        <v>4464</v>
      </c>
      <c r="R2" s="730" t="s">
        <v>4465</v>
      </c>
      <c r="S2" s="730" t="s">
        <v>4466</v>
      </c>
      <c r="T2" s="730" t="s">
        <v>4467</v>
      </c>
      <c r="U2" s="730" t="s">
        <v>4468</v>
      </c>
      <c r="V2" s="730" t="s">
        <v>4469</v>
      </c>
      <c r="W2" s="730" t="s">
        <v>4470</v>
      </c>
      <c r="X2" s="730" t="s">
        <v>4471</v>
      </c>
      <c r="Y2" s="730" t="s">
        <v>4472</v>
      </c>
      <c r="Z2" s="730" t="s">
        <v>4473</v>
      </c>
      <c r="AA2" s="730" t="s">
        <v>4474</v>
      </c>
      <c r="AB2" s="730" t="s">
        <v>4475</v>
      </c>
      <c r="AC2" s="730" t="s">
        <v>4476</v>
      </c>
      <c r="AD2" s="730" t="s">
        <v>4477</v>
      </c>
      <c r="AE2" s="730" t="s">
        <v>4478</v>
      </c>
      <c r="AF2" s="730" t="s">
        <v>4479</v>
      </c>
      <c r="AG2" s="730" t="s">
        <v>4480</v>
      </c>
      <c r="AH2" s="730" t="s">
        <v>4481</v>
      </c>
      <c r="AI2" s="730" t="s">
        <v>4482</v>
      </c>
      <c r="AJ2" s="730" t="s">
        <v>4483</v>
      </c>
      <c r="AK2" s="730" t="s">
        <v>4484</v>
      </c>
      <c r="AL2" s="730" t="s">
        <v>4485</v>
      </c>
      <c r="AM2" s="730" t="s">
        <v>4486</v>
      </c>
      <c r="AN2" s="730" t="s">
        <v>4487</v>
      </c>
      <c r="AO2" s="730" t="s">
        <v>4488</v>
      </c>
      <c r="AP2" s="730" t="s">
        <v>4489</v>
      </c>
      <c r="AQ2" s="730" t="s">
        <v>4490</v>
      </c>
      <c r="AR2" s="730" t="s">
        <v>4491</v>
      </c>
      <c r="AS2" s="730" t="s">
        <v>4492</v>
      </c>
      <c r="AT2" s="730" t="s">
        <v>4493</v>
      </c>
      <c r="AU2" s="730" t="s">
        <v>4494</v>
      </c>
      <c r="AV2" s="730" t="s">
        <v>4495</v>
      </c>
      <c r="AW2" s="730" t="s">
        <v>4496</v>
      </c>
      <c r="AX2" s="730" t="s">
        <v>4497</v>
      </c>
      <c r="AY2" s="730" t="s">
        <v>4498</v>
      </c>
      <c r="AZ2" s="730" t="s">
        <v>4499</v>
      </c>
      <c r="BA2" s="730" t="s">
        <v>4500</v>
      </c>
      <c r="BB2" s="730" t="s">
        <v>4501</v>
      </c>
      <c r="BC2" s="730" t="s">
        <v>4502</v>
      </c>
      <c r="BD2" s="730" t="s">
        <v>4503</v>
      </c>
      <c r="BE2" s="730" t="s">
        <v>4504</v>
      </c>
      <c r="BF2" s="730" t="s">
        <v>4505</v>
      </c>
      <c r="BG2" s="730" t="s">
        <v>4506</v>
      </c>
      <c r="BH2" s="730" t="s">
        <v>4507</v>
      </c>
      <c r="BI2" s="730" t="s">
        <v>4508</v>
      </c>
      <c r="BJ2" s="730" t="s">
        <v>4509</v>
      </c>
      <c r="BK2" s="730" t="s">
        <v>4510</v>
      </c>
    </row>
    <row r="3" spans="1:63" ht="22.5" customHeight="1">
      <c r="A3" s="496">
        <v>1</v>
      </c>
      <c r="B3" s="497" t="s">
        <v>57</v>
      </c>
      <c r="C3" s="498" t="s">
        <v>903</v>
      </c>
      <c r="D3" s="498">
        <v>1.1000000000000001</v>
      </c>
      <c r="E3" s="497" t="s">
        <v>944</v>
      </c>
      <c r="F3" s="498">
        <v>1.1000000000000001</v>
      </c>
      <c r="G3" s="548" t="s">
        <v>2598</v>
      </c>
      <c r="H3" s="549" t="s">
        <v>71</v>
      </c>
      <c r="I3">
        <f>SUMIF($J$1:$BK$1,$I$1,$J3:$BK3)</f>
        <v>33481</v>
      </c>
      <c r="J3" s="731">
        <v>256094.5</v>
      </c>
      <c r="K3" s="731">
        <v>34563</v>
      </c>
      <c r="L3" s="731">
        <v>420</v>
      </c>
      <c r="M3" s="731">
        <v>0</v>
      </c>
      <c r="N3" s="731">
        <v>42439</v>
      </c>
      <c r="O3" s="731">
        <v>6802</v>
      </c>
      <c r="P3" s="731">
        <v>0</v>
      </c>
      <c r="Q3" s="731">
        <v>6960</v>
      </c>
      <c r="R3" s="731">
        <v>1505</v>
      </c>
      <c r="S3" s="731">
        <v>2979</v>
      </c>
      <c r="T3" s="731">
        <v>21303</v>
      </c>
      <c r="U3" s="731">
        <v>77619.899999999994</v>
      </c>
      <c r="V3" s="731">
        <v>33481</v>
      </c>
      <c r="W3" s="731">
        <v>11322</v>
      </c>
      <c r="X3" s="731">
        <v>0</v>
      </c>
      <c r="Y3" s="731">
        <v>32640.959999999999</v>
      </c>
      <c r="Z3" s="731">
        <v>2434</v>
      </c>
      <c r="AA3" s="731">
        <v>0</v>
      </c>
      <c r="AB3" s="731">
        <v>0</v>
      </c>
      <c r="AC3" s="731">
        <v>0</v>
      </c>
      <c r="AD3" s="731">
        <v>132692</v>
      </c>
      <c r="AE3" s="731">
        <v>2080</v>
      </c>
      <c r="AF3" s="731">
        <v>3540</v>
      </c>
      <c r="AG3" s="731">
        <v>0</v>
      </c>
      <c r="AH3" s="731">
        <v>1100</v>
      </c>
      <c r="AI3" s="731">
        <v>850</v>
      </c>
      <c r="AJ3" s="731">
        <v>0</v>
      </c>
      <c r="AK3" s="731">
        <v>3947</v>
      </c>
      <c r="AL3" s="731">
        <v>2472</v>
      </c>
      <c r="AM3" s="731">
        <v>0</v>
      </c>
      <c r="AN3" s="731">
        <v>0</v>
      </c>
      <c r="AO3" s="731">
        <v>0</v>
      </c>
      <c r="AP3" s="731">
        <v>4300</v>
      </c>
      <c r="AQ3" s="731">
        <v>180</v>
      </c>
      <c r="AR3" s="731">
        <v>0</v>
      </c>
      <c r="AS3" s="731">
        <v>210.5</v>
      </c>
      <c r="AT3" s="731">
        <v>1380</v>
      </c>
      <c r="AU3" s="731">
        <v>7315</v>
      </c>
      <c r="AV3" s="731">
        <v>1190</v>
      </c>
      <c r="AW3" s="731">
        <v>0</v>
      </c>
      <c r="AX3" s="731">
        <v>100</v>
      </c>
      <c r="AY3" s="731">
        <v>0</v>
      </c>
      <c r="AZ3" s="731">
        <v>0</v>
      </c>
      <c r="BA3" s="731">
        <v>0</v>
      </c>
      <c r="BB3" s="731">
        <v>120</v>
      </c>
      <c r="BC3" s="731">
        <v>1459</v>
      </c>
      <c r="BD3" s="731">
        <v>96109.5</v>
      </c>
      <c r="BE3" s="731">
        <v>0</v>
      </c>
      <c r="BF3" s="731">
        <v>0</v>
      </c>
      <c r="BG3" s="731">
        <v>0</v>
      </c>
      <c r="BH3" s="731">
        <v>0</v>
      </c>
      <c r="BI3" s="731">
        <v>0</v>
      </c>
      <c r="BJ3" s="731">
        <v>0</v>
      </c>
      <c r="BK3" s="731">
        <v>0</v>
      </c>
    </row>
    <row r="4" spans="1:63" ht="22.5" customHeight="1">
      <c r="A4" s="496">
        <v>1</v>
      </c>
      <c r="B4" s="497" t="s">
        <v>57</v>
      </c>
      <c r="C4" s="498" t="s">
        <v>903</v>
      </c>
      <c r="D4" s="498" t="s">
        <v>904</v>
      </c>
      <c r="E4" s="497"/>
      <c r="F4" s="498" t="s">
        <v>904</v>
      </c>
      <c r="G4" s="548" t="s">
        <v>2599</v>
      </c>
      <c r="H4" s="547" t="s">
        <v>72</v>
      </c>
      <c r="I4">
        <f>SUMIF($J$1:$BK$1,$I$1,$J4:$BK4)</f>
        <v>0</v>
      </c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  <c r="AB4" s="732"/>
      <c r="AC4" s="732"/>
      <c r="AD4" s="732"/>
      <c r="AE4" s="732"/>
      <c r="AF4" s="732"/>
      <c r="AG4" s="732"/>
      <c r="AH4" s="732"/>
      <c r="AI4" s="732"/>
      <c r="AJ4" s="732"/>
      <c r="AK4" s="732"/>
      <c r="AL4" s="732"/>
      <c r="AM4" s="732"/>
      <c r="AN4" s="732"/>
      <c r="AO4" s="732"/>
      <c r="AP4" s="732"/>
      <c r="AQ4" s="732"/>
      <c r="AR4" s="732"/>
      <c r="AS4" s="732"/>
      <c r="AT4" s="732"/>
      <c r="AU4" s="732"/>
      <c r="AV4" s="732"/>
      <c r="AW4" s="732"/>
      <c r="AX4" s="732"/>
      <c r="AY4" s="732"/>
      <c r="AZ4" s="732"/>
      <c r="BA4" s="732"/>
      <c r="BB4" s="732"/>
      <c r="BC4" s="732"/>
      <c r="BD4" s="732"/>
      <c r="BE4" s="732"/>
      <c r="BF4" s="732"/>
      <c r="BG4" s="732"/>
      <c r="BH4" s="732"/>
      <c r="BI4" s="732"/>
      <c r="BJ4" s="732"/>
      <c r="BK4" s="732"/>
    </row>
    <row r="5" spans="1:63" ht="22.5" customHeight="1">
      <c r="A5" s="496">
        <v>1</v>
      </c>
      <c r="B5" s="497" t="s">
        <v>57</v>
      </c>
      <c r="C5" s="498" t="s">
        <v>903</v>
      </c>
      <c r="D5" s="498" t="s">
        <v>904</v>
      </c>
      <c r="E5" s="497"/>
      <c r="F5" s="498" t="s">
        <v>904</v>
      </c>
      <c r="G5" s="548" t="s">
        <v>2600</v>
      </c>
      <c r="H5" s="547" t="s">
        <v>73</v>
      </c>
      <c r="I5">
        <f t="shared" ref="I5:I68" si="0">SUMIF($J$1:$BK$1,$I$1,$J5:$BK5)</f>
        <v>0</v>
      </c>
      <c r="J5" s="732"/>
      <c r="K5" s="732"/>
      <c r="L5" s="732"/>
      <c r="M5" s="732"/>
      <c r="N5" s="732"/>
      <c r="O5" s="732"/>
      <c r="P5" s="732"/>
      <c r="Q5" s="732"/>
      <c r="R5" s="732"/>
      <c r="S5" s="732"/>
      <c r="T5" s="732"/>
      <c r="U5" s="732"/>
      <c r="V5" s="732"/>
      <c r="W5" s="732"/>
      <c r="X5" s="732"/>
      <c r="Y5" s="732"/>
      <c r="Z5" s="732"/>
      <c r="AA5" s="732"/>
      <c r="AB5" s="732"/>
      <c r="AC5" s="732"/>
      <c r="AD5" s="732"/>
      <c r="AE5" s="732"/>
      <c r="AF5" s="732"/>
      <c r="AG5" s="732"/>
      <c r="AH5" s="732"/>
      <c r="AI5" s="732"/>
      <c r="AJ5" s="732"/>
      <c r="AK5" s="732"/>
      <c r="AL5" s="732"/>
      <c r="AM5" s="732"/>
      <c r="AN5" s="732"/>
      <c r="AO5" s="732"/>
      <c r="AP5" s="732"/>
      <c r="AQ5" s="732"/>
      <c r="AR5" s="732"/>
      <c r="AS5" s="732"/>
      <c r="AT5" s="732"/>
      <c r="AU5" s="732"/>
      <c r="AV5" s="732"/>
      <c r="AW5" s="732"/>
      <c r="AX5" s="732"/>
      <c r="AY5" s="732"/>
      <c r="AZ5" s="732"/>
      <c r="BA5" s="732"/>
      <c r="BB5" s="732"/>
      <c r="BC5" s="732"/>
      <c r="BD5" s="732"/>
      <c r="BE5" s="732"/>
      <c r="BF5" s="732"/>
      <c r="BG5" s="732"/>
      <c r="BH5" s="732"/>
      <c r="BI5" s="732"/>
      <c r="BJ5" s="732"/>
      <c r="BK5" s="732"/>
    </row>
    <row r="6" spans="1:63" ht="22.5" customHeight="1">
      <c r="A6" s="496">
        <v>1</v>
      </c>
      <c r="B6" s="497" t="s">
        <v>57</v>
      </c>
      <c r="C6" s="498" t="s">
        <v>903</v>
      </c>
      <c r="D6" s="498" t="s">
        <v>904</v>
      </c>
      <c r="E6" s="497"/>
      <c r="F6" s="498" t="s">
        <v>904</v>
      </c>
      <c r="G6" s="550" t="s">
        <v>2601</v>
      </c>
      <c r="H6" s="549" t="s">
        <v>74</v>
      </c>
      <c r="I6">
        <f t="shared" si="0"/>
        <v>0</v>
      </c>
      <c r="J6" s="732"/>
      <c r="K6" s="732"/>
      <c r="L6" s="732"/>
      <c r="M6" s="732"/>
      <c r="N6" s="732"/>
      <c r="O6" s="732"/>
      <c r="P6" s="732"/>
      <c r="Q6" s="732"/>
      <c r="R6" s="732"/>
      <c r="S6" s="732"/>
      <c r="T6" s="732"/>
      <c r="U6" s="732"/>
      <c r="V6" s="732"/>
      <c r="W6" s="732"/>
      <c r="X6" s="732"/>
      <c r="Y6" s="732"/>
      <c r="Z6" s="732"/>
      <c r="AA6" s="732"/>
      <c r="AB6" s="732"/>
      <c r="AC6" s="732"/>
      <c r="AD6" s="732"/>
      <c r="AE6" s="732"/>
      <c r="AF6" s="732"/>
      <c r="AG6" s="732"/>
      <c r="AH6" s="732"/>
      <c r="AI6" s="732"/>
      <c r="AJ6" s="732"/>
      <c r="AK6" s="732"/>
      <c r="AL6" s="732"/>
      <c r="AM6" s="732"/>
      <c r="AN6" s="732"/>
      <c r="AO6" s="732"/>
      <c r="AP6" s="732"/>
      <c r="AQ6" s="732"/>
      <c r="AR6" s="732"/>
      <c r="AS6" s="732"/>
      <c r="AT6" s="732"/>
      <c r="AU6" s="732"/>
      <c r="AV6" s="732"/>
      <c r="AW6" s="732"/>
      <c r="AX6" s="732"/>
      <c r="AY6" s="732"/>
      <c r="AZ6" s="732"/>
      <c r="BA6" s="732"/>
      <c r="BB6" s="732"/>
      <c r="BC6" s="732"/>
      <c r="BD6" s="732"/>
      <c r="BE6" s="732"/>
      <c r="BF6" s="732"/>
      <c r="BG6" s="732"/>
      <c r="BH6" s="732"/>
      <c r="BI6" s="732"/>
      <c r="BJ6" s="732"/>
      <c r="BK6" s="732"/>
    </row>
    <row r="7" spans="1:63" ht="22.5" customHeight="1">
      <c r="A7" s="496">
        <v>1</v>
      </c>
      <c r="B7" s="497" t="s">
        <v>57</v>
      </c>
      <c r="C7" s="498" t="s">
        <v>903</v>
      </c>
      <c r="D7" s="498">
        <v>1.1000000000000001</v>
      </c>
      <c r="E7" s="497" t="s">
        <v>944</v>
      </c>
      <c r="F7" s="498">
        <v>1.1000000000000001</v>
      </c>
      <c r="G7" s="550" t="s">
        <v>2602</v>
      </c>
      <c r="H7" s="549" t="s">
        <v>75</v>
      </c>
      <c r="I7">
        <f t="shared" si="0"/>
        <v>24976491.43</v>
      </c>
      <c r="J7" s="731">
        <v>30816106.530000001</v>
      </c>
      <c r="K7" s="732"/>
      <c r="L7" s="732"/>
      <c r="M7" s="732"/>
      <c r="N7" s="732"/>
      <c r="O7" s="732"/>
      <c r="P7" s="732"/>
      <c r="Q7" s="732"/>
      <c r="R7" s="732"/>
      <c r="S7" s="732"/>
      <c r="T7" s="732"/>
      <c r="U7" s="732"/>
      <c r="V7" s="731">
        <v>24976491.43</v>
      </c>
      <c r="W7" s="732"/>
      <c r="X7" s="732"/>
      <c r="Y7" s="732"/>
      <c r="Z7" s="732"/>
      <c r="AA7" s="732"/>
      <c r="AB7" s="732"/>
      <c r="AC7" s="732"/>
      <c r="AD7" s="731">
        <v>88546992.159999996</v>
      </c>
      <c r="AE7" s="732"/>
      <c r="AF7" s="732"/>
      <c r="AG7" s="732"/>
      <c r="AH7" s="732"/>
      <c r="AI7" s="732"/>
      <c r="AJ7" s="732"/>
      <c r="AK7" s="732"/>
      <c r="AL7" s="732"/>
      <c r="AM7" s="732"/>
      <c r="AN7" s="732"/>
      <c r="AO7" s="732"/>
      <c r="AP7" s="732"/>
      <c r="AQ7" s="732"/>
      <c r="AR7" s="731">
        <v>973834.1</v>
      </c>
      <c r="AS7" s="732"/>
      <c r="AT7" s="732"/>
      <c r="AU7" s="732"/>
      <c r="AV7" s="732"/>
      <c r="AW7" s="732"/>
      <c r="AX7" s="732"/>
      <c r="AY7" s="731">
        <v>6858704.6399999997</v>
      </c>
      <c r="AZ7" s="732"/>
      <c r="BA7" s="732"/>
      <c r="BB7" s="732"/>
      <c r="BC7" s="732"/>
      <c r="BD7" s="731">
        <v>249448965.22999999</v>
      </c>
      <c r="BE7" s="732"/>
      <c r="BF7" s="732"/>
      <c r="BG7" s="732"/>
      <c r="BH7" s="732"/>
      <c r="BI7" s="732"/>
      <c r="BJ7" s="732"/>
      <c r="BK7" s="732"/>
    </row>
    <row r="8" spans="1:63" ht="22.5" customHeight="1">
      <c r="A8" s="496">
        <v>1</v>
      </c>
      <c r="B8" s="497" t="s">
        <v>57</v>
      </c>
      <c r="C8" s="498" t="s">
        <v>903</v>
      </c>
      <c r="D8" s="498">
        <v>1.1000000000000001</v>
      </c>
      <c r="E8" s="497" t="s">
        <v>944</v>
      </c>
      <c r="F8" s="498">
        <v>1.1000000000000001</v>
      </c>
      <c r="G8" s="548" t="s">
        <v>3781</v>
      </c>
      <c r="H8" s="547" t="s">
        <v>77</v>
      </c>
      <c r="I8">
        <f t="shared" si="0"/>
        <v>230433.75</v>
      </c>
      <c r="J8" s="732"/>
      <c r="K8" s="731">
        <v>120795</v>
      </c>
      <c r="L8" s="731">
        <v>127885</v>
      </c>
      <c r="M8" s="731">
        <v>76932</v>
      </c>
      <c r="N8" s="731">
        <v>175530</v>
      </c>
      <c r="O8" s="731">
        <v>984900</v>
      </c>
      <c r="P8" s="731">
        <v>214995</v>
      </c>
      <c r="Q8" s="731">
        <v>119973.2</v>
      </c>
      <c r="R8" s="731">
        <v>24960</v>
      </c>
      <c r="S8" s="732"/>
      <c r="T8" s="731">
        <v>72690</v>
      </c>
      <c r="U8" s="732"/>
      <c r="V8" s="731">
        <v>230433.75</v>
      </c>
      <c r="W8" s="731">
        <v>38850</v>
      </c>
      <c r="X8" s="731">
        <v>147982.63</v>
      </c>
      <c r="Y8" s="731">
        <v>141183.1</v>
      </c>
      <c r="Z8" s="731">
        <v>634664</v>
      </c>
      <c r="AA8" s="731">
        <v>504049.7</v>
      </c>
      <c r="AB8" s="731">
        <v>65142.35</v>
      </c>
      <c r="AC8" s="731">
        <v>225633</v>
      </c>
      <c r="AD8" s="731">
        <v>14095961.699999999</v>
      </c>
      <c r="AE8" s="732"/>
      <c r="AF8" s="731">
        <v>86850</v>
      </c>
      <c r="AG8" s="731">
        <v>587360.94999999995</v>
      </c>
      <c r="AH8" s="732"/>
      <c r="AI8" s="731">
        <v>89845</v>
      </c>
      <c r="AJ8" s="732"/>
      <c r="AK8" s="731">
        <v>316112</v>
      </c>
      <c r="AL8" s="731">
        <v>143700</v>
      </c>
      <c r="AM8" s="731">
        <v>117135</v>
      </c>
      <c r="AN8" s="731">
        <v>1108637.6499999999</v>
      </c>
      <c r="AO8" s="731">
        <v>1770880.2</v>
      </c>
      <c r="AP8" s="731">
        <v>41507.5</v>
      </c>
      <c r="AQ8" s="732"/>
      <c r="AR8" s="731">
        <v>957711</v>
      </c>
      <c r="AS8" s="731">
        <v>245528</v>
      </c>
      <c r="AT8" s="731">
        <v>59841</v>
      </c>
      <c r="AU8" s="731">
        <v>6026660.7999999998</v>
      </c>
      <c r="AV8" s="731">
        <v>437013.75</v>
      </c>
      <c r="AW8" s="731">
        <v>137778</v>
      </c>
      <c r="AX8" s="731">
        <v>323927.5</v>
      </c>
      <c r="AY8" s="731">
        <v>2852496.75</v>
      </c>
      <c r="AZ8" s="731">
        <v>517015.32</v>
      </c>
      <c r="BA8" s="731">
        <v>66235</v>
      </c>
      <c r="BB8" s="732"/>
      <c r="BC8" s="731">
        <v>102374</v>
      </c>
      <c r="BD8" s="732"/>
      <c r="BE8" s="732"/>
      <c r="BF8" s="731">
        <v>177779</v>
      </c>
      <c r="BG8" s="731">
        <v>338613</v>
      </c>
      <c r="BH8" s="731">
        <v>63235</v>
      </c>
      <c r="BI8" s="731">
        <v>1175027.1200000001</v>
      </c>
      <c r="BJ8" s="731">
        <v>329990</v>
      </c>
      <c r="BK8" s="731">
        <v>95003</v>
      </c>
    </row>
    <row r="9" spans="1:63" ht="22.5" customHeight="1">
      <c r="A9" s="496">
        <v>1</v>
      </c>
      <c r="B9" s="497" t="s">
        <v>57</v>
      </c>
      <c r="C9" s="498" t="s">
        <v>903</v>
      </c>
      <c r="D9" s="498">
        <v>2</v>
      </c>
      <c r="E9" s="497"/>
      <c r="F9" s="498">
        <v>2</v>
      </c>
      <c r="G9" s="550" t="s">
        <v>3782</v>
      </c>
      <c r="H9" s="549" t="s">
        <v>78</v>
      </c>
      <c r="I9">
        <f t="shared" si="0"/>
        <v>0</v>
      </c>
      <c r="J9" s="732"/>
      <c r="K9" s="732"/>
      <c r="L9" s="732"/>
      <c r="M9" s="732"/>
      <c r="N9" s="732"/>
      <c r="O9" s="732"/>
      <c r="P9" s="732"/>
      <c r="Q9" s="732"/>
      <c r="R9" s="732"/>
      <c r="S9" s="732"/>
      <c r="T9" s="732"/>
      <c r="U9" s="732"/>
      <c r="V9" s="732"/>
      <c r="W9" s="732"/>
      <c r="X9" s="732"/>
      <c r="Y9" s="732"/>
      <c r="Z9" s="732"/>
      <c r="AA9" s="732"/>
      <c r="AB9" s="732"/>
      <c r="AC9" s="732"/>
      <c r="AD9" s="732"/>
      <c r="AE9" s="732"/>
      <c r="AF9" s="732"/>
      <c r="AG9" s="732"/>
      <c r="AH9" s="732"/>
      <c r="AI9" s="732"/>
      <c r="AJ9" s="732"/>
      <c r="AK9" s="732"/>
      <c r="AL9" s="732"/>
      <c r="AM9" s="732"/>
      <c r="AN9" s="732"/>
      <c r="AO9" s="732"/>
      <c r="AP9" s="732"/>
      <c r="AQ9" s="732"/>
      <c r="AR9" s="732"/>
      <c r="AS9" s="732"/>
      <c r="AT9" s="732"/>
      <c r="AU9" s="732"/>
      <c r="AV9" s="732"/>
      <c r="AW9" s="732"/>
      <c r="AX9" s="732"/>
      <c r="AY9" s="732"/>
      <c r="AZ9" s="732"/>
      <c r="BA9" s="732"/>
      <c r="BB9" s="732"/>
      <c r="BC9" s="732"/>
      <c r="BD9" s="732"/>
      <c r="BE9" s="732"/>
      <c r="BF9" s="732"/>
      <c r="BG9" s="732"/>
      <c r="BH9" s="732"/>
      <c r="BI9" s="732"/>
      <c r="BJ9" s="732"/>
      <c r="BK9" s="732"/>
    </row>
    <row r="10" spans="1:63" ht="22.5" customHeight="1">
      <c r="A10" s="496">
        <v>1</v>
      </c>
      <c r="B10" s="497" t="s">
        <v>57</v>
      </c>
      <c r="C10" s="498" t="s">
        <v>903</v>
      </c>
      <c r="D10" s="498">
        <v>1.2</v>
      </c>
      <c r="E10" s="497"/>
      <c r="F10" s="498">
        <v>1.2</v>
      </c>
      <c r="G10" s="548" t="s">
        <v>3783</v>
      </c>
      <c r="H10" s="549" t="s">
        <v>79</v>
      </c>
      <c r="I10">
        <f t="shared" si="0"/>
        <v>3251520.57</v>
      </c>
      <c r="J10" s="731">
        <v>0</v>
      </c>
      <c r="K10" s="732"/>
      <c r="L10" s="732"/>
      <c r="M10" s="732"/>
      <c r="N10" s="732"/>
      <c r="O10" s="732"/>
      <c r="P10" s="732"/>
      <c r="Q10" s="732"/>
      <c r="R10" s="732"/>
      <c r="S10" s="732"/>
      <c r="T10" s="732"/>
      <c r="U10" s="732"/>
      <c r="V10" s="731">
        <v>3251520.57</v>
      </c>
      <c r="W10" s="732"/>
      <c r="X10" s="732"/>
      <c r="Y10" s="732"/>
      <c r="Z10" s="732"/>
      <c r="AA10" s="732"/>
      <c r="AB10" s="732"/>
      <c r="AC10" s="732"/>
      <c r="AD10" s="732"/>
      <c r="AE10" s="732"/>
      <c r="AF10" s="732"/>
      <c r="AG10" s="732"/>
      <c r="AH10" s="732"/>
      <c r="AI10" s="732"/>
      <c r="AJ10" s="732"/>
      <c r="AK10" s="732"/>
      <c r="AL10" s="732"/>
      <c r="AM10" s="732"/>
      <c r="AN10" s="732"/>
      <c r="AO10" s="732"/>
      <c r="AP10" s="732"/>
      <c r="AQ10" s="732"/>
      <c r="AR10" s="732"/>
      <c r="AS10" s="732"/>
      <c r="AT10" s="732"/>
      <c r="AU10" s="732"/>
      <c r="AV10" s="732"/>
      <c r="AW10" s="732"/>
      <c r="AX10" s="732"/>
      <c r="AY10" s="732"/>
      <c r="AZ10" s="732"/>
      <c r="BA10" s="732"/>
      <c r="BB10" s="732"/>
      <c r="BC10" s="732"/>
      <c r="BD10" s="732"/>
      <c r="BE10" s="732"/>
      <c r="BF10" s="732"/>
      <c r="BG10" s="732"/>
      <c r="BH10" s="732"/>
      <c r="BI10" s="732"/>
      <c r="BJ10" s="732"/>
      <c r="BK10" s="732"/>
    </row>
    <row r="11" spans="1:63" ht="22.5" customHeight="1">
      <c r="A11" s="496">
        <v>1</v>
      </c>
      <c r="B11" s="497" t="s">
        <v>57</v>
      </c>
      <c r="C11" s="498" t="s">
        <v>903</v>
      </c>
      <c r="D11" s="498">
        <v>1.1000000000000001</v>
      </c>
      <c r="E11" s="497" t="s">
        <v>944</v>
      </c>
      <c r="F11" s="498">
        <v>1.1000000000000001</v>
      </c>
      <c r="G11" s="550" t="s">
        <v>3657</v>
      </c>
      <c r="H11" s="551" t="s">
        <v>3658</v>
      </c>
      <c r="I11">
        <f t="shared" si="0"/>
        <v>0</v>
      </c>
      <c r="J11" s="732"/>
      <c r="K11" s="731">
        <v>327354.59999999998</v>
      </c>
      <c r="L11" s="731">
        <v>255027</v>
      </c>
      <c r="M11" s="731">
        <v>290292.59999999998</v>
      </c>
      <c r="N11" s="731">
        <v>6486005</v>
      </c>
      <c r="O11" s="731">
        <v>844512</v>
      </c>
      <c r="P11" s="731">
        <v>1160174.2</v>
      </c>
      <c r="Q11" s="731">
        <v>46206</v>
      </c>
      <c r="R11" s="731">
        <v>90930.01</v>
      </c>
      <c r="S11" s="731">
        <v>10210416.1</v>
      </c>
      <c r="T11" s="731">
        <v>1495470</v>
      </c>
      <c r="U11" s="731">
        <v>2384372</v>
      </c>
      <c r="V11" s="732"/>
      <c r="W11" s="731">
        <v>0</v>
      </c>
      <c r="X11" s="731">
        <v>1744</v>
      </c>
      <c r="Y11" s="731">
        <v>65250</v>
      </c>
      <c r="Z11" s="731">
        <v>14643610</v>
      </c>
      <c r="AA11" s="731">
        <v>521435</v>
      </c>
      <c r="AB11" s="731">
        <v>7300</v>
      </c>
      <c r="AC11" s="731">
        <v>0</v>
      </c>
      <c r="AD11" s="732"/>
      <c r="AE11" s="731">
        <v>13203238.98</v>
      </c>
      <c r="AF11" s="731">
        <v>17635413.300000001</v>
      </c>
      <c r="AG11" s="731">
        <v>4567275.3099999996</v>
      </c>
      <c r="AH11" s="731">
        <v>3665352</v>
      </c>
      <c r="AI11" s="731">
        <v>1705315</v>
      </c>
      <c r="AJ11" s="731">
        <v>6041117.7599999998</v>
      </c>
      <c r="AK11" s="731">
        <v>193681</v>
      </c>
      <c r="AL11" s="731">
        <v>29395184.800000001</v>
      </c>
      <c r="AM11" s="731">
        <v>20790242.100000001</v>
      </c>
      <c r="AN11" s="731">
        <v>10204294</v>
      </c>
      <c r="AO11" s="732"/>
      <c r="AP11" s="731">
        <v>7912722</v>
      </c>
      <c r="AQ11" s="731">
        <v>7377978</v>
      </c>
      <c r="AR11" s="732"/>
      <c r="AS11" s="731">
        <v>21846398.100000001</v>
      </c>
      <c r="AT11" s="731">
        <v>22438214.620000001</v>
      </c>
      <c r="AU11" s="732"/>
      <c r="AV11" s="731">
        <v>5578612.6100000003</v>
      </c>
      <c r="AW11" s="731">
        <v>3919980.22</v>
      </c>
      <c r="AX11" s="731">
        <v>12557440</v>
      </c>
      <c r="AY11" s="732"/>
      <c r="AZ11" s="731">
        <v>36938332.460000001</v>
      </c>
      <c r="BA11" s="731">
        <v>3412740</v>
      </c>
      <c r="BB11" s="731">
        <v>18207945</v>
      </c>
      <c r="BC11" s="731">
        <v>2850000</v>
      </c>
      <c r="BD11" s="732"/>
      <c r="BE11" s="731">
        <v>39683745.159999996</v>
      </c>
      <c r="BF11" s="731">
        <v>60794.59</v>
      </c>
      <c r="BG11" s="731">
        <v>8235452.9100000001</v>
      </c>
      <c r="BH11" s="731">
        <v>6377.58</v>
      </c>
      <c r="BI11" s="731">
        <v>1835918.32</v>
      </c>
      <c r="BJ11" s="731">
        <v>438414.86</v>
      </c>
      <c r="BK11" s="731">
        <v>167233.39000000001</v>
      </c>
    </row>
    <row r="12" spans="1:63" ht="22.5" customHeight="1">
      <c r="A12" s="496">
        <v>1</v>
      </c>
      <c r="B12" s="497" t="s">
        <v>57</v>
      </c>
      <c r="C12" s="498" t="s">
        <v>903</v>
      </c>
      <c r="D12" s="498" t="s">
        <v>904</v>
      </c>
      <c r="E12" s="497"/>
      <c r="F12" s="498" t="s">
        <v>904</v>
      </c>
      <c r="G12" s="548" t="s">
        <v>2606</v>
      </c>
      <c r="H12" s="549" t="s">
        <v>80</v>
      </c>
      <c r="I12">
        <f t="shared" si="0"/>
        <v>0</v>
      </c>
      <c r="J12" s="732"/>
      <c r="K12" s="732"/>
      <c r="L12" s="732"/>
      <c r="M12" s="732"/>
      <c r="N12" s="732"/>
      <c r="O12" s="732"/>
      <c r="P12" s="732"/>
      <c r="Q12" s="732"/>
      <c r="R12" s="732"/>
      <c r="S12" s="732"/>
      <c r="T12" s="732"/>
      <c r="U12" s="732"/>
      <c r="V12" s="731">
        <v>0</v>
      </c>
      <c r="W12" s="732"/>
      <c r="X12" s="732"/>
      <c r="Y12" s="732"/>
      <c r="Z12" s="732"/>
      <c r="AA12" s="732"/>
      <c r="AB12" s="732"/>
      <c r="AC12" s="732"/>
      <c r="AD12" s="731">
        <v>0</v>
      </c>
      <c r="AE12" s="732"/>
      <c r="AF12" s="732"/>
      <c r="AG12" s="732"/>
      <c r="AH12" s="732"/>
      <c r="AI12" s="732"/>
      <c r="AJ12" s="732"/>
      <c r="AK12" s="732"/>
      <c r="AL12" s="732"/>
      <c r="AM12" s="732"/>
      <c r="AN12" s="732"/>
      <c r="AO12" s="732"/>
      <c r="AP12" s="732"/>
      <c r="AQ12" s="732"/>
      <c r="AR12" s="732"/>
      <c r="AS12" s="732"/>
      <c r="AT12" s="732"/>
      <c r="AU12" s="732"/>
      <c r="AV12" s="732"/>
      <c r="AW12" s="732"/>
      <c r="AX12" s="732"/>
      <c r="AY12" s="732"/>
      <c r="AZ12" s="732"/>
      <c r="BA12" s="732"/>
      <c r="BB12" s="732"/>
      <c r="BC12" s="732"/>
      <c r="BD12" s="732"/>
      <c r="BE12" s="732"/>
      <c r="BF12" s="732"/>
      <c r="BG12" s="732"/>
      <c r="BH12" s="732"/>
      <c r="BI12" s="732"/>
      <c r="BJ12" s="732"/>
      <c r="BK12" s="732"/>
    </row>
    <row r="13" spans="1:63" ht="22.5" customHeight="1">
      <c r="A13" s="496">
        <v>1</v>
      </c>
      <c r="B13" s="497" t="s">
        <v>57</v>
      </c>
      <c r="C13" s="498" t="s">
        <v>903</v>
      </c>
      <c r="D13" s="498" t="s">
        <v>904</v>
      </c>
      <c r="E13" s="497"/>
      <c r="F13" s="498" t="s">
        <v>904</v>
      </c>
      <c r="G13" s="548" t="s">
        <v>2607</v>
      </c>
      <c r="H13" s="547" t="s">
        <v>81</v>
      </c>
      <c r="I13">
        <f t="shared" si="0"/>
        <v>75150</v>
      </c>
      <c r="J13" s="731">
        <v>0</v>
      </c>
      <c r="K13" s="732"/>
      <c r="L13" s="732"/>
      <c r="M13" s="732"/>
      <c r="N13" s="732"/>
      <c r="O13" s="732"/>
      <c r="P13" s="731">
        <v>0</v>
      </c>
      <c r="Q13" s="731">
        <v>24984.5</v>
      </c>
      <c r="R13" s="732"/>
      <c r="S13" s="732"/>
      <c r="T13" s="731">
        <v>36440</v>
      </c>
      <c r="U13" s="731">
        <v>0</v>
      </c>
      <c r="V13" s="731">
        <v>75150</v>
      </c>
      <c r="W13" s="732"/>
      <c r="X13" s="731">
        <v>0</v>
      </c>
      <c r="Y13" s="731">
        <v>0</v>
      </c>
      <c r="Z13" s="732"/>
      <c r="AA13" s="732"/>
      <c r="AB13" s="731">
        <v>0</v>
      </c>
      <c r="AC13" s="731">
        <v>0</v>
      </c>
      <c r="AD13" s="731">
        <v>55435.48</v>
      </c>
      <c r="AE13" s="732"/>
      <c r="AF13" s="732"/>
      <c r="AG13" s="732"/>
      <c r="AH13" s="732"/>
      <c r="AI13" s="732"/>
      <c r="AJ13" s="731">
        <v>38472</v>
      </c>
      <c r="AK13" s="732"/>
      <c r="AL13" s="731">
        <v>0</v>
      </c>
      <c r="AM13" s="732"/>
      <c r="AN13" s="732"/>
      <c r="AO13" s="732"/>
      <c r="AP13" s="732"/>
      <c r="AQ13" s="732"/>
      <c r="AR13" s="731">
        <v>0</v>
      </c>
      <c r="AS13" s="731">
        <v>3600</v>
      </c>
      <c r="AT13" s="731">
        <v>0</v>
      </c>
      <c r="AU13" s="731">
        <v>0</v>
      </c>
      <c r="AV13" s="731">
        <v>0</v>
      </c>
      <c r="AW13" s="731">
        <v>49630</v>
      </c>
      <c r="AX13" s="731">
        <v>0</v>
      </c>
      <c r="AY13" s="731">
        <v>0</v>
      </c>
      <c r="AZ13" s="731">
        <v>0</v>
      </c>
      <c r="BA13" s="732"/>
      <c r="BB13" s="731">
        <v>2700</v>
      </c>
      <c r="BC13" s="731">
        <v>0</v>
      </c>
      <c r="BD13" s="731">
        <v>0</v>
      </c>
      <c r="BE13" s="732"/>
      <c r="BF13" s="732"/>
      <c r="BG13" s="731">
        <v>4380</v>
      </c>
      <c r="BH13" s="732"/>
      <c r="BI13" s="732"/>
      <c r="BJ13" s="732"/>
      <c r="BK13" s="732"/>
    </row>
    <row r="14" spans="1:63" ht="22.5" customHeight="1">
      <c r="A14" s="496">
        <v>1</v>
      </c>
      <c r="B14" s="497" t="s">
        <v>57</v>
      </c>
      <c r="C14" s="498" t="s">
        <v>903</v>
      </c>
      <c r="D14" s="498">
        <v>1.1000000000000001</v>
      </c>
      <c r="E14" s="497" t="s">
        <v>944</v>
      </c>
      <c r="F14" s="498">
        <v>1.1000000000000001</v>
      </c>
      <c r="G14" s="548" t="s">
        <v>2609</v>
      </c>
      <c r="H14" s="547" t="s">
        <v>82</v>
      </c>
      <c r="I14">
        <f t="shared" si="0"/>
        <v>0</v>
      </c>
      <c r="J14" s="732"/>
      <c r="K14" s="732"/>
      <c r="L14" s="732"/>
      <c r="M14" s="732"/>
      <c r="N14" s="732"/>
      <c r="O14" s="732"/>
      <c r="P14" s="732"/>
      <c r="Q14" s="732"/>
      <c r="R14" s="732"/>
      <c r="S14" s="732"/>
      <c r="T14" s="732"/>
      <c r="U14" s="732"/>
      <c r="V14" s="732"/>
      <c r="W14" s="732"/>
      <c r="X14" s="732"/>
      <c r="Y14" s="732"/>
      <c r="Z14" s="732"/>
      <c r="AA14" s="732"/>
      <c r="AB14" s="732"/>
      <c r="AC14" s="732"/>
      <c r="AD14" s="731">
        <v>0</v>
      </c>
      <c r="AE14" s="732"/>
      <c r="AF14" s="732"/>
      <c r="AG14" s="732"/>
      <c r="AH14" s="732"/>
      <c r="AI14" s="732"/>
      <c r="AJ14" s="732"/>
      <c r="AK14" s="732"/>
      <c r="AL14" s="732"/>
      <c r="AM14" s="732"/>
      <c r="AN14" s="732"/>
      <c r="AO14" s="732"/>
      <c r="AP14" s="732"/>
      <c r="AQ14" s="732"/>
      <c r="AR14" s="731">
        <v>0</v>
      </c>
      <c r="AS14" s="732"/>
      <c r="AT14" s="732"/>
      <c r="AU14" s="732"/>
      <c r="AV14" s="732"/>
      <c r="AW14" s="732"/>
      <c r="AX14" s="731">
        <v>38.35</v>
      </c>
      <c r="AY14" s="732"/>
      <c r="AZ14" s="732"/>
      <c r="BA14" s="732"/>
      <c r="BB14" s="732"/>
      <c r="BC14" s="732"/>
      <c r="BD14" s="732"/>
      <c r="BE14" s="732"/>
      <c r="BF14" s="732"/>
      <c r="BG14" s="732"/>
      <c r="BH14" s="732"/>
      <c r="BI14" s="732"/>
      <c r="BJ14" s="732"/>
      <c r="BK14" s="732"/>
    </row>
    <row r="15" spans="1:63" ht="22.5" customHeight="1">
      <c r="A15" s="496">
        <v>1</v>
      </c>
      <c r="B15" s="497" t="s">
        <v>57</v>
      </c>
      <c r="C15" s="498" t="s">
        <v>903</v>
      </c>
      <c r="D15" s="498" t="s">
        <v>904</v>
      </c>
      <c r="E15" s="497"/>
      <c r="F15" s="498" t="s">
        <v>904</v>
      </c>
      <c r="G15" s="550" t="s">
        <v>2611</v>
      </c>
      <c r="H15" s="549" t="s">
        <v>83</v>
      </c>
      <c r="I15">
        <f t="shared" si="0"/>
        <v>0</v>
      </c>
      <c r="J15" s="732"/>
      <c r="K15" s="732"/>
      <c r="L15" s="732"/>
      <c r="M15" s="732"/>
      <c r="N15" s="732"/>
      <c r="O15" s="732"/>
      <c r="P15" s="732"/>
      <c r="Q15" s="732"/>
      <c r="R15" s="732"/>
      <c r="S15" s="732"/>
      <c r="T15" s="732"/>
      <c r="U15" s="732"/>
      <c r="V15" s="732"/>
      <c r="W15" s="732"/>
      <c r="X15" s="732"/>
      <c r="Y15" s="732"/>
      <c r="Z15" s="732"/>
      <c r="AA15" s="732"/>
      <c r="AB15" s="732"/>
      <c r="AC15" s="732"/>
      <c r="AD15" s="732"/>
      <c r="AE15" s="732"/>
      <c r="AF15" s="732"/>
      <c r="AG15" s="732"/>
      <c r="AH15" s="732"/>
      <c r="AI15" s="732"/>
      <c r="AJ15" s="732"/>
      <c r="AK15" s="732"/>
      <c r="AL15" s="732"/>
      <c r="AM15" s="732"/>
      <c r="AN15" s="732"/>
      <c r="AO15" s="732"/>
      <c r="AP15" s="732"/>
      <c r="AQ15" s="732"/>
      <c r="AR15" s="732"/>
      <c r="AS15" s="732"/>
      <c r="AT15" s="732"/>
      <c r="AU15" s="732"/>
      <c r="AV15" s="732"/>
      <c r="AW15" s="732"/>
      <c r="AX15" s="732"/>
      <c r="AY15" s="732"/>
      <c r="AZ15" s="732"/>
      <c r="BA15" s="732"/>
      <c r="BB15" s="732"/>
      <c r="BC15" s="732"/>
      <c r="BD15" s="732"/>
      <c r="BE15" s="732"/>
      <c r="BF15" s="732"/>
      <c r="BG15" s="732"/>
      <c r="BH15" s="732"/>
      <c r="BI15" s="732"/>
      <c r="BJ15" s="732"/>
      <c r="BK15" s="732"/>
    </row>
    <row r="16" spans="1:63" ht="22.5" customHeight="1">
      <c r="A16" s="496">
        <v>1</v>
      </c>
      <c r="B16" s="497" t="s">
        <v>57</v>
      </c>
      <c r="C16" s="498" t="s">
        <v>903</v>
      </c>
      <c r="D16" s="498">
        <v>1.1000000000000001</v>
      </c>
      <c r="E16" s="497" t="s">
        <v>944</v>
      </c>
      <c r="F16" s="498">
        <v>1.1000000000000001</v>
      </c>
      <c r="G16" s="548" t="s">
        <v>3784</v>
      </c>
      <c r="H16" s="549" t="s">
        <v>84</v>
      </c>
      <c r="I16">
        <f t="shared" si="0"/>
        <v>0</v>
      </c>
      <c r="J16" s="732"/>
      <c r="K16" s="732"/>
      <c r="L16" s="732"/>
      <c r="M16" s="732"/>
      <c r="N16" s="732"/>
      <c r="O16" s="732"/>
      <c r="P16" s="732"/>
      <c r="Q16" s="732"/>
      <c r="R16" s="732"/>
      <c r="S16" s="732"/>
      <c r="T16" s="732"/>
      <c r="U16" s="732"/>
      <c r="V16" s="732"/>
      <c r="W16" s="732"/>
      <c r="X16" s="732"/>
      <c r="Y16" s="732"/>
      <c r="Z16" s="732"/>
      <c r="AA16" s="732"/>
      <c r="AB16" s="732"/>
      <c r="AC16" s="732"/>
      <c r="AD16" s="732"/>
      <c r="AE16" s="732"/>
      <c r="AF16" s="732"/>
      <c r="AG16" s="732"/>
      <c r="AH16" s="732"/>
      <c r="AI16" s="732"/>
      <c r="AJ16" s="732"/>
      <c r="AK16" s="732"/>
      <c r="AL16" s="732"/>
      <c r="AM16" s="732"/>
      <c r="AN16" s="732"/>
      <c r="AO16" s="732"/>
      <c r="AP16" s="732"/>
      <c r="AQ16" s="732"/>
      <c r="AR16" s="732"/>
      <c r="AS16" s="732"/>
      <c r="AT16" s="732"/>
      <c r="AU16" s="732"/>
      <c r="AV16" s="732"/>
      <c r="AW16" s="732"/>
      <c r="AX16" s="732"/>
      <c r="AY16" s="732"/>
      <c r="AZ16" s="732"/>
      <c r="BA16" s="732"/>
      <c r="BB16" s="732"/>
      <c r="BC16" s="732"/>
      <c r="BD16" s="732"/>
      <c r="BE16" s="732"/>
      <c r="BF16" s="732"/>
      <c r="BG16" s="732"/>
      <c r="BH16" s="732"/>
      <c r="BI16" s="732"/>
      <c r="BJ16" s="732"/>
      <c r="BK16" s="732"/>
    </row>
    <row r="17" spans="1:63" ht="22.5" customHeight="1">
      <c r="A17" s="496">
        <v>1</v>
      </c>
      <c r="B17" s="497" t="s">
        <v>57</v>
      </c>
      <c r="C17" s="498" t="s">
        <v>903</v>
      </c>
      <c r="D17" s="498">
        <v>1.1000000000000001</v>
      </c>
      <c r="E17" s="497" t="s">
        <v>944</v>
      </c>
      <c r="F17" s="498">
        <v>1.1000000000000001</v>
      </c>
      <c r="G17" s="548" t="s">
        <v>2613</v>
      </c>
      <c r="H17" s="547" t="s">
        <v>85</v>
      </c>
      <c r="I17">
        <f t="shared" si="0"/>
        <v>0</v>
      </c>
      <c r="J17" s="731">
        <v>0</v>
      </c>
      <c r="K17" s="731">
        <v>0</v>
      </c>
      <c r="L17" s="731">
        <v>0</v>
      </c>
      <c r="M17" s="731">
        <v>0</v>
      </c>
      <c r="N17" s="731">
        <v>0</v>
      </c>
      <c r="O17" s="731">
        <v>0</v>
      </c>
      <c r="P17" s="731">
        <v>0</v>
      </c>
      <c r="Q17" s="731">
        <v>0</v>
      </c>
      <c r="R17" s="731">
        <v>0</v>
      </c>
      <c r="S17" s="731">
        <v>0</v>
      </c>
      <c r="T17" s="731">
        <v>0</v>
      </c>
      <c r="U17" s="731">
        <v>0</v>
      </c>
      <c r="V17" s="732"/>
      <c r="W17" s="732"/>
      <c r="X17" s="732"/>
      <c r="Y17" s="732"/>
      <c r="Z17" s="732"/>
      <c r="AA17" s="732"/>
      <c r="AB17" s="732"/>
      <c r="AC17" s="732"/>
      <c r="AD17" s="732"/>
      <c r="AE17" s="732"/>
      <c r="AF17" s="732"/>
      <c r="AG17" s="732"/>
      <c r="AH17" s="732"/>
      <c r="AI17" s="732"/>
      <c r="AJ17" s="732"/>
      <c r="AK17" s="732"/>
      <c r="AL17" s="732"/>
      <c r="AM17" s="732"/>
      <c r="AN17" s="732"/>
      <c r="AO17" s="732"/>
      <c r="AP17" s="732"/>
      <c r="AQ17" s="732"/>
      <c r="AR17" s="731">
        <v>3469366.52</v>
      </c>
      <c r="AS17" s="732"/>
      <c r="AT17" s="732"/>
      <c r="AU17" s="732"/>
      <c r="AV17" s="732"/>
      <c r="AW17" s="732"/>
      <c r="AX17" s="731">
        <v>1085542.51</v>
      </c>
      <c r="AY17" s="732"/>
      <c r="AZ17" s="732"/>
      <c r="BA17" s="732"/>
      <c r="BB17" s="732"/>
      <c r="BC17" s="732"/>
      <c r="BD17" s="731">
        <v>29488.14</v>
      </c>
      <c r="BE17" s="731">
        <v>0</v>
      </c>
      <c r="BF17" s="732"/>
      <c r="BG17" s="732"/>
      <c r="BH17" s="732"/>
      <c r="BI17" s="732"/>
      <c r="BJ17" s="732"/>
      <c r="BK17" s="732"/>
    </row>
    <row r="18" spans="1:63" ht="22.5" customHeight="1">
      <c r="A18" s="496">
        <v>1</v>
      </c>
      <c r="B18" s="497" t="s">
        <v>57</v>
      </c>
      <c r="C18" s="498" t="s">
        <v>903</v>
      </c>
      <c r="D18" s="498">
        <v>1.1000000000000001</v>
      </c>
      <c r="E18" s="497" t="s">
        <v>944</v>
      </c>
      <c r="F18" s="498">
        <v>1.1000000000000001</v>
      </c>
      <c r="G18" s="548" t="s">
        <v>2615</v>
      </c>
      <c r="H18" s="547" t="s">
        <v>3785</v>
      </c>
      <c r="I18">
        <f t="shared" si="0"/>
        <v>0</v>
      </c>
      <c r="J18" s="731">
        <v>0</v>
      </c>
      <c r="K18" s="731">
        <v>0</v>
      </c>
      <c r="L18" s="731">
        <v>0</v>
      </c>
      <c r="M18" s="732"/>
      <c r="N18" s="731">
        <v>0</v>
      </c>
      <c r="O18" s="731">
        <v>0</v>
      </c>
      <c r="P18" s="731">
        <v>0</v>
      </c>
      <c r="Q18" s="732"/>
      <c r="R18" s="731">
        <v>0</v>
      </c>
      <c r="S18" s="732"/>
      <c r="T18" s="731">
        <v>0</v>
      </c>
      <c r="U18" s="732"/>
      <c r="V18" s="732"/>
      <c r="W18" s="732"/>
      <c r="X18" s="732"/>
      <c r="Y18" s="732"/>
      <c r="Z18" s="732"/>
      <c r="AA18" s="732"/>
      <c r="AB18" s="732"/>
      <c r="AC18" s="732"/>
      <c r="AD18" s="732"/>
      <c r="AE18" s="732"/>
      <c r="AF18" s="732"/>
      <c r="AG18" s="732"/>
      <c r="AH18" s="732"/>
      <c r="AI18" s="732"/>
      <c r="AJ18" s="732"/>
      <c r="AK18" s="732"/>
      <c r="AL18" s="732"/>
      <c r="AM18" s="732"/>
      <c r="AN18" s="732"/>
      <c r="AO18" s="732"/>
      <c r="AP18" s="732"/>
      <c r="AQ18" s="732"/>
      <c r="AR18" s="732"/>
      <c r="AS18" s="732"/>
      <c r="AT18" s="732"/>
      <c r="AU18" s="732"/>
      <c r="AV18" s="732"/>
      <c r="AW18" s="732"/>
      <c r="AX18" s="731">
        <v>2003308.38</v>
      </c>
      <c r="AY18" s="731">
        <v>528123.42000000004</v>
      </c>
      <c r="AZ18" s="732"/>
      <c r="BA18" s="732"/>
      <c r="BB18" s="732"/>
      <c r="BC18" s="732"/>
      <c r="BD18" s="732"/>
      <c r="BE18" s="732"/>
      <c r="BF18" s="732"/>
      <c r="BG18" s="732"/>
      <c r="BH18" s="732"/>
      <c r="BI18" s="732"/>
      <c r="BJ18" s="732"/>
      <c r="BK18" s="732"/>
    </row>
    <row r="19" spans="1:63" ht="22.5" customHeight="1">
      <c r="A19" s="496">
        <v>1</v>
      </c>
      <c r="B19" s="497" t="s">
        <v>57</v>
      </c>
      <c r="C19" s="498" t="s">
        <v>903</v>
      </c>
      <c r="D19" s="498">
        <v>1.1000000000000001</v>
      </c>
      <c r="E19" s="497" t="s">
        <v>944</v>
      </c>
      <c r="F19" s="498">
        <v>1.1000000000000001</v>
      </c>
      <c r="G19" s="550" t="s">
        <v>2616</v>
      </c>
      <c r="H19" s="549" t="s">
        <v>87</v>
      </c>
      <c r="I19">
        <f t="shared" si="0"/>
        <v>0</v>
      </c>
      <c r="J19" s="731">
        <v>0</v>
      </c>
      <c r="K19" s="732"/>
      <c r="L19" s="732"/>
      <c r="M19" s="732"/>
      <c r="N19" s="731">
        <v>0</v>
      </c>
      <c r="O19" s="731">
        <v>0</v>
      </c>
      <c r="P19" s="732"/>
      <c r="Q19" s="731">
        <v>0</v>
      </c>
      <c r="R19" s="732"/>
      <c r="S19" s="732"/>
      <c r="T19" s="731">
        <v>0</v>
      </c>
      <c r="U19" s="732"/>
      <c r="V19" s="732"/>
      <c r="W19" s="732"/>
      <c r="X19" s="732"/>
      <c r="Y19" s="732"/>
      <c r="Z19" s="732"/>
      <c r="AA19" s="732"/>
      <c r="AB19" s="731">
        <v>146125</v>
      </c>
      <c r="AC19" s="732"/>
      <c r="AD19" s="732"/>
      <c r="AE19" s="732"/>
      <c r="AF19" s="732"/>
      <c r="AG19" s="732"/>
      <c r="AH19" s="732"/>
      <c r="AI19" s="732"/>
      <c r="AJ19" s="732"/>
      <c r="AK19" s="732"/>
      <c r="AL19" s="732"/>
      <c r="AM19" s="732"/>
      <c r="AN19" s="732"/>
      <c r="AO19" s="732"/>
      <c r="AP19" s="732"/>
      <c r="AQ19" s="732"/>
      <c r="AR19" s="732"/>
      <c r="AS19" s="731">
        <v>0</v>
      </c>
      <c r="AT19" s="732"/>
      <c r="AU19" s="732"/>
      <c r="AV19" s="732"/>
      <c r="AW19" s="732"/>
      <c r="AX19" s="731">
        <v>9066.2800000000007</v>
      </c>
      <c r="AY19" s="731">
        <v>1106391.97</v>
      </c>
      <c r="AZ19" s="732"/>
      <c r="BA19" s="732"/>
      <c r="BB19" s="732"/>
      <c r="BC19" s="732"/>
      <c r="BD19" s="732"/>
      <c r="BE19" s="732"/>
      <c r="BF19" s="732"/>
      <c r="BG19" s="732"/>
      <c r="BH19" s="732"/>
      <c r="BI19" s="732"/>
      <c r="BJ19" s="732"/>
      <c r="BK19" s="732"/>
    </row>
    <row r="20" spans="1:63" ht="22.5" customHeight="1">
      <c r="A20" s="496">
        <v>1</v>
      </c>
      <c r="B20" s="497" t="s">
        <v>57</v>
      </c>
      <c r="C20" s="498" t="s">
        <v>903</v>
      </c>
      <c r="D20" s="498">
        <v>6</v>
      </c>
      <c r="E20" s="497"/>
      <c r="F20" s="498">
        <v>6</v>
      </c>
      <c r="G20" s="550" t="s">
        <v>2618</v>
      </c>
      <c r="H20" s="549" t="s">
        <v>88</v>
      </c>
      <c r="I20">
        <f t="shared" si="0"/>
        <v>0</v>
      </c>
      <c r="J20" s="731">
        <v>0</v>
      </c>
      <c r="K20" s="731">
        <v>0</v>
      </c>
      <c r="L20" s="731">
        <v>0</v>
      </c>
      <c r="M20" s="731">
        <v>0</v>
      </c>
      <c r="N20" s="731">
        <v>0</v>
      </c>
      <c r="O20" s="732"/>
      <c r="P20" s="732"/>
      <c r="Q20" s="732"/>
      <c r="R20" s="731">
        <v>0</v>
      </c>
      <c r="S20" s="732"/>
      <c r="T20" s="731">
        <v>0</v>
      </c>
      <c r="U20" s="732"/>
      <c r="V20" s="732"/>
      <c r="W20" s="732"/>
      <c r="X20" s="732"/>
      <c r="Y20" s="732"/>
      <c r="Z20" s="732"/>
      <c r="AA20" s="732"/>
      <c r="AB20" s="732"/>
      <c r="AC20" s="732"/>
      <c r="AD20" s="732"/>
      <c r="AE20" s="732"/>
      <c r="AF20" s="732"/>
      <c r="AG20" s="732"/>
      <c r="AH20" s="732"/>
      <c r="AI20" s="732"/>
      <c r="AJ20" s="732"/>
      <c r="AK20" s="732"/>
      <c r="AL20" s="732"/>
      <c r="AM20" s="732"/>
      <c r="AN20" s="732"/>
      <c r="AO20" s="732"/>
      <c r="AP20" s="732"/>
      <c r="AQ20" s="732"/>
      <c r="AR20" s="732"/>
      <c r="AS20" s="732"/>
      <c r="AT20" s="732"/>
      <c r="AU20" s="732"/>
      <c r="AV20" s="732"/>
      <c r="AW20" s="732"/>
      <c r="AX20" s="732"/>
      <c r="AY20" s="732"/>
      <c r="AZ20" s="732"/>
      <c r="BA20" s="732"/>
      <c r="BB20" s="732"/>
      <c r="BC20" s="732"/>
      <c r="BD20" s="732"/>
      <c r="BE20" s="732"/>
      <c r="BF20" s="732"/>
      <c r="BG20" s="732"/>
      <c r="BH20" s="732"/>
      <c r="BI20" s="732"/>
      <c r="BJ20" s="732"/>
      <c r="BK20" s="732"/>
    </row>
    <row r="21" spans="1:63" ht="22.5" customHeight="1">
      <c r="A21" s="496">
        <v>1</v>
      </c>
      <c r="B21" s="497" t="s">
        <v>57</v>
      </c>
      <c r="C21" s="498" t="s">
        <v>903</v>
      </c>
      <c r="D21" s="498">
        <v>1.1000000000000001</v>
      </c>
      <c r="E21" s="497" t="s">
        <v>944</v>
      </c>
      <c r="F21" s="498">
        <v>1.1000000000000001</v>
      </c>
      <c r="G21" s="550" t="s">
        <v>2619</v>
      </c>
      <c r="H21" s="549" t="s">
        <v>89</v>
      </c>
      <c r="I21">
        <f t="shared" si="0"/>
        <v>70939219.079999998</v>
      </c>
      <c r="J21" s="731">
        <v>122765685.98</v>
      </c>
      <c r="K21" s="731">
        <v>18460594.940000001</v>
      </c>
      <c r="L21" s="731">
        <v>7995564.6100000003</v>
      </c>
      <c r="M21" s="731">
        <v>17704275.870000001</v>
      </c>
      <c r="N21" s="731">
        <v>17742762.710000001</v>
      </c>
      <c r="O21" s="731">
        <v>29415393.02</v>
      </c>
      <c r="P21" s="731">
        <v>42171315.609999999</v>
      </c>
      <c r="Q21" s="731">
        <v>10913425.710000001</v>
      </c>
      <c r="R21" s="731">
        <v>14846321.34</v>
      </c>
      <c r="S21" s="731">
        <v>11202088.039999999</v>
      </c>
      <c r="T21" s="731">
        <v>19939766.260000002</v>
      </c>
      <c r="U21" s="731">
        <v>1541770.37</v>
      </c>
      <c r="V21" s="731">
        <v>70939219.079999998</v>
      </c>
      <c r="W21" s="731">
        <v>10019613.57</v>
      </c>
      <c r="X21" s="731">
        <v>20682433.68</v>
      </c>
      <c r="Y21" s="731">
        <v>41893577.960000001</v>
      </c>
      <c r="Z21" s="731">
        <v>13493558.33</v>
      </c>
      <c r="AA21" s="731">
        <v>16689634.02</v>
      </c>
      <c r="AB21" s="731">
        <v>5109106.25</v>
      </c>
      <c r="AC21" s="731">
        <v>5057041.16</v>
      </c>
      <c r="AD21" s="731">
        <v>525998694.75999999</v>
      </c>
      <c r="AE21" s="731">
        <v>3269340.61</v>
      </c>
      <c r="AF21" s="731">
        <v>38724714.600000001</v>
      </c>
      <c r="AG21" s="731">
        <v>23026081.379999999</v>
      </c>
      <c r="AH21" s="731">
        <v>64403208.630000003</v>
      </c>
      <c r="AI21" s="731">
        <v>10654070.15</v>
      </c>
      <c r="AJ21" s="731">
        <v>28496591.190000001</v>
      </c>
      <c r="AK21" s="731">
        <v>8004870.4199999999</v>
      </c>
      <c r="AL21" s="731">
        <v>14739897.869999999</v>
      </c>
      <c r="AM21" s="731">
        <v>53863669.259999998</v>
      </c>
      <c r="AN21" s="731">
        <v>17666020.48</v>
      </c>
      <c r="AO21" s="731">
        <v>11857845.789999999</v>
      </c>
      <c r="AP21" s="731">
        <v>12475003.289999999</v>
      </c>
      <c r="AQ21" s="731">
        <v>63604471.649999999</v>
      </c>
      <c r="AR21" s="731">
        <v>106887111.68000001</v>
      </c>
      <c r="AS21" s="731">
        <v>2437984.42</v>
      </c>
      <c r="AT21" s="731">
        <v>14881880.949999999</v>
      </c>
      <c r="AU21" s="731">
        <v>749485.25</v>
      </c>
      <c r="AV21" s="731">
        <v>18555146.789999999</v>
      </c>
      <c r="AW21" s="731">
        <v>35098708.479999997</v>
      </c>
      <c r="AX21" s="731">
        <v>427305.95</v>
      </c>
      <c r="AY21" s="731">
        <v>15926912.77</v>
      </c>
      <c r="AZ21" s="731">
        <v>4147470.36</v>
      </c>
      <c r="BA21" s="731">
        <v>28274761.75</v>
      </c>
      <c r="BB21" s="731">
        <v>6975505.25</v>
      </c>
      <c r="BC21" s="731">
        <v>18394086.84</v>
      </c>
      <c r="BD21" s="731">
        <v>149034282.59</v>
      </c>
      <c r="BE21" s="731">
        <v>53435381.530000001</v>
      </c>
      <c r="BF21" s="731">
        <v>5473912.9100000001</v>
      </c>
      <c r="BG21" s="731">
        <v>18317030.949999999</v>
      </c>
      <c r="BH21" s="731">
        <v>3473005.2</v>
      </c>
      <c r="BI21" s="731">
        <v>55803354.479999997</v>
      </c>
      <c r="BJ21" s="731">
        <v>5091077.7300000004</v>
      </c>
      <c r="BK21" s="731">
        <v>2036246.11</v>
      </c>
    </row>
    <row r="22" spans="1:63" ht="22.5" customHeight="1">
      <c r="A22" s="496">
        <v>1</v>
      </c>
      <c r="B22" s="497" t="s">
        <v>57</v>
      </c>
      <c r="C22" s="498" t="s">
        <v>903</v>
      </c>
      <c r="D22" s="498">
        <v>1.1000000000000001</v>
      </c>
      <c r="E22" s="497" t="s">
        <v>944</v>
      </c>
      <c r="F22" s="498">
        <v>1.1000000000000001</v>
      </c>
      <c r="G22" s="548" t="s">
        <v>2621</v>
      </c>
      <c r="H22" s="547" t="s">
        <v>90</v>
      </c>
      <c r="I22">
        <f t="shared" si="0"/>
        <v>11862388.23</v>
      </c>
      <c r="J22" s="731">
        <v>15353093.279999999</v>
      </c>
      <c r="K22" s="731">
        <v>400947.33</v>
      </c>
      <c r="L22" s="731">
        <v>113430.55</v>
      </c>
      <c r="M22" s="731">
        <v>389623.57</v>
      </c>
      <c r="N22" s="731">
        <v>593149</v>
      </c>
      <c r="O22" s="731">
        <v>223064.75</v>
      </c>
      <c r="P22" s="731">
        <v>630970.19999999995</v>
      </c>
      <c r="Q22" s="731">
        <v>253817.21</v>
      </c>
      <c r="R22" s="731">
        <v>754686.96</v>
      </c>
      <c r="S22" s="731">
        <v>2900199.33</v>
      </c>
      <c r="T22" s="731">
        <v>615150.92000000004</v>
      </c>
      <c r="U22" s="731">
        <v>4316375.54</v>
      </c>
      <c r="V22" s="731">
        <v>11862388.23</v>
      </c>
      <c r="W22" s="731">
        <v>1859503.79</v>
      </c>
      <c r="X22" s="731">
        <v>0</v>
      </c>
      <c r="Y22" s="731">
        <v>3509964.83</v>
      </c>
      <c r="Z22" s="731">
        <v>310007.52</v>
      </c>
      <c r="AA22" s="731">
        <v>281250</v>
      </c>
      <c r="AB22" s="731">
        <v>330150.44</v>
      </c>
      <c r="AC22" s="731">
        <v>218638.6</v>
      </c>
      <c r="AD22" s="731">
        <v>134516454.55000001</v>
      </c>
      <c r="AE22" s="731">
        <v>3226096.82</v>
      </c>
      <c r="AF22" s="731">
        <v>1222841</v>
      </c>
      <c r="AG22" s="731">
        <v>9619382.1199999992</v>
      </c>
      <c r="AH22" s="731">
        <v>1852351.98</v>
      </c>
      <c r="AI22" s="731">
        <v>81326.28</v>
      </c>
      <c r="AJ22" s="731">
        <v>6749467.75</v>
      </c>
      <c r="AK22" s="731">
        <v>882760.89</v>
      </c>
      <c r="AL22" s="731">
        <v>263371.90999999997</v>
      </c>
      <c r="AM22" s="731">
        <v>246300</v>
      </c>
      <c r="AN22" s="731">
        <v>5507428.1600000001</v>
      </c>
      <c r="AO22" s="731">
        <v>257460.01</v>
      </c>
      <c r="AP22" s="731">
        <v>1035763.72</v>
      </c>
      <c r="AQ22" s="731">
        <v>0</v>
      </c>
      <c r="AR22" s="731">
        <v>29572729.210000001</v>
      </c>
      <c r="AS22" s="731">
        <v>1345928.03</v>
      </c>
      <c r="AT22" s="731">
        <v>3371177</v>
      </c>
      <c r="AU22" s="731">
        <v>5218081.75</v>
      </c>
      <c r="AV22" s="731">
        <v>4504314.5199999996</v>
      </c>
      <c r="AW22" s="731">
        <v>559974.84</v>
      </c>
      <c r="AX22" s="732"/>
      <c r="AY22" s="731">
        <v>0</v>
      </c>
      <c r="AZ22" s="731">
        <v>10121335.51</v>
      </c>
      <c r="BA22" s="731">
        <v>217938.43</v>
      </c>
      <c r="BB22" s="731">
        <v>2785737.22</v>
      </c>
      <c r="BC22" s="731">
        <v>18889.27</v>
      </c>
      <c r="BD22" s="731">
        <v>12125264.789999999</v>
      </c>
      <c r="BE22" s="732"/>
      <c r="BF22" s="731">
        <v>30400</v>
      </c>
      <c r="BG22" s="731">
        <v>17717.57</v>
      </c>
      <c r="BH22" s="731">
        <v>55900.27</v>
      </c>
      <c r="BI22" s="731">
        <v>6732656.6299999999</v>
      </c>
      <c r="BJ22" s="731">
        <v>2012000</v>
      </c>
      <c r="BK22" s="731">
        <v>108750</v>
      </c>
    </row>
    <row r="23" spans="1:63" ht="22.5" customHeight="1">
      <c r="A23" s="496">
        <v>1</v>
      </c>
      <c r="B23" s="497" t="s">
        <v>57</v>
      </c>
      <c r="C23" s="498" t="s">
        <v>903</v>
      </c>
      <c r="D23" s="498">
        <v>1.1000000000000001</v>
      </c>
      <c r="E23" s="497" t="s">
        <v>944</v>
      </c>
      <c r="F23" s="498">
        <v>1.1000000000000001</v>
      </c>
      <c r="G23" s="548" t="s">
        <v>2623</v>
      </c>
      <c r="H23" s="549" t="s">
        <v>91</v>
      </c>
      <c r="I23">
        <f t="shared" si="0"/>
        <v>10634816.5</v>
      </c>
      <c r="J23" s="731">
        <v>24596056.399999999</v>
      </c>
      <c r="K23" s="731">
        <v>0</v>
      </c>
      <c r="L23" s="731">
        <v>1081302.56</v>
      </c>
      <c r="M23" s="731">
        <v>5639.8</v>
      </c>
      <c r="N23" s="731">
        <v>29409.58</v>
      </c>
      <c r="O23" s="731">
        <v>349413.4</v>
      </c>
      <c r="P23" s="731">
        <v>1927100.87</v>
      </c>
      <c r="Q23" s="731">
        <v>3615264.3</v>
      </c>
      <c r="R23" s="731">
        <v>19947.740000000002</v>
      </c>
      <c r="S23" s="731">
        <v>1166924.46</v>
      </c>
      <c r="T23" s="731">
        <v>453925.81</v>
      </c>
      <c r="U23" s="731">
        <v>781716.09</v>
      </c>
      <c r="V23" s="731">
        <v>10634816.5</v>
      </c>
      <c r="W23" s="731">
        <v>2375</v>
      </c>
      <c r="X23" s="732"/>
      <c r="Y23" s="731">
        <v>2586645.34</v>
      </c>
      <c r="Z23" s="731">
        <v>4861451.07</v>
      </c>
      <c r="AA23" s="731">
        <v>1148737.93</v>
      </c>
      <c r="AB23" s="731">
        <v>1298950.8899999999</v>
      </c>
      <c r="AC23" s="731">
        <v>190926.68</v>
      </c>
      <c r="AD23" s="731">
        <v>53577411.789999999</v>
      </c>
      <c r="AE23" s="731">
        <v>1464106.01</v>
      </c>
      <c r="AF23" s="731">
        <v>7573555.8899999997</v>
      </c>
      <c r="AG23" s="731">
        <v>135200</v>
      </c>
      <c r="AH23" s="731">
        <v>931860.11</v>
      </c>
      <c r="AI23" s="731">
        <v>304503.86</v>
      </c>
      <c r="AJ23" s="731">
        <v>8425173.3499999996</v>
      </c>
      <c r="AK23" s="731">
        <v>1118510.73</v>
      </c>
      <c r="AL23" s="731">
        <v>1235972.43</v>
      </c>
      <c r="AM23" s="731">
        <v>164353.21</v>
      </c>
      <c r="AN23" s="731">
        <v>5368423.6500000004</v>
      </c>
      <c r="AO23" s="731">
        <v>8200</v>
      </c>
      <c r="AP23" s="731">
        <v>1004146.8</v>
      </c>
      <c r="AQ23" s="731">
        <v>840216.23</v>
      </c>
      <c r="AR23" s="731">
        <v>36724876.130000003</v>
      </c>
      <c r="AS23" s="731">
        <v>5090298.4400000004</v>
      </c>
      <c r="AT23" s="731">
        <v>18941.3</v>
      </c>
      <c r="AU23" s="731">
        <v>9354026.9299999997</v>
      </c>
      <c r="AV23" s="731">
        <v>1284846</v>
      </c>
      <c r="AW23" s="731">
        <v>19562.5</v>
      </c>
      <c r="AX23" s="731">
        <v>218232.79</v>
      </c>
      <c r="AY23" s="731">
        <v>1165390.79</v>
      </c>
      <c r="AZ23" s="731">
        <v>254374</v>
      </c>
      <c r="BA23" s="731">
        <v>2403984.62</v>
      </c>
      <c r="BB23" s="731">
        <v>2153889.69</v>
      </c>
      <c r="BC23" s="731">
        <v>811908.73</v>
      </c>
      <c r="BD23" s="731">
        <v>23018001.52</v>
      </c>
      <c r="BE23" s="731">
        <v>204125.73</v>
      </c>
      <c r="BF23" s="731">
        <v>31610.89</v>
      </c>
      <c r="BG23" s="731">
        <v>6468122.1600000001</v>
      </c>
      <c r="BH23" s="731">
        <v>26526</v>
      </c>
      <c r="BI23" s="731">
        <v>224056.5</v>
      </c>
      <c r="BJ23" s="731">
        <v>94706.25</v>
      </c>
      <c r="BK23" s="731">
        <v>148531.72</v>
      </c>
    </row>
    <row r="24" spans="1:63" ht="22.5" customHeight="1">
      <c r="A24" s="496">
        <v>1</v>
      </c>
      <c r="B24" s="497" t="s">
        <v>57</v>
      </c>
      <c r="C24" s="498" t="s">
        <v>903</v>
      </c>
      <c r="D24" s="498">
        <v>1.2</v>
      </c>
      <c r="E24" s="497"/>
      <c r="F24" s="498">
        <v>1.2</v>
      </c>
      <c r="G24" s="550" t="s">
        <v>2625</v>
      </c>
      <c r="H24" s="549" t="s">
        <v>92</v>
      </c>
      <c r="I24">
        <f t="shared" si="0"/>
        <v>512210</v>
      </c>
      <c r="J24" s="731">
        <v>18127165.41</v>
      </c>
      <c r="K24" s="731">
        <v>312503.03999999998</v>
      </c>
      <c r="L24" s="731">
        <v>1069500</v>
      </c>
      <c r="M24" s="731">
        <v>154757.60999999999</v>
      </c>
      <c r="N24" s="731">
        <v>2086970.39</v>
      </c>
      <c r="O24" s="731">
        <v>2800140.98</v>
      </c>
      <c r="P24" s="731">
        <v>237962.08</v>
      </c>
      <c r="Q24" s="731">
        <v>1077148</v>
      </c>
      <c r="R24" s="731">
        <v>10968.62</v>
      </c>
      <c r="S24" s="731">
        <v>1330197.83</v>
      </c>
      <c r="T24" s="731">
        <v>2300</v>
      </c>
      <c r="U24" s="731">
        <v>2315234.96</v>
      </c>
      <c r="V24" s="731">
        <v>512210</v>
      </c>
      <c r="W24" s="731">
        <v>28388.04</v>
      </c>
      <c r="X24" s="732"/>
      <c r="Y24" s="731">
        <v>1093431.2</v>
      </c>
      <c r="Z24" s="731">
        <v>715521.71</v>
      </c>
      <c r="AA24" s="731">
        <v>523408.26</v>
      </c>
      <c r="AB24" s="731">
        <v>328160</v>
      </c>
      <c r="AC24" s="731">
        <v>35936.660000000003</v>
      </c>
      <c r="AD24" s="731">
        <v>27611925.280000001</v>
      </c>
      <c r="AE24" s="731">
        <v>121669.66</v>
      </c>
      <c r="AF24" s="731">
        <v>1766847.9</v>
      </c>
      <c r="AG24" s="731">
        <v>3207970.01</v>
      </c>
      <c r="AH24" s="731">
        <v>5193045.03</v>
      </c>
      <c r="AI24" s="731">
        <v>1548043.13</v>
      </c>
      <c r="AJ24" s="731">
        <v>3522312.52</v>
      </c>
      <c r="AK24" s="731">
        <v>716800.48</v>
      </c>
      <c r="AL24" s="731">
        <v>1588234.74</v>
      </c>
      <c r="AM24" s="731">
        <v>552162.51</v>
      </c>
      <c r="AN24" s="731">
        <v>2523501.7599999998</v>
      </c>
      <c r="AO24" s="731">
        <v>3431369.58</v>
      </c>
      <c r="AP24" s="731">
        <v>1413631.99</v>
      </c>
      <c r="AQ24" s="731">
        <v>41766.01</v>
      </c>
      <c r="AR24" s="731">
        <v>6404554.04</v>
      </c>
      <c r="AS24" s="731">
        <v>940328.78</v>
      </c>
      <c r="AT24" s="731">
        <v>183616.51</v>
      </c>
      <c r="AU24" s="731">
        <v>5394824.9400000004</v>
      </c>
      <c r="AV24" s="731">
        <v>1452512.23</v>
      </c>
      <c r="AW24" s="731">
        <v>0</v>
      </c>
      <c r="AX24" s="731">
        <v>530284.34</v>
      </c>
      <c r="AY24" s="731">
        <v>3532090.95</v>
      </c>
      <c r="AZ24" s="731">
        <v>32624.13</v>
      </c>
      <c r="BA24" s="731">
        <v>606</v>
      </c>
      <c r="BB24" s="731">
        <v>113277.84</v>
      </c>
      <c r="BC24" s="731">
        <v>1134.95</v>
      </c>
      <c r="BD24" s="731">
        <v>2905523.08</v>
      </c>
      <c r="BE24" s="731">
        <v>133955.64000000001</v>
      </c>
      <c r="BF24" s="731">
        <v>2172.37</v>
      </c>
      <c r="BG24" s="732"/>
      <c r="BH24" s="731">
        <v>1117.7</v>
      </c>
      <c r="BI24" s="731">
        <v>3500599.27</v>
      </c>
      <c r="BJ24" s="732"/>
      <c r="BK24" s="731">
        <v>33934.379999999997</v>
      </c>
    </row>
    <row r="25" spans="1:63" ht="22.5" customHeight="1">
      <c r="A25" s="496">
        <v>1</v>
      </c>
      <c r="B25" s="497" t="s">
        <v>57</v>
      </c>
      <c r="C25" s="498" t="s">
        <v>903</v>
      </c>
      <c r="D25" s="498">
        <v>2</v>
      </c>
      <c r="E25" s="497"/>
      <c r="F25" s="498">
        <v>2</v>
      </c>
      <c r="G25" s="550" t="s">
        <v>2627</v>
      </c>
      <c r="H25" s="549" t="s">
        <v>93</v>
      </c>
      <c r="I25">
        <f t="shared" si="0"/>
        <v>1376313.06</v>
      </c>
      <c r="J25" s="731">
        <v>3286501.56</v>
      </c>
      <c r="K25" s="732"/>
      <c r="L25" s="732"/>
      <c r="M25" s="732"/>
      <c r="N25" s="732"/>
      <c r="O25" s="732"/>
      <c r="P25" s="732"/>
      <c r="Q25" s="732"/>
      <c r="R25" s="732"/>
      <c r="S25" s="731">
        <v>1768.17</v>
      </c>
      <c r="T25" s="732"/>
      <c r="U25" s="731">
        <v>307830.2</v>
      </c>
      <c r="V25" s="731">
        <v>1376313.06</v>
      </c>
      <c r="W25" s="732"/>
      <c r="X25" s="731">
        <v>489000</v>
      </c>
      <c r="Y25" s="732"/>
      <c r="Z25" s="732"/>
      <c r="AA25" s="732"/>
      <c r="AB25" s="732"/>
      <c r="AC25" s="732"/>
      <c r="AD25" s="731">
        <v>9826516.1300000008</v>
      </c>
      <c r="AE25" s="732"/>
      <c r="AF25" s="732"/>
      <c r="AG25" s="732"/>
      <c r="AH25" s="732"/>
      <c r="AI25" s="732"/>
      <c r="AJ25" s="732"/>
      <c r="AK25" s="732"/>
      <c r="AL25" s="732"/>
      <c r="AM25" s="731">
        <v>1417859.23</v>
      </c>
      <c r="AN25" s="732"/>
      <c r="AO25" s="731">
        <v>137633.76</v>
      </c>
      <c r="AP25" s="732"/>
      <c r="AQ25" s="731">
        <v>0</v>
      </c>
      <c r="AR25" s="732"/>
      <c r="AS25" s="732"/>
      <c r="AT25" s="732"/>
      <c r="AU25" s="732"/>
      <c r="AV25" s="732"/>
      <c r="AW25" s="732"/>
      <c r="AX25" s="732"/>
      <c r="AY25" s="731">
        <v>1372946.54</v>
      </c>
      <c r="AZ25" s="732"/>
      <c r="BA25" s="732"/>
      <c r="BB25" s="732"/>
      <c r="BC25" s="732"/>
      <c r="BD25" s="732"/>
      <c r="BE25" s="732"/>
      <c r="BF25" s="731">
        <v>466353.14</v>
      </c>
      <c r="BG25" s="732"/>
      <c r="BH25" s="732"/>
      <c r="BI25" s="732"/>
      <c r="BJ25" s="732"/>
      <c r="BK25" s="732"/>
    </row>
    <row r="26" spans="1:63" ht="22.5" customHeight="1">
      <c r="A26" s="496">
        <v>1</v>
      </c>
      <c r="B26" s="497" t="s">
        <v>57</v>
      </c>
      <c r="C26" s="498" t="s">
        <v>903</v>
      </c>
      <c r="D26" s="498" t="s">
        <v>2555</v>
      </c>
      <c r="E26" s="497"/>
      <c r="F26" s="498" t="s">
        <v>2555</v>
      </c>
      <c r="G26" s="548" t="s">
        <v>2629</v>
      </c>
      <c r="H26" s="547" t="s">
        <v>94</v>
      </c>
      <c r="I26">
        <f t="shared" si="0"/>
        <v>0</v>
      </c>
      <c r="J26" s="732"/>
      <c r="K26" s="732"/>
      <c r="L26" s="732"/>
      <c r="M26" s="732"/>
      <c r="N26" s="732"/>
      <c r="O26" s="732"/>
      <c r="P26" s="732"/>
      <c r="Q26" s="732"/>
      <c r="R26" s="732"/>
      <c r="S26" s="732"/>
      <c r="T26" s="732"/>
      <c r="U26" s="732"/>
      <c r="V26" s="732"/>
      <c r="W26" s="732"/>
      <c r="X26" s="732"/>
      <c r="Y26" s="732"/>
      <c r="Z26" s="732"/>
      <c r="AA26" s="732"/>
      <c r="AB26" s="732"/>
      <c r="AC26" s="732"/>
      <c r="AD26" s="732"/>
      <c r="AE26" s="732"/>
      <c r="AF26" s="732"/>
      <c r="AG26" s="732"/>
      <c r="AH26" s="732"/>
      <c r="AI26" s="732"/>
      <c r="AJ26" s="732"/>
      <c r="AK26" s="732"/>
      <c r="AL26" s="732"/>
      <c r="AM26" s="732"/>
      <c r="AN26" s="732"/>
      <c r="AO26" s="732"/>
      <c r="AP26" s="732"/>
      <c r="AQ26" s="732"/>
      <c r="AR26" s="732"/>
      <c r="AS26" s="732"/>
      <c r="AT26" s="732"/>
      <c r="AU26" s="732"/>
      <c r="AV26" s="732"/>
      <c r="AW26" s="732"/>
      <c r="AX26" s="732"/>
      <c r="AY26" s="732"/>
      <c r="AZ26" s="732"/>
      <c r="BA26" s="732"/>
      <c r="BB26" s="732"/>
      <c r="BC26" s="732"/>
      <c r="BD26" s="732"/>
      <c r="BE26" s="732"/>
      <c r="BF26" s="732"/>
      <c r="BG26" s="732"/>
      <c r="BH26" s="732"/>
      <c r="BI26" s="732"/>
      <c r="BJ26" s="732"/>
      <c r="BK26" s="732"/>
    </row>
    <row r="27" spans="1:63" ht="22.5" customHeight="1">
      <c r="A27" s="496">
        <v>1</v>
      </c>
      <c r="B27" s="497" t="s">
        <v>57</v>
      </c>
      <c r="C27" s="498" t="s">
        <v>903</v>
      </c>
      <c r="D27" s="498" t="s">
        <v>2555</v>
      </c>
      <c r="E27" s="497"/>
      <c r="F27" s="498" t="s">
        <v>2555</v>
      </c>
      <c r="G27" s="548" t="s">
        <v>2630</v>
      </c>
      <c r="H27" s="547" t="s">
        <v>95</v>
      </c>
      <c r="I27">
        <f t="shared" si="0"/>
        <v>0</v>
      </c>
      <c r="J27" s="732"/>
      <c r="K27" s="732"/>
      <c r="L27" s="732"/>
      <c r="M27" s="732"/>
      <c r="N27" s="732"/>
      <c r="O27" s="732"/>
      <c r="P27" s="732"/>
      <c r="Q27" s="732"/>
      <c r="R27" s="732"/>
      <c r="S27" s="732"/>
      <c r="T27" s="732"/>
      <c r="U27" s="732"/>
      <c r="V27" s="732"/>
      <c r="W27" s="732"/>
      <c r="X27" s="732"/>
      <c r="Y27" s="732"/>
      <c r="Z27" s="732"/>
      <c r="AA27" s="732"/>
      <c r="AB27" s="732"/>
      <c r="AC27" s="732"/>
      <c r="AD27" s="732"/>
      <c r="AE27" s="732"/>
      <c r="AF27" s="732"/>
      <c r="AG27" s="732"/>
      <c r="AH27" s="732"/>
      <c r="AI27" s="732"/>
      <c r="AJ27" s="732"/>
      <c r="AK27" s="732"/>
      <c r="AL27" s="732"/>
      <c r="AM27" s="732"/>
      <c r="AN27" s="732"/>
      <c r="AO27" s="732"/>
      <c r="AP27" s="732"/>
      <c r="AQ27" s="732"/>
      <c r="AR27" s="732"/>
      <c r="AS27" s="732"/>
      <c r="AT27" s="732"/>
      <c r="AU27" s="732"/>
      <c r="AV27" s="732"/>
      <c r="AW27" s="732"/>
      <c r="AX27" s="732"/>
      <c r="AY27" s="732"/>
      <c r="AZ27" s="732"/>
      <c r="BA27" s="732"/>
      <c r="BB27" s="731">
        <v>9440</v>
      </c>
      <c r="BC27" s="732"/>
      <c r="BD27" s="732"/>
      <c r="BE27" s="732"/>
      <c r="BF27" s="732"/>
      <c r="BG27" s="732"/>
      <c r="BH27" s="732"/>
      <c r="BI27" s="732"/>
      <c r="BJ27" s="732"/>
      <c r="BK27" s="732"/>
    </row>
    <row r="28" spans="1:63" ht="22.5" customHeight="1">
      <c r="A28" s="496">
        <v>1</v>
      </c>
      <c r="B28" s="497" t="s">
        <v>57</v>
      </c>
      <c r="C28" s="498" t="s">
        <v>903</v>
      </c>
      <c r="D28" s="498" t="s">
        <v>2555</v>
      </c>
      <c r="E28" s="497"/>
      <c r="F28" s="498" t="s">
        <v>2555</v>
      </c>
      <c r="G28" s="548" t="s">
        <v>2631</v>
      </c>
      <c r="H28" s="547" t="s">
        <v>96</v>
      </c>
      <c r="I28">
        <f t="shared" si="0"/>
        <v>164680</v>
      </c>
      <c r="J28" s="731">
        <v>1214080</v>
      </c>
      <c r="K28" s="732"/>
      <c r="L28" s="731">
        <v>0</v>
      </c>
      <c r="M28" s="731">
        <v>105000</v>
      </c>
      <c r="N28" s="731">
        <v>0</v>
      </c>
      <c r="O28" s="731">
        <v>45000</v>
      </c>
      <c r="P28" s="731">
        <v>0</v>
      </c>
      <c r="Q28" s="731">
        <v>0</v>
      </c>
      <c r="R28" s="731">
        <v>62950</v>
      </c>
      <c r="S28" s="731">
        <v>0</v>
      </c>
      <c r="T28" s="732"/>
      <c r="U28" s="732"/>
      <c r="V28" s="731">
        <v>164680</v>
      </c>
      <c r="W28" s="732"/>
      <c r="X28" s="731">
        <v>16400</v>
      </c>
      <c r="Y28" s="731">
        <v>93598</v>
      </c>
      <c r="Z28" s="731">
        <v>147080</v>
      </c>
      <c r="AA28" s="731">
        <v>91800</v>
      </c>
      <c r="AB28" s="731">
        <v>0</v>
      </c>
      <c r="AC28" s="732"/>
      <c r="AD28" s="731">
        <v>99150</v>
      </c>
      <c r="AE28" s="731">
        <v>265000</v>
      </c>
      <c r="AF28" s="731">
        <v>0</v>
      </c>
      <c r="AG28" s="731">
        <v>7900</v>
      </c>
      <c r="AH28" s="731">
        <v>0</v>
      </c>
      <c r="AI28" s="731">
        <v>0</v>
      </c>
      <c r="AJ28" s="731">
        <v>0</v>
      </c>
      <c r="AK28" s="731">
        <v>0</v>
      </c>
      <c r="AL28" s="731">
        <v>82200</v>
      </c>
      <c r="AM28" s="731">
        <v>0</v>
      </c>
      <c r="AN28" s="731">
        <v>0</v>
      </c>
      <c r="AO28" s="731">
        <v>0</v>
      </c>
      <c r="AP28" s="731">
        <v>0</v>
      </c>
      <c r="AQ28" s="731">
        <v>0</v>
      </c>
      <c r="AR28" s="731">
        <v>0</v>
      </c>
      <c r="AS28" s="731">
        <v>66940</v>
      </c>
      <c r="AT28" s="731">
        <v>8028</v>
      </c>
      <c r="AU28" s="731">
        <v>289960</v>
      </c>
      <c r="AV28" s="731">
        <v>59240</v>
      </c>
      <c r="AW28" s="731">
        <v>0</v>
      </c>
      <c r="AX28" s="731">
        <v>83920</v>
      </c>
      <c r="AY28" s="731">
        <v>269760</v>
      </c>
      <c r="AZ28" s="731">
        <v>12000</v>
      </c>
      <c r="BA28" s="731">
        <v>0</v>
      </c>
      <c r="BB28" s="732"/>
      <c r="BC28" s="731">
        <v>124614.85</v>
      </c>
      <c r="BD28" s="731">
        <v>821158</v>
      </c>
      <c r="BE28" s="731">
        <v>0</v>
      </c>
      <c r="BF28" s="731">
        <v>0</v>
      </c>
      <c r="BG28" s="731">
        <v>32296</v>
      </c>
      <c r="BH28" s="732"/>
      <c r="BI28" s="731">
        <v>0</v>
      </c>
      <c r="BJ28" s="731">
        <v>21520</v>
      </c>
      <c r="BK28" s="731">
        <v>0</v>
      </c>
    </row>
    <row r="29" spans="1:63" ht="22.5" customHeight="1">
      <c r="A29" s="496">
        <v>1</v>
      </c>
      <c r="B29" s="497" t="s">
        <v>57</v>
      </c>
      <c r="C29" s="498" t="s">
        <v>903</v>
      </c>
      <c r="D29" s="498" t="s">
        <v>2555</v>
      </c>
      <c r="E29" s="497"/>
      <c r="F29" s="498" t="s">
        <v>2555</v>
      </c>
      <c r="G29" s="548" t="s">
        <v>3786</v>
      </c>
      <c r="H29" s="547" t="s">
        <v>101</v>
      </c>
      <c r="I29">
        <f t="shared" si="0"/>
        <v>909360</v>
      </c>
      <c r="J29" s="731">
        <v>5365405</v>
      </c>
      <c r="K29" s="732"/>
      <c r="L29" s="732"/>
      <c r="M29" s="731">
        <v>500</v>
      </c>
      <c r="N29" s="732"/>
      <c r="O29" s="732"/>
      <c r="P29" s="732"/>
      <c r="Q29" s="732"/>
      <c r="R29" s="732"/>
      <c r="S29" s="732"/>
      <c r="T29" s="732"/>
      <c r="U29" s="732"/>
      <c r="V29" s="731">
        <v>909360</v>
      </c>
      <c r="W29" s="732"/>
      <c r="X29" s="732"/>
      <c r="Y29" s="732"/>
      <c r="Z29" s="732"/>
      <c r="AA29" s="732"/>
      <c r="AB29" s="732"/>
      <c r="AC29" s="732"/>
      <c r="AD29" s="731">
        <v>4272690</v>
      </c>
      <c r="AE29" s="732"/>
      <c r="AF29" s="731">
        <v>5000</v>
      </c>
      <c r="AG29" s="732"/>
      <c r="AH29" s="732"/>
      <c r="AI29" s="732"/>
      <c r="AJ29" s="732"/>
      <c r="AK29" s="732"/>
      <c r="AL29" s="731">
        <v>2000</v>
      </c>
      <c r="AM29" s="732"/>
      <c r="AN29" s="731">
        <v>0</v>
      </c>
      <c r="AO29" s="732"/>
      <c r="AP29" s="731">
        <v>3000</v>
      </c>
      <c r="AQ29" s="732"/>
      <c r="AR29" s="731">
        <v>905876.99</v>
      </c>
      <c r="AS29" s="732"/>
      <c r="AT29" s="732"/>
      <c r="AU29" s="731">
        <v>180065</v>
      </c>
      <c r="AV29" s="731">
        <v>2880</v>
      </c>
      <c r="AW29" s="732"/>
      <c r="AX29" s="732"/>
      <c r="AY29" s="731">
        <v>21710</v>
      </c>
      <c r="AZ29" s="732"/>
      <c r="BA29" s="731">
        <v>8500</v>
      </c>
      <c r="BB29" s="732"/>
      <c r="BC29" s="732"/>
      <c r="BD29" s="731">
        <v>2022293.7</v>
      </c>
      <c r="BE29" s="732"/>
      <c r="BF29" s="732"/>
      <c r="BG29" s="731">
        <v>47680</v>
      </c>
      <c r="BH29" s="732"/>
      <c r="BI29" s="732"/>
      <c r="BJ29" s="732"/>
      <c r="BK29" s="732"/>
    </row>
    <row r="30" spans="1:63" ht="22.5" customHeight="1">
      <c r="A30" s="496">
        <v>1</v>
      </c>
      <c r="B30" s="497" t="s">
        <v>57</v>
      </c>
      <c r="C30" s="498" t="s">
        <v>903</v>
      </c>
      <c r="D30" s="498" t="s">
        <v>2555</v>
      </c>
      <c r="E30" s="497"/>
      <c r="F30" s="498" t="s">
        <v>2555</v>
      </c>
      <c r="G30" s="548" t="s">
        <v>3787</v>
      </c>
      <c r="H30" s="547" t="s">
        <v>102</v>
      </c>
      <c r="I30">
        <f t="shared" si="0"/>
        <v>38420</v>
      </c>
      <c r="J30" s="731">
        <v>729747</v>
      </c>
      <c r="K30" s="732"/>
      <c r="L30" s="732"/>
      <c r="M30" s="731">
        <v>36280</v>
      </c>
      <c r="N30" s="732"/>
      <c r="O30" s="732"/>
      <c r="P30" s="731">
        <v>580</v>
      </c>
      <c r="Q30" s="732"/>
      <c r="R30" s="732"/>
      <c r="S30" s="731">
        <v>17470</v>
      </c>
      <c r="T30" s="731">
        <v>76110</v>
      </c>
      <c r="U30" s="731">
        <v>70628</v>
      </c>
      <c r="V30" s="731">
        <v>38420</v>
      </c>
      <c r="W30" s="732"/>
      <c r="X30" s="732"/>
      <c r="Y30" s="732"/>
      <c r="Z30" s="732"/>
      <c r="AA30" s="731">
        <v>0</v>
      </c>
      <c r="AB30" s="731">
        <v>69820</v>
      </c>
      <c r="AC30" s="732"/>
      <c r="AD30" s="731">
        <v>353770</v>
      </c>
      <c r="AE30" s="731">
        <v>0</v>
      </c>
      <c r="AF30" s="731">
        <v>0</v>
      </c>
      <c r="AG30" s="732"/>
      <c r="AH30" s="731">
        <v>33700</v>
      </c>
      <c r="AI30" s="732"/>
      <c r="AJ30" s="732"/>
      <c r="AK30" s="731">
        <v>42490</v>
      </c>
      <c r="AL30" s="731">
        <v>68560</v>
      </c>
      <c r="AM30" s="731">
        <v>0</v>
      </c>
      <c r="AN30" s="731">
        <v>127782.5</v>
      </c>
      <c r="AO30" s="731">
        <v>5130</v>
      </c>
      <c r="AP30" s="731">
        <v>35260</v>
      </c>
      <c r="AQ30" s="732"/>
      <c r="AR30" s="731">
        <v>84890</v>
      </c>
      <c r="AS30" s="731">
        <v>98290</v>
      </c>
      <c r="AT30" s="731">
        <v>0</v>
      </c>
      <c r="AU30" s="731">
        <v>61297.75</v>
      </c>
      <c r="AV30" s="731">
        <v>51105</v>
      </c>
      <c r="AW30" s="731">
        <v>740</v>
      </c>
      <c r="AX30" s="732"/>
      <c r="AY30" s="731">
        <v>72860</v>
      </c>
      <c r="AZ30" s="731">
        <v>0</v>
      </c>
      <c r="BA30" s="731">
        <v>16425</v>
      </c>
      <c r="BB30" s="731">
        <v>7650</v>
      </c>
      <c r="BC30" s="732"/>
      <c r="BD30" s="731">
        <v>1746185.75</v>
      </c>
      <c r="BE30" s="731">
        <v>37810</v>
      </c>
      <c r="BF30" s="731">
        <v>53060</v>
      </c>
      <c r="BG30" s="731">
        <v>115030</v>
      </c>
      <c r="BH30" s="731">
        <v>0</v>
      </c>
      <c r="BI30" s="731">
        <v>236280</v>
      </c>
      <c r="BJ30" s="732"/>
      <c r="BK30" s="732"/>
    </row>
    <row r="31" spans="1:63" ht="22.5" customHeight="1">
      <c r="A31" s="496">
        <v>1</v>
      </c>
      <c r="B31" s="497" t="s">
        <v>57</v>
      </c>
      <c r="C31" s="498" t="s">
        <v>903</v>
      </c>
      <c r="D31" s="498" t="s">
        <v>2555</v>
      </c>
      <c r="E31" s="497"/>
      <c r="F31" s="498" t="s">
        <v>2555</v>
      </c>
      <c r="G31" s="550" t="s">
        <v>3788</v>
      </c>
      <c r="H31" s="549" t="s">
        <v>103</v>
      </c>
      <c r="I31">
        <f t="shared" si="0"/>
        <v>0</v>
      </c>
      <c r="J31" s="732"/>
      <c r="K31" s="732"/>
      <c r="L31" s="732"/>
      <c r="M31" s="732"/>
      <c r="N31" s="732"/>
      <c r="O31" s="732"/>
      <c r="P31" s="732"/>
      <c r="Q31" s="732"/>
      <c r="R31" s="732"/>
      <c r="S31" s="732"/>
      <c r="T31" s="732"/>
      <c r="U31" s="732"/>
      <c r="V31" s="732"/>
      <c r="W31" s="731">
        <v>331609.42</v>
      </c>
      <c r="X31" s="731">
        <v>194852.91</v>
      </c>
      <c r="Y31" s="731">
        <v>86497.37</v>
      </c>
      <c r="Z31" s="732"/>
      <c r="AA31" s="731">
        <v>247115.81</v>
      </c>
      <c r="AB31" s="731">
        <v>171835.8</v>
      </c>
      <c r="AC31" s="731">
        <v>786037.2</v>
      </c>
      <c r="AD31" s="731">
        <v>7779798.9800000004</v>
      </c>
      <c r="AE31" s="732"/>
      <c r="AF31" s="732"/>
      <c r="AG31" s="732"/>
      <c r="AH31" s="732"/>
      <c r="AI31" s="732"/>
      <c r="AJ31" s="732"/>
      <c r="AK31" s="732"/>
      <c r="AL31" s="732"/>
      <c r="AM31" s="732"/>
      <c r="AN31" s="732"/>
      <c r="AO31" s="732"/>
      <c r="AP31" s="732"/>
      <c r="AQ31" s="732"/>
      <c r="AR31" s="732"/>
      <c r="AS31" s="732"/>
      <c r="AT31" s="732"/>
      <c r="AU31" s="732"/>
      <c r="AV31" s="731">
        <v>7690</v>
      </c>
      <c r="AW31" s="732"/>
      <c r="AX31" s="732"/>
      <c r="AY31" s="732"/>
      <c r="AZ31" s="732"/>
      <c r="BA31" s="732"/>
      <c r="BB31" s="732"/>
      <c r="BC31" s="732"/>
      <c r="BD31" s="732"/>
      <c r="BE31" s="732"/>
      <c r="BF31" s="732"/>
      <c r="BG31" s="732"/>
      <c r="BH31" s="732"/>
      <c r="BI31" s="732"/>
      <c r="BJ31" s="732"/>
      <c r="BK31" s="732"/>
    </row>
    <row r="32" spans="1:63" ht="22.5" customHeight="1">
      <c r="A32" s="496">
        <v>1</v>
      </c>
      <c r="B32" s="497" t="s">
        <v>57</v>
      </c>
      <c r="C32" s="498" t="s">
        <v>903</v>
      </c>
      <c r="D32" s="498" t="s">
        <v>2555</v>
      </c>
      <c r="E32" s="497"/>
      <c r="F32" s="498" t="s">
        <v>2555</v>
      </c>
      <c r="G32" s="550" t="s">
        <v>3789</v>
      </c>
      <c r="H32" s="549" t="s">
        <v>104</v>
      </c>
      <c r="I32">
        <f t="shared" si="0"/>
        <v>0</v>
      </c>
      <c r="J32" s="732"/>
      <c r="K32" s="732"/>
      <c r="L32" s="732"/>
      <c r="M32" s="732"/>
      <c r="N32" s="732"/>
      <c r="O32" s="732"/>
      <c r="P32" s="732"/>
      <c r="Q32" s="732"/>
      <c r="R32" s="732"/>
      <c r="S32" s="732"/>
      <c r="T32" s="732"/>
      <c r="U32" s="732"/>
      <c r="V32" s="732"/>
      <c r="W32" s="732"/>
      <c r="X32" s="732"/>
      <c r="Y32" s="732"/>
      <c r="Z32" s="731">
        <v>3731798.32</v>
      </c>
      <c r="AA32" s="732"/>
      <c r="AB32" s="732"/>
      <c r="AC32" s="732"/>
      <c r="AD32" s="732"/>
      <c r="AE32" s="732"/>
      <c r="AF32" s="732"/>
      <c r="AG32" s="732"/>
      <c r="AH32" s="732"/>
      <c r="AI32" s="732"/>
      <c r="AJ32" s="732"/>
      <c r="AK32" s="732"/>
      <c r="AL32" s="732"/>
      <c r="AM32" s="732"/>
      <c r="AN32" s="732"/>
      <c r="AO32" s="732"/>
      <c r="AP32" s="732"/>
      <c r="AQ32" s="732"/>
      <c r="AR32" s="732"/>
      <c r="AS32" s="732"/>
      <c r="AT32" s="732"/>
      <c r="AU32" s="732"/>
      <c r="AV32" s="732"/>
      <c r="AW32" s="732"/>
      <c r="AX32" s="732"/>
      <c r="AY32" s="732"/>
      <c r="AZ32" s="732"/>
      <c r="BA32" s="732"/>
      <c r="BB32" s="732"/>
      <c r="BC32" s="732"/>
      <c r="BD32" s="732"/>
      <c r="BE32" s="732"/>
      <c r="BF32" s="732"/>
      <c r="BG32" s="731">
        <v>1936775</v>
      </c>
      <c r="BH32" s="732"/>
      <c r="BI32" s="732"/>
      <c r="BJ32" s="732"/>
      <c r="BK32" s="732"/>
    </row>
    <row r="33" spans="1:63" ht="22.5" customHeight="1">
      <c r="A33" s="496">
        <v>1</v>
      </c>
      <c r="B33" s="497" t="s">
        <v>57</v>
      </c>
      <c r="C33" s="498" t="s">
        <v>903</v>
      </c>
      <c r="D33" s="498" t="s">
        <v>2552</v>
      </c>
      <c r="E33" s="497"/>
      <c r="F33" s="498" t="s">
        <v>2552</v>
      </c>
      <c r="G33" s="548" t="s">
        <v>3790</v>
      </c>
      <c r="H33" s="552" t="s">
        <v>105</v>
      </c>
      <c r="I33">
        <f t="shared" si="0"/>
        <v>0</v>
      </c>
      <c r="J33" s="732"/>
      <c r="K33" s="732"/>
      <c r="L33" s="732"/>
      <c r="M33" s="732"/>
      <c r="N33" s="732"/>
      <c r="O33" s="732"/>
      <c r="P33" s="731">
        <v>20400</v>
      </c>
      <c r="Q33" s="732"/>
      <c r="R33" s="732"/>
      <c r="S33" s="731">
        <v>7350</v>
      </c>
      <c r="T33" s="731">
        <v>30150</v>
      </c>
      <c r="U33" s="732"/>
      <c r="V33" s="732"/>
      <c r="W33" s="731">
        <v>242560</v>
      </c>
      <c r="X33" s="731">
        <v>131875</v>
      </c>
      <c r="Y33" s="731">
        <v>210150</v>
      </c>
      <c r="Z33" s="731">
        <v>293900</v>
      </c>
      <c r="AA33" s="732"/>
      <c r="AB33" s="731">
        <v>87100</v>
      </c>
      <c r="AC33" s="732"/>
      <c r="AD33" s="732"/>
      <c r="AE33" s="731">
        <v>106050</v>
      </c>
      <c r="AF33" s="731">
        <v>39400</v>
      </c>
      <c r="AG33" s="731">
        <v>465700</v>
      </c>
      <c r="AH33" s="731">
        <v>45750</v>
      </c>
      <c r="AI33" s="731">
        <v>411250</v>
      </c>
      <c r="AJ33" s="731">
        <v>69670</v>
      </c>
      <c r="AK33" s="731">
        <v>51050</v>
      </c>
      <c r="AL33" s="731">
        <v>58550</v>
      </c>
      <c r="AM33" s="731">
        <v>0</v>
      </c>
      <c r="AN33" s="731">
        <v>125550</v>
      </c>
      <c r="AO33" s="731">
        <v>65200</v>
      </c>
      <c r="AP33" s="731">
        <v>108700</v>
      </c>
      <c r="AQ33" s="731">
        <v>82350</v>
      </c>
      <c r="AR33" s="731">
        <v>159650</v>
      </c>
      <c r="AS33" s="731">
        <v>61400</v>
      </c>
      <c r="AT33" s="732"/>
      <c r="AU33" s="731">
        <v>134450</v>
      </c>
      <c r="AV33" s="732"/>
      <c r="AW33" s="732"/>
      <c r="AX33" s="731">
        <v>34700</v>
      </c>
      <c r="AY33" s="731">
        <v>0</v>
      </c>
      <c r="AZ33" s="731">
        <v>108350</v>
      </c>
      <c r="BA33" s="731">
        <v>62500</v>
      </c>
      <c r="BB33" s="731">
        <v>64900</v>
      </c>
      <c r="BC33" s="732"/>
      <c r="BD33" s="731">
        <v>94800</v>
      </c>
      <c r="BE33" s="731">
        <v>104000</v>
      </c>
      <c r="BF33" s="731">
        <v>130810</v>
      </c>
      <c r="BG33" s="731">
        <v>58000</v>
      </c>
      <c r="BH33" s="731">
        <v>0</v>
      </c>
      <c r="BI33" s="731">
        <v>10800</v>
      </c>
      <c r="BJ33" s="732"/>
      <c r="BK33" s="732"/>
    </row>
    <row r="34" spans="1:63" ht="22.5" customHeight="1">
      <c r="A34" s="496">
        <v>1</v>
      </c>
      <c r="B34" s="497" t="s">
        <v>57</v>
      </c>
      <c r="C34" s="498" t="s">
        <v>903</v>
      </c>
      <c r="D34" s="498">
        <v>3.1</v>
      </c>
      <c r="E34" s="497"/>
      <c r="F34" s="498">
        <v>3.1</v>
      </c>
      <c r="G34" s="548" t="s">
        <v>3791</v>
      </c>
      <c r="H34" s="547" t="s">
        <v>106</v>
      </c>
      <c r="I34">
        <f t="shared" si="0"/>
        <v>0</v>
      </c>
      <c r="J34" s="731">
        <v>0</v>
      </c>
      <c r="K34" s="731">
        <v>0</v>
      </c>
      <c r="L34" s="731">
        <v>0</v>
      </c>
      <c r="M34" s="731">
        <v>0</v>
      </c>
      <c r="N34" s="731">
        <v>0</v>
      </c>
      <c r="O34" s="731">
        <v>0</v>
      </c>
      <c r="P34" s="731">
        <v>0</v>
      </c>
      <c r="Q34" s="731">
        <v>0</v>
      </c>
      <c r="R34" s="731">
        <v>0</v>
      </c>
      <c r="S34" s="731">
        <v>0</v>
      </c>
      <c r="T34" s="731">
        <v>0</v>
      </c>
      <c r="U34" s="731">
        <v>0</v>
      </c>
      <c r="V34" s="731">
        <v>0</v>
      </c>
      <c r="W34" s="731">
        <v>0</v>
      </c>
      <c r="X34" s="731">
        <v>0</v>
      </c>
      <c r="Y34" s="731">
        <v>0</v>
      </c>
      <c r="Z34" s="731">
        <v>0</v>
      </c>
      <c r="AA34" s="731">
        <v>0</v>
      </c>
      <c r="AB34" s="731">
        <v>0</v>
      </c>
      <c r="AC34" s="731">
        <v>0</v>
      </c>
      <c r="AD34" s="731">
        <v>0</v>
      </c>
      <c r="AE34" s="731">
        <v>0</v>
      </c>
      <c r="AF34" s="731">
        <v>0</v>
      </c>
      <c r="AG34" s="731">
        <v>0</v>
      </c>
      <c r="AH34" s="731">
        <v>0</v>
      </c>
      <c r="AI34" s="731">
        <v>0</v>
      </c>
      <c r="AJ34" s="731">
        <v>0</v>
      </c>
      <c r="AK34" s="731">
        <v>0</v>
      </c>
      <c r="AL34" s="731">
        <v>0</v>
      </c>
      <c r="AM34" s="731">
        <v>0</v>
      </c>
      <c r="AN34" s="731">
        <v>0</v>
      </c>
      <c r="AO34" s="731">
        <v>0</v>
      </c>
      <c r="AP34" s="731">
        <v>0</v>
      </c>
      <c r="AQ34" s="731">
        <v>0</v>
      </c>
      <c r="AR34" s="731">
        <v>0</v>
      </c>
      <c r="AS34" s="731">
        <v>0</v>
      </c>
      <c r="AT34" s="731">
        <v>0</v>
      </c>
      <c r="AU34" s="731">
        <v>0</v>
      </c>
      <c r="AV34" s="731">
        <v>0</v>
      </c>
      <c r="AW34" s="731">
        <v>0</v>
      </c>
      <c r="AX34" s="731">
        <v>0</v>
      </c>
      <c r="AY34" s="731">
        <v>0</v>
      </c>
      <c r="AZ34" s="731">
        <v>0</v>
      </c>
      <c r="BA34" s="731">
        <v>0</v>
      </c>
      <c r="BB34" s="731">
        <v>0</v>
      </c>
      <c r="BC34" s="731">
        <v>0</v>
      </c>
      <c r="BD34" s="731">
        <v>0</v>
      </c>
      <c r="BE34" s="731">
        <v>0</v>
      </c>
      <c r="BF34" s="731">
        <v>0</v>
      </c>
      <c r="BG34" s="731">
        <v>0</v>
      </c>
      <c r="BH34" s="731">
        <v>0</v>
      </c>
      <c r="BI34" s="731">
        <v>0</v>
      </c>
      <c r="BJ34" s="731">
        <v>0</v>
      </c>
      <c r="BK34" s="731">
        <v>0</v>
      </c>
    </row>
    <row r="35" spans="1:63" ht="22.5" customHeight="1">
      <c r="A35" s="496">
        <v>1</v>
      </c>
      <c r="B35" s="497" t="s">
        <v>57</v>
      </c>
      <c r="C35" s="498" t="s">
        <v>903</v>
      </c>
      <c r="D35" s="498">
        <v>3.1</v>
      </c>
      <c r="E35" s="497"/>
      <c r="F35" s="498">
        <v>3.1</v>
      </c>
      <c r="G35" s="548" t="s">
        <v>3792</v>
      </c>
      <c r="H35" s="547" t="s">
        <v>107</v>
      </c>
      <c r="I35">
        <f t="shared" si="0"/>
        <v>57282922.350000001</v>
      </c>
      <c r="J35" s="731">
        <v>32819134.600000001</v>
      </c>
      <c r="K35" s="731">
        <v>452396</v>
      </c>
      <c r="L35" s="731">
        <v>1622549</v>
      </c>
      <c r="M35" s="731">
        <v>5279816.75</v>
      </c>
      <c r="N35" s="731">
        <v>12109982.869999999</v>
      </c>
      <c r="O35" s="731">
        <v>13465416.949999999</v>
      </c>
      <c r="P35" s="731">
        <v>2638634.7999999998</v>
      </c>
      <c r="Q35" s="731">
        <v>2390355</v>
      </c>
      <c r="R35" s="731">
        <v>1182604.05</v>
      </c>
      <c r="S35" s="731">
        <v>2890259.93</v>
      </c>
      <c r="T35" s="731">
        <v>2319093.9500000002</v>
      </c>
      <c r="U35" s="731">
        <v>1328321.73</v>
      </c>
      <c r="V35" s="731">
        <v>57282922.350000001</v>
      </c>
      <c r="W35" s="731">
        <v>2190203</v>
      </c>
      <c r="X35" s="731">
        <v>1546995.96</v>
      </c>
      <c r="Y35" s="731">
        <v>3055239</v>
      </c>
      <c r="Z35" s="731">
        <v>8286716</v>
      </c>
      <c r="AA35" s="731">
        <v>3733986.9</v>
      </c>
      <c r="AB35" s="731">
        <v>2556608.75</v>
      </c>
      <c r="AC35" s="732"/>
      <c r="AD35" s="731">
        <v>313963498</v>
      </c>
      <c r="AE35" s="731">
        <v>3074565</v>
      </c>
      <c r="AF35" s="731">
        <v>5147177.03</v>
      </c>
      <c r="AG35" s="731">
        <v>10703689.039999999</v>
      </c>
      <c r="AH35" s="731">
        <v>16677761.890000001</v>
      </c>
      <c r="AI35" s="731">
        <v>4183162.81</v>
      </c>
      <c r="AJ35" s="731">
        <v>20777936.25</v>
      </c>
      <c r="AK35" s="731">
        <v>7304586.7400000002</v>
      </c>
      <c r="AL35" s="731">
        <v>4218265.54</v>
      </c>
      <c r="AM35" s="731">
        <v>5710101.6100000003</v>
      </c>
      <c r="AN35" s="731">
        <v>23470380.41</v>
      </c>
      <c r="AO35" s="731">
        <v>1941430.55</v>
      </c>
      <c r="AP35" s="731">
        <v>4205821.87</v>
      </c>
      <c r="AQ35" s="731">
        <v>1962212.58</v>
      </c>
      <c r="AR35" s="731">
        <v>0</v>
      </c>
      <c r="AS35" s="731">
        <v>871995.23</v>
      </c>
      <c r="AT35" s="731">
        <v>1326199.06</v>
      </c>
      <c r="AU35" s="731">
        <v>10383549.390000001</v>
      </c>
      <c r="AV35" s="731">
        <v>942070.5</v>
      </c>
      <c r="AW35" s="731">
        <v>1097909.8400000001</v>
      </c>
      <c r="AX35" s="731">
        <v>734970.75</v>
      </c>
      <c r="AY35" s="731">
        <v>3622125.85</v>
      </c>
      <c r="AZ35" s="731">
        <v>771620</v>
      </c>
      <c r="BA35" s="731">
        <v>958818</v>
      </c>
      <c r="BB35" s="731">
        <v>879018</v>
      </c>
      <c r="BC35" s="731">
        <v>1361391.11</v>
      </c>
      <c r="BD35" s="731">
        <v>39461950.5</v>
      </c>
      <c r="BE35" s="731">
        <v>0</v>
      </c>
      <c r="BF35" s="731">
        <v>1955950.98</v>
      </c>
      <c r="BG35" s="731">
        <v>5396828</v>
      </c>
      <c r="BH35" s="731">
        <v>347198.25</v>
      </c>
      <c r="BI35" s="731">
        <v>3660417.49</v>
      </c>
      <c r="BJ35" s="731">
        <v>925652.5</v>
      </c>
      <c r="BK35" s="731">
        <v>128040.72</v>
      </c>
    </row>
    <row r="36" spans="1:63" ht="22.5" customHeight="1">
      <c r="A36" s="496">
        <v>1</v>
      </c>
      <c r="B36" s="497" t="s">
        <v>57</v>
      </c>
      <c r="C36" s="498" t="s">
        <v>903</v>
      </c>
      <c r="D36" s="498">
        <v>3.2</v>
      </c>
      <c r="E36" s="497"/>
      <c r="F36" s="498">
        <v>3.2</v>
      </c>
      <c r="G36" s="548" t="s">
        <v>3793</v>
      </c>
      <c r="H36" s="547" t="s">
        <v>108</v>
      </c>
      <c r="I36">
        <f t="shared" si="0"/>
        <v>19072411.699999999</v>
      </c>
      <c r="J36" s="731">
        <v>9048016.3499999996</v>
      </c>
      <c r="K36" s="731">
        <v>771227</v>
      </c>
      <c r="L36" s="731">
        <v>49079</v>
      </c>
      <c r="M36" s="731">
        <v>1841307.75</v>
      </c>
      <c r="N36" s="731">
        <v>401317</v>
      </c>
      <c r="O36" s="731">
        <v>383674</v>
      </c>
      <c r="P36" s="731">
        <v>323007</v>
      </c>
      <c r="Q36" s="731">
        <v>45005</v>
      </c>
      <c r="R36" s="731">
        <v>163734.25</v>
      </c>
      <c r="S36" s="731">
        <v>173825.5</v>
      </c>
      <c r="T36" s="731">
        <v>8718.25</v>
      </c>
      <c r="U36" s="731">
        <v>295884.45</v>
      </c>
      <c r="V36" s="731">
        <v>19072411.699999999</v>
      </c>
      <c r="W36" s="731">
        <v>200080.26</v>
      </c>
      <c r="X36" s="731">
        <v>275923.59999999998</v>
      </c>
      <c r="Y36" s="731">
        <v>1120</v>
      </c>
      <c r="Z36" s="732"/>
      <c r="AA36" s="732"/>
      <c r="AB36" s="732"/>
      <c r="AC36" s="731">
        <v>272700</v>
      </c>
      <c r="AD36" s="731">
        <v>443962</v>
      </c>
      <c r="AE36" s="731">
        <v>307435.5</v>
      </c>
      <c r="AF36" s="731">
        <v>1095483</v>
      </c>
      <c r="AG36" s="731">
        <v>290768.25</v>
      </c>
      <c r="AH36" s="731">
        <v>692309.75</v>
      </c>
      <c r="AI36" s="731">
        <v>266168.75</v>
      </c>
      <c r="AJ36" s="731">
        <v>1206558.5</v>
      </c>
      <c r="AK36" s="731">
        <v>566532</v>
      </c>
      <c r="AL36" s="731">
        <v>86648.75</v>
      </c>
      <c r="AM36" s="731">
        <v>118675</v>
      </c>
      <c r="AN36" s="731">
        <v>3759045.95</v>
      </c>
      <c r="AO36" s="731">
        <v>740770.35</v>
      </c>
      <c r="AP36" s="731">
        <v>545985.19999999995</v>
      </c>
      <c r="AQ36" s="731">
        <v>117778</v>
      </c>
      <c r="AR36" s="731">
        <v>0</v>
      </c>
      <c r="AS36" s="731">
        <v>27919.75</v>
      </c>
      <c r="AT36" s="731">
        <v>39715.5</v>
      </c>
      <c r="AU36" s="731">
        <v>0</v>
      </c>
      <c r="AV36" s="731">
        <v>37833.25</v>
      </c>
      <c r="AW36" s="731">
        <v>10541</v>
      </c>
      <c r="AX36" s="731">
        <v>0</v>
      </c>
      <c r="AY36" s="731">
        <v>98898</v>
      </c>
      <c r="AZ36" s="731">
        <v>46817</v>
      </c>
      <c r="BA36" s="731">
        <v>3129</v>
      </c>
      <c r="BB36" s="731">
        <v>0</v>
      </c>
      <c r="BC36" s="731">
        <v>24797.95</v>
      </c>
      <c r="BD36" s="731">
        <v>3596987</v>
      </c>
      <c r="BE36" s="731">
        <v>684408.25</v>
      </c>
      <c r="BF36" s="731">
        <v>10271.5</v>
      </c>
      <c r="BG36" s="731">
        <v>614382.75</v>
      </c>
      <c r="BH36" s="731">
        <v>0</v>
      </c>
      <c r="BI36" s="731">
        <v>63016.25</v>
      </c>
      <c r="BJ36" s="731">
        <v>153782.75</v>
      </c>
      <c r="BK36" s="731">
        <v>11490.5</v>
      </c>
    </row>
    <row r="37" spans="1:63" ht="22.5" customHeight="1">
      <c r="A37" s="496">
        <v>1</v>
      </c>
      <c r="B37" s="497" t="s">
        <v>57</v>
      </c>
      <c r="C37" s="498" t="s">
        <v>903</v>
      </c>
      <c r="D37" s="498">
        <v>3.2</v>
      </c>
      <c r="E37" s="497"/>
      <c r="F37" s="498">
        <v>3.2</v>
      </c>
      <c r="G37" s="548" t="s">
        <v>3794</v>
      </c>
      <c r="H37" s="547" t="s">
        <v>109</v>
      </c>
      <c r="I37">
        <f t="shared" si="0"/>
        <v>0</v>
      </c>
      <c r="J37" s="732"/>
      <c r="K37" s="732"/>
      <c r="L37" s="732"/>
      <c r="M37" s="732"/>
      <c r="N37" s="732"/>
      <c r="O37" s="732"/>
      <c r="P37" s="732"/>
      <c r="Q37" s="732"/>
      <c r="R37" s="732"/>
      <c r="S37" s="732"/>
      <c r="T37" s="732"/>
      <c r="U37" s="732"/>
      <c r="V37" s="732"/>
      <c r="W37" s="732"/>
      <c r="X37" s="732"/>
      <c r="Y37" s="731">
        <v>109202.5</v>
      </c>
      <c r="Z37" s="732"/>
      <c r="AA37" s="732"/>
      <c r="AB37" s="732"/>
      <c r="AC37" s="732"/>
      <c r="AD37" s="732"/>
      <c r="AE37" s="732"/>
      <c r="AF37" s="732"/>
      <c r="AG37" s="732"/>
      <c r="AH37" s="732"/>
      <c r="AI37" s="732"/>
      <c r="AJ37" s="732"/>
      <c r="AK37" s="732"/>
      <c r="AL37" s="732"/>
      <c r="AM37" s="731">
        <v>0</v>
      </c>
      <c r="AN37" s="732"/>
      <c r="AO37" s="731">
        <v>8501.5</v>
      </c>
      <c r="AP37" s="732"/>
      <c r="AQ37" s="732"/>
      <c r="AR37" s="732"/>
      <c r="AS37" s="732"/>
      <c r="AT37" s="732"/>
      <c r="AU37" s="732"/>
      <c r="AV37" s="732"/>
      <c r="AW37" s="732"/>
      <c r="AX37" s="732"/>
      <c r="AY37" s="732"/>
      <c r="AZ37" s="732"/>
      <c r="BA37" s="732"/>
      <c r="BB37" s="732"/>
      <c r="BC37" s="732"/>
      <c r="BD37" s="731">
        <v>1483655.28</v>
      </c>
      <c r="BE37" s="731">
        <v>0</v>
      </c>
      <c r="BF37" s="732"/>
      <c r="BG37" s="732"/>
      <c r="BH37" s="732"/>
      <c r="BI37" s="732"/>
      <c r="BJ37" s="732"/>
      <c r="BK37" s="732"/>
    </row>
    <row r="38" spans="1:63" ht="22.5" customHeight="1">
      <c r="A38" s="496">
        <v>1</v>
      </c>
      <c r="B38" s="497" t="s">
        <v>57</v>
      </c>
      <c r="C38" s="498" t="s">
        <v>903</v>
      </c>
      <c r="D38" s="498" t="s">
        <v>2553</v>
      </c>
      <c r="E38" s="497"/>
      <c r="F38" s="498" t="s">
        <v>2553</v>
      </c>
      <c r="G38" s="550" t="s">
        <v>3795</v>
      </c>
      <c r="H38" s="549" t="s">
        <v>110</v>
      </c>
      <c r="I38">
        <f t="shared" si="0"/>
        <v>60200</v>
      </c>
      <c r="J38" s="731">
        <v>2150</v>
      </c>
      <c r="K38" s="731">
        <v>0</v>
      </c>
      <c r="L38" s="731">
        <v>0</v>
      </c>
      <c r="M38" s="731">
        <v>0</v>
      </c>
      <c r="N38" s="731">
        <v>0</v>
      </c>
      <c r="O38" s="731">
        <v>0</v>
      </c>
      <c r="P38" s="731">
        <v>0</v>
      </c>
      <c r="Q38" s="731">
        <v>0</v>
      </c>
      <c r="R38" s="731">
        <v>0</v>
      </c>
      <c r="S38" s="731">
        <v>0</v>
      </c>
      <c r="T38" s="731">
        <v>0</v>
      </c>
      <c r="U38" s="731">
        <v>0</v>
      </c>
      <c r="V38" s="731">
        <v>60200</v>
      </c>
      <c r="W38" s="731">
        <v>341704.25</v>
      </c>
      <c r="X38" s="731">
        <v>0</v>
      </c>
      <c r="Y38" s="731">
        <v>0</v>
      </c>
      <c r="Z38" s="731">
        <v>0</v>
      </c>
      <c r="AA38" s="731">
        <v>211307.5</v>
      </c>
      <c r="AB38" s="731">
        <v>0</v>
      </c>
      <c r="AC38" s="732"/>
      <c r="AD38" s="732"/>
      <c r="AE38" s="732"/>
      <c r="AF38" s="731">
        <v>0</v>
      </c>
      <c r="AG38" s="731">
        <v>294604</v>
      </c>
      <c r="AH38" s="731">
        <v>243600</v>
      </c>
      <c r="AI38" s="732"/>
      <c r="AJ38" s="731">
        <v>0</v>
      </c>
      <c r="AK38" s="731">
        <v>0</v>
      </c>
      <c r="AL38" s="731">
        <v>0</v>
      </c>
      <c r="AM38" s="731">
        <v>0</v>
      </c>
      <c r="AN38" s="731">
        <v>0</v>
      </c>
      <c r="AO38" s="732"/>
      <c r="AP38" s="731">
        <v>0</v>
      </c>
      <c r="AQ38" s="731">
        <v>0</v>
      </c>
      <c r="AR38" s="731">
        <v>0</v>
      </c>
      <c r="AS38" s="731">
        <v>0</v>
      </c>
      <c r="AT38" s="731">
        <v>0</v>
      </c>
      <c r="AU38" s="731">
        <v>0</v>
      </c>
      <c r="AV38" s="731">
        <v>0</v>
      </c>
      <c r="AW38" s="731">
        <v>0</v>
      </c>
      <c r="AX38" s="731">
        <v>0</v>
      </c>
      <c r="AY38" s="731">
        <v>0</v>
      </c>
      <c r="AZ38" s="731">
        <v>0</v>
      </c>
      <c r="BA38" s="731">
        <v>0</v>
      </c>
      <c r="BB38" s="731">
        <v>0</v>
      </c>
      <c r="BC38" s="731">
        <v>0</v>
      </c>
      <c r="BD38" s="731">
        <v>0</v>
      </c>
      <c r="BE38" s="731">
        <v>0</v>
      </c>
      <c r="BF38" s="731">
        <v>0</v>
      </c>
      <c r="BG38" s="731">
        <v>0</v>
      </c>
      <c r="BH38" s="731">
        <v>0</v>
      </c>
      <c r="BI38" s="731">
        <v>0</v>
      </c>
      <c r="BJ38" s="731">
        <v>0</v>
      </c>
      <c r="BK38" s="731">
        <v>0</v>
      </c>
    </row>
    <row r="39" spans="1:63" ht="22.5" customHeight="1">
      <c r="A39" s="496">
        <v>1</v>
      </c>
      <c r="B39" s="497" t="s">
        <v>57</v>
      </c>
      <c r="C39" s="498" t="s">
        <v>903</v>
      </c>
      <c r="D39" s="498">
        <v>3.3</v>
      </c>
      <c r="E39" s="497"/>
      <c r="F39" s="498">
        <v>3.3</v>
      </c>
      <c r="G39" s="548" t="s">
        <v>3796</v>
      </c>
      <c r="H39" s="547" t="s">
        <v>111</v>
      </c>
      <c r="I39">
        <f t="shared" si="0"/>
        <v>56700</v>
      </c>
      <c r="J39" s="731">
        <v>13659794.5</v>
      </c>
      <c r="K39" s="731">
        <v>42019</v>
      </c>
      <c r="L39" s="731">
        <v>205695</v>
      </c>
      <c r="M39" s="731">
        <v>651263.94999999995</v>
      </c>
      <c r="N39" s="731">
        <v>323212.09000000003</v>
      </c>
      <c r="O39" s="731">
        <v>1114534</v>
      </c>
      <c r="P39" s="731">
        <v>462922</v>
      </c>
      <c r="Q39" s="731">
        <v>1196052</v>
      </c>
      <c r="R39" s="731">
        <v>228834.69</v>
      </c>
      <c r="S39" s="731">
        <v>626573.03</v>
      </c>
      <c r="T39" s="731">
        <v>61286.95</v>
      </c>
      <c r="U39" s="731">
        <v>221631.54</v>
      </c>
      <c r="V39" s="731">
        <v>56700</v>
      </c>
      <c r="W39" s="731">
        <v>538357.30000000005</v>
      </c>
      <c r="X39" s="731">
        <v>355536.3</v>
      </c>
      <c r="Y39" s="731">
        <v>199250</v>
      </c>
      <c r="Z39" s="731">
        <v>1698621.45</v>
      </c>
      <c r="AA39" s="731">
        <v>996523.65</v>
      </c>
      <c r="AB39" s="731">
        <v>256388</v>
      </c>
      <c r="AC39" s="731">
        <v>259721</v>
      </c>
      <c r="AD39" s="731">
        <v>15467621.77</v>
      </c>
      <c r="AE39" s="731">
        <v>403490.4</v>
      </c>
      <c r="AF39" s="731">
        <v>432742.87</v>
      </c>
      <c r="AG39" s="731">
        <v>550953.11</v>
      </c>
      <c r="AH39" s="732"/>
      <c r="AI39" s="731">
        <v>1261584.57</v>
      </c>
      <c r="AJ39" s="731">
        <v>347561.13</v>
      </c>
      <c r="AK39" s="731">
        <v>656543.42000000004</v>
      </c>
      <c r="AL39" s="731">
        <v>676008.52</v>
      </c>
      <c r="AM39" s="731">
        <v>1490036.53</v>
      </c>
      <c r="AN39" s="731">
        <v>465743.24</v>
      </c>
      <c r="AO39" s="731">
        <v>445824.56</v>
      </c>
      <c r="AP39" s="731">
        <v>1874248</v>
      </c>
      <c r="AQ39" s="731">
        <v>827992</v>
      </c>
      <c r="AR39" s="731">
        <v>0</v>
      </c>
      <c r="AS39" s="731">
        <v>766164.98</v>
      </c>
      <c r="AT39" s="731">
        <v>123455.5</v>
      </c>
      <c r="AU39" s="731">
        <v>2781267.5</v>
      </c>
      <c r="AV39" s="731">
        <v>289119.90000000002</v>
      </c>
      <c r="AW39" s="731">
        <v>104740</v>
      </c>
      <c r="AX39" s="731">
        <v>86174.15</v>
      </c>
      <c r="AY39" s="731">
        <v>1823424.9</v>
      </c>
      <c r="AZ39" s="731">
        <v>180959</v>
      </c>
      <c r="BA39" s="731">
        <v>137286</v>
      </c>
      <c r="BB39" s="731">
        <v>387590.75</v>
      </c>
      <c r="BC39" s="731">
        <v>137054.54999999999</v>
      </c>
      <c r="BD39" s="731">
        <v>803753.01</v>
      </c>
      <c r="BE39" s="732"/>
      <c r="BF39" s="731">
        <v>473276.5</v>
      </c>
      <c r="BG39" s="731">
        <v>576630.15</v>
      </c>
      <c r="BH39" s="731">
        <v>39612.5</v>
      </c>
      <c r="BI39" s="731">
        <v>1032060.75</v>
      </c>
      <c r="BJ39" s="731">
        <v>347005.5</v>
      </c>
      <c r="BK39" s="731">
        <v>367381</v>
      </c>
    </row>
    <row r="40" spans="1:63" ht="22.5" customHeight="1">
      <c r="A40" s="496">
        <v>1</v>
      </c>
      <c r="B40" s="497" t="s">
        <v>57</v>
      </c>
      <c r="C40" s="498" t="s">
        <v>903</v>
      </c>
      <c r="D40" s="498">
        <v>3.3</v>
      </c>
      <c r="E40" s="497"/>
      <c r="F40" s="498">
        <v>3.3</v>
      </c>
      <c r="G40" s="548" t="s">
        <v>3797</v>
      </c>
      <c r="H40" s="547" t="s">
        <v>112</v>
      </c>
      <c r="I40">
        <f t="shared" si="0"/>
        <v>10436329.75</v>
      </c>
      <c r="J40" s="731">
        <v>37589654.07</v>
      </c>
      <c r="K40" s="731">
        <v>0</v>
      </c>
      <c r="L40" s="731">
        <v>15476</v>
      </c>
      <c r="M40" s="731">
        <v>219571.73</v>
      </c>
      <c r="N40" s="731">
        <v>3546821.79</v>
      </c>
      <c r="O40" s="731">
        <v>554659.82999999996</v>
      </c>
      <c r="P40" s="731">
        <v>24500</v>
      </c>
      <c r="Q40" s="732"/>
      <c r="R40" s="732"/>
      <c r="S40" s="731">
        <v>39656</v>
      </c>
      <c r="T40" s="731">
        <v>23368</v>
      </c>
      <c r="U40" s="731">
        <v>12480</v>
      </c>
      <c r="V40" s="731">
        <v>10436329.75</v>
      </c>
      <c r="W40" s="731">
        <v>23000</v>
      </c>
      <c r="X40" s="731">
        <v>110028.15</v>
      </c>
      <c r="Y40" s="731">
        <v>192914</v>
      </c>
      <c r="Z40" s="732"/>
      <c r="AA40" s="731">
        <v>1360148.25</v>
      </c>
      <c r="AB40" s="731">
        <v>45750.5</v>
      </c>
      <c r="AC40" s="732"/>
      <c r="AD40" s="731">
        <v>43713437.740000002</v>
      </c>
      <c r="AE40" s="731">
        <v>47566.879999999997</v>
      </c>
      <c r="AF40" s="731">
        <v>1187488.56</v>
      </c>
      <c r="AG40" s="731">
        <v>370677</v>
      </c>
      <c r="AH40" s="731">
        <v>191225.5</v>
      </c>
      <c r="AI40" s="731">
        <v>226755</v>
      </c>
      <c r="AJ40" s="731">
        <v>2168762.2000000002</v>
      </c>
      <c r="AK40" s="731">
        <v>6603.38</v>
      </c>
      <c r="AL40" s="731">
        <v>141425</v>
      </c>
      <c r="AM40" s="731">
        <v>58167.12</v>
      </c>
      <c r="AN40" s="732"/>
      <c r="AO40" s="731">
        <v>0</v>
      </c>
      <c r="AP40" s="731">
        <v>65456</v>
      </c>
      <c r="AQ40" s="731">
        <v>42863</v>
      </c>
      <c r="AR40" s="731">
        <v>0</v>
      </c>
      <c r="AS40" s="731">
        <v>145628</v>
      </c>
      <c r="AT40" s="731">
        <v>0</v>
      </c>
      <c r="AU40" s="731">
        <v>2599031</v>
      </c>
      <c r="AV40" s="731">
        <v>22952</v>
      </c>
      <c r="AW40" s="731">
        <v>4000</v>
      </c>
      <c r="AX40" s="731">
        <v>6456.25</v>
      </c>
      <c r="AY40" s="731">
        <v>2820454.3999999999</v>
      </c>
      <c r="AZ40" s="731">
        <v>114077.25</v>
      </c>
      <c r="BA40" s="732"/>
      <c r="BB40" s="731">
        <v>30043</v>
      </c>
      <c r="BC40" s="731">
        <v>179976.25</v>
      </c>
      <c r="BD40" s="731">
        <v>46699</v>
      </c>
      <c r="BE40" s="732"/>
      <c r="BF40" s="731">
        <v>108576.75</v>
      </c>
      <c r="BG40" s="731">
        <v>15012</v>
      </c>
      <c r="BH40" s="731">
        <v>2500</v>
      </c>
      <c r="BI40" s="731">
        <v>720702.75</v>
      </c>
      <c r="BJ40" s="731">
        <v>108855.5</v>
      </c>
      <c r="BK40" s="731">
        <v>78834</v>
      </c>
    </row>
    <row r="41" spans="1:63" ht="22.5" customHeight="1">
      <c r="A41" s="496">
        <v>1</v>
      </c>
      <c r="B41" s="497" t="s">
        <v>57</v>
      </c>
      <c r="C41" s="498" t="s">
        <v>903</v>
      </c>
      <c r="D41" s="498">
        <v>3.2</v>
      </c>
      <c r="E41" s="497"/>
      <c r="F41" s="498">
        <v>3.2</v>
      </c>
      <c r="G41" s="550" t="s">
        <v>3798</v>
      </c>
      <c r="H41" s="549" t="s">
        <v>113</v>
      </c>
      <c r="I41">
        <f t="shared" si="0"/>
        <v>0</v>
      </c>
      <c r="J41" s="732"/>
      <c r="K41" s="732"/>
      <c r="L41" s="731">
        <v>37880</v>
      </c>
      <c r="M41" s="732"/>
      <c r="N41" s="732"/>
      <c r="O41" s="732"/>
      <c r="P41" s="732"/>
      <c r="Q41" s="732"/>
      <c r="R41" s="732"/>
      <c r="S41" s="732"/>
      <c r="T41" s="732"/>
      <c r="U41" s="732"/>
      <c r="V41" s="732"/>
      <c r="W41" s="732"/>
      <c r="X41" s="732"/>
      <c r="Y41" s="732"/>
      <c r="Z41" s="732"/>
      <c r="AA41" s="732"/>
      <c r="AB41" s="732"/>
      <c r="AC41" s="732"/>
      <c r="AD41" s="732"/>
      <c r="AE41" s="732"/>
      <c r="AF41" s="731">
        <v>14942</v>
      </c>
      <c r="AG41" s="732"/>
      <c r="AH41" s="732"/>
      <c r="AI41" s="732"/>
      <c r="AJ41" s="732"/>
      <c r="AK41" s="732"/>
      <c r="AL41" s="732"/>
      <c r="AM41" s="732"/>
      <c r="AN41" s="732"/>
      <c r="AO41" s="732"/>
      <c r="AP41" s="732"/>
      <c r="AQ41" s="732"/>
      <c r="AR41" s="732"/>
      <c r="AS41" s="732"/>
      <c r="AT41" s="732"/>
      <c r="AU41" s="732"/>
      <c r="AV41" s="732"/>
      <c r="AW41" s="732"/>
      <c r="AX41" s="732"/>
      <c r="AY41" s="732"/>
      <c r="AZ41" s="732"/>
      <c r="BA41" s="732"/>
      <c r="BB41" s="732"/>
      <c r="BC41" s="732"/>
      <c r="BD41" s="731">
        <v>6430</v>
      </c>
      <c r="BE41" s="732"/>
      <c r="BF41" s="732"/>
      <c r="BG41" s="732"/>
      <c r="BH41" s="732"/>
      <c r="BI41" s="732"/>
      <c r="BJ41" s="732"/>
      <c r="BK41" s="732"/>
    </row>
    <row r="42" spans="1:63" ht="22.5" customHeight="1">
      <c r="A42" s="496">
        <v>1</v>
      </c>
      <c r="B42" s="497" t="s">
        <v>57</v>
      </c>
      <c r="C42" s="498" t="s">
        <v>903</v>
      </c>
      <c r="D42" s="498" t="s">
        <v>2550</v>
      </c>
      <c r="E42" s="497"/>
      <c r="F42" s="498" t="s">
        <v>2550</v>
      </c>
      <c r="G42" s="548" t="s">
        <v>3799</v>
      </c>
      <c r="H42" s="547" t="s">
        <v>114</v>
      </c>
      <c r="I42">
        <f t="shared" si="0"/>
        <v>0</v>
      </c>
      <c r="J42" s="732"/>
      <c r="K42" s="732"/>
      <c r="L42" s="732"/>
      <c r="M42" s="732"/>
      <c r="N42" s="732"/>
      <c r="O42" s="732"/>
      <c r="P42" s="732"/>
      <c r="Q42" s="732"/>
      <c r="R42" s="732"/>
      <c r="S42" s="732"/>
      <c r="T42" s="732"/>
      <c r="U42" s="732"/>
      <c r="V42" s="732"/>
      <c r="W42" s="732"/>
      <c r="X42" s="732"/>
      <c r="Y42" s="732"/>
      <c r="Z42" s="732"/>
      <c r="AA42" s="732"/>
      <c r="AB42" s="732"/>
      <c r="AC42" s="732"/>
      <c r="AD42" s="732"/>
      <c r="AE42" s="732"/>
      <c r="AF42" s="732"/>
      <c r="AG42" s="732"/>
      <c r="AH42" s="732"/>
      <c r="AI42" s="732"/>
      <c r="AJ42" s="732"/>
      <c r="AK42" s="732"/>
      <c r="AL42" s="732"/>
      <c r="AM42" s="732"/>
      <c r="AN42" s="732"/>
      <c r="AO42" s="732"/>
      <c r="AP42" s="732"/>
      <c r="AQ42" s="732"/>
      <c r="AR42" s="732"/>
      <c r="AS42" s="732"/>
      <c r="AT42" s="732"/>
      <c r="AU42" s="732"/>
      <c r="AV42" s="732"/>
      <c r="AW42" s="732"/>
      <c r="AX42" s="732"/>
      <c r="AY42" s="732"/>
      <c r="AZ42" s="732"/>
      <c r="BA42" s="732"/>
      <c r="BB42" s="732"/>
      <c r="BC42" s="732"/>
      <c r="BD42" s="732"/>
      <c r="BE42" s="732"/>
      <c r="BF42" s="732"/>
      <c r="BG42" s="732"/>
      <c r="BH42" s="732"/>
      <c r="BI42" s="732"/>
      <c r="BJ42" s="732"/>
      <c r="BK42" s="732"/>
    </row>
    <row r="43" spans="1:63" ht="22.5" customHeight="1">
      <c r="A43" s="496">
        <v>1</v>
      </c>
      <c r="B43" s="497" t="s">
        <v>57</v>
      </c>
      <c r="C43" s="498" t="s">
        <v>903</v>
      </c>
      <c r="D43" s="498" t="s">
        <v>2551</v>
      </c>
      <c r="E43" s="497"/>
      <c r="F43" s="498" t="s">
        <v>2551</v>
      </c>
      <c r="G43" s="548" t="s">
        <v>3800</v>
      </c>
      <c r="H43" s="547" t="s">
        <v>115</v>
      </c>
      <c r="I43">
        <f t="shared" si="0"/>
        <v>0</v>
      </c>
      <c r="J43" s="732"/>
      <c r="K43" s="732"/>
      <c r="L43" s="732"/>
      <c r="M43" s="732"/>
      <c r="N43" s="732"/>
      <c r="O43" s="732"/>
      <c r="P43" s="732"/>
      <c r="Q43" s="732"/>
      <c r="R43" s="732"/>
      <c r="S43" s="732"/>
      <c r="T43" s="732"/>
      <c r="U43" s="732"/>
      <c r="V43" s="732"/>
      <c r="W43" s="732"/>
      <c r="X43" s="732"/>
      <c r="Y43" s="732"/>
      <c r="Z43" s="732"/>
      <c r="AA43" s="732"/>
      <c r="AB43" s="732"/>
      <c r="AC43" s="732"/>
      <c r="AD43" s="732"/>
      <c r="AE43" s="732"/>
      <c r="AF43" s="732"/>
      <c r="AG43" s="732"/>
      <c r="AH43" s="732"/>
      <c r="AI43" s="732"/>
      <c r="AJ43" s="732"/>
      <c r="AK43" s="732"/>
      <c r="AL43" s="732"/>
      <c r="AM43" s="732"/>
      <c r="AN43" s="732"/>
      <c r="AO43" s="732"/>
      <c r="AP43" s="732"/>
      <c r="AQ43" s="732"/>
      <c r="AR43" s="732"/>
      <c r="AS43" s="732"/>
      <c r="AT43" s="732"/>
      <c r="AU43" s="732"/>
      <c r="AV43" s="732"/>
      <c r="AW43" s="732"/>
      <c r="AX43" s="732"/>
      <c r="AY43" s="732"/>
      <c r="AZ43" s="732"/>
      <c r="BA43" s="732"/>
      <c r="BB43" s="732"/>
      <c r="BC43" s="732"/>
      <c r="BD43" s="732"/>
      <c r="BE43" s="732"/>
      <c r="BF43" s="732"/>
      <c r="BG43" s="732"/>
      <c r="BH43" s="732"/>
      <c r="BI43" s="732"/>
      <c r="BJ43" s="732"/>
      <c r="BK43" s="732"/>
    </row>
    <row r="44" spans="1:63" ht="22.5" customHeight="1">
      <c r="A44" s="496">
        <v>1</v>
      </c>
      <c r="B44" s="497" t="s">
        <v>57</v>
      </c>
      <c r="C44" s="498" t="s">
        <v>903</v>
      </c>
      <c r="D44" s="498">
        <v>3.7</v>
      </c>
      <c r="E44" s="497"/>
      <c r="F44" s="498">
        <v>3.7</v>
      </c>
      <c r="G44" s="550" t="s">
        <v>3801</v>
      </c>
      <c r="H44" s="549" t="s">
        <v>116</v>
      </c>
      <c r="I44">
        <f t="shared" si="0"/>
        <v>1860000</v>
      </c>
      <c r="J44" s="731">
        <v>2004430.61</v>
      </c>
      <c r="K44" s="731">
        <v>54813.4</v>
      </c>
      <c r="L44" s="731">
        <v>114964.1</v>
      </c>
      <c r="M44" s="731">
        <v>111224.95</v>
      </c>
      <c r="N44" s="731">
        <v>438421.68</v>
      </c>
      <c r="O44" s="731">
        <v>960168.69</v>
      </c>
      <c r="P44" s="731">
        <v>134483.70000000001</v>
      </c>
      <c r="Q44" s="731">
        <v>358580.85</v>
      </c>
      <c r="R44" s="731">
        <v>236618.59</v>
      </c>
      <c r="S44" s="731">
        <v>96624</v>
      </c>
      <c r="T44" s="731">
        <v>129749.77</v>
      </c>
      <c r="U44" s="731">
        <v>112295.97</v>
      </c>
      <c r="V44" s="731">
        <v>1860000</v>
      </c>
      <c r="W44" s="731">
        <v>299776.2</v>
      </c>
      <c r="X44" s="731">
        <v>175890.88</v>
      </c>
      <c r="Y44" s="731">
        <v>210410.47</v>
      </c>
      <c r="Z44" s="731">
        <v>239983.21</v>
      </c>
      <c r="AA44" s="731">
        <v>321352.43</v>
      </c>
      <c r="AB44" s="731">
        <v>61538.400000000001</v>
      </c>
      <c r="AC44" s="731">
        <v>155522.25</v>
      </c>
      <c r="AD44" s="731">
        <v>11697454.92</v>
      </c>
      <c r="AE44" s="731">
        <v>84136.36</v>
      </c>
      <c r="AF44" s="731">
        <v>194412.33</v>
      </c>
      <c r="AG44" s="731">
        <v>593132.80000000005</v>
      </c>
      <c r="AH44" s="731">
        <v>285728.25</v>
      </c>
      <c r="AI44" s="731">
        <v>344950.97</v>
      </c>
      <c r="AJ44" s="731">
        <v>718192.8</v>
      </c>
      <c r="AK44" s="731">
        <v>162248.25</v>
      </c>
      <c r="AL44" s="731">
        <v>66920.13</v>
      </c>
      <c r="AM44" s="731">
        <v>166890.07999999999</v>
      </c>
      <c r="AN44" s="731">
        <v>464086.44</v>
      </c>
      <c r="AO44" s="731">
        <v>200505.89</v>
      </c>
      <c r="AP44" s="731">
        <v>0</v>
      </c>
      <c r="AQ44" s="731">
        <v>65439.02</v>
      </c>
      <c r="AR44" s="731">
        <v>3595950.24</v>
      </c>
      <c r="AS44" s="731">
        <v>129712.33</v>
      </c>
      <c r="AT44" s="731">
        <v>202074.73</v>
      </c>
      <c r="AU44" s="731">
        <v>489658.45</v>
      </c>
      <c r="AV44" s="731">
        <v>191445.57</v>
      </c>
      <c r="AW44" s="731">
        <v>158244.75</v>
      </c>
      <c r="AX44" s="731">
        <v>84538.69</v>
      </c>
      <c r="AY44" s="731">
        <v>344113.95</v>
      </c>
      <c r="AZ44" s="731">
        <v>184874.3</v>
      </c>
      <c r="BA44" s="731">
        <v>97891.51</v>
      </c>
      <c r="BB44" s="731">
        <v>54391.67</v>
      </c>
      <c r="BC44" s="731">
        <v>122677.88</v>
      </c>
      <c r="BD44" s="731">
        <v>2703056.95</v>
      </c>
      <c r="BE44" s="731">
        <v>77819.3</v>
      </c>
      <c r="BF44" s="731">
        <v>126995.19</v>
      </c>
      <c r="BG44" s="731">
        <v>465769.21</v>
      </c>
      <c r="BH44" s="731">
        <v>62493.52</v>
      </c>
      <c r="BI44" s="731">
        <v>469914.75</v>
      </c>
      <c r="BJ44" s="731">
        <v>195130.88</v>
      </c>
      <c r="BK44" s="731">
        <v>0</v>
      </c>
    </row>
    <row r="45" spans="1:63" ht="22.5" customHeight="1">
      <c r="A45" s="496">
        <v>1</v>
      </c>
      <c r="B45" s="497" t="s">
        <v>57</v>
      </c>
      <c r="C45" s="498" t="s">
        <v>903</v>
      </c>
      <c r="D45" s="498">
        <v>3.7</v>
      </c>
      <c r="E45" s="497"/>
      <c r="F45" s="498">
        <v>3.7</v>
      </c>
      <c r="G45" s="550" t="s">
        <v>3802</v>
      </c>
      <c r="H45" s="549" t="s">
        <v>117</v>
      </c>
      <c r="I45">
        <f t="shared" si="0"/>
        <v>2250000</v>
      </c>
      <c r="J45" s="731">
        <v>2799192.92</v>
      </c>
      <c r="K45" s="731">
        <v>25171.21</v>
      </c>
      <c r="L45" s="731">
        <v>19888.21</v>
      </c>
      <c r="M45" s="731">
        <v>161708.59</v>
      </c>
      <c r="N45" s="731">
        <v>248346.39</v>
      </c>
      <c r="O45" s="731">
        <v>56986.36</v>
      </c>
      <c r="P45" s="731">
        <v>20322.38</v>
      </c>
      <c r="Q45" s="731">
        <v>63482.07</v>
      </c>
      <c r="R45" s="731">
        <v>21802.75</v>
      </c>
      <c r="S45" s="731">
        <v>31142</v>
      </c>
      <c r="T45" s="731">
        <v>73350.64</v>
      </c>
      <c r="U45" s="731">
        <v>17873.580000000002</v>
      </c>
      <c r="V45" s="731">
        <v>2250000</v>
      </c>
      <c r="W45" s="731">
        <v>108810.25</v>
      </c>
      <c r="X45" s="731">
        <v>23687.040000000001</v>
      </c>
      <c r="Y45" s="731">
        <v>17971.43</v>
      </c>
      <c r="Z45" s="731">
        <v>69785.42</v>
      </c>
      <c r="AA45" s="731">
        <v>77448.509999999995</v>
      </c>
      <c r="AB45" s="731">
        <v>8504</v>
      </c>
      <c r="AC45" s="732"/>
      <c r="AD45" s="731">
        <v>9886950.7400000002</v>
      </c>
      <c r="AE45" s="731">
        <v>18636.28</v>
      </c>
      <c r="AF45" s="731">
        <v>113509.99</v>
      </c>
      <c r="AG45" s="731">
        <v>216421.1</v>
      </c>
      <c r="AH45" s="731">
        <v>195207.84</v>
      </c>
      <c r="AI45" s="731">
        <v>48847.39</v>
      </c>
      <c r="AJ45" s="731">
        <v>170800.65</v>
      </c>
      <c r="AK45" s="731">
        <v>67899.44</v>
      </c>
      <c r="AL45" s="731">
        <v>48949</v>
      </c>
      <c r="AM45" s="731">
        <v>43037.93</v>
      </c>
      <c r="AN45" s="731">
        <v>409420.58</v>
      </c>
      <c r="AO45" s="731">
        <v>21442.46</v>
      </c>
      <c r="AP45" s="731">
        <v>0</v>
      </c>
      <c r="AQ45" s="731">
        <v>15173.37</v>
      </c>
      <c r="AR45" s="731">
        <v>2437526</v>
      </c>
      <c r="AS45" s="731">
        <v>57090.41</v>
      </c>
      <c r="AT45" s="731">
        <v>50245.65</v>
      </c>
      <c r="AU45" s="731">
        <v>237541.34</v>
      </c>
      <c r="AV45" s="731">
        <v>31035.62</v>
      </c>
      <c r="AW45" s="731">
        <v>28995.9</v>
      </c>
      <c r="AX45" s="731">
        <v>40032.26</v>
      </c>
      <c r="AY45" s="731">
        <v>271117.5</v>
      </c>
      <c r="AZ45" s="731">
        <v>91434.18</v>
      </c>
      <c r="BA45" s="731">
        <v>54933.55</v>
      </c>
      <c r="BB45" s="731">
        <v>52643.31</v>
      </c>
      <c r="BC45" s="731">
        <v>35528.78</v>
      </c>
      <c r="BD45" s="731">
        <v>2973182.05</v>
      </c>
      <c r="BE45" s="731">
        <v>9461.14</v>
      </c>
      <c r="BF45" s="731">
        <v>16819.990000000002</v>
      </c>
      <c r="BG45" s="731">
        <v>278427.86</v>
      </c>
      <c r="BH45" s="731">
        <v>14942.25</v>
      </c>
      <c r="BI45" s="731">
        <v>265896.5</v>
      </c>
      <c r="BJ45" s="731">
        <v>37016.94</v>
      </c>
      <c r="BK45" s="731">
        <v>0</v>
      </c>
    </row>
    <row r="46" spans="1:63" ht="22.5" customHeight="1">
      <c r="A46" s="496">
        <v>1</v>
      </c>
      <c r="B46" s="497" t="s">
        <v>57</v>
      </c>
      <c r="C46" s="498" t="s">
        <v>903</v>
      </c>
      <c r="D46" s="498">
        <v>3.7</v>
      </c>
      <c r="E46" s="497"/>
      <c r="F46" s="498">
        <v>3.7</v>
      </c>
      <c r="G46" s="550" t="s">
        <v>3803</v>
      </c>
      <c r="H46" s="549" t="s">
        <v>118</v>
      </c>
      <c r="I46">
        <f t="shared" si="0"/>
        <v>0</v>
      </c>
      <c r="J46" s="731">
        <v>62619.75</v>
      </c>
      <c r="K46" s="731">
        <v>3334.5</v>
      </c>
      <c r="L46" s="732"/>
      <c r="M46" s="732"/>
      <c r="N46" s="732"/>
      <c r="O46" s="732"/>
      <c r="P46" s="731">
        <v>1385</v>
      </c>
      <c r="Q46" s="731">
        <v>109841</v>
      </c>
      <c r="R46" s="732"/>
      <c r="S46" s="731">
        <v>18045.25</v>
      </c>
      <c r="T46" s="731">
        <v>726.75</v>
      </c>
      <c r="U46" s="731">
        <v>23899</v>
      </c>
      <c r="V46" s="732"/>
      <c r="W46" s="731">
        <v>110277</v>
      </c>
      <c r="X46" s="731">
        <v>41006.22</v>
      </c>
      <c r="Y46" s="731">
        <v>21086.5</v>
      </c>
      <c r="Z46" s="732"/>
      <c r="AA46" s="732"/>
      <c r="AB46" s="732"/>
      <c r="AC46" s="732"/>
      <c r="AD46" s="731">
        <v>9524592.7100000009</v>
      </c>
      <c r="AE46" s="732"/>
      <c r="AF46" s="732"/>
      <c r="AG46" s="731">
        <v>15926</v>
      </c>
      <c r="AH46" s="732"/>
      <c r="AI46" s="731">
        <v>2049.5</v>
      </c>
      <c r="AJ46" s="732"/>
      <c r="AK46" s="731">
        <v>361954.5</v>
      </c>
      <c r="AL46" s="731">
        <v>1688</v>
      </c>
      <c r="AM46" s="731">
        <v>241131.95</v>
      </c>
      <c r="AN46" s="731">
        <v>1673.29</v>
      </c>
      <c r="AO46" s="731">
        <v>23278.25</v>
      </c>
      <c r="AP46" s="732"/>
      <c r="AQ46" s="732"/>
      <c r="AR46" s="731">
        <v>3450</v>
      </c>
      <c r="AS46" s="732"/>
      <c r="AT46" s="732"/>
      <c r="AU46" s="731">
        <v>610174.25</v>
      </c>
      <c r="AV46" s="732"/>
      <c r="AW46" s="731">
        <v>133835.49</v>
      </c>
      <c r="AX46" s="732"/>
      <c r="AY46" s="731">
        <v>208849.5</v>
      </c>
      <c r="AZ46" s="731">
        <v>46847.4</v>
      </c>
      <c r="BA46" s="731">
        <v>48291</v>
      </c>
      <c r="BB46" s="732"/>
      <c r="BC46" s="731">
        <v>37648</v>
      </c>
      <c r="BD46" s="731">
        <v>110658</v>
      </c>
      <c r="BE46" s="731">
        <v>48486.75</v>
      </c>
      <c r="BF46" s="731">
        <v>245</v>
      </c>
      <c r="BG46" s="731">
        <v>25897.8</v>
      </c>
      <c r="BH46" s="731">
        <v>0</v>
      </c>
      <c r="BI46" s="731">
        <v>1716.25</v>
      </c>
      <c r="BJ46" s="732"/>
      <c r="BK46" s="731">
        <v>1452.75</v>
      </c>
    </row>
    <row r="47" spans="1:63" ht="22.5" customHeight="1">
      <c r="A47" s="496">
        <v>1</v>
      </c>
      <c r="B47" s="497" t="s">
        <v>57</v>
      </c>
      <c r="C47" s="498" t="s">
        <v>903</v>
      </c>
      <c r="D47" s="498">
        <v>3.7</v>
      </c>
      <c r="E47" s="497"/>
      <c r="F47" s="498">
        <v>3.7</v>
      </c>
      <c r="G47" s="550" t="s">
        <v>3804</v>
      </c>
      <c r="H47" s="549" t="s">
        <v>119</v>
      </c>
      <c r="I47">
        <f t="shared" si="0"/>
        <v>0</v>
      </c>
      <c r="J47" s="731">
        <v>8660515.9700000007</v>
      </c>
      <c r="K47" s="731">
        <v>3777</v>
      </c>
      <c r="L47" s="732"/>
      <c r="M47" s="731">
        <v>15670</v>
      </c>
      <c r="N47" s="732"/>
      <c r="O47" s="731">
        <v>112727</v>
      </c>
      <c r="P47" s="731">
        <v>4976</v>
      </c>
      <c r="Q47" s="731">
        <v>32159</v>
      </c>
      <c r="R47" s="732"/>
      <c r="S47" s="731">
        <v>22118.5</v>
      </c>
      <c r="T47" s="732"/>
      <c r="U47" s="731">
        <v>118797.5</v>
      </c>
      <c r="V47" s="732"/>
      <c r="W47" s="732"/>
      <c r="X47" s="731">
        <v>22301</v>
      </c>
      <c r="Y47" s="731">
        <v>28266.25</v>
      </c>
      <c r="Z47" s="732"/>
      <c r="AA47" s="732"/>
      <c r="AB47" s="731">
        <v>13228.75</v>
      </c>
      <c r="AC47" s="732"/>
      <c r="AD47" s="731">
        <v>12409627.83</v>
      </c>
      <c r="AE47" s="732"/>
      <c r="AF47" s="732"/>
      <c r="AG47" s="731">
        <v>38888.75</v>
      </c>
      <c r="AH47" s="731">
        <v>2534.25</v>
      </c>
      <c r="AI47" s="732"/>
      <c r="AJ47" s="732"/>
      <c r="AK47" s="731">
        <v>150538</v>
      </c>
      <c r="AL47" s="732"/>
      <c r="AM47" s="731">
        <v>472215</v>
      </c>
      <c r="AN47" s="731">
        <v>78265.2</v>
      </c>
      <c r="AO47" s="731">
        <v>74132.149999999994</v>
      </c>
      <c r="AP47" s="732"/>
      <c r="AQ47" s="732"/>
      <c r="AR47" s="731">
        <v>934607.46</v>
      </c>
      <c r="AS47" s="732"/>
      <c r="AT47" s="731">
        <v>13841.5</v>
      </c>
      <c r="AU47" s="731">
        <v>48137</v>
      </c>
      <c r="AV47" s="732"/>
      <c r="AW47" s="731">
        <v>212164.25</v>
      </c>
      <c r="AX47" s="731">
        <v>15498.51</v>
      </c>
      <c r="AY47" s="732"/>
      <c r="AZ47" s="731">
        <v>23019</v>
      </c>
      <c r="BA47" s="731">
        <v>38693</v>
      </c>
      <c r="BB47" s="732"/>
      <c r="BC47" s="731">
        <v>14679</v>
      </c>
      <c r="BD47" s="731">
        <v>1965128.5</v>
      </c>
      <c r="BE47" s="732"/>
      <c r="BF47" s="731">
        <v>24765.75</v>
      </c>
      <c r="BG47" s="731">
        <v>56309</v>
      </c>
      <c r="BH47" s="731">
        <v>0</v>
      </c>
      <c r="BI47" s="731">
        <v>1120</v>
      </c>
      <c r="BJ47" s="732"/>
      <c r="BK47" s="731">
        <v>30667.25</v>
      </c>
    </row>
    <row r="48" spans="1:63" ht="22.5" customHeight="1">
      <c r="A48" s="496">
        <v>1</v>
      </c>
      <c r="B48" s="497" t="s">
        <v>57</v>
      </c>
      <c r="C48" s="498" t="s">
        <v>903</v>
      </c>
      <c r="D48" s="498">
        <v>3.7</v>
      </c>
      <c r="E48" s="497"/>
      <c r="F48" s="498">
        <v>3.7</v>
      </c>
      <c r="G48" s="548" t="s">
        <v>3805</v>
      </c>
      <c r="H48" s="547" t="s">
        <v>120</v>
      </c>
      <c r="I48">
        <f>SUMIF($J$1:$BK$1,$I$1,$J48:$BK48)</f>
        <v>742606.95</v>
      </c>
      <c r="J48" s="731">
        <v>1377520.94</v>
      </c>
      <c r="K48" s="731">
        <v>60090.5</v>
      </c>
      <c r="L48" s="731">
        <v>3638</v>
      </c>
      <c r="M48" s="731">
        <v>43123.75</v>
      </c>
      <c r="N48" s="731">
        <v>194757.1</v>
      </c>
      <c r="O48" s="731">
        <v>89326</v>
      </c>
      <c r="P48" s="731">
        <v>100556.5</v>
      </c>
      <c r="Q48" s="731">
        <v>97655</v>
      </c>
      <c r="R48" s="731">
        <v>5336</v>
      </c>
      <c r="S48" s="731">
        <v>15080</v>
      </c>
      <c r="T48" s="731">
        <v>42632.75</v>
      </c>
      <c r="U48" s="731">
        <v>19789.47</v>
      </c>
      <c r="V48" s="731">
        <v>742606.95</v>
      </c>
      <c r="W48" s="731">
        <v>135034</v>
      </c>
      <c r="X48" s="731">
        <v>38687.5</v>
      </c>
      <c r="Y48" s="731">
        <v>68315.5</v>
      </c>
      <c r="Z48" s="731">
        <v>142056</v>
      </c>
      <c r="AA48" s="731">
        <v>165349.5</v>
      </c>
      <c r="AB48" s="731">
        <v>10653</v>
      </c>
      <c r="AC48" s="731">
        <v>18191</v>
      </c>
      <c r="AD48" s="731">
        <v>58944.72</v>
      </c>
      <c r="AE48" s="731">
        <v>14830</v>
      </c>
      <c r="AF48" s="731">
        <v>2150</v>
      </c>
      <c r="AG48" s="731">
        <v>132827</v>
      </c>
      <c r="AH48" s="731">
        <v>181348</v>
      </c>
      <c r="AI48" s="731">
        <v>3430</v>
      </c>
      <c r="AJ48" s="731">
        <v>0</v>
      </c>
      <c r="AK48" s="731">
        <v>59601.5</v>
      </c>
      <c r="AL48" s="731">
        <v>8401</v>
      </c>
      <c r="AM48" s="731">
        <v>49416.36</v>
      </c>
      <c r="AN48" s="731">
        <v>360760.25</v>
      </c>
      <c r="AO48" s="731">
        <v>28863</v>
      </c>
      <c r="AP48" s="731">
        <v>21629.75</v>
      </c>
      <c r="AQ48" s="731">
        <v>21090</v>
      </c>
      <c r="AR48" s="731">
        <v>1837156.73</v>
      </c>
      <c r="AS48" s="731">
        <v>108287.5</v>
      </c>
      <c r="AT48" s="731">
        <v>13001.25</v>
      </c>
      <c r="AU48" s="731">
        <v>290627.25</v>
      </c>
      <c r="AV48" s="731">
        <v>156940.25</v>
      </c>
      <c r="AW48" s="731">
        <v>111680.97</v>
      </c>
      <c r="AX48" s="731">
        <v>216463.15</v>
      </c>
      <c r="AY48" s="731">
        <v>146113</v>
      </c>
      <c r="AZ48" s="731">
        <v>59843.5</v>
      </c>
      <c r="BA48" s="731">
        <v>162428.25</v>
      </c>
      <c r="BB48" s="731">
        <v>45572</v>
      </c>
      <c r="BC48" s="731">
        <v>29833.5</v>
      </c>
      <c r="BD48" s="731">
        <v>1276676.5</v>
      </c>
      <c r="BE48" s="731">
        <v>16897</v>
      </c>
      <c r="BF48" s="731">
        <v>251975</v>
      </c>
      <c r="BG48" s="731">
        <v>353296</v>
      </c>
      <c r="BH48" s="731">
        <v>12507</v>
      </c>
      <c r="BI48" s="731">
        <v>106433</v>
      </c>
      <c r="BJ48" s="731">
        <v>70707</v>
      </c>
      <c r="BK48" s="731">
        <v>51308</v>
      </c>
    </row>
    <row r="49" spans="1:63" ht="22.5" customHeight="1">
      <c r="A49" s="496">
        <v>1</v>
      </c>
      <c r="B49" s="497" t="s">
        <v>57</v>
      </c>
      <c r="C49" s="498" t="s">
        <v>903</v>
      </c>
      <c r="D49" s="498">
        <v>3.7</v>
      </c>
      <c r="E49" s="497"/>
      <c r="F49" s="498">
        <v>3.7</v>
      </c>
      <c r="G49" s="548" t="s">
        <v>3806</v>
      </c>
      <c r="H49" s="547" t="s">
        <v>121</v>
      </c>
      <c r="I49">
        <f t="shared" si="0"/>
        <v>692049.45</v>
      </c>
      <c r="J49" s="731">
        <v>1494729.25</v>
      </c>
      <c r="K49" s="732"/>
      <c r="L49" s="731">
        <v>16441.5</v>
      </c>
      <c r="M49" s="731">
        <v>62947.75</v>
      </c>
      <c r="N49" s="731">
        <v>1070974.05</v>
      </c>
      <c r="O49" s="731">
        <v>230758</v>
      </c>
      <c r="P49" s="731">
        <v>21718.5</v>
      </c>
      <c r="Q49" s="731">
        <v>5585</v>
      </c>
      <c r="R49" s="731">
        <v>6690.5</v>
      </c>
      <c r="S49" s="732"/>
      <c r="T49" s="731">
        <v>32389.75</v>
      </c>
      <c r="U49" s="731">
        <v>25401.5</v>
      </c>
      <c r="V49" s="731">
        <v>692049.45</v>
      </c>
      <c r="W49" s="731">
        <v>33664.25</v>
      </c>
      <c r="X49" s="732"/>
      <c r="Y49" s="732"/>
      <c r="Z49" s="731">
        <v>106130.15</v>
      </c>
      <c r="AA49" s="731">
        <v>82229.75</v>
      </c>
      <c r="AB49" s="732"/>
      <c r="AC49" s="732"/>
      <c r="AD49" s="731">
        <v>2406565.83</v>
      </c>
      <c r="AE49" s="731">
        <v>14947</v>
      </c>
      <c r="AF49" s="731">
        <v>47981</v>
      </c>
      <c r="AG49" s="731">
        <v>67278.5</v>
      </c>
      <c r="AH49" s="731">
        <v>81867.25</v>
      </c>
      <c r="AI49" s="731">
        <v>0</v>
      </c>
      <c r="AJ49" s="731">
        <v>116273.25</v>
      </c>
      <c r="AK49" s="731">
        <v>2018</v>
      </c>
      <c r="AL49" s="731">
        <v>0</v>
      </c>
      <c r="AM49" s="732"/>
      <c r="AN49" s="731">
        <v>147002.43</v>
      </c>
      <c r="AO49" s="732"/>
      <c r="AP49" s="731">
        <v>2700</v>
      </c>
      <c r="AQ49" s="732"/>
      <c r="AR49" s="731">
        <v>1377249.28</v>
      </c>
      <c r="AS49" s="731">
        <v>42925</v>
      </c>
      <c r="AT49" s="731">
        <v>80349.570000000007</v>
      </c>
      <c r="AU49" s="731">
        <v>299069.5</v>
      </c>
      <c r="AV49" s="731">
        <v>43675</v>
      </c>
      <c r="AW49" s="731">
        <v>51889.75</v>
      </c>
      <c r="AX49" s="731">
        <v>90007</v>
      </c>
      <c r="AY49" s="731">
        <v>327908.14</v>
      </c>
      <c r="AZ49" s="731">
        <v>19114.25</v>
      </c>
      <c r="BA49" s="732"/>
      <c r="BB49" s="732"/>
      <c r="BC49" s="731">
        <v>49357</v>
      </c>
      <c r="BD49" s="731">
        <v>638622</v>
      </c>
      <c r="BE49" s="731">
        <v>53448</v>
      </c>
      <c r="BF49" s="732"/>
      <c r="BG49" s="731">
        <v>76757</v>
      </c>
      <c r="BH49" s="731">
        <v>4080.25</v>
      </c>
      <c r="BI49" s="731">
        <v>139959</v>
      </c>
      <c r="BJ49" s="731">
        <v>78081.3</v>
      </c>
      <c r="BK49" s="731">
        <v>44166.75</v>
      </c>
    </row>
    <row r="50" spans="1:63" ht="22.5" customHeight="1">
      <c r="A50" s="496">
        <v>1</v>
      </c>
      <c r="B50" s="497" t="s">
        <v>57</v>
      </c>
      <c r="C50" s="498" t="s">
        <v>903</v>
      </c>
      <c r="D50" s="498">
        <v>3.7</v>
      </c>
      <c r="E50" s="497"/>
      <c r="F50" s="498">
        <v>3.7</v>
      </c>
      <c r="G50" s="548" t="s">
        <v>3807</v>
      </c>
      <c r="H50" s="547" t="s">
        <v>122</v>
      </c>
      <c r="I50">
        <f t="shared" si="0"/>
        <v>87782</v>
      </c>
      <c r="J50" s="731">
        <v>1121445.5</v>
      </c>
      <c r="K50" s="732"/>
      <c r="L50" s="731">
        <v>8523.5</v>
      </c>
      <c r="M50" s="731">
        <v>27938.5</v>
      </c>
      <c r="N50" s="731">
        <v>58350.75</v>
      </c>
      <c r="O50" s="731">
        <v>34029</v>
      </c>
      <c r="P50" s="731">
        <v>24297</v>
      </c>
      <c r="Q50" s="731">
        <v>43919</v>
      </c>
      <c r="R50" s="732"/>
      <c r="S50" s="732"/>
      <c r="T50" s="732"/>
      <c r="U50" s="731">
        <v>2687</v>
      </c>
      <c r="V50" s="731">
        <v>87782</v>
      </c>
      <c r="W50" s="732"/>
      <c r="X50" s="732"/>
      <c r="Y50" s="732"/>
      <c r="Z50" s="732"/>
      <c r="AA50" s="732"/>
      <c r="AB50" s="732"/>
      <c r="AC50" s="731">
        <v>7543</v>
      </c>
      <c r="AD50" s="731">
        <v>5889482.7000000002</v>
      </c>
      <c r="AE50" s="731">
        <v>0</v>
      </c>
      <c r="AF50" s="732"/>
      <c r="AG50" s="732"/>
      <c r="AH50" s="732"/>
      <c r="AI50" s="732"/>
      <c r="AJ50" s="731">
        <v>10320.43</v>
      </c>
      <c r="AK50" s="732"/>
      <c r="AL50" s="732"/>
      <c r="AM50" s="732"/>
      <c r="AN50" s="731">
        <v>0</v>
      </c>
      <c r="AO50" s="732"/>
      <c r="AP50" s="731">
        <v>5736.75</v>
      </c>
      <c r="AQ50" s="732"/>
      <c r="AR50" s="731">
        <v>3436643.75</v>
      </c>
      <c r="AS50" s="731">
        <v>9717.5</v>
      </c>
      <c r="AT50" s="731">
        <v>77591.25</v>
      </c>
      <c r="AU50" s="732"/>
      <c r="AV50" s="731">
        <v>35606.5</v>
      </c>
      <c r="AW50" s="731">
        <v>17736.5</v>
      </c>
      <c r="AX50" s="731">
        <v>64434.07</v>
      </c>
      <c r="AY50" s="731">
        <v>53962</v>
      </c>
      <c r="AZ50" s="732"/>
      <c r="BA50" s="732"/>
      <c r="BB50" s="731">
        <v>15701</v>
      </c>
      <c r="BC50" s="732"/>
      <c r="BD50" s="731">
        <v>400691.25</v>
      </c>
      <c r="BE50" s="732"/>
      <c r="BF50" s="732"/>
      <c r="BG50" s="731">
        <v>56555.05</v>
      </c>
      <c r="BH50" s="732"/>
      <c r="BI50" s="731">
        <v>204457</v>
      </c>
      <c r="BJ50" s="731">
        <v>60227</v>
      </c>
      <c r="BK50" s="731">
        <v>38961.25</v>
      </c>
    </row>
    <row r="51" spans="1:63" ht="22.5" customHeight="1">
      <c r="A51" s="496">
        <v>1</v>
      </c>
      <c r="B51" s="497" t="s">
        <v>57</v>
      </c>
      <c r="C51" s="498" t="s">
        <v>903</v>
      </c>
      <c r="D51" s="498">
        <v>3.7</v>
      </c>
      <c r="E51" s="497"/>
      <c r="F51" s="498">
        <v>3.7</v>
      </c>
      <c r="G51" s="548" t="s">
        <v>3808</v>
      </c>
      <c r="H51" s="547" t="s">
        <v>123</v>
      </c>
      <c r="I51">
        <f t="shared" si="0"/>
        <v>1985582.9</v>
      </c>
      <c r="J51" s="731">
        <v>4342550.28</v>
      </c>
      <c r="K51" s="732"/>
      <c r="L51" s="732"/>
      <c r="M51" s="732"/>
      <c r="N51" s="732"/>
      <c r="O51" s="732"/>
      <c r="P51" s="731">
        <v>0</v>
      </c>
      <c r="Q51" s="732"/>
      <c r="R51" s="732"/>
      <c r="S51" s="732"/>
      <c r="T51" s="732"/>
      <c r="U51" s="732"/>
      <c r="V51" s="731">
        <v>1985582.9</v>
      </c>
      <c r="W51" s="732"/>
      <c r="X51" s="732"/>
      <c r="Y51" s="732"/>
      <c r="Z51" s="732"/>
      <c r="AA51" s="732"/>
      <c r="AB51" s="732"/>
      <c r="AC51" s="732"/>
      <c r="AD51" s="731">
        <v>4370090.2</v>
      </c>
      <c r="AE51" s="731">
        <v>4340</v>
      </c>
      <c r="AF51" s="732"/>
      <c r="AG51" s="731">
        <v>11944</v>
      </c>
      <c r="AH51" s="732"/>
      <c r="AI51" s="732"/>
      <c r="AJ51" s="732"/>
      <c r="AK51" s="732"/>
      <c r="AL51" s="732"/>
      <c r="AM51" s="732"/>
      <c r="AN51" s="731">
        <v>0</v>
      </c>
      <c r="AO51" s="732"/>
      <c r="AP51" s="732"/>
      <c r="AQ51" s="732"/>
      <c r="AR51" s="731">
        <v>14415841.710000001</v>
      </c>
      <c r="AS51" s="732"/>
      <c r="AT51" s="731">
        <v>9485</v>
      </c>
      <c r="AU51" s="732"/>
      <c r="AV51" s="731">
        <v>1075.5</v>
      </c>
      <c r="AW51" s="732"/>
      <c r="AX51" s="732"/>
      <c r="AY51" s="732"/>
      <c r="AZ51" s="732"/>
      <c r="BA51" s="732"/>
      <c r="BB51" s="731">
        <v>24580</v>
      </c>
      <c r="BC51" s="732"/>
      <c r="BD51" s="732"/>
      <c r="BE51" s="732"/>
      <c r="BF51" s="732"/>
      <c r="BG51" s="732"/>
      <c r="BH51" s="732"/>
      <c r="BI51" s="731">
        <v>12120.25</v>
      </c>
      <c r="BJ51" s="731">
        <v>21189</v>
      </c>
      <c r="BK51" s="732"/>
    </row>
    <row r="52" spans="1:63" ht="22.5" customHeight="1">
      <c r="A52" s="496">
        <v>1</v>
      </c>
      <c r="B52" s="497" t="s">
        <v>57</v>
      </c>
      <c r="C52" s="498" t="s">
        <v>903</v>
      </c>
      <c r="D52" s="498">
        <v>3.5</v>
      </c>
      <c r="E52" s="497"/>
      <c r="F52" s="498">
        <v>3.5</v>
      </c>
      <c r="G52" s="548" t="s">
        <v>3809</v>
      </c>
      <c r="H52" s="547" t="s">
        <v>124</v>
      </c>
      <c r="I52">
        <f t="shared" si="0"/>
        <v>20876036.210000001</v>
      </c>
      <c r="J52" s="731">
        <v>20260925.300000001</v>
      </c>
      <c r="K52" s="731">
        <v>403524</v>
      </c>
      <c r="L52" s="731">
        <v>1211450</v>
      </c>
      <c r="M52" s="731">
        <v>1029551.1</v>
      </c>
      <c r="N52" s="731">
        <v>3713165.5</v>
      </c>
      <c r="O52" s="731">
        <v>3685272</v>
      </c>
      <c r="P52" s="731">
        <v>2171493.2000000002</v>
      </c>
      <c r="Q52" s="731">
        <v>1965457</v>
      </c>
      <c r="R52" s="731">
        <v>635483.24</v>
      </c>
      <c r="S52" s="731">
        <v>640358.25</v>
      </c>
      <c r="T52" s="731">
        <v>940905.44</v>
      </c>
      <c r="U52" s="731">
        <v>113087.5</v>
      </c>
      <c r="V52" s="731">
        <v>20876036.210000001</v>
      </c>
      <c r="W52" s="731">
        <v>604618</v>
      </c>
      <c r="X52" s="731">
        <v>831523.9</v>
      </c>
      <c r="Y52" s="731">
        <v>1170913.5</v>
      </c>
      <c r="Z52" s="731">
        <v>4671651.5</v>
      </c>
      <c r="AA52" s="731">
        <v>1652581.5</v>
      </c>
      <c r="AB52" s="731">
        <v>390474.5</v>
      </c>
      <c r="AC52" s="731">
        <v>281270.25</v>
      </c>
      <c r="AD52" s="731">
        <v>58890424.689999998</v>
      </c>
      <c r="AE52" s="731">
        <v>3506598.25</v>
      </c>
      <c r="AF52" s="731">
        <v>1499966.5</v>
      </c>
      <c r="AG52" s="731">
        <v>1838378.57</v>
      </c>
      <c r="AH52" s="731">
        <v>2199620.25</v>
      </c>
      <c r="AI52" s="731">
        <v>991060.14</v>
      </c>
      <c r="AJ52" s="731">
        <v>5754372.5</v>
      </c>
      <c r="AK52" s="731">
        <v>4993090.83</v>
      </c>
      <c r="AL52" s="731">
        <v>728391.75</v>
      </c>
      <c r="AM52" s="731">
        <v>806040.57</v>
      </c>
      <c r="AN52" s="731">
        <v>873216.97</v>
      </c>
      <c r="AO52" s="731">
        <v>319222.34999999998</v>
      </c>
      <c r="AP52" s="731">
        <v>729953</v>
      </c>
      <c r="AQ52" s="731">
        <v>984274</v>
      </c>
      <c r="AR52" s="731">
        <v>11862173.66</v>
      </c>
      <c r="AS52" s="731">
        <v>1041916.62</v>
      </c>
      <c r="AT52" s="731">
        <v>1040349.31</v>
      </c>
      <c r="AU52" s="731">
        <v>4865024.25</v>
      </c>
      <c r="AV52" s="731">
        <v>790649.25</v>
      </c>
      <c r="AW52" s="731">
        <v>444366.75</v>
      </c>
      <c r="AX52" s="731">
        <v>1174347.4099999999</v>
      </c>
      <c r="AY52" s="731">
        <v>2394985</v>
      </c>
      <c r="AZ52" s="731">
        <v>209632.5</v>
      </c>
      <c r="BA52" s="731">
        <v>201792.5</v>
      </c>
      <c r="BB52" s="731">
        <v>32806</v>
      </c>
      <c r="BC52" s="731">
        <v>284913.45</v>
      </c>
      <c r="BD52" s="731">
        <v>9352212.8900000006</v>
      </c>
      <c r="BE52" s="731">
        <v>2136812</v>
      </c>
      <c r="BF52" s="731">
        <v>1224062.75</v>
      </c>
      <c r="BG52" s="731">
        <v>2665471.2000000002</v>
      </c>
      <c r="BH52" s="731">
        <v>235693</v>
      </c>
      <c r="BI52" s="731">
        <v>461067.75</v>
      </c>
      <c r="BJ52" s="731">
        <v>1265097.25</v>
      </c>
      <c r="BK52" s="731">
        <v>299102.8</v>
      </c>
    </row>
    <row r="53" spans="1:63" ht="22.5" customHeight="1">
      <c r="A53" s="496">
        <v>1</v>
      </c>
      <c r="B53" s="497" t="s">
        <v>57</v>
      </c>
      <c r="C53" s="498" t="s">
        <v>903</v>
      </c>
      <c r="D53" s="498" t="s">
        <v>2549</v>
      </c>
      <c r="E53" s="497"/>
      <c r="F53" s="498" t="s">
        <v>2549</v>
      </c>
      <c r="G53" s="548" t="s">
        <v>3810</v>
      </c>
      <c r="H53" s="547" t="s">
        <v>125</v>
      </c>
      <c r="I53">
        <f t="shared" si="0"/>
        <v>11377850.5</v>
      </c>
      <c r="J53" s="731">
        <v>15179943.09</v>
      </c>
      <c r="K53" s="731">
        <v>87280.47</v>
      </c>
      <c r="L53" s="731">
        <v>214044.23</v>
      </c>
      <c r="M53" s="731">
        <v>576497.25</v>
      </c>
      <c r="N53" s="731">
        <v>3116125.45</v>
      </c>
      <c r="O53" s="731">
        <v>1998287.95</v>
      </c>
      <c r="P53" s="731">
        <v>465415.2</v>
      </c>
      <c r="Q53" s="731">
        <v>620494</v>
      </c>
      <c r="R53" s="731">
        <v>454688.5</v>
      </c>
      <c r="S53" s="731">
        <v>351667.05</v>
      </c>
      <c r="T53" s="731">
        <v>237321.37</v>
      </c>
      <c r="U53" s="731">
        <v>222605.82</v>
      </c>
      <c r="V53" s="731">
        <v>11377850.5</v>
      </c>
      <c r="W53" s="731">
        <v>204426</v>
      </c>
      <c r="X53" s="731">
        <v>410122</v>
      </c>
      <c r="Y53" s="731">
        <v>489198.86</v>
      </c>
      <c r="Z53" s="731">
        <v>1035423.8</v>
      </c>
      <c r="AA53" s="731">
        <v>550129.75</v>
      </c>
      <c r="AB53" s="731">
        <v>49104.75</v>
      </c>
      <c r="AC53" s="732"/>
      <c r="AD53" s="731">
        <v>39116732.630000003</v>
      </c>
      <c r="AE53" s="731">
        <v>301226.5</v>
      </c>
      <c r="AF53" s="731">
        <v>1065633</v>
      </c>
      <c r="AG53" s="731">
        <v>687744.47</v>
      </c>
      <c r="AH53" s="731">
        <v>3510065.53</v>
      </c>
      <c r="AI53" s="731">
        <v>236962.5</v>
      </c>
      <c r="AJ53" s="731">
        <v>3253501</v>
      </c>
      <c r="AK53" s="731">
        <v>2336733.7400000002</v>
      </c>
      <c r="AL53" s="731">
        <v>436766.05</v>
      </c>
      <c r="AM53" s="731">
        <v>847516.76</v>
      </c>
      <c r="AN53" s="731">
        <v>860504.35</v>
      </c>
      <c r="AO53" s="731">
        <v>75711.05</v>
      </c>
      <c r="AP53" s="731">
        <v>95288.94</v>
      </c>
      <c r="AQ53" s="731">
        <v>67607.199999999997</v>
      </c>
      <c r="AR53" s="731">
        <v>8051377.0999999996</v>
      </c>
      <c r="AS53" s="731">
        <v>294744.71000000002</v>
      </c>
      <c r="AT53" s="731">
        <v>331067.5</v>
      </c>
      <c r="AU53" s="731">
        <v>1736296</v>
      </c>
      <c r="AV53" s="731">
        <v>160010</v>
      </c>
      <c r="AW53" s="731">
        <v>176056.25</v>
      </c>
      <c r="AX53" s="731">
        <v>248996.75</v>
      </c>
      <c r="AY53" s="731">
        <v>4728039.3899999997</v>
      </c>
      <c r="AZ53" s="731">
        <v>35943.25</v>
      </c>
      <c r="BA53" s="731">
        <v>92329.4</v>
      </c>
      <c r="BB53" s="731">
        <v>194196</v>
      </c>
      <c r="BC53" s="731">
        <v>161793.75</v>
      </c>
      <c r="BD53" s="731">
        <v>8966789.5</v>
      </c>
      <c r="BE53" s="731">
        <v>636651</v>
      </c>
      <c r="BF53" s="731">
        <v>291139.46000000002</v>
      </c>
      <c r="BG53" s="731">
        <v>565979.4</v>
      </c>
      <c r="BH53" s="731">
        <v>26693.5</v>
      </c>
      <c r="BI53" s="731">
        <v>1076362.8</v>
      </c>
      <c r="BJ53" s="731">
        <v>583387.75</v>
      </c>
      <c r="BK53" s="731">
        <v>184008.9</v>
      </c>
    </row>
    <row r="54" spans="1:63" ht="22.5" customHeight="1">
      <c r="A54" s="496">
        <v>1</v>
      </c>
      <c r="B54" s="497" t="s">
        <v>57</v>
      </c>
      <c r="C54" s="498" t="s">
        <v>903</v>
      </c>
      <c r="D54" s="498" t="s">
        <v>2554</v>
      </c>
      <c r="E54" s="497"/>
      <c r="F54" s="498" t="s">
        <v>2554</v>
      </c>
      <c r="G54" s="550" t="s">
        <v>3811</v>
      </c>
      <c r="H54" s="549" t="s">
        <v>126</v>
      </c>
      <c r="I54">
        <f t="shared" si="0"/>
        <v>0</v>
      </c>
      <c r="J54" s="731">
        <v>0</v>
      </c>
      <c r="K54" s="731">
        <v>0</v>
      </c>
      <c r="L54" s="731">
        <v>0</v>
      </c>
      <c r="M54" s="731">
        <v>0</v>
      </c>
      <c r="N54" s="731">
        <v>0</v>
      </c>
      <c r="O54" s="731">
        <v>0</v>
      </c>
      <c r="P54" s="731">
        <v>0</v>
      </c>
      <c r="Q54" s="731">
        <v>0</v>
      </c>
      <c r="R54" s="731">
        <v>0</v>
      </c>
      <c r="S54" s="731">
        <v>0</v>
      </c>
      <c r="T54" s="731">
        <v>0</v>
      </c>
      <c r="U54" s="731">
        <v>0</v>
      </c>
      <c r="V54" s="731">
        <v>0</v>
      </c>
      <c r="W54" s="731">
        <v>0</v>
      </c>
      <c r="X54" s="731">
        <v>0</v>
      </c>
      <c r="Y54" s="731">
        <v>0</v>
      </c>
      <c r="Z54" s="731">
        <v>0</v>
      </c>
      <c r="AA54" s="731">
        <v>0</v>
      </c>
      <c r="AB54" s="731">
        <v>0</v>
      </c>
      <c r="AC54" s="732"/>
      <c r="AD54" s="731">
        <v>0</v>
      </c>
      <c r="AE54" s="731">
        <v>0</v>
      </c>
      <c r="AF54" s="731">
        <v>0</v>
      </c>
      <c r="AG54" s="732"/>
      <c r="AH54" s="732"/>
      <c r="AI54" s="731">
        <v>0</v>
      </c>
      <c r="AJ54" s="731">
        <v>0</v>
      </c>
      <c r="AK54" s="732"/>
      <c r="AL54" s="732"/>
      <c r="AM54" s="731">
        <v>0</v>
      </c>
      <c r="AN54" s="731">
        <v>0</v>
      </c>
      <c r="AO54" s="731">
        <v>0</v>
      </c>
      <c r="AP54" s="731">
        <v>0</v>
      </c>
      <c r="AQ54" s="732"/>
      <c r="AR54" s="731">
        <v>0</v>
      </c>
      <c r="AS54" s="732"/>
      <c r="AT54" s="731">
        <v>0</v>
      </c>
      <c r="AU54" s="731">
        <v>0</v>
      </c>
      <c r="AV54" s="731">
        <v>0</v>
      </c>
      <c r="AW54" s="731">
        <v>0</v>
      </c>
      <c r="AX54" s="731">
        <v>0</v>
      </c>
      <c r="AY54" s="731">
        <v>0</v>
      </c>
      <c r="AZ54" s="731">
        <v>0</v>
      </c>
      <c r="BA54" s="732"/>
      <c r="BB54" s="731">
        <v>0</v>
      </c>
      <c r="BC54" s="732"/>
      <c r="BD54" s="731">
        <v>0</v>
      </c>
      <c r="BE54" s="731">
        <v>0</v>
      </c>
      <c r="BF54" s="731">
        <v>0</v>
      </c>
      <c r="BG54" s="731">
        <v>0</v>
      </c>
      <c r="BH54" s="732"/>
      <c r="BI54" s="731">
        <v>0</v>
      </c>
      <c r="BJ54" s="731">
        <v>0</v>
      </c>
      <c r="BK54" s="731">
        <v>0</v>
      </c>
    </row>
    <row r="55" spans="1:63" ht="22.5" customHeight="1">
      <c r="A55" s="496">
        <v>1</v>
      </c>
      <c r="B55" s="497" t="s">
        <v>57</v>
      </c>
      <c r="C55" s="498" t="s">
        <v>903</v>
      </c>
      <c r="D55" s="498" t="s">
        <v>2554</v>
      </c>
      <c r="E55" s="497"/>
      <c r="F55" s="498" t="s">
        <v>2554</v>
      </c>
      <c r="G55" s="550" t="s">
        <v>3812</v>
      </c>
      <c r="H55" s="549" t="s">
        <v>127</v>
      </c>
      <c r="I55">
        <f t="shared" si="0"/>
        <v>0</v>
      </c>
      <c r="J55" s="732"/>
      <c r="K55" s="731">
        <v>0</v>
      </c>
      <c r="L55" s="732"/>
      <c r="M55" s="732"/>
      <c r="N55" s="731">
        <v>0</v>
      </c>
      <c r="O55" s="731">
        <v>0</v>
      </c>
      <c r="P55" s="732"/>
      <c r="Q55" s="732"/>
      <c r="R55" s="731">
        <v>0</v>
      </c>
      <c r="S55" s="732"/>
      <c r="T55" s="731">
        <v>0</v>
      </c>
      <c r="U55" s="731">
        <v>0</v>
      </c>
      <c r="V55" s="731">
        <v>0</v>
      </c>
      <c r="W55" s="732"/>
      <c r="X55" s="731">
        <v>0</v>
      </c>
      <c r="Y55" s="732"/>
      <c r="Z55" s="732"/>
      <c r="AA55" s="731">
        <v>0</v>
      </c>
      <c r="AB55" s="732"/>
      <c r="AC55" s="732"/>
      <c r="AD55" s="731">
        <v>0</v>
      </c>
      <c r="AE55" s="732"/>
      <c r="AF55" s="732"/>
      <c r="AG55" s="732"/>
      <c r="AH55" s="732"/>
      <c r="AI55" s="731">
        <v>0</v>
      </c>
      <c r="AJ55" s="731">
        <v>0</v>
      </c>
      <c r="AK55" s="732"/>
      <c r="AL55" s="732"/>
      <c r="AM55" s="731">
        <v>0</v>
      </c>
      <c r="AN55" s="732"/>
      <c r="AO55" s="732"/>
      <c r="AP55" s="732"/>
      <c r="AQ55" s="732"/>
      <c r="AR55" s="731">
        <v>0</v>
      </c>
      <c r="AS55" s="732"/>
      <c r="AT55" s="732"/>
      <c r="AU55" s="731">
        <v>0</v>
      </c>
      <c r="AV55" s="732"/>
      <c r="AW55" s="732"/>
      <c r="AX55" s="732"/>
      <c r="AY55" s="732"/>
      <c r="AZ55" s="732"/>
      <c r="BA55" s="732"/>
      <c r="BB55" s="732"/>
      <c r="BC55" s="732"/>
      <c r="BD55" s="731">
        <v>0</v>
      </c>
      <c r="BE55" s="731">
        <v>0</v>
      </c>
      <c r="BF55" s="732"/>
      <c r="BG55" s="732"/>
      <c r="BH55" s="732"/>
      <c r="BI55" s="731">
        <v>0</v>
      </c>
      <c r="BJ55" s="732"/>
      <c r="BK55" s="732"/>
    </row>
    <row r="56" spans="1:63" ht="22.5" customHeight="1">
      <c r="A56" s="496">
        <v>1</v>
      </c>
      <c r="B56" s="497" t="s">
        <v>57</v>
      </c>
      <c r="C56" s="498" t="s">
        <v>903</v>
      </c>
      <c r="D56" s="498" t="s">
        <v>2554</v>
      </c>
      <c r="E56" s="497"/>
      <c r="F56" s="498" t="s">
        <v>2554</v>
      </c>
      <c r="G56" s="548" t="s">
        <v>3813</v>
      </c>
      <c r="H56" s="547" t="s">
        <v>128</v>
      </c>
      <c r="I56">
        <f t="shared" si="0"/>
        <v>205057</v>
      </c>
      <c r="J56" s="731">
        <v>46007</v>
      </c>
      <c r="K56" s="732"/>
      <c r="L56" s="732"/>
      <c r="M56" s="732"/>
      <c r="N56" s="731">
        <v>0</v>
      </c>
      <c r="O56" s="732"/>
      <c r="P56" s="732"/>
      <c r="Q56" s="732"/>
      <c r="R56" s="732"/>
      <c r="S56" s="732"/>
      <c r="T56" s="732"/>
      <c r="U56" s="732"/>
      <c r="V56" s="731">
        <v>205057</v>
      </c>
      <c r="W56" s="732"/>
      <c r="X56" s="732"/>
      <c r="Y56" s="732"/>
      <c r="Z56" s="731">
        <v>28198.75</v>
      </c>
      <c r="AA56" s="732"/>
      <c r="AB56" s="732"/>
      <c r="AC56" s="732"/>
      <c r="AD56" s="731">
        <v>163218</v>
      </c>
      <c r="AE56" s="732"/>
      <c r="AF56" s="732"/>
      <c r="AG56" s="732"/>
      <c r="AH56" s="732"/>
      <c r="AI56" s="732"/>
      <c r="AJ56" s="732"/>
      <c r="AK56" s="732"/>
      <c r="AL56" s="732"/>
      <c r="AM56" s="732"/>
      <c r="AN56" s="732"/>
      <c r="AO56" s="732"/>
      <c r="AP56" s="732"/>
      <c r="AQ56" s="731">
        <v>400</v>
      </c>
      <c r="AR56" s="731">
        <v>10495</v>
      </c>
      <c r="AS56" s="732"/>
      <c r="AT56" s="732"/>
      <c r="AU56" s="731">
        <v>525</v>
      </c>
      <c r="AV56" s="732"/>
      <c r="AW56" s="732"/>
      <c r="AX56" s="732"/>
      <c r="AY56" s="732"/>
      <c r="AZ56" s="732"/>
      <c r="BA56" s="732"/>
      <c r="BB56" s="732"/>
      <c r="BC56" s="732"/>
      <c r="BD56" s="732"/>
      <c r="BE56" s="732"/>
      <c r="BF56" s="732"/>
      <c r="BG56" s="732"/>
      <c r="BH56" s="732"/>
      <c r="BI56" s="731">
        <v>2689.5</v>
      </c>
      <c r="BJ56" s="732"/>
      <c r="BK56" s="731">
        <v>4667</v>
      </c>
    </row>
    <row r="57" spans="1:63" ht="22.5" customHeight="1">
      <c r="A57" s="496">
        <v>1</v>
      </c>
      <c r="B57" s="497" t="s">
        <v>57</v>
      </c>
      <c r="C57" s="498" t="s">
        <v>903</v>
      </c>
      <c r="D57" s="498" t="s">
        <v>2554</v>
      </c>
      <c r="E57" s="497"/>
      <c r="F57" s="498" t="s">
        <v>2554</v>
      </c>
      <c r="G57" s="548" t="s">
        <v>3814</v>
      </c>
      <c r="H57" s="547" t="s">
        <v>129</v>
      </c>
      <c r="I57">
        <f t="shared" si="0"/>
        <v>330099</v>
      </c>
      <c r="J57" s="731">
        <v>4803276.07</v>
      </c>
      <c r="K57" s="732"/>
      <c r="L57" s="732"/>
      <c r="M57" s="732"/>
      <c r="N57" s="731">
        <v>32525.4</v>
      </c>
      <c r="O57" s="732"/>
      <c r="P57" s="732"/>
      <c r="Q57" s="732"/>
      <c r="R57" s="732"/>
      <c r="S57" s="732"/>
      <c r="T57" s="732"/>
      <c r="U57" s="732"/>
      <c r="V57" s="731">
        <v>330099</v>
      </c>
      <c r="W57" s="731">
        <v>0</v>
      </c>
      <c r="X57" s="732"/>
      <c r="Y57" s="732"/>
      <c r="Z57" s="732"/>
      <c r="AA57" s="732"/>
      <c r="AB57" s="732"/>
      <c r="AC57" s="732"/>
      <c r="AD57" s="731">
        <v>397101.1</v>
      </c>
      <c r="AE57" s="732"/>
      <c r="AF57" s="732"/>
      <c r="AG57" s="732"/>
      <c r="AH57" s="732"/>
      <c r="AI57" s="732"/>
      <c r="AJ57" s="732"/>
      <c r="AK57" s="732"/>
      <c r="AL57" s="732"/>
      <c r="AM57" s="732"/>
      <c r="AN57" s="732"/>
      <c r="AO57" s="732"/>
      <c r="AP57" s="732"/>
      <c r="AQ57" s="732"/>
      <c r="AR57" s="731">
        <v>44379.21</v>
      </c>
      <c r="AS57" s="732"/>
      <c r="AT57" s="732"/>
      <c r="AU57" s="731">
        <v>21726.25</v>
      </c>
      <c r="AV57" s="732"/>
      <c r="AW57" s="732"/>
      <c r="AX57" s="732"/>
      <c r="AY57" s="732"/>
      <c r="AZ57" s="732"/>
      <c r="BA57" s="732"/>
      <c r="BB57" s="732"/>
      <c r="BC57" s="732"/>
      <c r="BD57" s="732"/>
      <c r="BE57" s="732"/>
      <c r="BF57" s="732"/>
      <c r="BG57" s="732"/>
      <c r="BH57" s="732"/>
      <c r="BI57" s="731">
        <v>5566.5</v>
      </c>
      <c r="BJ57" s="732"/>
      <c r="BK57" s="732"/>
    </row>
    <row r="58" spans="1:63" ht="22.5" customHeight="1">
      <c r="A58" s="496">
        <v>1</v>
      </c>
      <c r="B58" s="497" t="s">
        <v>57</v>
      </c>
      <c r="C58" s="498" t="s">
        <v>903</v>
      </c>
      <c r="D58" s="498" t="s">
        <v>2554</v>
      </c>
      <c r="E58" s="497"/>
      <c r="F58" s="498" t="s">
        <v>2554</v>
      </c>
      <c r="G58" s="548" t="s">
        <v>3815</v>
      </c>
      <c r="H58" s="547" t="s">
        <v>130</v>
      </c>
      <c r="I58">
        <f t="shared" si="0"/>
        <v>0</v>
      </c>
      <c r="J58" s="731">
        <v>323858.68</v>
      </c>
      <c r="K58" s="732"/>
      <c r="L58" s="731">
        <v>402</v>
      </c>
      <c r="M58" s="732"/>
      <c r="N58" s="732"/>
      <c r="O58" s="732"/>
      <c r="P58" s="732"/>
      <c r="Q58" s="732"/>
      <c r="R58" s="732"/>
      <c r="S58" s="732"/>
      <c r="T58" s="732"/>
      <c r="U58" s="732"/>
      <c r="V58" s="732"/>
      <c r="W58" s="732"/>
      <c r="X58" s="732"/>
      <c r="Y58" s="732"/>
      <c r="Z58" s="732"/>
      <c r="AA58" s="732"/>
      <c r="AB58" s="732"/>
      <c r="AC58" s="732"/>
      <c r="AD58" s="732"/>
      <c r="AE58" s="732"/>
      <c r="AF58" s="732"/>
      <c r="AG58" s="732"/>
      <c r="AH58" s="732"/>
      <c r="AI58" s="732"/>
      <c r="AJ58" s="732"/>
      <c r="AK58" s="732"/>
      <c r="AL58" s="732"/>
      <c r="AM58" s="731">
        <v>31936</v>
      </c>
      <c r="AN58" s="732"/>
      <c r="AO58" s="732"/>
      <c r="AP58" s="732"/>
      <c r="AQ58" s="732"/>
      <c r="AR58" s="731">
        <v>863</v>
      </c>
      <c r="AS58" s="732"/>
      <c r="AT58" s="732"/>
      <c r="AU58" s="732"/>
      <c r="AV58" s="732"/>
      <c r="AW58" s="731">
        <v>2350</v>
      </c>
      <c r="AX58" s="732"/>
      <c r="AY58" s="732"/>
      <c r="AZ58" s="732"/>
      <c r="BA58" s="732"/>
      <c r="BB58" s="732"/>
      <c r="BC58" s="732"/>
      <c r="BD58" s="732"/>
      <c r="BE58" s="732"/>
      <c r="BF58" s="732"/>
      <c r="BG58" s="732"/>
      <c r="BH58" s="732"/>
      <c r="BI58" s="731">
        <v>317.5</v>
      </c>
      <c r="BJ58" s="732"/>
      <c r="BK58" s="731">
        <v>3354</v>
      </c>
    </row>
    <row r="59" spans="1:63" ht="22.5" customHeight="1">
      <c r="A59" s="496">
        <v>1</v>
      </c>
      <c r="B59" s="497" t="s">
        <v>57</v>
      </c>
      <c r="C59" s="498" t="s">
        <v>903</v>
      </c>
      <c r="D59" s="498" t="s">
        <v>2554</v>
      </c>
      <c r="E59" s="497"/>
      <c r="F59" s="498" t="s">
        <v>2554</v>
      </c>
      <c r="G59" s="548" t="s">
        <v>3816</v>
      </c>
      <c r="H59" s="547" t="s">
        <v>131</v>
      </c>
      <c r="I59">
        <f t="shared" si="0"/>
        <v>0</v>
      </c>
      <c r="J59" s="731">
        <v>712032.22</v>
      </c>
      <c r="K59" s="732"/>
      <c r="L59" s="732"/>
      <c r="M59" s="732"/>
      <c r="N59" s="732"/>
      <c r="O59" s="732"/>
      <c r="P59" s="732"/>
      <c r="Q59" s="732"/>
      <c r="R59" s="732"/>
      <c r="S59" s="732"/>
      <c r="T59" s="732"/>
      <c r="U59" s="732"/>
      <c r="V59" s="732"/>
      <c r="W59" s="732"/>
      <c r="X59" s="732"/>
      <c r="Y59" s="732"/>
      <c r="Z59" s="732"/>
      <c r="AA59" s="732"/>
      <c r="AB59" s="732"/>
      <c r="AC59" s="732"/>
      <c r="AD59" s="731">
        <v>583207.12</v>
      </c>
      <c r="AE59" s="732"/>
      <c r="AF59" s="732"/>
      <c r="AG59" s="732"/>
      <c r="AH59" s="732"/>
      <c r="AI59" s="732"/>
      <c r="AJ59" s="732"/>
      <c r="AK59" s="732"/>
      <c r="AL59" s="732"/>
      <c r="AM59" s="732"/>
      <c r="AN59" s="732"/>
      <c r="AO59" s="732"/>
      <c r="AP59" s="732"/>
      <c r="AQ59" s="732"/>
      <c r="AR59" s="732"/>
      <c r="AS59" s="732"/>
      <c r="AT59" s="732"/>
      <c r="AU59" s="732"/>
      <c r="AV59" s="732"/>
      <c r="AW59" s="732"/>
      <c r="AX59" s="732"/>
      <c r="AY59" s="732"/>
      <c r="AZ59" s="732"/>
      <c r="BA59" s="732"/>
      <c r="BB59" s="732"/>
      <c r="BC59" s="732"/>
      <c r="BD59" s="732"/>
      <c r="BE59" s="732"/>
      <c r="BF59" s="732"/>
      <c r="BG59" s="732"/>
      <c r="BH59" s="732"/>
      <c r="BI59" s="731">
        <v>19475.150000000001</v>
      </c>
      <c r="BJ59" s="732"/>
      <c r="BK59" s="731">
        <v>43852</v>
      </c>
    </row>
    <row r="60" spans="1:63" ht="22.5" customHeight="1">
      <c r="A60" s="496">
        <v>1</v>
      </c>
      <c r="B60" s="497" t="s">
        <v>57</v>
      </c>
      <c r="C60" s="498" t="s">
        <v>903</v>
      </c>
      <c r="D60" s="498" t="s">
        <v>2556</v>
      </c>
      <c r="E60" s="497"/>
      <c r="F60" s="498" t="s">
        <v>2556</v>
      </c>
      <c r="G60" s="548" t="s">
        <v>3817</v>
      </c>
      <c r="H60" s="547" t="s">
        <v>132</v>
      </c>
      <c r="I60">
        <f t="shared" si="0"/>
        <v>0</v>
      </c>
      <c r="J60" s="732"/>
      <c r="K60" s="732"/>
      <c r="L60" s="732"/>
      <c r="M60" s="731">
        <v>0</v>
      </c>
      <c r="N60" s="732"/>
      <c r="O60" s="732"/>
      <c r="P60" s="731">
        <v>0</v>
      </c>
      <c r="Q60" s="732"/>
      <c r="R60" s="732"/>
      <c r="S60" s="731">
        <v>0</v>
      </c>
      <c r="T60" s="731">
        <v>0</v>
      </c>
      <c r="U60" s="731">
        <v>0</v>
      </c>
      <c r="V60" s="732"/>
      <c r="W60" s="731">
        <v>0</v>
      </c>
      <c r="X60" s="732"/>
      <c r="Y60" s="732"/>
      <c r="Z60" s="731">
        <v>0</v>
      </c>
      <c r="AA60" s="732"/>
      <c r="AB60" s="732"/>
      <c r="AC60" s="732"/>
      <c r="AD60" s="731">
        <v>0</v>
      </c>
      <c r="AE60" s="732"/>
      <c r="AF60" s="732"/>
      <c r="AG60" s="732"/>
      <c r="AH60" s="732"/>
      <c r="AI60" s="732"/>
      <c r="AJ60" s="732"/>
      <c r="AK60" s="732"/>
      <c r="AL60" s="731">
        <v>0</v>
      </c>
      <c r="AM60" s="732"/>
      <c r="AN60" s="731">
        <v>0</v>
      </c>
      <c r="AO60" s="732"/>
      <c r="AP60" s="732"/>
      <c r="AQ60" s="732"/>
      <c r="AR60" s="732"/>
      <c r="AS60" s="731">
        <v>0</v>
      </c>
      <c r="AT60" s="732"/>
      <c r="AU60" s="731">
        <v>0</v>
      </c>
      <c r="AV60" s="731">
        <v>0</v>
      </c>
      <c r="AW60" s="731">
        <v>0</v>
      </c>
      <c r="AX60" s="732"/>
      <c r="AY60" s="732"/>
      <c r="AZ60" s="732"/>
      <c r="BA60" s="732"/>
      <c r="BB60" s="731">
        <v>0</v>
      </c>
      <c r="BC60" s="732"/>
      <c r="BD60" s="732"/>
      <c r="BE60" s="732"/>
      <c r="BF60" s="732"/>
      <c r="BG60" s="731">
        <v>0</v>
      </c>
      <c r="BH60" s="732"/>
      <c r="BI60" s="731">
        <v>0</v>
      </c>
      <c r="BJ60" s="732"/>
      <c r="BK60" s="732"/>
    </row>
    <row r="61" spans="1:63" ht="22.5" customHeight="1">
      <c r="A61" s="496">
        <v>1</v>
      </c>
      <c r="B61" s="497" t="s">
        <v>57</v>
      </c>
      <c r="C61" s="498" t="s">
        <v>903</v>
      </c>
      <c r="D61" s="498" t="s">
        <v>2556</v>
      </c>
      <c r="E61" s="497"/>
      <c r="F61" s="498" t="s">
        <v>2556</v>
      </c>
      <c r="G61" s="548" t="s">
        <v>3818</v>
      </c>
      <c r="H61" s="547" t="s">
        <v>133</v>
      </c>
      <c r="I61">
        <f t="shared" si="0"/>
        <v>0</v>
      </c>
      <c r="J61" s="731">
        <v>99310.5</v>
      </c>
      <c r="K61" s="732"/>
      <c r="L61" s="732"/>
      <c r="M61" s="732"/>
      <c r="N61" s="732"/>
      <c r="O61" s="732"/>
      <c r="P61" s="732"/>
      <c r="Q61" s="732"/>
      <c r="R61" s="732"/>
      <c r="S61" s="731">
        <v>995</v>
      </c>
      <c r="T61" s="732"/>
      <c r="U61" s="731">
        <v>10272</v>
      </c>
      <c r="V61" s="732"/>
      <c r="W61" s="732"/>
      <c r="X61" s="731">
        <v>2847</v>
      </c>
      <c r="Y61" s="732"/>
      <c r="Z61" s="732"/>
      <c r="AA61" s="732"/>
      <c r="AB61" s="732"/>
      <c r="AC61" s="732"/>
      <c r="AD61" s="731">
        <v>10752</v>
      </c>
      <c r="AE61" s="732"/>
      <c r="AF61" s="732"/>
      <c r="AG61" s="732"/>
      <c r="AH61" s="732"/>
      <c r="AI61" s="732"/>
      <c r="AJ61" s="731">
        <v>2732</v>
      </c>
      <c r="AK61" s="732"/>
      <c r="AL61" s="732"/>
      <c r="AM61" s="732"/>
      <c r="AN61" s="732"/>
      <c r="AO61" s="732"/>
      <c r="AP61" s="731">
        <v>0</v>
      </c>
      <c r="AQ61" s="732"/>
      <c r="AR61" s="731">
        <v>3297</v>
      </c>
      <c r="AS61" s="732"/>
      <c r="AT61" s="732"/>
      <c r="AU61" s="732"/>
      <c r="AV61" s="732"/>
      <c r="AW61" s="731">
        <v>5797</v>
      </c>
      <c r="AX61" s="732"/>
      <c r="AY61" s="732"/>
      <c r="AZ61" s="732"/>
      <c r="BA61" s="732"/>
      <c r="BB61" s="732"/>
      <c r="BC61" s="732"/>
      <c r="BD61" s="732"/>
      <c r="BE61" s="732"/>
      <c r="BF61" s="732"/>
      <c r="BG61" s="731">
        <v>0</v>
      </c>
      <c r="BH61" s="732"/>
      <c r="BI61" s="731">
        <v>50</v>
      </c>
      <c r="BJ61" s="731">
        <v>2922.9</v>
      </c>
      <c r="BK61" s="732"/>
    </row>
    <row r="62" spans="1:63" ht="22.5" customHeight="1">
      <c r="A62" s="496">
        <v>1</v>
      </c>
      <c r="B62" s="497" t="s">
        <v>57</v>
      </c>
      <c r="C62" s="498" t="s">
        <v>903</v>
      </c>
      <c r="D62" s="498" t="s">
        <v>2556</v>
      </c>
      <c r="E62" s="497"/>
      <c r="F62" s="498" t="s">
        <v>2556</v>
      </c>
      <c r="G62" s="548" t="s">
        <v>3819</v>
      </c>
      <c r="H62" s="552" t="s">
        <v>134</v>
      </c>
      <c r="I62">
        <f t="shared" si="0"/>
        <v>0</v>
      </c>
      <c r="J62" s="731">
        <v>988.06</v>
      </c>
      <c r="K62" s="732"/>
      <c r="L62" s="732"/>
      <c r="M62" s="731">
        <v>13431.5</v>
      </c>
      <c r="N62" s="732"/>
      <c r="O62" s="731">
        <v>4739</v>
      </c>
      <c r="P62" s="732"/>
      <c r="Q62" s="732"/>
      <c r="R62" s="732"/>
      <c r="S62" s="732"/>
      <c r="T62" s="732"/>
      <c r="U62" s="732"/>
      <c r="V62" s="731">
        <v>0</v>
      </c>
      <c r="W62" s="732"/>
      <c r="X62" s="732"/>
      <c r="Y62" s="731">
        <v>6429</v>
      </c>
      <c r="Z62" s="732"/>
      <c r="AA62" s="731">
        <v>7884</v>
      </c>
      <c r="AB62" s="732"/>
      <c r="AC62" s="732"/>
      <c r="AD62" s="732"/>
      <c r="AE62" s="732"/>
      <c r="AF62" s="732"/>
      <c r="AG62" s="731">
        <v>3000</v>
      </c>
      <c r="AH62" s="732"/>
      <c r="AI62" s="731">
        <v>4549.92</v>
      </c>
      <c r="AJ62" s="732"/>
      <c r="AK62" s="731">
        <v>60</v>
      </c>
      <c r="AL62" s="732"/>
      <c r="AM62" s="731">
        <v>2086.3000000000002</v>
      </c>
      <c r="AN62" s="731">
        <v>7254</v>
      </c>
      <c r="AO62" s="732"/>
      <c r="AP62" s="731">
        <v>675</v>
      </c>
      <c r="AQ62" s="732"/>
      <c r="AR62" s="731">
        <v>11555</v>
      </c>
      <c r="AS62" s="732"/>
      <c r="AT62" s="732"/>
      <c r="AU62" s="732"/>
      <c r="AV62" s="732"/>
      <c r="AW62" s="732"/>
      <c r="AX62" s="732"/>
      <c r="AY62" s="731">
        <v>5285</v>
      </c>
      <c r="AZ62" s="732"/>
      <c r="BA62" s="732"/>
      <c r="BB62" s="732"/>
      <c r="BC62" s="732"/>
      <c r="BD62" s="731">
        <v>146647.46</v>
      </c>
      <c r="BE62" s="731">
        <v>0</v>
      </c>
      <c r="BF62" s="731">
        <v>10903.5</v>
      </c>
      <c r="BG62" s="732"/>
      <c r="BH62" s="732"/>
      <c r="BI62" s="732"/>
      <c r="BJ62" s="732"/>
      <c r="BK62" s="732"/>
    </row>
    <row r="63" spans="1:63" ht="22.5" customHeight="1">
      <c r="A63" s="496">
        <v>1</v>
      </c>
      <c r="B63" s="497" t="s">
        <v>57</v>
      </c>
      <c r="C63" s="498" t="s">
        <v>903</v>
      </c>
      <c r="D63" s="498" t="s">
        <v>2556</v>
      </c>
      <c r="E63" s="497"/>
      <c r="F63" s="498" t="s">
        <v>2556</v>
      </c>
      <c r="G63" s="548" t="s">
        <v>3820</v>
      </c>
      <c r="H63" s="547" t="s">
        <v>135</v>
      </c>
      <c r="I63">
        <f t="shared" si="0"/>
        <v>0</v>
      </c>
      <c r="J63" s="731">
        <v>505945.59999999998</v>
      </c>
      <c r="K63" s="732"/>
      <c r="L63" s="732"/>
      <c r="M63" s="731">
        <v>58920</v>
      </c>
      <c r="N63" s="732"/>
      <c r="O63" s="732"/>
      <c r="P63" s="731">
        <v>10020</v>
      </c>
      <c r="Q63" s="732"/>
      <c r="R63" s="732"/>
      <c r="S63" s="732"/>
      <c r="T63" s="732"/>
      <c r="U63" s="732"/>
      <c r="V63" s="731">
        <v>0</v>
      </c>
      <c r="W63" s="732"/>
      <c r="X63" s="732"/>
      <c r="Y63" s="731">
        <v>6720.5</v>
      </c>
      <c r="Z63" s="732"/>
      <c r="AA63" s="731">
        <v>8996</v>
      </c>
      <c r="AB63" s="732"/>
      <c r="AC63" s="732"/>
      <c r="AD63" s="731">
        <v>780611.44</v>
      </c>
      <c r="AE63" s="732"/>
      <c r="AF63" s="731">
        <v>6272</v>
      </c>
      <c r="AG63" s="731">
        <v>6296</v>
      </c>
      <c r="AH63" s="732"/>
      <c r="AI63" s="732"/>
      <c r="AJ63" s="732"/>
      <c r="AK63" s="732"/>
      <c r="AL63" s="731">
        <v>0</v>
      </c>
      <c r="AM63" s="731">
        <v>5820.25</v>
      </c>
      <c r="AN63" s="732"/>
      <c r="AO63" s="732"/>
      <c r="AP63" s="732"/>
      <c r="AQ63" s="732"/>
      <c r="AR63" s="732"/>
      <c r="AS63" s="731">
        <v>10011.629999999999</v>
      </c>
      <c r="AT63" s="732"/>
      <c r="AU63" s="731">
        <v>43065.75</v>
      </c>
      <c r="AV63" s="731">
        <v>3674</v>
      </c>
      <c r="AW63" s="731">
        <v>3341</v>
      </c>
      <c r="AX63" s="732"/>
      <c r="AY63" s="731">
        <v>9045</v>
      </c>
      <c r="AZ63" s="732"/>
      <c r="BA63" s="732"/>
      <c r="BB63" s="732"/>
      <c r="BC63" s="732"/>
      <c r="BD63" s="731">
        <v>308057.5</v>
      </c>
      <c r="BE63" s="732"/>
      <c r="BF63" s="731">
        <v>5317.5</v>
      </c>
      <c r="BG63" s="732"/>
      <c r="BH63" s="732"/>
      <c r="BI63" s="731">
        <v>116028.5</v>
      </c>
      <c r="BJ63" s="732"/>
      <c r="BK63" s="732"/>
    </row>
    <row r="64" spans="1:63" ht="22.5" customHeight="1">
      <c r="A64" s="496">
        <v>1</v>
      </c>
      <c r="B64" s="497" t="s">
        <v>57</v>
      </c>
      <c r="C64" s="498" t="s">
        <v>903</v>
      </c>
      <c r="D64" s="498" t="s">
        <v>2555</v>
      </c>
      <c r="E64" s="497"/>
      <c r="F64" s="498" t="s">
        <v>2555</v>
      </c>
      <c r="G64" s="548" t="s">
        <v>3821</v>
      </c>
      <c r="H64" s="547" t="s">
        <v>136</v>
      </c>
      <c r="I64">
        <f t="shared" si="0"/>
        <v>0</v>
      </c>
      <c r="J64" s="731">
        <v>90168</v>
      </c>
      <c r="K64" s="732"/>
      <c r="L64" s="732"/>
      <c r="M64" s="732"/>
      <c r="N64" s="732"/>
      <c r="O64" s="732"/>
      <c r="P64" s="732"/>
      <c r="Q64" s="732"/>
      <c r="R64" s="732"/>
      <c r="S64" s="732"/>
      <c r="T64" s="732"/>
      <c r="U64" s="732"/>
      <c r="V64" s="732"/>
      <c r="W64" s="732"/>
      <c r="X64" s="732"/>
      <c r="Y64" s="732"/>
      <c r="Z64" s="732"/>
      <c r="AA64" s="732"/>
      <c r="AB64" s="732"/>
      <c r="AC64" s="732"/>
      <c r="AD64" s="732"/>
      <c r="AE64" s="732"/>
      <c r="AF64" s="732"/>
      <c r="AG64" s="731">
        <v>3000</v>
      </c>
      <c r="AH64" s="732"/>
      <c r="AI64" s="732"/>
      <c r="AJ64" s="732"/>
      <c r="AK64" s="732"/>
      <c r="AL64" s="732"/>
      <c r="AM64" s="731">
        <v>9369</v>
      </c>
      <c r="AN64" s="732"/>
      <c r="AO64" s="732"/>
      <c r="AP64" s="732"/>
      <c r="AQ64" s="732"/>
      <c r="AR64" s="731">
        <v>251212.6</v>
      </c>
      <c r="AS64" s="732"/>
      <c r="AT64" s="732"/>
      <c r="AU64" s="732"/>
      <c r="AV64" s="732"/>
      <c r="AW64" s="732"/>
      <c r="AX64" s="732"/>
      <c r="AY64" s="732"/>
      <c r="AZ64" s="732"/>
      <c r="BA64" s="732"/>
      <c r="BB64" s="732"/>
      <c r="BC64" s="732"/>
      <c r="BD64" s="732"/>
      <c r="BE64" s="732"/>
      <c r="BF64" s="732"/>
      <c r="BG64" s="732"/>
      <c r="BH64" s="732"/>
      <c r="BI64" s="732"/>
      <c r="BJ64" s="732"/>
      <c r="BK64" s="732"/>
    </row>
    <row r="65" spans="1:63" ht="22.5" customHeight="1">
      <c r="A65" s="496">
        <v>1</v>
      </c>
      <c r="B65" s="497" t="s">
        <v>57</v>
      </c>
      <c r="C65" s="498" t="s">
        <v>903</v>
      </c>
      <c r="D65" s="498" t="s">
        <v>2555</v>
      </c>
      <c r="E65" s="497"/>
      <c r="F65" s="498" t="s">
        <v>2555</v>
      </c>
      <c r="G65" s="550" t="s">
        <v>3822</v>
      </c>
      <c r="H65" s="549" t="s">
        <v>3823</v>
      </c>
      <c r="I65">
        <f t="shared" si="0"/>
        <v>0</v>
      </c>
      <c r="J65" s="731">
        <v>89915</v>
      </c>
      <c r="K65" s="732"/>
      <c r="L65" s="731">
        <v>0</v>
      </c>
      <c r="M65" s="732"/>
      <c r="N65" s="732"/>
      <c r="O65" s="732"/>
      <c r="P65" s="731">
        <v>0</v>
      </c>
      <c r="Q65" s="731">
        <v>34500</v>
      </c>
      <c r="R65" s="732"/>
      <c r="S65" s="732"/>
      <c r="T65" s="731">
        <v>5710</v>
      </c>
      <c r="U65" s="732"/>
      <c r="V65" s="732"/>
      <c r="W65" s="732"/>
      <c r="X65" s="732"/>
      <c r="Y65" s="732"/>
      <c r="Z65" s="732"/>
      <c r="AA65" s="732"/>
      <c r="AB65" s="732"/>
      <c r="AC65" s="732"/>
      <c r="AD65" s="731">
        <v>0</v>
      </c>
      <c r="AE65" s="732"/>
      <c r="AF65" s="732"/>
      <c r="AG65" s="732"/>
      <c r="AH65" s="732"/>
      <c r="AI65" s="731">
        <v>0</v>
      </c>
      <c r="AJ65" s="731">
        <v>29712</v>
      </c>
      <c r="AK65" s="732"/>
      <c r="AL65" s="732"/>
      <c r="AM65" s="732"/>
      <c r="AN65" s="732"/>
      <c r="AO65" s="731">
        <v>0</v>
      </c>
      <c r="AP65" s="732"/>
      <c r="AQ65" s="732"/>
      <c r="AR65" s="731">
        <v>0</v>
      </c>
      <c r="AS65" s="732"/>
      <c r="AT65" s="732"/>
      <c r="AU65" s="732"/>
      <c r="AV65" s="732"/>
      <c r="AW65" s="731">
        <v>630</v>
      </c>
      <c r="AX65" s="732"/>
      <c r="AY65" s="731">
        <v>0</v>
      </c>
      <c r="AZ65" s="732"/>
      <c r="BA65" s="732"/>
      <c r="BB65" s="732"/>
      <c r="BC65" s="732"/>
      <c r="BD65" s="731">
        <v>3170</v>
      </c>
      <c r="BE65" s="732"/>
      <c r="BF65" s="732"/>
      <c r="BG65" s="731">
        <v>38040</v>
      </c>
      <c r="BH65" s="732"/>
      <c r="BI65" s="731">
        <v>37660</v>
      </c>
      <c r="BJ65" s="731">
        <v>0</v>
      </c>
      <c r="BK65" s="732"/>
    </row>
    <row r="66" spans="1:63" ht="22.5" customHeight="1">
      <c r="A66" s="496">
        <v>1</v>
      </c>
      <c r="B66" s="497" t="s">
        <v>57</v>
      </c>
      <c r="C66" s="498" t="s">
        <v>903</v>
      </c>
      <c r="D66" s="498" t="s">
        <v>2555</v>
      </c>
      <c r="E66" s="497"/>
      <c r="F66" s="498" t="s">
        <v>2555</v>
      </c>
      <c r="G66" s="550" t="s">
        <v>3824</v>
      </c>
      <c r="H66" s="549" t="s">
        <v>138</v>
      </c>
      <c r="I66">
        <f t="shared" si="0"/>
        <v>0</v>
      </c>
      <c r="J66" s="731">
        <v>89478.5</v>
      </c>
      <c r="K66" s="732"/>
      <c r="L66" s="732"/>
      <c r="M66" s="732"/>
      <c r="N66" s="732"/>
      <c r="O66" s="732"/>
      <c r="P66" s="732"/>
      <c r="Q66" s="732"/>
      <c r="R66" s="732"/>
      <c r="S66" s="732"/>
      <c r="T66" s="732"/>
      <c r="U66" s="732"/>
      <c r="V66" s="732"/>
      <c r="W66" s="732"/>
      <c r="X66" s="732"/>
      <c r="Y66" s="732"/>
      <c r="Z66" s="732"/>
      <c r="AA66" s="732"/>
      <c r="AB66" s="732"/>
      <c r="AC66" s="732"/>
      <c r="AD66" s="731">
        <v>707459.54</v>
      </c>
      <c r="AE66" s="732"/>
      <c r="AF66" s="732"/>
      <c r="AG66" s="732"/>
      <c r="AH66" s="732"/>
      <c r="AI66" s="732"/>
      <c r="AJ66" s="732"/>
      <c r="AK66" s="732"/>
      <c r="AL66" s="732"/>
      <c r="AM66" s="732"/>
      <c r="AN66" s="732"/>
      <c r="AO66" s="732"/>
      <c r="AP66" s="732"/>
      <c r="AQ66" s="732"/>
      <c r="AR66" s="732"/>
      <c r="AS66" s="732"/>
      <c r="AT66" s="732"/>
      <c r="AU66" s="732"/>
      <c r="AV66" s="732"/>
      <c r="AW66" s="732"/>
      <c r="AX66" s="732"/>
      <c r="AY66" s="732"/>
      <c r="AZ66" s="732"/>
      <c r="BA66" s="732"/>
      <c r="BB66" s="732"/>
      <c r="BC66" s="732"/>
      <c r="BD66" s="732"/>
      <c r="BE66" s="732"/>
      <c r="BF66" s="732"/>
      <c r="BG66" s="732"/>
      <c r="BH66" s="732"/>
      <c r="BI66" s="732"/>
      <c r="BJ66" s="732"/>
      <c r="BK66" s="732"/>
    </row>
    <row r="67" spans="1:63" ht="22.5" customHeight="1">
      <c r="A67" s="496">
        <v>1</v>
      </c>
      <c r="B67" s="497" t="s">
        <v>57</v>
      </c>
      <c r="C67" s="498" t="s">
        <v>903</v>
      </c>
      <c r="D67" s="498" t="s">
        <v>2555</v>
      </c>
      <c r="E67" s="497"/>
      <c r="F67" s="498" t="s">
        <v>2555</v>
      </c>
      <c r="G67" s="550" t="s">
        <v>3825</v>
      </c>
      <c r="H67" s="549" t="s">
        <v>139</v>
      </c>
      <c r="I67">
        <f t="shared" si="0"/>
        <v>0</v>
      </c>
      <c r="J67" s="732"/>
      <c r="K67" s="732"/>
      <c r="L67" s="732"/>
      <c r="M67" s="732"/>
      <c r="N67" s="732"/>
      <c r="O67" s="732"/>
      <c r="P67" s="732"/>
      <c r="Q67" s="732"/>
      <c r="R67" s="732"/>
      <c r="S67" s="732"/>
      <c r="T67" s="732"/>
      <c r="U67" s="732"/>
      <c r="V67" s="732"/>
      <c r="W67" s="732"/>
      <c r="X67" s="732"/>
      <c r="Y67" s="732"/>
      <c r="Z67" s="732"/>
      <c r="AA67" s="732"/>
      <c r="AB67" s="732"/>
      <c r="AC67" s="732"/>
      <c r="AD67" s="732"/>
      <c r="AE67" s="732"/>
      <c r="AF67" s="732"/>
      <c r="AG67" s="732"/>
      <c r="AH67" s="732"/>
      <c r="AI67" s="732"/>
      <c r="AJ67" s="732"/>
      <c r="AK67" s="732"/>
      <c r="AL67" s="732"/>
      <c r="AM67" s="732"/>
      <c r="AN67" s="732"/>
      <c r="AO67" s="732"/>
      <c r="AP67" s="732"/>
      <c r="AQ67" s="732"/>
      <c r="AR67" s="732"/>
      <c r="AS67" s="732"/>
      <c r="AT67" s="732"/>
      <c r="AU67" s="732"/>
      <c r="AV67" s="732"/>
      <c r="AW67" s="732"/>
      <c r="AX67" s="732"/>
      <c r="AY67" s="732"/>
      <c r="AZ67" s="732"/>
      <c r="BA67" s="732"/>
      <c r="BB67" s="732"/>
      <c r="BC67" s="732"/>
      <c r="BD67" s="732"/>
      <c r="BE67" s="732"/>
      <c r="BF67" s="732"/>
      <c r="BG67" s="732"/>
      <c r="BH67" s="732"/>
      <c r="BI67" s="732"/>
      <c r="BJ67" s="732"/>
      <c r="BK67" s="732"/>
    </row>
    <row r="68" spans="1:63" ht="22.5" customHeight="1">
      <c r="A68" s="496">
        <v>1</v>
      </c>
      <c r="B68" s="497" t="s">
        <v>57</v>
      </c>
      <c r="C68" s="498" t="s">
        <v>903</v>
      </c>
      <c r="D68" s="498" t="s">
        <v>2555</v>
      </c>
      <c r="E68" s="497"/>
      <c r="F68" s="498" t="s">
        <v>2555</v>
      </c>
      <c r="G68" s="548" t="s">
        <v>3826</v>
      </c>
      <c r="H68" s="547" t="s">
        <v>140</v>
      </c>
      <c r="I68">
        <f t="shared" si="0"/>
        <v>27283.25</v>
      </c>
      <c r="J68" s="731">
        <v>709003.75</v>
      </c>
      <c r="K68" s="731">
        <v>291960</v>
      </c>
      <c r="L68" s="731">
        <v>515673</v>
      </c>
      <c r="M68" s="731">
        <v>1618532.5</v>
      </c>
      <c r="N68" s="731">
        <v>1162795.5</v>
      </c>
      <c r="O68" s="731">
        <v>610988</v>
      </c>
      <c r="P68" s="731">
        <v>1230410.8</v>
      </c>
      <c r="Q68" s="731">
        <v>1286740</v>
      </c>
      <c r="R68" s="731">
        <v>133225</v>
      </c>
      <c r="S68" s="731">
        <v>1103954</v>
      </c>
      <c r="T68" s="731">
        <v>815773.8</v>
      </c>
      <c r="U68" s="731">
        <v>1003950.9</v>
      </c>
      <c r="V68" s="731">
        <v>27283.25</v>
      </c>
      <c r="W68" s="731">
        <v>54987</v>
      </c>
      <c r="X68" s="731">
        <v>559895</v>
      </c>
      <c r="Y68" s="731">
        <v>17150</v>
      </c>
      <c r="Z68" s="731">
        <v>547140.75</v>
      </c>
      <c r="AA68" s="731">
        <v>52838</v>
      </c>
      <c r="AB68" s="731">
        <v>8951</v>
      </c>
      <c r="AC68" s="731">
        <v>42009</v>
      </c>
      <c r="AD68" s="731">
        <v>2331318</v>
      </c>
      <c r="AE68" s="731">
        <v>41738</v>
      </c>
      <c r="AF68" s="731">
        <v>147439</v>
      </c>
      <c r="AG68" s="731">
        <v>231540.75</v>
      </c>
      <c r="AH68" s="732"/>
      <c r="AI68" s="731">
        <v>299297</v>
      </c>
      <c r="AJ68" s="731">
        <v>290081.5</v>
      </c>
      <c r="AK68" s="732"/>
      <c r="AL68" s="731">
        <v>26490</v>
      </c>
      <c r="AM68" s="731">
        <v>1220585</v>
      </c>
      <c r="AN68" s="731">
        <v>1247.5</v>
      </c>
      <c r="AO68" s="731">
        <v>124644</v>
      </c>
      <c r="AP68" s="731">
        <v>213068.5</v>
      </c>
      <c r="AQ68" s="731">
        <v>228009</v>
      </c>
      <c r="AR68" s="731">
        <v>2220.5</v>
      </c>
      <c r="AS68" s="731">
        <v>74146</v>
      </c>
      <c r="AT68" s="731">
        <v>60265</v>
      </c>
      <c r="AU68" s="731">
        <v>282953.5</v>
      </c>
      <c r="AV68" s="731">
        <v>771745.5</v>
      </c>
      <c r="AW68" s="731">
        <v>276278</v>
      </c>
      <c r="AX68" s="731">
        <v>96321</v>
      </c>
      <c r="AY68" s="731">
        <v>185986</v>
      </c>
      <c r="AZ68" s="731">
        <v>87320</v>
      </c>
      <c r="BA68" s="731">
        <v>28191</v>
      </c>
      <c r="BB68" s="732"/>
      <c r="BC68" s="731">
        <v>103254</v>
      </c>
      <c r="BD68" s="731">
        <v>1752189.75</v>
      </c>
      <c r="BE68" s="731">
        <v>54601</v>
      </c>
      <c r="BF68" s="731">
        <v>138992</v>
      </c>
      <c r="BG68" s="731">
        <v>17968</v>
      </c>
      <c r="BH68" s="731">
        <v>900</v>
      </c>
      <c r="BI68" s="731">
        <v>1588680.85</v>
      </c>
      <c r="BJ68" s="731">
        <v>209951</v>
      </c>
      <c r="BK68" s="731">
        <v>833472.8</v>
      </c>
    </row>
    <row r="69" spans="1:63" ht="22.5" customHeight="1">
      <c r="A69" s="496">
        <v>1</v>
      </c>
      <c r="B69" s="497" t="s">
        <v>57</v>
      </c>
      <c r="C69" s="498" t="s">
        <v>903</v>
      </c>
      <c r="D69" s="498" t="s">
        <v>2555</v>
      </c>
      <c r="E69" s="497"/>
      <c r="F69" s="498" t="s">
        <v>2555</v>
      </c>
      <c r="G69" s="548" t="s">
        <v>3827</v>
      </c>
      <c r="H69" s="547" t="s">
        <v>3828</v>
      </c>
      <c r="I69">
        <f t="shared" ref="I69:I132" si="1">SUMIF($J$1:$BK$1,$I$1,$J69:$BK69)</f>
        <v>15987</v>
      </c>
      <c r="J69" s="731">
        <v>7974324</v>
      </c>
      <c r="K69" s="731">
        <v>24524</v>
      </c>
      <c r="L69" s="731">
        <v>150923</v>
      </c>
      <c r="M69" s="731">
        <v>370779</v>
      </c>
      <c r="N69" s="731">
        <v>377759</v>
      </c>
      <c r="O69" s="731">
        <v>1044776</v>
      </c>
      <c r="P69" s="731">
        <v>88012</v>
      </c>
      <c r="Q69" s="731">
        <v>334484</v>
      </c>
      <c r="R69" s="731">
        <v>8517</v>
      </c>
      <c r="S69" s="731">
        <v>187679</v>
      </c>
      <c r="T69" s="731">
        <v>509577.5</v>
      </c>
      <c r="U69" s="731">
        <v>407916.17</v>
      </c>
      <c r="V69" s="731">
        <v>15987</v>
      </c>
      <c r="W69" s="731">
        <v>38918</v>
      </c>
      <c r="X69" s="731">
        <v>55347</v>
      </c>
      <c r="Y69" s="731">
        <v>2524</v>
      </c>
      <c r="Z69" s="731">
        <v>260095.5</v>
      </c>
      <c r="AA69" s="731">
        <v>12134</v>
      </c>
      <c r="AB69" s="731">
        <v>2148</v>
      </c>
      <c r="AC69" s="732"/>
      <c r="AD69" s="731">
        <v>14836203</v>
      </c>
      <c r="AE69" s="731">
        <v>4187</v>
      </c>
      <c r="AF69" s="731">
        <v>8106</v>
      </c>
      <c r="AG69" s="731">
        <v>45967.5</v>
      </c>
      <c r="AH69" s="732"/>
      <c r="AI69" s="731">
        <v>218339.5</v>
      </c>
      <c r="AJ69" s="731">
        <v>179605.05</v>
      </c>
      <c r="AK69" s="732"/>
      <c r="AL69" s="732"/>
      <c r="AM69" s="731">
        <v>253184.25</v>
      </c>
      <c r="AN69" s="731">
        <v>77383.789999999994</v>
      </c>
      <c r="AO69" s="731">
        <v>37648.300000000003</v>
      </c>
      <c r="AP69" s="731">
        <v>4733.5</v>
      </c>
      <c r="AQ69" s="731">
        <v>10887</v>
      </c>
      <c r="AR69" s="731">
        <v>229877.05</v>
      </c>
      <c r="AS69" s="731">
        <v>12264</v>
      </c>
      <c r="AT69" s="731">
        <v>0</v>
      </c>
      <c r="AU69" s="731">
        <v>661054.5</v>
      </c>
      <c r="AV69" s="731">
        <v>93519</v>
      </c>
      <c r="AW69" s="731">
        <v>55348</v>
      </c>
      <c r="AX69" s="731">
        <v>59584</v>
      </c>
      <c r="AY69" s="731">
        <v>27993</v>
      </c>
      <c r="AZ69" s="731">
        <v>42656</v>
      </c>
      <c r="BA69" s="731">
        <v>22263</v>
      </c>
      <c r="BB69" s="732"/>
      <c r="BC69" s="731">
        <v>90804.25</v>
      </c>
      <c r="BD69" s="731">
        <v>1128891.72</v>
      </c>
      <c r="BE69" s="732"/>
      <c r="BF69" s="731">
        <v>23275</v>
      </c>
      <c r="BG69" s="731">
        <v>187019</v>
      </c>
      <c r="BH69" s="731">
        <v>2896</v>
      </c>
      <c r="BI69" s="731">
        <v>474900.75</v>
      </c>
      <c r="BJ69" s="731">
        <v>176777</v>
      </c>
      <c r="BK69" s="731">
        <v>326708</v>
      </c>
    </row>
    <row r="70" spans="1:63" ht="22.5" customHeight="1">
      <c r="A70" s="496">
        <v>1</v>
      </c>
      <c r="B70" s="497" t="s">
        <v>57</v>
      </c>
      <c r="C70" s="498" t="s">
        <v>903</v>
      </c>
      <c r="D70" s="498">
        <v>3.4</v>
      </c>
      <c r="E70" s="497"/>
      <c r="F70" s="498">
        <v>3.4</v>
      </c>
      <c r="G70" s="548" t="s">
        <v>3829</v>
      </c>
      <c r="H70" s="547" t="s">
        <v>142</v>
      </c>
      <c r="I70">
        <f t="shared" si="1"/>
        <v>0</v>
      </c>
      <c r="J70" s="731">
        <v>23226.5</v>
      </c>
      <c r="K70" s="732"/>
      <c r="L70" s="732"/>
      <c r="M70" s="732"/>
      <c r="N70" s="732"/>
      <c r="O70" s="732"/>
      <c r="P70" s="731">
        <v>0</v>
      </c>
      <c r="Q70" s="732"/>
      <c r="R70" s="731">
        <v>0</v>
      </c>
      <c r="S70" s="732"/>
      <c r="T70" s="731">
        <v>1955</v>
      </c>
      <c r="U70" s="731">
        <v>8825</v>
      </c>
      <c r="V70" s="732"/>
      <c r="W70" s="732"/>
      <c r="X70" s="731">
        <v>7708</v>
      </c>
      <c r="Y70" s="731">
        <v>54510</v>
      </c>
      <c r="Z70" s="731">
        <v>7578</v>
      </c>
      <c r="AA70" s="732"/>
      <c r="AB70" s="731">
        <v>2694.25</v>
      </c>
      <c r="AC70" s="731">
        <v>897.5</v>
      </c>
      <c r="AD70" s="731">
        <v>329443</v>
      </c>
      <c r="AE70" s="732"/>
      <c r="AF70" s="732"/>
      <c r="AG70" s="732"/>
      <c r="AH70" s="732"/>
      <c r="AI70" s="732"/>
      <c r="AJ70" s="731">
        <v>4194.5</v>
      </c>
      <c r="AK70" s="732"/>
      <c r="AL70" s="731">
        <v>14732</v>
      </c>
      <c r="AM70" s="731">
        <v>0</v>
      </c>
      <c r="AN70" s="732"/>
      <c r="AO70" s="732"/>
      <c r="AP70" s="731">
        <v>0</v>
      </c>
      <c r="AQ70" s="732"/>
      <c r="AR70" s="731">
        <v>59761.5</v>
      </c>
      <c r="AS70" s="732"/>
      <c r="AT70" s="731">
        <v>0</v>
      </c>
      <c r="AU70" s="731">
        <v>308379</v>
      </c>
      <c r="AV70" s="731">
        <v>15733</v>
      </c>
      <c r="AW70" s="731">
        <v>140</v>
      </c>
      <c r="AX70" s="731">
        <v>0</v>
      </c>
      <c r="AY70" s="731">
        <v>6268.5</v>
      </c>
      <c r="AZ70" s="732"/>
      <c r="BA70" s="732"/>
      <c r="BB70" s="732"/>
      <c r="BC70" s="732"/>
      <c r="BD70" s="731">
        <v>55164</v>
      </c>
      <c r="BE70" s="731">
        <v>3122</v>
      </c>
      <c r="BF70" s="732"/>
      <c r="BG70" s="731">
        <v>5885.5</v>
      </c>
      <c r="BH70" s="731">
        <v>0</v>
      </c>
      <c r="BI70" s="731">
        <v>10092.5</v>
      </c>
      <c r="BJ70" s="732"/>
      <c r="BK70" s="731">
        <v>5296.5</v>
      </c>
    </row>
    <row r="71" spans="1:63" ht="22.5" customHeight="1">
      <c r="A71" s="496">
        <v>1</v>
      </c>
      <c r="B71" s="497" t="s">
        <v>57</v>
      </c>
      <c r="C71" s="498" t="s">
        <v>903</v>
      </c>
      <c r="D71" s="498">
        <v>3.4</v>
      </c>
      <c r="E71" s="497"/>
      <c r="F71" s="498">
        <v>3.4</v>
      </c>
      <c r="G71" s="548" t="s">
        <v>3830</v>
      </c>
      <c r="H71" s="547" t="s">
        <v>143</v>
      </c>
      <c r="I71">
        <f t="shared" si="1"/>
        <v>971822.35</v>
      </c>
      <c r="J71" s="731">
        <v>968166.46</v>
      </c>
      <c r="K71" s="732"/>
      <c r="L71" s="732"/>
      <c r="M71" s="731">
        <v>3053</v>
      </c>
      <c r="N71" s="731">
        <v>34634</v>
      </c>
      <c r="O71" s="732"/>
      <c r="P71" s="731">
        <v>38368</v>
      </c>
      <c r="Q71" s="732"/>
      <c r="R71" s="732"/>
      <c r="S71" s="732"/>
      <c r="T71" s="731">
        <v>4509</v>
      </c>
      <c r="U71" s="732"/>
      <c r="V71" s="731">
        <v>971822.35</v>
      </c>
      <c r="W71" s="731">
        <v>8929</v>
      </c>
      <c r="X71" s="731">
        <v>6905</v>
      </c>
      <c r="Y71" s="731">
        <v>15677</v>
      </c>
      <c r="Z71" s="731">
        <v>3183.3</v>
      </c>
      <c r="AA71" s="732"/>
      <c r="AB71" s="731">
        <v>801</v>
      </c>
      <c r="AC71" s="732"/>
      <c r="AD71" s="731">
        <v>4547366.5</v>
      </c>
      <c r="AE71" s="731">
        <v>18907.5</v>
      </c>
      <c r="AF71" s="731">
        <v>168636</v>
      </c>
      <c r="AG71" s="731">
        <v>24179</v>
      </c>
      <c r="AH71" s="731">
        <v>0</v>
      </c>
      <c r="AI71" s="732"/>
      <c r="AJ71" s="731">
        <v>402714.45</v>
      </c>
      <c r="AK71" s="731">
        <v>55968</v>
      </c>
      <c r="AL71" s="731">
        <v>35379.5</v>
      </c>
      <c r="AM71" s="731">
        <v>114033.75</v>
      </c>
      <c r="AN71" s="731">
        <v>20308.12</v>
      </c>
      <c r="AO71" s="732"/>
      <c r="AP71" s="731">
        <v>0</v>
      </c>
      <c r="AQ71" s="732"/>
      <c r="AR71" s="731">
        <v>983866.11</v>
      </c>
      <c r="AS71" s="732"/>
      <c r="AT71" s="731">
        <v>17825.25</v>
      </c>
      <c r="AU71" s="731">
        <v>495697.75</v>
      </c>
      <c r="AV71" s="731">
        <v>33327</v>
      </c>
      <c r="AW71" s="731">
        <v>26012.25</v>
      </c>
      <c r="AX71" s="732"/>
      <c r="AY71" s="731">
        <v>266421</v>
      </c>
      <c r="AZ71" s="732"/>
      <c r="BA71" s="732"/>
      <c r="BB71" s="732"/>
      <c r="BC71" s="731">
        <v>0</v>
      </c>
      <c r="BD71" s="731">
        <v>2536100.75</v>
      </c>
      <c r="BE71" s="731">
        <v>5354</v>
      </c>
      <c r="BF71" s="731">
        <v>11830.5</v>
      </c>
      <c r="BG71" s="732"/>
      <c r="BH71" s="732"/>
      <c r="BI71" s="731">
        <v>47204.85</v>
      </c>
      <c r="BJ71" s="731">
        <v>0</v>
      </c>
      <c r="BK71" s="731">
        <v>18592</v>
      </c>
    </row>
    <row r="72" spans="1:63" ht="22.5" customHeight="1">
      <c r="A72" s="496">
        <v>1</v>
      </c>
      <c r="B72" s="497" t="s">
        <v>57</v>
      </c>
      <c r="C72" s="498" t="s">
        <v>903</v>
      </c>
      <c r="D72" s="498">
        <v>3.4</v>
      </c>
      <c r="E72" s="497"/>
      <c r="F72" s="498">
        <v>3.4</v>
      </c>
      <c r="G72" s="550" t="s">
        <v>3831</v>
      </c>
      <c r="H72" s="549" t="s">
        <v>144</v>
      </c>
      <c r="I72">
        <f t="shared" si="1"/>
        <v>5896.75</v>
      </c>
      <c r="J72" s="731">
        <v>171347.08</v>
      </c>
      <c r="K72" s="731">
        <v>5635.5</v>
      </c>
      <c r="L72" s="731">
        <v>1839</v>
      </c>
      <c r="M72" s="731">
        <v>9632</v>
      </c>
      <c r="N72" s="732"/>
      <c r="O72" s="732"/>
      <c r="P72" s="731">
        <v>0</v>
      </c>
      <c r="Q72" s="732"/>
      <c r="R72" s="731">
        <v>14283.5</v>
      </c>
      <c r="S72" s="731">
        <v>23651.5</v>
      </c>
      <c r="T72" s="731">
        <v>563</v>
      </c>
      <c r="U72" s="731">
        <v>3832.5</v>
      </c>
      <c r="V72" s="731">
        <v>5896.75</v>
      </c>
      <c r="W72" s="732"/>
      <c r="X72" s="732"/>
      <c r="Y72" s="731">
        <v>4867.5</v>
      </c>
      <c r="Z72" s="731">
        <v>52887.5</v>
      </c>
      <c r="AA72" s="731">
        <v>4077.5</v>
      </c>
      <c r="AB72" s="731">
        <v>19188.5</v>
      </c>
      <c r="AC72" s="732"/>
      <c r="AD72" s="732"/>
      <c r="AE72" s="731">
        <v>8532</v>
      </c>
      <c r="AF72" s="731">
        <v>18640</v>
      </c>
      <c r="AG72" s="732"/>
      <c r="AH72" s="732"/>
      <c r="AI72" s="732"/>
      <c r="AJ72" s="732"/>
      <c r="AK72" s="731">
        <v>46310.95</v>
      </c>
      <c r="AL72" s="731">
        <v>8453.25</v>
      </c>
      <c r="AM72" s="732"/>
      <c r="AN72" s="731">
        <v>5417.54</v>
      </c>
      <c r="AO72" s="731">
        <v>8647</v>
      </c>
      <c r="AP72" s="731">
        <v>19864.25</v>
      </c>
      <c r="AQ72" s="731">
        <v>2395</v>
      </c>
      <c r="AR72" s="731">
        <v>175371.25</v>
      </c>
      <c r="AS72" s="731">
        <v>5729.5</v>
      </c>
      <c r="AT72" s="731">
        <v>1753</v>
      </c>
      <c r="AU72" s="732"/>
      <c r="AV72" s="731">
        <v>5260</v>
      </c>
      <c r="AW72" s="732"/>
      <c r="AX72" s="731">
        <v>3759</v>
      </c>
      <c r="AY72" s="731">
        <v>15038.5</v>
      </c>
      <c r="AZ72" s="731">
        <v>11446</v>
      </c>
      <c r="BA72" s="731">
        <v>10932</v>
      </c>
      <c r="BB72" s="731">
        <v>2840</v>
      </c>
      <c r="BC72" s="731">
        <v>6522</v>
      </c>
      <c r="BD72" s="731">
        <v>124021.75</v>
      </c>
      <c r="BE72" s="731">
        <v>4320</v>
      </c>
      <c r="BF72" s="731">
        <v>3672.25</v>
      </c>
      <c r="BG72" s="731">
        <v>35738.699999999997</v>
      </c>
      <c r="BH72" s="732"/>
      <c r="BI72" s="731">
        <v>724.5</v>
      </c>
      <c r="BJ72" s="732"/>
      <c r="BK72" s="731">
        <v>3501.5</v>
      </c>
    </row>
    <row r="73" spans="1:63" ht="22.5" customHeight="1">
      <c r="A73" s="496">
        <v>1</v>
      </c>
      <c r="B73" s="497" t="s">
        <v>57</v>
      </c>
      <c r="C73" s="498" t="s">
        <v>903</v>
      </c>
      <c r="D73" s="498">
        <v>3.4</v>
      </c>
      <c r="E73" s="497"/>
      <c r="F73" s="498">
        <v>3.4</v>
      </c>
      <c r="G73" s="550" t="s">
        <v>3832</v>
      </c>
      <c r="H73" s="549" t="s">
        <v>145</v>
      </c>
      <c r="I73">
        <f t="shared" si="1"/>
        <v>0</v>
      </c>
      <c r="J73" s="732"/>
      <c r="K73" s="732"/>
      <c r="L73" s="732"/>
      <c r="M73" s="731">
        <v>12130</v>
      </c>
      <c r="N73" s="732"/>
      <c r="O73" s="732"/>
      <c r="P73" s="731">
        <v>11960</v>
      </c>
      <c r="Q73" s="732"/>
      <c r="R73" s="732"/>
      <c r="S73" s="731">
        <v>6770</v>
      </c>
      <c r="T73" s="732"/>
      <c r="U73" s="732"/>
      <c r="V73" s="732"/>
      <c r="W73" s="732"/>
      <c r="X73" s="732"/>
      <c r="Y73" s="732"/>
      <c r="Z73" s="731">
        <v>17749.5</v>
      </c>
      <c r="AA73" s="732"/>
      <c r="AB73" s="731">
        <v>12865</v>
      </c>
      <c r="AC73" s="732"/>
      <c r="AD73" s="732"/>
      <c r="AE73" s="731">
        <v>38919</v>
      </c>
      <c r="AF73" s="731">
        <v>19909</v>
      </c>
      <c r="AG73" s="732"/>
      <c r="AH73" s="732"/>
      <c r="AI73" s="732"/>
      <c r="AJ73" s="732"/>
      <c r="AK73" s="731">
        <v>3297.45</v>
      </c>
      <c r="AL73" s="732"/>
      <c r="AM73" s="732"/>
      <c r="AN73" s="731">
        <v>19986.47</v>
      </c>
      <c r="AO73" s="731">
        <v>0</v>
      </c>
      <c r="AP73" s="732"/>
      <c r="AQ73" s="732"/>
      <c r="AR73" s="731">
        <v>32397.56</v>
      </c>
      <c r="AS73" s="732"/>
      <c r="AT73" s="732"/>
      <c r="AU73" s="732"/>
      <c r="AV73" s="732"/>
      <c r="AW73" s="732"/>
      <c r="AX73" s="731">
        <v>0</v>
      </c>
      <c r="AY73" s="731">
        <v>20767.25</v>
      </c>
      <c r="AZ73" s="732"/>
      <c r="BA73" s="732"/>
      <c r="BB73" s="732"/>
      <c r="BC73" s="732"/>
      <c r="BD73" s="731">
        <v>170255</v>
      </c>
      <c r="BE73" s="732"/>
      <c r="BF73" s="732"/>
      <c r="BG73" s="731">
        <v>47284.5</v>
      </c>
      <c r="BH73" s="732"/>
      <c r="BI73" s="732"/>
      <c r="BJ73" s="732"/>
      <c r="BK73" s="731">
        <v>49068.5</v>
      </c>
    </row>
    <row r="74" spans="1:63" ht="22.5" customHeight="1">
      <c r="A74" s="496">
        <v>1</v>
      </c>
      <c r="B74" s="497" t="s">
        <v>57</v>
      </c>
      <c r="C74" s="498" t="s">
        <v>903</v>
      </c>
      <c r="D74" s="498">
        <v>3.2</v>
      </c>
      <c r="E74" s="497"/>
      <c r="F74" s="498">
        <v>3.2</v>
      </c>
      <c r="G74" s="548" t="s">
        <v>3833</v>
      </c>
      <c r="H74" s="547" t="s">
        <v>146</v>
      </c>
      <c r="I74">
        <f t="shared" si="1"/>
        <v>0</v>
      </c>
      <c r="J74" s="732"/>
      <c r="K74" s="732"/>
      <c r="L74" s="732"/>
      <c r="M74" s="732"/>
      <c r="N74" s="732"/>
      <c r="O74" s="732"/>
      <c r="P74" s="732"/>
      <c r="Q74" s="732"/>
      <c r="R74" s="732"/>
      <c r="S74" s="732"/>
      <c r="T74" s="732"/>
      <c r="U74" s="732"/>
      <c r="V74" s="732"/>
      <c r="W74" s="732"/>
      <c r="X74" s="732"/>
      <c r="Y74" s="732"/>
      <c r="Z74" s="732"/>
      <c r="AA74" s="732"/>
      <c r="AB74" s="732"/>
      <c r="AC74" s="732"/>
      <c r="AD74" s="731">
        <v>367630</v>
      </c>
      <c r="AE74" s="732"/>
      <c r="AF74" s="731">
        <v>1211</v>
      </c>
      <c r="AG74" s="732"/>
      <c r="AH74" s="731">
        <v>3461.5</v>
      </c>
      <c r="AI74" s="731">
        <v>3378.5</v>
      </c>
      <c r="AJ74" s="731">
        <v>68466.28</v>
      </c>
      <c r="AK74" s="731">
        <v>15227</v>
      </c>
      <c r="AL74" s="732"/>
      <c r="AM74" s="731">
        <v>1488.75</v>
      </c>
      <c r="AN74" s="731">
        <v>4937.53</v>
      </c>
      <c r="AO74" s="732"/>
      <c r="AP74" s="731">
        <v>3238.5</v>
      </c>
      <c r="AQ74" s="731">
        <v>1330</v>
      </c>
      <c r="AR74" s="732"/>
      <c r="AS74" s="732"/>
      <c r="AT74" s="732"/>
      <c r="AU74" s="732"/>
      <c r="AV74" s="732"/>
      <c r="AW74" s="732"/>
      <c r="AX74" s="732"/>
      <c r="AY74" s="732"/>
      <c r="AZ74" s="732"/>
      <c r="BA74" s="732"/>
      <c r="BB74" s="732"/>
      <c r="BC74" s="732"/>
      <c r="BD74" s="732"/>
      <c r="BE74" s="732"/>
      <c r="BF74" s="732"/>
      <c r="BG74" s="732"/>
      <c r="BH74" s="732"/>
      <c r="BI74" s="732"/>
      <c r="BJ74" s="732"/>
      <c r="BK74" s="732"/>
    </row>
    <row r="75" spans="1:63" ht="22.5" customHeight="1">
      <c r="A75" s="496">
        <v>1</v>
      </c>
      <c r="B75" s="497" t="s">
        <v>57</v>
      </c>
      <c r="C75" s="498" t="s">
        <v>903</v>
      </c>
      <c r="D75" s="498">
        <v>3.7</v>
      </c>
      <c r="E75" s="497"/>
      <c r="F75" s="498">
        <v>3.7</v>
      </c>
      <c r="G75" s="550" t="s">
        <v>3834</v>
      </c>
      <c r="H75" s="549" t="s">
        <v>147</v>
      </c>
      <c r="I75">
        <f t="shared" si="1"/>
        <v>0</v>
      </c>
      <c r="J75" s="732"/>
      <c r="K75" s="732"/>
      <c r="L75" s="732"/>
      <c r="M75" s="732"/>
      <c r="N75" s="732"/>
      <c r="O75" s="732"/>
      <c r="P75" s="732"/>
      <c r="Q75" s="732"/>
      <c r="R75" s="732"/>
      <c r="S75" s="732"/>
      <c r="T75" s="732"/>
      <c r="U75" s="732"/>
      <c r="V75" s="731">
        <v>0</v>
      </c>
      <c r="W75" s="732"/>
      <c r="X75" s="732"/>
      <c r="Y75" s="732"/>
      <c r="Z75" s="732"/>
      <c r="AA75" s="732"/>
      <c r="AB75" s="732"/>
      <c r="AC75" s="732"/>
      <c r="AD75" s="731">
        <v>5539227.0300000003</v>
      </c>
      <c r="AE75" s="732"/>
      <c r="AF75" s="732"/>
      <c r="AG75" s="732"/>
      <c r="AH75" s="732"/>
      <c r="AI75" s="732"/>
      <c r="AJ75" s="731">
        <v>46646.75</v>
      </c>
      <c r="AK75" s="731">
        <v>50</v>
      </c>
      <c r="AL75" s="732"/>
      <c r="AM75" s="732"/>
      <c r="AN75" s="732"/>
      <c r="AO75" s="732"/>
      <c r="AP75" s="732"/>
      <c r="AQ75" s="732"/>
      <c r="AR75" s="732"/>
      <c r="AS75" s="732"/>
      <c r="AT75" s="732"/>
      <c r="AU75" s="732"/>
      <c r="AV75" s="732"/>
      <c r="AW75" s="732"/>
      <c r="AX75" s="732"/>
      <c r="AY75" s="732"/>
      <c r="AZ75" s="732"/>
      <c r="BA75" s="732"/>
      <c r="BB75" s="732"/>
      <c r="BC75" s="732"/>
      <c r="BD75" s="732"/>
      <c r="BE75" s="732"/>
      <c r="BF75" s="732"/>
      <c r="BG75" s="732"/>
      <c r="BH75" s="732"/>
      <c r="BI75" s="731">
        <v>1229</v>
      </c>
      <c r="BJ75" s="732"/>
      <c r="BK75" s="732"/>
    </row>
    <row r="76" spans="1:63" ht="22.5" customHeight="1">
      <c r="A76" s="496">
        <v>1</v>
      </c>
      <c r="B76" s="497" t="s">
        <v>57</v>
      </c>
      <c r="C76" s="498" t="s">
        <v>903</v>
      </c>
      <c r="D76" s="498">
        <v>3.7</v>
      </c>
      <c r="E76" s="497"/>
      <c r="F76" s="498">
        <v>3.7</v>
      </c>
      <c r="G76" s="550" t="s">
        <v>3835</v>
      </c>
      <c r="H76" s="549" t="s">
        <v>148</v>
      </c>
      <c r="I76">
        <f t="shared" si="1"/>
        <v>703553.35</v>
      </c>
      <c r="J76" s="732"/>
      <c r="K76" s="732"/>
      <c r="L76" s="732"/>
      <c r="M76" s="732"/>
      <c r="N76" s="732"/>
      <c r="O76" s="732"/>
      <c r="P76" s="732"/>
      <c r="Q76" s="731">
        <v>1855</v>
      </c>
      <c r="R76" s="732"/>
      <c r="S76" s="732"/>
      <c r="T76" s="732"/>
      <c r="U76" s="732"/>
      <c r="V76" s="731">
        <v>703553.35</v>
      </c>
      <c r="W76" s="732"/>
      <c r="X76" s="732"/>
      <c r="Y76" s="732"/>
      <c r="Z76" s="732"/>
      <c r="AA76" s="732"/>
      <c r="AB76" s="732"/>
      <c r="AC76" s="732"/>
      <c r="AD76" s="731">
        <v>13566871.23</v>
      </c>
      <c r="AE76" s="732"/>
      <c r="AF76" s="732"/>
      <c r="AG76" s="732"/>
      <c r="AH76" s="732"/>
      <c r="AI76" s="732"/>
      <c r="AJ76" s="732"/>
      <c r="AK76" s="731">
        <v>34803.5</v>
      </c>
      <c r="AL76" s="731">
        <v>4823.5</v>
      </c>
      <c r="AM76" s="732"/>
      <c r="AN76" s="732"/>
      <c r="AO76" s="732"/>
      <c r="AP76" s="732"/>
      <c r="AQ76" s="732"/>
      <c r="AR76" s="732"/>
      <c r="AS76" s="732"/>
      <c r="AT76" s="732"/>
      <c r="AU76" s="732"/>
      <c r="AV76" s="732"/>
      <c r="AW76" s="732"/>
      <c r="AX76" s="732"/>
      <c r="AY76" s="732"/>
      <c r="AZ76" s="732"/>
      <c r="BA76" s="732"/>
      <c r="BB76" s="732"/>
      <c r="BC76" s="732"/>
      <c r="BD76" s="732"/>
      <c r="BE76" s="732"/>
      <c r="BF76" s="732"/>
      <c r="BG76" s="732"/>
      <c r="BH76" s="732"/>
      <c r="BI76" s="732"/>
      <c r="BJ76" s="732"/>
      <c r="BK76" s="732"/>
    </row>
    <row r="77" spans="1:63" ht="22.5" customHeight="1">
      <c r="A77" s="496">
        <v>1</v>
      </c>
      <c r="B77" s="497" t="s">
        <v>57</v>
      </c>
      <c r="C77" s="498" t="s">
        <v>903</v>
      </c>
      <c r="D77" s="498">
        <v>3.8</v>
      </c>
      <c r="E77" s="497"/>
      <c r="F77" s="498">
        <v>3.8</v>
      </c>
      <c r="G77" s="550" t="s">
        <v>3836</v>
      </c>
      <c r="H77" s="549" t="s">
        <v>149</v>
      </c>
      <c r="I77">
        <f t="shared" si="1"/>
        <v>120351.25</v>
      </c>
      <c r="J77" s="731">
        <v>24969.5</v>
      </c>
      <c r="K77" s="731">
        <v>26669</v>
      </c>
      <c r="L77" s="731">
        <v>283880</v>
      </c>
      <c r="M77" s="731">
        <v>152522</v>
      </c>
      <c r="N77" s="731">
        <v>346167.05</v>
      </c>
      <c r="O77" s="731">
        <v>108474</v>
      </c>
      <c r="P77" s="731">
        <v>194885</v>
      </c>
      <c r="Q77" s="731">
        <v>122184</v>
      </c>
      <c r="R77" s="731">
        <v>135583</v>
      </c>
      <c r="S77" s="731">
        <v>148117</v>
      </c>
      <c r="T77" s="731">
        <v>58566</v>
      </c>
      <c r="U77" s="731">
        <v>36535.5</v>
      </c>
      <c r="V77" s="731">
        <v>120351.25</v>
      </c>
      <c r="W77" s="731">
        <v>783227</v>
      </c>
      <c r="X77" s="731">
        <v>148092</v>
      </c>
      <c r="Y77" s="731">
        <v>76234</v>
      </c>
      <c r="Z77" s="731">
        <v>997793.65</v>
      </c>
      <c r="AA77" s="731">
        <v>192465</v>
      </c>
      <c r="AB77" s="731">
        <v>122095</v>
      </c>
      <c r="AC77" s="731">
        <v>111859</v>
      </c>
      <c r="AD77" s="731">
        <v>122264</v>
      </c>
      <c r="AE77" s="731">
        <v>310948</v>
      </c>
      <c r="AF77" s="731">
        <v>144276</v>
      </c>
      <c r="AG77" s="731">
        <v>311267</v>
      </c>
      <c r="AH77" s="731">
        <v>170592</v>
      </c>
      <c r="AI77" s="731">
        <v>114197.5</v>
      </c>
      <c r="AJ77" s="731">
        <v>708010.5</v>
      </c>
      <c r="AK77" s="731">
        <v>248941.5</v>
      </c>
      <c r="AL77" s="731">
        <v>223513.5</v>
      </c>
      <c r="AM77" s="731">
        <v>264371.20000000001</v>
      </c>
      <c r="AN77" s="731">
        <v>148385.91</v>
      </c>
      <c r="AO77" s="731">
        <v>105561.65</v>
      </c>
      <c r="AP77" s="731">
        <v>115925.5</v>
      </c>
      <c r="AQ77" s="731">
        <v>125105</v>
      </c>
      <c r="AR77" s="731">
        <v>173219.25</v>
      </c>
      <c r="AS77" s="731">
        <v>64469.75</v>
      </c>
      <c r="AT77" s="731">
        <v>378490.25</v>
      </c>
      <c r="AU77" s="731">
        <v>198126</v>
      </c>
      <c r="AV77" s="731">
        <v>66811</v>
      </c>
      <c r="AW77" s="731">
        <v>20815.5</v>
      </c>
      <c r="AX77" s="731">
        <v>249420</v>
      </c>
      <c r="AY77" s="731">
        <v>69131</v>
      </c>
      <c r="AZ77" s="731">
        <v>119890</v>
      </c>
      <c r="BA77" s="731">
        <v>13599</v>
      </c>
      <c r="BB77" s="731">
        <v>78545</v>
      </c>
      <c r="BC77" s="731">
        <v>115957</v>
      </c>
      <c r="BD77" s="731">
        <v>140463.75</v>
      </c>
      <c r="BE77" s="731">
        <v>53119</v>
      </c>
      <c r="BF77" s="731">
        <v>28049</v>
      </c>
      <c r="BG77" s="731">
        <v>910618</v>
      </c>
      <c r="BH77" s="731">
        <v>5465</v>
      </c>
      <c r="BI77" s="731">
        <v>281803.68</v>
      </c>
      <c r="BJ77" s="731">
        <v>879955.15</v>
      </c>
      <c r="BK77" s="731">
        <v>494826.75</v>
      </c>
    </row>
    <row r="78" spans="1:63" ht="22.5" customHeight="1">
      <c r="A78" s="496">
        <v>1</v>
      </c>
      <c r="B78" s="497" t="s">
        <v>57</v>
      </c>
      <c r="C78" s="498" t="s">
        <v>903</v>
      </c>
      <c r="D78" s="498">
        <v>3.8</v>
      </c>
      <c r="E78" s="497"/>
      <c r="F78" s="498">
        <v>3.8</v>
      </c>
      <c r="G78" s="548" t="s">
        <v>3837</v>
      </c>
      <c r="H78" s="547" t="s">
        <v>150</v>
      </c>
      <c r="I78">
        <f t="shared" si="1"/>
        <v>1175626.5</v>
      </c>
      <c r="J78" s="731">
        <v>2087554.69</v>
      </c>
      <c r="K78" s="732"/>
      <c r="L78" s="731">
        <v>16848</v>
      </c>
      <c r="M78" s="731">
        <v>12158</v>
      </c>
      <c r="N78" s="731">
        <v>575533.80000000005</v>
      </c>
      <c r="O78" s="731">
        <v>65582</v>
      </c>
      <c r="P78" s="731">
        <v>20060</v>
      </c>
      <c r="Q78" s="731">
        <v>20802</v>
      </c>
      <c r="R78" s="731">
        <v>10379.5</v>
      </c>
      <c r="S78" s="731">
        <v>3331</v>
      </c>
      <c r="T78" s="731">
        <v>8660</v>
      </c>
      <c r="U78" s="731">
        <v>136370</v>
      </c>
      <c r="V78" s="731">
        <v>1175626.5</v>
      </c>
      <c r="W78" s="731">
        <v>347772</v>
      </c>
      <c r="X78" s="731">
        <v>27479</v>
      </c>
      <c r="Y78" s="731">
        <v>54262</v>
      </c>
      <c r="Z78" s="731">
        <v>115420.65</v>
      </c>
      <c r="AA78" s="731">
        <v>300463</v>
      </c>
      <c r="AB78" s="731">
        <v>24184</v>
      </c>
      <c r="AC78" s="732"/>
      <c r="AD78" s="731">
        <v>2182688</v>
      </c>
      <c r="AE78" s="731">
        <v>31535</v>
      </c>
      <c r="AF78" s="731">
        <v>21474</v>
      </c>
      <c r="AG78" s="731">
        <v>10697.75</v>
      </c>
      <c r="AH78" s="731">
        <v>41152</v>
      </c>
      <c r="AI78" s="731">
        <v>45240.75</v>
      </c>
      <c r="AJ78" s="731">
        <v>523675.75</v>
      </c>
      <c r="AK78" s="731">
        <v>101879</v>
      </c>
      <c r="AL78" s="731">
        <v>22531</v>
      </c>
      <c r="AM78" s="731">
        <v>77770.27</v>
      </c>
      <c r="AN78" s="731">
        <v>421140.47999999998</v>
      </c>
      <c r="AO78" s="731">
        <v>0</v>
      </c>
      <c r="AP78" s="731">
        <v>21147.75</v>
      </c>
      <c r="AQ78" s="731">
        <v>3326</v>
      </c>
      <c r="AR78" s="731">
        <v>2796149.7</v>
      </c>
      <c r="AS78" s="731">
        <v>21865</v>
      </c>
      <c r="AT78" s="731">
        <v>247123.25</v>
      </c>
      <c r="AU78" s="731">
        <v>886084</v>
      </c>
      <c r="AV78" s="731">
        <v>20606</v>
      </c>
      <c r="AW78" s="731">
        <v>69561</v>
      </c>
      <c r="AX78" s="731">
        <v>105044.75</v>
      </c>
      <c r="AY78" s="731">
        <v>404126</v>
      </c>
      <c r="AZ78" s="731">
        <v>89556</v>
      </c>
      <c r="BA78" s="731">
        <v>38052</v>
      </c>
      <c r="BB78" s="731">
        <v>4126</v>
      </c>
      <c r="BC78" s="731">
        <v>72757</v>
      </c>
      <c r="BD78" s="731">
        <v>5112572</v>
      </c>
      <c r="BE78" s="731">
        <v>38723</v>
      </c>
      <c r="BF78" s="731">
        <v>32829</v>
      </c>
      <c r="BG78" s="731">
        <v>781525</v>
      </c>
      <c r="BH78" s="731">
        <v>6671</v>
      </c>
      <c r="BI78" s="731">
        <v>182742.75</v>
      </c>
      <c r="BJ78" s="731">
        <v>157558.9</v>
      </c>
      <c r="BK78" s="731">
        <v>94091.25</v>
      </c>
    </row>
    <row r="79" spans="1:63" ht="22.5" customHeight="1">
      <c r="A79" s="496">
        <v>1</v>
      </c>
      <c r="B79" s="497" t="s">
        <v>57</v>
      </c>
      <c r="C79" s="498" t="s">
        <v>903</v>
      </c>
      <c r="D79" s="498">
        <v>3.6</v>
      </c>
      <c r="E79" s="497"/>
      <c r="F79" s="498">
        <v>3.6</v>
      </c>
      <c r="G79" s="550" t="s">
        <v>3838</v>
      </c>
      <c r="H79" s="551" t="s">
        <v>151</v>
      </c>
      <c r="I79">
        <f t="shared" si="1"/>
        <v>8426488.5</v>
      </c>
      <c r="J79" s="731">
        <v>9074136.6300000008</v>
      </c>
      <c r="K79" s="731">
        <v>201477.25</v>
      </c>
      <c r="L79" s="731">
        <v>513835</v>
      </c>
      <c r="M79" s="731">
        <v>441839.85</v>
      </c>
      <c r="N79" s="731">
        <v>1514519.57</v>
      </c>
      <c r="O79" s="731">
        <v>1668208</v>
      </c>
      <c r="P79" s="731">
        <v>1486783.5</v>
      </c>
      <c r="Q79" s="731">
        <v>1381942</v>
      </c>
      <c r="R79" s="731">
        <v>222431.45</v>
      </c>
      <c r="S79" s="731">
        <v>230391.25</v>
      </c>
      <c r="T79" s="731">
        <v>281345.5</v>
      </c>
      <c r="U79" s="731">
        <v>210111</v>
      </c>
      <c r="V79" s="731">
        <v>8426488.5</v>
      </c>
      <c r="W79" s="731">
        <v>215791</v>
      </c>
      <c r="X79" s="731">
        <v>535893.06000000006</v>
      </c>
      <c r="Y79" s="731">
        <v>725266</v>
      </c>
      <c r="Z79" s="731">
        <v>1348494.35</v>
      </c>
      <c r="AA79" s="731">
        <v>475724.75</v>
      </c>
      <c r="AB79" s="731">
        <v>187630.25</v>
      </c>
      <c r="AC79" s="731">
        <v>132516.25</v>
      </c>
      <c r="AD79" s="731">
        <v>19499490.449999999</v>
      </c>
      <c r="AE79" s="731">
        <v>940182.5</v>
      </c>
      <c r="AF79" s="731">
        <v>1063688</v>
      </c>
      <c r="AG79" s="731">
        <v>616933.68999999994</v>
      </c>
      <c r="AH79" s="731">
        <v>852153.5</v>
      </c>
      <c r="AI79" s="731">
        <v>351987.93</v>
      </c>
      <c r="AJ79" s="731">
        <v>1343345.75</v>
      </c>
      <c r="AK79" s="731">
        <v>362381.5</v>
      </c>
      <c r="AL79" s="731">
        <v>555775.75</v>
      </c>
      <c r="AM79" s="731">
        <v>845310.69</v>
      </c>
      <c r="AN79" s="731">
        <v>1130396.1100000001</v>
      </c>
      <c r="AO79" s="731">
        <v>350976.75</v>
      </c>
      <c r="AP79" s="731">
        <v>183741.25</v>
      </c>
      <c r="AQ79" s="731">
        <v>188695</v>
      </c>
      <c r="AR79" s="731">
        <v>12035915.609999999</v>
      </c>
      <c r="AS79" s="731">
        <v>545706</v>
      </c>
      <c r="AT79" s="731">
        <v>363608.39</v>
      </c>
      <c r="AU79" s="731">
        <v>2359999.75</v>
      </c>
      <c r="AV79" s="731">
        <v>590240.5</v>
      </c>
      <c r="AW79" s="731">
        <v>1079361</v>
      </c>
      <c r="AX79" s="731">
        <v>341923.46</v>
      </c>
      <c r="AY79" s="731">
        <v>3219194.95</v>
      </c>
      <c r="AZ79" s="731">
        <v>154058</v>
      </c>
      <c r="BA79" s="731">
        <v>363865.5</v>
      </c>
      <c r="BB79" s="731">
        <v>222660</v>
      </c>
      <c r="BC79" s="731">
        <v>212557.65</v>
      </c>
      <c r="BD79" s="731">
        <v>8510802.7899999991</v>
      </c>
      <c r="BE79" s="731">
        <v>1642833</v>
      </c>
      <c r="BF79" s="731">
        <v>489411.5</v>
      </c>
      <c r="BG79" s="731">
        <v>2245733.33</v>
      </c>
      <c r="BH79" s="731">
        <v>43937.5</v>
      </c>
      <c r="BI79" s="731">
        <v>547964.75</v>
      </c>
      <c r="BJ79" s="731">
        <v>957258.05</v>
      </c>
      <c r="BK79" s="731">
        <v>168135.75</v>
      </c>
    </row>
    <row r="80" spans="1:63" ht="22.5" customHeight="1">
      <c r="A80" s="496">
        <v>1</v>
      </c>
      <c r="B80" s="497" t="s">
        <v>57</v>
      </c>
      <c r="C80" s="498" t="s">
        <v>903</v>
      </c>
      <c r="D80" s="498">
        <v>3.6</v>
      </c>
      <c r="E80" s="497"/>
      <c r="F80" s="498">
        <v>3.6</v>
      </c>
      <c r="G80" s="550" t="s">
        <v>3839</v>
      </c>
      <c r="H80" s="549" t="s">
        <v>152</v>
      </c>
      <c r="I80">
        <f t="shared" si="1"/>
        <v>6887321.75</v>
      </c>
      <c r="J80" s="731">
        <v>4522386.01</v>
      </c>
      <c r="K80" s="731">
        <v>58598.25</v>
      </c>
      <c r="L80" s="731">
        <v>42396.78</v>
      </c>
      <c r="M80" s="731">
        <v>207304.8</v>
      </c>
      <c r="N80" s="731">
        <v>1006267.62</v>
      </c>
      <c r="O80" s="731">
        <v>683179</v>
      </c>
      <c r="P80" s="731">
        <v>438360.51</v>
      </c>
      <c r="Q80" s="731">
        <v>141735</v>
      </c>
      <c r="R80" s="731">
        <v>103833.25</v>
      </c>
      <c r="S80" s="731">
        <v>51003.75</v>
      </c>
      <c r="T80" s="731">
        <v>53954</v>
      </c>
      <c r="U80" s="731">
        <v>76676.759999999995</v>
      </c>
      <c r="V80" s="731">
        <v>6887321.75</v>
      </c>
      <c r="W80" s="731">
        <v>72326</v>
      </c>
      <c r="X80" s="731">
        <v>223305.7</v>
      </c>
      <c r="Y80" s="731">
        <v>91966</v>
      </c>
      <c r="Z80" s="731">
        <v>131918</v>
      </c>
      <c r="AA80" s="731">
        <v>104508.75</v>
      </c>
      <c r="AB80" s="731">
        <v>58917.25</v>
      </c>
      <c r="AC80" s="732"/>
      <c r="AD80" s="731">
        <v>9926619.1300000008</v>
      </c>
      <c r="AE80" s="731">
        <v>184309.75</v>
      </c>
      <c r="AF80" s="731">
        <v>453887</v>
      </c>
      <c r="AG80" s="731">
        <v>76372.75</v>
      </c>
      <c r="AH80" s="731">
        <v>1046674.75</v>
      </c>
      <c r="AI80" s="731">
        <v>133250.25</v>
      </c>
      <c r="AJ80" s="731">
        <v>823166</v>
      </c>
      <c r="AK80" s="731">
        <v>377326.75</v>
      </c>
      <c r="AL80" s="731">
        <v>338990.5</v>
      </c>
      <c r="AM80" s="731">
        <v>127869.75</v>
      </c>
      <c r="AN80" s="731">
        <v>285227.17</v>
      </c>
      <c r="AO80" s="731">
        <v>16062</v>
      </c>
      <c r="AP80" s="731">
        <v>130930.25</v>
      </c>
      <c r="AQ80" s="731">
        <v>0</v>
      </c>
      <c r="AR80" s="731">
        <v>5874784.7999999998</v>
      </c>
      <c r="AS80" s="731">
        <v>160871.5</v>
      </c>
      <c r="AT80" s="731">
        <v>257068.34</v>
      </c>
      <c r="AU80" s="731">
        <v>1882227.75</v>
      </c>
      <c r="AV80" s="731">
        <v>96173</v>
      </c>
      <c r="AW80" s="731">
        <v>198533.9</v>
      </c>
      <c r="AX80" s="731">
        <v>74584.899999999994</v>
      </c>
      <c r="AY80" s="731">
        <v>1030131.2</v>
      </c>
      <c r="AZ80" s="731">
        <v>69574</v>
      </c>
      <c r="BA80" s="731">
        <v>23524.45</v>
      </c>
      <c r="BB80" s="731">
        <v>40730</v>
      </c>
      <c r="BC80" s="731">
        <v>97234.95</v>
      </c>
      <c r="BD80" s="731">
        <v>6450958.5800000001</v>
      </c>
      <c r="BE80" s="731">
        <v>394412</v>
      </c>
      <c r="BF80" s="731">
        <v>206249.46</v>
      </c>
      <c r="BG80" s="731">
        <v>55619.8</v>
      </c>
      <c r="BH80" s="731">
        <v>3152</v>
      </c>
      <c r="BI80" s="731">
        <v>231559.25</v>
      </c>
      <c r="BJ80" s="731">
        <v>223508.25</v>
      </c>
      <c r="BK80" s="731">
        <v>55663.75</v>
      </c>
    </row>
    <row r="81" spans="1:63" ht="22.5" customHeight="1">
      <c r="A81" s="496">
        <v>1</v>
      </c>
      <c r="B81" s="497" t="s">
        <v>57</v>
      </c>
      <c r="C81" s="498" t="s">
        <v>903</v>
      </c>
      <c r="D81" s="498">
        <v>3.6</v>
      </c>
      <c r="E81" s="497"/>
      <c r="F81" s="498">
        <v>3.6</v>
      </c>
      <c r="G81" s="550" t="s">
        <v>3840</v>
      </c>
      <c r="H81" s="549" t="s">
        <v>153</v>
      </c>
      <c r="I81">
        <f t="shared" si="1"/>
        <v>448263</v>
      </c>
      <c r="J81" s="731">
        <v>1352680.65</v>
      </c>
      <c r="K81" s="731">
        <v>1334</v>
      </c>
      <c r="L81" s="731">
        <v>10623</v>
      </c>
      <c r="M81" s="731">
        <v>13558</v>
      </c>
      <c r="N81" s="731">
        <v>96172.75</v>
      </c>
      <c r="O81" s="731">
        <v>31662</v>
      </c>
      <c r="P81" s="731">
        <v>30955</v>
      </c>
      <c r="Q81" s="731">
        <v>74940</v>
      </c>
      <c r="R81" s="731">
        <v>1523.5</v>
      </c>
      <c r="S81" s="731">
        <v>10426</v>
      </c>
      <c r="T81" s="731">
        <v>27704.6</v>
      </c>
      <c r="U81" s="731">
        <v>3245.5</v>
      </c>
      <c r="V81" s="731">
        <v>448263</v>
      </c>
      <c r="W81" s="731">
        <v>8612.5</v>
      </c>
      <c r="X81" s="731">
        <v>12479.5</v>
      </c>
      <c r="Y81" s="732"/>
      <c r="Z81" s="731">
        <v>50615.5</v>
      </c>
      <c r="AA81" s="731">
        <v>47471.5</v>
      </c>
      <c r="AB81" s="731">
        <v>14001.5</v>
      </c>
      <c r="AC81" s="731">
        <v>1284</v>
      </c>
      <c r="AD81" s="731">
        <v>936269.25</v>
      </c>
      <c r="AE81" s="731">
        <v>86567.5</v>
      </c>
      <c r="AF81" s="731">
        <v>34644</v>
      </c>
      <c r="AG81" s="731">
        <v>54578.99</v>
      </c>
      <c r="AH81" s="731">
        <v>73677.5</v>
      </c>
      <c r="AI81" s="731">
        <v>23138</v>
      </c>
      <c r="AJ81" s="731">
        <v>46638.5</v>
      </c>
      <c r="AK81" s="731">
        <v>452513.65</v>
      </c>
      <c r="AL81" s="731">
        <v>104652</v>
      </c>
      <c r="AM81" s="731">
        <v>393745.96</v>
      </c>
      <c r="AN81" s="731">
        <v>53707.4</v>
      </c>
      <c r="AO81" s="731">
        <v>38099</v>
      </c>
      <c r="AP81" s="731">
        <v>35327.25</v>
      </c>
      <c r="AQ81" s="731">
        <v>79038</v>
      </c>
      <c r="AR81" s="731">
        <v>2276021.75</v>
      </c>
      <c r="AS81" s="731">
        <v>25573.75</v>
      </c>
      <c r="AT81" s="731">
        <v>2703.5</v>
      </c>
      <c r="AU81" s="731">
        <v>88192</v>
      </c>
      <c r="AV81" s="731">
        <v>6345</v>
      </c>
      <c r="AW81" s="731">
        <v>17576</v>
      </c>
      <c r="AX81" s="731">
        <v>2829.5</v>
      </c>
      <c r="AY81" s="731">
        <v>179132</v>
      </c>
      <c r="AZ81" s="731">
        <v>4274.75</v>
      </c>
      <c r="BA81" s="731">
        <v>9446</v>
      </c>
      <c r="BB81" s="731">
        <v>3784</v>
      </c>
      <c r="BC81" s="731">
        <v>28305.05</v>
      </c>
      <c r="BD81" s="731">
        <v>220051.5</v>
      </c>
      <c r="BE81" s="731">
        <v>88417</v>
      </c>
      <c r="BF81" s="731">
        <v>15347.5</v>
      </c>
      <c r="BG81" s="731">
        <v>220976.1</v>
      </c>
      <c r="BH81" s="731">
        <v>4734.75</v>
      </c>
      <c r="BI81" s="731">
        <v>6463.5</v>
      </c>
      <c r="BJ81" s="731">
        <v>57388.5</v>
      </c>
      <c r="BK81" s="731">
        <v>12253.25</v>
      </c>
    </row>
    <row r="82" spans="1:63" ht="22.5" customHeight="1">
      <c r="A82" s="496">
        <v>1</v>
      </c>
      <c r="B82" s="497" t="s">
        <v>57</v>
      </c>
      <c r="C82" s="498" t="s">
        <v>903</v>
      </c>
      <c r="D82" s="498">
        <v>3.6</v>
      </c>
      <c r="E82" s="497"/>
      <c r="F82" s="498">
        <v>3.6</v>
      </c>
      <c r="G82" s="548" t="s">
        <v>3841</v>
      </c>
      <c r="H82" s="547" t="s">
        <v>154</v>
      </c>
      <c r="I82">
        <f t="shared" si="1"/>
        <v>311227</v>
      </c>
      <c r="J82" s="731">
        <v>174978.54</v>
      </c>
      <c r="K82" s="732"/>
      <c r="L82" s="731">
        <v>45063</v>
      </c>
      <c r="M82" s="731">
        <v>3506.25</v>
      </c>
      <c r="N82" s="731">
        <v>0</v>
      </c>
      <c r="O82" s="731">
        <v>5852</v>
      </c>
      <c r="P82" s="732"/>
      <c r="Q82" s="731">
        <v>37710</v>
      </c>
      <c r="R82" s="731">
        <v>1302.75</v>
      </c>
      <c r="S82" s="731">
        <v>63985.25</v>
      </c>
      <c r="T82" s="731">
        <v>20054.689999999999</v>
      </c>
      <c r="U82" s="732"/>
      <c r="V82" s="731">
        <v>311227</v>
      </c>
      <c r="W82" s="731">
        <v>21242</v>
      </c>
      <c r="X82" s="731">
        <v>0</v>
      </c>
      <c r="Y82" s="732"/>
      <c r="Z82" s="731">
        <v>24987.5</v>
      </c>
      <c r="AA82" s="731">
        <v>8358</v>
      </c>
      <c r="AB82" s="732"/>
      <c r="AC82" s="732"/>
      <c r="AD82" s="731">
        <v>139844.59</v>
      </c>
      <c r="AE82" s="731">
        <v>34655.5</v>
      </c>
      <c r="AF82" s="731">
        <v>34264</v>
      </c>
      <c r="AG82" s="731">
        <v>30193.75</v>
      </c>
      <c r="AH82" s="731">
        <v>72916.25</v>
      </c>
      <c r="AI82" s="731">
        <v>2033.5</v>
      </c>
      <c r="AJ82" s="731">
        <v>33548</v>
      </c>
      <c r="AK82" s="731">
        <v>179609.45</v>
      </c>
      <c r="AL82" s="731">
        <v>22228.5</v>
      </c>
      <c r="AM82" s="731">
        <v>304424.5</v>
      </c>
      <c r="AN82" s="731">
        <v>36731.550000000003</v>
      </c>
      <c r="AO82" s="731">
        <v>0</v>
      </c>
      <c r="AP82" s="731">
        <v>56279.5</v>
      </c>
      <c r="AQ82" s="731">
        <v>6137</v>
      </c>
      <c r="AR82" s="731">
        <v>1783716.42</v>
      </c>
      <c r="AS82" s="731">
        <v>0</v>
      </c>
      <c r="AT82" s="731">
        <v>2209.5</v>
      </c>
      <c r="AU82" s="731">
        <v>27210</v>
      </c>
      <c r="AV82" s="731">
        <v>22230</v>
      </c>
      <c r="AW82" s="731">
        <v>6776.25</v>
      </c>
      <c r="AX82" s="732"/>
      <c r="AY82" s="731">
        <v>138977.75</v>
      </c>
      <c r="AZ82" s="731">
        <v>4028.05</v>
      </c>
      <c r="BA82" s="732"/>
      <c r="BB82" s="732"/>
      <c r="BC82" s="731">
        <v>6612.25</v>
      </c>
      <c r="BD82" s="731">
        <v>678648</v>
      </c>
      <c r="BE82" s="731">
        <v>45913.72</v>
      </c>
      <c r="BF82" s="731">
        <v>7807</v>
      </c>
      <c r="BG82" s="731">
        <v>568938.9</v>
      </c>
      <c r="BH82" s="731">
        <v>0</v>
      </c>
      <c r="BI82" s="731">
        <v>103569.7</v>
      </c>
      <c r="BJ82" s="731">
        <v>11474</v>
      </c>
      <c r="BK82" s="731">
        <v>0</v>
      </c>
    </row>
    <row r="83" spans="1:63" ht="22.5" customHeight="1">
      <c r="A83" s="496">
        <v>1</v>
      </c>
      <c r="B83" s="497" t="s">
        <v>57</v>
      </c>
      <c r="C83" s="498" t="s">
        <v>903</v>
      </c>
      <c r="D83" s="498">
        <v>5.0999999999999996</v>
      </c>
      <c r="E83" s="497"/>
      <c r="F83" s="498">
        <v>5.0999999999999996</v>
      </c>
      <c r="G83" s="548" t="s">
        <v>2640</v>
      </c>
      <c r="H83" s="547" t="s">
        <v>155</v>
      </c>
      <c r="I83">
        <f t="shared" si="1"/>
        <v>0</v>
      </c>
      <c r="J83" s="732"/>
      <c r="K83" s="732"/>
      <c r="L83" s="732"/>
      <c r="M83" s="732"/>
      <c r="N83" s="732"/>
      <c r="O83" s="732"/>
      <c r="P83" s="732"/>
      <c r="Q83" s="732"/>
      <c r="R83" s="732"/>
      <c r="S83" s="732"/>
      <c r="T83" s="732"/>
      <c r="U83" s="731">
        <v>8.9600000000000009</v>
      </c>
      <c r="V83" s="732"/>
      <c r="W83" s="732"/>
      <c r="X83" s="732"/>
      <c r="Y83" s="732"/>
      <c r="Z83" s="732"/>
      <c r="AA83" s="732"/>
      <c r="AB83" s="732"/>
      <c r="AC83" s="732"/>
      <c r="AD83" s="732"/>
      <c r="AE83" s="732"/>
      <c r="AF83" s="732"/>
      <c r="AG83" s="732"/>
      <c r="AH83" s="732"/>
      <c r="AI83" s="732"/>
      <c r="AJ83" s="732"/>
      <c r="AK83" s="732"/>
      <c r="AL83" s="732"/>
      <c r="AM83" s="732"/>
      <c r="AN83" s="731">
        <v>2871389.76</v>
      </c>
      <c r="AO83" s="732"/>
      <c r="AP83" s="731">
        <v>282937.45</v>
      </c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  <c r="BD83" s="732"/>
      <c r="BE83" s="732"/>
      <c r="BF83" s="732"/>
      <c r="BG83" s="732"/>
      <c r="BH83" s="732"/>
      <c r="BI83" s="732"/>
      <c r="BJ83" s="732"/>
      <c r="BK83" s="731">
        <v>1403834.25</v>
      </c>
    </row>
    <row r="84" spans="1:63" ht="22.5" customHeight="1">
      <c r="A84" s="496">
        <v>1</v>
      </c>
      <c r="B84" s="497" t="s">
        <v>57</v>
      </c>
      <c r="C84" s="498" t="s">
        <v>903</v>
      </c>
      <c r="D84" s="498">
        <v>5.0999999999999996</v>
      </c>
      <c r="E84" s="497"/>
      <c r="F84" s="498">
        <v>5.0999999999999996</v>
      </c>
      <c r="G84" s="548" t="s">
        <v>2642</v>
      </c>
      <c r="H84" s="547" t="s">
        <v>156</v>
      </c>
      <c r="I84">
        <f t="shared" si="1"/>
        <v>781305</v>
      </c>
      <c r="J84" s="731">
        <v>4646831.05</v>
      </c>
      <c r="K84" s="731">
        <v>994670.63</v>
      </c>
      <c r="L84" s="731">
        <v>4152257.91</v>
      </c>
      <c r="M84" s="731">
        <v>238776.08</v>
      </c>
      <c r="N84" s="731">
        <v>9330497.0899999999</v>
      </c>
      <c r="O84" s="731">
        <v>2950754.12</v>
      </c>
      <c r="P84" s="731">
        <v>549902.32999999996</v>
      </c>
      <c r="Q84" s="731">
        <v>516431.95</v>
      </c>
      <c r="R84" s="731">
        <v>62040</v>
      </c>
      <c r="S84" s="731">
        <v>13136.3</v>
      </c>
      <c r="T84" s="731">
        <v>251136.17</v>
      </c>
      <c r="U84" s="731">
        <v>2318204.44</v>
      </c>
      <c r="V84" s="731">
        <v>781305</v>
      </c>
      <c r="W84" s="731">
        <v>94918.55</v>
      </c>
      <c r="X84" s="731">
        <v>31393.53</v>
      </c>
      <c r="Y84" s="731">
        <v>67933.5</v>
      </c>
      <c r="Z84" s="731">
        <v>148828.85</v>
      </c>
      <c r="AA84" s="731">
        <v>125209.13</v>
      </c>
      <c r="AB84" s="731">
        <v>505279.8</v>
      </c>
      <c r="AC84" s="732"/>
      <c r="AD84" s="731">
        <v>9425798.4100000001</v>
      </c>
      <c r="AE84" s="731">
        <v>251597.44</v>
      </c>
      <c r="AF84" s="731">
        <v>9758.7000000000007</v>
      </c>
      <c r="AG84" s="731">
        <v>5113</v>
      </c>
      <c r="AH84" s="731">
        <v>2907000</v>
      </c>
      <c r="AI84" s="732"/>
      <c r="AJ84" s="732"/>
      <c r="AK84" s="732"/>
      <c r="AL84" s="732"/>
      <c r="AM84" s="732"/>
      <c r="AN84" s="731">
        <v>140637</v>
      </c>
      <c r="AO84" s="731">
        <v>1324396.98</v>
      </c>
      <c r="AP84" s="731">
        <v>9724.84</v>
      </c>
      <c r="AQ84" s="732"/>
      <c r="AR84" s="731">
        <v>35872885.630000003</v>
      </c>
      <c r="AS84" s="731">
        <v>176530.13</v>
      </c>
      <c r="AT84" s="731">
        <v>3422248.94</v>
      </c>
      <c r="AU84" s="732"/>
      <c r="AV84" s="731">
        <v>4037155.8</v>
      </c>
      <c r="AW84" s="731">
        <v>3099282.9</v>
      </c>
      <c r="AX84" s="732"/>
      <c r="AY84" s="732"/>
      <c r="AZ84" s="731">
        <v>2878151.34</v>
      </c>
      <c r="BA84" s="731">
        <v>741104.54</v>
      </c>
      <c r="BB84" s="732"/>
      <c r="BC84" s="731">
        <v>607768.61</v>
      </c>
      <c r="BD84" s="732"/>
      <c r="BE84" s="731">
        <v>186144.76</v>
      </c>
      <c r="BF84" s="731">
        <v>54466.73</v>
      </c>
      <c r="BG84" s="731">
        <v>5941253.1500000004</v>
      </c>
      <c r="BH84" s="731">
        <v>864752.4</v>
      </c>
      <c r="BI84" s="731">
        <v>5815443.1799999997</v>
      </c>
      <c r="BJ84" s="731">
        <v>3343013.8</v>
      </c>
      <c r="BK84" s="732"/>
    </row>
    <row r="85" spans="1:63" ht="22.5" customHeight="1">
      <c r="A85" s="496">
        <v>1</v>
      </c>
      <c r="B85" s="497" t="s">
        <v>57</v>
      </c>
      <c r="C85" s="498" t="s">
        <v>903</v>
      </c>
      <c r="D85" s="498">
        <v>5.0999999999999996</v>
      </c>
      <c r="E85" s="497"/>
      <c r="F85" s="498">
        <v>5.0999999999999996</v>
      </c>
      <c r="G85" s="548" t="s">
        <v>2644</v>
      </c>
      <c r="H85" s="547" t="s">
        <v>157</v>
      </c>
      <c r="I85">
        <f t="shared" si="1"/>
        <v>0</v>
      </c>
      <c r="J85" s="732"/>
      <c r="K85" s="731">
        <v>178311.3</v>
      </c>
      <c r="L85" s="731">
        <v>138612</v>
      </c>
      <c r="M85" s="731">
        <v>198000</v>
      </c>
      <c r="N85" s="731">
        <v>386196</v>
      </c>
      <c r="O85" s="731">
        <v>374033.28</v>
      </c>
      <c r="P85" s="732"/>
      <c r="Q85" s="731">
        <v>139000</v>
      </c>
      <c r="R85" s="731">
        <v>0</v>
      </c>
      <c r="S85" s="731">
        <v>115950</v>
      </c>
      <c r="T85" s="731">
        <v>113000</v>
      </c>
      <c r="U85" s="732"/>
      <c r="V85" s="732"/>
      <c r="W85" s="732"/>
      <c r="X85" s="732"/>
      <c r="Y85" s="732"/>
      <c r="Z85" s="732"/>
      <c r="AA85" s="732"/>
      <c r="AB85" s="732"/>
      <c r="AC85" s="732"/>
      <c r="AD85" s="732"/>
      <c r="AE85" s="732"/>
      <c r="AF85" s="732"/>
      <c r="AG85" s="732"/>
      <c r="AH85" s="732"/>
      <c r="AI85" s="732"/>
      <c r="AJ85" s="732"/>
      <c r="AK85" s="732"/>
      <c r="AL85" s="732"/>
      <c r="AM85" s="732"/>
      <c r="AN85" s="732"/>
      <c r="AO85" s="732"/>
      <c r="AP85" s="732"/>
      <c r="AQ85" s="732"/>
      <c r="AR85" s="732"/>
      <c r="AS85" s="732"/>
      <c r="AT85" s="731">
        <v>259354.82</v>
      </c>
      <c r="AU85" s="732"/>
      <c r="AV85" s="731">
        <v>168000</v>
      </c>
      <c r="AW85" s="732"/>
      <c r="AX85" s="732"/>
      <c r="AY85" s="731">
        <v>973500</v>
      </c>
      <c r="AZ85" s="731">
        <v>381800</v>
      </c>
      <c r="BA85" s="731">
        <v>123000.09</v>
      </c>
      <c r="BB85" s="732"/>
      <c r="BC85" s="731">
        <v>147000</v>
      </c>
      <c r="BD85" s="732"/>
      <c r="BE85" s="732"/>
      <c r="BF85" s="731">
        <v>152500</v>
      </c>
      <c r="BG85" s="731">
        <v>290000</v>
      </c>
      <c r="BH85" s="731">
        <v>105516.12</v>
      </c>
      <c r="BI85" s="732"/>
      <c r="BJ85" s="732"/>
      <c r="BK85" s="732"/>
    </row>
    <row r="86" spans="1:63" ht="22.5" customHeight="1">
      <c r="A86" s="496">
        <v>1</v>
      </c>
      <c r="B86" s="497" t="s">
        <v>57</v>
      </c>
      <c r="C86" s="498" t="s">
        <v>903</v>
      </c>
      <c r="D86" s="498">
        <v>5.0999999999999996</v>
      </c>
      <c r="E86" s="497"/>
      <c r="F86" s="498">
        <v>5.0999999999999996</v>
      </c>
      <c r="G86" s="550" t="s">
        <v>2645</v>
      </c>
      <c r="H86" s="549" t="s">
        <v>158</v>
      </c>
      <c r="I86">
        <f t="shared" si="1"/>
        <v>0</v>
      </c>
      <c r="J86" s="732"/>
      <c r="K86" s="731">
        <v>25.75</v>
      </c>
      <c r="L86" s="732"/>
      <c r="M86" s="732"/>
      <c r="N86" s="732"/>
      <c r="O86" s="732"/>
      <c r="P86" s="732"/>
      <c r="Q86" s="732"/>
      <c r="R86" s="732"/>
      <c r="S86" s="732"/>
      <c r="T86" s="731">
        <v>21.5</v>
      </c>
      <c r="U86" s="732"/>
      <c r="V86" s="732"/>
      <c r="W86" s="732"/>
      <c r="X86" s="732"/>
      <c r="Y86" s="732"/>
      <c r="Z86" s="732"/>
      <c r="AA86" s="732"/>
      <c r="AB86" s="732"/>
      <c r="AC86" s="732"/>
      <c r="AD86" s="732"/>
      <c r="AE86" s="732"/>
      <c r="AF86" s="732"/>
      <c r="AG86" s="732"/>
      <c r="AH86" s="732"/>
      <c r="AI86" s="732"/>
      <c r="AJ86" s="732"/>
      <c r="AK86" s="732"/>
      <c r="AL86" s="731">
        <v>474064.5</v>
      </c>
      <c r="AM86" s="732"/>
      <c r="AN86" s="732"/>
      <c r="AO86" s="732"/>
      <c r="AP86" s="731">
        <v>78357.25</v>
      </c>
      <c r="AQ86" s="732"/>
      <c r="AR86" s="732"/>
      <c r="AS86" s="732"/>
      <c r="AT86" s="732"/>
      <c r="AU86" s="732"/>
      <c r="AV86" s="731">
        <v>858984</v>
      </c>
      <c r="AW86" s="731">
        <v>1214603.5</v>
      </c>
      <c r="AX86" s="732"/>
      <c r="AY86" s="731">
        <v>881686.5</v>
      </c>
      <c r="AZ86" s="732"/>
      <c r="BA86" s="732"/>
      <c r="BB86" s="731">
        <v>781973</v>
      </c>
      <c r="BC86" s="731">
        <v>374559.1</v>
      </c>
      <c r="BD86" s="731">
        <v>13593448.9</v>
      </c>
      <c r="BE86" s="732"/>
      <c r="BF86" s="732"/>
      <c r="BG86" s="732"/>
      <c r="BH86" s="732"/>
      <c r="BI86" s="732"/>
      <c r="BJ86" s="732"/>
      <c r="BK86" s="732"/>
    </row>
    <row r="87" spans="1:63" ht="22.5" customHeight="1">
      <c r="A87" s="496">
        <v>1</v>
      </c>
      <c r="B87" s="497" t="s">
        <v>57</v>
      </c>
      <c r="C87" s="498" t="s">
        <v>903</v>
      </c>
      <c r="D87" s="498">
        <v>5.0999999999999996</v>
      </c>
      <c r="E87" s="497"/>
      <c r="F87" s="498">
        <v>5.0999999999999996</v>
      </c>
      <c r="G87" s="550" t="s">
        <v>2647</v>
      </c>
      <c r="H87" s="549" t="s">
        <v>159</v>
      </c>
      <c r="I87">
        <f t="shared" si="1"/>
        <v>0</v>
      </c>
      <c r="J87" s="732"/>
      <c r="K87" s="731">
        <v>19043.330000000002</v>
      </c>
      <c r="L87" s="731">
        <v>90276.65</v>
      </c>
      <c r="M87" s="732"/>
      <c r="N87" s="731">
        <v>143997.01999999999</v>
      </c>
      <c r="O87" s="731">
        <v>156236.65</v>
      </c>
      <c r="P87" s="731">
        <v>224353.62</v>
      </c>
      <c r="Q87" s="731">
        <v>2207834.44</v>
      </c>
      <c r="R87" s="732"/>
      <c r="S87" s="731">
        <v>2148.15</v>
      </c>
      <c r="T87" s="732"/>
      <c r="U87" s="731">
        <v>2652.87</v>
      </c>
      <c r="V87" s="732"/>
      <c r="W87" s="732"/>
      <c r="X87" s="732"/>
      <c r="Y87" s="732"/>
      <c r="Z87" s="732"/>
      <c r="AA87" s="732"/>
      <c r="AB87" s="732"/>
      <c r="AC87" s="732"/>
      <c r="AD87" s="731">
        <v>2594227.42</v>
      </c>
      <c r="AE87" s="732"/>
      <c r="AF87" s="732"/>
      <c r="AG87" s="732"/>
      <c r="AH87" s="732"/>
      <c r="AI87" s="732"/>
      <c r="AJ87" s="732"/>
      <c r="AK87" s="732"/>
      <c r="AL87" s="731">
        <v>197823.69</v>
      </c>
      <c r="AM87" s="732"/>
      <c r="AN87" s="732"/>
      <c r="AO87" s="732"/>
      <c r="AP87" s="732"/>
      <c r="AQ87" s="732"/>
      <c r="AR87" s="731">
        <v>1760022.62</v>
      </c>
      <c r="AS87" s="731">
        <v>31900.06</v>
      </c>
      <c r="AT87" s="731">
        <v>1597248.64</v>
      </c>
      <c r="AU87" s="731">
        <v>2192768.29</v>
      </c>
      <c r="AV87" s="731">
        <v>0</v>
      </c>
      <c r="AW87" s="731">
        <v>288195.62</v>
      </c>
      <c r="AX87" s="732"/>
      <c r="AY87" s="731">
        <v>441392.66</v>
      </c>
      <c r="AZ87" s="732"/>
      <c r="BA87" s="732"/>
      <c r="BB87" s="731">
        <v>248714.66</v>
      </c>
      <c r="BC87" s="731">
        <v>247834.59</v>
      </c>
      <c r="BD87" s="731">
        <v>8090026.6399999997</v>
      </c>
      <c r="BE87" s="732"/>
      <c r="BF87" s="731">
        <v>119047</v>
      </c>
      <c r="BG87" s="731">
        <v>4744583.7</v>
      </c>
      <c r="BH87" s="732"/>
      <c r="BI87" s="732"/>
      <c r="BJ87" s="731">
        <v>0</v>
      </c>
      <c r="BK87" s="732"/>
    </row>
    <row r="88" spans="1:63" ht="22.5" customHeight="1">
      <c r="A88" s="496">
        <v>1</v>
      </c>
      <c r="B88" s="497" t="s">
        <v>57</v>
      </c>
      <c r="C88" s="498" t="s">
        <v>903</v>
      </c>
      <c r="D88" s="498">
        <v>5.0999999999999996</v>
      </c>
      <c r="E88" s="497"/>
      <c r="F88" s="498">
        <v>5.0999999999999996</v>
      </c>
      <c r="G88" s="548" t="s">
        <v>2649</v>
      </c>
      <c r="H88" s="547" t="s">
        <v>160</v>
      </c>
      <c r="I88">
        <f t="shared" si="1"/>
        <v>0</v>
      </c>
      <c r="J88" s="732"/>
      <c r="K88" s="731">
        <v>0</v>
      </c>
      <c r="L88" s="731">
        <v>0</v>
      </c>
      <c r="M88" s="731">
        <v>0</v>
      </c>
      <c r="N88" s="731">
        <v>0</v>
      </c>
      <c r="O88" s="731">
        <v>0</v>
      </c>
      <c r="P88" s="731">
        <v>164089</v>
      </c>
      <c r="Q88" s="731">
        <v>0</v>
      </c>
      <c r="R88" s="731">
        <v>0</v>
      </c>
      <c r="S88" s="731">
        <v>0</v>
      </c>
      <c r="T88" s="731">
        <v>132040.41</v>
      </c>
      <c r="U88" s="731">
        <v>124236.75</v>
      </c>
      <c r="V88" s="732"/>
      <c r="W88" s="731">
        <v>0</v>
      </c>
      <c r="X88" s="731">
        <v>181891.25</v>
      </c>
      <c r="Y88" s="732"/>
      <c r="Z88" s="731">
        <v>0</v>
      </c>
      <c r="AA88" s="731">
        <v>0</v>
      </c>
      <c r="AB88" s="731">
        <v>34046.75</v>
      </c>
      <c r="AC88" s="731">
        <v>230433.75</v>
      </c>
      <c r="AD88" s="731">
        <v>0</v>
      </c>
      <c r="AE88" s="732"/>
      <c r="AF88" s="732"/>
      <c r="AG88" s="732"/>
      <c r="AH88" s="731">
        <v>0</v>
      </c>
      <c r="AI88" s="732"/>
      <c r="AJ88" s="731">
        <v>0</v>
      </c>
      <c r="AK88" s="732"/>
      <c r="AL88" s="731">
        <v>0</v>
      </c>
      <c r="AM88" s="731">
        <v>0</v>
      </c>
      <c r="AN88" s="731">
        <v>0</v>
      </c>
      <c r="AO88" s="731">
        <v>0</v>
      </c>
      <c r="AP88" s="731">
        <v>0</v>
      </c>
      <c r="AQ88" s="731">
        <v>0</v>
      </c>
      <c r="AR88" s="731">
        <v>0</v>
      </c>
      <c r="AS88" s="731">
        <v>9484.5</v>
      </c>
      <c r="AT88" s="731">
        <v>35941.79</v>
      </c>
      <c r="AU88" s="731">
        <v>557505.65</v>
      </c>
      <c r="AV88" s="731">
        <v>82499.88</v>
      </c>
      <c r="AW88" s="731">
        <v>150323.51</v>
      </c>
      <c r="AX88" s="731">
        <v>2790860.76</v>
      </c>
      <c r="AY88" s="731">
        <v>7325780.5499999998</v>
      </c>
      <c r="AZ88" s="731">
        <v>24208.47</v>
      </c>
      <c r="BA88" s="731">
        <v>218639.99</v>
      </c>
      <c r="BB88" s="731">
        <v>215993.71</v>
      </c>
      <c r="BC88" s="732"/>
      <c r="BD88" s="731">
        <v>13914571.68</v>
      </c>
      <c r="BE88" s="732"/>
      <c r="BF88" s="732"/>
      <c r="BG88" s="732"/>
      <c r="BH88" s="732"/>
      <c r="BI88" s="732"/>
      <c r="BJ88" s="732"/>
      <c r="BK88" s="732"/>
    </row>
    <row r="89" spans="1:63" ht="22.5" customHeight="1">
      <c r="A89" s="496">
        <v>1</v>
      </c>
      <c r="B89" s="497" t="s">
        <v>57</v>
      </c>
      <c r="C89" s="498" t="s">
        <v>903</v>
      </c>
      <c r="D89" s="498">
        <v>5.0999999999999996</v>
      </c>
      <c r="E89" s="497"/>
      <c r="F89" s="498">
        <v>5.0999999999999996</v>
      </c>
      <c r="G89" s="550" t="s">
        <v>2651</v>
      </c>
      <c r="H89" s="549" t="s">
        <v>161</v>
      </c>
      <c r="I89">
        <f t="shared" si="1"/>
        <v>0</v>
      </c>
      <c r="J89" s="732"/>
      <c r="K89" s="731">
        <v>330510.12</v>
      </c>
      <c r="L89" s="732"/>
      <c r="M89" s="731">
        <v>2638583.7000000002</v>
      </c>
      <c r="N89" s="731">
        <v>1490</v>
      </c>
      <c r="O89" s="731">
        <v>1400054.11</v>
      </c>
      <c r="P89" s="731">
        <v>1013862.02</v>
      </c>
      <c r="Q89" s="731">
        <v>2113597.13</v>
      </c>
      <c r="R89" s="731">
        <v>916798.53</v>
      </c>
      <c r="S89" s="731">
        <v>291746.89</v>
      </c>
      <c r="T89" s="731">
        <v>166849.34</v>
      </c>
      <c r="U89" s="731">
        <v>657197.01</v>
      </c>
      <c r="V89" s="732"/>
      <c r="W89" s="732"/>
      <c r="X89" s="732"/>
      <c r="Y89" s="732"/>
      <c r="Z89" s="732"/>
      <c r="AA89" s="732"/>
      <c r="AB89" s="731">
        <v>47830.61</v>
      </c>
      <c r="AC89" s="732"/>
      <c r="AD89" s="732"/>
      <c r="AE89" s="732"/>
      <c r="AF89" s="731">
        <v>2133340</v>
      </c>
      <c r="AG89" s="732"/>
      <c r="AH89" s="732"/>
      <c r="AI89" s="732"/>
      <c r="AJ89" s="732"/>
      <c r="AK89" s="732"/>
      <c r="AL89" s="732"/>
      <c r="AM89" s="732"/>
      <c r="AN89" s="731">
        <v>611259</v>
      </c>
      <c r="AO89" s="731">
        <v>8892</v>
      </c>
      <c r="AP89" s="732"/>
      <c r="AQ89" s="732"/>
      <c r="AR89" s="732"/>
      <c r="AS89" s="731">
        <v>1622354.84</v>
      </c>
      <c r="AT89" s="732"/>
      <c r="AU89" s="731">
        <v>3445308.16</v>
      </c>
      <c r="AV89" s="731">
        <v>1554957.05</v>
      </c>
      <c r="AW89" s="731">
        <v>11200</v>
      </c>
      <c r="AX89" s="732"/>
      <c r="AY89" s="731">
        <v>6599655.2699999996</v>
      </c>
      <c r="AZ89" s="732"/>
      <c r="BA89" s="731">
        <v>335142.93</v>
      </c>
      <c r="BB89" s="731">
        <v>1501100.39</v>
      </c>
      <c r="BC89" s="731">
        <v>1295169.1499999999</v>
      </c>
      <c r="BD89" s="731">
        <v>23519171.890000001</v>
      </c>
      <c r="BE89" s="732"/>
      <c r="BF89" s="732"/>
      <c r="BG89" s="731">
        <v>6264681</v>
      </c>
      <c r="BH89" s="732"/>
      <c r="BI89" s="732"/>
      <c r="BJ89" s="732"/>
      <c r="BK89" s="732"/>
    </row>
    <row r="90" spans="1:63" ht="22.5" customHeight="1">
      <c r="A90" s="496">
        <v>1</v>
      </c>
      <c r="B90" s="497" t="s">
        <v>57</v>
      </c>
      <c r="C90" s="498" t="s">
        <v>903</v>
      </c>
      <c r="D90" s="498">
        <v>123</v>
      </c>
      <c r="E90" s="497"/>
      <c r="F90" s="498">
        <v>123</v>
      </c>
      <c r="G90" s="548" t="s">
        <v>2653</v>
      </c>
      <c r="H90" s="549" t="s">
        <v>162</v>
      </c>
      <c r="I90">
        <f t="shared" si="1"/>
        <v>-36374.400000000001</v>
      </c>
      <c r="J90" s="731">
        <v>-214616.2</v>
      </c>
      <c r="K90" s="732"/>
      <c r="L90" s="732"/>
      <c r="M90" s="732"/>
      <c r="N90" s="732"/>
      <c r="O90" s="732"/>
      <c r="P90" s="732"/>
      <c r="Q90" s="732"/>
      <c r="R90" s="732"/>
      <c r="S90" s="732"/>
      <c r="T90" s="732"/>
      <c r="U90" s="732"/>
      <c r="V90" s="731">
        <v>-36374.400000000001</v>
      </c>
      <c r="W90" s="732"/>
      <c r="X90" s="732"/>
      <c r="Y90" s="732"/>
      <c r="Z90" s="732"/>
      <c r="AA90" s="732"/>
      <c r="AB90" s="732"/>
      <c r="AC90" s="732"/>
      <c r="AD90" s="731">
        <v>-170907.6</v>
      </c>
      <c r="AE90" s="732"/>
      <c r="AF90" s="731">
        <v>-200</v>
      </c>
      <c r="AG90" s="732"/>
      <c r="AH90" s="732"/>
      <c r="AI90" s="732"/>
      <c r="AJ90" s="732"/>
      <c r="AK90" s="732"/>
      <c r="AL90" s="731">
        <v>-80</v>
      </c>
      <c r="AM90" s="731">
        <v>0</v>
      </c>
      <c r="AN90" s="732"/>
      <c r="AO90" s="732"/>
      <c r="AP90" s="731">
        <v>-120</v>
      </c>
      <c r="AQ90" s="732"/>
      <c r="AR90" s="731">
        <v>-36235.08</v>
      </c>
      <c r="AS90" s="732"/>
      <c r="AT90" s="732"/>
      <c r="AU90" s="732"/>
      <c r="AV90" s="731">
        <v>-115.2</v>
      </c>
      <c r="AW90" s="732"/>
      <c r="AX90" s="732"/>
      <c r="AY90" s="731">
        <v>-868.4</v>
      </c>
      <c r="AZ90" s="732"/>
      <c r="BA90" s="731">
        <v>-340</v>
      </c>
      <c r="BB90" s="732"/>
      <c r="BC90" s="732"/>
      <c r="BD90" s="731">
        <v>-80891.75</v>
      </c>
      <c r="BE90" s="732"/>
      <c r="BF90" s="732"/>
      <c r="BG90" s="731">
        <v>-1907.2</v>
      </c>
      <c r="BH90" s="732"/>
      <c r="BI90" s="732"/>
      <c r="BJ90" s="732"/>
      <c r="BK90" s="732"/>
    </row>
    <row r="91" spans="1:63" ht="22.5" customHeight="1">
      <c r="A91" s="496">
        <v>1</v>
      </c>
      <c r="B91" s="497" t="s">
        <v>57</v>
      </c>
      <c r="C91" s="498" t="s">
        <v>903</v>
      </c>
      <c r="D91" s="498">
        <v>123</v>
      </c>
      <c r="E91" s="497"/>
      <c r="F91" s="498">
        <v>123</v>
      </c>
      <c r="G91" s="550" t="s">
        <v>2655</v>
      </c>
      <c r="H91" s="549" t="s">
        <v>163</v>
      </c>
      <c r="I91">
        <f t="shared" si="1"/>
        <v>0</v>
      </c>
      <c r="J91" s="732"/>
      <c r="K91" s="732"/>
      <c r="L91" s="732"/>
      <c r="M91" s="732"/>
      <c r="N91" s="732"/>
      <c r="O91" s="732"/>
      <c r="P91" s="732"/>
      <c r="Q91" s="732"/>
      <c r="R91" s="732"/>
      <c r="S91" s="732"/>
      <c r="T91" s="732"/>
      <c r="U91" s="732"/>
      <c r="V91" s="732"/>
      <c r="W91" s="731">
        <v>-13264.38</v>
      </c>
      <c r="X91" s="731">
        <v>-7794.12</v>
      </c>
      <c r="Y91" s="731">
        <v>-3459.89</v>
      </c>
      <c r="Z91" s="732"/>
      <c r="AA91" s="731">
        <v>-9884.6299999999992</v>
      </c>
      <c r="AB91" s="731">
        <v>-6873.43</v>
      </c>
      <c r="AC91" s="731">
        <v>-31441.49</v>
      </c>
      <c r="AD91" s="731">
        <v>-311191.96000000002</v>
      </c>
      <c r="AE91" s="732"/>
      <c r="AF91" s="732"/>
      <c r="AG91" s="732"/>
      <c r="AH91" s="732"/>
      <c r="AI91" s="732"/>
      <c r="AJ91" s="732"/>
      <c r="AK91" s="732"/>
      <c r="AL91" s="732"/>
      <c r="AM91" s="732"/>
      <c r="AN91" s="732"/>
      <c r="AO91" s="732"/>
      <c r="AP91" s="732"/>
      <c r="AQ91" s="732"/>
      <c r="AR91" s="732"/>
      <c r="AS91" s="732"/>
      <c r="AT91" s="732"/>
      <c r="AU91" s="732"/>
      <c r="AV91" s="731">
        <v>-307.60000000000002</v>
      </c>
      <c r="AW91" s="732"/>
      <c r="AX91" s="732"/>
      <c r="AY91" s="732"/>
      <c r="AZ91" s="732"/>
      <c r="BA91" s="732"/>
      <c r="BB91" s="732"/>
      <c r="BC91" s="732"/>
      <c r="BD91" s="732"/>
      <c r="BE91" s="732"/>
      <c r="BF91" s="732"/>
      <c r="BG91" s="732"/>
      <c r="BH91" s="732"/>
      <c r="BI91" s="732"/>
      <c r="BJ91" s="732"/>
      <c r="BK91" s="732"/>
    </row>
    <row r="92" spans="1:63" ht="22.5" customHeight="1">
      <c r="A92" s="496">
        <v>1</v>
      </c>
      <c r="B92" s="497" t="s">
        <v>57</v>
      </c>
      <c r="C92" s="498" t="s">
        <v>903</v>
      </c>
      <c r="D92" s="498">
        <v>123</v>
      </c>
      <c r="E92" s="497"/>
      <c r="F92" s="498">
        <v>123</v>
      </c>
      <c r="G92" s="550" t="s">
        <v>3842</v>
      </c>
      <c r="H92" s="549" t="s">
        <v>164</v>
      </c>
      <c r="I92">
        <f t="shared" si="1"/>
        <v>0</v>
      </c>
      <c r="J92" s="732"/>
      <c r="K92" s="732"/>
      <c r="L92" s="732"/>
      <c r="M92" s="732"/>
      <c r="N92" s="732"/>
      <c r="O92" s="732"/>
      <c r="P92" s="732"/>
      <c r="Q92" s="732"/>
      <c r="R92" s="732"/>
      <c r="S92" s="732"/>
      <c r="T92" s="732"/>
      <c r="U92" s="732"/>
      <c r="V92" s="732"/>
      <c r="W92" s="732"/>
      <c r="X92" s="732"/>
      <c r="Y92" s="732"/>
      <c r="Z92" s="731">
        <v>-149271.94</v>
      </c>
      <c r="AA92" s="732"/>
      <c r="AB92" s="732"/>
      <c r="AC92" s="732"/>
      <c r="AD92" s="732"/>
      <c r="AE92" s="732"/>
      <c r="AF92" s="732"/>
      <c r="AG92" s="732"/>
      <c r="AH92" s="732"/>
      <c r="AI92" s="732"/>
      <c r="AJ92" s="732"/>
      <c r="AK92" s="732"/>
      <c r="AL92" s="732"/>
      <c r="AM92" s="732"/>
      <c r="AN92" s="732"/>
      <c r="AO92" s="732"/>
      <c r="AP92" s="732"/>
      <c r="AQ92" s="732"/>
      <c r="AR92" s="732"/>
      <c r="AS92" s="732"/>
      <c r="AT92" s="732"/>
      <c r="AU92" s="732"/>
      <c r="AV92" s="732"/>
      <c r="AW92" s="732"/>
      <c r="AX92" s="732"/>
      <c r="AY92" s="732"/>
      <c r="AZ92" s="732"/>
      <c r="BA92" s="732"/>
      <c r="BB92" s="732"/>
      <c r="BC92" s="732"/>
      <c r="BD92" s="732"/>
      <c r="BE92" s="732"/>
      <c r="BF92" s="732"/>
      <c r="BG92" s="731">
        <v>-77471</v>
      </c>
      <c r="BH92" s="732"/>
      <c r="BI92" s="732"/>
      <c r="BJ92" s="732"/>
      <c r="BK92" s="732"/>
    </row>
    <row r="93" spans="1:63" ht="22.5" customHeight="1">
      <c r="A93" s="496">
        <v>1</v>
      </c>
      <c r="B93" s="497" t="s">
        <v>57</v>
      </c>
      <c r="C93" s="498" t="s">
        <v>903</v>
      </c>
      <c r="D93" s="498">
        <v>123</v>
      </c>
      <c r="E93" s="497"/>
      <c r="F93" s="498">
        <v>123</v>
      </c>
      <c r="G93" s="550" t="s">
        <v>2657</v>
      </c>
      <c r="H93" s="549" t="s">
        <v>165</v>
      </c>
      <c r="I93">
        <f t="shared" si="1"/>
        <v>-2182.66</v>
      </c>
      <c r="J93" s="731">
        <v>-56720.3</v>
      </c>
      <c r="K93" s="731">
        <v>-23356.799999999999</v>
      </c>
      <c r="L93" s="731">
        <v>-41253.839999999997</v>
      </c>
      <c r="M93" s="731">
        <v>-129482.6</v>
      </c>
      <c r="N93" s="731">
        <v>-93023.64</v>
      </c>
      <c r="O93" s="731">
        <v>-48879.040000000001</v>
      </c>
      <c r="P93" s="731">
        <v>-98432.86</v>
      </c>
      <c r="Q93" s="731">
        <v>-102939.2</v>
      </c>
      <c r="R93" s="731">
        <v>-10658</v>
      </c>
      <c r="S93" s="731">
        <v>-88316.32</v>
      </c>
      <c r="T93" s="731">
        <v>-65261.9</v>
      </c>
      <c r="U93" s="731">
        <v>-80316.070000000007</v>
      </c>
      <c r="V93" s="731">
        <v>-2182.66</v>
      </c>
      <c r="W93" s="732"/>
      <c r="X93" s="731">
        <v>-44791.6</v>
      </c>
      <c r="Y93" s="731">
        <v>-1372</v>
      </c>
      <c r="Z93" s="731">
        <v>-43771.26</v>
      </c>
      <c r="AA93" s="731">
        <v>-4227.04</v>
      </c>
      <c r="AB93" s="731">
        <v>-716.08</v>
      </c>
      <c r="AC93" s="731">
        <v>-3360.72</v>
      </c>
      <c r="AD93" s="731">
        <v>-186505.44</v>
      </c>
      <c r="AE93" s="731">
        <v>-3339.04</v>
      </c>
      <c r="AF93" s="731">
        <v>-11795.12</v>
      </c>
      <c r="AG93" s="732"/>
      <c r="AH93" s="732"/>
      <c r="AI93" s="731">
        <v>-23943.759999999998</v>
      </c>
      <c r="AJ93" s="731">
        <v>-23206.52</v>
      </c>
      <c r="AK93" s="732"/>
      <c r="AL93" s="731">
        <v>-2119.1999999999998</v>
      </c>
      <c r="AM93" s="731">
        <v>-97646.8</v>
      </c>
      <c r="AN93" s="731">
        <v>-99.8</v>
      </c>
      <c r="AO93" s="731">
        <v>-9971.52</v>
      </c>
      <c r="AP93" s="731">
        <v>-17045.48</v>
      </c>
      <c r="AQ93" s="731">
        <v>-18240.72</v>
      </c>
      <c r="AR93" s="731">
        <v>-177.64</v>
      </c>
      <c r="AS93" s="731">
        <v>-5931.68</v>
      </c>
      <c r="AT93" s="731">
        <v>-4821.2</v>
      </c>
      <c r="AU93" s="731">
        <v>-22636.28</v>
      </c>
      <c r="AV93" s="731">
        <v>-61739.64</v>
      </c>
      <c r="AW93" s="731">
        <v>-23635.119999999999</v>
      </c>
      <c r="AX93" s="731">
        <v>-7705.7</v>
      </c>
      <c r="AY93" s="731">
        <v>-14878.48</v>
      </c>
      <c r="AZ93" s="731">
        <v>-6985.6</v>
      </c>
      <c r="BA93" s="731">
        <v>-2255.2800000000002</v>
      </c>
      <c r="BB93" s="732"/>
      <c r="BC93" s="731">
        <v>-8260.32</v>
      </c>
      <c r="BD93" s="731">
        <v>-140175.18</v>
      </c>
      <c r="BE93" s="731">
        <v>-4368.08</v>
      </c>
      <c r="BF93" s="731">
        <v>-11724.64</v>
      </c>
      <c r="BG93" s="731">
        <v>-1437.44</v>
      </c>
      <c r="BH93" s="731">
        <v>-72</v>
      </c>
      <c r="BI93" s="731">
        <v>-127094.47</v>
      </c>
      <c r="BJ93" s="731">
        <v>-16796.080000000002</v>
      </c>
      <c r="BK93" s="731">
        <v>-66677.820000000007</v>
      </c>
    </row>
    <row r="94" spans="1:63" ht="22.5" customHeight="1">
      <c r="A94" s="496">
        <v>1</v>
      </c>
      <c r="B94" s="497" t="s">
        <v>57</v>
      </c>
      <c r="C94" s="498" t="s">
        <v>903</v>
      </c>
      <c r="D94" s="498">
        <v>123</v>
      </c>
      <c r="E94" s="497"/>
      <c r="F94" s="498">
        <v>123</v>
      </c>
      <c r="G94" s="548" t="s">
        <v>2659</v>
      </c>
      <c r="H94" s="547" t="s">
        <v>166</v>
      </c>
      <c r="I94">
        <f t="shared" si="1"/>
        <v>-1278.96</v>
      </c>
      <c r="J94" s="731">
        <v>-637945.92000000004</v>
      </c>
      <c r="K94" s="731">
        <v>-1961.92</v>
      </c>
      <c r="L94" s="731">
        <v>-12073.84</v>
      </c>
      <c r="M94" s="731">
        <v>-29662.32</v>
      </c>
      <c r="N94" s="731">
        <v>-30220.720000000001</v>
      </c>
      <c r="O94" s="731">
        <v>-83582.080000000002</v>
      </c>
      <c r="P94" s="731">
        <v>-7040.96</v>
      </c>
      <c r="Q94" s="731">
        <v>-26758.720000000001</v>
      </c>
      <c r="R94" s="731">
        <v>-681.36</v>
      </c>
      <c r="S94" s="731">
        <v>-15014.32</v>
      </c>
      <c r="T94" s="731">
        <v>-40766.199999999997</v>
      </c>
      <c r="U94" s="731">
        <v>-32633.29</v>
      </c>
      <c r="V94" s="731">
        <v>-1278.96</v>
      </c>
      <c r="W94" s="732"/>
      <c r="X94" s="731">
        <v>-4427.76</v>
      </c>
      <c r="Y94" s="731">
        <v>-201.92</v>
      </c>
      <c r="Z94" s="731">
        <v>-20807.64</v>
      </c>
      <c r="AA94" s="731">
        <v>-970.72</v>
      </c>
      <c r="AB94" s="731">
        <v>-171.84</v>
      </c>
      <c r="AC94" s="732"/>
      <c r="AD94" s="731">
        <v>-1186896.24</v>
      </c>
      <c r="AE94" s="731">
        <v>-334.96</v>
      </c>
      <c r="AF94" s="731">
        <v>-648.48</v>
      </c>
      <c r="AG94" s="732"/>
      <c r="AH94" s="732"/>
      <c r="AI94" s="731">
        <v>-17467.16</v>
      </c>
      <c r="AJ94" s="731">
        <v>-14368.4</v>
      </c>
      <c r="AK94" s="732"/>
      <c r="AL94" s="732"/>
      <c r="AM94" s="731">
        <v>-20254.740000000002</v>
      </c>
      <c r="AN94" s="731">
        <v>-6190.7</v>
      </c>
      <c r="AO94" s="731">
        <v>-3011.9</v>
      </c>
      <c r="AP94" s="731">
        <v>-378.68</v>
      </c>
      <c r="AQ94" s="731">
        <v>-870.96</v>
      </c>
      <c r="AR94" s="731">
        <v>-18390.16</v>
      </c>
      <c r="AS94" s="731">
        <v>-981.12</v>
      </c>
      <c r="AT94" s="731">
        <v>0</v>
      </c>
      <c r="AU94" s="731">
        <v>-52884.36</v>
      </c>
      <c r="AV94" s="731">
        <v>-7481.52</v>
      </c>
      <c r="AW94" s="731">
        <v>-4427.84</v>
      </c>
      <c r="AX94" s="731">
        <v>-4766.8</v>
      </c>
      <c r="AY94" s="731">
        <v>-2239.44</v>
      </c>
      <c r="AZ94" s="731">
        <v>-3412.48</v>
      </c>
      <c r="BA94" s="731">
        <v>-1781.04</v>
      </c>
      <c r="BB94" s="732"/>
      <c r="BC94" s="731">
        <v>-7264.34</v>
      </c>
      <c r="BD94" s="731">
        <v>-90311.34</v>
      </c>
      <c r="BE94" s="732"/>
      <c r="BF94" s="731">
        <v>-1862</v>
      </c>
      <c r="BG94" s="731">
        <v>-14961.52</v>
      </c>
      <c r="BH94" s="731">
        <v>-231.68</v>
      </c>
      <c r="BI94" s="731">
        <v>-37992.06</v>
      </c>
      <c r="BJ94" s="731">
        <v>-14142.16</v>
      </c>
      <c r="BK94" s="731">
        <v>-26136.639999999999</v>
      </c>
    </row>
    <row r="95" spans="1:63" ht="22.5" customHeight="1">
      <c r="A95" s="496">
        <v>1</v>
      </c>
      <c r="B95" s="497" t="s">
        <v>57</v>
      </c>
      <c r="C95" s="498" t="s">
        <v>903</v>
      </c>
      <c r="D95" s="498">
        <v>123</v>
      </c>
      <c r="E95" s="497"/>
      <c r="F95" s="498">
        <v>123</v>
      </c>
      <c r="G95" s="550" t="s">
        <v>3843</v>
      </c>
      <c r="H95" s="549" t="s">
        <v>167</v>
      </c>
      <c r="I95">
        <f t="shared" si="1"/>
        <v>-572172.34</v>
      </c>
      <c r="J95" s="731">
        <v>-271440.49</v>
      </c>
      <c r="K95" s="731">
        <v>-23136.81</v>
      </c>
      <c r="L95" s="731">
        <v>-1472.37</v>
      </c>
      <c r="M95" s="731">
        <v>-55239.23</v>
      </c>
      <c r="N95" s="731">
        <v>-12039.51</v>
      </c>
      <c r="O95" s="731">
        <v>-11510.22</v>
      </c>
      <c r="P95" s="731">
        <v>-9690.2099999999991</v>
      </c>
      <c r="Q95" s="731">
        <v>-1350.15</v>
      </c>
      <c r="R95" s="731">
        <v>-4912.0200000000004</v>
      </c>
      <c r="S95" s="731">
        <v>-5214.7700000000004</v>
      </c>
      <c r="T95" s="731">
        <v>-261.55</v>
      </c>
      <c r="U95" s="731">
        <v>-8980.7199999999993</v>
      </c>
      <c r="V95" s="731">
        <v>-572172.34</v>
      </c>
      <c r="W95" s="732"/>
      <c r="X95" s="731">
        <v>-8277.7099999999991</v>
      </c>
      <c r="Y95" s="731">
        <v>-3416.8</v>
      </c>
      <c r="Z95" s="732"/>
      <c r="AA95" s="732"/>
      <c r="AB95" s="732"/>
      <c r="AC95" s="731">
        <v>-8181</v>
      </c>
      <c r="AD95" s="731">
        <v>-13318.86</v>
      </c>
      <c r="AE95" s="731">
        <v>-9223.07</v>
      </c>
      <c r="AF95" s="731">
        <v>-32864.49</v>
      </c>
      <c r="AG95" s="731">
        <v>-8723.0400000000009</v>
      </c>
      <c r="AH95" s="731">
        <v>-20769.29</v>
      </c>
      <c r="AI95" s="731">
        <v>-7985.06</v>
      </c>
      <c r="AJ95" s="731">
        <v>-36196.76</v>
      </c>
      <c r="AK95" s="731">
        <v>-16995.96</v>
      </c>
      <c r="AL95" s="731">
        <v>-2599.46</v>
      </c>
      <c r="AM95" s="731">
        <v>-3560.25</v>
      </c>
      <c r="AN95" s="731">
        <v>-112771.38</v>
      </c>
      <c r="AO95" s="731">
        <v>-22223.200000000001</v>
      </c>
      <c r="AP95" s="731">
        <v>-16379.56</v>
      </c>
      <c r="AQ95" s="731">
        <v>-3533.34</v>
      </c>
      <c r="AR95" s="731">
        <v>0</v>
      </c>
      <c r="AS95" s="732"/>
      <c r="AT95" s="731">
        <v>-1191.47</v>
      </c>
      <c r="AU95" s="731">
        <v>0</v>
      </c>
      <c r="AV95" s="731">
        <v>-1135</v>
      </c>
      <c r="AW95" s="731">
        <v>-2047.18</v>
      </c>
      <c r="AX95" s="732"/>
      <c r="AY95" s="731">
        <v>-2966.94</v>
      </c>
      <c r="AZ95" s="732"/>
      <c r="BA95" s="731">
        <v>-93.87</v>
      </c>
      <c r="BB95" s="732"/>
      <c r="BC95" s="731">
        <v>-4481.79</v>
      </c>
      <c r="BD95" s="731">
        <v>-107909.61</v>
      </c>
      <c r="BE95" s="731">
        <v>-20532.240000000002</v>
      </c>
      <c r="BF95" s="731">
        <v>-308.14999999999998</v>
      </c>
      <c r="BG95" s="731">
        <v>-18431.48</v>
      </c>
      <c r="BH95" s="732"/>
      <c r="BI95" s="731">
        <v>-1890.49</v>
      </c>
      <c r="BJ95" s="731">
        <v>-4613.4799999999996</v>
      </c>
      <c r="BK95" s="731">
        <v>-344.72</v>
      </c>
    </row>
    <row r="96" spans="1:63" ht="22.5" customHeight="1">
      <c r="A96" s="496">
        <v>1</v>
      </c>
      <c r="B96" s="497" t="s">
        <v>57</v>
      </c>
      <c r="C96" s="498" t="s">
        <v>903</v>
      </c>
      <c r="D96" s="498">
        <v>123</v>
      </c>
      <c r="E96" s="497"/>
      <c r="F96" s="498">
        <v>123</v>
      </c>
      <c r="G96" s="550" t="s">
        <v>3844</v>
      </c>
      <c r="H96" s="549" t="s">
        <v>3845</v>
      </c>
      <c r="I96">
        <f t="shared" si="1"/>
        <v>0</v>
      </c>
      <c r="J96" s="732"/>
      <c r="K96" s="732"/>
      <c r="L96" s="732"/>
      <c r="M96" s="732"/>
      <c r="N96" s="732"/>
      <c r="O96" s="732"/>
      <c r="P96" s="732"/>
      <c r="Q96" s="732"/>
      <c r="R96" s="732"/>
      <c r="S96" s="732"/>
      <c r="T96" s="732"/>
      <c r="U96" s="732"/>
      <c r="V96" s="732"/>
      <c r="W96" s="732"/>
      <c r="X96" s="732"/>
      <c r="Y96" s="732"/>
      <c r="Z96" s="732"/>
      <c r="AA96" s="732"/>
      <c r="AB96" s="732"/>
      <c r="AC96" s="732"/>
      <c r="AD96" s="732"/>
      <c r="AE96" s="732"/>
      <c r="AF96" s="732"/>
      <c r="AG96" s="732"/>
      <c r="AH96" s="732"/>
      <c r="AI96" s="732"/>
      <c r="AJ96" s="732"/>
      <c r="AK96" s="732"/>
      <c r="AL96" s="732"/>
      <c r="AM96" s="732"/>
      <c r="AN96" s="732"/>
      <c r="AO96" s="732"/>
      <c r="AP96" s="732"/>
      <c r="AQ96" s="732"/>
      <c r="AR96" s="732"/>
      <c r="AS96" s="732"/>
      <c r="AT96" s="732"/>
      <c r="AU96" s="732"/>
      <c r="AV96" s="732"/>
      <c r="AW96" s="732"/>
      <c r="AX96" s="732"/>
      <c r="AY96" s="732"/>
      <c r="AZ96" s="732"/>
      <c r="BA96" s="732"/>
      <c r="BB96" s="732"/>
      <c r="BC96" s="732"/>
      <c r="BD96" s="732"/>
      <c r="BE96" s="732"/>
      <c r="BF96" s="732"/>
      <c r="BG96" s="732"/>
      <c r="BH96" s="732"/>
      <c r="BI96" s="732"/>
      <c r="BJ96" s="732"/>
      <c r="BK96" s="732"/>
    </row>
    <row r="97" spans="1:63" ht="22.5" customHeight="1">
      <c r="A97" s="496">
        <v>1</v>
      </c>
      <c r="B97" s="497" t="s">
        <v>57</v>
      </c>
      <c r="C97" s="498" t="s">
        <v>903</v>
      </c>
      <c r="D97" s="498">
        <v>5.0999999999999996</v>
      </c>
      <c r="E97" s="497"/>
      <c r="F97" s="498">
        <v>5.0999999999999996</v>
      </c>
      <c r="G97" s="550" t="s">
        <v>2676</v>
      </c>
      <c r="H97" s="549" t="s">
        <v>169</v>
      </c>
      <c r="I97">
        <f t="shared" si="1"/>
        <v>0</v>
      </c>
      <c r="J97" s="732"/>
      <c r="K97" s="732"/>
      <c r="L97" s="732"/>
      <c r="M97" s="732"/>
      <c r="N97" s="732"/>
      <c r="O97" s="732"/>
      <c r="P97" s="732"/>
      <c r="Q97" s="732"/>
      <c r="R97" s="732"/>
      <c r="S97" s="732"/>
      <c r="T97" s="732"/>
      <c r="U97" s="732"/>
      <c r="V97" s="732"/>
      <c r="W97" s="732"/>
      <c r="X97" s="732"/>
      <c r="Y97" s="732"/>
      <c r="Z97" s="732"/>
      <c r="AA97" s="732"/>
      <c r="AB97" s="732"/>
      <c r="AC97" s="732"/>
      <c r="AD97" s="732"/>
      <c r="AE97" s="732"/>
      <c r="AF97" s="732"/>
      <c r="AG97" s="732"/>
      <c r="AH97" s="732"/>
      <c r="AI97" s="732"/>
      <c r="AJ97" s="732"/>
      <c r="AK97" s="732"/>
      <c r="AL97" s="732"/>
      <c r="AM97" s="732"/>
      <c r="AN97" s="732"/>
      <c r="AO97" s="732"/>
      <c r="AP97" s="732"/>
      <c r="AQ97" s="732"/>
      <c r="AR97" s="731">
        <v>0</v>
      </c>
      <c r="AS97" s="732"/>
      <c r="AT97" s="732"/>
      <c r="AU97" s="732"/>
      <c r="AV97" s="732"/>
      <c r="AW97" s="732"/>
      <c r="AX97" s="732"/>
      <c r="AY97" s="732"/>
      <c r="AZ97" s="732"/>
      <c r="BA97" s="732"/>
      <c r="BB97" s="732"/>
      <c r="BC97" s="732"/>
      <c r="BD97" s="731">
        <v>290410</v>
      </c>
      <c r="BE97" s="732"/>
      <c r="BF97" s="732"/>
      <c r="BG97" s="732"/>
      <c r="BH97" s="732"/>
      <c r="BI97" s="732"/>
      <c r="BJ97" s="732"/>
      <c r="BK97" s="732"/>
    </row>
    <row r="98" spans="1:63" ht="22.5" customHeight="1" thickBot="1">
      <c r="A98" s="496">
        <v>1</v>
      </c>
      <c r="B98" s="497" t="s">
        <v>57</v>
      </c>
      <c r="C98" s="498" t="s">
        <v>903</v>
      </c>
      <c r="D98" s="498" t="s">
        <v>2555</v>
      </c>
      <c r="E98" s="497"/>
      <c r="F98" s="498" t="s">
        <v>2555</v>
      </c>
      <c r="G98" s="550" t="s">
        <v>2680</v>
      </c>
      <c r="H98" s="549" t="s">
        <v>2679</v>
      </c>
      <c r="I98">
        <f t="shared" si="1"/>
        <v>0</v>
      </c>
      <c r="J98" s="732"/>
      <c r="K98" s="732"/>
      <c r="L98" s="732"/>
      <c r="M98" s="732"/>
      <c r="N98" s="732"/>
      <c r="O98" s="732"/>
      <c r="P98" s="732"/>
      <c r="Q98" s="732"/>
      <c r="R98" s="732"/>
      <c r="S98" s="732"/>
      <c r="T98" s="732"/>
      <c r="U98" s="732"/>
      <c r="V98" s="732"/>
      <c r="W98" s="732"/>
      <c r="X98" s="732"/>
      <c r="Y98" s="732"/>
      <c r="Z98" s="732"/>
      <c r="AA98" s="732"/>
      <c r="AB98" s="732"/>
      <c r="AC98" s="732"/>
      <c r="AD98" s="732"/>
      <c r="AE98" s="732"/>
      <c r="AF98" s="732"/>
      <c r="AG98" s="732"/>
      <c r="AH98" s="732"/>
      <c r="AI98" s="732"/>
      <c r="AJ98" s="732"/>
      <c r="AK98" s="732"/>
      <c r="AL98" s="732"/>
      <c r="AM98" s="732"/>
      <c r="AN98" s="732"/>
      <c r="AO98" s="732"/>
      <c r="AP98" s="732"/>
      <c r="AQ98" s="732"/>
      <c r="AR98" s="732"/>
      <c r="AS98" s="732"/>
      <c r="AT98" s="732"/>
      <c r="AU98" s="732"/>
      <c r="AV98" s="731">
        <v>45000</v>
      </c>
      <c r="AW98" s="732"/>
      <c r="AX98" s="732"/>
      <c r="AY98" s="731">
        <v>2400</v>
      </c>
      <c r="AZ98" s="732"/>
      <c r="BA98" s="732"/>
      <c r="BB98" s="732"/>
      <c r="BC98" s="732"/>
      <c r="BD98" s="732"/>
      <c r="BE98" s="732"/>
      <c r="BF98" s="732"/>
      <c r="BG98" s="732"/>
      <c r="BH98" s="732"/>
      <c r="BI98" s="732"/>
      <c r="BJ98" s="732"/>
      <c r="BK98" s="732"/>
    </row>
    <row r="99" spans="1:63" ht="22.5" customHeight="1" thickBot="1">
      <c r="A99" s="496">
        <v>1</v>
      </c>
      <c r="B99" s="497" t="s">
        <v>57</v>
      </c>
      <c r="C99" s="498" t="s">
        <v>903</v>
      </c>
      <c r="D99" s="498" t="s">
        <v>2555</v>
      </c>
      <c r="E99" s="497"/>
      <c r="F99" s="499" t="s">
        <v>2555</v>
      </c>
      <c r="G99" s="553" t="s">
        <v>2681</v>
      </c>
      <c r="H99" s="549" t="s">
        <v>3640</v>
      </c>
      <c r="I99">
        <f t="shared" si="1"/>
        <v>0</v>
      </c>
      <c r="J99" s="731">
        <v>221892.5</v>
      </c>
      <c r="K99" s="732"/>
      <c r="L99" s="732"/>
      <c r="M99" s="732"/>
      <c r="N99" s="732"/>
      <c r="O99" s="731">
        <v>12906294.42</v>
      </c>
      <c r="P99" s="732"/>
      <c r="Q99" s="732"/>
      <c r="R99" s="732"/>
      <c r="S99" s="732"/>
      <c r="T99" s="732"/>
      <c r="U99" s="732"/>
      <c r="V99" s="732"/>
      <c r="W99" s="732"/>
      <c r="X99" s="732"/>
      <c r="Y99" s="732"/>
      <c r="Z99" s="732"/>
      <c r="AA99" s="732"/>
      <c r="AB99" s="732"/>
      <c r="AC99" s="732"/>
      <c r="AD99" s="732"/>
      <c r="AE99" s="732"/>
      <c r="AF99" s="732"/>
      <c r="AG99" s="732"/>
      <c r="AH99" s="732"/>
      <c r="AI99" s="732"/>
      <c r="AJ99" s="732"/>
      <c r="AK99" s="732"/>
      <c r="AL99" s="732"/>
      <c r="AM99" s="732"/>
      <c r="AN99" s="732"/>
      <c r="AO99" s="732"/>
      <c r="AP99" s="732"/>
      <c r="AQ99" s="732"/>
      <c r="AR99" s="732"/>
      <c r="AS99" s="732"/>
      <c r="AT99" s="732"/>
      <c r="AU99" s="732"/>
      <c r="AV99" s="732"/>
      <c r="AW99" s="732"/>
      <c r="AX99" s="732"/>
      <c r="AY99" s="732"/>
      <c r="AZ99" s="732"/>
      <c r="BA99" s="732"/>
      <c r="BB99" s="732"/>
      <c r="BC99" s="732"/>
      <c r="BD99" s="732"/>
      <c r="BE99" s="732"/>
      <c r="BF99" s="732"/>
      <c r="BG99" s="732"/>
      <c r="BH99" s="732"/>
      <c r="BI99" s="732"/>
      <c r="BJ99" s="732"/>
      <c r="BK99" s="732"/>
    </row>
    <row r="100" spans="1:63" ht="22.5" customHeight="1" thickBot="1">
      <c r="A100" s="496">
        <v>1</v>
      </c>
      <c r="B100" s="497" t="s">
        <v>57</v>
      </c>
      <c r="C100" s="498" t="s">
        <v>903</v>
      </c>
      <c r="D100" s="498">
        <v>5.2</v>
      </c>
      <c r="E100" s="497"/>
      <c r="F100" s="499">
        <v>5.2</v>
      </c>
      <c r="G100" s="554" t="s">
        <v>2770</v>
      </c>
      <c r="H100" s="547" t="s">
        <v>173</v>
      </c>
      <c r="I100">
        <f t="shared" si="1"/>
        <v>0</v>
      </c>
      <c r="J100" s="732"/>
      <c r="K100" s="732"/>
      <c r="L100" s="732"/>
      <c r="M100" s="732"/>
      <c r="N100" s="732"/>
      <c r="O100" s="732"/>
      <c r="P100" s="732"/>
      <c r="Q100" s="732"/>
      <c r="R100" s="732"/>
      <c r="S100" s="732"/>
      <c r="T100" s="732"/>
      <c r="U100" s="732"/>
      <c r="V100" s="732"/>
      <c r="W100" s="732"/>
      <c r="X100" s="732"/>
      <c r="Y100" s="732"/>
      <c r="Z100" s="732"/>
      <c r="AA100" s="732"/>
      <c r="AB100" s="732"/>
      <c r="AC100" s="732"/>
      <c r="AD100" s="732"/>
      <c r="AE100" s="732"/>
      <c r="AF100" s="732"/>
      <c r="AG100" s="732"/>
      <c r="AH100" s="732"/>
      <c r="AI100" s="732"/>
      <c r="AJ100" s="732"/>
      <c r="AK100" s="732"/>
      <c r="AL100" s="732"/>
      <c r="AM100" s="732"/>
      <c r="AN100" s="732"/>
      <c r="AO100" s="732"/>
      <c r="AP100" s="732"/>
      <c r="AQ100" s="732"/>
      <c r="AR100" s="732"/>
      <c r="AS100" s="732"/>
      <c r="AT100" s="732"/>
      <c r="AU100" s="732"/>
      <c r="AV100" s="732"/>
      <c r="AW100" s="732"/>
      <c r="AX100" s="732"/>
      <c r="AY100" s="732"/>
      <c r="AZ100" s="732"/>
      <c r="BA100" s="732"/>
      <c r="BB100" s="732"/>
      <c r="BC100" s="732"/>
      <c r="BD100" s="732"/>
      <c r="BE100" s="732"/>
      <c r="BF100" s="732"/>
      <c r="BG100" s="732"/>
      <c r="BH100" s="732"/>
      <c r="BI100" s="732"/>
      <c r="BJ100" s="732"/>
      <c r="BK100" s="732"/>
    </row>
    <row r="101" spans="1:63" ht="22.5" customHeight="1">
      <c r="A101" s="496">
        <v>1</v>
      </c>
      <c r="B101" s="497" t="s">
        <v>57</v>
      </c>
      <c r="C101" s="498" t="s">
        <v>903</v>
      </c>
      <c r="D101" s="498">
        <v>5.2</v>
      </c>
      <c r="E101" s="497" t="s">
        <v>944</v>
      </c>
      <c r="F101" s="498">
        <v>5.2</v>
      </c>
      <c r="G101" s="550" t="s">
        <v>2771</v>
      </c>
      <c r="H101" s="549" t="s">
        <v>174</v>
      </c>
      <c r="I101">
        <f t="shared" si="1"/>
        <v>0</v>
      </c>
      <c r="J101" s="732"/>
      <c r="K101" s="732"/>
      <c r="L101" s="732"/>
      <c r="M101" s="732"/>
      <c r="N101" s="732"/>
      <c r="O101" s="732"/>
      <c r="P101" s="732"/>
      <c r="Q101" s="732"/>
      <c r="R101" s="732"/>
      <c r="S101" s="732"/>
      <c r="T101" s="732"/>
      <c r="U101" s="732"/>
      <c r="V101" s="732"/>
      <c r="W101" s="732"/>
      <c r="X101" s="732"/>
      <c r="Y101" s="732"/>
      <c r="Z101" s="732"/>
      <c r="AA101" s="732"/>
      <c r="AB101" s="732"/>
      <c r="AC101" s="732"/>
      <c r="AD101" s="732"/>
      <c r="AE101" s="732"/>
      <c r="AF101" s="732"/>
      <c r="AG101" s="732"/>
      <c r="AH101" s="732"/>
      <c r="AI101" s="732"/>
      <c r="AJ101" s="732"/>
      <c r="AK101" s="732"/>
      <c r="AL101" s="732"/>
      <c r="AM101" s="732"/>
      <c r="AN101" s="732"/>
      <c r="AO101" s="732"/>
      <c r="AP101" s="732"/>
      <c r="AQ101" s="732"/>
      <c r="AR101" s="732"/>
      <c r="AS101" s="732"/>
      <c r="AT101" s="732"/>
      <c r="AU101" s="732"/>
      <c r="AV101" s="732"/>
      <c r="AW101" s="732"/>
      <c r="AX101" s="732"/>
      <c r="AY101" s="732"/>
      <c r="AZ101" s="732"/>
      <c r="BA101" s="732"/>
      <c r="BB101" s="732"/>
      <c r="BC101" s="732"/>
      <c r="BD101" s="732"/>
      <c r="BE101" s="732"/>
      <c r="BF101" s="732"/>
      <c r="BG101" s="732"/>
      <c r="BH101" s="732"/>
      <c r="BI101" s="732"/>
      <c r="BJ101" s="732"/>
      <c r="BK101" s="732"/>
    </row>
    <row r="102" spans="1:63" ht="22.5" customHeight="1">
      <c r="A102" s="496">
        <v>1</v>
      </c>
      <c r="B102" s="497" t="s">
        <v>57</v>
      </c>
      <c r="C102" s="498" t="s">
        <v>903</v>
      </c>
      <c r="D102" s="498">
        <v>4.2</v>
      </c>
      <c r="E102" s="497"/>
      <c r="F102" s="498">
        <v>4.2</v>
      </c>
      <c r="G102" s="548" t="s">
        <v>2772</v>
      </c>
      <c r="H102" s="547" t="s">
        <v>175</v>
      </c>
      <c r="I102">
        <f t="shared" si="1"/>
        <v>0</v>
      </c>
      <c r="J102" s="732"/>
      <c r="K102" s="732"/>
      <c r="L102" s="732"/>
      <c r="M102" s="732"/>
      <c r="N102" s="732"/>
      <c r="O102" s="732"/>
      <c r="P102" s="732"/>
      <c r="Q102" s="732"/>
      <c r="R102" s="732"/>
      <c r="S102" s="732"/>
      <c r="T102" s="732"/>
      <c r="U102" s="732"/>
      <c r="V102" s="732"/>
      <c r="W102" s="732"/>
      <c r="X102" s="732"/>
      <c r="Y102" s="732"/>
      <c r="Z102" s="731">
        <v>121365.27</v>
      </c>
      <c r="AA102" s="732"/>
      <c r="AB102" s="732"/>
      <c r="AC102" s="732"/>
      <c r="AD102" s="732"/>
      <c r="AE102" s="732"/>
      <c r="AF102" s="732"/>
      <c r="AG102" s="732"/>
      <c r="AH102" s="732"/>
      <c r="AI102" s="732"/>
      <c r="AJ102" s="732"/>
      <c r="AK102" s="732"/>
      <c r="AL102" s="732"/>
      <c r="AM102" s="732"/>
      <c r="AN102" s="732"/>
      <c r="AO102" s="732"/>
      <c r="AP102" s="732"/>
      <c r="AQ102" s="732"/>
      <c r="AR102" s="732"/>
      <c r="AS102" s="732"/>
      <c r="AT102" s="732"/>
      <c r="AU102" s="732"/>
      <c r="AV102" s="732"/>
      <c r="AW102" s="732"/>
      <c r="AX102" s="732"/>
      <c r="AY102" s="732"/>
      <c r="AZ102" s="732"/>
      <c r="BA102" s="732"/>
      <c r="BB102" s="732"/>
      <c r="BC102" s="732"/>
      <c r="BD102" s="732"/>
      <c r="BE102" s="732"/>
      <c r="BF102" s="732"/>
      <c r="BG102" s="731">
        <v>1171112.74</v>
      </c>
      <c r="BH102" s="732"/>
      <c r="BI102" s="732"/>
      <c r="BJ102" s="732"/>
      <c r="BK102" s="732"/>
    </row>
    <row r="103" spans="1:63" ht="22.5" customHeight="1">
      <c r="A103" s="496">
        <v>1</v>
      </c>
      <c r="B103" s="497" t="s">
        <v>57</v>
      </c>
      <c r="C103" s="498" t="s">
        <v>903</v>
      </c>
      <c r="D103" s="498">
        <v>4.3</v>
      </c>
      <c r="E103" s="497"/>
      <c r="F103" s="498">
        <v>4.3</v>
      </c>
      <c r="G103" s="548" t="s">
        <v>2773</v>
      </c>
      <c r="H103" s="547" t="s">
        <v>176</v>
      </c>
      <c r="I103">
        <f t="shared" si="1"/>
        <v>0</v>
      </c>
      <c r="J103" s="732"/>
      <c r="K103" s="732"/>
      <c r="L103" s="732"/>
      <c r="M103" s="732"/>
      <c r="N103" s="732"/>
      <c r="O103" s="732"/>
      <c r="P103" s="732"/>
      <c r="Q103" s="732"/>
      <c r="R103" s="732"/>
      <c r="S103" s="732"/>
      <c r="T103" s="732"/>
      <c r="U103" s="732"/>
      <c r="V103" s="732"/>
      <c r="W103" s="732"/>
      <c r="X103" s="732"/>
      <c r="Y103" s="732"/>
      <c r="Z103" s="731">
        <v>0</v>
      </c>
      <c r="AA103" s="732"/>
      <c r="AB103" s="732"/>
      <c r="AC103" s="732"/>
      <c r="AD103" s="732"/>
      <c r="AE103" s="732"/>
      <c r="AF103" s="732"/>
      <c r="AG103" s="732"/>
      <c r="AH103" s="732"/>
      <c r="AI103" s="732"/>
      <c r="AJ103" s="732"/>
      <c r="AK103" s="732"/>
      <c r="AL103" s="732"/>
      <c r="AM103" s="732"/>
      <c r="AN103" s="732"/>
      <c r="AO103" s="732"/>
      <c r="AP103" s="732"/>
      <c r="AQ103" s="732"/>
      <c r="AR103" s="732"/>
      <c r="AS103" s="732"/>
      <c r="AT103" s="732"/>
      <c r="AU103" s="732"/>
      <c r="AV103" s="732"/>
      <c r="AW103" s="732"/>
      <c r="AX103" s="732"/>
      <c r="AY103" s="732"/>
      <c r="AZ103" s="732"/>
      <c r="BA103" s="732"/>
      <c r="BB103" s="732"/>
      <c r="BC103" s="732"/>
      <c r="BD103" s="732"/>
      <c r="BE103" s="732"/>
      <c r="BF103" s="732"/>
      <c r="BG103" s="731">
        <v>0</v>
      </c>
      <c r="BH103" s="732"/>
      <c r="BI103" s="732"/>
      <c r="BJ103" s="732"/>
      <c r="BK103" s="732"/>
    </row>
    <row r="104" spans="1:63" ht="22.5" customHeight="1">
      <c r="A104" s="496">
        <v>1</v>
      </c>
      <c r="B104" s="497" t="s">
        <v>57</v>
      </c>
      <c r="C104" s="498" t="s">
        <v>903</v>
      </c>
      <c r="D104" s="498">
        <v>4.4000000000000004</v>
      </c>
      <c r="E104" s="497"/>
      <c r="F104" s="498">
        <v>4.4000000000000004</v>
      </c>
      <c r="G104" s="550" t="s">
        <v>2774</v>
      </c>
      <c r="H104" s="549" t="s">
        <v>177</v>
      </c>
      <c r="I104">
        <f t="shared" si="1"/>
        <v>0</v>
      </c>
      <c r="J104" s="732"/>
      <c r="K104" s="732"/>
      <c r="L104" s="732"/>
      <c r="M104" s="732"/>
      <c r="N104" s="732"/>
      <c r="O104" s="732"/>
      <c r="P104" s="732"/>
      <c r="Q104" s="732"/>
      <c r="R104" s="732"/>
      <c r="S104" s="732"/>
      <c r="T104" s="732"/>
      <c r="U104" s="732"/>
      <c r="V104" s="732"/>
      <c r="W104" s="732"/>
      <c r="X104" s="732"/>
      <c r="Y104" s="732"/>
      <c r="Z104" s="731">
        <v>811320.66</v>
      </c>
      <c r="AA104" s="732"/>
      <c r="AB104" s="732"/>
      <c r="AC104" s="732"/>
      <c r="AD104" s="732"/>
      <c r="AE104" s="732"/>
      <c r="AF104" s="732"/>
      <c r="AG104" s="732"/>
      <c r="AH104" s="732"/>
      <c r="AI104" s="732"/>
      <c r="AJ104" s="732"/>
      <c r="AK104" s="732"/>
      <c r="AL104" s="732"/>
      <c r="AM104" s="732"/>
      <c r="AN104" s="732"/>
      <c r="AO104" s="732"/>
      <c r="AP104" s="732"/>
      <c r="AQ104" s="732"/>
      <c r="AR104" s="732"/>
      <c r="AS104" s="732"/>
      <c r="AT104" s="732"/>
      <c r="AU104" s="732"/>
      <c r="AV104" s="732"/>
      <c r="AW104" s="732"/>
      <c r="AX104" s="732"/>
      <c r="AY104" s="732"/>
      <c r="AZ104" s="732"/>
      <c r="BA104" s="732"/>
      <c r="BB104" s="732"/>
      <c r="BC104" s="732"/>
      <c r="BD104" s="732"/>
      <c r="BE104" s="732"/>
      <c r="BF104" s="732"/>
      <c r="BG104" s="731">
        <v>0</v>
      </c>
      <c r="BH104" s="732"/>
      <c r="BI104" s="732"/>
      <c r="BJ104" s="732"/>
      <c r="BK104" s="732"/>
    </row>
    <row r="105" spans="1:63" ht="22.5" customHeight="1">
      <c r="A105" s="496">
        <v>1</v>
      </c>
      <c r="B105" s="497" t="s">
        <v>57</v>
      </c>
      <c r="C105" s="498" t="s">
        <v>903</v>
      </c>
      <c r="D105" s="498">
        <v>4.0999999999999996</v>
      </c>
      <c r="E105" s="497"/>
      <c r="F105" s="498">
        <v>4.0999999999999996</v>
      </c>
      <c r="G105" s="550" t="s">
        <v>2775</v>
      </c>
      <c r="H105" s="549" t="s">
        <v>178</v>
      </c>
      <c r="I105">
        <f t="shared" si="1"/>
        <v>13053732.890000001</v>
      </c>
      <c r="J105" s="731">
        <v>30245917.760000002</v>
      </c>
      <c r="K105" s="731">
        <v>1363745.07</v>
      </c>
      <c r="L105" s="731">
        <v>2092508.86</v>
      </c>
      <c r="M105" s="731">
        <v>3017706.69</v>
      </c>
      <c r="N105" s="731">
        <v>2903084.88</v>
      </c>
      <c r="O105" s="731">
        <v>5494472.5199999996</v>
      </c>
      <c r="P105" s="731">
        <v>992753.27</v>
      </c>
      <c r="Q105" s="731">
        <v>2292346.7000000002</v>
      </c>
      <c r="R105" s="731">
        <v>1416775.09</v>
      </c>
      <c r="S105" s="731">
        <v>3661997.8</v>
      </c>
      <c r="T105" s="731">
        <v>981106</v>
      </c>
      <c r="U105" s="731">
        <v>1086987.74</v>
      </c>
      <c r="V105" s="731">
        <v>13053732.890000001</v>
      </c>
      <c r="W105" s="731">
        <v>1183777.3500000001</v>
      </c>
      <c r="X105" s="731">
        <v>1651445.04</v>
      </c>
      <c r="Y105" s="731">
        <v>1391974.07</v>
      </c>
      <c r="Z105" s="731">
        <v>3220459.81</v>
      </c>
      <c r="AA105" s="731">
        <v>3478663.9</v>
      </c>
      <c r="AB105" s="731">
        <v>1117543.3400000001</v>
      </c>
      <c r="AC105" s="731">
        <v>965558.35</v>
      </c>
      <c r="AD105" s="731">
        <v>37081052.649999999</v>
      </c>
      <c r="AE105" s="731">
        <v>1322290.4099999999</v>
      </c>
      <c r="AF105" s="731">
        <v>2929116.75</v>
      </c>
      <c r="AG105" s="731">
        <v>1869670.14</v>
      </c>
      <c r="AH105" s="731">
        <v>4072695.51</v>
      </c>
      <c r="AI105" s="731">
        <v>1528540.04</v>
      </c>
      <c r="AJ105" s="731">
        <v>5362318.6500000004</v>
      </c>
      <c r="AK105" s="731">
        <v>2399337.56</v>
      </c>
      <c r="AL105" s="731">
        <v>3202423.31</v>
      </c>
      <c r="AM105" s="731">
        <v>3510073.03</v>
      </c>
      <c r="AN105" s="731">
        <v>4785742.4800000004</v>
      </c>
      <c r="AO105" s="731">
        <v>2441801.2999999998</v>
      </c>
      <c r="AP105" s="731">
        <v>2202547.0099999998</v>
      </c>
      <c r="AQ105" s="731">
        <v>1028944.41</v>
      </c>
      <c r="AR105" s="731">
        <v>30935144.73</v>
      </c>
      <c r="AS105" s="731">
        <v>1494039.97</v>
      </c>
      <c r="AT105" s="731">
        <v>2168680.16</v>
      </c>
      <c r="AU105" s="731">
        <v>5723653.3700000001</v>
      </c>
      <c r="AV105" s="731">
        <v>1911357.15</v>
      </c>
      <c r="AW105" s="731">
        <v>617264.02</v>
      </c>
      <c r="AX105" s="731">
        <v>1030230.65</v>
      </c>
      <c r="AY105" s="731">
        <v>9382219.7599999998</v>
      </c>
      <c r="AZ105" s="731">
        <v>720394.04</v>
      </c>
      <c r="BA105" s="731">
        <v>236204.75</v>
      </c>
      <c r="BB105" s="731">
        <v>735339.99</v>
      </c>
      <c r="BC105" s="731">
        <v>692664.57</v>
      </c>
      <c r="BD105" s="731">
        <v>23739409.390000001</v>
      </c>
      <c r="BE105" s="731">
        <v>2129000.38</v>
      </c>
      <c r="BF105" s="731">
        <v>230160.19</v>
      </c>
      <c r="BG105" s="731">
        <v>1818007.73</v>
      </c>
      <c r="BH105" s="731">
        <v>280438.46999999997</v>
      </c>
      <c r="BI105" s="731">
        <v>2083916.67</v>
      </c>
      <c r="BJ105" s="731">
        <v>1224861.04</v>
      </c>
      <c r="BK105" s="731">
        <v>281571.20000000001</v>
      </c>
    </row>
    <row r="106" spans="1:63" ht="22.5" customHeight="1">
      <c r="A106" s="496">
        <v>1</v>
      </c>
      <c r="B106" s="497" t="s">
        <v>57</v>
      </c>
      <c r="C106" s="498" t="s">
        <v>903</v>
      </c>
      <c r="D106" s="498">
        <v>4.5</v>
      </c>
      <c r="E106" s="497"/>
      <c r="F106" s="498">
        <v>4.5</v>
      </c>
      <c r="G106" s="550" t="s">
        <v>2776</v>
      </c>
      <c r="H106" s="549" t="s">
        <v>179</v>
      </c>
      <c r="I106">
        <f t="shared" si="1"/>
        <v>57972.6</v>
      </c>
      <c r="J106" s="731">
        <v>842611.19</v>
      </c>
      <c r="K106" s="732"/>
      <c r="L106" s="731">
        <v>30143.5</v>
      </c>
      <c r="M106" s="731">
        <v>38690</v>
      </c>
      <c r="N106" s="731">
        <v>347243</v>
      </c>
      <c r="O106" s="731">
        <v>804073.65</v>
      </c>
      <c r="P106" s="731">
        <v>42519.78</v>
      </c>
      <c r="Q106" s="731">
        <v>745929.42</v>
      </c>
      <c r="R106" s="731">
        <v>418715.75</v>
      </c>
      <c r="S106" s="732"/>
      <c r="T106" s="731">
        <v>139500</v>
      </c>
      <c r="U106" s="731">
        <v>74450</v>
      </c>
      <c r="V106" s="731">
        <v>57972.6</v>
      </c>
      <c r="W106" s="731">
        <v>159036.5</v>
      </c>
      <c r="X106" s="732"/>
      <c r="Y106" s="732"/>
      <c r="Z106" s="731">
        <v>765292.96</v>
      </c>
      <c r="AA106" s="731">
        <v>169520</v>
      </c>
      <c r="AB106" s="732"/>
      <c r="AC106" s="732"/>
      <c r="AD106" s="731">
        <v>11500</v>
      </c>
      <c r="AE106" s="732"/>
      <c r="AF106" s="731">
        <v>28722</v>
      </c>
      <c r="AG106" s="731">
        <v>123578</v>
      </c>
      <c r="AH106" s="731">
        <v>75336</v>
      </c>
      <c r="AI106" s="731">
        <v>30370.5</v>
      </c>
      <c r="AJ106" s="731">
        <v>29649.63</v>
      </c>
      <c r="AK106" s="732"/>
      <c r="AL106" s="732"/>
      <c r="AM106" s="732"/>
      <c r="AN106" s="731">
        <v>36961.199999999997</v>
      </c>
      <c r="AO106" s="731">
        <v>141427.76999999999</v>
      </c>
      <c r="AP106" s="731">
        <v>98089.8</v>
      </c>
      <c r="AQ106" s="731">
        <v>32455</v>
      </c>
      <c r="AR106" s="731">
        <v>1862203.65</v>
      </c>
      <c r="AS106" s="731">
        <v>36738</v>
      </c>
      <c r="AT106" s="731">
        <v>5883</v>
      </c>
      <c r="AU106" s="731">
        <v>30077.56</v>
      </c>
      <c r="AV106" s="731">
        <v>64532.3</v>
      </c>
      <c r="AW106" s="731">
        <v>273618.68</v>
      </c>
      <c r="AX106" s="732"/>
      <c r="AY106" s="731">
        <v>216254</v>
      </c>
      <c r="AZ106" s="731">
        <v>4268</v>
      </c>
      <c r="BA106" s="731">
        <v>89020</v>
      </c>
      <c r="BB106" s="731">
        <v>29385.5</v>
      </c>
      <c r="BC106" s="731">
        <v>18926</v>
      </c>
      <c r="BD106" s="731">
        <v>197772.47</v>
      </c>
      <c r="BE106" s="731">
        <v>13044.7</v>
      </c>
      <c r="BF106" s="731">
        <v>16254</v>
      </c>
      <c r="BG106" s="731">
        <v>52880</v>
      </c>
      <c r="BH106" s="731">
        <v>4926.0200000000004</v>
      </c>
      <c r="BI106" s="731">
        <v>53661</v>
      </c>
      <c r="BJ106" s="731">
        <v>298101.84999999998</v>
      </c>
      <c r="BK106" s="731">
        <v>286243.40999999997</v>
      </c>
    </row>
    <row r="107" spans="1:63" ht="22.5" customHeight="1">
      <c r="A107" s="496">
        <v>1</v>
      </c>
      <c r="B107" s="497" t="s">
        <v>57</v>
      </c>
      <c r="C107" s="498" t="s">
        <v>903</v>
      </c>
      <c r="D107" s="498">
        <v>4.5999999999999996</v>
      </c>
      <c r="E107" s="497"/>
      <c r="F107" s="498">
        <v>4.5999999999999996</v>
      </c>
      <c r="G107" s="548" t="s">
        <v>2777</v>
      </c>
      <c r="H107" s="547" t="s">
        <v>180</v>
      </c>
      <c r="I107">
        <f t="shared" si="1"/>
        <v>14515201.220000001</v>
      </c>
      <c r="J107" s="731">
        <v>27598493.98</v>
      </c>
      <c r="K107" s="731">
        <v>263002.45</v>
      </c>
      <c r="L107" s="731">
        <v>631891.67000000004</v>
      </c>
      <c r="M107" s="731">
        <v>837532.56</v>
      </c>
      <c r="N107" s="731">
        <v>1728006.6</v>
      </c>
      <c r="O107" s="731">
        <v>1181507</v>
      </c>
      <c r="P107" s="731">
        <v>325232.62</v>
      </c>
      <c r="Q107" s="732"/>
      <c r="R107" s="731">
        <v>531548.86</v>
      </c>
      <c r="S107" s="731">
        <v>998195.72</v>
      </c>
      <c r="T107" s="731">
        <v>813848.17</v>
      </c>
      <c r="U107" s="731">
        <v>279367.88</v>
      </c>
      <c r="V107" s="731">
        <v>14515201.220000001</v>
      </c>
      <c r="W107" s="731">
        <v>194282.85</v>
      </c>
      <c r="X107" s="731">
        <v>21469.1</v>
      </c>
      <c r="Y107" s="731">
        <v>77607.42</v>
      </c>
      <c r="Z107" s="731">
        <v>446914</v>
      </c>
      <c r="AA107" s="731">
        <v>148006.96</v>
      </c>
      <c r="AB107" s="731">
        <v>129444.14</v>
      </c>
      <c r="AC107" s="731">
        <v>75241.72</v>
      </c>
      <c r="AD107" s="731">
        <v>21062615.969999999</v>
      </c>
      <c r="AE107" s="731">
        <v>313356.71000000002</v>
      </c>
      <c r="AF107" s="731">
        <v>677650.9</v>
      </c>
      <c r="AG107" s="731">
        <v>526091.73</v>
      </c>
      <c r="AH107" s="731">
        <v>584151.48</v>
      </c>
      <c r="AI107" s="731">
        <v>492783.89</v>
      </c>
      <c r="AJ107" s="731">
        <v>767280.35</v>
      </c>
      <c r="AK107" s="731">
        <v>765712.45</v>
      </c>
      <c r="AL107" s="731">
        <v>601774.61</v>
      </c>
      <c r="AM107" s="731">
        <v>556001.05000000005</v>
      </c>
      <c r="AN107" s="731">
        <v>873145.16</v>
      </c>
      <c r="AO107" s="731">
        <v>496939.01</v>
      </c>
      <c r="AP107" s="731">
        <v>837422.09</v>
      </c>
      <c r="AQ107" s="731">
        <v>291531.86</v>
      </c>
      <c r="AR107" s="731">
        <v>9030210.0800000001</v>
      </c>
      <c r="AS107" s="731">
        <v>93912.8</v>
      </c>
      <c r="AT107" s="731">
        <v>255080.17</v>
      </c>
      <c r="AU107" s="731">
        <v>705881.31</v>
      </c>
      <c r="AV107" s="731">
        <v>442118.16</v>
      </c>
      <c r="AW107" s="731">
        <v>0</v>
      </c>
      <c r="AX107" s="731">
        <v>102829.31</v>
      </c>
      <c r="AY107" s="731">
        <v>2120775.0699999998</v>
      </c>
      <c r="AZ107" s="731">
        <v>266325.14</v>
      </c>
      <c r="BA107" s="731">
        <v>12263.74</v>
      </c>
      <c r="BB107" s="731">
        <v>152411.54999999999</v>
      </c>
      <c r="BC107" s="731">
        <v>177480.86</v>
      </c>
      <c r="BD107" s="731">
        <v>11066720.460000001</v>
      </c>
      <c r="BE107" s="731">
        <v>606707.22</v>
      </c>
      <c r="BF107" s="731">
        <v>225856.3</v>
      </c>
      <c r="BG107" s="731">
        <v>237304.37</v>
      </c>
      <c r="BH107" s="731">
        <v>56243.23</v>
      </c>
      <c r="BI107" s="731">
        <v>593508.43999999994</v>
      </c>
      <c r="BJ107" s="731">
        <v>0</v>
      </c>
      <c r="BK107" s="731">
        <v>91231.84</v>
      </c>
    </row>
    <row r="108" spans="1:63" ht="22.5" customHeight="1">
      <c r="A108" s="496">
        <v>1</v>
      </c>
      <c r="B108" s="497" t="s">
        <v>57</v>
      </c>
      <c r="C108" s="498" t="s">
        <v>903</v>
      </c>
      <c r="D108" s="498">
        <v>4.7</v>
      </c>
      <c r="E108" s="497"/>
      <c r="F108" s="498">
        <v>4.7</v>
      </c>
      <c r="G108" s="550" t="s">
        <v>2778</v>
      </c>
      <c r="H108" s="549" t="s">
        <v>181</v>
      </c>
      <c r="I108">
        <f t="shared" si="1"/>
        <v>1656579.5</v>
      </c>
      <c r="J108" s="731">
        <v>7418451.4000000004</v>
      </c>
      <c r="K108" s="731">
        <v>225396</v>
      </c>
      <c r="L108" s="731">
        <v>640526.75</v>
      </c>
      <c r="M108" s="731">
        <v>1060894.43</v>
      </c>
      <c r="N108" s="731">
        <v>4508641</v>
      </c>
      <c r="O108" s="731">
        <v>1035519</v>
      </c>
      <c r="P108" s="731">
        <v>822197.5</v>
      </c>
      <c r="Q108" s="731">
        <v>568917.5</v>
      </c>
      <c r="R108" s="731">
        <v>75775</v>
      </c>
      <c r="S108" s="731">
        <v>261705.87</v>
      </c>
      <c r="T108" s="731">
        <v>2756881</v>
      </c>
      <c r="U108" s="731">
        <v>320841</v>
      </c>
      <c r="V108" s="731">
        <v>1656579.5</v>
      </c>
      <c r="W108" s="731">
        <v>211480.9</v>
      </c>
      <c r="X108" s="731">
        <v>61756</v>
      </c>
      <c r="Y108" s="731">
        <v>63885.599999999999</v>
      </c>
      <c r="Z108" s="731">
        <v>148124.5</v>
      </c>
      <c r="AA108" s="731">
        <v>208691.3</v>
      </c>
      <c r="AB108" s="731">
        <v>20106.96</v>
      </c>
      <c r="AC108" s="731">
        <v>60419.3</v>
      </c>
      <c r="AD108" s="731">
        <v>8722186.1199999992</v>
      </c>
      <c r="AE108" s="731">
        <v>405227.4</v>
      </c>
      <c r="AF108" s="731">
        <v>147564.85</v>
      </c>
      <c r="AG108" s="731">
        <v>97941.67</v>
      </c>
      <c r="AH108" s="731">
        <v>312654.99</v>
      </c>
      <c r="AI108" s="731">
        <v>248862</v>
      </c>
      <c r="AJ108" s="731">
        <v>2570717.9</v>
      </c>
      <c r="AK108" s="731">
        <v>141231</v>
      </c>
      <c r="AL108" s="731">
        <v>35668.639999999999</v>
      </c>
      <c r="AM108" s="731">
        <v>192835</v>
      </c>
      <c r="AN108" s="731">
        <v>644241.01</v>
      </c>
      <c r="AO108" s="731">
        <v>76703.5</v>
      </c>
      <c r="AP108" s="731">
        <v>464003.27</v>
      </c>
      <c r="AQ108" s="731">
        <v>72601.399999999994</v>
      </c>
      <c r="AR108" s="731">
        <v>1467557.32</v>
      </c>
      <c r="AS108" s="731">
        <v>128888.88</v>
      </c>
      <c r="AT108" s="731">
        <v>64700.73</v>
      </c>
      <c r="AU108" s="731">
        <v>160496.99</v>
      </c>
      <c r="AV108" s="731">
        <v>227323.26</v>
      </c>
      <c r="AW108" s="731">
        <v>13346.3</v>
      </c>
      <c r="AX108" s="731">
        <v>113984.99</v>
      </c>
      <c r="AY108" s="731">
        <v>106210.18</v>
      </c>
      <c r="AZ108" s="731">
        <v>101308.26</v>
      </c>
      <c r="BA108" s="731">
        <v>72473.2</v>
      </c>
      <c r="BB108" s="731">
        <v>130182.09</v>
      </c>
      <c r="BC108" s="731">
        <v>160106.79</v>
      </c>
      <c r="BD108" s="731">
        <v>504317.4</v>
      </c>
      <c r="BE108" s="731">
        <v>182612.01</v>
      </c>
      <c r="BF108" s="731">
        <v>206099</v>
      </c>
      <c r="BG108" s="731">
        <v>206780.07</v>
      </c>
      <c r="BH108" s="731">
        <v>83090</v>
      </c>
      <c r="BI108" s="731">
        <v>171735.42</v>
      </c>
      <c r="BJ108" s="731">
        <v>228784.53</v>
      </c>
      <c r="BK108" s="731">
        <v>93704.6</v>
      </c>
    </row>
    <row r="109" spans="1:63" ht="22.5" customHeight="1">
      <c r="A109" s="496">
        <v>1</v>
      </c>
      <c r="B109" s="497" t="s">
        <v>57</v>
      </c>
      <c r="C109" s="498" t="s">
        <v>903</v>
      </c>
      <c r="D109" s="498">
        <v>4.4000000000000004</v>
      </c>
      <c r="E109" s="497"/>
      <c r="F109" s="498">
        <v>4.4000000000000004</v>
      </c>
      <c r="G109" s="548" t="s">
        <v>2779</v>
      </c>
      <c r="H109" s="547" t="s">
        <v>182</v>
      </c>
      <c r="I109">
        <f t="shared" si="1"/>
        <v>16238.32</v>
      </c>
      <c r="J109" s="731">
        <v>21760</v>
      </c>
      <c r="K109" s="732"/>
      <c r="L109" s="732"/>
      <c r="M109" s="732"/>
      <c r="N109" s="732"/>
      <c r="O109" s="732"/>
      <c r="P109" s="732"/>
      <c r="Q109" s="732"/>
      <c r="R109" s="732"/>
      <c r="S109" s="732"/>
      <c r="T109" s="732"/>
      <c r="U109" s="732"/>
      <c r="V109" s="731">
        <v>16238.32</v>
      </c>
      <c r="W109" s="732"/>
      <c r="X109" s="732"/>
      <c r="Y109" s="732"/>
      <c r="Z109" s="732"/>
      <c r="AA109" s="732"/>
      <c r="AB109" s="732"/>
      <c r="AC109" s="732"/>
      <c r="AD109" s="732"/>
      <c r="AE109" s="731">
        <v>25000</v>
      </c>
      <c r="AF109" s="732"/>
      <c r="AG109" s="731">
        <v>3600</v>
      </c>
      <c r="AH109" s="732"/>
      <c r="AI109" s="732"/>
      <c r="AJ109" s="732"/>
      <c r="AK109" s="732"/>
      <c r="AL109" s="732"/>
      <c r="AM109" s="732"/>
      <c r="AN109" s="732"/>
      <c r="AO109" s="732"/>
      <c r="AP109" s="732"/>
      <c r="AQ109" s="732"/>
      <c r="AR109" s="732"/>
      <c r="AS109" s="732"/>
      <c r="AT109" s="732"/>
      <c r="AU109" s="732"/>
      <c r="AV109" s="732"/>
      <c r="AW109" s="732"/>
      <c r="AX109" s="732"/>
      <c r="AY109" s="732"/>
      <c r="AZ109" s="732"/>
      <c r="BA109" s="732"/>
      <c r="BB109" s="732"/>
      <c r="BC109" s="732"/>
      <c r="BD109" s="732"/>
      <c r="BE109" s="732"/>
      <c r="BF109" s="732"/>
      <c r="BG109" s="732"/>
      <c r="BH109" s="732"/>
      <c r="BI109" s="732"/>
      <c r="BJ109" s="732"/>
      <c r="BK109" s="732"/>
    </row>
    <row r="110" spans="1:63" ht="22.5" customHeight="1">
      <c r="A110" s="496">
        <v>1</v>
      </c>
      <c r="B110" s="497" t="s">
        <v>57</v>
      </c>
      <c r="C110" s="498" t="s">
        <v>903</v>
      </c>
      <c r="D110" s="498">
        <v>4.8</v>
      </c>
      <c r="E110" s="497"/>
      <c r="F110" s="498">
        <v>4.8</v>
      </c>
      <c r="G110" s="550" t="s">
        <v>2780</v>
      </c>
      <c r="H110" s="549" t="s">
        <v>183</v>
      </c>
      <c r="I110">
        <f t="shared" si="1"/>
        <v>643806.76</v>
      </c>
      <c r="J110" s="731">
        <v>4557240.79</v>
      </c>
      <c r="K110" s="731">
        <v>115069.6</v>
      </c>
      <c r="L110" s="731">
        <v>107046.5</v>
      </c>
      <c r="M110" s="731">
        <v>107040.15</v>
      </c>
      <c r="N110" s="731">
        <v>492055.72</v>
      </c>
      <c r="O110" s="731">
        <v>92056.75</v>
      </c>
      <c r="P110" s="731">
        <v>160224.92000000001</v>
      </c>
      <c r="Q110" s="731">
        <v>23000</v>
      </c>
      <c r="R110" s="731">
        <v>277738.39</v>
      </c>
      <c r="S110" s="731">
        <v>80205.7</v>
      </c>
      <c r="T110" s="731">
        <v>68986.210000000006</v>
      </c>
      <c r="U110" s="731">
        <v>182850.95</v>
      </c>
      <c r="V110" s="731">
        <v>643806.76</v>
      </c>
      <c r="W110" s="731">
        <v>162571.94</v>
      </c>
      <c r="X110" s="731">
        <v>105259.5</v>
      </c>
      <c r="Y110" s="731">
        <v>94534.6</v>
      </c>
      <c r="Z110" s="731">
        <v>54825.1</v>
      </c>
      <c r="AA110" s="731">
        <v>58000.18</v>
      </c>
      <c r="AB110" s="731">
        <v>0</v>
      </c>
      <c r="AC110" s="731">
        <v>0</v>
      </c>
      <c r="AD110" s="731">
        <v>2477472.0699999998</v>
      </c>
      <c r="AE110" s="731">
        <v>247091.19</v>
      </c>
      <c r="AF110" s="731">
        <v>23215.8</v>
      </c>
      <c r="AG110" s="731">
        <v>202684.98</v>
      </c>
      <c r="AH110" s="731">
        <v>133740.03</v>
      </c>
      <c r="AI110" s="731">
        <v>151287</v>
      </c>
      <c r="AJ110" s="731">
        <v>291068.65000000002</v>
      </c>
      <c r="AK110" s="731">
        <v>76977.5</v>
      </c>
      <c r="AL110" s="731">
        <v>72702</v>
      </c>
      <c r="AM110" s="731">
        <v>33933.29</v>
      </c>
      <c r="AN110" s="731">
        <v>307237.21000000002</v>
      </c>
      <c r="AO110" s="731">
        <v>37576.07</v>
      </c>
      <c r="AP110" s="731">
        <v>239831.25</v>
      </c>
      <c r="AQ110" s="731">
        <v>1660</v>
      </c>
      <c r="AR110" s="731">
        <v>258983.23</v>
      </c>
      <c r="AS110" s="731">
        <v>55914.75</v>
      </c>
      <c r="AT110" s="731">
        <v>67513</v>
      </c>
      <c r="AU110" s="731">
        <v>86637.77</v>
      </c>
      <c r="AV110" s="731">
        <v>85840.94</v>
      </c>
      <c r="AW110" s="731">
        <v>91202.28</v>
      </c>
      <c r="AX110" s="731">
        <v>34516.199999999997</v>
      </c>
      <c r="AY110" s="731">
        <v>21284</v>
      </c>
      <c r="AZ110" s="731">
        <v>32125</v>
      </c>
      <c r="BA110" s="731">
        <v>47151.01</v>
      </c>
      <c r="BB110" s="731">
        <v>61646.15</v>
      </c>
      <c r="BC110" s="731">
        <v>45337.05</v>
      </c>
      <c r="BD110" s="731">
        <v>327541.40000000002</v>
      </c>
      <c r="BE110" s="731">
        <v>155832</v>
      </c>
      <c r="BF110" s="731">
        <v>54708.23</v>
      </c>
      <c r="BG110" s="731">
        <v>170426.8</v>
      </c>
      <c r="BH110" s="731">
        <v>11974</v>
      </c>
      <c r="BI110" s="731">
        <v>82400.2</v>
      </c>
      <c r="BJ110" s="731">
        <v>319935.65000000002</v>
      </c>
      <c r="BK110" s="731">
        <v>54100</v>
      </c>
    </row>
    <row r="111" spans="1:63" ht="22.5" customHeight="1">
      <c r="A111" s="496">
        <v>1</v>
      </c>
      <c r="B111" s="497" t="s">
        <v>57</v>
      </c>
      <c r="C111" s="498" t="s">
        <v>903</v>
      </c>
      <c r="D111" s="498" t="s">
        <v>921</v>
      </c>
      <c r="E111" s="497"/>
      <c r="F111" s="498" t="s">
        <v>921</v>
      </c>
      <c r="G111" s="548" t="s">
        <v>3846</v>
      </c>
      <c r="H111" s="549" t="s">
        <v>184</v>
      </c>
      <c r="I111">
        <f t="shared" si="1"/>
        <v>148137.51999999999</v>
      </c>
      <c r="J111" s="731">
        <v>1750</v>
      </c>
      <c r="K111" s="732"/>
      <c r="L111" s="731">
        <v>3199</v>
      </c>
      <c r="M111" s="732"/>
      <c r="N111" s="731">
        <v>0</v>
      </c>
      <c r="O111" s="731">
        <v>44627</v>
      </c>
      <c r="P111" s="731">
        <v>4470</v>
      </c>
      <c r="Q111" s="731">
        <v>0</v>
      </c>
      <c r="R111" s="731">
        <v>0</v>
      </c>
      <c r="S111" s="731">
        <v>0</v>
      </c>
      <c r="T111" s="731">
        <v>30631</v>
      </c>
      <c r="U111" s="732"/>
      <c r="V111" s="731">
        <v>148137.51999999999</v>
      </c>
      <c r="W111" s="732"/>
      <c r="X111" s="731">
        <v>0</v>
      </c>
      <c r="Y111" s="732"/>
      <c r="Z111" s="731">
        <v>0</v>
      </c>
      <c r="AA111" s="731">
        <v>0</v>
      </c>
      <c r="AB111" s="732"/>
      <c r="AC111" s="732"/>
      <c r="AD111" s="731">
        <v>0</v>
      </c>
      <c r="AE111" s="732"/>
      <c r="AF111" s="731">
        <v>0</v>
      </c>
      <c r="AG111" s="731">
        <v>0</v>
      </c>
      <c r="AH111" s="731">
        <v>0</v>
      </c>
      <c r="AI111" s="731">
        <v>0</v>
      </c>
      <c r="AJ111" s="731">
        <v>3327.3</v>
      </c>
      <c r="AK111" s="731">
        <v>0</v>
      </c>
      <c r="AL111" s="731">
        <v>0</v>
      </c>
      <c r="AM111" s="731">
        <v>408</v>
      </c>
      <c r="AN111" s="731">
        <v>0</v>
      </c>
      <c r="AO111" s="731">
        <v>0</v>
      </c>
      <c r="AP111" s="732"/>
      <c r="AQ111" s="731">
        <v>0</v>
      </c>
      <c r="AR111" s="731">
        <v>89605</v>
      </c>
      <c r="AS111" s="731">
        <v>0</v>
      </c>
      <c r="AT111" s="731">
        <v>0</v>
      </c>
      <c r="AU111" s="731">
        <v>0</v>
      </c>
      <c r="AV111" s="731">
        <v>0</v>
      </c>
      <c r="AW111" s="732"/>
      <c r="AX111" s="732"/>
      <c r="AY111" s="731">
        <v>0</v>
      </c>
      <c r="AZ111" s="732"/>
      <c r="BA111" s="732"/>
      <c r="BB111" s="731">
        <v>0</v>
      </c>
      <c r="BC111" s="731">
        <v>0</v>
      </c>
      <c r="BD111" s="731">
        <v>83606.8</v>
      </c>
      <c r="BE111" s="731">
        <v>544</v>
      </c>
      <c r="BF111" s="731">
        <v>980</v>
      </c>
      <c r="BG111" s="731">
        <v>0</v>
      </c>
      <c r="BH111" s="731">
        <v>0</v>
      </c>
      <c r="BI111" s="731">
        <v>0</v>
      </c>
      <c r="BJ111" s="731">
        <v>0</v>
      </c>
      <c r="BK111" s="731">
        <v>0</v>
      </c>
    </row>
    <row r="112" spans="1:63" ht="22.5" customHeight="1">
      <c r="A112" s="496">
        <v>1</v>
      </c>
      <c r="B112" s="497" t="s">
        <v>57</v>
      </c>
      <c r="C112" s="498" t="s">
        <v>903</v>
      </c>
      <c r="D112" s="498">
        <v>4.9000000000000004</v>
      </c>
      <c r="E112" s="497"/>
      <c r="F112" s="498">
        <v>4.9000000000000004</v>
      </c>
      <c r="G112" s="548" t="s">
        <v>3847</v>
      </c>
      <c r="H112" s="547" t="s">
        <v>185</v>
      </c>
      <c r="I112">
        <f t="shared" si="1"/>
        <v>0</v>
      </c>
      <c r="J112" s="731">
        <v>444900</v>
      </c>
      <c r="K112" s="732"/>
      <c r="L112" s="731">
        <v>0</v>
      </c>
      <c r="M112" s="732"/>
      <c r="N112" s="732"/>
      <c r="O112" s="732"/>
      <c r="P112" s="731">
        <v>0</v>
      </c>
      <c r="Q112" s="732"/>
      <c r="R112" s="732"/>
      <c r="S112" s="732"/>
      <c r="T112" s="732"/>
      <c r="U112" s="731">
        <v>0</v>
      </c>
      <c r="V112" s="732"/>
      <c r="W112" s="732"/>
      <c r="X112" s="731">
        <v>18295</v>
      </c>
      <c r="Y112" s="732"/>
      <c r="Z112" s="732"/>
      <c r="AA112" s="732"/>
      <c r="AB112" s="732"/>
      <c r="AC112" s="732"/>
      <c r="AD112" s="731">
        <v>0</v>
      </c>
      <c r="AE112" s="732"/>
      <c r="AF112" s="731">
        <v>0</v>
      </c>
      <c r="AG112" s="732"/>
      <c r="AH112" s="731">
        <v>0</v>
      </c>
      <c r="AI112" s="731">
        <v>4625</v>
      </c>
      <c r="AJ112" s="732"/>
      <c r="AK112" s="732"/>
      <c r="AL112" s="732"/>
      <c r="AM112" s="732"/>
      <c r="AN112" s="732"/>
      <c r="AO112" s="732"/>
      <c r="AP112" s="731">
        <v>0</v>
      </c>
      <c r="AQ112" s="732"/>
      <c r="AR112" s="731">
        <v>5640</v>
      </c>
      <c r="AS112" s="732"/>
      <c r="AT112" s="732"/>
      <c r="AU112" s="731">
        <v>0</v>
      </c>
      <c r="AV112" s="731">
        <v>17400</v>
      </c>
      <c r="AW112" s="732"/>
      <c r="AX112" s="732"/>
      <c r="AY112" s="732"/>
      <c r="AZ112" s="732"/>
      <c r="BA112" s="732"/>
      <c r="BB112" s="732"/>
      <c r="BC112" s="731">
        <v>3550</v>
      </c>
      <c r="BD112" s="731">
        <v>0</v>
      </c>
      <c r="BE112" s="732"/>
      <c r="BF112" s="732"/>
      <c r="BG112" s="731">
        <v>0</v>
      </c>
      <c r="BH112" s="732"/>
      <c r="BI112" s="732"/>
      <c r="BJ112" s="731">
        <v>0</v>
      </c>
      <c r="BK112" s="732"/>
    </row>
    <row r="113" spans="1:63" ht="22.5" customHeight="1">
      <c r="A113" s="496">
        <v>1</v>
      </c>
      <c r="B113" s="497" t="s">
        <v>57</v>
      </c>
      <c r="C113" s="498" t="s">
        <v>903</v>
      </c>
      <c r="D113" s="498">
        <v>4.1100000000000003</v>
      </c>
      <c r="E113" s="497"/>
      <c r="F113" s="498">
        <v>4.1100000000000003</v>
      </c>
      <c r="G113" s="548" t="s">
        <v>2781</v>
      </c>
      <c r="H113" s="547" t="s">
        <v>186</v>
      </c>
      <c r="I113">
        <f t="shared" si="1"/>
        <v>993497.64</v>
      </c>
      <c r="J113" s="731">
        <v>979666.52</v>
      </c>
      <c r="K113" s="731">
        <v>17870</v>
      </c>
      <c r="L113" s="731">
        <v>161195.76999999999</v>
      </c>
      <c r="M113" s="731">
        <v>143526</v>
      </c>
      <c r="N113" s="731">
        <v>710465.25</v>
      </c>
      <c r="O113" s="731">
        <v>123171</v>
      </c>
      <c r="P113" s="731">
        <v>94351.95</v>
      </c>
      <c r="Q113" s="731">
        <v>29536.5</v>
      </c>
      <c r="R113" s="731">
        <v>59122</v>
      </c>
      <c r="S113" s="731">
        <v>51226</v>
      </c>
      <c r="T113" s="731">
        <v>210551.75</v>
      </c>
      <c r="U113" s="731">
        <v>159014</v>
      </c>
      <c r="V113" s="731">
        <v>993497.64</v>
      </c>
      <c r="W113" s="731">
        <v>48568.25</v>
      </c>
      <c r="X113" s="731">
        <v>49504</v>
      </c>
      <c r="Y113" s="731">
        <v>77514.350000000006</v>
      </c>
      <c r="Z113" s="731">
        <v>95508.86</v>
      </c>
      <c r="AA113" s="731">
        <v>8883.4500000000007</v>
      </c>
      <c r="AB113" s="731">
        <v>5469</v>
      </c>
      <c r="AC113" s="731">
        <v>131880</v>
      </c>
      <c r="AD113" s="731">
        <v>763788.28</v>
      </c>
      <c r="AE113" s="731">
        <v>14412.98</v>
      </c>
      <c r="AF113" s="731">
        <v>158538.82</v>
      </c>
      <c r="AG113" s="731">
        <v>257220.78</v>
      </c>
      <c r="AH113" s="731">
        <v>33782.92</v>
      </c>
      <c r="AI113" s="731">
        <v>18352.5</v>
      </c>
      <c r="AJ113" s="731">
        <v>167401</v>
      </c>
      <c r="AK113" s="731">
        <v>176908.53</v>
      </c>
      <c r="AL113" s="731">
        <v>194388.92</v>
      </c>
      <c r="AM113" s="731">
        <v>109276.75</v>
      </c>
      <c r="AN113" s="731">
        <v>21321</v>
      </c>
      <c r="AO113" s="731">
        <v>47845.440000000002</v>
      </c>
      <c r="AP113" s="731">
        <v>64863.1</v>
      </c>
      <c r="AQ113" s="731">
        <v>45872</v>
      </c>
      <c r="AR113" s="731">
        <v>268712.21000000002</v>
      </c>
      <c r="AS113" s="731">
        <v>0</v>
      </c>
      <c r="AT113" s="731">
        <v>5548</v>
      </c>
      <c r="AU113" s="731">
        <v>339772.14</v>
      </c>
      <c r="AV113" s="731">
        <v>12671</v>
      </c>
      <c r="AW113" s="731">
        <v>62003</v>
      </c>
      <c r="AX113" s="731">
        <v>97835</v>
      </c>
      <c r="AY113" s="731">
        <v>73796.259999999995</v>
      </c>
      <c r="AZ113" s="731">
        <v>42398.41</v>
      </c>
      <c r="BA113" s="731">
        <v>26788</v>
      </c>
      <c r="BB113" s="731">
        <v>36289.599999999999</v>
      </c>
      <c r="BC113" s="731">
        <v>0</v>
      </c>
      <c r="BD113" s="731">
        <v>352814.65</v>
      </c>
      <c r="BE113" s="731">
        <v>168073</v>
      </c>
      <c r="BF113" s="731">
        <v>40958</v>
      </c>
      <c r="BG113" s="731">
        <v>38494</v>
      </c>
      <c r="BH113" s="731">
        <v>7826.18</v>
      </c>
      <c r="BI113" s="731">
        <v>73894</v>
      </c>
      <c r="BJ113" s="731">
        <v>144086.6</v>
      </c>
      <c r="BK113" s="731">
        <v>23591.75</v>
      </c>
    </row>
    <row r="114" spans="1:63" ht="22.5" customHeight="1">
      <c r="A114" s="496">
        <v>1</v>
      </c>
      <c r="B114" s="497" t="s">
        <v>57</v>
      </c>
      <c r="C114" s="498" t="s">
        <v>903</v>
      </c>
      <c r="D114" s="498">
        <v>4.9000000000000004</v>
      </c>
      <c r="E114" s="497"/>
      <c r="F114" s="498">
        <v>4.9000000000000004</v>
      </c>
      <c r="G114" s="550" t="s">
        <v>2782</v>
      </c>
      <c r="H114" s="549" t="s">
        <v>187</v>
      </c>
      <c r="I114">
        <f t="shared" si="1"/>
        <v>0</v>
      </c>
      <c r="J114" s="732"/>
      <c r="K114" s="732"/>
      <c r="L114" s="732"/>
      <c r="M114" s="731">
        <v>0</v>
      </c>
      <c r="N114" s="732"/>
      <c r="O114" s="732"/>
      <c r="P114" s="732"/>
      <c r="Q114" s="732"/>
      <c r="R114" s="732"/>
      <c r="S114" s="731">
        <v>0</v>
      </c>
      <c r="T114" s="732"/>
      <c r="U114" s="732"/>
      <c r="V114" s="732"/>
      <c r="W114" s="732"/>
      <c r="X114" s="732"/>
      <c r="Y114" s="732"/>
      <c r="Z114" s="732"/>
      <c r="AA114" s="732"/>
      <c r="AB114" s="732"/>
      <c r="AC114" s="732"/>
      <c r="AD114" s="731">
        <v>0</v>
      </c>
      <c r="AE114" s="732"/>
      <c r="AF114" s="732"/>
      <c r="AG114" s="731">
        <v>0</v>
      </c>
      <c r="AH114" s="732"/>
      <c r="AI114" s="732"/>
      <c r="AJ114" s="732"/>
      <c r="AK114" s="731">
        <v>0</v>
      </c>
      <c r="AL114" s="731">
        <v>0</v>
      </c>
      <c r="AM114" s="731">
        <v>0</v>
      </c>
      <c r="AN114" s="731">
        <v>0</v>
      </c>
      <c r="AO114" s="732"/>
      <c r="AP114" s="732"/>
      <c r="AQ114" s="732"/>
      <c r="AR114" s="731">
        <v>0</v>
      </c>
      <c r="AS114" s="731">
        <v>0</v>
      </c>
      <c r="AT114" s="732"/>
      <c r="AU114" s="732"/>
      <c r="AV114" s="732"/>
      <c r="AW114" s="731">
        <v>0</v>
      </c>
      <c r="AX114" s="732"/>
      <c r="AY114" s="732"/>
      <c r="AZ114" s="732"/>
      <c r="BA114" s="732"/>
      <c r="BB114" s="732"/>
      <c r="BC114" s="732"/>
      <c r="BD114" s="731">
        <v>2340</v>
      </c>
      <c r="BE114" s="731">
        <v>900</v>
      </c>
      <c r="BF114" s="732"/>
      <c r="BG114" s="731">
        <v>0</v>
      </c>
      <c r="BH114" s="732"/>
      <c r="BI114" s="732"/>
      <c r="BJ114" s="731">
        <v>0</v>
      </c>
      <c r="BK114" s="732"/>
    </row>
    <row r="115" spans="1:63" ht="22.5" customHeight="1">
      <c r="A115" s="496">
        <v>1</v>
      </c>
      <c r="B115" s="497" t="s">
        <v>57</v>
      </c>
      <c r="C115" s="498" t="s">
        <v>903</v>
      </c>
      <c r="D115" s="498">
        <v>4.9000000000000004</v>
      </c>
      <c r="E115" s="497"/>
      <c r="F115" s="498">
        <v>4.9000000000000004</v>
      </c>
      <c r="G115" s="550" t="s">
        <v>2783</v>
      </c>
      <c r="H115" s="549" t="s">
        <v>188</v>
      </c>
      <c r="I115">
        <f t="shared" si="1"/>
        <v>0</v>
      </c>
      <c r="J115" s="731">
        <v>0</v>
      </c>
      <c r="K115" s="731">
        <v>0</v>
      </c>
      <c r="L115" s="731">
        <v>0</v>
      </c>
      <c r="M115" s="731">
        <v>0</v>
      </c>
      <c r="N115" s="731">
        <v>0</v>
      </c>
      <c r="O115" s="731">
        <v>0</v>
      </c>
      <c r="P115" s="731">
        <v>0</v>
      </c>
      <c r="Q115" s="731">
        <v>0</v>
      </c>
      <c r="R115" s="731">
        <v>0</v>
      </c>
      <c r="S115" s="731">
        <v>0</v>
      </c>
      <c r="T115" s="731">
        <v>0</v>
      </c>
      <c r="U115" s="731">
        <v>0</v>
      </c>
      <c r="V115" s="731">
        <v>0</v>
      </c>
      <c r="W115" s="731">
        <v>0</v>
      </c>
      <c r="X115" s="731">
        <v>0</v>
      </c>
      <c r="Y115" s="732"/>
      <c r="Z115" s="731">
        <v>0</v>
      </c>
      <c r="AA115" s="731">
        <v>0</v>
      </c>
      <c r="AB115" s="731">
        <v>0</v>
      </c>
      <c r="AC115" s="731">
        <v>0</v>
      </c>
      <c r="AD115" s="731">
        <v>0</v>
      </c>
      <c r="AE115" s="732"/>
      <c r="AF115" s="731">
        <v>0</v>
      </c>
      <c r="AG115" s="731">
        <v>0</v>
      </c>
      <c r="AH115" s="731">
        <v>0</v>
      </c>
      <c r="AI115" s="731">
        <v>0</v>
      </c>
      <c r="AJ115" s="731">
        <v>0</v>
      </c>
      <c r="AK115" s="731">
        <v>0</v>
      </c>
      <c r="AL115" s="731">
        <v>0</v>
      </c>
      <c r="AM115" s="731">
        <v>0</v>
      </c>
      <c r="AN115" s="731">
        <v>0</v>
      </c>
      <c r="AO115" s="731">
        <v>0</v>
      </c>
      <c r="AP115" s="731">
        <v>0</v>
      </c>
      <c r="AQ115" s="731">
        <v>0</v>
      </c>
      <c r="AR115" s="731">
        <v>0</v>
      </c>
      <c r="AS115" s="731">
        <v>0</v>
      </c>
      <c r="AT115" s="731">
        <v>0</v>
      </c>
      <c r="AU115" s="731">
        <v>0</v>
      </c>
      <c r="AV115" s="731">
        <v>0</v>
      </c>
      <c r="AW115" s="731">
        <v>0</v>
      </c>
      <c r="AX115" s="732"/>
      <c r="AY115" s="731">
        <v>0</v>
      </c>
      <c r="AZ115" s="731">
        <v>0</v>
      </c>
      <c r="BA115" s="731">
        <v>0</v>
      </c>
      <c r="BB115" s="731">
        <v>0</v>
      </c>
      <c r="BC115" s="731">
        <v>0</v>
      </c>
      <c r="BD115" s="731">
        <v>0</v>
      </c>
      <c r="BE115" s="731">
        <v>0</v>
      </c>
      <c r="BF115" s="731">
        <v>0</v>
      </c>
      <c r="BG115" s="731">
        <v>0</v>
      </c>
      <c r="BH115" s="732"/>
      <c r="BI115" s="731">
        <v>0</v>
      </c>
      <c r="BJ115" s="731">
        <v>0</v>
      </c>
      <c r="BK115" s="731">
        <v>0</v>
      </c>
    </row>
    <row r="116" spans="1:63" ht="22.5" customHeight="1">
      <c r="A116" s="496">
        <v>1</v>
      </c>
      <c r="B116" s="497" t="s">
        <v>57</v>
      </c>
      <c r="C116" s="498" t="s">
        <v>903</v>
      </c>
      <c r="D116" s="498">
        <v>4.9000000000000004</v>
      </c>
      <c r="E116" s="497"/>
      <c r="F116" s="498">
        <v>4.9000000000000004</v>
      </c>
      <c r="G116" s="550" t="s">
        <v>2784</v>
      </c>
      <c r="H116" s="549" t="s">
        <v>189</v>
      </c>
      <c r="I116">
        <f t="shared" si="1"/>
        <v>478689</v>
      </c>
      <c r="J116" s="731">
        <v>541769</v>
      </c>
      <c r="K116" s="731">
        <v>4372</v>
      </c>
      <c r="L116" s="731">
        <v>10166.75</v>
      </c>
      <c r="M116" s="731">
        <v>24104</v>
      </c>
      <c r="N116" s="731">
        <v>0</v>
      </c>
      <c r="O116" s="732"/>
      <c r="P116" s="731">
        <v>11045</v>
      </c>
      <c r="Q116" s="731">
        <v>3424</v>
      </c>
      <c r="R116" s="731">
        <v>0</v>
      </c>
      <c r="S116" s="731">
        <v>0</v>
      </c>
      <c r="T116" s="731">
        <v>0</v>
      </c>
      <c r="U116" s="731">
        <v>0</v>
      </c>
      <c r="V116" s="731">
        <v>478689</v>
      </c>
      <c r="W116" s="731">
        <v>0</v>
      </c>
      <c r="X116" s="731">
        <v>9417</v>
      </c>
      <c r="Y116" s="731">
        <v>8989.5</v>
      </c>
      <c r="Z116" s="732"/>
      <c r="AA116" s="731">
        <v>4499</v>
      </c>
      <c r="AB116" s="731">
        <v>0</v>
      </c>
      <c r="AC116" s="731">
        <v>0</v>
      </c>
      <c r="AD116" s="731">
        <v>297921.02</v>
      </c>
      <c r="AE116" s="731">
        <v>1900</v>
      </c>
      <c r="AF116" s="731">
        <v>40942.43</v>
      </c>
      <c r="AG116" s="731">
        <v>0</v>
      </c>
      <c r="AH116" s="731">
        <v>565</v>
      </c>
      <c r="AI116" s="731">
        <v>856</v>
      </c>
      <c r="AJ116" s="732"/>
      <c r="AK116" s="731">
        <v>0</v>
      </c>
      <c r="AL116" s="731">
        <v>14633.26</v>
      </c>
      <c r="AM116" s="731">
        <v>0</v>
      </c>
      <c r="AN116" s="731">
        <v>0</v>
      </c>
      <c r="AO116" s="731">
        <v>0</v>
      </c>
      <c r="AP116" s="731">
        <v>2005</v>
      </c>
      <c r="AQ116" s="731">
        <v>0</v>
      </c>
      <c r="AR116" s="731">
        <v>479708.44</v>
      </c>
      <c r="AS116" s="731">
        <v>0</v>
      </c>
      <c r="AT116" s="731">
        <v>200</v>
      </c>
      <c r="AU116" s="731">
        <v>0</v>
      </c>
      <c r="AV116" s="732"/>
      <c r="AW116" s="731">
        <v>0</v>
      </c>
      <c r="AX116" s="731">
        <v>0</v>
      </c>
      <c r="AY116" s="731">
        <v>9235</v>
      </c>
      <c r="AZ116" s="732"/>
      <c r="BA116" s="731">
        <v>0</v>
      </c>
      <c r="BB116" s="731">
        <v>2814</v>
      </c>
      <c r="BC116" s="731">
        <v>0</v>
      </c>
      <c r="BD116" s="731">
        <v>52530</v>
      </c>
      <c r="BE116" s="731">
        <v>0</v>
      </c>
      <c r="BF116" s="731">
        <v>542.5</v>
      </c>
      <c r="BG116" s="731">
        <v>0</v>
      </c>
      <c r="BH116" s="731">
        <v>1937</v>
      </c>
      <c r="BI116" s="731">
        <v>9666</v>
      </c>
      <c r="BJ116" s="731">
        <v>13876</v>
      </c>
      <c r="BK116" s="732"/>
    </row>
    <row r="117" spans="1:63" ht="22.5" customHeight="1">
      <c r="A117" s="496">
        <v>1</v>
      </c>
      <c r="B117" s="497" t="s">
        <v>57</v>
      </c>
      <c r="C117" s="498" t="s">
        <v>903</v>
      </c>
      <c r="D117" s="498">
        <v>4.9000000000000004</v>
      </c>
      <c r="E117" s="497"/>
      <c r="F117" s="498">
        <v>4.9000000000000004</v>
      </c>
      <c r="G117" s="548" t="s">
        <v>2785</v>
      </c>
      <c r="H117" s="547" t="s">
        <v>190</v>
      </c>
      <c r="I117">
        <f t="shared" si="1"/>
        <v>0</v>
      </c>
      <c r="J117" s="731">
        <v>22756</v>
      </c>
      <c r="K117" s="732"/>
      <c r="L117" s="732"/>
      <c r="M117" s="732"/>
      <c r="N117" s="732"/>
      <c r="O117" s="732"/>
      <c r="P117" s="732"/>
      <c r="Q117" s="732"/>
      <c r="R117" s="732"/>
      <c r="S117" s="732"/>
      <c r="T117" s="732"/>
      <c r="U117" s="732"/>
      <c r="V117" s="731">
        <v>0</v>
      </c>
      <c r="W117" s="732"/>
      <c r="X117" s="732"/>
      <c r="Y117" s="732"/>
      <c r="Z117" s="732"/>
      <c r="AA117" s="732"/>
      <c r="AB117" s="732"/>
      <c r="AC117" s="732"/>
      <c r="AD117" s="731">
        <v>614810.76</v>
      </c>
      <c r="AE117" s="731">
        <v>1075</v>
      </c>
      <c r="AF117" s="731">
        <v>0</v>
      </c>
      <c r="AG117" s="732"/>
      <c r="AH117" s="732"/>
      <c r="AI117" s="731">
        <v>0</v>
      </c>
      <c r="AJ117" s="731">
        <v>0</v>
      </c>
      <c r="AK117" s="732"/>
      <c r="AL117" s="732"/>
      <c r="AM117" s="732"/>
      <c r="AN117" s="732"/>
      <c r="AO117" s="732"/>
      <c r="AP117" s="732"/>
      <c r="AQ117" s="732"/>
      <c r="AR117" s="732"/>
      <c r="AS117" s="732"/>
      <c r="AT117" s="732"/>
      <c r="AU117" s="731">
        <v>0</v>
      </c>
      <c r="AV117" s="731">
        <v>0</v>
      </c>
      <c r="AW117" s="731">
        <v>0</v>
      </c>
      <c r="AX117" s="731">
        <v>0</v>
      </c>
      <c r="AY117" s="731">
        <v>0</v>
      </c>
      <c r="AZ117" s="732"/>
      <c r="BA117" s="732"/>
      <c r="BB117" s="732"/>
      <c r="BC117" s="731">
        <v>0</v>
      </c>
      <c r="BD117" s="731">
        <v>0</v>
      </c>
      <c r="BE117" s="732"/>
      <c r="BF117" s="732"/>
      <c r="BG117" s="732"/>
      <c r="BH117" s="732"/>
      <c r="BI117" s="732"/>
      <c r="BJ117" s="732"/>
      <c r="BK117" s="732"/>
    </row>
    <row r="118" spans="1:63" ht="22.5" customHeight="1">
      <c r="A118" s="496">
        <v>1</v>
      </c>
      <c r="B118" s="497" t="s">
        <v>57</v>
      </c>
      <c r="C118" s="498" t="s">
        <v>903</v>
      </c>
      <c r="D118" s="498">
        <v>4.12</v>
      </c>
      <c r="E118" s="497"/>
      <c r="F118" s="498">
        <v>4.12</v>
      </c>
      <c r="G118" s="550" t="s">
        <v>2786</v>
      </c>
      <c r="H118" s="549" t="s">
        <v>191</v>
      </c>
      <c r="I118">
        <f t="shared" si="1"/>
        <v>86993.72</v>
      </c>
      <c r="J118" s="731">
        <v>0</v>
      </c>
      <c r="K118" s="731">
        <v>48400</v>
      </c>
      <c r="L118" s="731">
        <v>46270</v>
      </c>
      <c r="M118" s="731">
        <v>38700</v>
      </c>
      <c r="N118" s="731">
        <v>52750</v>
      </c>
      <c r="O118" s="731">
        <v>69839</v>
      </c>
      <c r="P118" s="731">
        <v>127210</v>
      </c>
      <c r="Q118" s="731">
        <v>31350</v>
      </c>
      <c r="R118" s="731">
        <v>43650</v>
      </c>
      <c r="S118" s="731">
        <v>81250</v>
      </c>
      <c r="T118" s="731">
        <v>42390</v>
      </c>
      <c r="U118" s="731">
        <v>100150</v>
      </c>
      <c r="V118" s="731">
        <v>86993.72</v>
      </c>
      <c r="W118" s="731">
        <v>17995</v>
      </c>
      <c r="X118" s="731">
        <v>23958</v>
      </c>
      <c r="Y118" s="731">
        <v>35554</v>
      </c>
      <c r="Z118" s="731">
        <v>29620</v>
      </c>
      <c r="AA118" s="731">
        <v>320</v>
      </c>
      <c r="AB118" s="731">
        <v>4240</v>
      </c>
      <c r="AC118" s="731">
        <v>5180</v>
      </c>
      <c r="AD118" s="731">
        <v>1216213.71</v>
      </c>
      <c r="AE118" s="731">
        <v>30830</v>
      </c>
      <c r="AF118" s="731">
        <v>69597.58</v>
      </c>
      <c r="AG118" s="731">
        <v>76370</v>
      </c>
      <c r="AH118" s="731">
        <v>0</v>
      </c>
      <c r="AI118" s="731">
        <v>0</v>
      </c>
      <c r="AJ118" s="731">
        <v>147591</v>
      </c>
      <c r="AK118" s="731">
        <v>15900</v>
      </c>
      <c r="AL118" s="731">
        <v>182876</v>
      </c>
      <c r="AM118" s="731">
        <v>0</v>
      </c>
      <c r="AN118" s="731">
        <v>12510</v>
      </c>
      <c r="AO118" s="731">
        <v>19290</v>
      </c>
      <c r="AP118" s="731">
        <v>38480</v>
      </c>
      <c r="AQ118" s="731">
        <v>22070</v>
      </c>
      <c r="AR118" s="731">
        <v>87405.5</v>
      </c>
      <c r="AS118" s="731">
        <v>0</v>
      </c>
      <c r="AT118" s="731">
        <v>27848.9</v>
      </c>
      <c r="AU118" s="731">
        <v>142490</v>
      </c>
      <c r="AV118" s="731">
        <v>52255</v>
      </c>
      <c r="AW118" s="731">
        <v>15568</v>
      </c>
      <c r="AX118" s="732"/>
      <c r="AY118" s="731">
        <v>15680</v>
      </c>
      <c r="AZ118" s="731">
        <v>10476</v>
      </c>
      <c r="BA118" s="731">
        <v>37169</v>
      </c>
      <c r="BB118" s="731">
        <v>9915</v>
      </c>
      <c r="BC118" s="731">
        <v>0</v>
      </c>
      <c r="BD118" s="731">
        <v>564000</v>
      </c>
      <c r="BE118" s="731">
        <v>20810</v>
      </c>
      <c r="BF118" s="731">
        <v>9800</v>
      </c>
      <c r="BG118" s="731">
        <v>0</v>
      </c>
      <c r="BH118" s="731">
        <v>6170</v>
      </c>
      <c r="BI118" s="731">
        <v>27160</v>
      </c>
      <c r="BJ118" s="731">
        <v>63475</v>
      </c>
      <c r="BK118" s="731">
        <v>12045</v>
      </c>
    </row>
    <row r="119" spans="1:63" ht="22.5" customHeight="1">
      <c r="A119" s="496">
        <v>1</v>
      </c>
      <c r="B119" s="497" t="s">
        <v>57</v>
      </c>
      <c r="C119" s="498" t="s">
        <v>903</v>
      </c>
      <c r="D119" s="498">
        <v>4.13</v>
      </c>
      <c r="E119" s="497"/>
      <c r="F119" s="498">
        <v>4.13</v>
      </c>
      <c r="G119" s="548" t="s">
        <v>2787</v>
      </c>
      <c r="H119" s="547" t="s">
        <v>192</v>
      </c>
      <c r="I119">
        <f t="shared" si="1"/>
        <v>596022.9</v>
      </c>
      <c r="J119" s="731">
        <v>366058.5</v>
      </c>
      <c r="K119" s="731">
        <v>41575</v>
      </c>
      <c r="L119" s="731">
        <v>139820.14000000001</v>
      </c>
      <c r="M119" s="731">
        <v>522627</v>
      </c>
      <c r="N119" s="731">
        <v>351697.38</v>
      </c>
      <c r="O119" s="731">
        <v>437751</v>
      </c>
      <c r="P119" s="731">
        <v>233698.5</v>
      </c>
      <c r="Q119" s="731">
        <v>233824.6</v>
      </c>
      <c r="R119" s="731">
        <v>40031</v>
      </c>
      <c r="S119" s="731">
        <v>74101.25</v>
      </c>
      <c r="T119" s="731">
        <v>334344.55</v>
      </c>
      <c r="U119" s="731">
        <v>204747.4</v>
      </c>
      <c r="V119" s="731">
        <v>596022.9</v>
      </c>
      <c r="W119" s="731">
        <v>44104.5</v>
      </c>
      <c r="X119" s="731">
        <v>85773.75</v>
      </c>
      <c r="Y119" s="731">
        <v>18495.939999999999</v>
      </c>
      <c r="Z119" s="731">
        <v>109028.15</v>
      </c>
      <c r="AA119" s="731">
        <v>35111.5</v>
      </c>
      <c r="AB119" s="731">
        <v>17823.080000000002</v>
      </c>
      <c r="AC119" s="731">
        <v>11462</v>
      </c>
      <c r="AD119" s="731">
        <v>1076389.49</v>
      </c>
      <c r="AE119" s="731">
        <v>12769.98</v>
      </c>
      <c r="AF119" s="731">
        <v>45362.76</v>
      </c>
      <c r="AG119" s="731">
        <v>361395.41</v>
      </c>
      <c r="AH119" s="731">
        <v>33032.49</v>
      </c>
      <c r="AI119" s="731">
        <v>73305.64</v>
      </c>
      <c r="AJ119" s="731">
        <v>119782.9</v>
      </c>
      <c r="AK119" s="731">
        <v>146122.62</v>
      </c>
      <c r="AL119" s="731">
        <v>192694.17</v>
      </c>
      <c r="AM119" s="731">
        <v>37746.639999999999</v>
      </c>
      <c r="AN119" s="731">
        <v>35449.599999999999</v>
      </c>
      <c r="AO119" s="731">
        <v>79296.800000000003</v>
      </c>
      <c r="AP119" s="731">
        <v>65683.820000000007</v>
      </c>
      <c r="AQ119" s="731">
        <v>32884</v>
      </c>
      <c r="AR119" s="731">
        <v>239249</v>
      </c>
      <c r="AS119" s="731">
        <v>0</v>
      </c>
      <c r="AT119" s="731">
        <v>8748.98</v>
      </c>
      <c r="AU119" s="731">
        <v>137465.5</v>
      </c>
      <c r="AV119" s="731">
        <v>31408</v>
      </c>
      <c r="AW119" s="731">
        <v>13975</v>
      </c>
      <c r="AX119" s="731">
        <v>36468.22</v>
      </c>
      <c r="AY119" s="731">
        <v>32209.07</v>
      </c>
      <c r="AZ119" s="731">
        <v>54660.23</v>
      </c>
      <c r="BA119" s="731">
        <v>23485.29</v>
      </c>
      <c r="BB119" s="731">
        <v>25468</v>
      </c>
      <c r="BC119" s="731">
        <v>0</v>
      </c>
      <c r="BD119" s="731">
        <v>535052.24</v>
      </c>
      <c r="BE119" s="731">
        <v>260110.87</v>
      </c>
      <c r="BF119" s="731">
        <v>2004</v>
      </c>
      <c r="BG119" s="731">
        <v>146487</v>
      </c>
      <c r="BH119" s="731">
        <v>28535</v>
      </c>
      <c r="BI119" s="731">
        <v>146268</v>
      </c>
      <c r="BJ119" s="731">
        <v>101162.46</v>
      </c>
      <c r="BK119" s="731">
        <v>36247</v>
      </c>
    </row>
    <row r="120" spans="1:63" ht="22.5" customHeight="1">
      <c r="A120" s="496">
        <v>1</v>
      </c>
      <c r="B120" s="497" t="s">
        <v>57</v>
      </c>
      <c r="C120" s="498" t="s">
        <v>903</v>
      </c>
      <c r="D120" s="498">
        <v>4.9000000000000004</v>
      </c>
      <c r="E120" s="497"/>
      <c r="F120" s="498">
        <v>4.9000000000000004</v>
      </c>
      <c r="G120" s="550" t="s">
        <v>2790</v>
      </c>
      <c r="H120" s="549" t="s">
        <v>193</v>
      </c>
      <c r="I120">
        <f t="shared" si="1"/>
        <v>198600</v>
      </c>
      <c r="J120" s="731">
        <v>631475.19999999995</v>
      </c>
      <c r="K120" s="731">
        <v>0</v>
      </c>
      <c r="L120" s="732"/>
      <c r="M120" s="731">
        <v>0</v>
      </c>
      <c r="N120" s="731">
        <v>0</v>
      </c>
      <c r="O120" s="732"/>
      <c r="P120" s="731">
        <v>6840</v>
      </c>
      <c r="Q120" s="731">
        <v>0</v>
      </c>
      <c r="R120" s="732"/>
      <c r="S120" s="731">
        <v>0</v>
      </c>
      <c r="T120" s="731">
        <v>0</v>
      </c>
      <c r="U120" s="731">
        <v>0</v>
      </c>
      <c r="V120" s="731">
        <v>198600</v>
      </c>
      <c r="W120" s="731">
        <v>0</v>
      </c>
      <c r="X120" s="732"/>
      <c r="Y120" s="731">
        <v>0</v>
      </c>
      <c r="Z120" s="732"/>
      <c r="AA120" s="731">
        <v>0</v>
      </c>
      <c r="AB120" s="731">
        <v>0</v>
      </c>
      <c r="AC120" s="731">
        <v>0</v>
      </c>
      <c r="AD120" s="731">
        <v>173664.55</v>
      </c>
      <c r="AE120" s="732"/>
      <c r="AF120" s="731">
        <v>0</v>
      </c>
      <c r="AG120" s="731">
        <v>0</v>
      </c>
      <c r="AH120" s="731">
        <v>0</v>
      </c>
      <c r="AI120" s="731">
        <v>0</v>
      </c>
      <c r="AJ120" s="732"/>
      <c r="AK120" s="731">
        <v>0</v>
      </c>
      <c r="AL120" s="731">
        <v>0</v>
      </c>
      <c r="AM120" s="731">
        <v>0</v>
      </c>
      <c r="AN120" s="731">
        <v>0</v>
      </c>
      <c r="AO120" s="731">
        <v>0</v>
      </c>
      <c r="AP120" s="731">
        <v>0</v>
      </c>
      <c r="AQ120" s="732"/>
      <c r="AR120" s="731">
        <v>529311.65</v>
      </c>
      <c r="AS120" s="731">
        <v>0</v>
      </c>
      <c r="AT120" s="732"/>
      <c r="AU120" s="731">
        <v>383.5</v>
      </c>
      <c r="AV120" s="732"/>
      <c r="AW120" s="731">
        <v>0</v>
      </c>
      <c r="AX120" s="731">
        <v>0</v>
      </c>
      <c r="AY120" s="731">
        <v>9027.67</v>
      </c>
      <c r="AZ120" s="732"/>
      <c r="BA120" s="732"/>
      <c r="BB120" s="731">
        <v>0</v>
      </c>
      <c r="BC120" s="732"/>
      <c r="BD120" s="731">
        <v>51095</v>
      </c>
      <c r="BE120" s="731">
        <v>0</v>
      </c>
      <c r="BF120" s="731">
        <v>0</v>
      </c>
      <c r="BG120" s="731">
        <v>0</v>
      </c>
      <c r="BH120" s="732"/>
      <c r="BI120" s="731">
        <v>0</v>
      </c>
      <c r="BJ120" s="731">
        <v>0</v>
      </c>
      <c r="BK120" s="732"/>
    </row>
    <row r="121" spans="1:63" ht="22.5" customHeight="1">
      <c r="A121" s="496">
        <v>1</v>
      </c>
      <c r="B121" s="497" t="s">
        <v>57</v>
      </c>
      <c r="C121" s="498" t="s">
        <v>903</v>
      </c>
      <c r="D121" s="498">
        <v>4.9000000000000004</v>
      </c>
      <c r="E121" s="497"/>
      <c r="F121" s="498">
        <v>4.9000000000000004</v>
      </c>
      <c r="G121" s="548" t="s">
        <v>2791</v>
      </c>
      <c r="H121" s="547" t="s">
        <v>194</v>
      </c>
      <c r="I121">
        <f t="shared" si="1"/>
        <v>0</v>
      </c>
      <c r="J121" s="731">
        <v>0</v>
      </c>
      <c r="K121" s="731">
        <v>0</v>
      </c>
      <c r="L121" s="732"/>
      <c r="M121" s="731">
        <v>0</v>
      </c>
      <c r="N121" s="731">
        <v>0</v>
      </c>
      <c r="O121" s="732"/>
      <c r="P121" s="731">
        <v>0</v>
      </c>
      <c r="Q121" s="731">
        <v>0</v>
      </c>
      <c r="R121" s="731">
        <v>0</v>
      </c>
      <c r="S121" s="731">
        <v>0</v>
      </c>
      <c r="T121" s="731">
        <v>0</v>
      </c>
      <c r="U121" s="732"/>
      <c r="V121" s="732"/>
      <c r="W121" s="731">
        <v>0</v>
      </c>
      <c r="X121" s="731">
        <v>0</v>
      </c>
      <c r="Y121" s="731">
        <v>0</v>
      </c>
      <c r="Z121" s="731">
        <v>0</v>
      </c>
      <c r="AA121" s="732"/>
      <c r="AB121" s="731">
        <v>0</v>
      </c>
      <c r="AC121" s="732"/>
      <c r="AD121" s="731">
        <v>217601.84</v>
      </c>
      <c r="AE121" s="731">
        <v>0</v>
      </c>
      <c r="AF121" s="731">
        <v>0</v>
      </c>
      <c r="AG121" s="731">
        <v>0</v>
      </c>
      <c r="AH121" s="731">
        <v>0</v>
      </c>
      <c r="AI121" s="731">
        <v>754</v>
      </c>
      <c r="AJ121" s="732"/>
      <c r="AK121" s="732"/>
      <c r="AL121" s="731">
        <v>0</v>
      </c>
      <c r="AM121" s="732"/>
      <c r="AN121" s="731">
        <v>50252.53</v>
      </c>
      <c r="AO121" s="731">
        <v>0</v>
      </c>
      <c r="AP121" s="732"/>
      <c r="AQ121" s="731">
        <v>18300</v>
      </c>
      <c r="AR121" s="732"/>
      <c r="AS121" s="732"/>
      <c r="AT121" s="732"/>
      <c r="AU121" s="731">
        <v>0</v>
      </c>
      <c r="AV121" s="731">
        <v>0</v>
      </c>
      <c r="AW121" s="732"/>
      <c r="AX121" s="732"/>
      <c r="AY121" s="732"/>
      <c r="AZ121" s="732"/>
      <c r="BA121" s="732"/>
      <c r="BB121" s="731">
        <v>0</v>
      </c>
      <c r="BC121" s="731">
        <v>0</v>
      </c>
      <c r="BD121" s="731">
        <v>0</v>
      </c>
      <c r="BE121" s="731">
        <v>6750</v>
      </c>
      <c r="BF121" s="731">
        <v>450</v>
      </c>
      <c r="BG121" s="732"/>
      <c r="BH121" s="732"/>
      <c r="BI121" s="732"/>
      <c r="BJ121" s="731">
        <v>0</v>
      </c>
      <c r="BK121" s="732"/>
    </row>
    <row r="122" spans="1:63" ht="22.5" customHeight="1">
      <c r="A122" s="496">
        <v>1</v>
      </c>
      <c r="B122" s="497" t="s">
        <v>57</v>
      </c>
      <c r="C122" s="498" t="s">
        <v>903</v>
      </c>
      <c r="D122" s="498">
        <v>5.2</v>
      </c>
      <c r="E122" s="497"/>
      <c r="F122" s="498">
        <v>5.2</v>
      </c>
      <c r="G122" s="548" t="s">
        <v>2792</v>
      </c>
      <c r="H122" s="547" t="s">
        <v>195</v>
      </c>
      <c r="I122">
        <f t="shared" si="1"/>
        <v>0</v>
      </c>
      <c r="J122" s="732"/>
      <c r="K122" s="731">
        <v>359117.45</v>
      </c>
      <c r="L122" s="731">
        <v>87482.17</v>
      </c>
      <c r="M122" s="731">
        <v>32085.759999999998</v>
      </c>
      <c r="N122" s="731">
        <v>274869.36</v>
      </c>
      <c r="O122" s="732"/>
      <c r="P122" s="731">
        <v>46435.41</v>
      </c>
      <c r="Q122" s="731">
        <v>174745.60000000001</v>
      </c>
      <c r="R122" s="731">
        <v>80002.13</v>
      </c>
      <c r="S122" s="731">
        <v>64280.25</v>
      </c>
      <c r="T122" s="731">
        <v>53896.34</v>
      </c>
      <c r="U122" s="731">
        <v>49722.82</v>
      </c>
      <c r="V122" s="732"/>
      <c r="W122" s="731">
        <v>32586.28</v>
      </c>
      <c r="X122" s="731">
        <v>83234.149999999994</v>
      </c>
      <c r="Y122" s="732"/>
      <c r="Z122" s="731">
        <v>87808.31</v>
      </c>
      <c r="AA122" s="731">
        <v>126144.48</v>
      </c>
      <c r="AB122" s="731">
        <v>53719.56</v>
      </c>
      <c r="AC122" s="731">
        <v>19369.48</v>
      </c>
      <c r="AD122" s="731">
        <v>137950.07</v>
      </c>
      <c r="AE122" s="731">
        <v>15219.24</v>
      </c>
      <c r="AF122" s="731">
        <v>49462.86</v>
      </c>
      <c r="AG122" s="731">
        <v>100081.87</v>
      </c>
      <c r="AH122" s="731">
        <v>46764.97</v>
      </c>
      <c r="AI122" s="731">
        <v>59344.18</v>
      </c>
      <c r="AJ122" s="731">
        <v>104599.94</v>
      </c>
      <c r="AK122" s="731">
        <v>49672.46</v>
      </c>
      <c r="AL122" s="731">
        <v>94339.71</v>
      </c>
      <c r="AM122" s="731">
        <v>143625.01999999999</v>
      </c>
      <c r="AN122" s="731">
        <v>61429</v>
      </c>
      <c r="AO122" s="731">
        <v>46908.4</v>
      </c>
      <c r="AP122" s="731">
        <v>69932.479999999996</v>
      </c>
      <c r="AQ122" s="731">
        <v>100844.18</v>
      </c>
      <c r="AR122" s="731">
        <v>159972.32</v>
      </c>
      <c r="AS122" s="731">
        <v>71112.56</v>
      </c>
      <c r="AT122" s="731">
        <v>72306.14</v>
      </c>
      <c r="AU122" s="732"/>
      <c r="AV122" s="731">
        <v>56370.3</v>
      </c>
      <c r="AW122" s="731">
        <v>49087.29</v>
      </c>
      <c r="AX122" s="731">
        <v>22000</v>
      </c>
      <c r="AY122" s="731">
        <v>69243.100000000006</v>
      </c>
      <c r="AZ122" s="731">
        <v>62217.96</v>
      </c>
      <c r="BA122" s="731">
        <v>80840.639999999999</v>
      </c>
      <c r="BB122" s="731">
        <v>0</v>
      </c>
      <c r="BC122" s="731">
        <v>53152.62</v>
      </c>
      <c r="BD122" s="732"/>
      <c r="BE122" s="731">
        <v>75732.86</v>
      </c>
      <c r="BF122" s="731">
        <v>92171.85</v>
      </c>
      <c r="BG122" s="731">
        <v>102909.45</v>
      </c>
      <c r="BH122" s="731">
        <v>49103.6</v>
      </c>
      <c r="BI122" s="731">
        <v>918150.94</v>
      </c>
      <c r="BJ122" s="731">
        <v>85894.02</v>
      </c>
      <c r="BK122" s="731">
        <v>97214.27</v>
      </c>
    </row>
    <row r="123" spans="1:63" ht="22.5" customHeight="1">
      <c r="A123" s="496">
        <v>1</v>
      </c>
      <c r="B123" s="497" t="s">
        <v>57</v>
      </c>
      <c r="C123" s="498" t="s">
        <v>903</v>
      </c>
      <c r="D123" s="498">
        <v>5.2</v>
      </c>
      <c r="E123" s="497"/>
      <c r="F123" s="498">
        <v>5.2</v>
      </c>
      <c r="G123" s="548" t="s">
        <v>2793</v>
      </c>
      <c r="H123" s="547" t="s">
        <v>196</v>
      </c>
      <c r="I123">
        <f t="shared" si="1"/>
        <v>0</v>
      </c>
      <c r="J123" s="732"/>
      <c r="K123" s="732"/>
      <c r="L123" s="732"/>
      <c r="M123" s="732"/>
      <c r="N123" s="732"/>
      <c r="O123" s="732"/>
      <c r="P123" s="732"/>
      <c r="Q123" s="732"/>
      <c r="R123" s="732"/>
      <c r="S123" s="732"/>
      <c r="T123" s="732"/>
      <c r="U123" s="732"/>
      <c r="V123" s="732"/>
      <c r="W123" s="732"/>
      <c r="X123" s="732"/>
      <c r="Y123" s="731">
        <v>0</v>
      </c>
      <c r="Z123" s="732"/>
      <c r="AA123" s="732"/>
      <c r="AB123" s="732"/>
      <c r="AC123" s="732"/>
      <c r="AD123" s="732"/>
      <c r="AE123" s="732"/>
      <c r="AF123" s="732"/>
      <c r="AG123" s="731">
        <v>181500</v>
      </c>
      <c r="AH123" s="732"/>
      <c r="AI123" s="732"/>
      <c r="AJ123" s="732"/>
      <c r="AK123" s="732"/>
      <c r="AL123" s="731">
        <v>0</v>
      </c>
      <c r="AM123" s="732"/>
      <c r="AN123" s="732"/>
      <c r="AO123" s="732"/>
      <c r="AP123" s="732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</row>
    <row r="124" spans="1:63" ht="22.5" customHeight="1">
      <c r="A124" s="496">
        <v>1</v>
      </c>
      <c r="B124" s="497" t="s">
        <v>57</v>
      </c>
      <c r="C124" s="498" t="s">
        <v>903</v>
      </c>
      <c r="D124" s="498">
        <v>5.2</v>
      </c>
      <c r="E124" s="497"/>
      <c r="F124" s="498">
        <v>5.2</v>
      </c>
      <c r="G124" s="550" t="s">
        <v>2794</v>
      </c>
      <c r="H124" s="549" t="s">
        <v>197</v>
      </c>
      <c r="I124">
        <f t="shared" si="1"/>
        <v>0</v>
      </c>
      <c r="J124" s="732"/>
      <c r="K124" s="732"/>
      <c r="L124" s="732"/>
      <c r="M124" s="732"/>
      <c r="N124" s="732"/>
      <c r="O124" s="732"/>
      <c r="P124" s="732"/>
      <c r="Q124" s="732"/>
      <c r="R124" s="732"/>
      <c r="S124" s="732"/>
      <c r="T124" s="732"/>
      <c r="U124" s="732"/>
      <c r="V124" s="732"/>
      <c r="W124" s="732"/>
      <c r="X124" s="732"/>
      <c r="Y124" s="732"/>
      <c r="Z124" s="732"/>
      <c r="AA124" s="732"/>
      <c r="AB124" s="732"/>
      <c r="AC124" s="732"/>
      <c r="AD124" s="732"/>
      <c r="AE124" s="732"/>
      <c r="AF124" s="732"/>
      <c r="AG124" s="732"/>
      <c r="AH124" s="732"/>
      <c r="AI124" s="732"/>
      <c r="AJ124" s="732"/>
      <c r="AK124" s="732"/>
      <c r="AL124" s="732"/>
      <c r="AM124" s="732"/>
      <c r="AN124" s="732"/>
      <c r="AO124" s="732"/>
      <c r="AP124" s="732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</row>
    <row r="125" spans="1:63" ht="22.5" customHeight="1">
      <c r="A125" s="496">
        <v>1</v>
      </c>
      <c r="B125" s="497" t="s">
        <v>57</v>
      </c>
      <c r="C125" s="498" t="s">
        <v>903</v>
      </c>
      <c r="D125" s="498">
        <v>5.2</v>
      </c>
      <c r="E125" s="497"/>
      <c r="F125" s="498">
        <v>5.2</v>
      </c>
      <c r="G125" s="550" t="s">
        <v>2795</v>
      </c>
      <c r="H125" s="549" t="s">
        <v>198</v>
      </c>
      <c r="I125">
        <f t="shared" si="1"/>
        <v>0</v>
      </c>
      <c r="J125" s="732"/>
      <c r="K125" s="732"/>
      <c r="L125" s="732"/>
      <c r="M125" s="732"/>
      <c r="N125" s="732"/>
      <c r="O125" s="732"/>
      <c r="P125" s="732"/>
      <c r="Q125" s="732"/>
      <c r="R125" s="732"/>
      <c r="S125" s="732"/>
      <c r="T125" s="732"/>
      <c r="U125" s="732"/>
      <c r="V125" s="732"/>
      <c r="W125" s="732"/>
      <c r="X125" s="732"/>
      <c r="Y125" s="732"/>
      <c r="Z125" s="732"/>
      <c r="AA125" s="732"/>
      <c r="AB125" s="732"/>
      <c r="AC125" s="732"/>
      <c r="AD125" s="732"/>
      <c r="AE125" s="732"/>
      <c r="AF125" s="732"/>
      <c r="AG125" s="732"/>
      <c r="AH125" s="732"/>
      <c r="AI125" s="732"/>
      <c r="AJ125" s="732"/>
      <c r="AK125" s="732"/>
      <c r="AL125" s="732"/>
      <c r="AM125" s="732"/>
      <c r="AN125" s="732"/>
      <c r="AO125" s="732"/>
      <c r="AP125" s="732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</row>
    <row r="126" spans="1:63" ht="22.5" customHeight="1">
      <c r="A126" s="496">
        <v>1</v>
      </c>
      <c r="B126" s="497" t="s">
        <v>905</v>
      </c>
      <c r="C126" s="498" t="s">
        <v>903</v>
      </c>
      <c r="D126" s="498">
        <v>6</v>
      </c>
      <c r="E126" s="497"/>
      <c r="F126" s="498">
        <v>6</v>
      </c>
      <c r="G126" s="550" t="s">
        <v>3848</v>
      </c>
      <c r="H126" s="549" t="s">
        <v>199</v>
      </c>
      <c r="I126">
        <f t="shared" si="1"/>
        <v>0</v>
      </c>
      <c r="J126" s="732"/>
      <c r="K126" s="732"/>
      <c r="L126" s="732"/>
      <c r="M126" s="732"/>
      <c r="N126" s="732"/>
      <c r="O126" s="732"/>
      <c r="P126" s="732"/>
      <c r="Q126" s="732"/>
      <c r="R126" s="732"/>
      <c r="S126" s="732"/>
      <c r="T126" s="732"/>
      <c r="U126" s="732"/>
      <c r="V126" s="732"/>
      <c r="W126" s="732"/>
      <c r="X126" s="732"/>
      <c r="Y126" s="732"/>
      <c r="Z126" s="732"/>
      <c r="AA126" s="732"/>
      <c r="AB126" s="732"/>
      <c r="AC126" s="732"/>
      <c r="AD126" s="732"/>
      <c r="AE126" s="732"/>
      <c r="AF126" s="732"/>
      <c r="AG126" s="732"/>
      <c r="AH126" s="732"/>
      <c r="AI126" s="732"/>
      <c r="AJ126" s="732"/>
      <c r="AK126" s="732"/>
      <c r="AL126" s="732"/>
      <c r="AM126" s="732"/>
      <c r="AN126" s="732"/>
      <c r="AO126" s="732"/>
      <c r="AP126" s="732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</row>
    <row r="127" spans="1:63" ht="22.5" customHeight="1">
      <c r="A127" s="496">
        <v>1</v>
      </c>
      <c r="B127" s="497" t="s">
        <v>905</v>
      </c>
      <c r="C127" s="498" t="s">
        <v>903</v>
      </c>
      <c r="D127" s="498">
        <v>6</v>
      </c>
      <c r="E127" s="497"/>
      <c r="F127" s="498">
        <v>6</v>
      </c>
      <c r="G127" s="548" t="s">
        <v>2796</v>
      </c>
      <c r="H127" s="547" t="s">
        <v>200</v>
      </c>
      <c r="I127">
        <f t="shared" si="1"/>
        <v>0</v>
      </c>
      <c r="J127" s="732"/>
      <c r="K127" s="732"/>
      <c r="L127" s="732"/>
      <c r="M127" s="732"/>
      <c r="N127" s="732"/>
      <c r="O127" s="732"/>
      <c r="P127" s="732"/>
      <c r="Q127" s="732"/>
      <c r="R127" s="732"/>
      <c r="S127" s="732"/>
      <c r="T127" s="732"/>
      <c r="U127" s="732"/>
      <c r="V127" s="732"/>
      <c r="W127" s="732"/>
      <c r="X127" s="732"/>
      <c r="Y127" s="732"/>
      <c r="Z127" s="732"/>
      <c r="AA127" s="732"/>
      <c r="AB127" s="732"/>
      <c r="AC127" s="732"/>
      <c r="AD127" s="732"/>
      <c r="AE127" s="732"/>
      <c r="AF127" s="732"/>
      <c r="AG127" s="732"/>
      <c r="AH127" s="732"/>
      <c r="AI127" s="732"/>
      <c r="AJ127" s="732"/>
      <c r="AK127" s="732"/>
      <c r="AL127" s="732"/>
      <c r="AM127" s="732"/>
      <c r="AN127" s="732"/>
      <c r="AO127" s="732"/>
      <c r="AP127" s="732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</row>
    <row r="128" spans="1:63" ht="22.5" customHeight="1">
      <c r="A128" s="496">
        <v>1</v>
      </c>
      <c r="B128" s="497" t="s">
        <v>905</v>
      </c>
      <c r="C128" s="498" t="s">
        <v>903</v>
      </c>
      <c r="D128" s="498">
        <v>6</v>
      </c>
      <c r="E128" s="497"/>
      <c r="F128" s="498">
        <v>6</v>
      </c>
      <c r="G128" s="548" t="s">
        <v>3849</v>
      </c>
      <c r="H128" s="547" t="s">
        <v>202</v>
      </c>
      <c r="I128">
        <f t="shared" si="1"/>
        <v>0</v>
      </c>
      <c r="J128" s="732"/>
      <c r="K128" s="732"/>
      <c r="L128" s="732"/>
      <c r="M128" s="732"/>
      <c r="N128" s="732"/>
      <c r="O128" s="732"/>
      <c r="P128" s="732"/>
      <c r="Q128" s="732"/>
      <c r="R128" s="732"/>
      <c r="S128" s="732"/>
      <c r="T128" s="732"/>
      <c r="U128" s="732"/>
      <c r="V128" s="732"/>
      <c r="W128" s="732"/>
      <c r="X128" s="732"/>
      <c r="Y128" s="732"/>
      <c r="Z128" s="732"/>
      <c r="AA128" s="732"/>
      <c r="AB128" s="732"/>
      <c r="AC128" s="732"/>
      <c r="AD128" s="732"/>
      <c r="AE128" s="732"/>
      <c r="AF128" s="732"/>
      <c r="AG128" s="732"/>
      <c r="AH128" s="732"/>
      <c r="AI128" s="732"/>
      <c r="AJ128" s="732"/>
      <c r="AK128" s="732"/>
      <c r="AL128" s="732"/>
      <c r="AM128" s="732"/>
      <c r="AN128" s="732"/>
      <c r="AO128" s="732"/>
      <c r="AP128" s="732"/>
      <c r="AQ128" s="732"/>
      <c r="AR128" s="732"/>
      <c r="AS128" s="732"/>
      <c r="AT128" s="732"/>
      <c r="AU128" s="732"/>
      <c r="AV128" s="732"/>
      <c r="AW128" s="732"/>
      <c r="AX128" s="732"/>
      <c r="AY128" s="732"/>
      <c r="AZ128" s="732"/>
      <c r="BA128" s="732"/>
      <c r="BB128" s="732"/>
      <c r="BC128" s="732"/>
      <c r="BD128" s="732"/>
      <c r="BE128" s="732"/>
      <c r="BF128" s="732"/>
      <c r="BG128" s="732"/>
      <c r="BH128" s="732"/>
      <c r="BI128" s="732"/>
      <c r="BJ128" s="732"/>
      <c r="BK128" s="732"/>
    </row>
    <row r="129" spans="1:63" ht="22.5" customHeight="1">
      <c r="A129" s="496">
        <v>1</v>
      </c>
      <c r="B129" s="497" t="s">
        <v>905</v>
      </c>
      <c r="C129" s="498" t="s">
        <v>903</v>
      </c>
      <c r="D129" s="498">
        <v>6</v>
      </c>
      <c r="E129" s="497"/>
      <c r="F129" s="498">
        <v>6</v>
      </c>
      <c r="G129" s="548" t="s">
        <v>2801</v>
      </c>
      <c r="H129" s="549" t="s">
        <v>203</v>
      </c>
      <c r="I129">
        <f t="shared" si="1"/>
        <v>70513188.719999999</v>
      </c>
      <c r="J129" s="731">
        <v>202394154</v>
      </c>
      <c r="K129" s="731">
        <v>8311290</v>
      </c>
      <c r="L129" s="731">
        <v>7579736</v>
      </c>
      <c r="M129" s="731">
        <v>7467100</v>
      </c>
      <c r="N129" s="731">
        <v>32366819</v>
      </c>
      <c r="O129" s="731">
        <v>25386843.809999999</v>
      </c>
      <c r="P129" s="731">
        <v>20706232</v>
      </c>
      <c r="Q129" s="731">
        <v>16005720</v>
      </c>
      <c r="R129" s="731">
        <v>7630100</v>
      </c>
      <c r="S129" s="731">
        <v>9005600</v>
      </c>
      <c r="T129" s="731">
        <v>15901479</v>
      </c>
      <c r="U129" s="731">
        <v>21998000</v>
      </c>
      <c r="V129" s="731">
        <v>70513188.719999999</v>
      </c>
      <c r="W129" s="731">
        <v>13722895</v>
      </c>
      <c r="X129" s="731">
        <v>26982666</v>
      </c>
      <c r="Y129" s="731">
        <v>14215128.26</v>
      </c>
      <c r="Z129" s="731">
        <v>26098889</v>
      </c>
      <c r="AA129" s="731">
        <v>24433709</v>
      </c>
      <c r="AB129" s="731">
        <v>18184035.809999999</v>
      </c>
      <c r="AC129" s="731">
        <v>13703023.630000001</v>
      </c>
      <c r="AD129" s="731">
        <v>152327226.63999999</v>
      </c>
      <c r="AE129" s="731">
        <v>9615000</v>
      </c>
      <c r="AF129" s="731">
        <v>11660300</v>
      </c>
      <c r="AG129" s="731">
        <v>7873100</v>
      </c>
      <c r="AH129" s="731">
        <v>1032349</v>
      </c>
      <c r="AI129" s="731">
        <v>10884000</v>
      </c>
      <c r="AJ129" s="731">
        <v>30746613.850000001</v>
      </c>
      <c r="AK129" s="731">
        <v>12583000</v>
      </c>
      <c r="AL129" s="731">
        <v>10197200</v>
      </c>
      <c r="AM129" s="731">
        <v>14688435</v>
      </c>
      <c r="AN129" s="731">
        <v>19279966</v>
      </c>
      <c r="AO129" s="731">
        <v>7710999</v>
      </c>
      <c r="AP129" s="731">
        <v>22563077.690000001</v>
      </c>
      <c r="AQ129" s="731">
        <v>13604640</v>
      </c>
      <c r="AR129" s="731">
        <v>162913349.34999999</v>
      </c>
      <c r="AS129" s="731">
        <v>18480618.800000001</v>
      </c>
      <c r="AT129" s="731">
        <v>16604787</v>
      </c>
      <c r="AU129" s="731">
        <v>18147176</v>
      </c>
      <c r="AV129" s="731">
        <v>15517618</v>
      </c>
      <c r="AW129" s="731">
        <v>27495108.120000001</v>
      </c>
      <c r="AX129" s="731">
        <v>12872420</v>
      </c>
      <c r="AY129" s="731">
        <v>36359187.460000001</v>
      </c>
      <c r="AZ129" s="731">
        <v>13419820</v>
      </c>
      <c r="BA129" s="731">
        <v>11583450</v>
      </c>
      <c r="BB129" s="731">
        <v>10921000</v>
      </c>
      <c r="BC129" s="731">
        <v>10222844</v>
      </c>
      <c r="BD129" s="731">
        <v>87303734</v>
      </c>
      <c r="BE129" s="731">
        <v>24837409.239999998</v>
      </c>
      <c r="BF129" s="731">
        <v>15303200</v>
      </c>
      <c r="BG129" s="731">
        <v>49913539.310000002</v>
      </c>
      <c r="BH129" s="731">
        <v>3887000</v>
      </c>
      <c r="BI129" s="731">
        <v>27479182</v>
      </c>
      <c r="BJ129" s="731">
        <v>16444500</v>
      </c>
      <c r="BK129" s="731">
        <v>21831140</v>
      </c>
    </row>
    <row r="130" spans="1:63" ht="22.5" customHeight="1">
      <c r="A130" s="496">
        <v>1</v>
      </c>
      <c r="B130" s="497" t="s">
        <v>905</v>
      </c>
      <c r="C130" s="498" t="s">
        <v>903</v>
      </c>
      <c r="D130" s="498">
        <v>6</v>
      </c>
      <c r="E130" s="497"/>
      <c r="F130" s="498">
        <v>6</v>
      </c>
      <c r="G130" s="548" t="s">
        <v>2802</v>
      </c>
      <c r="H130" s="549" t="s">
        <v>204</v>
      </c>
      <c r="I130">
        <f t="shared" si="1"/>
        <v>0</v>
      </c>
      <c r="J130" s="732"/>
      <c r="K130" s="732"/>
      <c r="L130" s="732"/>
      <c r="M130" s="732"/>
      <c r="N130" s="732"/>
      <c r="O130" s="732"/>
      <c r="P130" s="732"/>
      <c r="Q130" s="732"/>
      <c r="R130" s="732"/>
      <c r="S130" s="732"/>
      <c r="T130" s="732"/>
      <c r="U130" s="732"/>
      <c r="V130" s="732"/>
      <c r="W130" s="732"/>
      <c r="X130" s="732"/>
      <c r="Y130" s="732"/>
      <c r="Z130" s="732"/>
      <c r="AA130" s="732"/>
      <c r="AB130" s="732"/>
      <c r="AC130" s="732"/>
      <c r="AD130" s="732"/>
      <c r="AE130" s="732"/>
      <c r="AF130" s="732"/>
      <c r="AG130" s="732"/>
      <c r="AH130" s="732"/>
      <c r="AI130" s="732"/>
      <c r="AJ130" s="732"/>
      <c r="AK130" s="732"/>
      <c r="AL130" s="732"/>
      <c r="AM130" s="732"/>
      <c r="AN130" s="732"/>
      <c r="AO130" s="732"/>
      <c r="AP130" s="732"/>
      <c r="AQ130" s="732"/>
      <c r="AR130" s="732"/>
      <c r="AS130" s="732"/>
      <c r="AT130" s="732"/>
      <c r="AU130" s="732"/>
      <c r="AV130" s="732"/>
      <c r="AW130" s="732"/>
      <c r="AX130" s="732"/>
      <c r="AY130" s="732"/>
      <c r="AZ130" s="732"/>
      <c r="BA130" s="732"/>
      <c r="BB130" s="732"/>
      <c r="BC130" s="732"/>
      <c r="BD130" s="732"/>
      <c r="BE130" s="732"/>
      <c r="BF130" s="732"/>
      <c r="BG130" s="732"/>
      <c r="BH130" s="732"/>
      <c r="BI130" s="732"/>
      <c r="BJ130" s="732"/>
      <c r="BK130" s="732"/>
    </row>
    <row r="131" spans="1:63" ht="22.5" customHeight="1">
      <c r="A131" s="496">
        <v>1</v>
      </c>
      <c r="B131" s="497" t="s">
        <v>905</v>
      </c>
      <c r="C131" s="498" t="s">
        <v>903</v>
      </c>
      <c r="D131" s="498">
        <v>6</v>
      </c>
      <c r="E131" s="497"/>
      <c r="F131" s="498">
        <v>6</v>
      </c>
      <c r="G131" s="550" t="s">
        <v>2803</v>
      </c>
      <c r="H131" s="549" t="s">
        <v>205</v>
      </c>
      <c r="I131">
        <f t="shared" si="1"/>
        <v>-34557135.700000003</v>
      </c>
      <c r="J131" s="731">
        <v>-202094786.03999999</v>
      </c>
      <c r="K131" s="731">
        <v>-8311280</v>
      </c>
      <c r="L131" s="731">
        <v>-3436146.99</v>
      </c>
      <c r="M131" s="731">
        <v>-4057124.32</v>
      </c>
      <c r="N131" s="731">
        <v>-22180993.829999998</v>
      </c>
      <c r="O131" s="731">
        <v>-17359920.600000001</v>
      </c>
      <c r="P131" s="731">
        <v>-16364359.74</v>
      </c>
      <c r="Q131" s="731">
        <v>-12257103.289999999</v>
      </c>
      <c r="R131" s="731">
        <v>-3458979.1</v>
      </c>
      <c r="S131" s="731">
        <v>-3332072.37</v>
      </c>
      <c r="T131" s="731">
        <v>-10514368.59</v>
      </c>
      <c r="U131" s="731">
        <v>-6130053.4199999999</v>
      </c>
      <c r="V131" s="731">
        <v>-34557135.700000003</v>
      </c>
      <c r="W131" s="731">
        <v>-10265634.390000001</v>
      </c>
      <c r="X131" s="731">
        <v>-13990516.83</v>
      </c>
      <c r="Y131" s="731">
        <v>-9364454.2599999998</v>
      </c>
      <c r="Z131" s="731">
        <v>-15325878</v>
      </c>
      <c r="AA131" s="731">
        <v>-14639177.98</v>
      </c>
      <c r="AB131" s="731">
        <v>-4568302.5</v>
      </c>
      <c r="AC131" s="731">
        <v>-4005345.71</v>
      </c>
      <c r="AD131" s="731">
        <v>-54529730.93</v>
      </c>
      <c r="AE131" s="731">
        <v>-9614987</v>
      </c>
      <c r="AF131" s="731">
        <v>-11660281</v>
      </c>
      <c r="AG131" s="731">
        <v>-7873090</v>
      </c>
      <c r="AH131" s="731">
        <v>-65382.09</v>
      </c>
      <c r="AI131" s="731">
        <v>-10091303.68</v>
      </c>
      <c r="AJ131" s="731">
        <v>-4426920.59</v>
      </c>
      <c r="AK131" s="731">
        <v>-12485512.630000001</v>
      </c>
      <c r="AL131" s="731">
        <v>-3398206.67</v>
      </c>
      <c r="AM131" s="731">
        <v>-9310179.8200000003</v>
      </c>
      <c r="AN131" s="731">
        <v>-16102412.470000001</v>
      </c>
      <c r="AO131" s="731">
        <v>-6735648.5800000001</v>
      </c>
      <c r="AP131" s="731">
        <v>-19905841.359999999</v>
      </c>
      <c r="AQ131" s="731">
        <v>-3362417.81</v>
      </c>
      <c r="AR131" s="731">
        <v>-110335971.37</v>
      </c>
      <c r="AS131" s="731">
        <v>-13832405.109999999</v>
      </c>
      <c r="AT131" s="731">
        <v>-11784225.41</v>
      </c>
      <c r="AU131" s="731">
        <v>-3697531.31</v>
      </c>
      <c r="AV131" s="731">
        <v>-8467793.2200000007</v>
      </c>
      <c r="AW131" s="731">
        <v>-9727435.5800000001</v>
      </c>
      <c r="AX131" s="731">
        <v>-7060391.5800000001</v>
      </c>
      <c r="AY131" s="731">
        <v>-17924237.530000001</v>
      </c>
      <c r="AZ131" s="731">
        <v>-6283816.9199999999</v>
      </c>
      <c r="BA131" s="731">
        <v>-3669009.36</v>
      </c>
      <c r="BB131" s="731">
        <v>-3445505.97</v>
      </c>
      <c r="BC131" s="731">
        <v>-3365060.75</v>
      </c>
      <c r="BD131" s="731">
        <v>-50952747.200000003</v>
      </c>
      <c r="BE131" s="731">
        <v>-11136514.41</v>
      </c>
      <c r="BF131" s="731">
        <v>-8595099</v>
      </c>
      <c r="BG131" s="731">
        <v>-18621901.289999999</v>
      </c>
      <c r="BH131" s="731">
        <v>-3886994</v>
      </c>
      <c r="BI131" s="731">
        <v>-16320172.880000001</v>
      </c>
      <c r="BJ131" s="731">
        <v>-6095908</v>
      </c>
      <c r="BK131" s="731">
        <v>-16434968.33</v>
      </c>
    </row>
    <row r="132" spans="1:63" ht="22.5" customHeight="1">
      <c r="A132" s="496">
        <v>1</v>
      </c>
      <c r="B132" s="497" t="s">
        <v>905</v>
      </c>
      <c r="C132" s="498" t="s">
        <v>903</v>
      </c>
      <c r="D132" s="498">
        <v>6</v>
      </c>
      <c r="E132" s="497"/>
      <c r="F132" s="498">
        <v>6</v>
      </c>
      <c r="G132" s="548" t="s">
        <v>2804</v>
      </c>
      <c r="H132" s="547" t="s">
        <v>206</v>
      </c>
      <c r="I132">
        <f t="shared" si="1"/>
        <v>761799699.58000004</v>
      </c>
      <c r="J132" s="732"/>
      <c r="K132" s="731">
        <v>5458150</v>
      </c>
      <c r="L132" s="731">
        <v>36263767.520000003</v>
      </c>
      <c r="M132" s="731">
        <v>64189574.07</v>
      </c>
      <c r="N132" s="731">
        <v>97466180</v>
      </c>
      <c r="O132" s="731">
        <v>154796531.37</v>
      </c>
      <c r="P132" s="731">
        <v>57632120</v>
      </c>
      <c r="Q132" s="731">
        <v>27559571.41</v>
      </c>
      <c r="R132" s="731">
        <v>10900000</v>
      </c>
      <c r="S132" s="731">
        <v>13435025</v>
      </c>
      <c r="T132" s="731">
        <v>38847970.270000003</v>
      </c>
      <c r="U132" s="731">
        <v>28977325.68</v>
      </c>
      <c r="V132" s="731">
        <v>761799699.58000004</v>
      </c>
      <c r="W132" s="731">
        <v>2994630.4</v>
      </c>
      <c r="X132" s="731">
        <v>9759100</v>
      </c>
      <c r="Y132" s="731">
        <v>7858639.1200000001</v>
      </c>
      <c r="Z132" s="731">
        <v>6149000</v>
      </c>
      <c r="AA132" s="732"/>
      <c r="AB132" s="731">
        <v>28917245.989999998</v>
      </c>
      <c r="AC132" s="732"/>
      <c r="AD132" s="731">
        <v>471186389.32999998</v>
      </c>
      <c r="AE132" s="731">
        <v>52303083.289999999</v>
      </c>
      <c r="AF132" s="731">
        <v>38900000</v>
      </c>
      <c r="AG132" s="731">
        <v>19600270</v>
      </c>
      <c r="AH132" s="731">
        <v>36456387.859999999</v>
      </c>
      <c r="AI132" s="731">
        <v>34019000</v>
      </c>
      <c r="AJ132" s="732"/>
      <c r="AK132" s="731">
        <v>16940000</v>
      </c>
      <c r="AL132" s="731">
        <v>30819700</v>
      </c>
      <c r="AM132" s="731">
        <v>21861285</v>
      </c>
      <c r="AN132" s="731">
        <v>84337584</v>
      </c>
      <c r="AO132" s="732"/>
      <c r="AP132" s="731">
        <v>8266400</v>
      </c>
      <c r="AQ132" s="731">
        <v>16271295.82</v>
      </c>
      <c r="AR132" s="731">
        <v>992555210.28999996</v>
      </c>
      <c r="AS132" s="731">
        <v>28814355.859999999</v>
      </c>
      <c r="AT132" s="731">
        <v>14700078</v>
      </c>
      <c r="AU132" s="731">
        <v>147101550</v>
      </c>
      <c r="AV132" s="731">
        <v>27673000</v>
      </c>
      <c r="AW132" s="731">
        <v>56831400</v>
      </c>
      <c r="AX132" s="731">
        <v>23888824</v>
      </c>
      <c r="AY132" s="731">
        <v>50567740</v>
      </c>
      <c r="AZ132" s="731">
        <v>16910741.5</v>
      </c>
      <c r="BA132" s="731">
        <v>11620000</v>
      </c>
      <c r="BB132" s="731">
        <v>11619000</v>
      </c>
      <c r="BC132" s="731">
        <v>11618000</v>
      </c>
      <c r="BD132" s="731">
        <v>673173668.38999999</v>
      </c>
      <c r="BE132" s="731">
        <v>27534017</v>
      </c>
      <c r="BF132" s="731">
        <v>0</v>
      </c>
      <c r="BG132" s="731">
        <v>54880837.219999999</v>
      </c>
      <c r="BH132" s="731">
        <v>18818000</v>
      </c>
      <c r="BI132" s="731">
        <v>107159800</v>
      </c>
      <c r="BJ132" s="731">
        <v>50847845</v>
      </c>
      <c r="BK132" s="731">
        <v>46112212.82</v>
      </c>
    </row>
    <row r="133" spans="1:63" ht="22.5" customHeight="1">
      <c r="A133" s="496">
        <v>1</v>
      </c>
      <c r="B133" s="497" t="s">
        <v>905</v>
      </c>
      <c r="C133" s="498" t="s">
        <v>903</v>
      </c>
      <c r="D133" s="498">
        <v>6</v>
      </c>
      <c r="E133" s="497"/>
      <c r="F133" s="498">
        <v>6</v>
      </c>
      <c r="G133" s="550" t="s">
        <v>2805</v>
      </c>
      <c r="H133" s="549" t="s">
        <v>207</v>
      </c>
      <c r="I133">
        <f t="shared" ref="I133:I196" si="2">SUMIF($J$1:$BK$1,$I$1,$J133:$BK133)</f>
        <v>0</v>
      </c>
      <c r="J133" s="732"/>
      <c r="K133" s="732"/>
      <c r="L133" s="732"/>
      <c r="M133" s="732"/>
      <c r="N133" s="732"/>
      <c r="O133" s="732"/>
      <c r="P133" s="732"/>
      <c r="Q133" s="732"/>
      <c r="R133" s="732"/>
      <c r="S133" s="732"/>
      <c r="T133" s="732"/>
      <c r="U133" s="732"/>
      <c r="V133" s="732"/>
      <c r="W133" s="732"/>
      <c r="X133" s="732"/>
      <c r="Y133" s="732"/>
      <c r="Z133" s="732"/>
      <c r="AA133" s="732"/>
      <c r="AB133" s="732"/>
      <c r="AC133" s="732"/>
      <c r="AD133" s="732"/>
      <c r="AE133" s="732"/>
      <c r="AF133" s="732"/>
      <c r="AG133" s="732"/>
      <c r="AH133" s="732"/>
      <c r="AI133" s="732"/>
      <c r="AJ133" s="732"/>
      <c r="AK133" s="732"/>
      <c r="AL133" s="732"/>
      <c r="AM133" s="732"/>
      <c r="AN133" s="732"/>
      <c r="AO133" s="732"/>
      <c r="AP133" s="732"/>
      <c r="AQ133" s="732"/>
      <c r="AR133" s="732"/>
      <c r="AS133" s="732"/>
      <c r="AT133" s="732"/>
      <c r="AU133" s="732"/>
      <c r="AV133" s="732"/>
      <c r="AW133" s="732"/>
      <c r="AX133" s="732"/>
      <c r="AY133" s="732"/>
      <c r="AZ133" s="732"/>
      <c r="BA133" s="732"/>
      <c r="BB133" s="732"/>
      <c r="BC133" s="732"/>
      <c r="BD133" s="732"/>
      <c r="BE133" s="732"/>
      <c r="BF133" s="732"/>
      <c r="BG133" s="732"/>
      <c r="BH133" s="732"/>
      <c r="BI133" s="732"/>
      <c r="BJ133" s="732"/>
      <c r="BK133" s="732"/>
    </row>
    <row r="134" spans="1:63" ht="22.5" customHeight="1">
      <c r="A134" s="496">
        <v>1</v>
      </c>
      <c r="B134" s="497" t="s">
        <v>905</v>
      </c>
      <c r="C134" s="498" t="s">
        <v>903</v>
      </c>
      <c r="D134" s="498">
        <v>6</v>
      </c>
      <c r="E134" s="497"/>
      <c r="F134" s="498">
        <v>6</v>
      </c>
      <c r="G134" s="550" t="s">
        <v>2806</v>
      </c>
      <c r="H134" s="549" t="s">
        <v>208</v>
      </c>
      <c r="I134">
        <f t="shared" si="2"/>
        <v>-349797940.38</v>
      </c>
      <c r="J134" s="732"/>
      <c r="K134" s="731">
        <v>-5458147</v>
      </c>
      <c r="L134" s="731">
        <v>-2474771.71</v>
      </c>
      <c r="M134" s="731">
        <v>-7004577.7000000002</v>
      </c>
      <c r="N134" s="731">
        <v>-55366542.880000003</v>
      </c>
      <c r="O134" s="731">
        <v>-43211938.409999996</v>
      </c>
      <c r="P134" s="731">
        <v>-29467983.600000001</v>
      </c>
      <c r="Q134" s="731">
        <v>-17795862.129999999</v>
      </c>
      <c r="R134" s="731">
        <v>-3814999.98</v>
      </c>
      <c r="S134" s="731">
        <v>-12718766.25</v>
      </c>
      <c r="T134" s="731">
        <v>-20033246.960000001</v>
      </c>
      <c r="U134" s="731">
        <v>-9080668.8399999999</v>
      </c>
      <c r="V134" s="731">
        <v>-349797940.38</v>
      </c>
      <c r="W134" s="731">
        <v>-306847.06</v>
      </c>
      <c r="X134" s="731">
        <v>-9896738.7300000004</v>
      </c>
      <c r="Y134" s="731">
        <v>-130977.3</v>
      </c>
      <c r="Z134" s="731">
        <v>-2213640.0099999998</v>
      </c>
      <c r="AA134" s="732"/>
      <c r="AB134" s="731">
        <v>-10373757.039999999</v>
      </c>
      <c r="AC134" s="732"/>
      <c r="AD134" s="731">
        <v>-376437994.43000001</v>
      </c>
      <c r="AE134" s="731">
        <v>-17241166.91</v>
      </c>
      <c r="AF134" s="731">
        <v>-13555820.710000001</v>
      </c>
      <c r="AG134" s="731">
        <v>-19600265</v>
      </c>
      <c r="AH134" s="731">
        <v>-3303608.04</v>
      </c>
      <c r="AI134" s="731">
        <v>-34018995</v>
      </c>
      <c r="AJ134" s="732"/>
      <c r="AK134" s="731">
        <v>-12900796.960000001</v>
      </c>
      <c r="AL134" s="731">
        <v>-11814218.33</v>
      </c>
      <c r="AM134" s="731">
        <v>-8653425.3100000005</v>
      </c>
      <c r="AN134" s="731">
        <v>-38363925.539999999</v>
      </c>
      <c r="AO134" s="732"/>
      <c r="AP134" s="731">
        <v>-8266397</v>
      </c>
      <c r="AQ134" s="731">
        <v>-5974788.2599999998</v>
      </c>
      <c r="AR134" s="731">
        <v>-396311275.05000001</v>
      </c>
      <c r="AS134" s="731">
        <v>-19385779.890000001</v>
      </c>
      <c r="AT134" s="731">
        <v>-14700074</v>
      </c>
      <c r="AU134" s="731">
        <v>-102590881.02</v>
      </c>
      <c r="AV134" s="731">
        <v>-21391196.489999998</v>
      </c>
      <c r="AW134" s="731">
        <v>-28838554.059999999</v>
      </c>
      <c r="AX134" s="731">
        <v>-19402404.530000001</v>
      </c>
      <c r="AY134" s="731">
        <v>-28363838.77</v>
      </c>
      <c r="AZ134" s="731">
        <v>-12141621.91</v>
      </c>
      <c r="BA134" s="731">
        <v>-5926199.4900000002</v>
      </c>
      <c r="BB134" s="731">
        <v>-5942457.3899999997</v>
      </c>
      <c r="BC134" s="731">
        <v>-5653452.9699999997</v>
      </c>
      <c r="BD134" s="731">
        <v>-226898107.78999999</v>
      </c>
      <c r="BE134" s="731">
        <v>-21681139.620000001</v>
      </c>
      <c r="BF134" s="731">
        <v>0</v>
      </c>
      <c r="BG134" s="731">
        <v>-20956489.27</v>
      </c>
      <c r="BH134" s="731">
        <v>-10952444.67</v>
      </c>
      <c r="BI134" s="731">
        <v>-33470268.27</v>
      </c>
      <c r="BJ134" s="731">
        <v>-32484665</v>
      </c>
      <c r="BK134" s="731">
        <v>-26105308.5</v>
      </c>
    </row>
    <row r="135" spans="1:63" ht="22.5" customHeight="1">
      <c r="A135" s="496">
        <v>1</v>
      </c>
      <c r="B135" s="497" t="s">
        <v>905</v>
      </c>
      <c r="C135" s="498" t="s">
        <v>903</v>
      </c>
      <c r="D135" s="498">
        <v>6</v>
      </c>
      <c r="E135" s="497"/>
      <c r="F135" s="498">
        <v>6</v>
      </c>
      <c r="G135" s="550" t="s">
        <v>2807</v>
      </c>
      <c r="H135" s="549" t="s">
        <v>209</v>
      </c>
      <c r="I135">
        <f t="shared" si="2"/>
        <v>21713753.43</v>
      </c>
      <c r="J135" s="731">
        <v>2678000</v>
      </c>
      <c r="K135" s="731">
        <v>714600</v>
      </c>
      <c r="L135" s="731">
        <v>268000</v>
      </c>
      <c r="M135" s="731">
        <v>235000</v>
      </c>
      <c r="N135" s="731">
        <v>15056305</v>
      </c>
      <c r="O135" s="731">
        <v>16522720</v>
      </c>
      <c r="P135" s="731">
        <v>9661884</v>
      </c>
      <c r="Q135" s="731">
        <v>2421184</v>
      </c>
      <c r="R135" s="731">
        <v>266000</v>
      </c>
      <c r="S135" s="731">
        <v>3700000</v>
      </c>
      <c r="T135" s="731">
        <v>2129000</v>
      </c>
      <c r="U135" s="731">
        <v>2000500</v>
      </c>
      <c r="V135" s="731">
        <v>21713753.43</v>
      </c>
      <c r="W135" s="731">
        <v>27784445.640000001</v>
      </c>
      <c r="X135" s="731">
        <v>1551500</v>
      </c>
      <c r="Y135" s="731">
        <v>33202939.190000001</v>
      </c>
      <c r="Z135" s="731">
        <v>61415182.799999997</v>
      </c>
      <c r="AA135" s="731">
        <v>26434984.18</v>
      </c>
      <c r="AB135" s="732"/>
      <c r="AC135" s="731">
        <v>18297002.969999999</v>
      </c>
      <c r="AD135" s="731">
        <v>2027388798.0999999</v>
      </c>
      <c r="AE135" s="731">
        <v>3943070.26</v>
      </c>
      <c r="AF135" s="731">
        <v>47108714</v>
      </c>
      <c r="AG135" s="731">
        <v>19791071.539999999</v>
      </c>
      <c r="AH135" s="732"/>
      <c r="AI135" s="731">
        <v>15465946</v>
      </c>
      <c r="AJ135" s="731">
        <v>103703747.48</v>
      </c>
      <c r="AK135" s="731">
        <v>6352000</v>
      </c>
      <c r="AL135" s="731">
        <v>196200</v>
      </c>
      <c r="AM135" s="731">
        <v>17164590</v>
      </c>
      <c r="AN135" s="732"/>
      <c r="AO135" s="731">
        <v>10524000</v>
      </c>
      <c r="AP135" s="731">
        <v>8058437.6200000001</v>
      </c>
      <c r="AQ135" s="732"/>
      <c r="AR135" s="731">
        <v>62194347.450000003</v>
      </c>
      <c r="AS135" s="731">
        <v>7260144</v>
      </c>
      <c r="AT135" s="731">
        <v>7760957</v>
      </c>
      <c r="AU135" s="731">
        <v>11970301</v>
      </c>
      <c r="AV135" s="731">
        <v>9393084</v>
      </c>
      <c r="AW135" s="731">
        <v>7996700</v>
      </c>
      <c r="AX135" s="731">
        <v>1589100</v>
      </c>
      <c r="AY135" s="731">
        <v>53161569.32</v>
      </c>
      <c r="AZ135" s="731">
        <v>8004566</v>
      </c>
      <c r="BA135" s="731">
        <v>2097150</v>
      </c>
      <c r="BB135" s="731">
        <v>2123000</v>
      </c>
      <c r="BC135" s="731">
        <v>9688000</v>
      </c>
      <c r="BD135" s="731">
        <v>74004850</v>
      </c>
      <c r="BE135" s="731">
        <v>4057400</v>
      </c>
      <c r="BF135" s="731">
        <v>10890000</v>
      </c>
      <c r="BG135" s="732"/>
      <c r="BH135" s="731">
        <v>725000</v>
      </c>
      <c r="BI135" s="732"/>
      <c r="BJ135" s="732"/>
      <c r="BK135" s="731">
        <v>4373850</v>
      </c>
    </row>
    <row r="136" spans="1:63" ht="22.5" customHeight="1">
      <c r="A136" s="496">
        <v>1</v>
      </c>
      <c r="B136" s="497" t="s">
        <v>905</v>
      </c>
      <c r="C136" s="498" t="s">
        <v>903</v>
      </c>
      <c r="D136" s="498">
        <v>6</v>
      </c>
      <c r="E136" s="497"/>
      <c r="F136" s="498">
        <v>6</v>
      </c>
      <c r="G136" s="550" t="s">
        <v>2808</v>
      </c>
      <c r="H136" s="549" t="s">
        <v>210</v>
      </c>
      <c r="I136">
        <f t="shared" si="2"/>
        <v>0</v>
      </c>
      <c r="J136" s="732"/>
      <c r="K136" s="732"/>
      <c r="L136" s="732"/>
      <c r="M136" s="732"/>
      <c r="N136" s="732"/>
      <c r="O136" s="732"/>
      <c r="P136" s="732"/>
      <c r="Q136" s="732"/>
      <c r="R136" s="732"/>
      <c r="S136" s="732"/>
      <c r="T136" s="732"/>
      <c r="U136" s="732"/>
      <c r="V136" s="732"/>
      <c r="W136" s="732"/>
      <c r="X136" s="732"/>
      <c r="Y136" s="732"/>
      <c r="Z136" s="732"/>
      <c r="AA136" s="732"/>
      <c r="AB136" s="732"/>
      <c r="AC136" s="732"/>
      <c r="AD136" s="732"/>
      <c r="AE136" s="732"/>
      <c r="AF136" s="732"/>
      <c r="AG136" s="732"/>
      <c r="AH136" s="732"/>
      <c r="AI136" s="732"/>
      <c r="AJ136" s="732"/>
      <c r="AK136" s="732"/>
      <c r="AL136" s="732"/>
      <c r="AM136" s="732"/>
      <c r="AN136" s="732"/>
      <c r="AO136" s="732"/>
      <c r="AP136" s="732"/>
      <c r="AQ136" s="732"/>
      <c r="AR136" s="732"/>
      <c r="AS136" s="732"/>
      <c r="AT136" s="732"/>
      <c r="AU136" s="732"/>
      <c r="AV136" s="732"/>
      <c r="AW136" s="732"/>
      <c r="AX136" s="732"/>
      <c r="AY136" s="732"/>
      <c r="AZ136" s="732"/>
      <c r="BA136" s="732"/>
      <c r="BB136" s="732"/>
      <c r="BC136" s="732"/>
      <c r="BD136" s="732"/>
      <c r="BE136" s="732"/>
      <c r="BF136" s="732"/>
      <c r="BG136" s="732"/>
      <c r="BH136" s="732"/>
      <c r="BI136" s="732"/>
      <c r="BJ136" s="732"/>
      <c r="BK136" s="732"/>
    </row>
    <row r="137" spans="1:63" ht="22.5" customHeight="1">
      <c r="A137" s="496">
        <v>1</v>
      </c>
      <c r="B137" s="497" t="s">
        <v>905</v>
      </c>
      <c r="C137" s="498" t="s">
        <v>903</v>
      </c>
      <c r="D137" s="498">
        <v>6</v>
      </c>
      <c r="E137" s="497"/>
      <c r="F137" s="498">
        <v>6</v>
      </c>
      <c r="G137" s="550" t="s">
        <v>2809</v>
      </c>
      <c r="H137" s="549" t="s">
        <v>211</v>
      </c>
      <c r="I137">
        <f t="shared" si="2"/>
        <v>-21146039.98</v>
      </c>
      <c r="J137" s="731">
        <v>-2529221.54</v>
      </c>
      <c r="K137" s="731">
        <v>-714597</v>
      </c>
      <c r="L137" s="731">
        <v>-168244.44</v>
      </c>
      <c r="M137" s="731">
        <v>-148542.64000000001</v>
      </c>
      <c r="N137" s="731">
        <v>-6194205.29</v>
      </c>
      <c r="O137" s="731">
        <v>-8550924.9600000009</v>
      </c>
      <c r="P137" s="731">
        <v>-5855735.6200000001</v>
      </c>
      <c r="Q137" s="731">
        <v>-2421178</v>
      </c>
      <c r="R137" s="731">
        <v>-166988.91</v>
      </c>
      <c r="S137" s="731">
        <v>-2281667.16</v>
      </c>
      <c r="T137" s="731">
        <v>-2077157</v>
      </c>
      <c r="U137" s="731">
        <v>-2000498</v>
      </c>
      <c r="V137" s="731">
        <v>-21146039.98</v>
      </c>
      <c r="W137" s="731">
        <v>-17691615.199999999</v>
      </c>
      <c r="X137" s="731">
        <v>-1551496</v>
      </c>
      <c r="Y137" s="731">
        <v>-23678523.109999999</v>
      </c>
      <c r="Z137" s="731">
        <v>-28367188.010000002</v>
      </c>
      <c r="AA137" s="731">
        <v>-16251038.439999999</v>
      </c>
      <c r="AB137" s="732"/>
      <c r="AC137" s="731">
        <v>-5828672.2300000004</v>
      </c>
      <c r="AD137" s="731">
        <v>-398777173.81</v>
      </c>
      <c r="AE137" s="731">
        <v>-3943066.26</v>
      </c>
      <c r="AF137" s="731">
        <v>-26696984.98</v>
      </c>
      <c r="AG137" s="731">
        <v>-4869467.47</v>
      </c>
      <c r="AH137" s="732"/>
      <c r="AI137" s="731">
        <v>-6819505.7000000002</v>
      </c>
      <c r="AJ137" s="731">
        <v>-35656858.710000001</v>
      </c>
      <c r="AK137" s="731">
        <v>-6351993</v>
      </c>
      <c r="AL137" s="731">
        <v>-32700</v>
      </c>
      <c r="AM137" s="731">
        <v>-16581735.34</v>
      </c>
      <c r="AN137" s="732"/>
      <c r="AO137" s="731">
        <v>-3689985</v>
      </c>
      <c r="AP137" s="731">
        <v>-8058427.6200000001</v>
      </c>
      <c r="AQ137" s="732"/>
      <c r="AR137" s="731">
        <v>-5132885.72</v>
      </c>
      <c r="AS137" s="731">
        <v>-4415818.53</v>
      </c>
      <c r="AT137" s="731">
        <v>-2290553</v>
      </c>
      <c r="AU137" s="731">
        <v>-124699.25</v>
      </c>
      <c r="AV137" s="731">
        <v>-5372782.4900000002</v>
      </c>
      <c r="AW137" s="731">
        <v>-4948481</v>
      </c>
      <c r="AX137" s="731">
        <v>-1589097</v>
      </c>
      <c r="AY137" s="731">
        <v>-49438896.420000002</v>
      </c>
      <c r="AZ137" s="731">
        <v>-2575762.96</v>
      </c>
      <c r="BA137" s="731">
        <v>-1015073</v>
      </c>
      <c r="BB137" s="731">
        <v>-959693.9</v>
      </c>
      <c r="BC137" s="731">
        <v>-1480461.72</v>
      </c>
      <c r="BD137" s="731">
        <v>-11779422.039999999</v>
      </c>
      <c r="BE137" s="731">
        <v>-4057392</v>
      </c>
      <c r="BF137" s="731">
        <v>-3339600</v>
      </c>
      <c r="BG137" s="732"/>
      <c r="BH137" s="731">
        <v>-724999</v>
      </c>
      <c r="BI137" s="732"/>
      <c r="BJ137" s="732"/>
      <c r="BK137" s="731">
        <v>-4253803.67</v>
      </c>
    </row>
    <row r="138" spans="1:63" ht="22.5" customHeight="1">
      <c r="A138" s="496">
        <v>1</v>
      </c>
      <c r="B138" s="497" t="s">
        <v>905</v>
      </c>
      <c r="C138" s="498" t="s">
        <v>903</v>
      </c>
      <c r="D138" s="498">
        <v>6</v>
      </c>
      <c r="E138" s="497"/>
      <c r="F138" s="498">
        <v>6</v>
      </c>
      <c r="G138" s="548" t="s">
        <v>2810</v>
      </c>
      <c r="H138" s="547" t="s">
        <v>212</v>
      </c>
      <c r="I138">
        <f t="shared" si="2"/>
        <v>0</v>
      </c>
      <c r="J138" s="732"/>
      <c r="K138" s="732"/>
      <c r="L138" s="732"/>
      <c r="M138" s="732"/>
      <c r="N138" s="732"/>
      <c r="O138" s="732"/>
      <c r="P138" s="732"/>
      <c r="Q138" s="732"/>
      <c r="R138" s="732"/>
      <c r="S138" s="732"/>
      <c r="T138" s="732"/>
      <c r="U138" s="732"/>
      <c r="V138" s="732"/>
      <c r="W138" s="732"/>
      <c r="X138" s="732"/>
      <c r="Y138" s="732"/>
      <c r="Z138" s="732"/>
      <c r="AA138" s="732"/>
      <c r="AB138" s="732"/>
      <c r="AC138" s="732"/>
      <c r="AD138" s="732"/>
      <c r="AE138" s="732"/>
      <c r="AF138" s="732"/>
      <c r="AG138" s="731">
        <v>1009309</v>
      </c>
      <c r="AH138" s="732"/>
      <c r="AI138" s="732"/>
      <c r="AJ138" s="732"/>
      <c r="AK138" s="732"/>
      <c r="AL138" s="732"/>
      <c r="AM138" s="732"/>
      <c r="AN138" s="732"/>
      <c r="AO138" s="732"/>
      <c r="AP138" s="732"/>
      <c r="AQ138" s="732"/>
      <c r="AR138" s="732"/>
      <c r="AS138" s="732"/>
      <c r="AT138" s="732"/>
      <c r="AU138" s="732"/>
      <c r="AV138" s="732"/>
      <c r="AW138" s="732"/>
      <c r="AX138" s="732"/>
      <c r="AY138" s="732"/>
      <c r="AZ138" s="732"/>
      <c r="BA138" s="732"/>
      <c r="BB138" s="732"/>
      <c r="BC138" s="732"/>
      <c r="BD138" s="732"/>
      <c r="BE138" s="732"/>
      <c r="BF138" s="732"/>
      <c r="BG138" s="732"/>
      <c r="BH138" s="732"/>
      <c r="BI138" s="732"/>
      <c r="BJ138" s="732"/>
      <c r="BK138" s="732"/>
    </row>
    <row r="139" spans="1:63" ht="22.5" customHeight="1">
      <c r="A139" s="496">
        <v>1</v>
      </c>
      <c r="B139" s="497" t="s">
        <v>905</v>
      </c>
      <c r="C139" s="498" t="s">
        <v>903</v>
      </c>
      <c r="D139" s="498">
        <v>6</v>
      </c>
      <c r="E139" s="497"/>
      <c r="F139" s="498">
        <v>6</v>
      </c>
      <c r="G139" s="550" t="s">
        <v>2811</v>
      </c>
      <c r="H139" s="549" t="s">
        <v>213</v>
      </c>
      <c r="I139">
        <f t="shared" si="2"/>
        <v>0</v>
      </c>
      <c r="J139" s="732"/>
      <c r="K139" s="732"/>
      <c r="L139" s="732"/>
      <c r="M139" s="732"/>
      <c r="N139" s="732"/>
      <c r="O139" s="732"/>
      <c r="P139" s="732"/>
      <c r="Q139" s="732"/>
      <c r="R139" s="732"/>
      <c r="S139" s="732"/>
      <c r="T139" s="732"/>
      <c r="U139" s="732"/>
      <c r="V139" s="732"/>
      <c r="W139" s="732"/>
      <c r="X139" s="732"/>
      <c r="Y139" s="732"/>
      <c r="Z139" s="732"/>
      <c r="AA139" s="732"/>
      <c r="AB139" s="732"/>
      <c r="AC139" s="732"/>
      <c r="AD139" s="732"/>
      <c r="AE139" s="732"/>
      <c r="AF139" s="732"/>
      <c r="AG139" s="732"/>
      <c r="AH139" s="732"/>
      <c r="AI139" s="732"/>
      <c r="AJ139" s="732"/>
      <c r="AK139" s="732"/>
      <c r="AL139" s="732"/>
      <c r="AM139" s="732"/>
      <c r="AN139" s="732"/>
      <c r="AO139" s="732"/>
      <c r="AP139" s="732"/>
      <c r="AQ139" s="732"/>
      <c r="AR139" s="732"/>
      <c r="AS139" s="732"/>
      <c r="AT139" s="732"/>
      <c r="AU139" s="732"/>
      <c r="AV139" s="732"/>
      <c r="AW139" s="732"/>
      <c r="AX139" s="732"/>
      <c r="AY139" s="732"/>
      <c r="AZ139" s="732"/>
      <c r="BA139" s="732"/>
      <c r="BB139" s="732"/>
      <c r="BC139" s="732"/>
      <c r="BD139" s="732"/>
      <c r="BE139" s="732"/>
      <c r="BF139" s="732"/>
      <c r="BG139" s="732"/>
      <c r="BH139" s="732"/>
      <c r="BI139" s="732"/>
      <c r="BJ139" s="732"/>
      <c r="BK139" s="732"/>
    </row>
    <row r="140" spans="1:63" ht="22.5" customHeight="1">
      <c r="A140" s="496">
        <v>1</v>
      </c>
      <c r="B140" s="497" t="s">
        <v>905</v>
      </c>
      <c r="C140" s="498" t="s">
        <v>903</v>
      </c>
      <c r="D140" s="498">
        <v>6</v>
      </c>
      <c r="E140" s="497"/>
      <c r="F140" s="498">
        <v>6</v>
      </c>
      <c r="G140" s="550" t="s">
        <v>2812</v>
      </c>
      <c r="H140" s="549" t="s">
        <v>214</v>
      </c>
      <c r="I140">
        <f t="shared" si="2"/>
        <v>0</v>
      </c>
      <c r="J140" s="732"/>
      <c r="K140" s="732"/>
      <c r="L140" s="732"/>
      <c r="M140" s="732"/>
      <c r="N140" s="732"/>
      <c r="O140" s="732"/>
      <c r="P140" s="732"/>
      <c r="Q140" s="732"/>
      <c r="R140" s="732"/>
      <c r="S140" s="732"/>
      <c r="T140" s="732"/>
      <c r="U140" s="732"/>
      <c r="V140" s="732"/>
      <c r="W140" s="732"/>
      <c r="X140" s="732"/>
      <c r="Y140" s="732"/>
      <c r="Z140" s="732"/>
      <c r="AA140" s="732"/>
      <c r="AB140" s="732"/>
      <c r="AC140" s="732"/>
      <c r="AD140" s="732"/>
      <c r="AE140" s="732"/>
      <c r="AF140" s="732"/>
      <c r="AG140" s="731">
        <v>-131210.17000000001</v>
      </c>
      <c r="AH140" s="732"/>
      <c r="AI140" s="732"/>
      <c r="AJ140" s="732"/>
      <c r="AK140" s="732"/>
      <c r="AL140" s="732"/>
      <c r="AM140" s="732"/>
      <c r="AN140" s="732"/>
      <c r="AO140" s="732"/>
      <c r="AP140" s="732"/>
      <c r="AQ140" s="732"/>
      <c r="AR140" s="732"/>
      <c r="AS140" s="732"/>
      <c r="AT140" s="732"/>
      <c r="AU140" s="732"/>
      <c r="AV140" s="732"/>
      <c r="AW140" s="732"/>
      <c r="AX140" s="732"/>
      <c r="AY140" s="732"/>
      <c r="AZ140" s="732"/>
      <c r="BA140" s="732"/>
      <c r="BB140" s="732"/>
      <c r="BC140" s="732"/>
      <c r="BD140" s="732"/>
      <c r="BE140" s="732"/>
      <c r="BF140" s="732"/>
      <c r="BG140" s="732"/>
      <c r="BH140" s="732"/>
      <c r="BI140" s="732"/>
      <c r="BJ140" s="732"/>
      <c r="BK140" s="732"/>
    </row>
    <row r="141" spans="1:63" ht="22.5" customHeight="1">
      <c r="A141" s="496">
        <v>1</v>
      </c>
      <c r="B141" s="497" t="s">
        <v>905</v>
      </c>
      <c r="C141" s="498" t="s">
        <v>903</v>
      </c>
      <c r="D141" s="498">
        <v>6</v>
      </c>
      <c r="E141" s="497"/>
      <c r="F141" s="498">
        <v>6</v>
      </c>
      <c r="G141" s="550" t="s">
        <v>2813</v>
      </c>
      <c r="H141" s="549" t="s">
        <v>215</v>
      </c>
      <c r="I141">
        <f t="shared" si="2"/>
        <v>30917934.620000001</v>
      </c>
      <c r="J141" s="732"/>
      <c r="K141" s="731">
        <v>1606765</v>
      </c>
      <c r="L141" s="732"/>
      <c r="M141" s="732"/>
      <c r="N141" s="731">
        <v>1286794</v>
      </c>
      <c r="O141" s="731">
        <v>4296400</v>
      </c>
      <c r="P141" s="731">
        <v>1190000</v>
      </c>
      <c r="Q141" s="731">
        <v>289565</v>
      </c>
      <c r="R141" s="732"/>
      <c r="S141" s="732"/>
      <c r="T141" s="732"/>
      <c r="U141" s="731">
        <v>2963000</v>
      </c>
      <c r="V141" s="731">
        <v>30917934.620000001</v>
      </c>
      <c r="W141" s="732"/>
      <c r="X141" s="731">
        <v>5960200</v>
      </c>
      <c r="Y141" s="732"/>
      <c r="Z141" s="731">
        <v>801000</v>
      </c>
      <c r="AA141" s="731">
        <v>97520</v>
      </c>
      <c r="AB141" s="731">
        <v>6260219</v>
      </c>
      <c r="AC141" s="731">
        <v>8382119</v>
      </c>
      <c r="AD141" s="731">
        <v>105979852.15000001</v>
      </c>
      <c r="AE141" s="731">
        <v>4455414.83</v>
      </c>
      <c r="AF141" s="731">
        <v>2779000</v>
      </c>
      <c r="AG141" s="731">
        <v>10449775</v>
      </c>
      <c r="AH141" s="731">
        <v>932100</v>
      </c>
      <c r="AI141" s="731">
        <v>2185016</v>
      </c>
      <c r="AJ141" s="731">
        <v>5000000</v>
      </c>
      <c r="AK141" s="731">
        <v>237000</v>
      </c>
      <c r="AL141" s="732"/>
      <c r="AM141" s="731">
        <v>806000</v>
      </c>
      <c r="AN141" s="731">
        <v>4170000</v>
      </c>
      <c r="AO141" s="731">
        <v>280000</v>
      </c>
      <c r="AP141" s="731">
        <v>7582700</v>
      </c>
      <c r="AQ141" s="731">
        <v>15928136</v>
      </c>
      <c r="AR141" s="731">
        <v>34443963</v>
      </c>
      <c r="AS141" s="731">
        <v>685000</v>
      </c>
      <c r="AT141" s="731">
        <v>1476926</v>
      </c>
      <c r="AU141" s="731">
        <v>7221896.4699999997</v>
      </c>
      <c r="AV141" s="731">
        <v>6272985</v>
      </c>
      <c r="AW141" s="731">
        <v>9095136</v>
      </c>
      <c r="AX141" s="731">
        <v>3369268</v>
      </c>
      <c r="AY141" s="732"/>
      <c r="AZ141" s="731">
        <v>5024553</v>
      </c>
      <c r="BA141" s="731">
        <v>2087600</v>
      </c>
      <c r="BB141" s="731">
        <v>1272222</v>
      </c>
      <c r="BC141" s="731">
        <v>7404624.5800000001</v>
      </c>
      <c r="BD141" s="731">
        <v>8816000</v>
      </c>
      <c r="BE141" s="732"/>
      <c r="BF141" s="731">
        <v>254000</v>
      </c>
      <c r="BG141" s="731">
        <v>1000000</v>
      </c>
      <c r="BH141" s="732"/>
      <c r="BI141" s="732"/>
      <c r="BJ141" s="731">
        <v>254000</v>
      </c>
      <c r="BK141" s="732"/>
    </row>
    <row r="142" spans="1:63" ht="22.5" customHeight="1">
      <c r="A142" s="496">
        <v>1</v>
      </c>
      <c r="B142" s="497" t="s">
        <v>905</v>
      </c>
      <c r="C142" s="498" t="s">
        <v>903</v>
      </c>
      <c r="D142" s="498">
        <v>6</v>
      </c>
      <c r="E142" s="497"/>
      <c r="F142" s="498">
        <v>6</v>
      </c>
      <c r="G142" s="550" t="s">
        <v>2814</v>
      </c>
      <c r="H142" s="549" t="s">
        <v>216</v>
      </c>
      <c r="I142">
        <f t="shared" si="2"/>
        <v>0</v>
      </c>
      <c r="J142" s="731">
        <v>435000</v>
      </c>
      <c r="K142" s="731">
        <v>1065000</v>
      </c>
      <c r="L142" s="732"/>
      <c r="M142" s="732"/>
      <c r="N142" s="731">
        <v>2429000</v>
      </c>
      <c r="O142" s="731">
        <v>2640000</v>
      </c>
      <c r="P142" s="731">
        <v>1200000</v>
      </c>
      <c r="Q142" s="731">
        <v>670000</v>
      </c>
      <c r="R142" s="731">
        <v>1370000</v>
      </c>
      <c r="S142" s="732"/>
      <c r="T142" s="731">
        <v>1733000</v>
      </c>
      <c r="U142" s="731">
        <v>1997000</v>
      </c>
      <c r="V142" s="732"/>
      <c r="W142" s="732"/>
      <c r="X142" s="732"/>
      <c r="Y142" s="732"/>
      <c r="Z142" s="732"/>
      <c r="AA142" s="731">
        <v>1070000</v>
      </c>
      <c r="AB142" s="732"/>
      <c r="AC142" s="731">
        <v>0</v>
      </c>
      <c r="AD142" s="731">
        <v>2264800</v>
      </c>
      <c r="AE142" s="732"/>
      <c r="AF142" s="732"/>
      <c r="AG142" s="732"/>
      <c r="AH142" s="732"/>
      <c r="AI142" s="732"/>
      <c r="AJ142" s="732"/>
      <c r="AK142" s="732"/>
      <c r="AL142" s="732"/>
      <c r="AM142" s="732"/>
      <c r="AN142" s="732"/>
      <c r="AO142" s="732"/>
      <c r="AP142" s="732"/>
      <c r="AQ142" s="732"/>
      <c r="AR142" s="732"/>
      <c r="AS142" s="731">
        <v>1060000</v>
      </c>
      <c r="AT142" s="732"/>
      <c r="AU142" s="732"/>
      <c r="AV142" s="732"/>
      <c r="AW142" s="731">
        <v>900000</v>
      </c>
      <c r="AX142" s="731">
        <v>2950000</v>
      </c>
      <c r="AY142" s="731">
        <v>998224</v>
      </c>
      <c r="AZ142" s="732"/>
      <c r="BA142" s="731">
        <v>4713500</v>
      </c>
      <c r="BB142" s="731">
        <v>1884400</v>
      </c>
      <c r="BC142" s="732"/>
      <c r="BD142" s="732"/>
      <c r="BE142" s="732"/>
      <c r="BF142" s="732"/>
      <c r="BG142" s="732"/>
      <c r="BH142" s="732"/>
      <c r="BI142" s="732"/>
      <c r="BJ142" s="732"/>
      <c r="BK142" s="731">
        <v>2030000</v>
      </c>
    </row>
    <row r="143" spans="1:63" ht="22.5" customHeight="1">
      <c r="A143" s="496">
        <v>1</v>
      </c>
      <c r="B143" s="497" t="s">
        <v>905</v>
      </c>
      <c r="C143" s="498" t="s">
        <v>903</v>
      </c>
      <c r="D143" s="498">
        <v>6</v>
      </c>
      <c r="E143" s="497"/>
      <c r="F143" s="498">
        <v>6</v>
      </c>
      <c r="G143" s="550" t="s">
        <v>2815</v>
      </c>
      <c r="H143" s="549" t="s">
        <v>217</v>
      </c>
      <c r="I143">
        <f t="shared" si="2"/>
        <v>0</v>
      </c>
      <c r="J143" s="732"/>
      <c r="K143" s="731">
        <v>2400000</v>
      </c>
      <c r="L143" s="732"/>
      <c r="M143" s="732"/>
      <c r="N143" s="731">
        <v>8249000</v>
      </c>
      <c r="O143" s="731">
        <v>3512000</v>
      </c>
      <c r="P143" s="731">
        <v>1950000</v>
      </c>
      <c r="Q143" s="731">
        <v>3634000</v>
      </c>
      <c r="R143" s="731">
        <v>4350620</v>
      </c>
      <c r="S143" s="732"/>
      <c r="T143" s="731">
        <v>2501585.75</v>
      </c>
      <c r="U143" s="732"/>
      <c r="V143" s="732"/>
      <c r="W143" s="732"/>
      <c r="X143" s="732"/>
      <c r="Y143" s="732"/>
      <c r="Z143" s="732"/>
      <c r="AA143" s="731">
        <v>2900000</v>
      </c>
      <c r="AB143" s="732"/>
      <c r="AC143" s="731">
        <v>0</v>
      </c>
      <c r="AD143" s="731">
        <v>85089999</v>
      </c>
      <c r="AE143" s="732"/>
      <c r="AF143" s="732"/>
      <c r="AG143" s="732"/>
      <c r="AH143" s="732"/>
      <c r="AI143" s="732"/>
      <c r="AJ143" s="732"/>
      <c r="AK143" s="732"/>
      <c r="AL143" s="732"/>
      <c r="AM143" s="732"/>
      <c r="AN143" s="731">
        <v>8286300</v>
      </c>
      <c r="AO143" s="732"/>
      <c r="AP143" s="732"/>
      <c r="AQ143" s="732"/>
      <c r="AR143" s="732"/>
      <c r="AS143" s="731">
        <v>4807969.41</v>
      </c>
      <c r="AT143" s="731">
        <v>4929729.41</v>
      </c>
      <c r="AU143" s="731">
        <v>9280000</v>
      </c>
      <c r="AV143" s="732"/>
      <c r="AW143" s="731">
        <v>4990000</v>
      </c>
      <c r="AX143" s="731">
        <v>4570430</v>
      </c>
      <c r="AY143" s="731">
        <v>5232200</v>
      </c>
      <c r="AZ143" s="732"/>
      <c r="BA143" s="731">
        <v>1810000</v>
      </c>
      <c r="BB143" s="731">
        <v>1800000</v>
      </c>
      <c r="BC143" s="731">
        <v>974450</v>
      </c>
      <c r="BD143" s="731">
        <v>72000</v>
      </c>
      <c r="BE143" s="732"/>
      <c r="BF143" s="732"/>
      <c r="BG143" s="732"/>
      <c r="BH143" s="732"/>
      <c r="BI143" s="732"/>
      <c r="BJ143" s="732"/>
      <c r="BK143" s="731">
        <v>450000</v>
      </c>
    </row>
    <row r="144" spans="1:63" ht="22.5" customHeight="1">
      <c r="A144" s="496">
        <v>1</v>
      </c>
      <c r="B144" s="497" t="s">
        <v>905</v>
      </c>
      <c r="C144" s="498" t="s">
        <v>903</v>
      </c>
      <c r="D144" s="498">
        <v>6</v>
      </c>
      <c r="E144" s="497"/>
      <c r="F144" s="498">
        <v>6</v>
      </c>
      <c r="G144" s="550" t="s">
        <v>2816</v>
      </c>
      <c r="H144" s="549" t="s">
        <v>218</v>
      </c>
      <c r="I144">
        <f t="shared" si="2"/>
        <v>0</v>
      </c>
      <c r="J144" s="731">
        <v>1288000</v>
      </c>
      <c r="K144" s="732"/>
      <c r="L144" s="732"/>
      <c r="M144" s="732"/>
      <c r="N144" s="732"/>
      <c r="O144" s="732"/>
      <c r="P144" s="732"/>
      <c r="Q144" s="732"/>
      <c r="R144" s="731">
        <v>135000</v>
      </c>
      <c r="S144" s="732"/>
      <c r="T144" s="732"/>
      <c r="U144" s="731">
        <v>1201901.8500000001</v>
      </c>
      <c r="V144" s="732"/>
      <c r="W144" s="732"/>
      <c r="X144" s="732"/>
      <c r="Y144" s="732"/>
      <c r="Z144" s="732"/>
      <c r="AA144" s="732"/>
      <c r="AB144" s="732"/>
      <c r="AC144" s="732"/>
      <c r="AD144" s="732"/>
      <c r="AE144" s="732"/>
      <c r="AF144" s="732"/>
      <c r="AG144" s="732"/>
      <c r="AH144" s="732"/>
      <c r="AI144" s="732"/>
      <c r="AJ144" s="732"/>
      <c r="AK144" s="732"/>
      <c r="AL144" s="732"/>
      <c r="AM144" s="732"/>
      <c r="AN144" s="732"/>
      <c r="AO144" s="732"/>
      <c r="AP144" s="732"/>
      <c r="AQ144" s="732"/>
      <c r="AR144" s="732"/>
      <c r="AS144" s="732"/>
      <c r="AT144" s="732"/>
      <c r="AU144" s="732"/>
      <c r="AV144" s="731">
        <v>864659.09</v>
      </c>
      <c r="AW144" s="732"/>
      <c r="AX144" s="732"/>
      <c r="AY144" s="731">
        <v>1678748.46</v>
      </c>
      <c r="AZ144" s="732"/>
      <c r="BA144" s="731">
        <v>1209500</v>
      </c>
      <c r="BB144" s="731">
        <v>1206714.6599999999</v>
      </c>
      <c r="BC144" s="732"/>
      <c r="BD144" s="731">
        <v>200000</v>
      </c>
      <c r="BE144" s="732"/>
      <c r="BF144" s="732"/>
      <c r="BG144" s="732"/>
      <c r="BH144" s="732"/>
      <c r="BI144" s="732"/>
      <c r="BJ144" s="732"/>
      <c r="BK144" s="732"/>
    </row>
    <row r="145" spans="1:63" ht="22.5" customHeight="1">
      <c r="A145" s="496">
        <v>1</v>
      </c>
      <c r="B145" s="497" t="s">
        <v>905</v>
      </c>
      <c r="C145" s="498" t="s">
        <v>903</v>
      </c>
      <c r="D145" s="498">
        <v>6</v>
      </c>
      <c r="E145" s="497"/>
      <c r="F145" s="498">
        <v>6</v>
      </c>
      <c r="G145" s="550" t="s">
        <v>2817</v>
      </c>
      <c r="H145" s="549" t="s">
        <v>219</v>
      </c>
      <c r="I145">
        <f t="shared" si="2"/>
        <v>0</v>
      </c>
      <c r="J145" s="732"/>
      <c r="K145" s="732"/>
      <c r="L145" s="732"/>
      <c r="M145" s="732"/>
      <c r="N145" s="732"/>
      <c r="O145" s="732"/>
      <c r="P145" s="732"/>
      <c r="Q145" s="732"/>
      <c r="R145" s="732"/>
      <c r="S145" s="732"/>
      <c r="T145" s="732"/>
      <c r="U145" s="732"/>
      <c r="V145" s="732"/>
      <c r="W145" s="732"/>
      <c r="X145" s="732"/>
      <c r="Y145" s="732"/>
      <c r="Z145" s="732"/>
      <c r="AA145" s="732"/>
      <c r="AB145" s="732"/>
      <c r="AC145" s="732"/>
      <c r="AD145" s="732"/>
      <c r="AE145" s="732"/>
      <c r="AF145" s="732"/>
      <c r="AG145" s="732"/>
      <c r="AH145" s="732"/>
      <c r="AI145" s="732"/>
      <c r="AJ145" s="732"/>
      <c r="AK145" s="732"/>
      <c r="AL145" s="732"/>
      <c r="AM145" s="732"/>
      <c r="AN145" s="732"/>
      <c r="AO145" s="732"/>
      <c r="AP145" s="732"/>
      <c r="AQ145" s="732"/>
      <c r="AR145" s="732"/>
      <c r="AS145" s="732"/>
      <c r="AT145" s="732"/>
      <c r="AU145" s="732"/>
      <c r="AV145" s="732"/>
      <c r="AW145" s="732"/>
      <c r="AX145" s="732"/>
      <c r="AY145" s="732"/>
      <c r="AZ145" s="732"/>
      <c r="BA145" s="732"/>
      <c r="BB145" s="732"/>
      <c r="BC145" s="732"/>
      <c r="BD145" s="732"/>
      <c r="BE145" s="732"/>
      <c r="BF145" s="732"/>
      <c r="BG145" s="732"/>
      <c r="BH145" s="732"/>
      <c r="BI145" s="732"/>
      <c r="BJ145" s="732"/>
      <c r="BK145" s="732"/>
    </row>
    <row r="146" spans="1:63" ht="22.5" customHeight="1">
      <c r="A146" s="496">
        <v>1</v>
      </c>
      <c r="B146" s="497" t="s">
        <v>905</v>
      </c>
      <c r="C146" s="498" t="s">
        <v>903</v>
      </c>
      <c r="D146" s="498">
        <v>6</v>
      </c>
      <c r="E146" s="497"/>
      <c r="F146" s="498">
        <v>6</v>
      </c>
      <c r="G146" s="550" t="s">
        <v>2818</v>
      </c>
      <c r="H146" s="549" t="s">
        <v>220</v>
      </c>
      <c r="I146">
        <f t="shared" si="2"/>
        <v>0</v>
      </c>
      <c r="J146" s="731">
        <v>1558000</v>
      </c>
      <c r="K146" s="732"/>
      <c r="L146" s="732"/>
      <c r="M146" s="732"/>
      <c r="N146" s="731">
        <v>512000</v>
      </c>
      <c r="O146" s="732"/>
      <c r="P146" s="732"/>
      <c r="Q146" s="732"/>
      <c r="R146" s="732"/>
      <c r="S146" s="732"/>
      <c r="T146" s="732"/>
      <c r="U146" s="731">
        <v>4553500</v>
      </c>
      <c r="V146" s="732"/>
      <c r="W146" s="731">
        <v>586000</v>
      </c>
      <c r="X146" s="732"/>
      <c r="Y146" s="732"/>
      <c r="Z146" s="732"/>
      <c r="AA146" s="732"/>
      <c r="AB146" s="732"/>
      <c r="AC146" s="732"/>
      <c r="AD146" s="731">
        <v>5821775.8899999997</v>
      </c>
      <c r="AE146" s="732"/>
      <c r="AF146" s="732"/>
      <c r="AG146" s="732"/>
      <c r="AH146" s="732"/>
      <c r="AI146" s="732"/>
      <c r="AJ146" s="732"/>
      <c r="AK146" s="732"/>
      <c r="AL146" s="732"/>
      <c r="AM146" s="732"/>
      <c r="AN146" s="732"/>
      <c r="AO146" s="732"/>
      <c r="AP146" s="732"/>
      <c r="AQ146" s="732"/>
      <c r="AR146" s="732"/>
      <c r="AS146" s="731">
        <v>1595123</v>
      </c>
      <c r="AT146" s="732"/>
      <c r="AU146" s="732"/>
      <c r="AV146" s="732"/>
      <c r="AW146" s="732"/>
      <c r="AX146" s="731">
        <v>1810510</v>
      </c>
      <c r="AY146" s="731">
        <v>11818340</v>
      </c>
      <c r="AZ146" s="732"/>
      <c r="BA146" s="731">
        <v>2901000</v>
      </c>
      <c r="BB146" s="731">
        <v>3138000</v>
      </c>
      <c r="BC146" s="732"/>
      <c r="BD146" s="731">
        <v>1727000</v>
      </c>
      <c r="BE146" s="732"/>
      <c r="BF146" s="732"/>
      <c r="BG146" s="732"/>
      <c r="BH146" s="732"/>
      <c r="BI146" s="732"/>
      <c r="BJ146" s="732"/>
      <c r="BK146" s="731">
        <v>1217800</v>
      </c>
    </row>
    <row r="147" spans="1:63" ht="22.5" customHeight="1">
      <c r="A147" s="496">
        <v>1</v>
      </c>
      <c r="B147" s="497" t="s">
        <v>905</v>
      </c>
      <c r="C147" s="498" t="s">
        <v>903</v>
      </c>
      <c r="D147" s="498">
        <v>6</v>
      </c>
      <c r="E147" s="497"/>
      <c r="F147" s="498">
        <v>6</v>
      </c>
      <c r="G147" s="548" t="s">
        <v>2819</v>
      </c>
      <c r="H147" s="547" t="s">
        <v>221</v>
      </c>
      <c r="I147">
        <f t="shared" si="2"/>
        <v>0</v>
      </c>
      <c r="J147" s="732"/>
      <c r="K147" s="732"/>
      <c r="L147" s="732"/>
      <c r="M147" s="732"/>
      <c r="N147" s="732"/>
      <c r="O147" s="732"/>
      <c r="P147" s="732"/>
      <c r="Q147" s="732"/>
      <c r="R147" s="732"/>
      <c r="S147" s="732"/>
      <c r="T147" s="732"/>
      <c r="U147" s="732"/>
      <c r="V147" s="732"/>
      <c r="W147" s="732"/>
      <c r="X147" s="732"/>
      <c r="Y147" s="732"/>
      <c r="Z147" s="732"/>
      <c r="AA147" s="732"/>
      <c r="AB147" s="732"/>
      <c r="AC147" s="732"/>
      <c r="AD147" s="732"/>
      <c r="AE147" s="732"/>
      <c r="AF147" s="732"/>
      <c r="AG147" s="732"/>
      <c r="AH147" s="732"/>
      <c r="AI147" s="732"/>
      <c r="AJ147" s="732"/>
      <c r="AK147" s="732"/>
      <c r="AL147" s="732"/>
      <c r="AM147" s="732"/>
      <c r="AN147" s="732"/>
      <c r="AO147" s="732"/>
      <c r="AP147" s="732"/>
      <c r="AQ147" s="732"/>
      <c r="AR147" s="732"/>
      <c r="AS147" s="732"/>
      <c r="AT147" s="732"/>
      <c r="AU147" s="732"/>
      <c r="AV147" s="732"/>
      <c r="AW147" s="732"/>
      <c r="AX147" s="732"/>
      <c r="AY147" s="732"/>
      <c r="AZ147" s="732"/>
      <c r="BA147" s="732"/>
      <c r="BB147" s="732"/>
      <c r="BC147" s="732"/>
      <c r="BD147" s="732"/>
      <c r="BE147" s="732"/>
      <c r="BF147" s="732"/>
      <c r="BG147" s="732"/>
      <c r="BH147" s="732"/>
      <c r="BI147" s="732"/>
      <c r="BJ147" s="732"/>
      <c r="BK147" s="732"/>
    </row>
    <row r="148" spans="1:63" ht="22.5" customHeight="1">
      <c r="A148" s="496">
        <v>1</v>
      </c>
      <c r="B148" s="497" t="s">
        <v>905</v>
      </c>
      <c r="C148" s="498" t="s">
        <v>903</v>
      </c>
      <c r="D148" s="498">
        <v>6</v>
      </c>
      <c r="E148" s="497"/>
      <c r="F148" s="498">
        <v>6</v>
      </c>
      <c r="G148" s="548" t="s">
        <v>2820</v>
      </c>
      <c r="H148" s="547" t="s">
        <v>222</v>
      </c>
      <c r="I148">
        <f t="shared" si="2"/>
        <v>0</v>
      </c>
      <c r="J148" s="732"/>
      <c r="K148" s="732"/>
      <c r="L148" s="732"/>
      <c r="M148" s="732"/>
      <c r="N148" s="732"/>
      <c r="O148" s="732"/>
      <c r="P148" s="732"/>
      <c r="Q148" s="732"/>
      <c r="R148" s="732"/>
      <c r="S148" s="732"/>
      <c r="T148" s="732"/>
      <c r="U148" s="732"/>
      <c r="V148" s="732"/>
      <c r="W148" s="732"/>
      <c r="X148" s="732"/>
      <c r="Y148" s="732"/>
      <c r="Z148" s="732"/>
      <c r="AA148" s="732"/>
      <c r="AB148" s="732"/>
      <c r="AC148" s="732"/>
      <c r="AD148" s="732"/>
      <c r="AE148" s="732"/>
      <c r="AF148" s="732"/>
      <c r="AG148" s="732"/>
      <c r="AH148" s="732"/>
      <c r="AI148" s="732"/>
      <c r="AJ148" s="732"/>
      <c r="AK148" s="732"/>
      <c r="AL148" s="732"/>
      <c r="AM148" s="732"/>
      <c r="AN148" s="732"/>
      <c r="AO148" s="732"/>
      <c r="AP148" s="732"/>
      <c r="AQ148" s="732"/>
      <c r="AR148" s="732"/>
      <c r="AS148" s="732"/>
      <c r="AT148" s="732"/>
      <c r="AU148" s="732"/>
      <c r="AV148" s="732"/>
      <c r="AW148" s="732"/>
      <c r="AX148" s="732"/>
      <c r="AY148" s="732"/>
      <c r="AZ148" s="732"/>
      <c r="BA148" s="732"/>
      <c r="BB148" s="732"/>
      <c r="BC148" s="732"/>
      <c r="BD148" s="732"/>
      <c r="BE148" s="732"/>
      <c r="BF148" s="732"/>
      <c r="BG148" s="732"/>
      <c r="BH148" s="732"/>
      <c r="BI148" s="732"/>
      <c r="BJ148" s="732"/>
      <c r="BK148" s="732"/>
    </row>
    <row r="149" spans="1:63" ht="22.5" customHeight="1">
      <c r="A149" s="496">
        <v>1</v>
      </c>
      <c r="B149" s="497" t="s">
        <v>905</v>
      </c>
      <c r="C149" s="498" t="s">
        <v>903</v>
      </c>
      <c r="D149" s="498">
        <v>6</v>
      </c>
      <c r="E149" s="497"/>
      <c r="F149" s="498">
        <v>6</v>
      </c>
      <c r="G149" s="548" t="s">
        <v>2821</v>
      </c>
      <c r="H149" s="547" t="s">
        <v>223</v>
      </c>
      <c r="I149">
        <f t="shared" si="2"/>
        <v>0</v>
      </c>
      <c r="J149" s="732"/>
      <c r="K149" s="732"/>
      <c r="L149" s="732"/>
      <c r="M149" s="732"/>
      <c r="N149" s="732"/>
      <c r="O149" s="732"/>
      <c r="P149" s="732"/>
      <c r="Q149" s="732"/>
      <c r="R149" s="732"/>
      <c r="S149" s="732"/>
      <c r="T149" s="732"/>
      <c r="U149" s="732"/>
      <c r="V149" s="732"/>
      <c r="W149" s="732"/>
      <c r="X149" s="732"/>
      <c r="Y149" s="732"/>
      <c r="Z149" s="732"/>
      <c r="AA149" s="732"/>
      <c r="AB149" s="732"/>
      <c r="AC149" s="732"/>
      <c r="AD149" s="732"/>
      <c r="AE149" s="732"/>
      <c r="AF149" s="732"/>
      <c r="AG149" s="732"/>
      <c r="AH149" s="732"/>
      <c r="AI149" s="732"/>
      <c r="AJ149" s="732"/>
      <c r="AK149" s="732"/>
      <c r="AL149" s="732"/>
      <c r="AM149" s="732"/>
      <c r="AN149" s="732"/>
      <c r="AO149" s="732"/>
      <c r="AP149" s="732"/>
      <c r="AQ149" s="732"/>
      <c r="AR149" s="732"/>
      <c r="AS149" s="732"/>
      <c r="AT149" s="732"/>
      <c r="AU149" s="732"/>
      <c r="AV149" s="732"/>
      <c r="AW149" s="732"/>
      <c r="AX149" s="732"/>
      <c r="AY149" s="732"/>
      <c r="AZ149" s="732"/>
      <c r="BA149" s="732"/>
      <c r="BB149" s="732"/>
      <c r="BC149" s="732"/>
      <c r="BD149" s="732"/>
      <c r="BE149" s="732"/>
      <c r="BF149" s="732"/>
      <c r="BG149" s="732"/>
      <c r="BH149" s="732"/>
      <c r="BI149" s="732"/>
      <c r="BJ149" s="732"/>
      <c r="BK149" s="732"/>
    </row>
    <row r="150" spans="1:63" ht="22.5" customHeight="1">
      <c r="A150" s="496">
        <v>1</v>
      </c>
      <c r="B150" s="497" t="s">
        <v>905</v>
      </c>
      <c r="C150" s="498" t="s">
        <v>903</v>
      </c>
      <c r="D150" s="498">
        <v>6</v>
      </c>
      <c r="E150" s="497"/>
      <c r="F150" s="498">
        <v>6</v>
      </c>
      <c r="G150" s="550" t="s">
        <v>2822</v>
      </c>
      <c r="H150" s="549" t="s">
        <v>224</v>
      </c>
      <c r="I150">
        <f t="shared" si="2"/>
        <v>0</v>
      </c>
      <c r="J150" s="732"/>
      <c r="K150" s="732"/>
      <c r="L150" s="732"/>
      <c r="M150" s="732"/>
      <c r="N150" s="732"/>
      <c r="O150" s="732"/>
      <c r="P150" s="732"/>
      <c r="Q150" s="732"/>
      <c r="R150" s="732"/>
      <c r="S150" s="732"/>
      <c r="T150" s="732"/>
      <c r="U150" s="732"/>
      <c r="V150" s="732"/>
      <c r="W150" s="732"/>
      <c r="X150" s="732"/>
      <c r="Y150" s="732"/>
      <c r="Z150" s="732"/>
      <c r="AA150" s="732"/>
      <c r="AB150" s="732"/>
      <c r="AC150" s="732"/>
      <c r="AD150" s="732"/>
      <c r="AE150" s="732"/>
      <c r="AF150" s="732"/>
      <c r="AG150" s="732"/>
      <c r="AH150" s="732"/>
      <c r="AI150" s="732"/>
      <c r="AJ150" s="732"/>
      <c r="AK150" s="732"/>
      <c r="AL150" s="732"/>
      <c r="AM150" s="732"/>
      <c r="AN150" s="732"/>
      <c r="AO150" s="732"/>
      <c r="AP150" s="732"/>
      <c r="AQ150" s="732"/>
      <c r="AR150" s="732"/>
      <c r="AS150" s="732"/>
      <c r="AT150" s="732"/>
      <c r="AU150" s="732"/>
      <c r="AV150" s="732"/>
      <c r="AW150" s="732"/>
      <c r="AX150" s="732"/>
      <c r="AY150" s="732"/>
      <c r="AZ150" s="732"/>
      <c r="BA150" s="732"/>
      <c r="BB150" s="732"/>
      <c r="BC150" s="732"/>
      <c r="BD150" s="732"/>
      <c r="BE150" s="732"/>
      <c r="BF150" s="732"/>
      <c r="BG150" s="732"/>
      <c r="BH150" s="732"/>
      <c r="BI150" s="732"/>
      <c r="BJ150" s="732"/>
      <c r="BK150" s="732"/>
    </row>
    <row r="151" spans="1:63" ht="22.5" customHeight="1">
      <c r="A151" s="496">
        <v>1</v>
      </c>
      <c r="B151" s="497" t="s">
        <v>905</v>
      </c>
      <c r="C151" s="498" t="s">
        <v>903</v>
      </c>
      <c r="D151" s="498">
        <v>6</v>
      </c>
      <c r="E151" s="497"/>
      <c r="F151" s="498">
        <v>6</v>
      </c>
      <c r="G151" s="550" t="s">
        <v>2823</v>
      </c>
      <c r="H151" s="549" t="s">
        <v>225</v>
      </c>
      <c r="I151">
        <f t="shared" si="2"/>
        <v>0</v>
      </c>
      <c r="J151" s="732"/>
      <c r="K151" s="732"/>
      <c r="L151" s="732"/>
      <c r="M151" s="732"/>
      <c r="N151" s="732"/>
      <c r="O151" s="732"/>
      <c r="P151" s="732"/>
      <c r="Q151" s="732"/>
      <c r="R151" s="732"/>
      <c r="S151" s="732"/>
      <c r="T151" s="732"/>
      <c r="U151" s="732"/>
      <c r="V151" s="732"/>
      <c r="W151" s="732"/>
      <c r="X151" s="732"/>
      <c r="Y151" s="732"/>
      <c r="Z151" s="732"/>
      <c r="AA151" s="732"/>
      <c r="AB151" s="732"/>
      <c r="AC151" s="732"/>
      <c r="AD151" s="732"/>
      <c r="AE151" s="732"/>
      <c r="AF151" s="732"/>
      <c r="AG151" s="732"/>
      <c r="AH151" s="732"/>
      <c r="AI151" s="732"/>
      <c r="AJ151" s="732"/>
      <c r="AK151" s="732"/>
      <c r="AL151" s="732"/>
      <c r="AM151" s="732"/>
      <c r="AN151" s="732"/>
      <c r="AO151" s="732"/>
      <c r="AP151" s="732"/>
      <c r="AQ151" s="732"/>
      <c r="AR151" s="732"/>
      <c r="AS151" s="732"/>
      <c r="AT151" s="732"/>
      <c r="AU151" s="732"/>
      <c r="AV151" s="732"/>
      <c r="AW151" s="732"/>
      <c r="AX151" s="732"/>
      <c r="AY151" s="732"/>
      <c r="AZ151" s="732"/>
      <c r="BA151" s="732"/>
      <c r="BB151" s="732"/>
      <c r="BC151" s="732"/>
      <c r="BD151" s="732"/>
      <c r="BE151" s="732"/>
      <c r="BF151" s="732"/>
      <c r="BG151" s="732"/>
      <c r="BH151" s="732"/>
      <c r="BI151" s="732"/>
      <c r="BJ151" s="732"/>
      <c r="BK151" s="732"/>
    </row>
    <row r="152" spans="1:63" ht="22.5" customHeight="1">
      <c r="A152" s="496">
        <v>1</v>
      </c>
      <c r="B152" s="497" t="s">
        <v>905</v>
      </c>
      <c r="C152" s="498" t="s">
        <v>903</v>
      </c>
      <c r="D152" s="498">
        <v>6</v>
      </c>
      <c r="E152" s="497"/>
      <c r="F152" s="498">
        <v>6</v>
      </c>
      <c r="G152" s="550" t="s">
        <v>2824</v>
      </c>
      <c r="H152" s="549" t="s">
        <v>226</v>
      </c>
      <c r="I152">
        <f t="shared" si="2"/>
        <v>0</v>
      </c>
      <c r="J152" s="732"/>
      <c r="K152" s="732"/>
      <c r="L152" s="732"/>
      <c r="M152" s="732"/>
      <c r="N152" s="732"/>
      <c r="O152" s="732"/>
      <c r="P152" s="732"/>
      <c r="Q152" s="732"/>
      <c r="R152" s="732"/>
      <c r="S152" s="732"/>
      <c r="T152" s="732"/>
      <c r="U152" s="732"/>
      <c r="V152" s="732"/>
      <c r="W152" s="732"/>
      <c r="X152" s="732"/>
      <c r="Y152" s="732"/>
      <c r="Z152" s="732"/>
      <c r="AA152" s="732"/>
      <c r="AB152" s="732"/>
      <c r="AC152" s="732"/>
      <c r="AD152" s="732"/>
      <c r="AE152" s="732"/>
      <c r="AF152" s="732"/>
      <c r="AG152" s="732"/>
      <c r="AH152" s="732"/>
      <c r="AI152" s="732"/>
      <c r="AJ152" s="732"/>
      <c r="AK152" s="732"/>
      <c r="AL152" s="732"/>
      <c r="AM152" s="732"/>
      <c r="AN152" s="732"/>
      <c r="AO152" s="732"/>
      <c r="AP152" s="732"/>
      <c r="AQ152" s="732"/>
      <c r="AR152" s="732"/>
      <c r="AS152" s="732"/>
      <c r="AT152" s="732"/>
      <c r="AU152" s="732"/>
      <c r="AV152" s="732"/>
      <c r="AW152" s="732"/>
      <c r="AX152" s="732"/>
      <c r="AY152" s="732"/>
      <c r="AZ152" s="732"/>
      <c r="BA152" s="732"/>
      <c r="BB152" s="732"/>
      <c r="BC152" s="732"/>
      <c r="BD152" s="732"/>
      <c r="BE152" s="732"/>
      <c r="BF152" s="732"/>
      <c r="BG152" s="732"/>
      <c r="BH152" s="732"/>
      <c r="BI152" s="732"/>
      <c r="BJ152" s="732"/>
      <c r="BK152" s="732"/>
    </row>
    <row r="153" spans="1:63" ht="22.5" customHeight="1">
      <c r="A153" s="496">
        <v>1</v>
      </c>
      <c r="B153" s="497" t="s">
        <v>905</v>
      </c>
      <c r="C153" s="498" t="s">
        <v>903</v>
      </c>
      <c r="D153" s="498">
        <v>6</v>
      </c>
      <c r="E153" s="497"/>
      <c r="F153" s="498">
        <v>6</v>
      </c>
      <c r="G153" s="548" t="s">
        <v>2825</v>
      </c>
      <c r="H153" s="547" t="s">
        <v>227</v>
      </c>
      <c r="I153">
        <f t="shared" si="2"/>
        <v>-17217035.390000001</v>
      </c>
      <c r="J153" s="732"/>
      <c r="K153" s="731">
        <v>-1545488.16</v>
      </c>
      <c r="L153" s="732"/>
      <c r="M153" s="732"/>
      <c r="N153" s="731">
        <v>-1136958.3700000001</v>
      </c>
      <c r="O153" s="731">
        <v>-3251363.7</v>
      </c>
      <c r="P153" s="731">
        <v>-1189996</v>
      </c>
      <c r="Q153" s="731">
        <v>-289563</v>
      </c>
      <c r="R153" s="732"/>
      <c r="S153" s="732"/>
      <c r="T153" s="732"/>
      <c r="U153" s="731">
        <v>-2266711.08</v>
      </c>
      <c r="V153" s="731">
        <v>-17217035.390000001</v>
      </c>
      <c r="W153" s="732"/>
      <c r="X153" s="731">
        <v>-4823432.8899999997</v>
      </c>
      <c r="Y153" s="732"/>
      <c r="Z153" s="731">
        <v>-800998</v>
      </c>
      <c r="AA153" s="731">
        <v>-97519</v>
      </c>
      <c r="AB153" s="731">
        <v>-4921259.4400000004</v>
      </c>
      <c r="AC153" s="731">
        <v>-6406627.6200000001</v>
      </c>
      <c r="AD153" s="731">
        <v>-20566152.050000001</v>
      </c>
      <c r="AE153" s="731">
        <v>-2466475.06</v>
      </c>
      <c r="AF153" s="731">
        <v>-2778996</v>
      </c>
      <c r="AG153" s="731">
        <v>-10449760</v>
      </c>
      <c r="AH153" s="731">
        <v>-261641.66</v>
      </c>
      <c r="AI153" s="731">
        <v>-1621512.01</v>
      </c>
      <c r="AJ153" s="731">
        <v>-3027777.78</v>
      </c>
      <c r="AK153" s="731">
        <v>-236999</v>
      </c>
      <c r="AL153" s="732"/>
      <c r="AM153" s="731">
        <v>-686831.33</v>
      </c>
      <c r="AN153" s="731">
        <v>-2013366.49</v>
      </c>
      <c r="AO153" s="731">
        <v>-221498</v>
      </c>
      <c r="AP153" s="731">
        <v>-7582697</v>
      </c>
      <c r="AQ153" s="731">
        <v>-11908937.359999999</v>
      </c>
      <c r="AR153" s="731">
        <v>-7363335.5899999999</v>
      </c>
      <c r="AS153" s="731">
        <v>-684995</v>
      </c>
      <c r="AT153" s="731">
        <v>-1348750.57</v>
      </c>
      <c r="AU153" s="731">
        <v>-115648</v>
      </c>
      <c r="AV153" s="731">
        <v>-6272980</v>
      </c>
      <c r="AW153" s="731">
        <v>-8982442.9700000007</v>
      </c>
      <c r="AX153" s="731">
        <v>-3324382.84</v>
      </c>
      <c r="AY153" s="732"/>
      <c r="AZ153" s="731">
        <v>-5004571.93</v>
      </c>
      <c r="BA153" s="731">
        <v>-1764820.62</v>
      </c>
      <c r="BB153" s="731">
        <v>-847918.66</v>
      </c>
      <c r="BC153" s="731">
        <v>-6714462.5</v>
      </c>
      <c r="BD153" s="731">
        <v>-8681989.5399999991</v>
      </c>
      <c r="BE153" s="732"/>
      <c r="BF153" s="731">
        <v>-198966.67</v>
      </c>
      <c r="BG153" s="731">
        <v>-999998</v>
      </c>
      <c r="BH153" s="732"/>
      <c r="BI153" s="732"/>
      <c r="BJ153" s="731">
        <v>-198966.67</v>
      </c>
      <c r="BK153" s="732"/>
    </row>
    <row r="154" spans="1:63" ht="22.5" customHeight="1">
      <c r="A154" s="496">
        <v>1</v>
      </c>
      <c r="B154" s="497" t="s">
        <v>905</v>
      </c>
      <c r="C154" s="498" t="s">
        <v>903</v>
      </c>
      <c r="D154" s="498">
        <v>6</v>
      </c>
      <c r="E154" s="497"/>
      <c r="F154" s="498">
        <v>6</v>
      </c>
      <c r="G154" s="548" t="s">
        <v>2826</v>
      </c>
      <c r="H154" s="547" t="s">
        <v>228</v>
      </c>
      <c r="I154">
        <f t="shared" si="2"/>
        <v>0</v>
      </c>
      <c r="J154" s="731">
        <v>-427749.54</v>
      </c>
      <c r="K154" s="731">
        <v>-1064999</v>
      </c>
      <c r="L154" s="732"/>
      <c r="M154" s="732"/>
      <c r="N154" s="731">
        <v>-2428998</v>
      </c>
      <c r="O154" s="731">
        <v>-2639998</v>
      </c>
      <c r="P154" s="731">
        <v>-1199999</v>
      </c>
      <c r="Q154" s="731">
        <v>-669999</v>
      </c>
      <c r="R154" s="731">
        <v>-1369999</v>
      </c>
      <c r="S154" s="732"/>
      <c r="T154" s="731">
        <v>-1732999</v>
      </c>
      <c r="U154" s="731">
        <v>-1996999</v>
      </c>
      <c r="V154" s="732"/>
      <c r="W154" s="732"/>
      <c r="X154" s="732"/>
      <c r="Y154" s="732"/>
      <c r="Z154" s="732"/>
      <c r="AA154" s="731">
        <v>-1069999</v>
      </c>
      <c r="AB154" s="732"/>
      <c r="AC154" s="731">
        <v>0</v>
      </c>
      <c r="AD154" s="731">
        <v>-649242.38</v>
      </c>
      <c r="AE154" s="732"/>
      <c r="AF154" s="732"/>
      <c r="AG154" s="732"/>
      <c r="AH154" s="732"/>
      <c r="AI154" s="732"/>
      <c r="AJ154" s="732"/>
      <c r="AK154" s="732"/>
      <c r="AL154" s="732"/>
      <c r="AM154" s="732"/>
      <c r="AN154" s="732"/>
      <c r="AO154" s="732"/>
      <c r="AP154" s="732"/>
      <c r="AQ154" s="732"/>
      <c r="AR154" s="732"/>
      <c r="AS154" s="731">
        <v>-1059999</v>
      </c>
      <c r="AT154" s="732"/>
      <c r="AU154" s="732"/>
      <c r="AV154" s="732"/>
      <c r="AW154" s="731">
        <v>-899999</v>
      </c>
      <c r="AX154" s="731">
        <v>-2949998</v>
      </c>
      <c r="AY154" s="731">
        <v>-717820.29</v>
      </c>
      <c r="AZ154" s="732"/>
      <c r="BA154" s="731">
        <v>-2906657.72</v>
      </c>
      <c r="BB154" s="731">
        <v>-1610931.31</v>
      </c>
      <c r="BC154" s="732"/>
      <c r="BD154" s="732"/>
      <c r="BE154" s="732"/>
      <c r="BF154" s="732"/>
      <c r="BG154" s="732"/>
      <c r="BH154" s="732"/>
      <c r="BI154" s="732"/>
      <c r="BJ154" s="732"/>
      <c r="BK154" s="731">
        <v>-2029999</v>
      </c>
    </row>
    <row r="155" spans="1:63" ht="22.5" customHeight="1">
      <c r="A155" s="496">
        <v>1</v>
      </c>
      <c r="B155" s="497" t="s">
        <v>905</v>
      </c>
      <c r="C155" s="498" t="s">
        <v>903</v>
      </c>
      <c r="D155" s="498">
        <v>6</v>
      </c>
      <c r="E155" s="497"/>
      <c r="F155" s="498">
        <v>6</v>
      </c>
      <c r="G155" s="550" t="s">
        <v>2827</v>
      </c>
      <c r="H155" s="549" t="s">
        <v>229</v>
      </c>
      <c r="I155">
        <f t="shared" si="2"/>
        <v>0</v>
      </c>
      <c r="J155" s="732"/>
      <c r="K155" s="731">
        <v>-2399999</v>
      </c>
      <c r="L155" s="732"/>
      <c r="M155" s="732"/>
      <c r="N155" s="731">
        <v>-3666221.6</v>
      </c>
      <c r="O155" s="731">
        <v>-3511999</v>
      </c>
      <c r="P155" s="731">
        <v>-1949999</v>
      </c>
      <c r="Q155" s="731">
        <v>-3633999</v>
      </c>
      <c r="R155" s="731">
        <v>-4350619</v>
      </c>
      <c r="S155" s="732"/>
      <c r="T155" s="731">
        <v>-608719.19999999995</v>
      </c>
      <c r="U155" s="732"/>
      <c r="V155" s="732"/>
      <c r="W155" s="732"/>
      <c r="X155" s="732"/>
      <c r="Y155" s="732"/>
      <c r="Z155" s="732"/>
      <c r="AA155" s="731">
        <v>-2899999</v>
      </c>
      <c r="AB155" s="732"/>
      <c r="AC155" s="731">
        <v>0</v>
      </c>
      <c r="AD155" s="731">
        <v>-47864951.259999998</v>
      </c>
      <c r="AE155" s="732"/>
      <c r="AF155" s="732"/>
      <c r="AG155" s="732"/>
      <c r="AH155" s="732"/>
      <c r="AI155" s="732"/>
      <c r="AJ155" s="732"/>
      <c r="AK155" s="732"/>
      <c r="AL155" s="732"/>
      <c r="AM155" s="732"/>
      <c r="AN155" s="731">
        <v>-221078.46</v>
      </c>
      <c r="AO155" s="732"/>
      <c r="AP155" s="732"/>
      <c r="AQ155" s="732"/>
      <c r="AR155" s="732"/>
      <c r="AS155" s="731">
        <v>-4807968.41</v>
      </c>
      <c r="AT155" s="731">
        <v>-4929728.41</v>
      </c>
      <c r="AU155" s="731">
        <v>-4227562.07</v>
      </c>
      <c r="AV155" s="732"/>
      <c r="AW155" s="731">
        <v>-4989999</v>
      </c>
      <c r="AX155" s="731">
        <v>-4570429</v>
      </c>
      <c r="AY155" s="731">
        <v>-5232200</v>
      </c>
      <c r="AZ155" s="732"/>
      <c r="BA155" s="731">
        <v>-1032178.79</v>
      </c>
      <c r="BB155" s="731">
        <v>-1361695.51</v>
      </c>
      <c r="BC155" s="731">
        <v>-203000.42</v>
      </c>
      <c r="BD155" s="731">
        <v>-71999</v>
      </c>
      <c r="BE155" s="732"/>
      <c r="BF155" s="732"/>
      <c r="BG155" s="732"/>
      <c r="BH155" s="732"/>
      <c r="BI155" s="732"/>
      <c r="BJ155" s="732"/>
      <c r="BK155" s="731">
        <v>-449999</v>
      </c>
    </row>
    <row r="156" spans="1:63" ht="22.5" customHeight="1">
      <c r="A156" s="496">
        <v>1</v>
      </c>
      <c r="B156" s="497" t="s">
        <v>905</v>
      </c>
      <c r="C156" s="498" t="s">
        <v>903</v>
      </c>
      <c r="D156" s="498">
        <v>6</v>
      </c>
      <c r="E156" s="497"/>
      <c r="F156" s="498">
        <v>6</v>
      </c>
      <c r="G156" s="548" t="s">
        <v>2828</v>
      </c>
      <c r="H156" s="547" t="s">
        <v>230</v>
      </c>
      <c r="I156">
        <f t="shared" si="2"/>
        <v>0</v>
      </c>
      <c r="J156" s="731">
        <v>-1287999</v>
      </c>
      <c r="K156" s="732"/>
      <c r="L156" s="732"/>
      <c r="M156" s="732"/>
      <c r="N156" s="732"/>
      <c r="O156" s="732"/>
      <c r="P156" s="732"/>
      <c r="Q156" s="732"/>
      <c r="R156" s="731">
        <v>-134999</v>
      </c>
      <c r="S156" s="732"/>
      <c r="T156" s="732"/>
      <c r="U156" s="731">
        <v>-1041648.2</v>
      </c>
      <c r="V156" s="732"/>
      <c r="W156" s="732"/>
      <c r="X156" s="732"/>
      <c r="Y156" s="732"/>
      <c r="Z156" s="732"/>
      <c r="AA156" s="732"/>
      <c r="AB156" s="732"/>
      <c r="AC156" s="732"/>
      <c r="AD156" s="732"/>
      <c r="AE156" s="732"/>
      <c r="AF156" s="732"/>
      <c r="AG156" s="732"/>
      <c r="AH156" s="732"/>
      <c r="AI156" s="732"/>
      <c r="AJ156" s="732"/>
      <c r="AK156" s="732"/>
      <c r="AL156" s="732"/>
      <c r="AM156" s="732"/>
      <c r="AN156" s="732"/>
      <c r="AO156" s="732"/>
      <c r="AP156" s="732"/>
      <c r="AQ156" s="732"/>
      <c r="AR156" s="732"/>
      <c r="AS156" s="732"/>
      <c r="AT156" s="732"/>
      <c r="AU156" s="732"/>
      <c r="AV156" s="731">
        <v>-677315.55</v>
      </c>
      <c r="AW156" s="732"/>
      <c r="AX156" s="732"/>
      <c r="AY156" s="731">
        <v>-1678748.46</v>
      </c>
      <c r="AZ156" s="732"/>
      <c r="BA156" s="731">
        <v>-745857.72</v>
      </c>
      <c r="BB156" s="731">
        <v>-1026527.18</v>
      </c>
      <c r="BC156" s="732"/>
      <c r="BD156" s="731">
        <v>-199999</v>
      </c>
      <c r="BE156" s="732"/>
      <c r="BF156" s="732"/>
      <c r="BG156" s="732"/>
      <c r="BH156" s="732"/>
      <c r="BI156" s="732"/>
      <c r="BJ156" s="732"/>
      <c r="BK156" s="732"/>
    </row>
    <row r="157" spans="1:63" ht="22.5" customHeight="1">
      <c r="A157" s="496">
        <v>1</v>
      </c>
      <c r="B157" s="497" t="s">
        <v>905</v>
      </c>
      <c r="C157" s="498" t="s">
        <v>903</v>
      </c>
      <c r="D157" s="498">
        <v>6</v>
      </c>
      <c r="E157" s="497"/>
      <c r="F157" s="498">
        <v>6</v>
      </c>
      <c r="G157" s="548" t="s">
        <v>2829</v>
      </c>
      <c r="H157" s="547" t="s">
        <v>231</v>
      </c>
      <c r="I157">
        <f t="shared" si="2"/>
        <v>0</v>
      </c>
      <c r="J157" s="732"/>
      <c r="K157" s="732"/>
      <c r="L157" s="732"/>
      <c r="M157" s="732"/>
      <c r="N157" s="732"/>
      <c r="O157" s="732"/>
      <c r="P157" s="732"/>
      <c r="Q157" s="732"/>
      <c r="R157" s="732"/>
      <c r="S157" s="732"/>
      <c r="T157" s="732"/>
      <c r="U157" s="732"/>
      <c r="V157" s="732"/>
      <c r="W157" s="732"/>
      <c r="X157" s="732"/>
      <c r="Y157" s="732"/>
      <c r="Z157" s="732"/>
      <c r="AA157" s="732"/>
      <c r="AB157" s="732"/>
      <c r="AC157" s="732"/>
      <c r="AD157" s="732"/>
      <c r="AE157" s="732"/>
      <c r="AF157" s="732"/>
      <c r="AG157" s="732"/>
      <c r="AH157" s="732"/>
      <c r="AI157" s="732"/>
      <c r="AJ157" s="732"/>
      <c r="AK157" s="732"/>
      <c r="AL157" s="732"/>
      <c r="AM157" s="732"/>
      <c r="AN157" s="732"/>
      <c r="AO157" s="732"/>
      <c r="AP157" s="732"/>
      <c r="AQ157" s="732"/>
      <c r="AR157" s="732"/>
      <c r="AS157" s="732"/>
      <c r="AT157" s="732"/>
      <c r="AU157" s="732"/>
      <c r="AV157" s="732"/>
      <c r="AW157" s="732"/>
      <c r="AX157" s="732"/>
      <c r="AY157" s="732"/>
      <c r="AZ157" s="732"/>
      <c r="BA157" s="732"/>
      <c r="BB157" s="732"/>
      <c r="BC157" s="732"/>
      <c r="BD157" s="732"/>
      <c r="BE157" s="732"/>
      <c r="BF157" s="732"/>
      <c r="BG157" s="732"/>
      <c r="BH157" s="732"/>
      <c r="BI157" s="732"/>
      <c r="BJ157" s="732"/>
      <c r="BK157" s="732"/>
    </row>
    <row r="158" spans="1:63" ht="22.5" customHeight="1">
      <c r="A158" s="496">
        <v>1</v>
      </c>
      <c r="B158" s="497" t="s">
        <v>905</v>
      </c>
      <c r="C158" s="498" t="s">
        <v>903</v>
      </c>
      <c r="D158" s="498">
        <v>6</v>
      </c>
      <c r="E158" s="497"/>
      <c r="F158" s="498">
        <v>6</v>
      </c>
      <c r="G158" s="550" t="s">
        <v>2830</v>
      </c>
      <c r="H158" s="549" t="s">
        <v>232</v>
      </c>
      <c r="I158">
        <f t="shared" si="2"/>
        <v>0</v>
      </c>
      <c r="J158" s="731">
        <v>-1557999.75</v>
      </c>
      <c r="K158" s="732"/>
      <c r="L158" s="732"/>
      <c r="M158" s="732"/>
      <c r="N158" s="731">
        <v>-511999</v>
      </c>
      <c r="O158" s="732"/>
      <c r="P158" s="732"/>
      <c r="Q158" s="732"/>
      <c r="R158" s="732"/>
      <c r="S158" s="732"/>
      <c r="T158" s="732"/>
      <c r="U158" s="731">
        <v>-4553497</v>
      </c>
      <c r="V158" s="732"/>
      <c r="W158" s="731">
        <v>-585999</v>
      </c>
      <c r="X158" s="732"/>
      <c r="Y158" s="732"/>
      <c r="Z158" s="732"/>
      <c r="AA158" s="732"/>
      <c r="AB158" s="732"/>
      <c r="AC158" s="732"/>
      <c r="AD158" s="731">
        <v>-1777220.49</v>
      </c>
      <c r="AE158" s="732"/>
      <c r="AF158" s="732"/>
      <c r="AG158" s="732"/>
      <c r="AH158" s="732"/>
      <c r="AI158" s="732"/>
      <c r="AJ158" s="732"/>
      <c r="AK158" s="732"/>
      <c r="AL158" s="732"/>
      <c r="AM158" s="732"/>
      <c r="AN158" s="732"/>
      <c r="AO158" s="732"/>
      <c r="AP158" s="732"/>
      <c r="AQ158" s="732"/>
      <c r="AR158" s="732"/>
      <c r="AS158" s="731">
        <v>-1595117</v>
      </c>
      <c r="AT158" s="732"/>
      <c r="AU158" s="732"/>
      <c r="AV158" s="732"/>
      <c r="AW158" s="732"/>
      <c r="AX158" s="731">
        <v>-1810504</v>
      </c>
      <c r="AY158" s="731">
        <v>-11818339</v>
      </c>
      <c r="AZ158" s="732"/>
      <c r="BA158" s="731">
        <v>-2900998</v>
      </c>
      <c r="BB158" s="731">
        <v>-3137998</v>
      </c>
      <c r="BC158" s="732"/>
      <c r="BD158" s="731">
        <v>-1726999</v>
      </c>
      <c r="BE158" s="732"/>
      <c r="BF158" s="732"/>
      <c r="BG158" s="732"/>
      <c r="BH158" s="732"/>
      <c r="BI158" s="732"/>
      <c r="BJ158" s="732"/>
      <c r="BK158" s="731">
        <v>-1217800</v>
      </c>
    </row>
    <row r="159" spans="1:63" ht="22.5" customHeight="1">
      <c r="A159" s="496">
        <v>1</v>
      </c>
      <c r="B159" s="497" t="s">
        <v>905</v>
      </c>
      <c r="C159" s="498" t="s">
        <v>903</v>
      </c>
      <c r="D159" s="498">
        <v>6</v>
      </c>
      <c r="E159" s="497"/>
      <c r="F159" s="498">
        <v>6</v>
      </c>
      <c r="G159" s="550" t="s">
        <v>2831</v>
      </c>
      <c r="H159" s="549" t="s">
        <v>233</v>
      </c>
      <c r="I159">
        <f t="shared" si="2"/>
        <v>0</v>
      </c>
      <c r="J159" s="731">
        <v>106318844</v>
      </c>
      <c r="K159" s="731">
        <v>343500</v>
      </c>
      <c r="L159" s="731">
        <v>8158344</v>
      </c>
      <c r="M159" s="731">
        <v>5751250</v>
      </c>
      <c r="N159" s="732"/>
      <c r="O159" s="731">
        <v>4826330</v>
      </c>
      <c r="P159" s="732"/>
      <c r="Q159" s="732"/>
      <c r="R159" s="731">
        <v>7656780</v>
      </c>
      <c r="S159" s="731">
        <v>17133271</v>
      </c>
      <c r="T159" s="731">
        <v>738300</v>
      </c>
      <c r="U159" s="732"/>
      <c r="V159" s="732"/>
      <c r="W159" s="732"/>
      <c r="X159" s="731">
        <v>1521900</v>
      </c>
      <c r="Y159" s="732"/>
      <c r="Z159" s="732"/>
      <c r="AA159" s="732"/>
      <c r="AB159" s="732"/>
      <c r="AC159" s="732"/>
      <c r="AD159" s="731">
        <v>100304339</v>
      </c>
      <c r="AE159" s="732"/>
      <c r="AF159" s="731">
        <v>12261637</v>
      </c>
      <c r="AG159" s="731">
        <v>8865829</v>
      </c>
      <c r="AH159" s="731">
        <v>24309880</v>
      </c>
      <c r="AI159" s="731">
        <v>8840424</v>
      </c>
      <c r="AJ159" s="731">
        <v>1205501</v>
      </c>
      <c r="AK159" s="731">
        <v>2076000</v>
      </c>
      <c r="AL159" s="731">
        <v>13775283</v>
      </c>
      <c r="AM159" s="731">
        <v>725000</v>
      </c>
      <c r="AN159" s="731">
        <v>3400600</v>
      </c>
      <c r="AO159" s="731">
        <v>5255990.5</v>
      </c>
      <c r="AP159" s="731">
        <v>3459790.49</v>
      </c>
      <c r="AQ159" s="732"/>
      <c r="AR159" s="732"/>
      <c r="AS159" s="732"/>
      <c r="AT159" s="732"/>
      <c r="AU159" s="731">
        <v>940979.39</v>
      </c>
      <c r="AV159" s="731">
        <v>1345659.09</v>
      </c>
      <c r="AW159" s="732"/>
      <c r="AX159" s="732"/>
      <c r="AY159" s="731">
        <v>8640000</v>
      </c>
      <c r="AZ159" s="732"/>
      <c r="BA159" s="732"/>
      <c r="BB159" s="732"/>
      <c r="BC159" s="732"/>
      <c r="BD159" s="732"/>
      <c r="BE159" s="731">
        <v>12379500</v>
      </c>
      <c r="BF159" s="731">
        <v>7586687</v>
      </c>
      <c r="BG159" s="732"/>
      <c r="BH159" s="731">
        <v>647945</v>
      </c>
      <c r="BI159" s="732"/>
      <c r="BJ159" s="731">
        <v>11642965</v>
      </c>
      <c r="BK159" s="731">
        <v>4449485</v>
      </c>
    </row>
    <row r="160" spans="1:63" ht="22.5" customHeight="1">
      <c r="A160" s="496">
        <v>1</v>
      </c>
      <c r="B160" s="497" t="s">
        <v>905</v>
      </c>
      <c r="C160" s="498" t="s">
        <v>903</v>
      </c>
      <c r="D160" s="498">
        <v>6</v>
      </c>
      <c r="E160" s="497"/>
      <c r="F160" s="498">
        <v>6</v>
      </c>
      <c r="G160" s="550" t="s">
        <v>2832</v>
      </c>
      <c r="H160" s="549" t="s">
        <v>234</v>
      </c>
      <c r="I160">
        <f t="shared" si="2"/>
        <v>3056716</v>
      </c>
      <c r="J160" s="731">
        <v>367112818.19999999</v>
      </c>
      <c r="K160" s="731">
        <v>17192089.43</v>
      </c>
      <c r="L160" s="731">
        <v>39016961.5</v>
      </c>
      <c r="M160" s="731">
        <v>8203140</v>
      </c>
      <c r="N160" s="732"/>
      <c r="O160" s="731">
        <v>1144865.5</v>
      </c>
      <c r="P160" s="731">
        <v>2810100</v>
      </c>
      <c r="Q160" s="731">
        <v>22664993.84</v>
      </c>
      <c r="R160" s="731">
        <v>14136570.369999999</v>
      </c>
      <c r="S160" s="731">
        <v>14563954</v>
      </c>
      <c r="T160" s="731">
        <v>700000</v>
      </c>
      <c r="U160" s="731">
        <v>9730100</v>
      </c>
      <c r="V160" s="731">
        <v>3056716</v>
      </c>
      <c r="W160" s="731">
        <v>936960</v>
      </c>
      <c r="X160" s="731">
        <v>23600000</v>
      </c>
      <c r="Y160" s="732"/>
      <c r="Z160" s="731">
        <v>147000</v>
      </c>
      <c r="AA160" s="731">
        <v>511000</v>
      </c>
      <c r="AB160" s="732"/>
      <c r="AC160" s="732"/>
      <c r="AD160" s="732"/>
      <c r="AE160" s="731">
        <v>6708472</v>
      </c>
      <c r="AF160" s="732"/>
      <c r="AG160" s="731">
        <v>30151953</v>
      </c>
      <c r="AH160" s="732"/>
      <c r="AI160" s="731">
        <v>4451902</v>
      </c>
      <c r="AJ160" s="732"/>
      <c r="AK160" s="731">
        <v>45854644</v>
      </c>
      <c r="AL160" s="732"/>
      <c r="AM160" s="732"/>
      <c r="AN160" s="731">
        <v>2566500</v>
      </c>
      <c r="AO160" s="732"/>
      <c r="AP160" s="731">
        <v>3501999.08</v>
      </c>
      <c r="AQ160" s="732"/>
      <c r="AR160" s="732"/>
      <c r="AS160" s="731">
        <v>16521973.199999999</v>
      </c>
      <c r="AT160" s="732"/>
      <c r="AU160" s="731">
        <v>18995642.48</v>
      </c>
      <c r="AV160" s="731">
        <v>9893819.2899999991</v>
      </c>
      <c r="AW160" s="731">
        <v>5416746</v>
      </c>
      <c r="AX160" s="731">
        <v>9875004.25</v>
      </c>
      <c r="AY160" s="731">
        <v>42930054</v>
      </c>
      <c r="AZ160" s="731">
        <v>5315200</v>
      </c>
      <c r="BA160" s="731">
        <v>1400000</v>
      </c>
      <c r="BB160" s="731">
        <v>2222324</v>
      </c>
      <c r="BC160" s="731">
        <v>3433077.43</v>
      </c>
      <c r="BD160" s="732"/>
      <c r="BE160" s="731">
        <v>11849100</v>
      </c>
      <c r="BF160" s="731">
        <v>31735507.57</v>
      </c>
      <c r="BG160" s="731">
        <v>31530550</v>
      </c>
      <c r="BH160" s="731">
        <v>2450612.48</v>
      </c>
      <c r="BI160" s="732"/>
      <c r="BJ160" s="731">
        <v>1528555</v>
      </c>
      <c r="BK160" s="732"/>
    </row>
    <row r="161" spans="1:63" ht="22.5" customHeight="1">
      <c r="A161" s="496">
        <v>1</v>
      </c>
      <c r="B161" s="497" t="s">
        <v>905</v>
      </c>
      <c r="C161" s="498" t="s">
        <v>903</v>
      </c>
      <c r="D161" s="498">
        <v>6</v>
      </c>
      <c r="E161" s="497"/>
      <c r="F161" s="498">
        <v>6</v>
      </c>
      <c r="G161" s="550" t="s">
        <v>2833</v>
      </c>
      <c r="H161" s="549" t="s">
        <v>235</v>
      </c>
      <c r="I161">
        <f t="shared" si="2"/>
        <v>4512000</v>
      </c>
      <c r="J161" s="731">
        <v>4457950</v>
      </c>
      <c r="K161" s="731">
        <v>701400</v>
      </c>
      <c r="L161" s="731">
        <v>6870848</v>
      </c>
      <c r="M161" s="731">
        <v>7732071</v>
      </c>
      <c r="N161" s="731">
        <v>256868</v>
      </c>
      <c r="O161" s="731">
        <v>6059602.9000000004</v>
      </c>
      <c r="P161" s="731">
        <v>2815100</v>
      </c>
      <c r="Q161" s="732"/>
      <c r="R161" s="731">
        <v>536700</v>
      </c>
      <c r="S161" s="731">
        <v>1684445</v>
      </c>
      <c r="T161" s="731">
        <v>876784</v>
      </c>
      <c r="U161" s="731">
        <v>4218000</v>
      </c>
      <c r="V161" s="731">
        <v>4512000</v>
      </c>
      <c r="W161" s="732"/>
      <c r="X161" s="731">
        <v>1993191.72</v>
      </c>
      <c r="Y161" s="731">
        <v>374248</v>
      </c>
      <c r="Z161" s="731">
        <v>16603707</v>
      </c>
      <c r="AA161" s="731">
        <v>30043808</v>
      </c>
      <c r="AB161" s="732"/>
      <c r="AC161" s="731">
        <v>5501450</v>
      </c>
      <c r="AD161" s="732"/>
      <c r="AE161" s="731">
        <v>42500</v>
      </c>
      <c r="AF161" s="731">
        <v>16628241.6</v>
      </c>
      <c r="AG161" s="731">
        <v>1611000</v>
      </c>
      <c r="AH161" s="731">
        <v>51708386.710000001</v>
      </c>
      <c r="AI161" s="731">
        <v>1013437</v>
      </c>
      <c r="AJ161" s="731">
        <v>37449527.869999997</v>
      </c>
      <c r="AK161" s="731">
        <v>10291243</v>
      </c>
      <c r="AL161" s="731">
        <v>60122840</v>
      </c>
      <c r="AM161" s="731">
        <v>5708899</v>
      </c>
      <c r="AN161" s="731">
        <v>4459130.1500000004</v>
      </c>
      <c r="AO161" s="731">
        <v>27394070.210000001</v>
      </c>
      <c r="AP161" s="731">
        <v>18123031</v>
      </c>
      <c r="AQ161" s="732"/>
      <c r="AR161" s="732"/>
      <c r="AS161" s="731">
        <v>1263400</v>
      </c>
      <c r="AT161" s="731">
        <v>184000</v>
      </c>
      <c r="AU161" s="731">
        <v>8158882.5999999996</v>
      </c>
      <c r="AV161" s="732"/>
      <c r="AW161" s="731">
        <v>5248750</v>
      </c>
      <c r="AX161" s="731">
        <v>459000</v>
      </c>
      <c r="AY161" s="731">
        <v>24585497.989999998</v>
      </c>
      <c r="AZ161" s="731">
        <v>3343228.2</v>
      </c>
      <c r="BA161" s="731">
        <v>869400</v>
      </c>
      <c r="BB161" s="731">
        <v>1618300</v>
      </c>
      <c r="BC161" s="731">
        <v>12076040.07</v>
      </c>
      <c r="BD161" s="732"/>
      <c r="BE161" s="731">
        <v>4159213</v>
      </c>
      <c r="BF161" s="732"/>
      <c r="BG161" s="732"/>
      <c r="BH161" s="731">
        <v>134000</v>
      </c>
      <c r="BI161" s="732"/>
      <c r="BJ161" s="732"/>
      <c r="BK161" s="732"/>
    </row>
    <row r="162" spans="1:63" ht="22.5" customHeight="1">
      <c r="A162" s="496">
        <v>1</v>
      </c>
      <c r="B162" s="497" t="s">
        <v>905</v>
      </c>
      <c r="C162" s="498" t="s">
        <v>903</v>
      </c>
      <c r="D162" s="498">
        <v>6</v>
      </c>
      <c r="E162" s="497"/>
      <c r="F162" s="498">
        <v>6</v>
      </c>
      <c r="G162" s="548" t="s">
        <v>2834</v>
      </c>
      <c r="H162" s="549" t="s">
        <v>236</v>
      </c>
      <c r="I162">
        <f t="shared" si="2"/>
        <v>15886572.619999999</v>
      </c>
      <c r="J162" s="731">
        <v>8008237.5700000003</v>
      </c>
      <c r="K162" s="731">
        <v>2941957</v>
      </c>
      <c r="L162" s="732"/>
      <c r="M162" s="731">
        <v>3159198</v>
      </c>
      <c r="N162" s="731">
        <v>1030000</v>
      </c>
      <c r="O162" s="731">
        <v>2587176.83</v>
      </c>
      <c r="P162" s="731">
        <v>2847145</v>
      </c>
      <c r="Q162" s="731">
        <v>3200625.67</v>
      </c>
      <c r="R162" s="731">
        <v>4765330.5</v>
      </c>
      <c r="S162" s="731">
        <v>4721822</v>
      </c>
      <c r="T162" s="731">
        <v>2870441</v>
      </c>
      <c r="U162" s="731">
        <v>295000</v>
      </c>
      <c r="V162" s="731">
        <v>15886572.619999999</v>
      </c>
      <c r="W162" s="731">
        <v>2390699.98</v>
      </c>
      <c r="X162" s="731">
        <v>2947590.5</v>
      </c>
      <c r="Y162" s="731">
        <v>3869150</v>
      </c>
      <c r="Z162" s="731">
        <v>1552500</v>
      </c>
      <c r="AA162" s="731">
        <v>6916158.8200000003</v>
      </c>
      <c r="AB162" s="731">
        <v>4955692.12</v>
      </c>
      <c r="AC162" s="731">
        <v>2477513.17</v>
      </c>
      <c r="AD162" s="732"/>
      <c r="AE162" s="731">
        <v>6515800</v>
      </c>
      <c r="AF162" s="731">
        <v>2723107</v>
      </c>
      <c r="AG162" s="731">
        <v>1642950</v>
      </c>
      <c r="AH162" s="731">
        <v>13865891.15</v>
      </c>
      <c r="AI162" s="731">
        <v>2156192</v>
      </c>
      <c r="AJ162" s="731">
        <v>7555092.3300000001</v>
      </c>
      <c r="AK162" s="731">
        <v>5244500</v>
      </c>
      <c r="AL162" s="731">
        <v>13021245.17</v>
      </c>
      <c r="AM162" s="731">
        <v>4798129</v>
      </c>
      <c r="AN162" s="731">
        <v>10051147.57</v>
      </c>
      <c r="AO162" s="731">
        <v>3566004.66</v>
      </c>
      <c r="AP162" s="731">
        <v>3557885</v>
      </c>
      <c r="AQ162" s="731">
        <v>8109803.25</v>
      </c>
      <c r="AR162" s="732"/>
      <c r="AS162" s="731">
        <v>5372028.2699999996</v>
      </c>
      <c r="AT162" s="731">
        <v>2037800</v>
      </c>
      <c r="AU162" s="731">
        <v>18363750.379999999</v>
      </c>
      <c r="AV162" s="731">
        <v>8731032.9800000004</v>
      </c>
      <c r="AW162" s="731">
        <v>9135846.8200000003</v>
      </c>
      <c r="AX162" s="731">
        <v>888110</v>
      </c>
      <c r="AY162" s="732"/>
      <c r="AZ162" s="731">
        <v>18393446.739999998</v>
      </c>
      <c r="BA162" s="731">
        <v>3182600</v>
      </c>
      <c r="BB162" s="731">
        <v>3397910.6</v>
      </c>
      <c r="BC162" s="731">
        <v>5066248.05</v>
      </c>
      <c r="BD162" s="732"/>
      <c r="BE162" s="731">
        <v>6338655.6799999997</v>
      </c>
      <c r="BF162" s="731">
        <v>4599545</v>
      </c>
      <c r="BG162" s="731">
        <v>4397723.5</v>
      </c>
      <c r="BH162" s="731">
        <v>3102970</v>
      </c>
      <c r="BI162" s="732"/>
      <c r="BJ162" s="731">
        <v>405758</v>
      </c>
      <c r="BK162" s="732"/>
    </row>
    <row r="163" spans="1:63" ht="22.5" customHeight="1">
      <c r="A163" s="496">
        <v>1</v>
      </c>
      <c r="B163" s="497" t="s">
        <v>905</v>
      </c>
      <c r="C163" s="498" t="s">
        <v>903</v>
      </c>
      <c r="D163" s="498">
        <v>6</v>
      </c>
      <c r="E163" s="497"/>
      <c r="F163" s="498">
        <v>6</v>
      </c>
      <c r="G163" s="548" t="s">
        <v>2835</v>
      </c>
      <c r="H163" s="549" t="s">
        <v>237</v>
      </c>
      <c r="I163">
        <f t="shared" si="2"/>
        <v>0</v>
      </c>
      <c r="J163" s="731">
        <v>4150964</v>
      </c>
      <c r="K163" s="731">
        <v>287650</v>
      </c>
      <c r="L163" s="731">
        <v>1523000</v>
      </c>
      <c r="M163" s="731">
        <v>1630000</v>
      </c>
      <c r="N163" s="732"/>
      <c r="O163" s="732"/>
      <c r="P163" s="731">
        <v>19800</v>
      </c>
      <c r="Q163" s="731">
        <v>498500</v>
      </c>
      <c r="R163" s="732"/>
      <c r="S163" s="732"/>
      <c r="T163" s="732"/>
      <c r="U163" s="732"/>
      <c r="V163" s="732"/>
      <c r="W163" s="732"/>
      <c r="X163" s="732"/>
      <c r="Y163" s="732"/>
      <c r="Z163" s="732"/>
      <c r="AA163" s="732"/>
      <c r="AB163" s="732"/>
      <c r="AC163" s="732"/>
      <c r="AD163" s="732"/>
      <c r="AE163" s="732"/>
      <c r="AF163" s="732"/>
      <c r="AG163" s="732"/>
      <c r="AH163" s="732"/>
      <c r="AI163" s="732"/>
      <c r="AJ163" s="732"/>
      <c r="AK163" s="732"/>
      <c r="AL163" s="732"/>
      <c r="AM163" s="732"/>
      <c r="AN163" s="732"/>
      <c r="AO163" s="732"/>
      <c r="AP163" s="732"/>
      <c r="AQ163" s="732"/>
      <c r="AR163" s="732"/>
      <c r="AS163" s="731">
        <v>279465.84999999998</v>
      </c>
      <c r="AT163" s="732"/>
      <c r="AU163" s="731">
        <v>3325078</v>
      </c>
      <c r="AV163" s="731">
        <v>160426.70000000001</v>
      </c>
      <c r="AW163" s="731">
        <v>292200</v>
      </c>
      <c r="AX163" s="731">
        <v>13375</v>
      </c>
      <c r="AY163" s="731">
        <v>189900</v>
      </c>
      <c r="AZ163" s="732"/>
      <c r="BA163" s="732"/>
      <c r="BB163" s="732"/>
      <c r="BC163" s="732"/>
      <c r="BD163" s="732"/>
      <c r="BE163" s="732"/>
      <c r="BF163" s="732"/>
      <c r="BG163" s="732"/>
      <c r="BH163" s="731">
        <v>3602924.39</v>
      </c>
      <c r="BI163" s="732"/>
      <c r="BJ163" s="731">
        <v>130000</v>
      </c>
      <c r="BK163" s="731">
        <v>1932000</v>
      </c>
    </row>
    <row r="164" spans="1:63" ht="22.5" customHeight="1">
      <c r="A164" s="496">
        <v>1</v>
      </c>
      <c r="B164" s="497" t="s">
        <v>905</v>
      </c>
      <c r="C164" s="498" t="s">
        <v>903</v>
      </c>
      <c r="D164" s="498">
        <v>6</v>
      </c>
      <c r="E164" s="497"/>
      <c r="F164" s="498">
        <v>6</v>
      </c>
      <c r="G164" s="548" t="s">
        <v>2836</v>
      </c>
      <c r="H164" s="549" t="s">
        <v>238</v>
      </c>
      <c r="I164">
        <f t="shared" si="2"/>
        <v>0</v>
      </c>
      <c r="J164" s="731">
        <v>23337000</v>
      </c>
      <c r="K164" s="732"/>
      <c r="L164" s="731">
        <v>528580</v>
      </c>
      <c r="M164" s="731">
        <v>4817140</v>
      </c>
      <c r="N164" s="732"/>
      <c r="O164" s="732"/>
      <c r="P164" s="732"/>
      <c r="Q164" s="732"/>
      <c r="R164" s="732"/>
      <c r="S164" s="732"/>
      <c r="T164" s="731">
        <v>135000</v>
      </c>
      <c r="U164" s="732"/>
      <c r="V164" s="732"/>
      <c r="W164" s="732"/>
      <c r="X164" s="732"/>
      <c r="Y164" s="732"/>
      <c r="Z164" s="732"/>
      <c r="AA164" s="732"/>
      <c r="AB164" s="732"/>
      <c r="AC164" s="732"/>
      <c r="AD164" s="732"/>
      <c r="AE164" s="732"/>
      <c r="AF164" s="732"/>
      <c r="AG164" s="732"/>
      <c r="AH164" s="732"/>
      <c r="AI164" s="732"/>
      <c r="AJ164" s="732"/>
      <c r="AK164" s="732"/>
      <c r="AL164" s="732"/>
      <c r="AM164" s="732"/>
      <c r="AN164" s="732"/>
      <c r="AO164" s="732"/>
      <c r="AP164" s="732"/>
      <c r="AQ164" s="732"/>
      <c r="AR164" s="732"/>
      <c r="AS164" s="731">
        <v>143550</v>
      </c>
      <c r="AT164" s="732"/>
      <c r="AU164" s="732"/>
      <c r="AV164" s="732"/>
      <c r="AW164" s="732"/>
      <c r="AX164" s="731">
        <v>123548</v>
      </c>
      <c r="AY164" s="732"/>
      <c r="AZ164" s="731">
        <v>3980000</v>
      </c>
      <c r="BA164" s="732"/>
      <c r="BB164" s="732"/>
      <c r="BC164" s="732"/>
      <c r="BD164" s="732"/>
      <c r="BE164" s="732"/>
      <c r="BF164" s="732"/>
      <c r="BG164" s="731">
        <v>4000000</v>
      </c>
      <c r="BH164" s="732"/>
      <c r="BI164" s="732"/>
      <c r="BJ164" s="731">
        <v>2300000</v>
      </c>
      <c r="BK164" s="732"/>
    </row>
    <row r="165" spans="1:63" ht="22.5" customHeight="1">
      <c r="A165" s="496">
        <v>1</v>
      </c>
      <c r="B165" s="497" t="s">
        <v>905</v>
      </c>
      <c r="C165" s="498" t="s">
        <v>903</v>
      </c>
      <c r="D165" s="498">
        <v>6</v>
      </c>
      <c r="E165" s="497"/>
      <c r="F165" s="498">
        <v>6</v>
      </c>
      <c r="G165" s="548" t="s">
        <v>2837</v>
      </c>
      <c r="H165" s="547" t="s">
        <v>239</v>
      </c>
      <c r="I165">
        <f t="shared" si="2"/>
        <v>0</v>
      </c>
      <c r="J165" s="731">
        <v>15006380</v>
      </c>
      <c r="K165" s="732"/>
      <c r="L165" s="731">
        <v>1497726.2</v>
      </c>
      <c r="M165" s="732"/>
      <c r="N165" s="732"/>
      <c r="O165" s="732"/>
      <c r="P165" s="731">
        <v>3115239.04</v>
      </c>
      <c r="Q165" s="732"/>
      <c r="R165" s="731">
        <v>253502.79</v>
      </c>
      <c r="S165" s="731">
        <v>352985.88</v>
      </c>
      <c r="T165" s="732"/>
      <c r="U165" s="732"/>
      <c r="V165" s="732"/>
      <c r="W165" s="732"/>
      <c r="X165" s="732"/>
      <c r="Y165" s="732"/>
      <c r="Z165" s="732"/>
      <c r="AA165" s="732"/>
      <c r="AB165" s="732"/>
      <c r="AC165" s="732"/>
      <c r="AD165" s="732"/>
      <c r="AE165" s="732"/>
      <c r="AF165" s="732"/>
      <c r="AG165" s="732"/>
      <c r="AH165" s="732"/>
      <c r="AI165" s="732"/>
      <c r="AJ165" s="732"/>
      <c r="AK165" s="732"/>
      <c r="AL165" s="732"/>
      <c r="AM165" s="732"/>
      <c r="AN165" s="732"/>
      <c r="AO165" s="732"/>
      <c r="AP165" s="732"/>
      <c r="AQ165" s="732"/>
      <c r="AR165" s="732"/>
      <c r="AS165" s="732"/>
      <c r="AT165" s="731">
        <v>745816.31</v>
      </c>
      <c r="AU165" s="731">
        <v>454732.33</v>
      </c>
      <c r="AV165" s="732"/>
      <c r="AW165" s="732"/>
      <c r="AX165" s="732"/>
      <c r="AY165" s="731">
        <v>3123848.46</v>
      </c>
      <c r="AZ165" s="732"/>
      <c r="BA165" s="732"/>
      <c r="BB165" s="732"/>
      <c r="BC165" s="732"/>
      <c r="BD165" s="732"/>
      <c r="BE165" s="732"/>
      <c r="BF165" s="732"/>
      <c r="BG165" s="731">
        <v>721500</v>
      </c>
      <c r="BH165" s="732"/>
      <c r="BI165" s="732"/>
      <c r="BJ165" s="732"/>
      <c r="BK165" s="732"/>
    </row>
    <row r="166" spans="1:63" ht="22.5" customHeight="1">
      <c r="A166" s="496">
        <v>1</v>
      </c>
      <c r="B166" s="497" t="s">
        <v>905</v>
      </c>
      <c r="C166" s="498" t="s">
        <v>903</v>
      </c>
      <c r="D166" s="498">
        <v>6</v>
      </c>
      <c r="E166" s="497"/>
      <c r="F166" s="498">
        <v>6</v>
      </c>
      <c r="G166" s="550" t="s">
        <v>2838</v>
      </c>
      <c r="H166" s="549" t="s">
        <v>240</v>
      </c>
      <c r="I166">
        <f t="shared" si="2"/>
        <v>0</v>
      </c>
      <c r="J166" s="731">
        <v>1985000</v>
      </c>
      <c r="K166" s="732"/>
      <c r="L166" s="732"/>
      <c r="M166" s="732"/>
      <c r="N166" s="732"/>
      <c r="O166" s="732"/>
      <c r="P166" s="732"/>
      <c r="Q166" s="732"/>
      <c r="R166" s="732"/>
      <c r="S166" s="732"/>
      <c r="T166" s="732"/>
      <c r="U166" s="732"/>
      <c r="V166" s="732"/>
      <c r="W166" s="732"/>
      <c r="X166" s="732"/>
      <c r="Y166" s="732"/>
      <c r="Z166" s="732"/>
      <c r="AA166" s="732"/>
      <c r="AB166" s="732"/>
      <c r="AC166" s="732"/>
      <c r="AD166" s="732"/>
      <c r="AE166" s="732"/>
      <c r="AF166" s="732"/>
      <c r="AG166" s="732"/>
      <c r="AH166" s="732"/>
      <c r="AI166" s="732"/>
      <c r="AJ166" s="732"/>
      <c r="AK166" s="732"/>
      <c r="AL166" s="732"/>
      <c r="AM166" s="732"/>
      <c r="AN166" s="732"/>
      <c r="AO166" s="732"/>
      <c r="AP166" s="732"/>
      <c r="AQ166" s="732"/>
      <c r="AR166" s="732"/>
      <c r="AS166" s="732"/>
      <c r="AT166" s="732"/>
      <c r="AU166" s="732"/>
      <c r="AV166" s="732"/>
      <c r="AW166" s="732"/>
      <c r="AX166" s="732"/>
      <c r="AY166" s="732"/>
      <c r="AZ166" s="732"/>
      <c r="BA166" s="732"/>
      <c r="BB166" s="732"/>
      <c r="BC166" s="732"/>
      <c r="BD166" s="732"/>
      <c r="BE166" s="732"/>
      <c r="BF166" s="732"/>
      <c r="BG166" s="732"/>
      <c r="BH166" s="732"/>
      <c r="BI166" s="732"/>
      <c r="BJ166" s="732"/>
      <c r="BK166" s="732"/>
    </row>
    <row r="167" spans="1:63" ht="22.5" customHeight="1">
      <c r="A167" s="496">
        <v>1</v>
      </c>
      <c r="B167" s="497" t="s">
        <v>905</v>
      </c>
      <c r="C167" s="498" t="s">
        <v>903</v>
      </c>
      <c r="D167" s="498">
        <v>6</v>
      </c>
      <c r="E167" s="497"/>
      <c r="F167" s="498">
        <v>6</v>
      </c>
      <c r="G167" s="550" t="s">
        <v>2839</v>
      </c>
      <c r="H167" s="549" t="s">
        <v>241</v>
      </c>
      <c r="I167">
        <f t="shared" si="2"/>
        <v>0</v>
      </c>
      <c r="J167" s="732"/>
      <c r="K167" s="732"/>
      <c r="L167" s="731">
        <v>3580072.16</v>
      </c>
      <c r="M167" s="731">
        <v>1826317</v>
      </c>
      <c r="N167" s="731">
        <v>2965000</v>
      </c>
      <c r="O167" s="732"/>
      <c r="P167" s="731">
        <v>780883</v>
      </c>
      <c r="Q167" s="732"/>
      <c r="R167" s="731">
        <v>203022</v>
      </c>
      <c r="S167" s="732"/>
      <c r="T167" s="731">
        <v>1814822</v>
      </c>
      <c r="U167" s="731">
        <v>599900</v>
      </c>
      <c r="V167" s="732"/>
      <c r="W167" s="732"/>
      <c r="X167" s="732"/>
      <c r="Y167" s="732"/>
      <c r="Z167" s="732"/>
      <c r="AA167" s="732"/>
      <c r="AB167" s="732"/>
      <c r="AC167" s="732"/>
      <c r="AD167" s="732"/>
      <c r="AE167" s="732"/>
      <c r="AF167" s="732"/>
      <c r="AG167" s="732"/>
      <c r="AH167" s="732"/>
      <c r="AI167" s="731">
        <v>1087450</v>
      </c>
      <c r="AJ167" s="732"/>
      <c r="AK167" s="732"/>
      <c r="AL167" s="732"/>
      <c r="AM167" s="732"/>
      <c r="AN167" s="732"/>
      <c r="AO167" s="732"/>
      <c r="AP167" s="732"/>
      <c r="AQ167" s="732"/>
      <c r="AR167" s="732"/>
      <c r="AS167" s="731">
        <v>278000</v>
      </c>
      <c r="AT167" s="731">
        <v>2028000</v>
      </c>
      <c r="AU167" s="732"/>
      <c r="AV167" s="731">
        <v>775022.76</v>
      </c>
      <c r="AW167" s="731">
        <v>2580000</v>
      </c>
      <c r="AX167" s="732"/>
      <c r="AY167" s="732"/>
      <c r="AZ167" s="732"/>
      <c r="BA167" s="731">
        <v>66960</v>
      </c>
      <c r="BB167" s="731">
        <v>654000</v>
      </c>
      <c r="BC167" s="732"/>
      <c r="BD167" s="732"/>
      <c r="BE167" s="732"/>
      <c r="BF167" s="731">
        <v>499562</v>
      </c>
      <c r="BG167" s="732"/>
      <c r="BH167" s="732"/>
      <c r="BI167" s="732"/>
      <c r="BJ167" s="731">
        <v>2440560</v>
      </c>
      <c r="BK167" s="732"/>
    </row>
    <row r="168" spans="1:63" ht="22.5" customHeight="1">
      <c r="A168" s="496">
        <v>1</v>
      </c>
      <c r="B168" s="497" t="s">
        <v>905</v>
      </c>
      <c r="C168" s="498" t="s">
        <v>903</v>
      </c>
      <c r="D168" s="498">
        <v>6</v>
      </c>
      <c r="E168" s="497"/>
      <c r="F168" s="498">
        <v>6</v>
      </c>
      <c r="G168" s="548" t="s">
        <v>2840</v>
      </c>
      <c r="H168" s="547" t="s">
        <v>242</v>
      </c>
      <c r="I168">
        <f t="shared" si="2"/>
        <v>0</v>
      </c>
      <c r="J168" s="731">
        <v>-33262831.09</v>
      </c>
      <c r="K168" s="731">
        <v>-75435.95</v>
      </c>
      <c r="L168" s="731">
        <v>-7381678.5599999996</v>
      </c>
      <c r="M168" s="731">
        <v>-5751246</v>
      </c>
      <c r="N168" s="732"/>
      <c r="O168" s="731">
        <v>-279090.90000000002</v>
      </c>
      <c r="P168" s="732"/>
      <c r="Q168" s="732"/>
      <c r="R168" s="731">
        <v>-6639107.3700000001</v>
      </c>
      <c r="S168" s="731">
        <v>-12172140.050000001</v>
      </c>
      <c r="T168" s="731">
        <v>-31993</v>
      </c>
      <c r="U168" s="732"/>
      <c r="V168" s="732"/>
      <c r="W168" s="732"/>
      <c r="X168" s="731">
        <v>-1112615.26</v>
      </c>
      <c r="Y168" s="732"/>
      <c r="Z168" s="732"/>
      <c r="AA168" s="732"/>
      <c r="AB168" s="732"/>
      <c r="AC168" s="732"/>
      <c r="AD168" s="731">
        <v>-99380322.060000002</v>
      </c>
      <c r="AE168" s="732"/>
      <c r="AF168" s="731">
        <v>-8059961.5499999998</v>
      </c>
      <c r="AG168" s="731">
        <v>-3989623.05</v>
      </c>
      <c r="AH168" s="731">
        <v>-21807742.239999998</v>
      </c>
      <c r="AI168" s="731">
        <v>-4154999.28</v>
      </c>
      <c r="AJ168" s="731">
        <v>-924194.68</v>
      </c>
      <c r="AK168" s="731">
        <v>-1020019.92</v>
      </c>
      <c r="AL168" s="731">
        <v>-12772283.869999999</v>
      </c>
      <c r="AM168" s="731">
        <v>-410833.33</v>
      </c>
      <c r="AN168" s="731">
        <v>-2119236.16</v>
      </c>
      <c r="AO168" s="731">
        <v>-3584055.22</v>
      </c>
      <c r="AP168" s="731">
        <v>-3459784.49</v>
      </c>
      <c r="AQ168" s="732"/>
      <c r="AR168" s="732"/>
      <c r="AS168" s="732"/>
      <c r="AT168" s="732"/>
      <c r="AU168" s="731">
        <v>-9019.99</v>
      </c>
      <c r="AV168" s="731">
        <v>-1095446.98</v>
      </c>
      <c r="AW168" s="732"/>
      <c r="AX168" s="732"/>
      <c r="AY168" s="731">
        <v>-8366491.4699999997</v>
      </c>
      <c r="AZ168" s="732"/>
      <c r="BA168" s="732"/>
      <c r="BB168" s="732"/>
      <c r="BC168" s="732"/>
      <c r="BD168" s="732"/>
      <c r="BE168" s="731">
        <v>-10050980.33</v>
      </c>
      <c r="BF168" s="731">
        <v>-7586664</v>
      </c>
      <c r="BG168" s="732"/>
      <c r="BH168" s="731">
        <v>-321110.09000000003</v>
      </c>
      <c r="BI168" s="732"/>
      <c r="BJ168" s="731">
        <v>-10845793.68</v>
      </c>
      <c r="BK168" s="731">
        <v>-2796723.83</v>
      </c>
    </row>
    <row r="169" spans="1:63" ht="22.5" customHeight="1">
      <c r="A169" s="496">
        <v>1</v>
      </c>
      <c r="B169" s="497" t="s">
        <v>905</v>
      </c>
      <c r="C169" s="498" t="s">
        <v>903</v>
      </c>
      <c r="D169" s="498">
        <v>6</v>
      </c>
      <c r="E169" s="497"/>
      <c r="F169" s="498">
        <v>6</v>
      </c>
      <c r="G169" s="550" t="s">
        <v>2841</v>
      </c>
      <c r="H169" s="549" t="s">
        <v>243</v>
      </c>
      <c r="I169">
        <f t="shared" si="2"/>
        <v>-1417117.4</v>
      </c>
      <c r="J169" s="731">
        <v>-168439115.19999999</v>
      </c>
      <c r="K169" s="731">
        <v>-7477771.5700000003</v>
      </c>
      <c r="L169" s="731">
        <v>-31530166.420000002</v>
      </c>
      <c r="M169" s="731">
        <v>-6531856.5</v>
      </c>
      <c r="N169" s="732"/>
      <c r="O169" s="731">
        <v>-246078.46</v>
      </c>
      <c r="P169" s="731">
        <v>-2710478.99</v>
      </c>
      <c r="Q169" s="731">
        <v>-5457137.9500000002</v>
      </c>
      <c r="R169" s="731">
        <v>-11565144.15</v>
      </c>
      <c r="S169" s="731">
        <v>-7170448.0800000001</v>
      </c>
      <c r="T169" s="731">
        <v>-270666.67</v>
      </c>
      <c r="U169" s="731">
        <v>-2157682.02</v>
      </c>
      <c r="V169" s="731">
        <v>-1417117.4</v>
      </c>
      <c r="W169" s="731">
        <v>-414726.73</v>
      </c>
      <c r="X169" s="731">
        <v>-13578080.199999999</v>
      </c>
      <c r="Y169" s="732"/>
      <c r="Z169" s="731">
        <v>-15516.7</v>
      </c>
      <c r="AA169" s="731">
        <v>-246903.96</v>
      </c>
      <c r="AB169" s="732"/>
      <c r="AC169" s="732"/>
      <c r="AD169" s="732"/>
      <c r="AE169" s="731">
        <v>-3094372.84</v>
      </c>
      <c r="AF169" s="732"/>
      <c r="AG169" s="731">
        <v>-4765486.13</v>
      </c>
      <c r="AH169" s="732"/>
      <c r="AI169" s="731">
        <v>-2107233.6</v>
      </c>
      <c r="AJ169" s="732"/>
      <c r="AK169" s="731">
        <v>-22872888.719999999</v>
      </c>
      <c r="AL169" s="732"/>
      <c r="AM169" s="732"/>
      <c r="AN169" s="731">
        <v>-2163294.84</v>
      </c>
      <c r="AO169" s="732"/>
      <c r="AP169" s="731">
        <v>-2285842.75</v>
      </c>
      <c r="AQ169" s="732"/>
      <c r="AR169" s="732"/>
      <c r="AS169" s="731">
        <v>-12687951.91</v>
      </c>
      <c r="AT169" s="732"/>
      <c r="AU169" s="731">
        <v>-5225248.91</v>
      </c>
      <c r="AV169" s="731">
        <v>-9075241.2899999991</v>
      </c>
      <c r="AW169" s="731">
        <v>-2055395.04</v>
      </c>
      <c r="AX169" s="731">
        <v>-1648765.89</v>
      </c>
      <c r="AY169" s="731">
        <v>-12773476.210000001</v>
      </c>
      <c r="AZ169" s="731">
        <v>-3050320.22</v>
      </c>
      <c r="BA169" s="731">
        <v>-224153.26</v>
      </c>
      <c r="BB169" s="731">
        <v>-426917.37</v>
      </c>
      <c r="BC169" s="731">
        <v>-382394.41</v>
      </c>
      <c r="BD169" s="732"/>
      <c r="BE169" s="731">
        <v>-11213955.33</v>
      </c>
      <c r="BF169" s="731">
        <v>-29565813.34</v>
      </c>
      <c r="BG169" s="731">
        <v>-22424722.5</v>
      </c>
      <c r="BH169" s="731">
        <v>-726567.84</v>
      </c>
      <c r="BI169" s="732"/>
      <c r="BJ169" s="731">
        <v>-569104.18000000005</v>
      </c>
      <c r="BK169" s="732"/>
    </row>
    <row r="170" spans="1:63" ht="22.5" customHeight="1">
      <c r="A170" s="496">
        <v>1</v>
      </c>
      <c r="B170" s="497" t="s">
        <v>905</v>
      </c>
      <c r="C170" s="498" t="s">
        <v>903</v>
      </c>
      <c r="D170" s="498">
        <v>6</v>
      </c>
      <c r="E170" s="497"/>
      <c r="F170" s="498">
        <v>6</v>
      </c>
      <c r="G170" s="548" t="s">
        <v>2842</v>
      </c>
      <c r="H170" s="547" t="s">
        <v>244</v>
      </c>
      <c r="I170">
        <f t="shared" si="2"/>
        <v>-4511997</v>
      </c>
      <c r="J170" s="731">
        <v>-2805667.88</v>
      </c>
      <c r="K170" s="731">
        <v>-466407.05</v>
      </c>
      <c r="L170" s="731">
        <v>-5467638.1699999999</v>
      </c>
      <c r="M170" s="731">
        <v>-3698488.79</v>
      </c>
      <c r="N170" s="731">
        <v>-217665.8</v>
      </c>
      <c r="O170" s="731">
        <v>-1326820.48</v>
      </c>
      <c r="P170" s="731">
        <v>-1313748.54</v>
      </c>
      <c r="Q170" s="732"/>
      <c r="R170" s="731">
        <v>-354278.86</v>
      </c>
      <c r="S170" s="731">
        <v>-1193255.1200000001</v>
      </c>
      <c r="T170" s="731">
        <v>-801363.24</v>
      </c>
      <c r="U170" s="731">
        <v>-2441071.0499999998</v>
      </c>
      <c r="V170" s="731">
        <v>-4511997</v>
      </c>
      <c r="W170" s="732"/>
      <c r="X170" s="731">
        <v>-1948632.6</v>
      </c>
      <c r="Y170" s="731">
        <v>-134828.35</v>
      </c>
      <c r="Z170" s="731">
        <v>-8330350.2599999998</v>
      </c>
      <c r="AA170" s="731">
        <v>-8061364.79</v>
      </c>
      <c r="AB170" s="732"/>
      <c r="AC170" s="731">
        <v>-558347.72</v>
      </c>
      <c r="AD170" s="732"/>
      <c r="AE170" s="731">
        <v>-42499</v>
      </c>
      <c r="AF170" s="731">
        <v>-11438984.970000001</v>
      </c>
      <c r="AG170" s="731">
        <v>-600880</v>
      </c>
      <c r="AH170" s="731">
        <v>-35346847.030000001</v>
      </c>
      <c r="AI170" s="731">
        <v>-1008293.91</v>
      </c>
      <c r="AJ170" s="731">
        <v>-33077107.09</v>
      </c>
      <c r="AK170" s="731">
        <v>-7192417.3899999997</v>
      </c>
      <c r="AL170" s="731">
        <v>-34159188.740000002</v>
      </c>
      <c r="AM170" s="731">
        <v>-4258941.25</v>
      </c>
      <c r="AN170" s="731">
        <v>-4194486.4400000004</v>
      </c>
      <c r="AO170" s="731">
        <v>-13595410.82</v>
      </c>
      <c r="AP170" s="731">
        <v>-11091690.99</v>
      </c>
      <c r="AQ170" s="732"/>
      <c r="AR170" s="732"/>
      <c r="AS170" s="731">
        <v>-457266.69</v>
      </c>
      <c r="AT170" s="731">
        <v>-144291.20000000001</v>
      </c>
      <c r="AU170" s="731">
        <v>-199317.85</v>
      </c>
      <c r="AV170" s="732"/>
      <c r="AW170" s="731">
        <v>-3308651.28</v>
      </c>
      <c r="AX170" s="731">
        <v>-263493.86</v>
      </c>
      <c r="AY170" s="731">
        <v>-3406481.84</v>
      </c>
      <c r="AZ170" s="731">
        <v>-2393974.33</v>
      </c>
      <c r="BA170" s="731">
        <v>-285729.40000000002</v>
      </c>
      <c r="BB170" s="731">
        <v>-177389.46</v>
      </c>
      <c r="BC170" s="731">
        <v>-1514400.45</v>
      </c>
      <c r="BD170" s="732"/>
      <c r="BE170" s="731">
        <v>-3517093.67</v>
      </c>
      <c r="BF170" s="732"/>
      <c r="BG170" s="732"/>
      <c r="BH170" s="731">
        <v>-72660.69</v>
      </c>
      <c r="BI170" s="732"/>
      <c r="BJ170" s="732"/>
      <c r="BK170" s="732"/>
    </row>
    <row r="171" spans="1:63" ht="22.5" customHeight="1">
      <c r="A171" s="496">
        <v>1</v>
      </c>
      <c r="B171" s="497" t="s">
        <v>905</v>
      </c>
      <c r="C171" s="498" t="s">
        <v>903</v>
      </c>
      <c r="D171" s="498">
        <v>6</v>
      </c>
      <c r="E171" s="497"/>
      <c r="F171" s="498">
        <v>6</v>
      </c>
      <c r="G171" s="550" t="s">
        <v>2843</v>
      </c>
      <c r="H171" s="549" t="s">
        <v>245</v>
      </c>
      <c r="I171">
        <f t="shared" si="2"/>
        <v>-10723234.42</v>
      </c>
      <c r="J171" s="731">
        <v>-5425100.3499999996</v>
      </c>
      <c r="K171" s="731">
        <v>-2163829.9500000002</v>
      </c>
      <c r="L171" s="732"/>
      <c r="M171" s="731">
        <v>-2134386.06</v>
      </c>
      <c r="N171" s="731">
        <v>-260969.37</v>
      </c>
      <c r="O171" s="731">
        <v>-656819.22</v>
      </c>
      <c r="P171" s="731">
        <v>-1888070.53</v>
      </c>
      <c r="Q171" s="731">
        <v>-1037421.34</v>
      </c>
      <c r="R171" s="731">
        <v>-3250677.5</v>
      </c>
      <c r="S171" s="731">
        <v>-3942345.14</v>
      </c>
      <c r="T171" s="731">
        <v>-1238035.7</v>
      </c>
      <c r="U171" s="731">
        <v>-128416.6</v>
      </c>
      <c r="V171" s="731">
        <v>-10723234.42</v>
      </c>
      <c r="W171" s="731">
        <v>-1197199.29</v>
      </c>
      <c r="X171" s="731">
        <v>-2781388.77</v>
      </c>
      <c r="Y171" s="731">
        <v>-1434015.52</v>
      </c>
      <c r="Z171" s="731">
        <v>-423288.44</v>
      </c>
      <c r="AA171" s="731">
        <v>-5404654.2400000002</v>
      </c>
      <c r="AB171" s="731">
        <v>-1384807.91</v>
      </c>
      <c r="AC171" s="731">
        <v>-1258046.52</v>
      </c>
      <c r="AD171" s="732"/>
      <c r="AE171" s="731">
        <v>-5365669.54</v>
      </c>
      <c r="AF171" s="731">
        <v>-2185409.37</v>
      </c>
      <c r="AG171" s="731">
        <v>-841939.33</v>
      </c>
      <c r="AH171" s="731">
        <v>-4906637.09</v>
      </c>
      <c r="AI171" s="731">
        <v>-893359.17</v>
      </c>
      <c r="AJ171" s="731">
        <v>-3897727.92</v>
      </c>
      <c r="AK171" s="731">
        <v>-5038056.24</v>
      </c>
      <c r="AL171" s="731">
        <v>-9199556.8100000005</v>
      </c>
      <c r="AM171" s="731">
        <v>-1693896.86</v>
      </c>
      <c r="AN171" s="731">
        <v>-6691879.6600000001</v>
      </c>
      <c r="AO171" s="731">
        <v>-1966527.28</v>
      </c>
      <c r="AP171" s="731">
        <v>-2551077.0299999998</v>
      </c>
      <c r="AQ171" s="731">
        <v>-2352819.31</v>
      </c>
      <c r="AR171" s="732"/>
      <c r="AS171" s="731">
        <v>-1847054.34</v>
      </c>
      <c r="AT171" s="731">
        <v>-1705254.45</v>
      </c>
      <c r="AU171" s="731">
        <v>-3173027.41</v>
      </c>
      <c r="AV171" s="731">
        <v>-5609387.9500000002</v>
      </c>
      <c r="AW171" s="731">
        <v>-5459131.5499999998</v>
      </c>
      <c r="AX171" s="731">
        <v>-754005.28</v>
      </c>
      <c r="AY171" s="731">
        <v>0</v>
      </c>
      <c r="AZ171" s="731">
        <v>-9810644.8100000005</v>
      </c>
      <c r="BA171" s="731">
        <v>-1266596.67</v>
      </c>
      <c r="BB171" s="731">
        <v>-951695.04</v>
      </c>
      <c r="BC171" s="731">
        <v>-649819.79</v>
      </c>
      <c r="BD171" s="732"/>
      <c r="BE171" s="731">
        <v>-5107854.83</v>
      </c>
      <c r="BF171" s="731">
        <v>-3025183.72</v>
      </c>
      <c r="BG171" s="731">
        <v>-3649401.64</v>
      </c>
      <c r="BH171" s="731">
        <v>-1169148.78</v>
      </c>
      <c r="BI171" s="732"/>
      <c r="BJ171" s="731">
        <v>-218185.17</v>
      </c>
      <c r="BK171" s="732"/>
    </row>
    <row r="172" spans="1:63" ht="22.5" customHeight="1">
      <c r="A172" s="496">
        <v>1</v>
      </c>
      <c r="B172" s="497" t="s">
        <v>905</v>
      </c>
      <c r="C172" s="498" t="s">
        <v>903</v>
      </c>
      <c r="D172" s="498">
        <v>6</v>
      </c>
      <c r="E172" s="497"/>
      <c r="F172" s="498">
        <v>6</v>
      </c>
      <c r="G172" s="550" t="s">
        <v>2844</v>
      </c>
      <c r="H172" s="549" t="s">
        <v>246</v>
      </c>
      <c r="I172">
        <f t="shared" si="2"/>
        <v>0</v>
      </c>
      <c r="J172" s="731">
        <v>-2652004.7000000002</v>
      </c>
      <c r="K172" s="731">
        <v>-287645</v>
      </c>
      <c r="L172" s="731">
        <v>-1097609.1100000001</v>
      </c>
      <c r="M172" s="731">
        <v>-1602832.82</v>
      </c>
      <c r="N172" s="732"/>
      <c r="O172" s="732"/>
      <c r="P172" s="731">
        <v>-858</v>
      </c>
      <c r="Q172" s="731">
        <v>-64804.74</v>
      </c>
      <c r="R172" s="732"/>
      <c r="S172" s="732"/>
      <c r="T172" s="732"/>
      <c r="U172" s="732"/>
      <c r="V172" s="732"/>
      <c r="W172" s="732"/>
      <c r="X172" s="732"/>
      <c r="Y172" s="732"/>
      <c r="Z172" s="732"/>
      <c r="AA172" s="732"/>
      <c r="AB172" s="732"/>
      <c r="AC172" s="732"/>
      <c r="AD172" s="732"/>
      <c r="AE172" s="732"/>
      <c r="AF172" s="732"/>
      <c r="AG172" s="732"/>
      <c r="AH172" s="732"/>
      <c r="AI172" s="732"/>
      <c r="AJ172" s="732"/>
      <c r="AK172" s="732"/>
      <c r="AL172" s="732"/>
      <c r="AM172" s="732"/>
      <c r="AN172" s="732"/>
      <c r="AO172" s="732"/>
      <c r="AP172" s="732"/>
      <c r="AQ172" s="732"/>
      <c r="AR172" s="732"/>
      <c r="AS172" s="731">
        <v>-188189.94</v>
      </c>
      <c r="AT172" s="732"/>
      <c r="AU172" s="731">
        <v>-2198246.4300000002</v>
      </c>
      <c r="AV172" s="731">
        <v>-157257.13</v>
      </c>
      <c r="AW172" s="731">
        <v>-292199</v>
      </c>
      <c r="AX172" s="731">
        <v>-13374</v>
      </c>
      <c r="AY172" s="731">
        <v>-140842.20000000001</v>
      </c>
      <c r="AZ172" s="732"/>
      <c r="BA172" s="732"/>
      <c r="BB172" s="732"/>
      <c r="BC172" s="732"/>
      <c r="BD172" s="732"/>
      <c r="BE172" s="732"/>
      <c r="BF172" s="732"/>
      <c r="BG172" s="732"/>
      <c r="BH172" s="731">
        <v>-2736817.83</v>
      </c>
      <c r="BI172" s="732"/>
      <c r="BJ172" s="731">
        <v>-129999</v>
      </c>
      <c r="BK172" s="731">
        <v>-890866.67</v>
      </c>
    </row>
    <row r="173" spans="1:63" ht="22.5" customHeight="1">
      <c r="A173" s="496">
        <v>1</v>
      </c>
      <c r="B173" s="497" t="s">
        <v>905</v>
      </c>
      <c r="C173" s="498" t="s">
        <v>903</v>
      </c>
      <c r="D173" s="498">
        <v>6</v>
      </c>
      <c r="E173" s="497"/>
      <c r="F173" s="498">
        <v>6</v>
      </c>
      <c r="G173" s="550" t="s">
        <v>2845</v>
      </c>
      <c r="H173" s="549" t="s">
        <v>247</v>
      </c>
      <c r="I173">
        <f t="shared" si="2"/>
        <v>0</v>
      </c>
      <c r="J173" s="731">
        <v>-6223200</v>
      </c>
      <c r="K173" s="732"/>
      <c r="L173" s="731">
        <v>-336282.17</v>
      </c>
      <c r="M173" s="731">
        <v>-4817139</v>
      </c>
      <c r="N173" s="732"/>
      <c r="O173" s="732"/>
      <c r="P173" s="732"/>
      <c r="Q173" s="732"/>
      <c r="R173" s="732"/>
      <c r="S173" s="732"/>
      <c r="T173" s="731">
        <v>-32850</v>
      </c>
      <c r="U173" s="732"/>
      <c r="V173" s="732"/>
      <c r="W173" s="732"/>
      <c r="X173" s="732"/>
      <c r="Y173" s="732"/>
      <c r="Z173" s="732"/>
      <c r="AA173" s="732"/>
      <c r="AB173" s="732"/>
      <c r="AC173" s="732"/>
      <c r="AD173" s="732"/>
      <c r="AE173" s="732"/>
      <c r="AF173" s="732"/>
      <c r="AG173" s="732"/>
      <c r="AH173" s="732"/>
      <c r="AI173" s="732"/>
      <c r="AJ173" s="732"/>
      <c r="AK173" s="732"/>
      <c r="AL173" s="732"/>
      <c r="AM173" s="732"/>
      <c r="AN173" s="732"/>
      <c r="AO173" s="732"/>
      <c r="AP173" s="732"/>
      <c r="AQ173" s="732"/>
      <c r="AR173" s="732"/>
      <c r="AS173" s="731">
        <v>-143548</v>
      </c>
      <c r="AT173" s="732"/>
      <c r="AU173" s="732"/>
      <c r="AV173" s="732"/>
      <c r="AW173" s="732"/>
      <c r="AX173" s="731">
        <v>-123547</v>
      </c>
      <c r="AY173" s="732"/>
      <c r="AZ173" s="731">
        <v>-3979998</v>
      </c>
      <c r="BA173" s="732"/>
      <c r="BB173" s="732"/>
      <c r="BC173" s="732"/>
      <c r="BD173" s="732"/>
      <c r="BE173" s="732"/>
      <c r="BF173" s="732"/>
      <c r="BG173" s="731">
        <v>-3999999</v>
      </c>
      <c r="BH173" s="732"/>
      <c r="BI173" s="732"/>
      <c r="BJ173" s="731">
        <v>-2299999</v>
      </c>
      <c r="BK173" s="732"/>
    </row>
    <row r="174" spans="1:63" ht="22.5" customHeight="1">
      <c r="A174" s="496">
        <v>1</v>
      </c>
      <c r="B174" s="497" t="s">
        <v>905</v>
      </c>
      <c r="C174" s="498" t="s">
        <v>903</v>
      </c>
      <c r="D174" s="498">
        <v>6</v>
      </c>
      <c r="E174" s="497"/>
      <c r="F174" s="498">
        <v>6</v>
      </c>
      <c r="G174" s="550" t="s">
        <v>2846</v>
      </c>
      <c r="H174" s="549" t="s">
        <v>248</v>
      </c>
      <c r="I174">
        <f t="shared" si="2"/>
        <v>0</v>
      </c>
      <c r="J174" s="731">
        <v>-12464596.85</v>
      </c>
      <c r="K174" s="732"/>
      <c r="L174" s="731">
        <v>-1148256.75</v>
      </c>
      <c r="M174" s="732"/>
      <c r="N174" s="732"/>
      <c r="O174" s="732"/>
      <c r="P174" s="731">
        <v>-1344207.11</v>
      </c>
      <c r="Q174" s="732"/>
      <c r="R174" s="731">
        <v>-98214.22</v>
      </c>
      <c r="S174" s="731">
        <v>-233374.57</v>
      </c>
      <c r="T174" s="732"/>
      <c r="U174" s="732"/>
      <c r="V174" s="732"/>
      <c r="W174" s="732"/>
      <c r="X174" s="732"/>
      <c r="Y174" s="732"/>
      <c r="Z174" s="732"/>
      <c r="AA174" s="732"/>
      <c r="AB174" s="732"/>
      <c r="AC174" s="732"/>
      <c r="AD174" s="732"/>
      <c r="AE174" s="732"/>
      <c r="AF174" s="732"/>
      <c r="AG174" s="732"/>
      <c r="AH174" s="732"/>
      <c r="AI174" s="732"/>
      <c r="AJ174" s="732"/>
      <c r="AK174" s="732"/>
      <c r="AL174" s="732"/>
      <c r="AM174" s="732"/>
      <c r="AN174" s="732"/>
      <c r="AO174" s="732"/>
      <c r="AP174" s="732"/>
      <c r="AQ174" s="732"/>
      <c r="AR174" s="732"/>
      <c r="AS174" s="732"/>
      <c r="AT174" s="731">
        <v>-584221.99</v>
      </c>
      <c r="AU174" s="731">
        <v>-232511.6</v>
      </c>
      <c r="AV174" s="732"/>
      <c r="AW174" s="732"/>
      <c r="AX174" s="732"/>
      <c r="AY174" s="731">
        <v>-2267020.42</v>
      </c>
      <c r="AZ174" s="732"/>
      <c r="BA174" s="732"/>
      <c r="BB174" s="732"/>
      <c r="BC174" s="732"/>
      <c r="BD174" s="732"/>
      <c r="BE174" s="732"/>
      <c r="BF174" s="732"/>
      <c r="BG174" s="731">
        <v>-697221.22</v>
      </c>
      <c r="BH174" s="732"/>
      <c r="BI174" s="732"/>
      <c r="BJ174" s="732"/>
      <c r="BK174" s="732"/>
    </row>
    <row r="175" spans="1:63" ht="22.5" customHeight="1">
      <c r="A175" s="496">
        <v>1</v>
      </c>
      <c r="B175" s="497" t="s">
        <v>905</v>
      </c>
      <c r="C175" s="498" t="s">
        <v>903</v>
      </c>
      <c r="D175" s="498">
        <v>6</v>
      </c>
      <c r="E175" s="497"/>
      <c r="F175" s="498">
        <v>6</v>
      </c>
      <c r="G175" s="550" t="s">
        <v>2847</v>
      </c>
      <c r="H175" s="549" t="s">
        <v>249</v>
      </c>
      <c r="I175">
        <f t="shared" si="2"/>
        <v>0</v>
      </c>
      <c r="J175" s="731">
        <v>-1605644.62</v>
      </c>
      <c r="K175" s="732"/>
      <c r="L175" s="732"/>
      <c r="M175" s="732"/>
      <c r="N175" s="732"/>
      <c r="O175" s="732"/>
      <c r="P175" s="732"/>
      <c r="Q175" s="732"/>
      <c r="R175" s="732"/>
      <c r="S175" s="732"/>
      <c r="T175" s="732"/>
      <c r="U175" s="732"/>
      <c r="V175" s="732"/>
      <c r="W175" s="732"/>
      <c r="X175" s="732"/>
      <c r="Y175" s="732"/>
      <c r="Z175" s="732"/>
      <c r="AA175" s="732"/>
      <c r="AB175" s="732"/>
      <c r="AC175" s="732"/>
      <c r="AD175" s="732"/>
      <c r="AE175" s="732"/>
      <c r="AF175" s="732"/>
      <c r="AG175" s="732"/>
      <c r="AH175" s="732"/>
      <c r="AI175" s="732"/>
      <c r="AJ175" s="732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  <c r="BB175" s="732"/>
      <c r="BC175" s="732"/>
      <c r="BD175" s="732"/>
      <c r="BE175" s="732"/>
      <c r="BF175" s="732"/>
      <c r="BG175" s="732"/>
      <c r="BH175" s="732"/>
      <c r="BI175" s="732"/>
      <c r="BJ175" s="732"/>
      <c r="BK175" s="732"/>
    </row>
    <row r="176" spans="1:63" ht="22.5" customHeight="1">
      <c r="A176" s="496">
        <v>1</v>
      </c>
      <c r="B176" s="497" t="s">
        <v>905</v>
      </c>
      <c r="C176" s="498" t="s">
        <v>903</v>
      </c>
      <c r="D176" s="498">
        <v>6</v>
      </c>
      <c r="E176" s="497"/>
      <c r="F176" s="498">
        <v>6</v>
      </c>
      <c r="G176" s="550" t="s">
        <v>2848</v>
      </c>
      <c r="H176" s="549" t="s">
        <v>250</v>
      </c>
      <c r="I176">
        <f t="shared" si="2"/>
        <v>0</v>
      </c>
      <c r="J176" s="732"/>
      <c r="K176" s="732"/>
      <c r="L176" s="731">
        <v>-2632888.33</v>
      </c>
      <c r="M176" s="731">
        <v>-712356.24</v>
      </c>
      <c r="N176" s="731">
        <v>-1479860.92</v>
      </c>
      <c r="O176" s="732"/>
      <c r="P176" s="731">
        <v>-715391.25</v>
      </c>
      <c r="Q176" s="732"/>
      <c r="R176" s="731">
        <v>-203019</v>
      </c>
      <c r="S176" s="732"/>
      <c r="T176" s="731">
        <v>-1261754.8400000001</v>
      </c>
      <c r="U176" s="731">
        <v>-398417.58</v>
      </c>
      <c r="V176" s="732"/>
      <c r="W176" s="732"/>
      <c r="X176" s="732"/>
      <c r="Y176" s="732"/>
      <c r="Z176" s="732"/>
      <c r="AA176" s="732"/>
      <c r="AB176" s="732"/>
      <c r="AC176" s="732"/>
      <c r="AD176" s="732"/>
      <c r="AE176" s="732"/>
      <c r="AF176" s="732"/>
      <c r="AG176" s="732"/>
      <c r="AH176" s="732"/>
      <c r="AI176" s="731">
        <v>-402343</v>
      </c>
      <c r="AJ176" s="732"/>
      <c r="AK176" s="732"/>
      <c r="AL176" s="732"/>
      <c r="AM176" s="732"/>
      <c r="AN176" s="732"/>
      <c r="AO176" s="732"/>
      <c r="AP176" s="732"/>
      <c r="AQ176" s="732"/>
      <c r="AR176" s="732"/>
      <c r="AS176" s="731">
        <v>-150356.95000000001</v>
      </c>
      <c r="AT176" s="731">
        <v>-764287.66</v>
      </c>
      <c r="AU176" s="732"/>
      <c r="AV176" s="731">
        <v>-760213.67</v>
      </c>
      <c r="AW176" s="731">
        <v>-1973693.47</v>
      </c>
      <c r="AX176" s="732"/>
      <c r="AY176" s="732"/>
      <c r="AZ176" s="732"/>
      <c r="BA176" s="731">
        <v>-61360.79</v>
      </c>
      <c r="BB176" s="731">
        <v>-189475.33</v>
      </c>
      <c r="BC176" s="732"/>
      <c r="BD176" s="732"/>
      <c r="BE176" s="732"/>
      <c r="BF176" s="731">
        <v>-468308.56</v>
      </c>
      <c r="BG176" s="732"/>
      <c r="BH176" s="732"/>
      <c r="BI176" s="732"/>
      <c r="BJ176" s="731">
        <v>-2440557</v>
      </c>
      <c r="BK176" s="732"/>
    </row>
    <row r="177" spans="1:63" ht="22.5" customHeight="1">
      <c r="A177" s="496">
        <v>1</v>
      </c>
      <c r="B177" s="497" t="s">
        <v>905</v>
      </c>
      <c r="C177" s="498" t="s">
        <v>903</v>
      </c>
      <c r="D177" s="498">
        <v>6</v>
      </c>
      <c r="E177" s="497"/>
      <c r="F177" s="498">
        <v>6</v>
      </c>
      <c r="G177" s="550" t="s">
        <v>2849</v>
      </c>
      <c r="H177" s="549" t="s">
        <v>251</v>
      </c>
      <c r="I177">
        <f t="shared" si="2"/>
        <v>52454150</v>
      </c>
      <c r="J177" s="732"/>
      <c r="K177" s="732"/>
      <c r="L177" s="732"/>
      <c r="M177" s="732"/>
      <c r="N177" s="732"/>
      <c r="O177" s="732"/>
      <c r="P177" s="732"/>
      <c r="Q177" s="732"/>
      <c r="R177" s="732"/>
      <c r="S177" s="732"/>
      <c r="T177" s="732"/>
      <c r="U177" s="732"/>
      <c r="V177" s="731">
        <v>52454150</v>
      </c>
      <c r="W177" s="732"/>
      <c r="X177" s="732"/>
      <c r="Y177" s="732"/>
      <c r="Z177" s="732"/>
      <c r="AA177" s="732"/>
      <c r="AB177" s="732"/>
      <c r="AC177" s="732"/>
      <c r="AD177" s="732"/>
      <c r="AE177" s="732"/>
      <c r="AF177" s="732"/>
      <c r="AG177" s="732"/>
      <c r="AH177" s="732"/>
      <c r="AI177" s="732"/>
      <c r="AJ177" s="732"/>
      <c r="AK177" s="732"/>
      <c r="AL177" s="732"/>
      <c r="AM177" s="732"/>
      <c r="AN177" s="732"/>
      <c r="AO177" s="732"/>
      <c r="AP177" s="732"/>
      <c r="AQ177" s="732"/>
      <c r="AR177" s="732"/>
      <c r="AS177" s="732"/>
      <c r="AT177" s="732"/>
      <c r="AU177" s="732"/>
      <c r="AV177" s="732"/>
      <c r="AW177" s="732"/>
      <c r="AX177" s="732"/>
      <c r="AY177" s="732"/>
      <c r="AZ177" s="732"/>
      <c r="BA177" s="732"/>
      <c r="BB177" s="732"/>
      <c r="BC177" s="732"/>
      <c r="BD177" s="732"/>
      <c r="BE177" s="732"/>
      <c r="BF177" s="732"/>
      <c r="BG177" s="732"/>
      <c r="BH177" s="732"/>
      <c r="BI177" s="732"/>
      <c r="BJ177" s="732"/>
      <c r="BK177" s="732"/>
    </row>
    <row r="178" spans="1:63" ht="22.5" customHeight="1">
      <c r="A178" s="496">
        <v>1</v>
      </c>
      <c r="B178" s="497" t="s">
        <v>905</v>
      </c>
      <c r="C178" s="498" t="s">
        <v>903</v>
      </c>
      <c r="D178" s="498">
        <v>6</v>
      </c>
      <c r="E178" s="497"/>
      <c r="F178" s="498">
        <v>6</v>
      </c>
      <c r="G178" s="548" t="s">
        <v>2850</v>
      </c>
      <c r="H178" s="547" t="s">
        <v>252</v>
      </c>
      <c r="I178">
        <f t="shared" si="2"/>
        <v>-52297571.670000002</v>
      </c>
      <c r="J178" s="732"/>
      <c r="K178" s="732"/>
      <c r="L178" s="732"/>
      <c r="M178" s="732"/>
      <c r="N178" s="732"/>
      <c r="O178" s="732"/>
      <c r="P178" s="732"/>
      <c r="Q178" s="732"/>
      <c r="R178" s="732"/>
      <c r="S178" s="732"/>
      <c r="T178" s="732"/>
      <c r="U178" s="732"/>
      <c r="V178" s="731">
        <v>-52297571.670000002</v>
      </c>
      <c r="W178" s="732"/>
      <c r="X178" s="732"/>
      <c r="Y178" s="732"/>
      <c r="Z178" s="732"/>
      <c r="AA178" s="732"/>
      <c r="AB178" s="732"/>
      <c r="AC178" s="732"/>
      <c r="AD178" s="732"/>
      <c r="AE178" s="732"/>
      <c r="AF178" s="732"/>
      <c r="AG178" s="732"/>
      <c r="AH178" s="732"/>
      <c r="AI178" s="732"/>
      <c r="AJ178" s="732"/>
      <c r="AK178" s="732"/>
      <c r="AL178" s="732"/>
      <c r="AM178" s="732"/>
      <c r="AN178" s="732"/>
      <c r="AO178" s="732"/>
      <c r="AP178" s="732"/>
      <c r="AQ178" s="732"/>
      <c r="AR178" s="732"/>
      <c r="AS178" s="732"/>
      <c r="AT178" s="732"/>
      <c r="AU178" s="732"/>
      <c r="AV178" s="732"/>
      <c r="AW178" s="732"/>
      <c r="AX178" s="732"/>
      <c r="AY178" s="732"/>
      <c r="AZ178" s="732"/>
      <c r="BA178" s="732"/>
      <c r="BB178" s="732"/>
      <c r="BC178" s="732"/>
      <c r="BD178" s="732"/>
      <c r="BE178" s="732"/>
      <c r="BF178" s="732"/>
      <c r="BG178" s="732"/>
      <c r="BH178" s="732"/>
      <c r="BI178" s="732"/>
      <c r="BJ178" s="732"/>
      <c r="BK178" s="732"/>
    </row>
    <row r="179" spans="1:63" ht="22.5" customHeight="1">
      <c r="A179" s="496">
        <v>1</v>
      </c>
      <c r="B179" s="497" t="s">
        <v>905</v>
      </c>
      <c r="C179" s="498" t="s">
        <v>903</v>
      </c>
      <c r="D179" s="498">
        <v>6</v>
      </c>
      <c r="E179" s="497"/>
      <c r="F179" s="498">
        <v>6</v>
      </c>
      <c r="G179" s="550" t="s">
        <v>2851</v>
      </c>
      <c r="H179" s="549" t="s">
        <v>253</v>
      </c>
      <c r="I179">
        <f t="shared" si="2"/>
        <v>41224198.649999999</v>
      </c>
      <c r="J179" s="731">
        <v>7568244.7699999996</v>
      </c>
      <c r="K179" s="732"/>
      <c r="L179" s="731">
        <v>1993759.28</v>
      </c>
      <c r="M179" s="731">
        <v>4924923.03</v>
      </c>
      <c r="N179" s="732"/>
      <c r="O179" s="731">
        <v>8046455.6600000001</v>
      </c>
      <c r="P179" s="732"/>
      <c r="Q179" s="731">
        <v>1651120.78</v>
      </c>
      <c r="R179" s="732"/>
      <c r="S179" s="732"/>
      <c r="T179" s="731">
        <v>260025.7</v>
      </c>
      <c r="U179" s="731">
        <v>949962.72</v>
      </c>
      <c r="V179" s="731">
        <v>41224198.649999999</v>
      </c>
      <c r="W179" s="731">
        <v>955426</v>
      </c>
      <c r="X179" s="731">
        <v>17300</v>
      </c>
      <c r="Y179" s="732"/>
      <c r="Z179" s="731">
        <v>593200</v>
      </c>
      <c r="AA179" s="731">
        <v>541623.30000000005</v>
      </c>
      <c r="AB179" s="731">
        <v>810838.2</v>
      </c>
      <c r="AC179" s="731">
        <v>790531.94</v>
      </c>
      <c r="AD179" s="731">
        <v>103677166.19</v>
      </c>
      <c r="AE179" s="731">
        <v>1239019</v>
      </c>
      <c r="AF179" s="731">
        <v>2330921</v>
      </c>
      <c r="AG179" s="731">
        <v>995240</v>
      </c>
      <c r="AH179" s="731">
        <v>312330</v>
      </c>
      <c r="AI179" s="731">
        <v>427206</v>
      </c>
      <c r="AJ179" s="732"/>
      <c r="AK179" s="731">
        <v>1014925</v>
      </c>
      <c r="AL179" s="732"/>
      <c r="AM179" s="731">
        <v>600427</v>
      </c>
      <c r="AN179" s="731">
        <v>29800</v>
      </c>
      <c r="AO179" s="731">
        <v>0</v>
      </c>
      <c r="AP179" s="731">
        <v>393200</v>
      </c>
      <c r="AQ179" s="731">
        <v>447158</v>
      </c>
      <c r="AR179" s="731">
        <v>67507602.5</v>
      </c>
      <c r="AS179" s="731">
        <v>748980</v>
      </c>
      <c r="AT179" s="731">
        <v>17300</v>
      </c>
      <c r="AU179" s="731">
        <v>1779569</v>
      </c>
      <c r="AV179" s="731">
        <v>734500</v>
      </c>
      <c r="AW179" s="731">
        <v>50000</v>
      </c>
      <c r="AX179" s="731">
        <v>1967611</v>
      </c>
      <c r="AY179" s="731">
        <v>4411890</v>
      </c>
      <c r="AZ179" s="731">
        <v>97000</v>
      </c>
      <c r="BA179" s="732"/>
      <c r="BB179" s="732"/>
      <c r="BC179" s="732"/>
      <c r="BD179" s="731">
        <v>80707376.370000005</v>
      </c>
      <c r="BE179" s="732"/>
      <c r="BF179" s="731">
        <v>273500</v>
      </c>
      <c r="BG179" s="731">
        <v>620140</v>
      </c>
      <c r="BH179" s="732"/>
      <c r="BI179" s="732"/>
      <c r="BJ179" s="732"/>
      <c r="BK179" s="731">
        <v>145000</v>
      </c>
    </row>
    <row r="180" spans="1:63" ht="22.5" customHeight="1">
      <c r="A180" s="496">
        <v>1</v>
      </c>
      <c r="B180" s="497" t="s">
        <v>905</v>
      </c>
      <c r="C180" s="498" t="s">
        <v>903</v>
      </c>
      <c r="D180" s="498">
        <v>6</v>
      </c>
      <c r="E180" s="497"/>
      <c r="F180" s="498">
        <v>6</v>
      </c>
      <c r="G180" s="550" t="s">
        <v>2852</v>
      </c>
      <c r="H180" s="549" t="s">
        <v>254</v>
      </c>
      <c r="I180">
        <f t="shared" si="2"/>
        <v>0</v>
      </c>
      <c r="J180" s="732"/>
      <c r="K180" s="732"/>
      <c r="L180" s="732"/>
      <c r="M180" s="732"/>
      <c r="N180" s="732"/>
      <c r="O180" s="732"/>
      <c r="P180" s="732"/>
      <c r="Q180" s="732"/>
      <c r="R180" s="732"/>
      <c r="S180" s="732"/>
      <c r="T180" s="732"/>
      <c r="U180" s="732"/>
      <c r="V180" s="731">
        <v>0</v>
      </c>
      <c r="W180" s="732"/>
      <c r="X180" s="732"/>
      <c r="Y180" s="732"/>
      <c r="Z180" s="732"/>
      <c r="AA180" s="732"/>
      <c r="AB180" s="732"/>
      <c r="AC180" s="732"/>
      <c r="AD180" s="732"/>
      <c r="AE180" s="732"/>
      <c r="AF180" s="732"/>
      <c r="AG180" s="732"/>
      <c r="AH180" s="732"/>
      <c r="AI180" s="732"/>
      <c r="AJ180" s="732"/>
      <c r="AK180" s="732"/>
      <c r="AL180" s="732"/>
      <c r="AM180" s="732"/>
      <c r="AN180" s="732"/>
      <c r="AO180" s="732"/>
      <c r="AP180" s="732"/>
      <c r="AQ180" s="732"/>
      <c r="AR180" s="732"/>
      <c r="AS180" s="732"/>
      <c r="AT180" s="732"/>
      <c r="AU180" s="732"/>
      <c r="AV180" s="732"/>
      <c r="AW180" s="732"/>
      <c r="AX180" s="732"/>
      <c r="AY180" s="732"/>
      <c r="AZ180" s="732"/>
      <c r="BA180" s="732"/>
      <c r="BB180" s="732"/>
      <c r="BC180" s="732"/>
      <c r="BD180" s="732"/>
      <c r="BE180" s="732"/>
      <c r="BF180" s="732"/>
      <c r="BG180" s="732"/>
      <c r="BH180" s="732"/>
      <c r="BI180" s="732"/>
      <c r="BJ180" s="732"/>
      <c r="BK180" s="732"/>
    </row>
    <row r="181" spans="1:63" ht="22.5" customHeight="1">
      <c r="A181" s="496">
        <v>1</v>
      </c>
      <c r="B181" s="497" t="s">
        <v>905</v>
      </c>
      <c r="C181" s="498" t="s">
        <v>903</v>
      </c>
      <c r="D181" s="498">
        <v>6</v>
      </c>
      <c r="E181" s="497"/>
      <c r="F181" s="498">
        <v>6</v>
      </c>
      <c r="G181" s="550" t="s">
        <v>2853</v>
      </c>
      <c r="H181" s="549" t="s">
        <v>255</v>
      </c>
      <c r="I181">
        <f t="shared" si="2"/>
        <v>-25845810.18</v>
      </c>
      <c r="J181" s="731">
        <v>-6686925.1500000004</v>
      </c>
      <c r="K181" s="732"/>
      <c r="L181" s="731">
        <v>-830733.03</v>
      </c>
      <c r="M181" s="731">
        <v>-3165830.82</v>
      </c>
      <c r="N181" s="732"/>
      <c r="O181" s="731">
        <v>-4950902.4000000004</v>
      </c>
      <c r="P181" s="732"/>
      <c r="Q181" s="731">
        <v>-1045823.95</v>
      </c>
      <c r="R181" s="732"/>
      <c r="S181" s="732"/>
      <c r="T181" s="731">
        <v>-36114.65</v>
      </c>
      <c r="U181" s="731">
        <v>-391985.82</v>
      </c>
      <c r="V181" s="731">
        <v>-25845810.18</v>
      </c>
      <c r="W181" s="731">
        <v>-955386</v>
      </c>
      <c r="X181" s="731">
        <v>-17298</v>
      </c>
      <c r="Y181" s="732"/>
      <c r="Z181" s="731">
        <v>-592962</v>
      </c>
      <c r="AA181" s="731">
        <v>-78835.960000000006</v>
      </c>
      <c r="AB181" s="731">
        <v>-109375.94</v>
      </c>
      <c r="AC181" s="731">
        <v>-340353.41</v>
      </c>
      <c r="AD181" s="731">
        <v>-78273368.140000001</v>
      </c>
      <c r="AE181" s="731">
        <v>-616551.80000000005</v>
      </c>
      <c r="AF181" s="731">
        <v>-2330814</v>
      </c>
      <c r="AG181" s="731">
        <v>-771458.67</v>
      </c>
      <c r="AH181" s="731">
        <v>-34703.32</v>
      </c>
      <c r="AI181" s="731">
        <v>-40050.54</v>
      </c>
      <c r="AJ181" s="732"/>
      <c r="AK181" s="731">
        <v>-1014878</v>
      </c>
      <c r="AL181" s="732"/>
      <c r="AM181" s="731">
        <v>-600408</v>
      </c>
      <c r="AN181" s="731">
        <v>-3972.68</v>
      </c>
      <c r="AO181" s="731">
        <v>0</v>
      </c>
      <c r="AP181" s="731">
        <v>-208887.5</v>
      </c>
      <c r="AQ181" s="731">
        <v>-144035.28</v>
      </c>
      <c r="AR181" s="731">
        <v>-56443363.990000002</v>
      </c>
      <c r="AS181" s="731">
        <v>-748915</v>
      </c>
      <c r="AT181" s="731">
        <v>-17298</v>
      </c>
      <c r="AU181" s="731">
        <v>-1779509.95</v>
      </c>
      <c r="AV181" s="731">
        <v>-734452</v>
      </c>
      <c r="AW181" s="731">
        <v>-49999</v>
      </c>
      <c r="AX181" s="731">
        <v>-1967535</v>
      </c>
      <c r="AY181" s="731">
        <v>-4411889</v>
      </c>
      <c r="AZ181" s="731">
        <v>-96998</v>
      </c>
      <c r="BA181" s="732"/>
      <c r="BB181" s="732"/>
      <c r="BC181" s="732"/>
      <c r="BD181" s="731">
        <v>-63124283.640000001</v>
      </c>
      <c r="BE181" s="732"/>
      <c r="BF181" s="731">
        <v>-273491</v>
      </c>
      <c r="BG181" s="731">
        <v>-620135</v>
      </c>
      <c r="BH181" s="732"/>
      <c r="BI181" s="732"/>
      <c r="BJ181" s="732"/>
      <c r="BK181" s="731">
        <v>-145000</v>
      </c>
    </row>
    <row r="182" spans="1:63" ht="22.5" customHeight="1">
      <c r="A182" s="496">
        <v>1</v>
      </c>
      <c r="B182" s="497" t="s">
        <v>905</v>
      </c>
      <c r="C182" s="498" t="s">
        <v>903</v>
      </c>
      <c r="D182" s="498">
        <v>6</v>
      </c>
      <c r="E182" s="497"/>
      <c r="F182" s="498">
        <v>6</v>
      </c>
      <c r="G182" s="548" t="s">
        <v>2854</v>
      </c>
      <c r="H182" s="549" t="s">
        <v>256</v>
      </c>
      <c r="I182">
        <f t="shared" si="2"/>
        <v>14936000</v>
      </c>
      <c r="J182" s="731">
        <v>9511217</v>
      </c>
      <c r="K182" s="731">
        <v>3896000</v>
      </c>
      <c r="L182" s="731">
        <v>6296000</v>
      </c>
      <c r="M182" s="731">
        <v>6290031.6799999997</v>
      </c>
      <c r="N182" s="731">
        <v>21204316</v>
      </c>
      <c r="O182" s="731">
        <v>10518784.48</v>
      </c>
      <c r="P182" s="731">
        <v>13239500</v>
      </c>
      <c r="Q182" s="731">
        <v>8512850</v>
      </c>
      <c r="R182" s="731">
        <v>6726900</v>
      </c>
      <c r="S182" s="731">
        <v>6228900</v>
      </c>
      <c r="T182" s="731">
        <v>4595000</v>
      </c>
      <c r="U182" s="731">
        <v>4819800</v>
      </c>
      <c r="V182" s="731">
        <v>14936000</v>
      </c>
      <c r="W182" s="731">
        <v>2569413</v>
      </c>
      <c r="X182" s="731">
        <v>8902000</v>
      </c>
      <c r="Y182" s="732"/>
      <c r="Z182" s="731">
        <v>12436500</v>
      </c>
      <c r="AA182" s="731">
        <v>10494107</v>
      </c>
      <c r="AB182" s="731">
        <v>5159700</v>
      </c>
      <c r="AC182" s="731">
        <v>1833300</v>
      </c>
      <c r="AD182" s="731">
        <v>58090544.990000002</v>
      </c>
      <c r="AE182" s="731">
        <v>6287000</v>
      </c>
      <c r="AF182" s="731">
        <v>11934781</v>
      </c>
      <c r="AG182" s="731">
        <v>5502000</v>
      </c>
      <c r="AH182" s="731">
        <v>1797000</v>
      </c>
      <c r="AI182" s="731">
        <v>7648500</v>
      </c>
      <c r="AJ182" s="731">
        <v>1797000</v>
      </c>
      <c r="AK182" s="731">
        <v>7806499</v>
      </c>
      <c r="AL182" s="731">
        <v>4287000</v>
      </c>
      <c r="AM182" s="731">
        <v>6950764</v>
      </c>
      <c r="AN182" s="731">
        <v>6791250</v>
      </c>
      <c r="AO182" s="731">
        <v>4735000</v>
      </c>
      <c r="AP182" s="731">
        <v>8705400</v>
      </c>
      <c r="AQ182" s="731">
        <v>8819000</v>
      </c>
      <c r="AR182" s="731">
        <v>28870515</v>
      </c>
      <c r="AS182" s="731">
        <v>2882500</v>
      </c>
      <c r="AT182" s="731">
        <v>7767150</v>
      </c>
      <c r="AU182" s="731">
        <v>6510900</v>
      </c>
      <c r="AV182" s="731">
        <v>12399850</v>
      </c>
      <c r="AW182" s="731">
        <v>12823550</v>
      </c>
      <c r="AX182" s="731">
        <v>11526500</v>
      </c>
      <c r="AY182" s="731">
        <v>9865721</v>
      </c>
      <c r="AZ182" s="731">
        <v>9138750</v>
      </c>
      <c r="BA182" s="731">
        <v>5648600</v>
      </c>
      <c r="BB182" s="731">
        <v>4613300</v>
      </c>
      <c r="BC182" s="731">
        <v>4613000</v>
      </c>
      <c r="BD182" s="731">
        <v>29564874.23</v>
      </c>
      <c r="BE182" s="731">
        <v>8407000</v>
      </c>
      <c r="BF182" s="731">
        <v>9082000</v>
      </c>
      <c r="BG182" s="731">
        <v>6652000</v>
      </c>
      <c r="BH182" s="731">
        <v>1797000</v>
      </c>
      <c r="BI182" s="731">
        <v>6992500</v>
      </c>
      <c r="BJ182" s="731">
        <v>8776000</v>
      </c>
      <c r="BK182" s="731">
        <v>8823000</v>
      </c>
    </row>
    <row r="183" spans="1:63" ht="22.5" customHeight="1">
      <c r="A183" s="496">
        <v>1</v>
      </c>
      <c r="B183" s="497" t="s">
        <v>905</v>
      </c>
      <c r="C183" s="498" t="s">
        <v>903</v>
      </c>
      <c r="D183" s="498">
        <v>6</v>
      </c>
      <c r="E183" s="497"/>
      <c r="F183" s="498">
        <v>6</v>
      </c>
      <c r="G183" s="548" t="s">
        <v>2855</v>
      </c>
      <c r="H183" s="549" t="s">
        <v>257</v>
      </c>
      <c r="I183">
        <f t="shared" si="2"/>
        <v>0</v>
      </c>
      <c r="J183" s="732"/>
      <c r="K183" s="732"/>
      <c r="L183" s="732"/>
      <c r="M183" s="732"/>
      <c r="N183" s="732"/>
      <c r="O183" s="732"/>
      <c r="P183" s="732"/>
      <c r="Q183" s="732"/>
      <c r="R183" s="732"/>
      <c r="S183" s="732"/>
      <c r="T183" s="732"/>
      <c r="U183" s="732"/>
      <c r="V183" s="732"/>
      <c r="W183" s="732"/>
      <c r="X183" s="732"/>
      <c r="Y183" s="732"/>
      <c r="Z183" s="732"/>
      <c r="AA183" s="732"/>
      <c r="AB183" s="732"/>
      <c r="AC183" s="732"/>
      <c r="AD183" s="732"/>
      <c r="AE183" s="732"/>
      <c r="AF183" s="732"/>
      <c r="AG183" s="732"/>
      <c r="AH183" s="732"/>
      <c r="AI183" s="732"/>
      <c r="AJ183" s="732"/>
      <c r="AK183" s="732"/>
      <c r="AL183" s="732"/>
      <c r="AM183" s="732"/>
      <c r="AN183" s="732"/>
      <c r="AO183" s="732"/>
      <c r="AP183" s="732"/>
      <c r="AQ183" s="732"/>
      <c r="AR183" s="732"/>
      <c r="AS183" s="732"/>
      <c r="AT183" s="732"/>
      <c r="AU183" s="732"/>
      <c r="AV183" s="732"/>
      <c r="AW183" s="732"/>
      <c r="AX183" s="732"/>
      <c r="AY183" s="732"/>
      <c r="AZ183" s="732"/>
      <c r="BA183" s="732"/>
      <c r="BB183" s="732"/>
      <c r="BC183" s="732"/>
      <c r="BD183" s="732"/>
      <c r="BE183" s="732"/>
      <c r="BF183" s="732"/>
      <c r="BG183" s="732"/>
      <c r="BH183" s="732"/>
      <c r="BI183" s="732"/>
      <c r="BJ183" s="732"/>
      <c r="BK183" s="732"/>
    </row>
    <row r="184" spans="1:63" ht="22.5" customHeight="1">
      <c r="A184" s="496">
        <v>1</v>
      </c>
      <c r="B184" s="497" t="s">
        <v>905</v>
      </c>
      <c r="C184" s="498" t="s">
        <v>903</v>
      </c>
      <c r="D184" s="498">
        <v>6</v>
      </c>
      <c r="E184" s="497"/>
      <c r="F184" s="498">
        <v>6</v>
      </c>
      <c r="G184" s="548" t="s">
        <v>2856</v>
      </c>
      <c r="H184" s="547" t="s">
        <v>258</v>
      </c>
      <c r="I184">
        <f t="shared" si="2"/>
        <v>-7026956.3300000001</v>
      </c>
      <c r="J184" s="731">
        <v>-9511207</v>
      </c>
      <c r="K184" s="731">
        <v>-3895998</v>
      </c>
      <c r="L184" s="731">
        <v>-5796498</v>
      </c>
      <c r="M184" s="731">
        <v>-5083411.59</v>
      </c>
      <c r="N184" s="731">
        <v>-20298508.170000002</v>
      </c>
      <c r="O184" s="731">
        <v>-9977547.1600000001</v>
      </c>
      <c r="P184" s="731">
        <v>-12532924.369999999</v>
      </c>
      <c r="Q184" s="731">
        <v>-7607048.1699999999</v>
      </c>
      <c r="R184" s="731">
        <v>-5862839.0099999998</v>
      </c>
      <c r="S184" s="731">
        <v>-5783324.8300000001</v>
      </c>
      <c r="T184" s="731">
        <v>-3970499</v>
      </c>
      <c r="U184" s="731">
        <v>-4819796</v>
      </c>
      <c r="V184" s="731">
        <v>-7026956.3300000001</v>
      </c>
      <c r="W184" s="731">
        <v>-2569411</v>
      </c>
      <c r="X184" s="731">
        <v>-8901991</v>
      </c>
      <c r="Y184" s="732"/>
      <c r="Z184" s="731">
        <v>-12436487</v>
      </c>
      <c r="AA184" s="731">
        <v>-9970913.5999999996</v>
      </c>
      <c r="AB184" s="731">
        <v>-4757514.91</v>
      </c>
      <c r="AC184" s="731">
        <v>-1833298</v>
      </c>
      <c r="AD184" s="731">
        <v>-50224218.469999999</v>
      </c>
      <c r="AE184" s="731">
        <v>-5788997.7999999998</v>
      </c>
      <c r="AF184" s="731">
        <v>-9444589.1500000004</v>
      </c>
      <c r="AG184" s="731">
        <v>-5501995</v>
      </c>
      <c r="AH184" s="731">
        <v>-1796999</v>
      </c>
      <c r="AI184" s="731">
        <v>-4807731.3600000003</v>
      </c>
      <c r="AJ184" s="731">
        <v>-1796999</v>
      </c>
      <c r="AK184" s="731">
        <v>-7806493</v>
      </c>
      <c r="AL184" s="731">
        <v>-3664499</v>
      </c>
      <c r="AM184" s="731">
        <v>-6545692.3300000001</v>
      </c>
      <c r="AN184" s="731">
        <v>-2867158.16</v>
      </c>
      <c r="AO184" s="731">
        <v>-4578331.34</v>
      </c>
      <c r="AP184" s="731">
        <v>-8340837</v>
      </c>
      <c r="AQ184" s="731">
        <v>-6711847</v>
      </c>
      <c r="AR184" s="731">
        <v>-25111392.390000001</v>
      </c>
      <c r="AS184" s="731">
        <v>-2882495</v>
      </c>
      <c r="AT184" s="731">
        <v>-7524106.0999999996</v>
      </c>
      <c r="AU184" s="731">
        <v>-6510894</v>
      </c>
      <c r="AV184" s="731">
        <v>-9040642.4000000004</v>
      </c>
      <c r="AW184" s="731">
        <v>-11625218.48</v>
      </c>
      <c r="AX184" s="731">
        <v>-10927394.59</v>
      </c>
      <c r="AY184" s="731">
        <v>-9865720</v>
      </c>
      <c r="AZ184" s="731">
        <v>-8556228.3300000001</v>
      </c>
      <c r="BA184" s="731">
        <v>-5648596</v>
      </c>
      <c r="BB184" s="731">
        <v>-4613296</v>
      </c>
      <c r="BC184" s="731">
        <v>-4612996</v>
      </c>
      <c r="BD184" s="731">
        <v>-26988118.43</v>
      </c>
      <c r="BE184" s="731">
        <v>-8406997</v>
      </c>
      <c r="BF184" s="731">
        <v>-8582196</v>
      </c>
      <c r="BG184" s="731">
        <v>-5172915.67</v>
      </c>
      <c r="BH184" s="731">
        <v>-1796999</v>
      </c>
      <c r="BI184" s="731">
        <v>-4246807.3499999996</v>
      </c>
      <c r="BJ184" s="731">
        <v>-8276198</v>
      </c>
      <c r="BK184" s="731">
        <v>-8822995</v>
      </c>
    </row>
    <row r="185" spans="1:63" ht="22.5" customHeight="1">
      <c r="A185" s="496">
        <v>1</v>
      </c>
      <c r="B185" s="497" t="s">
        <v>905</v>
      </c>
      <c r="C185" s="498" t="s">
        <v>903</v>
      </c>
      <c r="D185" s="498">
        <v>6</v>
      </c>
      <c r="E185" s="497"/>
      <c r="F185" s="498">
        <v>6</v>
      </c>
      <c r="G185" s="548" t="s">
        <v>2857</v>
      </c>
      <c r="H185" s="547" t="s">
        <v>259</v>
      </c>
      <c r="I185">
        <f t="shared" si="2"/>
        <v>23342976.629999999</v>
      </c>
      <c r="J185" s="731">
        <v>1302170.7</v>
      </c>
      <c r="K185" s="732"/>
      <c r="L185" s="731">
        <v>1230000</v>
      </c>
      <c r="M185" s="731">
        <v>3868499.6</v>
      </c>
      <c r="N185" s="731">
        <v>3730000</v>
      </c>
      <c r="O185" s="731">
        <v>8801813.5700000003</v>
      </c>
      <c r="P185" s="731">
        <v>1680000</v>
      </c>
      <c r="Q185" s="731">
        <v>99330</v>
      </c>
      <c r="R185" s="732"/>
      <c r="S185" s="731">
        <v>1317500</v>
      </c>
      <c r="T185" s="731">
        <v>0</v>
      </c>
      <c r="U185" s="731">
        <v>0</v>
      </c>
      <c r="V185" s="731">
        <v>23342976.629999999</v>
      </c>
      <c r="W185" s="731">
        <v>2092530</v>
      </c>
      <c r="X185" s="732"/>
      <c r="Y185" s="732"/>
      <c r="Z185" s="732"/>
      <c r="AA185" s="731">
        <v>3550000</v>
      </c>
      <c r="AB185" s="731">
        <v>1156542</v>
      </c>
      <c r="AC185" s="731">
        <v>1250000</v>
      </c>
      <c r="AD185" s="731">
        <v>39865958.5</v>
      </c>
      <c r="AE185" s="732"/>
      <c r="AF185" s="731">
        <v>4735930</v>
      </c>
      <c r="AG185" s="731">
        <v>1325990.5</v>
      </c>
      <c r="AH185" s="732"/>
      <c r="AI185" s="731">
        <v>2024246.68</v>
      </c>
      <c r="AJ185" s="731">
        <v>1537000</v>
      </c>
      <c r="AK185" s="731">
        <v>2375490</v>
      </c>
      <c r="AL185" s="732"/>
      <c r="AM185" s="731">
        <v>158740</v>
      </c>
      <c r="AN185" s="731">
        <v>2500000</v>
      </c>
      <c r="AO185" s="731">
        <v>1678300</v>
      </c>
      <c r="AP185" s="732"/>
      <c r="AQ185" s="731">
        <v>3675911</v>
      </c>
      <c r="AR185" s="731">
        <v>28342533.350000001</v>
      </c>
      <c r="AS185" s="731">
        <v>2065216.33</v>
      </c>
      <c r="AT185" s="731">
        <v>500000</v>
      </c>
      <c r="AU185" s="731">
        <v>1557200</v>
      </c>
      <c r="AV185" s="731">
        <v>1370000</v>
      </c>
      <c r="AW185" s="731">
        <v>3187261</v>
      </c>
      <c r="AX185" s="731">
        <v>2674006.33</v>
      </c>
      <c r="AY185" s="731">
        <v>1797164</v>
      </c>
      <c r="AZ185" s="731">
        <v>889000</v>
      </c>
      <c r="BA185" s="732"/>
      <c r="BB185" s="731">
        <v>1241666.67</v>
      </c>
      <c r="BC185" s="732"/>
      <c r="BD185" s="731">
        <v>28434163.07</v>
      </c>
      <c r="BE185" s="732"/>
      <c r="BF185" s="731">
        <v>1677000</v>
      </c>
      <c r="BG185" s="732"/>
      <c r="BH185" s="732"/>
      <c r="BI185" s="731">
        <v>31600</v>
      </c>
      <c r="BJ185" s="732"/>
      <c r="BK185" s="732"/>
    </row>
    <row r="186" spans="1:63" ht="22.5" customHeight="1">
      <c r="A186" s="496">
        <v>1</v>
      </c>
      <c r="B186" s="497" t="s">
        <v>905</v>
      </c>
      <c r="C186" s="498" t="s">
        <v>903</v>
      </c>
      <c r="D186" s="498">
        <v>6</v>
      </c>
      <c r="E186" s="497"/>
      <c r="F186" s="498">
        <v>6</v>
      </c>
      <c r="G186" s="550" t="s">
        <v>2858</v>
      </c>
      <c r="H186" s="549" t="s">
        <v>260</v>
      </c>
      <c r="I186">
        <f t="shared" si="2"/>
        <v>0</v>
      </c>
      <c r="J186" s="732"/>
      <c r="K186" s="732"/>
      <c r="L186" s="732"/>
      <c r="M186" s="732"/>
      <c r="N186" s="732"/>
      <c r="O186" s="732"/>
      <c r="P186" s="732"/>
      <c r="Q186" s="732"/>
      <c r="R186" s="732"/>
      <c r="S186" s="732"/>
      <c r="T186" s="732"/>
      <c r="U186" s="732"/>
      <c r="V186" s="731">
        <v>0</v>
      </c>
      <c r="W186" s="732"/>
      <c r="X186" s="732"/>
      <c r="Y186" s="732"/>
      <c r="Z186" s="732"/>
      <c r="AA186" s="732"/>
      <c r="AB186" s="732"/>
      <c r="AC186" s="732"/>
      <c r="AD186" s="732"/>
      <c r="AE186" s="732"/>
      <c r="AF186" s="732"/>
      <c r="AG186" s="732"/>
      <c r="AH186" s="732"/>
      <c r="AI186" s="732"/>
      <c r="AJ186" s="732"/>
      <c r="AK186" s="732"/>
      <c r="AL186" s="732"/>
      <c r="AM186" s="732"/>
      <c r="AN186" s="732"/>
      <c r="AO186" s="732"/>
      <c r="AP186" s="732"/>
      <c r="AQ186" s="732"/>
      <c r="AR186" s="732"/>
      <c r="AS186" s="732"/>
      <c r="AT186" s="732"/>
      <c r="AU186" s="732"/>
      <c r="AV186" s="732"/>
      <c r="AW186" s="732"/>
      <c r="AX186" s="732"/>
      <c r="AY186" s="732"/>
      <c r="AZ186" s="732"/>
      <c r="BA186" s="732"/>
      <c r="BB186" s="732"/>
      <c r="BC186" s="732"/>
      <c r="BD186" s="732"/>
      <c r="BE186" s="732"/>
      <c r="BF186" s="732"/>
      <c r="BG186" s="732"/>
      <c r="BH186" s="732"/>
      <c r="BI186" s="732"/>
      <c r="BJ186" s="732"/>
      <c r="BK186" s="732"/>
    </row>
    <row r="187" spans="1:63" ht="22.5" customHeight="1">
      <c r="A187" s="496">
        <v>1</v>
      </c>
      <c r="B187" s="497" t="s">
        <v>905</v>
      </c>
      <c r="C187" s="498" t="s">
        <v>903</v>
      </c>
      <c r="D187" s="498">
        <v>6</v>
      </c>
      <c r="E187" s="497"/>
      <c r="F187" s="498">
        <v>6</v>
      </c>
      <c r="G187" s="548" t="s">
        <v>2859</v>
      </c>
      <c r="H187" s="547" t="s">
        <v>261</v>
      </c>
      <c r="I187">
        <f t="shared" si="2"/>
        <v>-17876603.190000001</v>
      </c>
      <c r="J187" s="731">
        <v>-1162108.43</v>
      </c>
      <c r="K187" s="732"/>
      <c r="L187" s="731">
        <v>-942999.92</v>
      </c>
      <c r="M187" s="731">
        <v>-3186897.87</v>
      </c>
      <c r="N187" s="731">
        <v>-3624164.12</v>
      </c>
      <c r="O187" s="731">
        <v>-3714931.82</v>
      </c>
      <c r="P187" s="731">
        <v>-942666.65</v>
      </c>
      <c r="Q187" s="731">
        <v>-99329</v>
      </c>
      <c r="R187" s="732"/>
      <c r="S187" s="731">
        <v>-1317499</v>
      </c>
      <c r="T187" s="731">
        <v>0</v>
      </c>
      <c r="U187" s="731">
        <v>0</v>
      </c>
      <c r="V187" s="731">
        <v>-17876603.190000001</v>
      </c>
      <c r="W187" s="731">
        <v>-923117.29</v>
      </c>
      <c r="X187" s="732"/>
      <c r="Y187" s="732"/>
      <c r="Z187" s="732"/>
      <c r="AA187" s="731">
        <v>-2868043.31</v>
      </c>
      <c r="AB187" s="731">
        <v>-1156541</v>
      </c>
      <c r="AC187" s="731">
        <v>-995946.93</v>
      </c>
      <c r="AD187" s="731">
        <v>-18286870.02</v>
      </c>
      <c r="AE187" s="732"/>
      <c r="AF187" s="731">
        <v>-2447881.27</v>
      </c>
      <c r="AG187" s="731">
        <v>-1325982.5</v>
      </c>
      <c r="AH187" s="732"/>
      <c r="AI187" s="731">
        <v>-654340.47</v>
      </c>
      <c r="AJ187" s="731">
        <v>-1477227.78</v>
      </c>
      <c r="AK187" s="731">
        <v>-2375481</v>
      </c>
      <c r="AL187" s="732"/>
      <c r="AM187" s="731">
        <v>-158732</v>
      </c>
      <c r="AN187" s="731">
        <v>-2347652.0699999998</v>
      </c>
      <c r="AO187" s="731">
        <v>-531461.67000000004</v>
      </c>
      <c r="AP187" s="732"/>
      <c r="AQ187" s="731">
        <v>-1362331.08</v>
      </c>
      <c r="AR187" s="731">
        <v>-26303890.329999998</v>
      </c>
      <c r="AS187" s="731">
        <v>-1701470.96</v>
      </c>
      <c r="AT187" s="731">
        <v>-499999</v>
      </c>
      <c r="AU187" s="731">
        <v>-1557192</v>
      </c>
      <c r="AV187" s="731">
        <v>-1369999</v>
      </c>
      <c r="AW187" s="731">
        <v>-1183413.49</v>
      </c>
      <c r="AX187" s="731">
        <v>-2313385.06</v>
      </c>
      <c r="AY187" s="731">
        <v>-1797163</v>
      </c>
      <c r="AZ187" s="731">
        <v>-888998</v>
      </c>
      <c r="BA187" s="732"/>
      <c r="BB187" s="731">
        <v>-1241665.67</v>
      </c>
      <c r="BC187" s="732"/>
      <c r="BD187" s="731">
        <v>-24516889.16</v>
      </c>
      <c r="BE187" s="732"/>
      <c r="BF187" s="731">
        <v>-577633.32999999996</v>
      </c>
      <c r="BG187" s="732"/>
      <c r="BH187" s="732"/>
      <c r="BI187" s="731">
        <v>-31596</v>
      </c>
      <c r="BJ187" s="732"/>
      <c r="BK187" s="732"/>
    </row>
    <row r="188" spans="1:63" ht="22.5" customHeight="1">
      <c r="A188" s="496">
        <v>1</v>
      </c>
      <c r="B188" s="497" t="s">
        <v>905</v>
      </c>
      <c r="C188" s="498" t="s">
        <v>903</v>
      </c>
      <c r="D188" s="498">
        <v>6</v>
      </c>
      <c r="E188" s="497"/>
      <c r="F188" s="498">
        <v>6</v>
      </c>
      <c r="G188" s="548" t="s">
        <v>2860</v>
      </c>
      <c r="H188" s="547" t="s">
        <v>262</v>
      </c>
      <c r="I188">
        <f t="shared" si="2"/>
        <v>7788492.0599999996</v>
      </c>
      <c r="J188" s="731">
        <v>2534798</v>
      </c>
      <c r="K188" s="732"/>
      <c r="L188" s="731">
        <v>469166.4</v>
      </c>
      <c r="M188" s="731">
        <v>321469.3</v>
      </c>
      <c r="N188" s="732"/>
      <c r="O188" s="732"/>
      <c r="P188" s="732"/>
      <c r="Q188" s="731">
        <v>463400</v>
      </c>
      <c r="R188" s="732"/>
      <c r="S188" s="732"/>
      <c r="T188" s="732"/>
      <c r="U188" s="732"/>
      <c r="V188" s="731">
        <v>7788492.0599999996</v>
      </c>
      <c r="W188" s="731">
        <v>154170</v>
      </c>
      <c r="X188" s="731">
        <v>308000</v>
      </c>
      <c r="Y188" s="732"/>
      <c r="Z188" s="731">
        <v>11900</v>
      </c>
      <c r="AA188" s="732"/>
      <c r="AB188" s="732"/>
      <c r="AC188" s="731">
        <v>0</v>
      </c>
      <c r="AD188" s="731">
        <v>43258036.030000001</v>
      </c>
      <c r="AE188" s="732"/>
      <c r="AF188" s="731">
        <v>139800</v>
      </c>
      <c r="AG188" s="731">
        <v>345980</v>
      </c>
      <c r="AH188" s="732"/>
      <c r="AI188" s="732"/>
      <c r="AJ188" s="731">
        <v>33900</v>
      </c>
      <c r="AK188" s="731">
        <v>162925</v>
      </c>
      <c r="AL188" s="732"/>
      <c r="AM188" s="731">
        <v>215990</v>
      </c>
      <c r="AN188" s="731">
        <v>33900</v>
      </c>
      <c r="AO188" s="731">
        <v>0</v>
      </c>
      <c r="AP188" s="732"/>
      <c r="AQ188" s="732"/>
      <c r="AR188" s="731">
        <v>11354263.6</v>
      </c>
      <c r="AS188" s="732"/>
      <c r="AT188" s="731">
        <v>7000</v>
      </c>
      <c r="AU188" s="731">
        <v>435722</v>
      </c>
      <c r="AV188" s="731">
        <v>15800</v>
      </c>
      <c r="AW188" s="732"/>
      <c r="AX188" s="731">
        <v>483900</v>
      </c>
      <c r="AY188" s="731">
        <v>1301053</v>
      </c>
      <c r="AZ188" s="732"/>
      <c r="BA188" s="732"/>
      <c r="BB188" s="732"/>
      <c r="BC188" s="732"/>
      <c r="BD188" s="731">
        <v>10530966.630000001</v>
      </c>
      <c r="BE188" s="732"/>
      <c r="BF188" s="732"/>
      <c r="BG188" s="732"/>
      <c r="BH188" s="732"/>
      <c r="BI188" s="732"/>
      <c r="BJ188" s="732"/>
      <c r="BK188" s="732"/>
    </row>
    <row r="189" spans="1:63" ht="22.5" customHeight="1">
      <c r="A189" s="496">
        <v>1</v>
      </c>
      <c r="B189" s="497" t="s">
        <v>905</v>
      </c>
      <c r="C189" s="498" t="s">
        <v>903</v>
      </c>
      <c r="D189" s="498">
        <v>6</v>
      </c>
      <c r="E189" s="497"/>
      <c r="F189" s="498">
        <v>6</v>
      </c>
      <c r="G189" s="550" t="s">
        <v>2861</v>
      </c>
      <c r="H189" s="549" t="s">
        <v>263</v>
      </c>
      <c r="I189">
        <f t="shared" si="2"/>
        <v>0</v>
      </c>
      <c r="J189" s="732"/>
      <c r="K189" s="732"/>
      <c r="L189" s="732"/>
      <c r="M189" s="732"/>
      <c r="N189" s="732"/>
      <c r="O189" s="732"/>
      <c r="P189" s="732"/>
      <c r="Q189" s="732"/>
      <c r="R189" s="732"/>
      <c r="S189" s="732"/>
      <c r="T189" s="732"/>
      <c r="U189" s="732"/>
      <c r="V189" s="732"/>
      <c r="W189" s="732"/>
      <c r="X189" s="732"/>
      <c r="Y189" s="732"/>
      <c r="Z189" s="732"/>
      <c r="AA189" s="732"/>
      <c r="AB189" s="732"/>
      <c r="AC189" s="732"/>
      <c r="AD189" s="732"/>
      <c r="AE189" s="732"/>
      <c r="AF189" s="732"/>
      <c r="AG189" s="732"/>
      <c r="AH189" s="732"/>
      <c r="AI189" s="732"/>
      <c r="AJ189" s="732"/>
      <c r="AK189" s="732"/>
      <c r="AL189" s="732"/>
      <c r="AM189" s="732"/>
      <c r="AN189" s="732"/>
      <c r="AO189" s="732"/>
      <c r="AP189" s="732"/>
      <c r="AQ189" s="732"/>
      <c r="AR189" s="732"/>
      <c r="AS189" s="732"/>
      <c r="AT189" s="732"/>
      <c r="AU189" s="732"/>
      <c r="AV189" s="732"/>
      <c r="AW189" s="732"/>
      <c r="AX189" s="732"/>
      <c r="AY189" s="732"/>
      <c r="AZ189" s="732"/>
      <c r="BA189" s="732"/>
      <c r="BB189" s="732"/>
      <c r="BC189" s="732"/>
      <c r="BD189" s="732"/>
      <c r="BE189" s="732"/>
      <c r="BF189" s="732"/>
      <c r="BG189" s="732"/>
      <c r="BH189" s="732"/>
      <c r="BI189" s="732"/>
      <c r="BJ189" s="732"/>
      <c r="BK189" s="732"/>
    </row>
    <row r="190" spans="1:63" ht="22.5" customHeight="1">
      <c r="A190" s="496">
        <v>1</v>
      </c>
      <c r="B190" s="497" t="s">
        <v>905</v>
      </c>
      <c r="C190" s="498" t="s">
        <v>903</v>
      </c>
      <c r="D190" s="498">
        <v>6</v>
      </c>
      <c r="E190" s="497"/>
      <c r="F190" s="498">
        <v>6</v>
      </c>
      <c r="G190" s="548" t="s">
        <v>2862</v>
      </c>
      <c r="H190" s="547" t="s">
        <v>264</v>
      </c>
      <c r="I190">
        <f t="shared" si="2"/>
        <v>-6704763.7000000002</v>
      </c>
      <c r="J190" s="731">
        <v>-2171612.96</v>
      </c>
      <c r="K190" s="732"/>
      <c r="L190" s="731">
        <v>-117291.6</v>
      </c>
      <c r="M190" s="731">
        <v>-128587.74</v>
      </c>
      <c r="N190" s="732"/>
      <c r="O190" s="732"/>
      <c r="P190" s="732"/>
      <c r="Q190" s="731">
        <v>-463396</v>
      </c>
      <c r="R190" s="732"/>
      <c r="S190" s="732"/>
      <c r="T190" s="732"/>
      <c r="U190" s="732"/>
      <c r="V190" s="731">
        <v>-6704763.7000000002</v>
      </c>
      <c r="W190" s="731">
        <v>-154166</v>
      </c>
      <c r="X190" s="731">
        <v>-256199.98</v>
      </c>
      <c r="Y190" s="732"/>
      <c r="Z190" s="731">
        <v>-11899</v>
      </c>
      <c r="AA190" s="732"/>
      <c r="AB190" s="732"/>
      <c r="AC190" s="731">
        <v>0</v>
      </c>
      <c r="AD190" s="731">
        <v>-28988069.129999999</v>
      </c>
      <c r="AE190" s="732"/>
      <c r="AF190" s="731">
        <v>-139781</v>
      </c>
      <c r="AG190" s="731">
        <v>-345957</v>
      </c>
      <c r="AH190" s="732"/>
      <c r="AI190" s="732"/>
      <c r="AJ190" s="731">
        <v>-32770</v>
      </c>
      <c r="AK190" s="731">
        <v>-162920</v>
      </c>
      <c r="AL190" s="732"/>
      <c r="AM190" s="731">
        <v>-215985</v>
      </c>
      <c r="AN190" s="731">
        <v>-30639.33</v>
      </c>
      <c r="AO190" s="731">
        <v>0</v>
      </c>
      <c r="AP190" s="732"/>
      <c r="AQ190" s="732"/>
      <c r="AR190" s="731">
        <v>-7177515.4299999997</v>
      </c>
      <c r="AS190" s="732"/>
      <c r="AT190" s="731">
        <v>-6999</v>
      </c>
      <c r="AU190" s="731">
        <v>-435709</v>
      </c>
      <c r="AV190" s="731">
        <v>-15797</v>
      </c>
      <c r="AW190" s="732"/>
      <c r="AX190" s="731">
        <v>-483884</v>
      </c>
      <c r="AY190" s="731">
        <v>-1301032</v>
      </c>
      <c r="AZ190" s="732"/>
      <c r="BA190" s="732"/>
      <c r="BB190" s="732"/>
      <c r="BC190" s="732"/>
      <c r="BD190" s="731">
        <v>-5341855.16</v>
      </c>
      <c r="BE190" s="732"/>
      <c r="BF190" s="732"/>
      <c r="BG190" s="732"/>
      <c r="BH190" s="732"/>
      <c r="BI190" s="732"/>
      <c r="BJ190" s="732"/>
      <c r="BK190" s="732"/>
    </row>
    <row r="191" spans="1:63" ht="22.5" customHeight="1">
      <c r="A191" s="496">
        <v>1</v>
      </c>
      <c r="B191" s="497" t="s">
        <v>905</v>
      </c>
      <c r="C191" s="498" t="s">
        <v>903</v>
      </c>
      <c r="D191" s="498">
        <v>6</v>
      </c>
      <c r="E191" s="497"/>
      <c r="F191" s="498">
        <v>6</v>
      </c>
      <c r="G191" s="550" t="s">
        <v>2863</v>
      </c>
      <c r="H191" s="549" t="s">
        <v>265</v>
      </c>
      <c r="I191">
        <f t="shared" si="2"/>
        <v>0</v>
      </c>
      <c r="J191" s="731">
        <v>16000</v>
      </c>
      <c r="K191" s="732"/>
      <c r="L191" s="732"/>
      <c r="M191" s="731">
        <v>265742.38</v>
      </c>
      <c r="N191" s="732"/>
      <c r="O191" s="732"/>
      <c r="P191" s="732"/>
      <c r="Q191" s="731">
        <v>64200</v>
      </c>
      <c r="R191" s="732"/>
      <c r="S191" s="732"/>
      <c r="T191" s="732"/>
      <c r="U191" s="732"/>
      <c r="V191" s="732"/>
      <c r="W191" s="731">
        <v>23400</v>
      </c>
      <c r="X191" s="732"/>
      <c r="Y191" s="732"/>
      <c r="Z191" s="732"/>
      <c r="AA191" s="732"/>
      <c r="AB191" s="732"/>
      <c r="AC191" s="731">
        <v>0</v>
      </c>
      <c r="AD191" s="731">
        <v>8448479.5899999999</v>
      </c>
      <c r="AE191" s="732"/>
      <c r="AF191" s="731">
        <v>237295</v>
      </c>
      <c r="AG191" s="731">
        <v>100000</v>
      </c>
      <c r="AH191" s="732"/>
      <c r="AI191" s="732"/>
      <c r="AJ191" s="732"/>
      <c r="AK191" s="731">
        <v>25600</v>
      </c>
      <c r="AL191" s="732"/>
      <c r="AM191" s="731">
        <v>209500</v>
      </c>
      <c r="AN191" s="732"/>
      <c r="AO191" s="731">
        <v>0</v>
      </c>
      <c r="AP191" s="732"/>
      <c r="AQ191" s="732"/>
      <c r="AR191" s="731">
        <v>10316845.050000001</v>
      </c>
      <c r="AS191" s="731">
        <v>155000</v>
      </c>
      <c r="AT191" s="732"/>
      <c r="AU191" s="731">
        <v>115600</v>
      </c>
      <c r="AV191" s="732"/>
      <c r="AW191" s="731">
        <v>9000</v>
      </c>
      <c r="AX191" s="731">
        <v>53750</v>
      </c>
      <c r="AY191" s="732"/>
      <c r="AZ191" s="732"/>
      <c r="BA191" s="732"/>
      <c r="BB191" s="732"/>
      <c r="BC191" s="732"/>
      <c r="BD191" s="731">
        <v>2112092.12</v>
      </c>
      <c r="BE191" s="732"/>
      <c r="BF191" s="732"/>
      <c r="BG191" s="732"/>
      <c r="BH191" s="732"/>
      <c r="BI191" s="732"/>
      <c r="BJ191" s="732"/>
      <c r="BK191" s="732"/>
    </row>
    <row r="192" spans="1:63" ht="22.5" customHeight="1">
      <c r="A192" s="496">
        <v>1</v>
      </c>
      <c r="B192" s="497" t="s">
        <v>905</v>
      </c>
      <c r="C192" s="498" t="s">
        <v>903</v>
      </c>
      <c r="D192" s="498">
        <v>6</v>
      </c>
      <c r="E192" s="497"/>
      <c r="F192" s="498">
        <v>6</v>
      </c>
      <c r="G192" s="550" t="s">
        <v>2864</v>
      </c>
      <c r="H192" s="549" t="s">
        <v>266</v>
      </c>
      <c r="I192">
        <f t="shared" si="2"/>
        <v>0</v>
      </c>
      <c r="J192" s="732"/>
      <c r="K192" s="732"/>
      <c r="L192" s="732"/>
      <c r="M192" s="732"/>
      <c r="N192" s="732"/>
      <c r="O192" s="732"/>
      <c r="P192" s="732"/>
      <c r="Q192" s="732"/>
      <c r="R192" s="732"/>
      <c r="S192" s="732"/>
      <c r="T192" s="732"/>
      <c r="U192" s="732"/>
      <c r="V192" s="732"/>
      <c r="W192" s="732"/>
      <c r="X192" s="732"/>
      <c r="Y192" s="732"/>
      <c r="Z192" s="732"/>
      <c r="AA192" s="732"/>
      <c r="AB192" s="732"/>
      <c r="AC192" s="732"/>
      <c r="AD192" s="732"/>
      <c r="AE192" s="732"/>
      <c r="AF192" s="732"/>
      <c r="AG192" s="732"/>
      <c r="AH192" s="732"/>
      <c r="AI192" s="732"/>
      <c r="AJ192" s="732"/>
      <c r="AK192" s="732"/>
      <c r="AL192" s="732"/>
      <c r="AM192" s="732"/>
      <c r="AN192" s="732"/>
      <c r="AO192" s="732"/>
      <c r="AP192" s="732"/>
      <c r="AQ192" s="732"/>
      <c r="AR192" s="732"/>
      <c r="AS192" s="732"/>
      <c r="AT192" s="732"/>
      <c r="AU192" s="732"/>
      <c r="AV192" s="732"/>
      <c r="AW192" s="732"/>
      <c r="AX192" s="732"/>
      <c r="AY192" s="732"/>
      <c r="AZ192" s="732"/>
      <c r="BA192" s="732"/>
      <c r="BB192" s="732"/>
      <c r="BC192" s="732"/>
      <c r="BD192" s="732"/>
      <c r="BE192" s="732"/>
      <c r="BF192" s="732"/>
      <c r="BG192" s="732"/>
      <c r="BH192" s="732"/>
      <c r="BI192" s="732"/>
      <c r="BJ192" s="732"/>
      <c r="BK192" s="732"/>
    </row>
    <row r="193" spans="1:63" ht="22.5" customHeight="1">
      <c r="A193" s="496">
        <v>1</v>
      </c>
      <c r="B193" s="497" t="s">
        <v>905</v>
      </c>
      <c r="C193" s="498" t="s">
        <v>903</v>
      </c>
      <c r="D193" s="498">
        <v>6</v>
      </c>
      <c r="E193" s="497"/>
      <c r="F193" s="498">
        <v>6</v>
      </c>
      <c r="G193" s="550" t="s">
        <v>2865</v>
      </c>
      <c r="H193" s="549" t="s">
        <v>267</v>
      </c>
      <c r="I193">
        <f t="shared" si="2"/>
        <v>0</v>
      </c>
      <c r="J193" s="731">
        <v>-15999</v>
      </c>
      <c r="K193" s="732"/>
      <c r="L193" s="732"/>
      <c r="M193" s="731">
        <v>-106296.96000000001</v>
      </c>
      <c r="N193" s="732"/>
      <c r="O193" s="732"/>
      <c r="P193" s="732"/>
      <c r="Q193" s="731">
        <v>-64199</v>
      </c>
      <c r="R193" s="732"/>
      <c r="S193" s="732"/>
      <c r="T193" s="732"/>
      <c r="U193" s="732"/>
      <c r="V193" s="732"/>
      <c r="W193" s="731">
        <v>-23399</v>
      </c>
      <c r="X193" s="732"/>
      <c r="Y193" s="732"/>
      <c r="Z193" s="732"/>
      <c r="AA193" s="732"/>
      <c r="AB193" s="732"/>
      <c r="AC193" s="731">
        <v>0</v>
      </c>
      <c r="AD193" s="731">
        <v>-5650222.0999999996</v>
      </c>
      <c r="AE193" s="732"/>
      <c r="AF193" s="731">
        <v>-237280</v>
      </c>
      <c r="AG193" s="731">
        <v>-99998</v>
      </c>
      <c r="AH193" s="732"/>
      <c r="AI193" s="732"/>
      <c r="AJ193" s="732"/>
      <c r="AK193" s="731">
        <v>-25599</v>
      </c>
      <c r="AL193" s="732"/>
      <c r="AM193" s="731">
        <v>-209496</v>
      </c>
      <c r="AN193" s="732"/>
      <c r="AO193" s="731">
        <v>0</v>
      </c>
      <c r="AP193" s="732"/>
      <c r="AQ193" s="732"/>
      <c r="AR193" s="731">
        <v>-6777477.21</v>
      </c>
      <c r="AS193" s="731">
        <v>-154996</v>
      </c>
      <c r="AT193" s="732"/>
      <c r="AU193" s="731">
        <v>-115598</v>
      </c>
      <c r="AV193" s="732"/>
      <c r="AW193" s="731">
        <v>-8999</v>
      </c>
      <c r="AX193" s="731">
        <v>-53748</v>
      </c>
      <c r="AY193" s="732"/>
      <c r="AZ193" s="732"/>
      <c r="BA193" s="732"/>
      <c r="BB193" s="732"/>
      <c r="BC193" s="732"/>
      <c r="BD193" s="731">
        <v>-2043511.97</v>
      </c>
      <c r="BE193" s="732"/>
      <c r="BF193" s="732"/>
      <c r="BG193" s="732"/>
      <c r="BH193" s="732"/>
      <c r="BI193" s="732"/>
      <c r="BJ193" s="732"/>
      <c r="BK193" s="732"/>
    </row>
    <row r="194" spans="1:63" ht="22.5" customHeight="1">
      <c r="A194" s="496">
        <v>1</v>
      </c>
      <c r="B194" s="497" t="s">
        <v>905</v>
      </c>
      <c r="C194" s="498" t="s">
        <v>903</v>
      </c>
      <c r="D194" s="498">
        <v>6</v>
      </c>
      <c r="E194" s="497"/>
      <c r="F194" s="498">
        <v>6</v>
      </c>
      <c r="G194" s="550" t="s">
        <v>3850</v>
      </c>
      <c r="H194" s="549" t="s">
        <v>268</v>
      </c>
      <c r="I194">
        <f t="shared" si="2"/>
        <v>0</v>
      </c>
      <c r="J194" s="732"/>
      <c r="K194" s="732"/>
      <c r="L194" s="732"/>
      <c r="M194" s="732"/>
      <c r="N194" s="732"/>
      <c r="O194" s="732"/>
      <c r="P194" s="732"/>
      <c r="Q194" s="732"/>
      <c r="R194" s="732"/>
      <c r="S194" s="732"/>
      <c r="T194" s="732"/>
      <c r="U194" s="732"/>
      <c r="V194" s="732"/>
      <c r="W194" s="732"/>
      <c r="X194" s="732"/>
      <c r="Y194" s="732"/>
      <c r="Z194" s="731">
        <v>84989</v>
      </c>
      <c r="AA194" s="732"/>
      <c r="AB194" s="732"/>
      <c r="AC194" s="732"/>
      <c r="AD194" s="732"/>
      <c r="AE194" s="732"/>
      <c r="AF194" s="732"/>
      <c r="AG194" s="732"/>
      <c r="AH194" s="732"/>
      <c r="AI194" s="732"/>
      <c r="AJ194" s="732"/>
      <c r="AK194" s="732"/>
      <c r="AL194" s="732"/>
      <c r="AM194" s="732"/>
      <c r="AN194" s="732"/>
      <c r="AO194" s="732"/>
      <c r="AP194" s="732"/>
      <c r="AQ194" s="732"/>
      <c r="AR194" s="731">
        <v>338520</v>
      </c>
      <c r="AS194" s="732"/>
      <c r="AT194" s="732"/>
      <c r="AU194" s="732"/>
      <c r="AV194" s="732"/>
      <c r="AW194" s="732"/>
      <c r="AX194" s="732"/>
      <c r="AY194" s="732"/>
      <c r="AZ194" s="732"/>
      <c r="BA194" s="732"/>
      <c r="BB194" s="732"/>
      <c r="BC194" s="732"/>
      <c r="BD194" s="731">
        <v>38800</v>
      </c>
      <c r="BE194" s="732"/>
      <c r="BF194" s="732"/>
      <c r="BG194" s="732"/>
      <c r="BH194" s="732"/>
      <c r="BI194" s="732"/>
      <c r="BJ194" s="732"/>
      <c r="BK194" s="732"/>
    </row>
    <row r="195" spans="1:63" ht="22.5" customHeight="1">
      <c r="A195" s="496">
        <v>1</v>
      </c>
      <c r="B195" s="497" t="s">
        <v>905</v>
      </c>
      <c r="C195" s="498" t="s">
        <v>903</v>
      </c>
      <c r="D195" s="498">
        <v>6</v>
      </c>
      <c r="E195" s="497"/>
      <c r="F195" s="498">
        <v>6</v>
      </c>
      <c r="G195" s="550" t="s">
        <v>3851</v>
      </c>
      <c r="H195" s="549" t="s">
        <v>269</v>
      </c>
      <c r="I195">
        <f t="shared" si="2"/>
        <v>0</v>
      </c>
      <c r="J195" s="732"/>
      <c r="K195" s="732"/>
      <c r="L195" s="732"/>
      <c r="M195" s="732"/>
      <c r="N195" s="732"/>
      <c r="O195" s="732"/>
      <c r="P195" s="732"/>
      <c r="Q195" s="732"/>
      <c r="R195" s="732"/>
      <c r="S195" s="732"/>
      <c r="T195" s="732"/>
      <c r="U195" s="732"/>
      <c r="V195" s="732"/>
      <c r="W195" s="732"/>
      <c r="X195" s="732"/>
      <c r="Y195" s="732"/>
      <c r="Z195" s="732"/>
      <c r="AA195" s="732"/>
      <c r="AB195" s="732"/>
      <c r="AC195" s="732"/>
      <c r="AD195" s="732"/>
      <c r="AE195" s="732"/>
      <c r="AF195" s="732"/>
      <c r="AG195" s="732"/>
      <c r="AH195" s="732"/>
      <c r="AI195" s="732"/>
      <c r="AJ195" s="732"/>
      <c r="AK195" s="732"/>
      <c r="AL195" s="732"/>
      <c r="AM195" s="732"/>
      <c r="AN195" s="732"/>
      <c r="AO195" s="732"/>
      <c r="AP195" s="732"/>
      <c r="AQ195" s="732"/>
      <c r="AR195" s="732"/>
      <c r="AS195" s="732"/>
      <c r="AT195" s="732"/>
      <c r="AU195" s="732"/>
      <c r="AV195" s="732"/>
      <c r="AW195" s="732"/>
      <c r="AX195" s="732"/>
      <c r="AY195" s="732"/>
      <c r="AZ195" s="732"/>
      <c r="BA195" s="732"/>
      <c r="BB195" s="732"/>
      <c r="BC195" s="732"/>
      <c r="BD195" s="732"/>
      <c r="BE195" s="732"/>
      <c r="BF195" s="732"/>
      <c r="BG195" s="732"/>
      <c r="BH195" s="732"/>
      <c r="BI195" s="732"/>
      <c r="BJ195" s="732"/>
      <c r="BK195" s="732"/>
    </row>
    <row r="196" spans="1:63" ht="22.5" customHeight="1">
      <c r="A196" s="496">
        <v>1</v>
      </c>
      <c r="B196" s="497" t="s">
        <v>905</v>
      </c>
      <c r="C196" s="498" t="s">
        <v>903</v>
      </c>
      <c r="D196" s="498">
        <v>6</v>
      </c>
      <c r="E196" s="497"/>
      <c r="F196" s="498">
        <v>6</v>
      </c>
      <c r="G196" s="550" t="s">
        <v>3852</v>
      </c>
      <c r="H196" s="549" t="s">
        <v>270</v>
      </c>
      <c r="I196">
        <f t="shared" si="2"/>
        <v>0</v>
      </c>
      <c r="J196" s="732"/>
      <c r="K196" s="732"/>
      <c r="L196" s="732"/>
      <c r="M196" s="732"/>
      <c r="N196" s="732"/>
      <c r="O196" s="732"/>
      <c r="P196" s="732"/>
      <c r="Q196" s="732"/>
      <c r="R196" s="732"/>
      <c r="S196" s="732"/>
      <c r="T196" s="732"/>
      <c r="U196" s="732"/>
      <c r="V196" s="732"/>
      <c r="W196" s="732"/>
      <c r="X196" s="732"/>
      <c r="Y196" s="732"/>
      <c r="Z196" s="731">
        <v>-84989</v>
      </c>
      <c r="AA196" s="732"/>
      <c r="AB196" s="732"/>
      <c r="AC196" s="732"/>
      <c r="AD196" s="732"/>
      <c r="AE196" s="732"/>
      <c r="AF196" s="732"/>
      <c r="AG196" s="732"/>
      <c r="AH196" s="732"/>
      <c r="AI196" s="732"/>
      <c r="AJ196" s="732"/>
      <c r="AK196" s="732"/>
      <c r="AL196" s="732"/>
      <c r="AM196" s="732"/>
      <c r="AN196" s="732"/>
      <c r="AO196" s="732"/>
      <c r="AP196" s="732"/>
      <c r="AQ196" s="732"/>
      <c r="AR196" s="731">
        <v>-316646.05</v>
      </c>
      <c r="AS196" s="732"/>
      <c r="AT196" s="732"/>
      <c r="AU196" s="732"/>
      <c r="AV196" s="732"/>
      <c r="AW196" s="732"/>
      <c r="AX196" s="732"/>
      <c r="AY196" s="732"/>
      <c r="AZ196" s="732"/>
      <c r="BA196" s="732"/>
      <c r="BB196" s="732"/>
      <c r="BC196" s="732"/>
      <c r="BD196" s="731">
        <v>-33147.879999999997</v>
      </c>
      <c r="BE196" s="732"/>
      <c r="BF196" s="732"/>
      <c r="BG196" s="732"/>
      <c r="BH196" s="732"/>
      <c r="BI196" s="732"/>
      <c r="BJ196" s="732"/>
      <c r="BK196" s="732"/>
    </row>
    <row r="197" spans="1:63" ht="22.5" customHeight="1">
      <c r="A197" s="496">
        <v>1</v>
      </c>
      <c r="B197" s="497" t="s">
        <v>905</v>
      </c>
      <c r="C197" s="498" t="s">
        <v>903</v>
      </c>
      <c r="D197" s="498">
        <v>6</v>
      </c>
      <c r="E197" s="497"/>
      <c r="F197" s="498">
        <v>6</v>
      </c>
      <c r="G197" s="550" t="s">
        <v>2866</v>
      </c>
      <c r="H197" s="549" t="s">
        <v>271</v>
      </c>
      <c r="I197">
        <f t="shared" ref="I197:I260" si="3">SUMIF($J$1:$BK$1,$I$1,$J197:$BK197)</f>
        <v>0</v>
      </c>
      <c r="J197" s="732"/>
      <c r="K197" s="732"/>
      <c r="L197" s="732"/>
      <c r="M197" s="732"/>
      <c r="N197" s="732"/>
      <c r="O197" s="732"/>
      <c r="P197" s="732"/>
      <c r="Q197" s="732"/>
      <c r="R197" s="732"/>
      <c r="S197" s="732"/>
      <c r="T197" s="732"/>
      <c r="U197" s="732"/>
      <c r="V197" s="732"/>
      <c r="W197" s="732"/>
      <c r="X197" s="732"/>
      <c r="Y197" s="732"/>
      <c r="Z197" s="732"/>
      <c r="AA197" s="732"/>
      <c r="AB197" s="732"/>
      <c r="AC197" s="732"/>
      <c r="AD197" s="731">
        <v>6729000</v>
      </c>
      <c r="AE197" s="732"/>
      <c r="AF197" s="732"/>
      <c r="AG197" s="732"/>
      <c r="AH197" s="732"/>
      <c r="AI197" s="732"/>
      <c r="AJ197" s="732"/>
      <c r="AK197" s="732"/>
      <c r="AL197" s="732"/>
      <c r="AM197" s="732"/>
      <c r="AN197" s="732"/>
      <c r="AO197" s="732"/>
      <c r="AP197" s="732"/>
      <c r="AQ197" s="732"/>
      <c r="AR197" s="731">
        <v>424113</v>
      </c>
      <c r="AS197" s="732"/>
      <c r="AT197" s="732"/>
      <c r="AU197" s="732"/>
      <c r="AV197" s="732"/>
      <c r="AW197" s="732"/>
      <c r="AX197" s="732"/>
      <c r="AY197" s="732"/>
      <c r="AZ197" s="732"/>
      <c r="BA197" s="732"/>
      <c r="BB197" s="732"/>
      <c r="BC197" s="732"/>
      <c r="BD197" s="731">
        <v>444800</v>
      </c>
      <c r="BE197" s="732"/>
      <c r="BF197" s="732"/>
      <c r="BG197" s="732"/>
      <c r="BH197" s="732"/>
      <c r="BI197" s="732"/>
      <c r="BJ197" s="732"/>
      <c r="BK197" s="732"/>
    </row>
    <row r="198" spans="1:63" ht="22.5" customHeight="1">
      <c r="A198" s="496">
        <v>1</v>
      </c>
      <c r="B198" s="497" t="s">
        <v>905</v>
      </c>
      <c r="C198" s="498" t="s">
        <v>903</v>
      </c>
      <c r="D198" s="498">
        <v>6</v>
      </c>
      <c r="E198" s="497"/>
      <c r="F198" s="498">
        <v>6</v>
      </c>
      <c r="G198" s="550" t="s">
        <v>2867</v>
      </c>
      <c r="H198" s="549" t="s">
        <v>272</v>
      </c>
      <c r="I198">
        <f t="shared" si="3"/>
        <v>0</v>
      </c>
      <c r="J198" s="732"/>
      <c r="K198" s="732"/>
      <c r="L198" s="732"/>
      <c r="M198" s="732"/>
      <c r="N198" s="732"/>
      <c r="O198" s="732"/>
      <c r="P198" s="732"/>
      <c r="Q198" s="732"/>
      <c r="R198" s="732"/>
      <c r="S198" s="732"/>
      <c r="T198" s="732"/>
      <c r="U198" s="732"/>
      <c r="V198" s="732"/>
      <c r="W198" s="732"/>
      <c r="X198" s="732"/>
      <c r="Y198" s="732"/>
      <c r="Z198" s="732"/>
      <c r="AA198" s="732"/>
      <c r="AB198" s="732"/>
      <c r="AC198" s="732"/>
      <c r="AD198" s="732"/>
      <c r="AE198" s="732"/>
      <c r="AF198" s="732"/>
      <c r="AG198" s="732"/>
      <c r="AH198" s="732"/>
      <c r="AI198" s="732"/>
      <c r="AJ198" s="732"/>
      <c r="AK198" s="732"/>
      <c r="AL198" s="732"/>
      <c r="AM198" s="732"/>
      <c r="AN198" s="732"/>
      <c r="AO198" s="732"/>
      <c r="AP198" s="732"/>
      <c r="AQ198" s="732"/>
      <c r="AR198" s="732"/>
      <c r="AS198" s="732"/>
      <c r="AT198" s="732"/>
      <c r="AU198" s="732"/>
      <c r="AV198" s="732"/>
      <c r="AW198" s="732"/>
      <c r="AX198" s="732"/>
      <c r="AY198" s="732"/>
      <c r="AZ198" s="732"/>
      <c r="BA198" s="732"/>
      <c r="BB198" s="732"/>
      <c r="BC198" s="732"/>
      <c r="BD198" s="732"/>
      <c r="BE198" s="732"/>
      <c r="BF198" s="732"/>
      <c r="BG198" s="732"/>
      <c r="BH198" s="732"/>
      <c r="BI198" s="732"/>
      <c r="BJ198" s="732"/>
      <c r="BK198" s="732"/>
    </row>
    <row r="199" spans="1:63" ht="22.5" customHeight="1">
      <c r="A199" s="496">
        <v>1</v>
      </c>
      <c r="B199" s="497" t="s">
        <v>905</v>
      </c>
      <c r="C199" s="498" t="s">
        <v>903</v>
      </c>
      <c r="D199" s="498">
        <v>6</v>
      </c>
      <c r="E199" s="497"/>
      <c r="F199" s="498">
        <v>6</v>
      </c>
      <c r="G199" s="550" t="s">
        <v>2868</v>
      </c>
      <c r="H199" s="555" t="s">
        <v>273</v>
      </c>
      <c r="I199">
        <f t="shared" si="3"/>
        <v>0</v>
      </c>
      <c r="J199" s="732"/>
      <c r="K199" s="732"/>
      <c r="L199" s="732"/>
      <c r="M199" s="732"/>
      <c r="N199" s="732"/>
      <c r="O199" s="732"/>
      <c r="P199" s="732"/>
      <c r="Q199" s="732"/>
      <c r="R199" s="732"/>
      <c r="S199" s="732"/>
      <c r="T199" s="732"/>
      <c r="U199" s="732"/>
      <c r="V199" s="732"/>
      <c r="W199" s="732"/>
      <c r="X199" s="732"/>
      <c r="Y199" s="732"/>
      <c r="Z199" s="732"/>
      <c r="AA199" s="732"/>
      <c r="AB199" s="732"/>
      <c r="AC199" s="732"/>
      <c r="AD199" s="731">
        <v>-4176866.63</v>
      </c>
      <c r="AE199" s="732"/>
      <c r="AF199" s="732"/>
      <c r="AG199" s="732"/>
      <c r="AH199" s="732"/>
      <c r="AI199" s="732"/>
      <c r="AJ199" s="732"/>
      <c r="AK199" s="732"/>
      <c r="AL199" s="732"/>
      <c r="AM199" s="732"/>
      <c r="AN199" s="732"/>
      <c r="AO199" s="732"/>
      <c r="AP199" s="732"/>
      <c r="AQ199" s="732"/>
      <c r="AR199" s="731">
        <v>-424093</v>
      </c>
      <c r="AS199" s="732"/>
      <c r="AT199" s="732"/>
      <c r="AU199" s="732"/>
      <c r="AV199" s="732"/>
      <c r="AW199" s="732"/>
      <c r="AX199" s="732"/>
      <c r="AY199" s="732"/>
      <c r="AZ199" s="732"/>
      <c r="BA199" s="732"/>
      <c r="BB199" s="732"/>
      <c r="BC199" s="732"/>
      <c r="BD199" s="731">
        <v>-412837.87</v>
      </c>
      <c r="BE199" s="732"/>
      <c r="BF199" s="732"/>
      <c r="BG199" s="732"/>
      <c r="BH199" s="732"/>
      <c r="BI199" s="732"/>
      <c r="BJ199" s="732"/>
      <c r="BK199" s="732"/>
    </row>
    <row r="200" spans="1:63" ht="22.5" customHeight="1">
      <c r="A200" s="496">
        <v>1</v>
      </c>
      <c r="B200" s="497" t="s">
        <v>905</v>
      </c>
      <c r="C200" s="498" t="s">
        <v>903</v>
      </c>
      <c r="D200" s="498">
        <v>6</v>
      </c>
      <c r="E200" s="497"/>
      <c r="F200" s="498">
        <v>6</v>
      </c>
      <c r="G200" s="550" t="s">
        <v>2869</v>
      </c>
      <c r="H200" s="555" t="s">
        <v>274</v>
      </c>
      <c r="I200">
        <f t="shared" si="3"/>
        <v>472684929.44999999</v>
      </c>
      <c r="J200" s="731">
        <v>110090926.5</v>
      </c>
      <c r="K200" s="731">
        <v>9932509</v>
      </c>
      <c r="L200" s="731">
        <v>23451788.039999999</v>
      </c>
      <c r="M200" s="731">
        <v>18682759</v>
      </c>
      <c r="N200" s="731">
        <v>48870560</v>
      </c>
      <c r="O200" s="731">
        <v>63784164.75</v>
      </c>
      <c r="P200" s="731">
        <v>19533353.16</v>
      </c>
      <c r="Q200" s="731">
        <v>13028773</v>
      </c>
      <c r="R200" s="731">
        <v>16197060</v>
      </c>
      <c r="S200" s="731">
        <v>23304209</v>
      </c>
      <c r="T200" s="731">
        <v>17497919</v>
      </c>
      <c r="U200" s="731">
        <v>18438107.760000002</v>
      </c>
      <c r="V200" s="731">
        <v>472684929.44999999</v>
      </c>
      <c r="W200" s="731">
        <v>6167885</v>
      </c>
      <c r="X200" s="731">
        <v>21806848.489999998</v>
      </c>
      <c r="Y200" s="732"/>
      <c r="Z200" s="731">
        <v>29515194.84</v>
      </c>
      <c r="AA200" s="731">
        <v>3195000</v>
      </c>
      <c r="AB200" s="731">
        <v>9361492</v>
      </c>
      <c r="AC200" s="731">
        <v>7997705.5</v>
      </c>
      <c r="AD200" s="731">
        <v>2374380457.52</v>
      </c>
      <c r="AE200" s="731">
        <v>22375700</v>
      </c>
      <c r="AF200" s="731">
        <v>40700146</v>
      </c>
      <c r="AG200" s="731">
        <v>36826962.039999999</v>
      </c>
      <c r="AH200" s="731">
        <v>19537555</v>
      </c>
      <c r="AI200" s="731">
        <v>8463866</v>
      </c>
      <c r="AJ200" s="731">
        <v>49898572.539999999</v>
      </c>
      <c r="AK200" s="731">
        <v>48227688</v>
      </c>
      <c r="AL200" s="731">
        <v>13975810</v>
      </c>
      <c r="AM200" s="731">
        <v>33862724.619999997</v>
      </c>
      <c r="AN200" s="731">
        <v>57386953.130000003</v>
      </c>
      <c r="AO200" s="731">
        <v>25453300</v>
      </c>
      <c r="AP200" s="731">
        <v>21050916</v>
      </c>
      <c r="AQ200" s="731">
        <v>13157950</v>
      </c>
      <c r="AR200" s="731">
        <v>820353591.62</v>
      </c>
      <c r="AS200" s="731">
        <v>23384898</v>
      </c>
      <c r="AT200" s="731">
        <v>11354001.33</v>
      </c>
      <c r="AU200" s="731">
        <v>61207352.380000003</v>
      </c>
      <c r="AV200" s="731">
        <v>19954613.329999998</v>
      </c>
      <c r="AW200" s="731">
        <v>10302655</v>
      </c>
      <c r="AX200" s="731">
        <v>21664618</v>
      </c>
      <c r="AY200" s="731">
        <v>76942677.5</v>
      </c>
      <c r="AZ200" s="731">
        <v>15203415</v>
      </c>
      <c r="BA200" s="731">
        <v>14153078.029999999</v>
      </c>
      <c r="BB200" s="731">
        <v>15893543</v>
      </c>
      <c r="BC200" s="731">
        <v>7518083</v>
      </c>
      <c r="BD200" s="731">
        <v>381600888.49000001</v>
      </c>
      <c r="BE200" s="731">
        <v>40109674.549999997</v>
      </c>
      <c r="BF200" s="731">
        <v>23798404.059999999</v>
      </c>
      <c r="BG200" s="731">
        <v>34985662.5</v>
      </c>
      <c r="BH200" s="731">
        <v>13520119.689999999</v>
      </c>
      <c r="BI200" s="731">
        <v>22800821.300000001</v>
      </c>
      <c r="BJ200" s="731">
        <v>16060688.199999999</v>
      </c>
      <c r="BK200" s="731">
        <v>27808120</v>
      </c>
    </row>
    <row r="201" spans="1:63" ht="22.5" customHeight="1">
      <c r="A201" s="496">
        <v>1</v>
      </c>
      <c r="B201" s="497" t="s">
        <v>905</v>
      </c>
      <c r="C201" s="498" t="s">
        <v>903</v>
      </c>
      <c r="D201" s="498">
        <v>6</v>
      </c>
      <c r="E201" s="497"/>
      <c r="F201" s="498">
        <v>6</v>
      </c>
      <c r="G201" s="550" t="s">
        <v>2870</v>
      </c>
      <c r="H201" s="555" t="s">
        <v>275</v>
      </c>
      <c r="I201">
        <f t="shared" si="3"/>
        <v>0</v>
      </c>
      <c r="J201" s="732"/>
      <c r="K201" s="732"/>
      <c r="L201" s="732"/>
      <c r="M201" s="732"/>
      <c r="N201" s="732"/>
      <c r="O201" s="732"/>
      <c r="P201" s="732"/>
      <c r="Q201" s="732"/>
      <c r="R201" s="732"/>
      <c r="S201" s="732"/>
      <c r="T201" s="732"/>
      <c r="U201" s="732"/>
      <c r="V201" s="731">
        <v>0</v>
      </c>
      <c r="W201" s="732"/>
      <c r="X201" s="732"/>
      <c r="Y201" s="732"/>
      <c r="Z201" s="732"/>
      <c r="AA201" s="732"/>
      <c r="AB201" s="732"/>
      <c r="AC201" s="732"/>
      <c r="AD201" s="732"/>
      <c r="AE201" s="732"/>
      <c r="AF201" s="732"/>
      <c r="AG201" s="732"/>
      <c r="AH201" s="732"/>
      <c r="AI201" s="732"/>
      <c r="AJ201" s="732"/>
      <c r="AK201" s="732"/>
      <c r="AL201" s="732"/>
      <c r="AM201" s="732"/>
      <c r="AN201" s="732"/>
      <c r="AO201" s="732"/>
      <c r="AP201" s="732"/>
      <c r="AQ201" s="732"/>
      <c r="AR201" s="732"/>
      <c r="AS201" s="732"/>
      <c r="AT201" s="732"/>
      <c r="AU201" s="732"/>
      <c r="AV201" s="732"/>
      <c r="AW201" s="732"/>
      <c r="AX201" s="732"/>
      <c r="AY201" s="732"/>
      <c r="AZ201" s="732"/>
      <c r="BA201" s="732"/>
      <c r="BB201" s="732"/>
      <c r="BC201" s="732"/>
      <c r="BD201" s="732"/>
      <c r="BE201" s="732"/>
      <c r="BF201" s="732"/>
      <c r="BG201" s="732"/>
      <c r="BH201" s="732"/>
      <c r="BI201" s="732"/>
      <c r="BJ201" s="732"/>
      <c r="BK201" s="732"/>
    </row>
    <row r="202" spans="1:63" ht="22.5" customHeight="1">
      <c r="A202" s="496">
        <v>1</v>
      </c>
      <c r="B202" s="497" t="s">
        <v>905</v>
      </c>
      <c r="C202" s="498" t="s">
        <v>903</v>
      </c>
      <c r="D202" s="498">
        <v>6</v>
      </c>
      <c r="E202" s="497"/>
      <c r="F202" s="498">
        <v>6</v>
      </c>
      <c r="G202" s="550" t="s">
        <v>2871</v>
      </c>
      <c r="H202" s="549" t="s">
        <v>276</v>
      </c>
      <c r="I202">
        <f t="shared" si="3"/>
        <v>-354483033.38999999</v>
      </c>
      <c r="J202" s="731">
        <v>-76025504.900000006</v>
      </c>
      <c r="K202" s="731">
        <v>-7093275.96</v>
      </c>
      <c r="L202" s="731">
        <v>-14233368.09</v>
      </c>
      <c r="M202" s="731">
        <v>-12986366.460000001</v>
      </c>
      <c r="N202" s="731">
        <v>-25404704.93</v>
      </c>
      <c r="O202" s="731">
        <v>-34480722.18</v>
      </c>
      <c r="P202" s="731">
        <v>-15642761.82</v>
      </c>
      <c r="Q202" s="731">
        <v>-9410188.3499999996</v>
      </c>
      <c r="R202" s="731">
        <v>-12517740.32</v>
      </c>
      <c r="S202" s="731">
        <v>-14162771.82</v>
      </c>
      <c r="T202" s="731">
        <v>-11676820.74</v>
      </c>
      <c r="U202" s="731">
        <v>-12584789.98</v>
      </c>
      <c r="V202" s="731">
        <v>-354483033.38999999</v>
      </c>
      <c r="W202" s="731">
        <v>-5400977.7800000003</v>
      </c>
      <c r="X202" s="731">
        <v>-12142682.02</v>
      </c>
      <c r="Y202" s="732"/>
      <c r="Z202" s="731">
        <v>-25652077.390000001</v>
      </c>
      <c r="AA202" s="731">
        <v>-255599.92</v>
      </c>
      <c r="AB202" s="731">
        <v>-5330924.0999999996</v>
      </c>
      <c r="AC202" s="731">
        <v>-5079028.08</v>
      </c>
      <c r="AD202" s="731">
        <v>-1769043573.6600001</v>
      </c>
      <c r="AE202" s="731">
        <v>-9583444.0399999991</v>
      </c>
      <c r="AF202" s="731">
        <v>-32063488.27</v>
      </c>
      <c r="AG202" s="731">
        <v>-24558311.039999999</v>
      </c>
      <c r="AH202" s="731">
        <v>-10610941.68</v>
      </c>
      <c r="AI202" s="731">
        <v>-4603454.17</v>
      </c>
      <c r="AJ202" s="731">
        <v>-35265176.390000001</v>
      </c>
      <c r="AK202" s="731">
        <v>-34935458</v>
      </c>
      <c r="AL202" s="731">
        <v>-5791642</v>
      </c>
      <c r="AM202" s="731">
        <v>-23972642.43</v>
      </c>
      <c r="AN202" s="731">
        <v>-33598744.890000001</v>
      </c>
      <c r="AO202" s="731">
        <v>-15987958.34</v>
      </c>
      <c r="AP202" s="731">
        <v>-13777014.77</v>
      </c>
      <c r="AQ202" s="731">
        <v>-7597127</v>
      </c>
      <c r="AR202" s="731">
        <v>-612173217.84000003</v>
      </c>
      <c r="AS202" s="731">
        <v>-14539588.85</v>
      </c>
      <c r="AT202" s="731">
        <v>-7813550.1399999997</v>
      </c>
      <c r="AU202" s="731">
        <v>-48285765.109999999</v>
      </c>
      <c r="AV202" s="731">
        <v>-14220866.68</v>
      </c>
      <c r="AW202" s="731">
        <v>-7220224.6299999999</v>
      </c>
      <c r="AX202" s="731">
        <v>-15256319.32</v>
      </c>
      <c r="AY202" s="731">
        <v>-47176070.990000002</v>
      </c>
      <c r="AZ202" s="731">
        <v>-10609187.17</v>
      </c>
      <c r="BA202" s="731">
        <v>-10500564.859999999</v>
      </c>
      <c r="BB202" s="731">
        <v>-8457129.5999999996</v>
      </c>
      <c r="BC202" s="731">
        <v>-4675619.37</v>
      </c>
      <c r="BD202" s="731">
        <v>-259070532.36000001</v>
      </c>
      <c r="BE202" s="731">
        <v>-29135078.34</v>
      </c>
      <c r="BF202" s="731">
        <v>-15235284.42</v>
      </c>
      <c r="BG202" s="731">
        <v>-23119616.210000001</v>
      </c>
      <c r="BH202" s="731">
        <v>-10979700.67</v>
      </c>
      <c r="BI202" s="731">
        <v>-12847047.960000001</v>
      </c>
      <c r="BJ202" s="731">
        <v>-13308841.75</v>
      </c>
      <c r="BK202" s="731">
        <v>-10216921.43</v>
      </c>
    </row>
    <row r="203" spans="1:63" ht="22.5" customHeight="1">
      <c r="A203" s="496">
        <v>1</v>
      </c>
      <c r="B203" s="497" t="s">
        <v>905</v>
      </c>
      <c r="C203" s="498" t="s">
        <v>903</v>
      </c>
      <c r="D203" s="498">
        <v>6</v>
      </c>
      <c r="E203" s="497"/>
      <c r="F203" s="498">
        <v>6</v>
      </c>
      <c r="G203" s="550" t="s">
        <v>2872</v>
      </c>
      <c r="H203" s="549" t="s">
        <v>277</v>
      </c>
      <c r="I203">
        <f t="shared" si="3"/>
        <v>17693742.649999999</v>
      </c>
      <c r="J203" s="731">
        <v>10014992</v>
      </c>
      <c r="K203" s="732"/>
      <c r="L203" s="732"/>
      <c r="M203" s="731">
        <v>1219459</v>
      </c>
      <c r="N203" s="732"/>
      <c r="O203" s="732"/>
      <c r="P203" s="731">
        <v>99600</v>
      </c>
      <c r="Q203" s="731">
        <v>128612</v>
      </c>
      <c r="R203" s="732"/>
      <c r="S203" s="732"/>
      <c r="T203" s="732"/>
      <c r="U203" s="731">
        <v>8100</v>
      </c>
      <c r="V203" s="731">
        <v>17693742.649999999</v>
      </c>
      <c r="W203" s="731">
        <v>682312</v>
      </c>
      <c r="X203" s="731">
        <v>578990</v>
      </c>
      <c r="Y203" s="732"/>
      <c r="Z203" s="731">
        <v>521527.6</v>
      </c>
      <c r="AA203" s="732"/>
      <c r="AB203" s="731">
        <v>80850</v>
      </c>
      <c r="AC203" s="731">
        <v>0</v>
      </c>
      <c r="AD203" s="731">
        <v>115179688.77</v>
      </c>
      <c r="AE203" s="731">
        <v>610000</v>
      </c>
      <c r="AF203" s="731">
        <v>1023647</v>
      </c>
      <c r="AG203" s="731">
        <v>916858</v>
      </c>
      <c r="AH203" s="732"/>
      <c r="AI203" s="732"/>
      <c r="AJ203" s="732"/>
      <c r="AK203" s="731">
        <v>416862.5</v>
      </c>
      <c r="AL203" s="732"/>
      <c r="AM203" s="731">
        <v>764938</v>
      </c>
      <c r="AN203" s="731">
        <v>78750</v>
      </c>
      <c r="AO203" s="731">
        <v>0</v>
      </c>
      <c r="AP203" s="732"/>
      <c r="AQ203" s="731">
        <v>8100</v>
      </c>
      <c r="AR203" s="731">
        <v>28667192.640000001</v>
      </c>
      <c r="AS203" s="731">
        <v>85313</v>
      </c>
      <c r="AT203" s="732"/>
      <c r="AU203" s="731">
        <v>1915180</v>
      </c>
      <c r="AV203" s="731">
        <v>399000</v>
      </c>
      <c r="AW203" s="732"/>
      <c r="AX203" s="731">
        <v>819490</v>
      </c>
      <c r="AY203" s="731">
        <v>5090954.68</v>
      </c>
      <c r="AZ203" s="731">
        <v>130000</v>
      </c>
      <c r="BA203" s="732"/>
      <c r="BB203" s="732"/>
      <c r="BC203" s="732"/>
      <c r="BD203" s="731">
        <v>31150295.399999999</v>
      </c>
      <c r="BE203" s="732"/>
      <c r="BF203" s="732"/>
      <c r="BG203" s="732"/>
      <c r="BH203" s="732"/>
      <c r="BI203" s="732"/>
      <c r="BJ203" s="732"/>
      <c r="BK203" s="731">
        <v>129500</v>
      </c>
    </row>
    <row r="204" spans="1:63" ht="22.5" customHeight="1">
      <c r="A204" s="496">
        <v>1</v>
      </c>
      <c r="B204" s="497" t="s">
        <v>905</v>
      </c>
      <c r="C204" s="498" t="s">
        <v>903</v>
      </c>
      <c r="D204" s="498">
        <v>6</v>
      </c>
      <c r="E204" s="497"/>
      <c r="F204" s="498">
        <v>6</v>
      </c>
      <c r="G204" s="550" t="s">
        <v>2873</v>
      </c>
      <c r="H204" s="549" t="s">
        <v>278</v>
      </c>
      <c r="I204">
        <f t="shared" si="3"/>
        <v>0</v>
      </c>
      <c r="J204" s="732"/>
      <c r="K204" s="732"/>
      <c r="L204" s="732"/>
      <c r="M204" s="732"/>
      <c r="N204" s="732"/>
      <c r="O204" s="732"/>
      <c r="P204" s="732"/>
      <c r="Q204" s="732"/>
      <c r="R204" s="732"/>
      <c r="S204" s="732"/>
      <c r="T204" s="732"/>
      <c r="U204" s="732"/>
      <c r="V204" s="731">
        <v>0</v>
      </c>
      <c r="W204" s="732"/>
      <c r="X204" s="732"/>
      <c r="Y204" s="732"/>
      <c r="Z204" s="732"/>
      <c r="AA204" s="732"/>
      <c r="AB204" s="732"/>
      <c r="AC204" s="732"/>
      <c r="AD204" s="732"/>
      <c r="AE204" s="732"/>
      <c r="AF204" s="732"/>
      <c r="AG204" s="732"/>
      <c r="AH204" s="732"/>
      <c r="AI204" s="732"/>
      <c r="AJ204" s="732"/>
      <c r="AK204" s="732"/>
      <c r="AL204" s="732"/>
      <c r="AM204" s="732"/>
      <c r="AN204" s="732"/>
      <c r="AO204" s="732"/>
      <c r="AP204" s="732"/>
      <c r="AQ204" s="732"/>
      <c r="AR204" s="732"/>
      <c r="AS204" s="732"/>
      <c r="AT204" s="732"/>
      <c r="AU204" s="732"/>
      <c r="AV204" s="732"/>
      <c r="AW204" s="732"/>
      <c r="AX204" s="732"/>
      <c r="AY204" s="732"/>
      <c r="AZ204" s="732"/>
      <c r="BA204" s="732"/>
      <c r="BB204" s="732"/>
      <c r="BC204" s="732"/>
      <c r="BD204" s="732"/>
      <c r="BE204" s="732"/>
      <c r="BF204" s="732"/>
      <c r="BG204" s="732"/>
      <c r="BH204" s="732"/>
      <c r="BI204" s="732"/>
      <c r="BJ204" s="732"/>
      <c r="BK204" s="732"/>
    </row>
    <row r="205" spans="1:63" ht="22.5" customHeight="1">
      <c r="A205" s="496">
        <v>1</v>
      </c>
      <c r="B205" s="497" t="s">
        <v>905</v>
      </c>
      <c r="C205" s="498" t="s">
        <v>903</v>
      </c>
      <c r="D205" s="498">
        <v>6</v>
      </c>
      <c r="E205" s="497"/>
      <c r="F205" s="498">
        <v>6</v>
      </c>
      <c r="G205" s="548" t="s">
        <v>2874</v>
      </c>
      <c r="H205" s="547" t="s">
        <v>279</v>
      </c>
      <c r="I205">
        <f t="shared" si="3"/>
        <v>-9128629.4900000002</v>
      </c>
      <c r="J205" s="731">
        <v>-8368673.1799999997</v>
      </c>
      <c r="K205" s="732"/>
      <c r="L205" s="732"/>
      <c r="M205" s="731">
        <v>-812972.65</v>
      </c>
      <c r="N205" s="732"/>
      <c r="O205" s="732"/>
      <c r="P205" s="731">
        <v>-99599</v>
      </c>
      <c r="Q205" s="731">
        <v>-128605</v>
      </c>
      <c r="R205" s="732"/>
      <c r="S205" s="732"/>
      <c r="T205" s="732"/>
      <c r="U205" s="731">
        <v>-8099</v>
      </c>
      <c r="V205" s="731">
        <v>-9128629.4900000002</v>
      </c>
      <c r="W205" s="731">
        <v>-682281</v>
      </c>
      <c r="X205" s="731">
        <v>-578924</v>
      </c>
      <c r="Y205" s="732"/>
      <c r="Z205" s="731">
        <v>-521524.6</v>
      </c>
      <c r="AA205" s="732"/>
      <c r="AB205" s="731">
        <v>-78747</v>
      </c>
      <c r="AC205" s="731">
        <v>0</v>
      </c>
      <c r="AD205" s="731">
        <v>-95532488.680000007</v>
      </c>
      <c r="AE205" s="731">
        <v>-516560.27</v>
      </c>
      <c r="AF205" s="731">
        <v>-1023583</v>
      </c>
      <c r="AG205" s="731">
        <v>-916824</v>
      </c>
      <c r="AH205" s="732"/>
      <c r="AI205" s="732"/>
      <c r="AJ205" s="732"/>
      <c r="AK205" s="731">
        <v>-416851.5</v>
      </c>
      <c r="AL205" s="732"/>
      <c r="AM205" s="731">
        <v>-764919</v>
      </c>
      <c r="AN205" s="731">
        <v>-78747</v>
      </c>
      <c r="AO205" s="731">
        <v>0</v>
      </c>
      <c r="AP205" s="732"/>
      <c r="AQ205" s="731">
        <v>-8099</v>
      </c>
      <c r="AR205" s="731">
        <v>-25112215.23</v>
      </c>
      <c r="AS205" s="731">
        <v>-85309</v>
      </c>
      <c r="AT205" s="732"/>
      <c r="AU205" s="731">
        <v>-1915075</v>
      </c>
      <c r="AV205" s="731">
        <v>-55416.39</v>
      </c>
      <c r="AW205" s="732"/>
      <c r="AX205" s="731">
        <v>-819454</v>
      </c>
      <c r="AY205" s="731">
        <v>-5090766.68</v>
      </c>
      <c r="AZ205" s="731">
        <v>-129999</v>
      </c>
      <c r="BA205" s="732"/>
      <c r="BB205" s="732"/>
      <c r="BC205" s="732"/>
      <c r="BD205" s="731">
        <v>-20310424.309999999</v>
      </c>
      <c r="BE205" s="732"/>
      <c r="BF205" s="732"/>
      <c r="BG205" s="732"/>
      <c r="BH205" s="732"/>
      <c r="BI205" s="732"/>
      <c r="BJ205" s="732"/>
      <c r="BK205" s="731">
        <v>-129499</v>
      </c>
    </row>
    <row r="206" spans="1:63" ht="22.5" customHeight="1">
      <c r="A206" s="496">
        <v>1</v>
      </c>
      <c r="B206" s="497" t="s">
        <v>905</v>
      </c>
      <c r="C206" s="498" t="s">
        <v>903</v>
      </c>
      <c r="D206" s="498">
        <v>6</v>
      </c>
      <c r="E206" s="497"/>
      <c r="F206" s="498">
        <v>6</v>
      </c>
      <c r="G206" s="548" t="s">
        <v>2875</v>
      </c>
      <c r="H206" s="547" t="s">
        <v>280</v>
      </c>
      <c r="I206">
        <f t="shared" si="3"/>
        <v>0</v>
      </c>
      <c r="J206" s="732"/>
      <c r="K206" s="732"/>
      <c r="L206" s="732"/>
      <c r="M206" s="732"/>
      <c r="N206" s="732"/>
      <c r="O206" s="732"/>
      <c r="P206" s="732"/>
      <c r="Q206" s="732"/>
      <c r="R206" s="732"/>
      <c r="S206" s="732"/>
      <c r="T206" s="732"/>
      <c r="U206" s="732"/>
      <c r="V206" s="732"/>
      <c r="W206" s="732"/>
      <c r="X206" s="732"/>
      <c r="Y206" s="732"/>
      <c r="Z206" s="731">
        <v>72723</v>
      </c>
      <c r="AA206" s="732"/>
      <c r="AB206" s="732"/>
      <c r="AC206" s="732"/>
      <c r="AD206" s="731">
        <v>16589300</v>
      </c>
      <c r="AE206" s="732"/>
      <c r="AF206" s="732"/>
      <c r="AG206" s="732"/>
      <c r="AH206" s="732"/>
      <c r="AI206" s="732"/>
      <c r="AJ206" s="732"/>
      <c r="AK206" s="732"/>
      <c r="AL206" s="732"/>
      <c r="AM206" s="732"/>
      <c r="AN206" s="732"/>
      <c r="AO206" s="732"/>
      <c r="AP206" s="732"/>
      <c r="AQ206" s="732"/>
      <c r="AR206" s="731">
        <v>11529679</v>
      </c>
      <c r="AS206" s="732"/>
      <c r="AT206" s="732"/>
      <c r="AU206" s="732"/>
      <c r="AV206" s="732"/>
      <c r="AW206" s="732"/>
      <c r="AX206" s="732"/>
      <c r="AY206" s="732"/>
      <c r="AZ206" s="732"/>
      <c r="BA206" s="732"/>
      <c r="BB206" s="732"/>
      <c r="BC206" s="732"/>
      <c r="BD206" s="732"/>
      <c r="BE206" s="732"/>
      <c r="BF206" s="732"/>
      <c r="BG206" s="732"/>
      <c r="BH206" s="732"/>
      <c r="BI206" s="732"/>
      <c r="BJ206" s="732"/>
      <c r="BK206" s="732"/>
    </row>
    <row r="207" spans="1:63" ht="22.5" customHeight="1">
      <c r="A207" s="496">
        <v>1</v>
      </c>
      <c r="B207" s="497" t="s">
        <v>905</v>
      </c>
      <c r="C207" s="498" t="s">
        <v>903</v>
      </c>
      <c r="D207" s="498">
        <v>6</v>
      </c>
      <c r="E207" s="497"/>
      <c r="F207" s="498">
        <v>6</v>
      </c>
      <c r="G207" s="548" t="s">
        <v>2876</v>
      </c>
      <c r="H207" s="547" t="s">
        <v>281</v>
      </c>
      <c r="I207">
        <f t="shared" si="3"/>
        <v>0</v>
      </c>
      <c r="J207" s="732"/>
      <c r="K207" s="732"/>
      <c r="L207" s="732"/>
      <c r="M207" s="732"/>
      <c r="N207" s="732"/>
      <c r="O207" s="732"/>
      <c r="P207" s="732"/>
      <c r="Q207" s="732"/>
      <c r="R207" s="732"/>
      <c r="S207" s="732"/>
      <c r="T207" s="732"/>
      <c r="U207" s="732"/>
      <c r="V207" s="732"/>
      <c r="W207" s="732"/>
      <c r="X207" s="732"/>
      <c r="Y207" s="732"/>
      <c r="Z207" s="732"/>
      <c r="AA207" s="732"/>
      <c r="AB207" s="732"/>
      <c r="AC207" s="732"/>
      <c r="AD207" s="732"/>
      <c r="AE207" s="732"/>
      <c r="AF207" s="732"/>
      <c r="AG207" s="732"/>
      <c r="AH207" s="732"/>
      <c r="AI207" s="732"/>
      <c r="AJ207" s="732"/>
      <c r="AK207" s="732"/>
      <c r="AL207" s="732"/>
      <c r="AM207" s="732"/>
      <c r="AN207" s="732"/>
      <c r="AO207" s="732"/>
      <c r="AP207" s="732"/>
      <c r="AQ207" s="732"/>
      <c r="AR207" s="732"/>
      <c r="AS207" s="732"/>
      <c r="AT207" s="732"/>
      <c r="AU207" s="732"/>
      <c r="AV207" s="732"/>
      <c r="AW207" s="732"/>
      <c r="AX207" s="732"/>
      <c r="AY207" s="732"/>
      <c r="AZ207" s="732"/>
      <c r="BA207" s="732"/>
      <c r="BB207" s="732"/>
      <c r="BC207" s="732"/>
      <c r="BD207" s="732"/>
      <c r="BE207" s="732"/>
      <c r="BF207" s="732"/>
      <c r="BG207" s="732"/>
      <c r="BH207" s="732"/>
      <c r="BI207" s="732"/>
      <c r="BJ207" s="732"/>
      <c r="BK207" s="732"/>
    </row>
    <row r="208" spans="1:63" ht="22.5" customHeight="1">
      <c r="A208" s="496">
        <v>1</v>
      </c>
      <c r="B208" s="497" t="s">
        <v>905</v>
      </c>
      <c r="C208" s="498" t="s">
        <v>903</v>
      </c>
      <c r="D208" s="498">
        <v>6</v>
      </c>
      <c r="E208" s="497"/>
      <c r="F208" s="498">
        <v>6</v>
      </c>
      <c r="G208" s="548" t="s">
        <v>2877</v>
      </c>
      <c r="H208" s="547" t="s">
        <v>282</v>
      </c>
      <c r="I208">
        <f t="shared" si="3"/>
        <v>0</v>
      </c>
      <c r="J208" s="732"/>
      <c r="K208" s="732"/>
      <c r="L208" s="732"/>
      <c r="M208" s="732"/>
      <c r="N208" s="732"/>
      <c r="O208" s="732"/>
      <c r="P208" s="732"/>
      <c r="Q208" s="732"/>
      <c r="R208" s="732"/>
      <c r="S208" s="732"/>
      <c r="T208" s="732"/>
      <c r="U208" s="732"/>
      <c r="V208" s="732"/>
      <c r="W208" s="732"/>
      <c r="X208" s="732"/>
      <c r="Y208" s="732"/>
      <c r="Z208" s="731">
        <v>-72718</v>
      </c>
      <c r="AA208" s="732"/>
      <c r="AB208" s="732"/>
      <c r="AC208" s="732"/>
      <c r="AD208" s="731">
        <v>-12984013.16</v>
      </c>
      <c r="AE208" s="732"/>
      <c r="AF208" s="732"/>
      <c r="AG208" s="732"/>
      <c r="AH208" s="732"/>
      <c r="AI208" s="732"/>
      <c r="AJ208" s="732"/>
      <c r="AK208" s="732"/>
      <c r="AL208" s="732"/>
      <c r="AM208" s="732"/>
      <c r="AN208" s="732"/>
      <c r="AO208" s="732"/>
      <c r="AP208" s="732"/>
      <c r="AQ208" s="732"/>
      <c r="AR208" s="731">
        <v>-10573637.43</v>
      </c>
      <c r="AS208" s="732"/>
      <c r="AT208" s="732"/>
      <c r="AU208" s="732"/>
      <c r="AV208" s="732"/>
      <c r="AW208" s="732"/>
      <c r="AX208" s="732"/>
      <c r="AY208" s="732"/>
      <c r="AZ208" s="732"/>
      <c r="BA208" s="732"/>
      <c r="BB208" s="732"/>
      <c r="BC208" s="732"/>
      <c r="BD208" s="732"/>
      <c r="BE208" s="732"/>
      <c r="BF208" s="732"/>
      <c r="BG208" s="732"/>
      <c r="BH208" s="732"/>
      <c r="BI208" s="732"/>
      <c r="BJ208" s="732"/>
      <c r="BK208" s="732"/>
    </row>
    <row r="209" spans="1:63" ht="22.5" customHeight="1">
      <c r="A209" s="496">
        <v>1</v>
      </c>
      <c r="B209" s="497" t="s">
        <v>905</v>
      </c>
      <c r="C209" s="498" t="s">
        <v>903</v>
      </c>
      <c r="D209" s="498">
        <v>6</v>
      </c>
      <c r="E209" s="497"/>
      <c r="F209" s="498">
        <v>6</v>
      </c>
      <c r="G209" s="548" t="s">
        <v>2879</v>
      </c>
      <c r="H209" s="547" t="s">
        <v>283</v>
      </c>
      <c r="I209">
        <f t="shared" si="3"/>
        <v>13563972</v>
      </c>
      <c r="J209" s="731">
        <v>5530470</v>
      </c>
      <c r="K209" s="732"/>
      <c r="L209" s="731">
        <v>1270000</v>
      </c>
      <c r="M209" s="731">
        <v>1315441.3400000001</v>
      </c>
      <c r="N209" s="732"/>
      <c r="O209" s="731">
        <v>424760</v>
      </c>
      <c r="P209" s="731">
        <v>444330</v>
      </c>
      <c r="Q209" s="731">
        <v>53190</v>
      </c>
      <c r="R209" s="732"/>
      <c r="S209" s="732"/>
      <c r="T209" s="732"/>
      <c r="U209" s="731">
        <v>14900</v>
      </c>
      <c r="V209" s="731">
        <v>13563972</v>
      </c>
      <c r="W209" s="731">
        <v>509200</v>
      </c>
      <c r="X209" s="731">
        <v>1580450</v>
      </c>
      <c r="Y209" s="732"/>
      <c r="Z209" s="731">
        <v>1062550</v>
      </c>
      <c r="AA209" s="731">
        <v>59545.5</v>
      </c>
      <c r="AB209" s="731">
        <v>1190000</v>
      </c>
      <c r="AC209" s="731">
        <v>513100</v>
      </c>
      <c r="AD209" s="731">
        <v>23260365.780000001</v>
      </c>
      <c r="AE209" s="731">
        <v>802183</v>
      </c>
      <c r="AF209" s="731">
        <v>3046589</v>
      </c>
      <c r="AG209" s="731">
        <v>769581</v>
      </c>
      <c r="AH209" s="731">
        <v>30000</v>
      </c>
      <c r="AI209" s="732"/>
      <c r="AJ209" s="731">
        <v>1898000</v>
      </c>
      <c r="AK209" s="731">
        <v>1474850</v>
      </c>
      <c r="AL209" s="732"/>
      <c r="AM209" s="731">
        <v>150400</v>
      </c>
      <c r="AN209" s="731">
        <v>1211400</v>
      </c>
      <c r="AO209" s="731">
        <v>1022000</v>
      </c>
      <c r="AP209" s="731">
        <v>550000</v>
      </c>
      <c r="AQ209" s="731">
        <v>1101000</v>
      </c>
      <c r="AR209" s="731">
        <v>17329306</v>
      </c>
      <c r="AS209" s="731">
        <v>1104270</v>
      </c>
      <c r="AT209" s="731">
        <v>5600</v>
      </c>
      <c r="AU209" s="731">
        <v>898151</v>
      </c>
      <c r="AV209" s="732"/>
      <c r="AW209" s="731">
        <v>759080</v>
      </c>
      <c r="AX209" s="731">
        <v>1192641</v>
      </c>
      <c r="AY209" s="731">
        <v>3223135</v>
      </c>
      <c r="AZ209" s="731">
        <v>277000</v>
      </c>
      <c r="BA209" s="732"/>
      <c r="BB209" s="731">
        <v>13500</v>
      </c>
      <c r="BC209" s="732"/>
      <c r="BD209" s="731">
        <v>7613210</v>
      </c>
      <c r="BE209" s="731">
        <v>688000</v>
      </c>
      <c r="BF209" s="731">
        <v>579000</v>
      </c>
      <c r="BG209" s="732"/>
      <c r="BH209" s="731">
        <v>483000</v>
      </c>
      <c r="BI209" s="732"/>
      <c r="BJ209" s="732"/>
      <c r="BK209" s="731">
        <v>2179000</v>
      </c>
    </row>
    <row r="210" spans="1:63" ht="22.5" customHeight="1">
      <c r="A210" s="496">
        <v>1</v>
      </c>
      <c r="B210" s="497" t="s">
        <v>905</v>
      </c>
      <c r="C210" s="498" t="s">
        <v>903</v>
      </c>
      <c r="D210" s="498">
        <v>6</v>
      </c>
      <c r="E210" s="497"/>
      <c r="F210" s="498">
        <v>6</v>
      </c>
      <c r="G210" s="550" t="s">
        <v>2880</v>
      </c>
      <c r="H210" s="549" t="s">
        <v>284</v>
      </c>
      <c r="I210">
        <f t="shared" si="3"/>
        <v>0</v>
      </c>
      <c r="J210" s="732"/>
      <c r="K210" s="732"/>
      <c r="L210" s="732"/>
      <c r="M210" s="732"/>
      <c r="N210" s="732"/>
      <c r="O210" s="732"/>
      <c r="P210" s="732"/>
      <c r="Q210" s="732"/>
      <c r="R210" s="732"/>
      <c r="S210" s="732"/>
      <c r="T210" s="732"/>
      <c r="U210" s="732"/>
      <c r="V210" s="731">
        <v>0</v>
      </c>
      <c r="W210" s="732"/>
      <c r="X210" s="732"/>
      <c r="Y210" s="732"/>
      <c r="Z210" s="732"/>
      <c r="AA210" s="732"/>
      <c r="AB210" s="732"/>
      <c r="AC210" s="732"/>
      <c r="AD210" s="732"/>
      <c r="AE210" s="732"/>
      <c r="AF210" s="732"/>
      <c r="AG210" s="732"/>
      <c r="AH210" s="732"/>
      <c r="AI210" s="732"/>
      <c r="AJ210" s="732"/>
      <c r="AK210" s="732"/>
      <c r="AL210" s="732"/>
      <c r="AM210" s="732"/>
      <c r="AN210" s="732"/>
      <c r="AO210" s="732"/>
      <c r="AP210" s="732"/>
      <c r="AQ210" s="732"/>
      <c r="AR210" s="732"/>
      <c r="AS210" s="732"/>
      <c r="AT210" s="732"/>
      <c r="AU210" s="732"/>
      <c r="AV210" s="732"/>
      <c r="AW210" s="732"/>
      <c r="AX210" s="732"/>
      <c r="AY210" s="732"/>
      <c r="AZ210" s="732"/>
      <c r="BA210" s="732"/>
      <c r="BB210" s="732"/>
      <c r="BC210" s="732"/>
      <c r="BD210" s="732"/>
      <c r="BE210" s="732"/>
      <c r="BF210" s="732"/>
      <c r="BG210" s="732"/>
      <c r="BH210" s="732"/>
      <c r="BI210" s="732"/>
      <c r="BJ210" s="732"/>
      <c r="BK210" s="732"/>
    </row>
    <row r="211" spans="1:63" ht="22.5" customHeight="1">
      <c r="A211" s="496">
        <v>1</v>
      </c>
      <c r="B211" s="497" t="s">
        <v>905</v>
      </c>
      <c r="C211" s="498" t="s">
        <v>903</v>
      </c>
      <c r="D211" s="498">
        <v>6</v>
      </c>
      <c r="E211" s="497"/>
      <c r="F211" s="498">
        <v>6</v>
      </c>
      <c r="G211" s="548" t="s">
        <v>2881</v>
      </c>
      <c r="H211" s="547" t="s">
        <v>285</v>
      </c>
      <c r="I211">
        <f t="shared" si="3"/>
        <v>-11563167.720000001</v>
      </c>
      <c r="J211" s="731">
        <v>-2321936.29</v>
      </c>
      <c r="K211" s="732"/>
      <c r="L211" s="731">
        <v>-1269999</v>
      </c>
      <c r="M211" s="731">
        <v>-876960.94</v>
      </c>
      <c r="N211" s="732"/>
      <c r="O211" s="731">
        <v>-424737</v>
      </c>
      <c r="P211" s="731">
        <v>-444327</v>
      </c>
      <c r="Q211" s="731">
        <v>-53186</v>
      </c>
      <c r="R211" s="732"/>
      <c r="S211" s="732"/>
      <c r="T211" s="732"/>
      <c r="U211" s="731">
        <v>-14899</v>
      </c>
      <c r="V211" s="731">
        <v>-11563167.720000001</v>
      </c>
      <c r="W211" s="731">
        <v>-509100</v>
      </c>
      <c r="X211" s="731">
        <v>-1580442</v>
      </c>
      <c r="Y211" s="732"/>
      <c r="Z211" s="731">
        <v>-1062542</v>
      </c>
      <c r="AA211" s="731">
        <v>-8667.25</v>
      </c>
      <c r="AB211" s="731">
        <v>-1189997</v>
      </c>
      <c r="AC211" s="731">
        <v>-115250.89</v>
      </c>
      <c r="AD211" s="731">
        <v>-16570312.83</v>
      </c>
      <c r="AE211" s="731">
        <v>-262239.67</v>
      </c>
      <c r="AF211" s="731">
        <v>-3046553</v>
      </c>
      <c r="AG211" s="731">
        <v>-769567</v>
      </c>
      <c r="AH211" s="731">
        <v>-3333.33</v>
      </c>
      <c r="AI211" s="732"/>
      <c r="AJ211" s="731">
        <v>-1897998</v>
      </c>
      <c r="AK211" s="731">
        <v>-1474798.24</v>
      </c>
      <c r="AL211" s="732"/>
      <c r="AM211" s="731">
        <v>-150394</v>
      </c>
      <c r="AN211" s="731">
        <v>-1211398</v>
      </c>
      <c r="AO211" s="731">
        <v>-795332.34</v>
      </c>
      <c r="AP211" s="731">
        <v>-549999</v>
      </c>
      <c r="AQ211" s="731">
        <v>-803054.56</v>
      </c>
      <c r="AR211" s="731">
        <v>-16082845.52</v>
      </c>
      <c r="AS211" s="731">
        <v>-251670.52</v>
      </c>
      <c r="AT211" s="731">
        <v>-5599</v>
      </c>
      <c r="AU211" s="731">
        <v>-898116</v>
      </c>
      <c r="AV211" s="732"/>
      <c r="AW211" s="731">
        <v>-759076</v>
      </c>
      <c r="AX211" s="731">
        <v>-1192597</v>
      </c>
      <c r="AY211" s="731">
        <v>-2431484.2200000002</v>
      </c>
      <c r="AZ211" s="731">
        <v>-276997</v>
      </c>
      <c r="BA211" s="732"/>
      <c r="BB211" s="731">
        <v>-13499</v>
      </c>
      <c r="BC211" s="732"/>
      <c r="BD211" s="731">
        <v>-7026511.6699999999</v>
      </c>
      <c r="BE211" s="731">
        <v>-687999</v>
      </c>
      <c r="BF211" s="731">
        <v>-578998</v>
      </c>
      <c r="BG211" s="732"/>
      <c r="BH211" s="731">
        <v>-456166.67</v>
      </c>
      <c r="BI211" s="732"/>
      <c r="BJ211" s="732"/>
      <c r="BK211" s="731">
        <v>-1991497</v>
      </c>
    </row>
    <row r="212" spans="1:63" ht="22.5" customHeight="1">
      <c r="A212" s="496">
        <v>1</v>
      </c>
      <c r="B212" s="497" t="s">
        <v>905</v>
      </c>
      <c r="C212" s="498" t="s">
        <v>903</v>
      </c>
      <c r="D212" s="498">
        <v>6</v>
      </c>
      <c r="E212" s="497"/>
      <c r="F212" s="498">
        <v>6</v>
      </c>
      <c r="G212" s="548" t="s">
        <v>2882</v>
      </c>
      <c r="H212" s="547" t="s">
        <v>286</v>
      </c>
      <c r="I212">
        <f t="shared" si="3"/>
        <v>0</v>
      </c>
      <c r="J212" s="732"/>
      <c r="K212" s="732"/>
      <c r="L212" s="732"/>
      <c r="M212" s="732"/>
      <c r="N212" s="732"/>
      <c r="O212" s="732"/>
      <c r="P212" s="732"/>
      <c r="Q212" s="732"/>
      <c r="R212" s="732"/>
      <c r="S212" s="732"/>
      <c r="T212" s="732"/>
      <c r="U212" s="732"/>
      <c r="V212" s="732"/>
      <c r="W212" s="732"/>
      <c r="X212" s="732"/>
      <c r="Y212" s="732"/>
      <c r="Z212" s="731">
        <v>116350</v>
      </c>
      <c r="AA212" s="732"/>
      <c r="AB212" s="732"/>
      <c r="AC212" s="732"/>
      <c r="AD212" s="731">
        <v>158000</v>
      </c>
      <c r="AE212" s="732"/>
      <c r="AF212" s="732"/>
      <c r="AG212" s="732"/>
      <c r="AH212" s="732"/>
      <c r="AI212" s="732"/>
      <c r="AJ212" s="732"/>
      <c r="AK212" s="732"/>
      <c r="AL212" s="732"/>
      <c r="AM212" s="732"/>
      <c r="AN212" s="732"/>
      <c r="AO212" s="732"/>
      <c r="AP212" s="732"/>
      <c r="AQ212" s="732"/>
      <c r="AR212" s="731">
        <v>1033969.7</v>
      </c>
      <c r="AS212" s="732"/>
      <c r="AT212" s="732"/>
      <c r="AU212" s="732"/>
      <c r="AV212" s="732"/>
      <c r="AW212" s="732"/>
      <c r="AX212" s="732"/>
      <c r="AY212" s="732"/>
      <c r="AZ212" s="732"/>
      <c r="BA212" s="732"/>
      <c r="BB212" s="732"/>
      <c r="BC212" s="732"/>
      <c r="BD212" s="731">
        <v>278400</v>
      </c>
      <c r="BE212" s="732"/>
      <c r="BF212" s="732"/>
      <c r="BG212" s="732"/>
      <c r="BH212" s="732"/>
      <c r="BI212" s="732"/>
      <c r="BJ212" s="732"/>
      <c r="BK212" s="732"/>
    </row>
    <row r="213" spans="1:63" ht="22.5" customHeight="1">
      <c r="A213" s="496">
        <v>1</v>
      </c>
      <c r="B213" s="497" t="s">
        <v>905</v>
      </c>
      <c r="C213" s="498" t="s">
        <v>903</v>
      </c>
      <c r="D213" s="498">
        <v>6</v>
      </c>
      <c r="E213" s="497"/>
      <c r="F213" s="498">
        <v>6</v>
      </c>
      <c r="G213" s="548" t="s">
        <v>2883</v>
      </c>
      <c r="H213" s="549" t="s">
        <v>287</v>
      </c>
      <c r="I213">
        <f t="shared" si="3"/>
        <v>0</v>
      </c>
      <c r="J213" s="732"/>
      <c r="K213" s="732"/>
      <c r="L213" s="732"/>
      <c r="M213" s="732"/>
      <c r="N213" s="732"/>
      <c r="O213" s="732"/>
      <c r="P213" s="732"/>
      <c r="Q213" s="732"/>
      <c r="R213" s="732"/>
      <c r="S213" s="732"/>
      <c r="T213" s="732"/>
      <c r="U213" s="732"/>
      <c r="V213" s="732"/>
      <c r="W213" s="732"/>
      <c r="X213" s="732"/>
      <c r="Y213" s="732"/>
      <c r="Z213" s="732"/>
      <c r="AA213" s="732"/>
      <c r="AB213" s="732"/>
      <c r="AC213" s="732"/>
      <c r="AD213" s="732"/>
      <c r="AE213" s="732"/>
      <c r="AF213" s="732"/>
      <c r="AG213" s="732"/>
      <c r="AH213" s="732"/>
      <c r="AI213" s="732"/>
      <c r="AJ213" s="732"/>
      <c r="AK213" s="732"/>
      <c r="AL213" s="732"/>
      <c r="AM213" s="732"/>
      <c r="AN213" s="732"/>
      <c r="AO213" s="732"/>
      <c r="AP213" s="732"/>
      <c r="AQ213" s="732"/>
      <c r="AR213" s="732"/>
      <c r="AS213" s="732"/>
      <c r="AT213" s="732"/>
      <c r="AU213" s="732"/>
      <c r="AV213" s="732"/>
      <c r="AW213" s="732"/>
      <c r="AX213" s="732"/>
      <c r="AY213" s="732"/>
      <c r="AZ213" s="732"/>
      <c r="BA213" s="732"/>
      <c r="BB213" s="732"/>
      <c r="BC213" s="732"/>
      <c r="BD213" s="732"/>
      <c r="BE213" s="732"/>
      <c r="BF213" s="732"/>
      <c r="BG213" s="732"/>
      <c r="BH213" s="732"/>
      <c r="BI213" s="732"/>
      <c r="BJ213" s="732"/>
      <c r="BK213" s="732"/>
    </row>
    <row r="214" spans="1:63" ht="22.5" customHeight="1">
      <c r="A214" s="496">
        <v>1</v>
      </c>
      <c r="B214" s="497" t="s">
        <v>905</v>
      </c>
      <c r="C214" s="498" t="s">
        <v>903</v>
      </c>
      <c r="D214" s="498">
        <v>6</v>
      </c>
      <c r="E214" s="497"/>
      <c r="F214" s="498">
        <v>6</v>
      </c>
      <c r="G214" s="548" t="s">
        <v>2884</v>
      </c>
      <c r="H214" s="547" t="s">
        <v>288</v>
      </c>
      <c r="I214">
        <f t="shared" si="3"/>
        <v>0</v>
      </c>
      <c r="J214" s="732"/>
      <c r="K214" s="732"/>
      <c r="L214" s="732"/>
      <c r="M214" s="732"/>
      <c r="N214" s="732"/>
      <c r="O214" s="732"/>
      <c r="P214" s="732"/>
      <c r="Q214" s="732"/>
      <c r="R214" s="732"/>
      <c r="S214" s="732"/>
      <c r="T214" s="732"/>
      <c r="U214" s="732"/>
      <c r="V214" s="732"/>
      <c r="W214" s="732"/>
      <c r="X214" s="732"/>
      <c r="Y214" s="732"/>
      <c r="Z214" s="731">
        <v>-116338</v>
      </c>
      <c r="AA214" s="732"/>
      <c r="AB214" s="732"/>
      <c r="AC214" s="732"/>
      <c r="AD214" s="731">
        <v>-157998</v>
      </c>
      <c r="AE214" s="732"/>
      <c r="AF214" s="732"/>
      <c r="AG214" s="732"/>
      <c r="AH214" s="732"/>
      <c r="AI214" s="732"/>
      <c r="AJ214" s="732"/>
      <c r="AK214" s="732"/>
      <c r="AL214" s="732"/>
      <c r="AM214" s="732"/>
      <c r="AN214" s="732"/>
      <c r="AO214" s="732"/>
      <c r="AP214" s="732"/>
      <c r="AQ214" s="732"/>
      <c r="AR214" s="731">
        <v>-861047.38</v>
      </c>
      <c r="AS214" s="732"/>
      <c r="AT214" s="732"/>
      <c r="AU214" s="732"/>
      <c r="AV214" s="732"/>
      <c r="AW214" s="732"/>
      <c r="AX214" s="732"/>
      <c r="AY214" s="732"/>
      <c r="AZ214" s="732"/>
      <c r="BA214" s="732"/>
      <c r="BB214" s="732"/>
      <c r="BC214" s="732"/>
      <c r="BD214" s="731">
        <v>-278389</v>
      </c>
      <c r="BE214" s="732"/>
      <c r="BF214" s="732"/>
      <c r="BG214" s="732"/>
      <c r="BH214" s="732"/>
      <c r="BI214" s="732"/>
      <c r="BJ214" s="732"/>
      <c r="BK214" s="732"/>
    </row>
    <row r="215" spans="1:63" ht="22.5" customHeight="1">
      <c r="A215" s="496">
        <v>1</v>
      </c>
      <c r="B215" s="497" t="s">
        <v>905</v>
      </c>
      <c r="C215" s="498" t="s">
        <v>903</v>
      </c>
      <c r="D215" s="498">
        <v>6</v>
      </c>
      <c r="E215" s="497"/>
      <c r="F215" s="498">
        <v>6</v>
      </c>
      <c r="G215" s="548" t="s">
        <v>2886</v>
      </c>
      <c r="H215" s="547" t="s">
        <v>289</v>
      </c>
      <c r="I215">
        <f t="shared" si="3"/>
        <v>0</v>
      </c>
      <c r="J215" s="732"/>
      <c r="K215" s="732"/>
      <c r="L215" s="732"/>
      <c r="M215" s="732"/>
      <c r="N215" s="732"/>
      <c r="O215" s="732"/>
      <c r="P215" s="732"/>
      <c r="Q215" s="732"/>
      <c r="R215" s="732"/>
      <c r="S215" s="732"/>
      <c r="T215" s="732"/>
      <c r="U215" s="732"/>
      <c r="V215" s="732"/>
      <c r="W215" s="732"/>
      <c r="X215" s="732"/>
      <c r="Y215" s="732"/>
      <c r="Z215" s="732"/>
      <c r="AA215" s="732"/>
      <c r="AB215" s="732"/>
      <c r="AC215" s="732"/>
      <c r="AD215" s="732"/>
      <c r="AE215" s="732"/>
      <c r="AF215" s="732"/>
      <c r="AG215" s="732"/>
      <c r="AH215" s="732"/>
      <c r="AI215" s="732"/>
      <c r="AJ215" s="732"/>
      <c r="AK215" s="732"/>
      <c r="AL215" s="732"/>
      <c r="AM215" s="732"/>
      <c r="AN215" s="732"/>
      <c r="AO215" s="732"/>
      <c r="AP215" s="732"/>
      <c r="AQ215" s="732"/>
      <c r="AR215" s="732"/>
      <c r="AS215" s="732"/>
      <c r="AT215" s="732"/>
      <c r="AU215" s="732"/>
      <c r="AV215" s="732"/>
      <c r="AW215" s="732"/>
      <c r="AX215" s="732"/>
      <c r="AY215" s="732"/>
      <c r="AZ215" s="732"/>
      <c r="BA215" s="732"/>
      <c r="BB215" s="732"/>
      <c r="BC215" s="732"/>
      <c r="BD215" s="732"/>
      <c r="BE215" s="732"/>
      <c r="BF215" s="732"/>
      <c r="BG215" s="732"/>
      <c r="BH215" s="732"/>
      <c r="BI215" s="732"/>
      <c r="BJ215" s="732"/>
      <c r="BK215" s="732"/>
    </row>
    <row r="216" spans="1:63" ht="22.5" customHeight="1">
      <c r="A216" s="496">
        <v>1</v>
      </c>
      <c r="B216" s="497" t="s">
        <v>905</v>
      </c>
      <c r="C216" s="498" t="s">
        <v>903</v>
      </c>
      <c r="D216" s="498">
        <v>6</v>
      </c>
      <c r="E216" s="497"/>
      <c r="F216" s="498">
        <v>6</v>
      </c>
      <c r="G216" s="548" t="s">
        <v>2887</v>
      </c>
      <c r="H216" s="549" t="s">
        <v>290</v>
      </c>
      <c r="I216">
        <f t="shared" si="3"/>
        <v>0</v>
      </c>
      <c r="J216" s="732"/>
      <c r="K216" s="732"/>
      <c r="L216" s="732"/>
      <c r="M216" s="732"/>
      <c r="N216" s="732"/>
      <c r="O216" s="732"/>
      <c r="P216" s="732"/>
      <c r="Q216" s="732"/>
      <c r="R216" s="732"/>
      <c r="S216" s="732"/>
      <c r="T216" s="732"/>
      <c r="U216" s="732"/>
      <c r="V216" s="732"/>
      <c r="W216" s="732"/>
      <c r="X216" s="732"/>
      <c r="Y216" s="732"/>
      <c r="Z216" s="732"/>
      <c r="AA216" s="732"/>
      <c r="AB216" s="732"/>
      <c r="AC216" s="732"/>
      <c r="AD216" s="732"/>
      <c r="AE216" s="732"/>
      <c r="AF216" s="732"/>
      <c r="AG216" s="732"/>
      <c r="AH216" s="732"/>
      <c r="AI216" s="732"/>
      <c r="AJ216" s="732"/>
      <c r="AK216" s="732"/>
      <c r="AL216" s="732"/>
      <c r="AM216" s="732"/>
      <c r="AN216" s="732"/>
      <c r="AO216" s="732"/>
      <c r="AP216" s="732"/>
      <c r="AQ216" s="732"/>
      <c r="AR216" s="732"/>
      <c r="AS216" s="732"/>
      <c r="AT216" s="732"/>
      <c r="AU216" s="732"/>
      <c r="AV216" s="732"/>
      <c r="AW216" s="732"/>
      <c r="AX216" s="732"/>
      <c r="AY216" s="732"/>
      <c r="AZ216" s="732"/>
      <c r="BA216" s="732"/>
      <c r="BB216" s="732"/>
      <c r="BC216" s="732"/>
      <c r="BD216" s="732"/>
      <c r="BE216" s="732"/>
      <c r="BF216" s="732"/>
      <c r="BG216" s="732"/>
      <c r="BH216" s="732"/>
      <c r="BI216" s="732"/>
      <c r="BJ216" s="732"/>
      <c r="BK216" s="732"/>
    </row>
    <row r="217" spans="1:63" ht="22.5" customHeight="1">
      <c r="A217" s="496">
        <v>1</v>
      </c>
      <c r="B217" s="497" t="s">
        <v>905</v>
      </c>
      <c r="C217" s="498" t="s">
        <v>903</v>
      </c>
      <c r="D217" s="498">
        <v>6</v>
      </c>
      <c r="E217" s="497"/>
      <c r="F217" s="498">
        <v>6</v>
      </c>
      <c r="G217" s="548" t="s">
        <v>2888</v>
      </c>
      <c r="H217" s="547" t="s">
        <v>291</v>
      </c>
      <c r="I217">
        <f t="shared" si="3"/>
        <v>0</v>
      </c>
      <c r="J217" s="732"/>
      <c r="K217" s="732"/>
      <c r="L217" s="732"/>
      <c r="M217" s="732"/>
      <c r="N217" s="732"/>
      <c r="O217" s="732"/>
      <c r="P217" s="732"/>
      <c r="Q217" s="732"/>
      <c r="R217" s="732"/>
      <c r="S217" s="732"/>
      <c r="T217" s="732"/>
      <c r="U217" s="732"/>
      <c r="V217" s="732"/>
      <c r="W217" s="732"/>
      <c r="X217" s="732"/>
      <c r="Y217" s="732"/>
      <c r="Z217" s="732"/>
      <c r="AA217" s="732"/>
      <c r="AB217" s="732"/>
      <c r="AC217" s="732"/>
      <c r="AD217" s="732"/>
      <c r="AE217" s="732"/>
      <c r="AF217" s="732"/>
      <c r="AG217" s="732"/>
      <c r="AH217" s="732"/>
      <c r="AI217" s="732"/>
      <c r="AJ217" s="732"/>
      <c r="AK217" s="732"/>
      <c r="AL217" s="732"/>
      <c r="AM217" s="732"/>
      <c r="AN217" s="732"/>
      <c r="AO217" s="732"/>
      <c r="AP217" s="732"/>
      <c r="AQ217" s="732"/>
      <c r="AR217" s="732"/>
      <c r="AS217" s="732"/>
      <c r="AT217" s="732"/>
      <c r="AU217" s="732"/>
      <c r="AV217" s="732"/>
      <c r="AW217" s="732"/>
      <c r="AX217" s="732"/>
      <c r="AY217" s="732"/>
      <c r="AZ217" s="732"/>
      <c r="BA217" s="732"/>
      <c r="BB217" s="732"/>
      <c r="BC217" s="732"/>
      <c r="BD217" s="732"/>
      <c r="BE217" s="732"/>
      <c r="BF217" s="732"/>
      <c r="BG217" s="732"/>
      <c r="BH217" s="732"/>
      <c r="BI217" s="732"/>
      <c r="BJ217" s="732"/>
      <c r="BK217" s="732"/>
    </row>
    <row r="218" spans="1:63" ht="22.5" customHeight="1">
      <c r="A218" s="496">
        <v>1</v>
      </c>
      <c r="B218" s="497" t="s">
        <v>905</v>
      </c>
      <c r="C218" s="498" t="s">
        <v>903</v>
      </c>
      <c r="D218" s="498">
        <v>6</v>
      </c>
      <c r="E218" s="497"/>
      <c r="F218" s="498">
        <v>6</v>
      </c>
      <c r="G218" s="550" t="s">
        <v>2890</v>
      </c>
      <c r="H218" s="549" t="s">
        <v>292</v>
      </c>
      <c r="I218">
        <f t="shared" si="3"/>
        <v>0</v>
      </c>
      <c r="J218" s="732"/>
      <c r="K218" s="732"/>
      <c r="L218" s="732"/>
      <c r="M218" s="732"/>
      <c r="N218" s="732"/>
      <c r="O218" s="732"/>
      <c r="P218" s="732"/>
      <c r="Q218" s="732"/>
      <c r="R218" s="732"/>
      <c r="S218" s="732"/>
      <c r="T218" s="732"/>
      <c r="U218" s="732"/>
      <c r="V218" s="732"/>
      <c r="W218" s="732"/>
      <c r="X218" s="732"/>
      <c r="Y218" s="732"/>
      <c r="Z218" s="732"/>
      <c r="AA218" s="732"/>
      <c r="AB218" s="732"/>
      <c r="AC218" s="732"/>
      <c r="AD218" s="731">
        <v>305116.65000000002</v>
      </c>
      <c r="AE218" s="732"/>
      <c r="AF218" s="732"/>
      <c r="AG218" s="732"/>
      <c r="AH218" s="732"/>
      <c r="AI218" s="732"/>
      <c r="AJ218" s="732"/>
      <c r="AK218" s="732"/>
      <c r="AL218" s="732"/>
      <c r="AM218" s="732"/>
      <c r="AN218" s="732"/>
      <c r="AO218" s="732"/>
      <c r="AP218" s="732"/>
      <c r="AQ218" s="732"/>
      <c r="AR218" s="732"/>
      <c r="AS218" s="732"/>
      <c r="AT218" s="732"/>
      <c r="AU218" s="732"/>
      <c r="AV218" s="732"/>
      <c r="AW218" s="732"/>
      <c r="AX218" s="732"/>
      <c r="AY218" s="732"/>
      <c r="AZ218" s="732"/>
      <c r="BA218" s="732"/>
      <c r="BB218" s="732"/>
      <c r="BC218" s="732"/>
      <c r="BD218" s="732"/>
      <c r="BE218" s="732"/>
      <c r="BF218" s="732"/>
      <c r="BG218" s="732"/>
      <c r="BH218" s="732"/>
      <c r="BI218" s="732"/>
      <c r="BJ218" s="732"/>
      <c r="BK218" s="732"/>
    </row>
    <row r="219" spans="1:63" ht="22.5" customHeight="1">
      <c r="A219" s="496">
        <v>1</v>
      </c>
      <c r="B219" s="497" t="s">
        <v>905</v>
      </c>
      <c r="C219" s="498" t="s">
        <v>903</v>
      </c>
      <c r="D219" s="498">
        <v>6</v>
      </c>
      <c r="E219" s="497"/>
      <c r="F219" s="498">
        <v>6</v>
      </c>
      <c r="G219" s="550" t="s">
        <v>2891</v>
      </c>
      <c r="H219" s="549" t="s">
        <v>293</v>
      </c>
      <c r="I219">
        <f t="shared" si="3"/>
        <v>0</v>
      </c>
      <c r="J219" s="732"/>
      <c r="K219" s="732"/>
      <c r="L219" s="732"/>
      <c r="M219" s="732"/>
      <c r="N219" s="732"/>
      <c r="O219" s="732"/>
      <c r="P219" s="732"/>
      <c r="Q219" s="732"/>
      <c r="R219" s="732"/>
      <c r="S219" s="732"/>
      <c r="T219" s="732"/>
      <c r="U219" s="732"/>
      <c r="V219" s="732"/>
      <c r="W219" s="732"/>
      <c r="X219" s="732"/>
      <c r="Y219" s="732"/>
      <c r="Z219" s="732"/>
      <c r="AA219" s="732"/>
      <c r="AB219" s="732"/>
      <c r="AC219" s="732"/>
      <c r="AD219" s="732"/>
      <c r="AE219" s="732"/>
      <c r="AF219" s="732"/>
      <c r="AG219" s="732"/>
      <c r="AH219" s="732"/>
      <c r="AI219" s="732"/>
      <c r="AJ219" s="732"/>
      <c r="AK219" s="732"/>
      <c r="AL219" s="732"/>
      <c r="AM219" s="732"/>
      <c r="AN219" s="732"/>
      <c r="AO219" s="732"/>
      <c r="AP219" s="732"/>
      <c r="AQ219" s="732"/>
      <c r="AR219" s="732"/>
      <c r="AS219" s="732"/>
      <c r="AT219" s="732"/>
      <c r="AU219" s="732"/>
      <c r="AV219" s="732"/>
      <c r="AW219" s="732"/>
      <c r="AX219" s="732"/>
      <c r="AY219" s="732"/>
      <c r="AZ219" s="732"/>
      <c r="BA219" s="732"/>
      <c r="BB219" s="732"/>
      <c r="BC219" s="732"/>
      <c r="BD219" s="732"/>
      <c r="BE219" s="732"/>
      <c r="BF219" s="732"/>
      <c r="BG219" s="732"/>
      <c r="BH219" s="732"/>
      <c r="BI219" s="732"/>
      <c r="BJ219" s="732"/>
      <c r="BK219" s="732"/>
    </row>
    <row r="220" spans="1:63" ht="22.5" customHeight="1">
      <c r="A220" s="496">
        <v>1</v>
      </c>
      <c r="B220" s="497" t="s">
        <v>905</v>
      </c>
      <c r="C220" s="498" t="s">
        <v>903</v>
      </c>
      <c r="D220" s="498">
        <v>6</v>
      </c>
      <c r="E220" s="497"/>
      <c r="F220" s="498">
        <v>6</v>
      </c>
      <c r="G220" s="550" t="s">
        <v>2892</v>
      </c>
      <c r="H220" s="549" t="s">
        <v>294</v>
      </c>
      <c r="I220">
        <f t="shared" si="3"/>
        <v>0</v>
      </c>
      <c r="J220" s="732"/>
      <c r="K220" s="732"/>
      <c r="L220" s="732"/>
      <c r="M220" s="732"/>
      <c r="N220" s="732"/>
      <c r="O220" s="732"/>
      <c r="P220" s="732"/>
      <c r="Q220" s="732"/>
      <c r="R220" s="732"/>
      <c r="S220" s="732"/>
      <c r="T220" s="732"/>
      <c r="U220" s="732"/>
      <c r="V220" s="732"/>
      <c r="W220" s="732"/>
      <c r="X220" s="732"/>
      <c r="Y220" s="732"/>
      <c r="Z220" s="732"/>
      <c r="AA220" s="732"/>
      <c r="AB220" s="732"/>
      <c r="AC220" s="732"/>
      <c r="AD220" s="731">
        <v>-305113.65000000002</v>
      </c>
      <c r="AE220" s="732"/>
      <c r="AF220" s="732"/>
      <c r="AG220" s="732"/>
      <c r="AH220" s="732"/>
      <c r="AI220" s="732"/>
      <c r="AJ220" s="732"/>
      <c r="AK220" s="732"/>
      <c r="AL220" s="732"/>
      <c r="AM220" s="732"/>
      <c r="AN220" s="732"/>
      <c r="AO220" s="732"/>
      <c r="AP220" s="732"/>
      <c r="AQ220" s="732"/>
      <c r="AR220" s="732"/>
      <c r="AS220" s="732"/>
      <c r="AT220" s="732"/>
      <c r="AU220" s="732"/>
      <c r="AV220" s="732"/>
      <c r="AW220" s="732"/>
      <c r="AX220" s="732"/>
      <c r="AY220" s="732"/>
      <c r="AZ220" s="732"/>
      <c r="BA220" s="732"/>
      <c r="BB220" s="732"/>
      <c r="BC220" s="732"/>
      <c r="BD220" s="732"/>
      <c r="BE220" s="732"/>
      <c r="BF220" s="732"/>
      <c r="BG220" s="732"/>
      <c r="BH220" s="732"/>
      <c r="BI220" s="732"/>
      <c r="BJ220" s="732"/>
      <c r="BK220" s="732"/>
    </row>
    <row r="221" spans="1:63" ht="22.5" customHeight="1">
      <c r="A221" s="496">
        <v>1</v>
      </c>
      <c r="B221" s="497" t="s">
        <v>905</v>
      </c>
      <c r="C221" s="498" t="s">
        <v>903</v>
      </c>
      <c r="D221" s="498">
        <v>6</v>
      </c>
      <c r="E221" s="497"/>
      <c r="F221" s="498">
        <v>6</v>
      </c>
      <c r="G221" s="548" t="s">
        <v>2894</v>
      </c>
      <c r="H221" s="547" t="s">
        <v>295</v>
      </c>
      <c r="I221">
        <f t="shared" si="3"/>
        <v>7143034.1100000003</v>
      </c>
      <c r="J221" s="731">
        <v>101318161.97</v>
      </c>
      <c r="K221" s="732"/>
      <c r="L221" s="732"/>
      <c r="M221" s="732"/>
      <c r="N221" s="731">
        <v>294120</v>
      </c>
      <c r="O221" s="732"/>
      <c r="P221" s="732"/>
      <c r="Q221" s="732"/>
      <c r="R221" s="732"/>
      <c r="S221" s="732"/>
      <c r="T221" s="732"/>
      <c r="U221" s="732"/>
      <c r="V221" s="731">
        <v>7143034.1100000003</v>
      </c>
      <c r="W221" s="731">
        <v>27437</v>
      </c>
      <c r="X221" s="732"/>
      <c r="Y221" s="732"/>
      <c r="Z221" s="732"/>
      <c r="AA221" s="732"/>
      <c r="AB221" s="732"/>
      <c r="AC221" s="732"/>
      <c r="AD221" s="731">
        <v>6675418</v>
      </c>
      <c r="AE221" s="732"/>
      <c r="AF221" s="731">
        <v>16790</v>
      </c>
      <c r="AG221" s="731">
        <v>102456.2</v>
      </c>
      <c r="AH221" s="732"/>
      <c r="AI221" s="732"/>
      <c r="AJ221" s="732"/>
      <c r="AK221" s="731">
        <v>50310</v>
      </c>
      <c r="AL221" s="732"/>
      <c r="AM221" s="732"/>
      <c r="AN221" s="732"/>
      <c r="AO221" s="732"/>
      <c r="AP221" s="732"/>
      <c r="AQ221" s="732"/>
      <c r="AR221" s="732"/>
      <c r="AS221" s="732"/>
      <c r="AT221" s="732"/>
      <c r="AU221" s="731">
        <v>457382.5</v>
      </c>
      <c r="AV221" s="731">
        <v>8000</v>
      </c>
      <c r="AW221" s="732"/>
      <c r="AX221" s="731">
        <v>255738</v>
      </c>
      <c r="AY221" s="731">
        <v>1543051.42</v>
      </c>
      <c r="AZ221" s="732"/>
      <c r="BA221" s="732"/>
      <c r="BB221" s="732"/>
      <c r="BC221" s="732"/>
      <c r="BD221" s="732"/>
      <c r="BE221" s="732"/>
      <c r="BF221" s="732"/>
      <c r="BG221" s="732"/>
      <c r="BH221" s="732"/>
      <c r="BI221" s="732"/>
      <c r="BJ221" s="732"/>
      <c r="BK221" s="732"/>
    </row>
    <row r="222" spans="1:63" ht="22.5" customHeight="1">
      <c r="A222" s="496">
        <v>1</v>
      </c>
      <c r="B222" s="497" t="s">
        <v>905</v>
      </c>
      <c r="C222" s="498" t="s">
        <v>903</v>
      </c>
      <c r="D222" s="498">
        <v>6</v>
      </c>
      <c r="E222" s="497"/>
      <c r="F222" s="498">
        <v>6</v>
      </c>
      <c r="G222" s="550" t="s">
        <v>2895</v>
      </c>
      <c r="H222" s="549" t="s">
        <v>296</v>
      </c>
      <c r="I222">
        <f t="shared" si="3"/>
        <v>0</v>
      </c>
      <c r="J222" s="732"/>
      <c r="K222" s="732"/>
      <c r="L222" s="732"/>
      <c r="M222" s="732"/>
      <c r="N222" s="732"/>
      <c r="O222" s="732"/>
      <c r="P222" s="732"/>
      <c r="Q222" s="732"/>
      <c r="R222" s="732"/>
      <c r="S222" s="732"/>
      <c r="T222" s="732"/>
      <c r="U222" s="732"/>
      <c r="V222" s="732"/>
      <c r="W222" s="732"/>
      <c r="X222" s="732"/>
      <c r="Y222" s="732"/>
      <c r="Z222" s="732"/>
      <c r="AA222" s="732"/>
      <c r="AB222" s="732"/>
      <c r="AC222" s="732"/>
      <c r="AD222" s="732"/>
      <c r="AE222" s="732"/>
      <c r="AF222" s="732"/>
      <c r="AG222" s="732"/>
      <c r="AH222" s="732"/>
      <c r="AI222" s="732"/>
      <c r="AJ222" s="732"/>
      <c r="AK222" s="732"/>
      <c r="AL222" s="732"/>
      <c r="AM222" s="732"/>
      <c r="AN222" s="732"/>
      <c r="AO222" s="732"/>
      <c r="AP222" s="732"/>
      <c r="AQ222" s="732"/>
      <c r="AR222" s="732"/>
      <c r="AS222" s="732"/>
      <c r="AT222" s="732"/>
      <c r="AU222" s="732"/>
      <c r="AV222" s="732"/>
      <c r="AW222" s="732"/>
      <c r="AX222" s="732"/>
      <c r="AY222" s="732"/>
      <c r="AZ222" s="732"/>
      <c r="BA222" s="732"/>
      <c r="BB222" s="732"/>
      <c r="BC222" s="732"/>
      <c r="BD222" s="732"/>
      <c r="BE222" s="732"/>
      <c r="BF222" s="732"/>
      <c r="BG222" s="732"/>
      <c r="BH222" s="732"/>
      <c r="BI222" s="732"/>
      <c r="BJ222" s="732"/>
      <c r="BK222" s="732"/>
    </row>
    <row r="223" spans="1:63" ht="22.5" customHeight="1">
      <c r="A223" s="496">
        <v>1</v>
      </c>
      <c r="B223" s="497" t="s">
        <v>905</v>
      </c>
      <c r="C223" s="498" t="s">
        <v>903</v>
      </c>
      <c r="D223" s="498">
        <v>6</v>
      </c>
      <c r="E223" s="497"/>
      <c r="F223" s="498">
        <v>6</v>
      </c>
      <c r="G223" s="548" t="s">
        <v>2896</v>
      </c>
      <c r="H223" s="547" t="s">
        <v>297</v>
      </c>
      <c r="I223">
        <f t="shared" si="3"/>
        <v>-3312325.98</v>
      </c>
      <c r="J223" s="731">
        <v>-101047486.95999999</v>
      </c>
      <c r="K223" s="732"/>
      <c r="L223" s="732"/>
      <c r="M223" s="732"/>
      <c r="N223" s="731">
        <v>-294100</v>
      </c>
      <c r="O223" s="732"/>
      <c r="P223" s="732"/>
      <c r="Q223" s="732"/>
      <c r="R223" s="732"/>
      <c r="S223" s="732"/>
      <c r="T223" s="732"/>
      <c r="U223" s="732"/>
      <c r="V223" s="731">
        <v>-3312325.98</v>
      </c>
      <c r="W223" s="731">
        <v>-27434</v>
      </c>
      <c r="X223" s="732"/>
      <c r="Y223" s="732"/>
      <c r="Z223" s="732"/>
      <c r="AA223" s="732"/>
      <c r="AB223" s="732"/>
      <c r="AC223" s="732"/>
      <c r="AD223" s="731">
        <v>-5751915.21</v>
      </c>
      <c r="AE223" s="732"/>
      <c r="AF223" s="731">
        <v>-16787</v>
      </c>
      <c r="AG223" s="731">
        <v>-102449.2</v>
      </c>
      <c r="AH223" s="732"/>
      <c r="AI223" s="732"/>
      <c r="AJ223" s="732"/>
      <c r="AK223" s="731">
        <v>-50305</v>
      </c>
      <c r="AL223" s="732"/>
      <c r="AM223" s="732"/>
      <c r="AN223" s="732"/>
      <c r="AO223" s="732"/>
      <c r="AP223" s="732"/>
      <c r="AQ223" s="732"/>
      <c r="AR223" s="732"/>
      <c r="AS223" s="732"/>
      <c r="AT223" s="732"/>
      <c r="AU223" s="731">
        <v>-457364.5</v>
      </c>
      <c r="AV223" s="731">
        <v>-7999</v>
      </c>
      <c r="AW223" s="732"/>
      <c r="AX223" s="731">
        <v>-255732</v>
      </c>
      <c r="AY223" s="731">
        <v>-1543043.42</v>
      </c>
      <c r="AZ223" s="732"/>
      <c r="BA223" s="732"/>
      <c r="BB223" s="732"/>
      <c r="BC223" s="732"/>
      <c r="BD223" s="732"/>
      <c r="BE223" s="732"/>
      <c r="BF223" s="732"/>
      <c r="BG223" s="732"/>
      <c r="BH223" s="732"/>
      <c r="BI223" s="732"/>
      <c r="BJ223" s="732"/>
      <c r="BK223" s="732"/>
    </row>
    <row r="224" spans="1:63" ht="22.5" customHeight="1">
      <c r="A224" s="496">
        <v>1</v>
      </c>
      <c r="B224" s="497" t="s">
        <v>905</v>
      </c>
      <c r="C224" s="498" t="s">
        <v>903</v>
      </c>
      <c r="D224" s="498">
        <v>6</v>
      </c>
      <c r="E224" s="497"/>
      <c r="F224" s="498">
        <v>6</v>
      </c>
      <c r="G224" s="550" t="s">
        <v>2897</v>
      </c>
      <c r="H224" s="549" t="s">
        <v>298</v>
      </c>
      <c r="I224">
        <f t="shared" si="3"/>
        <v>8491113.0199999996</v>
      </c>
      <c r="J224" s="731">
        <v>38876400.100000001</v>
      </c>
      <c r="K224" s="731">
        <v>3501926.7</v>
      </c>
      <c r="L224" s="731">
        <v>7469341.4000000004</v>
      </c>
      <c r="M224" s="731">
        <v>10310575</v>
      </c>
      <c r="N224" s="731">
        <v>9272085</v>
      </c>
      <c r="O224" s="731">
        <v>7264926.8099999996</v>
      </c>
      <c r="P224" s="731">
        <v>6248173</v>
      </c>
      <c r="Q224" s="731">
        <v>7612231.0999999996</v>
      </c>
      <c r="R224" s="731">
        <v>5949667</v>
      </c>
      <c r="S224" s="731">
        <v>6014068</v>
      </c>
      <c r="T224" s="731">
        <v>4470317.0999999996</v>
      </c>
      <c r="U224" s="731">
        <v>3894121</v>
      </c>
      <c r="V224" s="731">
        <v>8491113.0199999996</v>
      </c>
      <c r="W224" s="731">
        <v>2695330</v>
      </c>
      <c r="X224" s="731">
        <v>6364948.5999999996</v>
      </c>
      <c r="Y224" s="731">
        <v>4358315.6399999997</v>
      </c>
      <c r="Z224" s="731">
        <v>12027347.5</v>
      </c>
      <c r="AA224" s="731">
        <v>7732657</v>
      </c>
      <c r="AB224" s="731">
        <v>2846748</v>
      </c>
      <c r="AC224" s="731">
        <v>1285895</v>
      </c>
      <c r="AD224" s="731">
        <v>18945397.300000001</v>
      </c>
      <c r="AE224" s="731">
        <v>4433773.32</v>
      </c>
      <c r="AF224" s="731">
        <v>5214908.5</v>
      </c>
      <c r="AG224" s="731">
        <v>5244672</v>
      </c>
      <c r="AH224" s="731">
        <v>13987656.5</v>
      </c>
      <c r="AI224" s="731">
        <v>4755270.46</v>
      </c>
      <c r="AJ224" s="731">
        <v>17832853</v>
      </c>
      <c r="AK224" s="731">
        <v>10211705</v>
      </c>
      <c r="AL224" s="731">
        <v>8607830.3000000007</v>
      </c>
      <c r="AM224" s="731">
        <v>3554667.02</v>
      </c>
      <c r="AN224" s="731">
        <v>8801871.5500000007</v>
      </c>
      <c r="AO224" s="731">
        <v>6555111</v>
      </c>
      <c r="AP224" s="731">
        <v>5238274.8</v>
      </c>
      <c r="AQ224" s="731">
        <v>2687405.01</v>
      </c>
      <c r="AR224" s="731">
        <v>0</v>
      </c>
      <c r="AS224" s="731">
        <v>4911683.5</v>
      </c>
      <c r="AT224" s="731">
        <v>5271158.8899999997</v>
      </c>
      <c r="AU224" s="731">
        <v>4954431</v>
      </c>
      <c r="AV224" s="731">
        <v>6141720.7800000003</v>
      </c>
      <c r="AW224" s="731">
        <v>8340111.1200000001</v>
      </c>
      <c r="AX224" s="731">
        <v>6179252.5</v>
      </c>
      <c r="AY224" s="731">
        <v>9640651.8599999994</v>
      </c>
      <c r="AZ224" s="731">
        <v>4825326.5</v>
      </c>
      <c r="BA224" s="731">
        <v>3521580</v>
      </c>
      <c r="BB224" s="731">
        <v>2634432.5299999998</v>
      </c>
      <c r="BC224" s="731">
        <v>2427286.0499999998</v>
      </c>
      <c r="BD224" s="731">
        <v>0</v>
      </c>
      <c r="BE224" s="731">
        <v>16656751</v>
      </c>
      <c r="BF224" s="731">
        <v>4690693</v>
      </c>
      <c r="BG224" s="731">
        <v>11047641.1</v>
      </c>
      <c r="BH224" s="731">
        <v>2257100.2000000002</v>
      </c>
      <c r="BI224" s="731">
        <v>6307636.5</v>
      </c>
      <c r="BJ224" s="731">
        <v>6329639.04</v>
      </c>
      <c r="BK224" s="731">
        <v>4767151.2</v>
      </c>
    </row>
    <row r="225" spans="1:63" ht="22.5" customHeight="1">
      <c r="A225" s="496">
        <v>1</v>
      </c>
      <c r="B225" s="497" t="s">
        <v>905</v>
      </c>
      <c r="C225" s="498" t="s">
        <v>903</v>
      </c>
      <c r="D225" s="498">
        <v>6</v>
      </c>
      <c r="E225" s="497"/>
      <c r="F225" s="498">
        <v>6</v>
      </c>
      <c r="G225" s="548" t="s">
        <v>2898</v>
      </c>
      <c r="H225" s="549" t="s">
        <v>299</v>
      </c>
      <c r="I225">
        <f t="shared" si="3"/>
        <v>5258083</v>
      </c>
      <c r="J225" s="731">
        <v>27925764.260000002</v>
      </c>
      <c r="K225" s="731">
        <v>3408200</v>
      </c>
      <c r="L225" s="731">
        <v>7062300</v>
      </c>
      <c r="M225" s="731">
        <v>15160100</v>
      </c>
      <c r="N225" s="731">
        <v>6185100</v>
      </c>
      <c r="O225" s="731">
        <v>10634700</v>
      </c>
      <c r="P225" s="731">
        <v>5897000</v>
      </c>
      <c r="Q225" s="731">
        <v>8861430</v>
      </c>
      <c r="R225" s="731">
        <v>4489054</v>
      </c>
      <c r="S225" s="731">
        <v>8008200</v>
      </c>
      <c r="T225" s="731">
        <v>11663255</v>
      </c>
      <c r="U225" s="731">
        <v>6772663</v>
      </c>
      <c r="V225" s="731">
        <v>5258083</v>
      </c>
      <c r="W225" s="731">
        <v>7586659.1699999999</v>
      </c>
      <c r="X225" s="731">
        <v>1663600</v>
      </c>
      <c r="Y225" s="731">
        <v>13216687</v>
      </c>
      <c r="Z225" s="731">
        <v>4268473</v>
      </c>
      <c r="AA225" s="731">
        <v>6519487</v>
      </c>
      <c r="AB225" s="731">
        <v>2758888</v>
      </c>
      <c r="AC225" s="731">
        <v>8295000</v>
      </c>
      <c r="AD225" s="731">
        <v>2439400</v>
      </c>
      <c r="AE225" s="731">
        <v>7110340</v>
      </c>
      <c r="AF225" s="731">
        <v>10707315</v>
      </c>
      <c r="AG225" s="731">
        <v>14130450</v>
      </c>
      <c r="AH225" s="731">
        <v>13674700</v>
      </c>
      <c r="AI225" s="731">
        <v>8768300</v>
      </c>
      <c r="AJ225" s="731">
        <v>24424390</v>
      </c>
      <c r="AK225" s="731">
        <v>6436010</v>
      </c>
      <c r="AL225" s="731">
        <v>15099522</v>
      </c>
      <c r="AM225" s="731">
        <v>8589000</v>
      </c>
      <c r="AN225" s="731">
        <v>16899400</v>
      </c>
      <c r="AO225" s="731">
        <v>11883000</v>
      </c>
      <c r="AP225" s="731">
        <v>13499310</v>
      </c>
      <c r="AQ225" s="731">
        <v>2218790</v>
      </c>
      <c r="AR225" s="732"/>
      <c r="AS225" s="731">
        <v>6634990</v>
      </c>
      <c r="AT225" s="731">
        <v>2133166.7000000002</v>
      </c>
      <c r="AU225" s="731">
        <v>7876955</v>
      </c>
      <c r="AV225" s="731">
        <v>3384755</v>
      </c>
      <c r="AW225" s="731">
        <v>4673730</v>
      </c>
      <c r="AX225" s="731">
        <v>2641550</v>
      </c>
      <c r="AY225" s="731">
        <v>5541900</v>
      </c>
      <c r="AZ225" s="731">
        <v>1422610</v>
      </c>
      <c r="BA225" s="731">
        <v>815233</v>
      </c>
      <c r="BB225" s="731">
        <v>1416500</v>
      </c>
      <c r="BC225" s="731">
        <v>1994900</v>
      </c>
      <c r="BD225" s="732"/>
      <c r="BE225" s="731">
        <v>16706261</v>
      </c>
      <c r="BF225" s="731">
        <v>10068010</v>
      </c>
      <c r="BG225" s="731">
        <v>15399000</v>
      </c>
      <c r="BH225" s="731">
        <v>3694000</v>
      </c>
      <c r="BI225" s="731">
        <v>23601353</v>
      </c>
      <c r="BJ225" s="731">
        <v>11057350</v>
      </c>
      <c r="BK225" s="731">
        <v>8905158.8800000008</v>
      </c>
    </row>
    <row r="226" spans="1:63" ht="22.5" customHeight="1">
      <c r="A226" s="496">
        <v>1</v>
      </c>
      <c r="B226" s="497" t="s">
        <v>905</v>
      </c>
      <c r="C226" s="498" t="s">
        <v>903</v>
      </c>
      <c r="D226" s="498">
        <v>6</v>
      </c>
      <c r="E226" s="497"/>
      <c r="F226" s="498">
        <v>6</v>
      </c>
      <c r="G226" s="548" t="s">
        <v>2899</v>
      </c>
      <c r="H226" s="549" t="s">
        <v>300</v>
      </c>
      <c r="I226">
        <f t="shared" si="3"/>
        <v>9400</v>
      </c>
      <c r="J226" s="731">
        <v>17267720.899999999</v>
      </c>
      <c r="K226" s="731">
        <v>4847224.6500000004</v>
      </c>
      <c r="L226" s="731">
        <v>3618744.5</v>
      </c>
      <c r="M226" s="731">
        <v>2718464.18</v>
      </c>
      <c r="N226" s="731">
        <v>758330</v>
      </c>
      <c r="O226" s="731">
        <v>2182144.27</v>
      </c>
      <c r="P226" s="731">
        <v>7137136</v>
      </c>
      <c r="Q226" s="731">
        <v>4729124.8099999996</v>
      </c>
      <c r="R226" s="731">
        <v>3540071.63</v>
      </c>
      <c r="S226" s="731">
        <v>3276359.15</v>
      </c>
      <c r="T226" s="731">
        <v>4589366.68</v>
      </c>
      <c r="U226" s="731">
        <v>2577900</v>
      </c>
      <c r="V226" s="731">
        <v>9400</v>
      </c>
      <c r="W226" s="731">
        <v>990090</v>
      </c>
      <c r="X226" s="731">
        <v>1867630.53</v>
      </c>
      <c r="Y226" s="731">
        <v>166584.5</v>
      </c>
      <c r="Z226" s="731">
        <v>5286403</v>
      </c>
      <c r="AA226" s="731">
        <v>1370737</v>
      </c>
      <c r="AB226" s="731">
        <v>1066905.03</v>
      </c>
      <c r="AC226" s="731">
        <v>18900</v>
      </c>
      <c r="AD226" s="731">
        <v>1030565</v>
      </c>
      <c r="AE226" s="731">
        <v>1620303</v>
      </c>
      <c r="AF226" s="731">
        <v>2433328.5</v>
      </c>
      <c r="AG226" s="731">
        <v>7338728</v>
      </c>
      <c r="AH226" s="731">
        <v>12290131.800000001</v>
      </c>
      <c r="AI226" s="731">
        <v>4176279.99</v>
      </c>
      <c r="AJ226" s="731">
        <v>3611591.6</v>
      </c>
      <c r="AK226" s="731">
        <v>1065651.18</v>
      </c>
      <c r="AL226" s="731">
        <v>5783892.3600000003</v>
      </c>
      <c r="AM226" s="731">
        <v>2194450</v>
      </c>
      <c r="AN226" s="731">
        <v>4505047.16</v>
      </c>
      <c r="AO226" s="731">
        <v>1685952</v>
      </c>
      <c r="AP226" s="731">
        <v>2813246</v>
      </c>
      <c r="AQ226" s="731">
        <v>568094</v>
      </c>
      <c r="AR226" s="732"/>
      <c r="AS226" s="731">
        <v>1099510</v>
      </c>
      <c r="AT226" s="731">
        <v>1930250.4</v>
      </c>
      <c r="AU226" s="731">
        <v>4552747</v>
      </c>
      <c r="AV226" s="731">
        <v>1899208.1</v>
      </c>
      <c r="AW226" s="731">
        <v>4076238.55</v>
      </c>
      <c r="AX226" s="731">
        <v>4589083.88</v>
      </c>
      <c r="AY226" s="731">
        <v>978838</v>
      </c>
      <c r="AZ226" s="731">
        <v>1377840.5</v>
      </c>
      <c r="BA226" s="731">
        <v>1976457</v>
      </c>
      <c r="BB226" s="731">
        <v>1049608.8999999999</v>
      </c>
      <c r="BC226" s="731">
        <v>1795166.67</v>
      </c>
      <c r="BD226" s="732"/>
      <c r="BE226" s="731">
        <v>6882024</v>
      </c>
      <c r="BF226" s="731">
        <v>2213955</v>
      </c>
      <c r="BG226" s="731">
        <v>4980762.3600000003</v>
      </c>
      <c r="BH226" s="731">
        <v>3727390.29</v>
      </c>
      <c r="BI226" s="731">
        <v>12659187.1</v>
      </c>
      <c r="BJ226" s="731">
        <v>3407192</v>
      </c>
      <c r="BK226" s="731">
        <v>3218548.15</v>
      </c>
    </row>
    <row r="227" spans="1:63" ht="22.5" customHeight="1">
      <c r="A227" s="496">
        <v>1</v>
      </c>
      <c r="B227" s="497" t="s">
        <v>905</v>
      </c>
      <c r="C227" s="498" t="s">
        <v>903</v>
      </c>
      <c r="D227" s="498">
        <v>6</v>
      </c>
      <c r="E227" s="497"/>
      <c r="F227" s="498">
        <v>6</v>
      </c>
      <c r="G227" s="548" t="s">
        <v>2900</v>
      </c>
      <c r="H227" s="547" t="s">
        <v>301</v>
      </c>
      <c r="I227">
        <f t="shared" si="3"/>
        <v>22640</v>
      </c>
      <c r="J227" s="731">
        <v>14302013.18</v>
      </c>
      <c r="K227" s="731">
        <v>1069713</v>
      </c>
      <c r="L227" s="731">
        <v>763190</v>
      </c>
      <c r="M227" s="731">
        <v>1566330</v>
      </c>
      <c r="N227" s="731">
        <v>1876964</v>
      </c>
      <c r="O227" s="731">
        <v>1565428.5</v>
      </c>
      <c r="P227" s="731">
        <v>535640</v>
      </c>
      <c r="Q227" s="731">
        <v>1077588</v>
      </c>
      <c r="R227" s="731">
        <v>482529</v>
      </c>
      <c r="S227" s="731">
        <v>1029546</v>
      </c>
      <c r="T227" s="731">
        <v>1270981.6000000001</v>
      </c>
      <c r="U227" s="731">
        <v>674530</v>
      </c>
      <c r="V227" s="731">
        <v>22640</v>
      </c>
      <c r="W227" s="731">
        <v>335925</v>
      </c>
      <c r="X227" s="731">
        <v>1025770</v>
      </c>
      <c r="Y227" s="731">
        <v>1179878</v>
      </c>
      <c r="Z227" s="731">
        <v>725450</v>
      </c>
      <c r="AA227" s="731">
        <v>436632</v>
      </c>
      <c r="AB227" s="731">
        <v>926988.38</v>
      </c>
      <c r="AC227" s="731">
        <v>246370</v>
      </c>
      <c r="AD227" s="731">
        <v>6843355.79</v>
      </c>
      <c r="AE227" s="731">
        <v>734425</v>
      </c>
      <c r="AF227" s="731">
        <v>623140</v>
      </c>
      <c r="AG227" s="731">
        <v>646464.16</v>
      </c>
      <c r="AH227" s="731">
        <v>1163191</v>
      </c>
      <c r="AI227" s="731">
        <v>938227</v>
      </c>
      <c r="AJ227" s="731">
        <v>1901282</v>
      </c>
      <c r="AK227" s="731">
        <v>675200</v>
      </c>
      <c r="AL227" s="731">
        <v>826109.41</v>
      </c>
      <c r="AM227" s="731">
        <v>300175</v>
      </c>
      <c r="AN227" s="731">
        <v>763959</v>
      </c>
      <c r="AO227" s="731">
        <v>1047750</v>
      </c>
      <c r="AP227" s="731">
        <v>1208184.5</v>
      </c>
      <c r="AQ227" s="731">
        <v>135600</v>
      </c>
      <c r="AR227" s="732"/>
      <c r="AS227" s="731">
        <v>1375716</v>
      </c>
      <c r="AT227" s="731">
        <v>356769.1</v>
      </c>
      <c r="AU227" s="731">
        <v>792994.3</v>
      </c>
      <c r="AV227" s="731">
        <v>1734583.54</v>
      </c>
      <c r="AW227" s="731">
        <v>2517665.1</v>
      </c>
      <c r="AX227" s="731">
        <v>831480</v>
      </c>
      <c r="AY227" s="731">
        <v>2323361.21</v>
      </c>
      <c r="AZ227" s="731">
        <v>1134552.7</v>
      </c>
      <c r="BA227" s="731">
        <v>103418</v>
      </c>
      <c r="BB227" s="731">
        <v>411170</v>
      </c>
      <c r="BC227" s="731">
        <v>513220.4</v>
      </c>
      <c r="BD227" s="732"/>
      <c r="BE227" s="731">
        <v>1084143</v>
      </c>
      <c r="BF227" s="731">
        <v>387800</v>
      </c>
      <c r="BG227" s="731">
        <v>3291640.04</v>
      </c>
      <c r="BH227" s="731">
        <v>439840</v>
      </c>
      <c r="BI227" s="731">
        <v>1224351.79</v>
      </c>
      <c r="BJ227" s="731">
        <v>1187294.3</v>
      </c>
      <c r="BK227" s="731">
        <v>1010969.32</v>
      </c>
    </row>
    <row r="228" spans="1:63" ht="22.5" customHeight="1">
      <c r="A228" s="496">
        <v>1</v>
      </c>
      <c r="B228" s="497" t="s">
        <v>905</v>
      </c>
      <c r="C228" s="498" t="s">
        <v>903</v>
      </c>
      <c r="D228" s="498">
        <v>6</v>
      </c>
      <c r="E228" s="497"/>
      <c r="F228" s="498">
        <v>6</v>
      </c>
      <c r="G228" s="550" t="s">
        <v>2901</v>
      </c>
      <c r="H228" s="549" t="s">
        <v>302</v>
      </c>
      <c r="I228">
        <f t="shared" si="3"/>
        <v>0</v>
      </c>
      <c r="J228" s="731">
        <v>571577.39</v>
      </c>
      <c r="K228" s="731">
        <v>366750</v>
      </c>
      <c r="L228" s="731">
        <v>676305</v>
      </c>
      <c r="M228" s="731">
        <v>364937</v>
      </c>
      <c r="N228" s="731">
        <v>415412</v>
      </c>
      <c r="O228" s="731">
        <v>449812</v>
      </c>
      <c r="P228" s="731">
        <v>456843</v>
      </c>
      <c r="Q228" s="731">
        <v>487560</v>
      </c>
      <c r="R228" s="731">
        <v>70550</v>
      </c>
      <c r="S228" s="731">
        <v>244894</v>
      </c>
      <c r="T228" s="732"/>
      <c r="U228" s="731">
        <v>33500</v>
      </c>
      <c r="V228" s="732"/>
      <c r="W228" s="731">
        <v>161820</v>
      </c>
      <c r="X228" s="731">
        <v>507240</v>
      </c>
      <c r="Y228" s="731">
        <v>87952.5</v>
      </c>
      <c r="Z228" s="731">
        <v>104334</v>
      </c>
      <c r="AA228" s="731">
        <v>352555</v>
      </c>
      <c r="AB228" s="731">
        <v>48300</v>
      </c>
      <c r="AC228" s="731">
        <v>20000</v>
      </c>
      <c r="AD228" s="731">
        <v>2600867.5</v>
      </c>
      <c r="AE228" s="731">
        <v>393350</v>
      </c>
      <c r="AF228" s="731">
        <v>537275</v>
      </c>
      <c r="AG228" s="731">
        <v>376659</v>
      </c>
      <c r="AH228" s="731">
        <v>938503.65</v>
      </c>
      <c r="AI228" s="731">
        <v>153239.75</v>
      </c>
      <c r="AJ228" s="731">
        <v>671000</v>
      </c>
      <c r="AK228" s="731">
        <v>493078.5</v>
      </c>
      <c r="AL228" s="731">
        <v>1715048.38</v>
      </c>
      <c r="AM228" s="731">
        <v>451320.29</v>
      </c>
      <c r="AN228" s="731">
        <v>618321.5</v>
      </c>
      <c r="AO228" s="731">
        <v>661544.36</v>
      </c>
      <c r="AP228" s="731">
        <v>1277880.3999999999</v>
      </c>
      <c r="AQ228" s="731">
        <v>50000</v>
      </c>
      <c r="AR228" s="732"/>
      <c r="AS228" s="731">
        <v>464952</v>
      </c>
      <c r="AT228" s="731">
        <v>829840</v>
      </c>
      <c r="AU228" s="731">
        <v>290437.5</v>
      </c>
      <c r="AV228" s="731">
        <v>753306</v>
      </c>
      <c r="AW228" s="731">
        <v>785298.63</v>
      </c>
      <c r="AX228" s="731">
        <v>361063</v>
      </c>
      <c r="AY228" s="731">
        <v>248200</v>
      </c>
      <c r="AZ228" s="731">
        <v>90000</v>
      </c>
      <c r="BA228" s="731">
        <v>35600</v>
      </c>
      <c r="BB228" s="732"/>
      <c r="BC228" s="731">
        <v>8500</v>
      </c>
      <c r="BD228" s="732"/>
      <c r="BE228" s="731">
        <v>1020610</v>
      </c>
      <c r="BF228" s="731">
        <v>1130765</v>
      </c>
      <c r="BG228" s="731">
        <v>2144595.7999999998</v>
      </c>
      <c r="BH228" s="731">
        <v>520902</v>
      </c>
      <c r="BI228" s="731">
        <v>1521340.45</v>
      </c>
      <c r="BJ228" s="731">
        <v>785555</v>
      </c>
      <c r="BK228" s="731">
        <v>423398</v>
      </c>
    </row>
    <row r="229" spans="1:63" ht="22.5" customHeight="1">
      <c r="A229" s="496">
        <v>1</v>
      </c>
      <c r="B229" s="497" t="s">
        <v>905</v>
      </c>
      <c r="C229" s="498" t="s">
        <v>903</v>
      </c>
      <c r="D229" s="498">
        <v>6</v>
      </c>
      <c r="E229" s="497"/>
      <c r="F229" s="498">
        <v>6</v>
      </c>
      <c r="G229" s="550" t="s">
        <v>2902</v>
      </c>
      <c r="H229" s="549" t="s">
        <v>303</v>
      </c>
      <c r="I229">
        <f t="shared" si="3"/>
        <v>0</v>
      </c>
      <c r="J229" s="732"/>
      <c r="K229" s="731">
        <v>5000</v>
      </c>
      <c r="L229" s="731">
        <v>178590.5</v>
      </c>
      <c r="M229" s="732"/>
      <c r="N229" s="731">
        <v>64350</v>
      </c>
      <c r="O229" s="731">
        <v>132655</v>
      </c>
      <c r="P229" s="731">
        <v>7700</v>
      </c>
      <c r="Q229" s="731">
        <v>283994.05</v>
      </c>
      <c r="R229" s="732"/>
      <c r="S229" s="731">
        <v>53833</v>
      </c>
      <c r="T229" s="732"/>
      <c r="U229" s="731">
        <v>59600</v>
      </c>
      <c r="V229" s="732"/>
      <c r="W229" s="731">
        <v>1780000</v>
      </c>
      <c r="X229" s="731">
        <v>15180</v>
      </c>
      <c r="Y229" s="731">
        <v>143800</v>
      </c>
      <c r="Z229" s="731">
        <v>110025</v>
      </c>
      <c r="AA229" s="732"/>
      <c r="AB229" s="731">
        <v>33400</v>
      </c>
      <c r="AC229" s="731">
        <v>0</v>
      </c>
      <c r="AD229" s="732"/>
      <c r="AE229" s="732"/>
      <c r="AF229" s="731">
        <v>134600</v>
      </c>
      <c r="AG229" s="732"/>
      <c r="AH229" s="731">
        <v>59000</v>
      </c>
      <c r="AI229" s="732"/>
      <c r="AJ229" s="731">
        <v>45530</v>
      </c>
      <c r="AK229" s="732"/>
      <c r="AL229" s="731">
        <v>90241.5</v>
      </c>
      <c r="AM229" s="732"/>
      <c r="AN229" s="732"/>
      <c r="AO229" s="732"/>
      <c r="AP229" s="731">
        <v>156161</v>
      </c>
      <c r="AQ229" s="732"/>
      <c r="AR229" s="732"/>
      <c r="AS229" s="731">
        <v>22580</v>
      </c>
      <c r="AT229" s="732"/>
      <c r="AU229" s="731">
        <v>295900</v>
      </c>
      <c r="AV229" s="731">
        <v>59500</v>
      </c>
      <c r="AW229" s="732"/>
      <c r="AX229" s="732"/>
      <c r="AY229" s="731">
        <v>480068.77</v>
      </c>
      <c r="AZ229" s="731">
        <v>423395.35</v>
      </c>
      <c r="BA229" s="731">
        <v>20768</v>
      </c>
      <c r="BB229" s="731">
        <v>15920</v>
      </c>
      <c r="BC229" s="731">
        <v>62809</v>
      </c>
      <c r="BD229" s="732"/>
      <c r="BE229" s="732"/>
      <c r="BF229" s="732"/>
      <c r="BG229" s="732"/>
      <c r="BH229" s="732"/>
      <c r="BI229" s="731">
        <v>77636</v>
      </c>
      <c r="BJ229" s="731">
        <v>5350</v>
      </c>
      <c r="BK229" s="732"/>
    </row>
    <row r="230" spans="1:63" ht="22.5" customHeight="1">
      <c r="A230" s="496">
        <v>1</v>
      </c>
      <c r="B230" s="497" t="s">
        <v>905</v>
      </c>
      <c r="C230" s="498" t="s">
        <v>903</v>
      </c>
      <c r="D230" s="498">
        <v>6</v>
      </c>
      <c r="E230" s="497"/>
      <c r="F230" s="498">
        <v>6</v>
      </c>
      <c r="G230" s="550" t="s">
        <v>2903</v>
      </c>
      <c r="H230" s="549" t="s">
        <v>304</v>
      </c>
      <c r="I230">
        <f t="shared" si="3"/>
        <v>190121915.38</v>
      </c>
      <c r="J230" s="731">
        <v>860806687.94000006</v>
      </c>
      <c r="K230" s="731">
        <v>20383702.670000002</v>
      </c>
      <c r="L230" s="731">
        <v>50181854.390000001</v>
      </c>
      <c r="M230" s="731">
        <v>72310375.670000002</v>
      </c>
      <c r="N230" s="731">
        <v>122600805.67</v>
      </c>
      <c r="O230" s="731">
        <v>118960064.26000001</v>
      </c>
      <c r="P230" s="731">
        <v>34905488.280000001</v>
      </c>
      <c r="Q230" s="731">
        <v>49586402.369999997</v>
      </c>
      <c r="R230" s="731">
        <v>46580240.340000004</v>
      </c>
      <c r="S230" s="731">
        <v>27175366.66</v>
      </c>
      <c r="T230" s="731">
        <v>30233428.399999999</v>
      </c>
      <c r="U230" s="731">
        <v>22090564.960000001</v>
      </c>
      <c r="V230" s="731">
        <v>190121915.38</v>
      </c>
      <c r="W230" s="731">
        <v>19958162.5</v>
      </c>
      <c r="X230" s="731">
        <v>25096695.5</v>
      </c>
      <c r="Y230" s="731">
        <v>27143878.940000001</v>
      </c>
      <c r="Z230" s="731">
        <v>31383159</v>
      </c>
      <c r="AA230" s="731">
        <v>50851681</v>
      </c>
      <c r="AB230" s="731">
        <v>14754879.26</v>
      </c>
      <c r="AC230" s="731">
        <v>9793978</v>
      </c>
      <c r="AD230" s="731">
        <v>145610569.31</v>
      </c>
      <c r="AE230" s="731">
        <v>25086004.309999999</v>
      </c>
      <c r="AF230" s="731">
        <v>56367496.170000002</v>
      </c>
      <c r="AG230" s="731">
        <v>41570621.240000002</v>
      </c>
      <c r="AH230" s="731">
        <v>79116084.370000005</v>
      </c>
      <c r="AI230" s="731">
        <v>22363038.010000002</v>
      </c>
      <c r="AJ230" s="731">
        <v>110815597.27</v>
      </c>
      <c r="AK230" s="731">
        <v>36991628</v>
      </c>
      <c r="AL230" s="731">
        <v>54823342.710000001</v>
      </c>
      <c r="AM230" s="731">
        <v>26417845.870000001</v>
      </c>
      <c r="AN230" s="731">
        <v>107484361.48</v>
      </c>
      <c r="AO230" s="731">
        <v>41983488.939999998</v>
      </c>
      <c r="AP230" s="731">
        <v>25612801</v>
      </c>
      <c r="AQ230" s="731">
        <v>16960939.48</v>
      </c>
      <c r="AR230" s="731">
        <v>0</v>
      </c>
      <c r="AS230" s="731">
        <v>36788390.890000001</v>
      </c>
      <c r="AT230" s="731">
        <v>28016497</v>
      </c>
      <c r="AU230" s="731">
        <v>89754113.870000005</v>
      </c>
      <c r="AV230" s="731">
        <v>32665891.77</v>
      </c>
      <c r="AW230" s="731">
        <v>30073603.149999999</v>
      </c>
      <c r="AX230" s="731">
        <v>24384881.609999999</v>
      </c>
      <c r="AY230" s="731">
        <v>86997701.030000001</v>
      </c>
      <c r="AZ230" s="731">
        <v>24104918.530000001</v>
      </c>
      <c r="BA230" s="731">
        <v>9720467.4800000004</v>
      </c>
      <c r="BB230" s="731">
        <v>15146726.65</v>
      </c>
      <c r="BC230" s="731">
        <v>11685308.99</v>
      </c>
      <c r="BD230" s="731">
        <v>304261515.17000002</v>
      </c>
      <c r="BE230" s="731">
        <v>47503762.82</v>
      </c>
      <c r="BF230" s="731">
        <v>23830070.809999999</v>
      </c>
      <c r="BG230" s="731">
        <v>102874088.47</v>
      </c>
      <c r="BH230" s="731">
        <v>7893138.8399999999</v>
      </c>
      <c r="BI230" s="731">
        <v>42852099.740000002</v>
      </c>
      <c r="BJ230" s="731">
        <v>43634503.109999999</v>
      </c>
      <c r="BK230" s="731">
        <v>19959940.27</v>
      </c>
    </row>
    <row r="231" spans="1:63" ht="22.5" customHeight="1">
      <c r="A231" s="496">
        <v>1</v>
      </c>
      <c r="B231" s="497" t="s">
        <v>905</v>
      </c>
      <c r="C231" s="498" t="s">
        <v>903</v>
      </c>
      <c r="D231" s="498">
        <v>6</v>
      </c>
      <c r="E231" s="497"/>
      <c r="F231" s="498">
        <v>6</v>
      </c>
      <c r="G231" s="548" t="s">
        <v>2904</v>
      </c>
      <c r="H231" s="547" t="s">
        <v>305</v>
      </c>
      <c r="I231">
        <f t="shared" si="3"/>
        <v>8117141.5199999996</v>
      </c>
      <c r="J231" s="731">
        <v>49451890.25</v>
      </c>
      <c r="K231" s="731">
        <v>3164021</v>
      </c>
      <c r="L231" s="731">
        <v>6637570</v>
      </c>
      <c r="M231" s="731">
        <v>5707830</v>
      </c>
      <c r="N231" s="731">
        <v>6474350</v>
      </c>
      <c r="O231" s="731">
        <v>5532171</v>
      </c>
      <c r="P231" s="731">
        <v>5703256</v>
      </c>
      <c r="Q231" s="731">
        <v>4090163.9</v>
      </c>
      <c r="R231" s="731">
        <v>3331910</v>
      </c>
      <c r="S231" s="731">
        <v>4047650</v>
      </c>
      <c r="T231" s="731">
        <v>3999621</v>
      </c>
      <c r="U231" s="731">
        <v>4616480</v>
      </c>
      <c r="V231" s="731">
        <v>8117141.5199999996</v>
      </c>
      <c r="W231" s="731">
        <v>4015911</v>
      </c>
      <c r="X231" s="731">
        <v>4010956.5</v>
      </c>
      <c r="Y231" s="731">
        <v>4951049.5</v>
      </c>
      <c r="Z231" s="731">
        <v>5883153</v>
      </c>
      <c r="AA231" s="731">
        <v>5348697</v>
      </c>
      <c r="AB231" s="731">
        <v>2529001</v>
      </c>
      <c r="AC231" s="731">
        <v>2249198</v>
      </c>
      <c r="AD231" s="731">
        <v>12230881.32</v>
      </c>
      <c r="AE231" s="731">
        <v>5857665</v>
      </c>
      <c r="AF231" s="731">
        <v>5610712.9400000004</v>
      </c>
      <c r="AG231" s="731">
        <v>7018983</v>
      </c>
      <c r="AH231" s="731">
        <v>6985974</v>
      </c>
      <c r="AI231" s="731">
        <v>4147846</v>
      </c>
      <c r="AJ231" s="731">
        <v>12007328.5</v>
      </c>
      <c r="AK231" s="731">
        <v>7119298</v>
      </c>
      <c r="AL231" s="731">
        <v>9333192</v>
      </c>
      <c r="AM231" s="731">
        <v>3723908.5</v>
      </c>
      <c r="AN231" s="731">
        <v>8713518.3300000001</v>
      </c>
      <c r="AO231" s="731">
        <v>7400203.1500000004</v>
      </c>
      <c r="AP231" s="731">
        <v>6813089.0099999998</v>
      </c>
      <c r="AQ231" s="731">
        <v>3452065.4</v>
      </c>
      <c r="AR231" s="732"/>
      <c r="AS231" s="731">
        <v>3281901</v>
      </c>
      <c r="AT231" s="731">
        <v>4012733.5</v>
      </c>
      <c r="AU231" s="731">
        <v>6282061</v>
      </c>
      <c r="AV231" s="731">
        <v>5917095</v>
      </c>
      <c r="AW231" s="731">
        <v>5991218.5</v>
      </c>
      <c r="AX231" s="731">
        <v>3493168</v>
      </c>
      <c r="AY231" s="731">
        <v>14796016.5</v>
      </c>
      <c r="AZ231" s="731">
        <v>6729504</v>
      </c>
      <c r="BA231" s="731">
        <v>2500943.2999999998</v>
      </c>
      <c r="BB231" s="731">
        <v>2320603</v>
      </c>
      <c r="BC231" s="731">
        <v>1922250</v>
      </c>
      <c r="BD231" s="731">
        <v>2295931.38</v>
      </c>
      <c r="BE231" s="731">
        <v>5656977</v>
      </c>
      <c r="BF231" s="731">
        <v>3860649.45</v>
      </c>
      <c r="BG231" s="731">
        <v>7868142</v>
      </c>
      <c r="BH231" s="731">
        <v>2080674</v>
      </c>
      <c r="BI231" s="731">
        <v>6230507.4000000004</v>
      </c>
      <c r="BJ231" s="731">
        <v>5904824</v>
      </c>
      <c r="BK231" s="731">
        <v>2548434.61</v>
      </c>
    </row>
    <row r="232" spans="1:63" ht="22.5" customHeight="1">
      <c r="A232" s="496">
        <v>1</v>
      </c>
      <c r="B232" s="497" t="s">
        <v>905</v>
      </c>
      <c r="C232" s="498" t="s">
        <v>903</v>
      </c>
      <c r="D232" s="498">
        <v>6</v>
      </c>
      <c r="E232" s="497"/>
      <c r="F232" s="498">
        <v>6</v>
      </c>
      <c r="G232" s="550" t="s">
        <v>2905</v>
      </c>
      <c r="H232" s="549" t="s">
        <v>306</v>
      </c>
      <c r="I232">
        <f t="shared" si="3"/>
        <v>488102.3</v>
      </c>
      <c r="J232" s="731">
        <v>10617601</v>
      </c>
      <c r="K232" s="731">
        <v>1379070</v>
      </c>
      <c r="L232" s="731">
        <v>5243501</v>
      </c>
      <c r="M232" s="731">
        <v>4971103</v>
      </c>
      <c r="N232" s="731">
        <v>7865043.3600000003</v>
      </c>
      <c r="O232" s="731">
        <v>3034610</v>
      </c>
      <c r="P232" s="731">
        <v>1813840</v>
      </c>
      <c r="Q232" s="731">
        <v>3519081.56</v>
      </c>
      <c r="R232" s="731">
        <v>1897950</v>
      </c>
      <c r="S232" s="731">
        <v>2055563</v>
      </c>
      <c r="T232" s="731">
        <v>2292177</v>
      </c>
      <c r="U232" s="731">
        <v>2126540</v>
      </c>
      <c r="V232" s="731">
        <v>488102.3</v>
      </c>
      <c r="W232" s="731">
        <v>2132250</v>
      </c>
      <c r="X232" s="731">
        <v>1267760</v>
      </c>
      <c r="Y232" s="731">
        <v>972226</v>
      </c>
      <c r="Z232" s="731">
        <v>4677093</v>
      </c>
      <c r="AA232" s="731">
        <v>3115288.02</v>
      </c>
      <c r="AB232" s="731">
        <v>879254.96</v>
      </c>
      <c r="AC232" s="731">
        <v>263699.68</v>
      </c>
      <c r="AD232" s="731">
        <v>6835333.8899999997</v>
      </c>
      <c r="AE232" s="731">
        <v>1367492</v>
      </c>
      <c r="AF232" s="731">
        <v>1640225</v>
      </c>
      <c r="AG232" s="731">
        <v>2354891</v>
      </c>
      <c r="AH232" s="731">
        <v>2715262.89</v>
      </c>
      <c r="AI232" s="731">
        <v>1709345</v>
      </c>
      <c r="AJ232" s="731">
        <v>6739830.5</v>
      </c>
      <c r="AK232" s="731">
        <v>2551220</v>
      </c>
      <c r="AL232" s="731">
        <v>3253024.76</v>
      </c>
      <c r="AM232" s="731">
        <v>2233139</v>
      </c>
      <c r="AN232" s="731">
        <v>5233047.3499999996</v>
      </c>
      <c r="AO232" s="731">
        <v>4284265.97</v>
      </c>
      <c r="AP232" s="731">
        <v>3047307.6</v>
      </c>
      <c r="AQ232" s="731">
        <v>969200</v>
      </c>
      <c r="AR232" s="732"/>
      <c r="AS232" s="731">
        <v>2362394</v>
      </c>
      <c r="AT232" s="731">
        <v>1928470</v>
      </c>
      <c r="AU232" s="731">
        <v>3436839.5</v>
      </c>
      <c r="AV232" s="731">
        <v>2854350</v>
      </c>
      <c r="AW232" s="731">
        <v>4574904</v>
      </c>
      <c r="AX232" s="731">
        <v>1156122</v>
      </c>
      <c r="AY232" s="731">
        <v>3363830</v>
      </c>
      <c r="AZ232" s="731">
        <v>1947287</v>
      </c>
      <c r="BA232" s="731">
        <v>387235</v>
      </c>
      <c r="BB232" s="731">
        <v>520001.5</v>
      </c>
      <c r="BC232" s="731">
        <v>623840</v>
      </c>
      <c r="BD232" s="732"/>
      <c r="BE232" s="731">
        <v>3280510</v>
      </c>
      <c r="BF232" s="731">
        <v>1335052.6000000001</v>
      </c>
      <c r="BG232" s="731">
        <v>5352397.12</v>
      </c>
      <c r="BH232" s="731">
        <v>676110</v>
      </c>
      <c r="BI232" s="731">
        <v>2320122</v>
      </c>
      <c r="BJ232" s="731">
        <v>5091154</v>
      </c>
      <c r="BK232" s="731">
        <v>1378480</v>
      </c>
    </row>
    <row r="233" spans="1:63" ht="22.5" customHeight="1">
      <c r="A233" s="496">
        <v>1</v>
      </c>
      <c r="B233" s="497" t="s">
        <v>905</v>
      </c>
      <c r="C233" s="498" t="s">
        <v>903</v>
      </c>
      <c r="D233" s="498">
        <v>6</v>
      </c>
      <c r="E233" s="497"/>
      <c r="F233" s="498">
        <v>6</v>
      </c>
      <c r="G233" s="548" t="s">
        <v>2906</v>
      </c>
      <c r="H233" s="547" t="s">
        <v>307</v>
      </c>
      <c r="I233">
        <f t="shared" si="3"/>
        <v>1566842.5</v>
      </c>
      <c r="J233" s="731">
        <v>156400</v>
      </c>
      <c r="K233" s="731">
        <v>566380</v>
      </c>
      <c r="L233" s="731">
        <v>49900</v>
      </c>
      <c r="M233" s="731">
        <v>1680152</v>
      </c>
      <c r="N233" s="732"/>
      <c r="O233" s="731">
        <v>737490</v>
      </c>
      <c r="P233" s="731">
        <v>74900</v>
      </c>
      <c r="Q233" s="731">
        <v>88000</v>
      </c>
      <c r="R233" s="731">
        <v>545187</v>
      </c>
      <c r="S233" s="731">
        <v>4500</v>
      </c>
      <c r="T233" s="732"/>
      <c r="U233" s="731">
        <v>28000</v>
      </c>
      <c r="V233" s="731">
        <v>1566842.5</v>
      </c>
      <c r="W233" s="731">
        <v>49955</v>
      </c>
      <c r="X233" s="731">
        <v>139500</v>
      </c>
      <c r="Y233" s="731">
        <v>495595</v>
      </c>
      <c r="Z233" s="731">
        <v>23990</v>
      </c>
      <c r="AA233" s="731">
        <v>303000</v>
      </c>
      <c r="AB233" s="732"/>
      <c r="AC233" s="732"/>
      <c r="AD233" s="731">
        <v>7213986</v>
      </c>
      <c r="AE233" s="731">
        <v>112039</v>
      </c>
      <c r="AF233" s="731">
        <v>130564.5</v>
      </c>
      <c r="AG233" s="731">
        <v>105151</v>
      </c>
      <c r="AH233" s="731">
        <v>1224000</v>
      </c>
      <c r="AI233" s="731">
        <v>130550</v>
      </c>
      <c r="AJ233" s="731">
        <v>87970.5</v>
      </c>
      <c r="AK233" s="731">
        <v>184144</v>
      </c>
      <c r="AL233" s="731">
        <v>255056.5</v>
      </c>
      <c r="AM233" s="731">
        <v>189030</v>
      </c>
      <c r="AN233" s="731">
        <v>83780</v>
      </c>
      <c r="AO233" s="731">
        <v>128280</v>
      </c>
      <c r="AP233" s="732"/>
      <c r="AQ233" s="731">
        <v>27300</v>
      </c>
      <c r="AR233" s="732"/>
      <c r="AS233" s="732"/>
      <c r="AT233" s="731">
        <v>123500</v>
      </c>
      <c r="AU233" s="732"/>
      <c r="AV233" s="731">
        <v>323642</v>
      </c>
      <c r="AW233" s="732"/>
      <c r="AX233" s="731">
        <v>363197</v>
      </c>
      <c r="AY233" s="731">
        <v>979691.6</v>
      </c>
      <c r="AZ233" s="731">
        <v>607417.5</v>
      </c>
      <c r="BA233" s="731">
        <v>79000</v>
      </c>
      <c r="BB233" s="731">
        <v>204000</v>
      </c>
      <c r="BC233" s="731">
        <v>57500</v>
      </c>
      <c r="BD233" s="732"/>
      <c r="BE233" s="731">
        <v>3133383</v>
      </c>
      <c r="BF233" s="731">
        <v>923263</v>
      </c>
      <c r="BG233" s="731">
        <v>2670401</v>
      </c>
      <c r="BH233" s="731">
        <v>436132</v>
      </c>
      <c r="BI233" s="732"/>
      <c r="BJ233" s="731">
        <v>637870</v>
      </c>
      <c r="BK233" s="731">
        <v>338394.2</v>
      </c>
    </row>
    <row r="234" spans="1:63" ht="22.5" customHeight="1">
      <c r="A234" s="496">
        <v>1</v>
      </c>
      <c r="B234" s="497" t="s">
        <v>905</v>
      </c>
      <c r="C234" s="498" t="s">
        <v>903</v>
      </c>
      <c r="D234" s="498">
        <v>6</v>
      </c>
      <c r="E234" s="497"/>
      <c r="F234" s="498">
        <v>6</v>
      </c>
      <c r="G234" s="550" t="s">
        <v>2907</v>
      </c>
      <c r="H234" s="549" t="s">
        <v>308</v>
      </c>
      <c r="I234">
        <f t="shared" si="3"/>
        <v>-8490749</v>
      </c>
      <c r="J234" s="731">
        <v>-35457967.450000003</v>
      </c>
      <c r="K234" s="731">
        <v>-3150251.89</v>
      </c>
      <c r="L234" s="731">
        <v>-6884574.0499999998</v>
      </c>
      <c r="M234" s="731">
        <v>-9595898.8499999996</v>
      </c>
      <c r="N234" s="731">
        <v>-8593331.6500000004</v>
      </c>
      <c r="O234" s="731">
        <v>-6360573.7999999998</v>
      </c>
      <c r="P234" s="731">
        <v>-5215245.5999999996</v>
      </c>
      <c r="Q234" s="731">
        <v>-7137126.9199999999</v>
      </c>
      <c r="R234" s="731">
        <v>-5679240.3300000001</v>
      </c>
      <c r="S234" s="731">
        <v>-5422883.5800000001</v>
      </c>
      <c r="T234" s="731">
        <v>-4301755.2699999996</v>
      </c>
      <c r="U234" s="731">
        <v>-3560190.77</v>
      </c>
      <c r="V234" s="731">
        <v>-8490749</v>
      </c>
      <c r="W234" s="731">
        <v>-2436235.1</v>
      </c>
      <c r="X234" s="731">
        <v>-5351149.12</v>
      </c>
      <c r="Y234" s="731">
        <v>-3172401.18</v>
      </c>
      <c r="Z234" s="731">
        <v>-10395157.08</v>
      </c>
      <c r="AA234" s="731">
        <v>-6846482.4699999997</v>
      </c>
      <c r="AB234" s="731">
        <v>-1983696.06</v>
      </c>
      <c r="AC234" s="731">
        <v>-1092948.79</v>
      </c>
      <c r="AD234" s="731">
        <v>-18944530.309999999</v>
      </c>
      <c r="AE234" s="731">
        <v>-3696817.47</v>
      </c>
      <c r="AF234" s="731">
        <v>-4650810.16</v>
      </c>
      <c r="AG234" s="731">
        <v>-4877688.5599999996</v>
      </c>
      <c r="AH234" s="731">
        <v>-9916896.3300000001</v>
      </c>
      <c r="AI234" s="731">
        <v>-4625574.47</v>
      </c>
      <c r="AJ234" s="731">
        <v>-16748473</v>
      </c>
      <c r="AK234" s="731">
        <v>-9338457.4700000007</v>
      </c>
      <c r="AL234" s="731">
        <v>-7499745.4900000002</v>
      </c>
      <c r="AM234" s="731">
        <v>-3278293.13</v>
      </c>
      <c r="AN234" s="731">
        <v>-8262877.0800000001</v>
      </c>
      <c r="AO234" s="731">
        <v>-6364402.7800000003</v>
      </c>
      <c r="AP234" s="731">
        <v>-3960878.97</v>
      </c>
      <c r="AQ234" s="731">
        <v>-2281206.09</v>
      </c>
      <c r="AR234" s="731">
        <v>0</v>
      </c>
      <c r="AS234" s="731">
        <v>-4161577.44</v>
      </c>
      <c r="AT234" s="731">
        <v>-4406545.8499999996</v>
      </c>
      <c r="AU234" s="731">
        <v>-4077826.75</v>
      </c>
      <c r="AV234" s="731">
        <v>-5588328.5899999999</v>
      </c>
      <c r="AW234" s="731">
        <v>-6959209.2000000002</v>
      </c>
      <c r="AX234" s="731">
        <v>-5255678.46</v>
      </c>
      <c r="AY234" s="731">
        <v>-5712729.6600000001</v>
      </c>
      <c r="AZ234" s="731">
        <v>-4431775.0599999996</v>
      </c>
      <c r="BA234" s="731">
        <v>-3146844.15</v>
      </c>
      <c r="BB234" s="731">
        <v>-2364714.4700000002</v>
      </c>
      <c r="BC234" s="731">
        <v>-1409047.43</v>
      </c>
      <c r="BD234" s="731">
        <v>0</v>
      </c>
      <c r="BE234" s="731">
        <v>-15774076.42</v>
      </c>
      <c r="BF234" s="731">
        <v>-4418916.4400000004</v>
      </c>
      <c r="BG234" s="731">
        <v>-10453035.32</v>
      </c>
      <c r="BH234" s="731">
        <v>-1910093.42</v>
      </c>
      <c r="BI234" s="731">
        <v>-5765248.79</v>
      </c>
      <c r="BJ234" s="731">
        <v>-5578104.54</v>
      </c>
      <c r="BK234" s="731">
        <v>-4338224.55</v>
      </c>
    </row>
    <row r="235" spans="1:63" ht="22.5" customHeight="1">
      <c r="A235" s="496">
        <v>1</v>
      </c>
      <c r="B235" s="497" t="s">
        <v>905</v>
      </c>
      <c r="C235" s="498" t="s">
        <v>903</v>
      </c>
      <c r="D235" s="498">
        <v>6</v>
      </c>
      <c r="E235" s="497"/>
      <c r="F235" s="498">
        <v>6</v>
      </c>
      <c r="G235" s="550" t="s">
        <v>2908</v>
      </c>
      <c r="H235" s="549" t="s">
        <v>309</v>
      </c>
      <c r="I235">
        <f t="shared" si="3"/>
        <v>-5258076</v>
      </c>
      <c r="J235" s="731">
        <v>-21993982.559999999</v>
      </c>
      <c r="K235" s="731">
        <v>-2884643</v>
      </c>
      <c r="L235" s="731">
        <v>-6813505.6699999999</v>
      </c>
      <c r="M235" s="731">
        <v>-12435264.529999999</v>
      </c>
      <c r="N235" s="731">
        <v>-5364126.25</v>
      </c>
      <c r="O235" s="731">
        <v>-10576983.960000001</v>
      </c>
      <c r="P235" s="731">
        <v>-5896995</v>
      </c>
      <c r="Q235" s="731">
        <v>-7224733.0800000001</v>
      </c>
      <c r="R235" s="731">
        <v>-4068299</v>
      </c>
      <c r="S235" s="731">
        <v>-6502653.4299999997</v>
      </c>
      <c r="T235" s="731">
        <v>-10027960.67</v>
      </c>
      <c r="U235" s="731">
        <v>-5115293.6399999997</v>
      </c>
      <c r="V235" s="731">
        <v>-5258076</v>
      </c>
      <c r="W235" s="731">
        <v>-7403806.96</v>
      </c>
      <c r="X235" s="731">
        <v>-1663596</v>
      </c>
      <c r="Y235" s="731">
        <v>-12957275.26</v>
      </c>
      <c r="Z235" s="731">
        <v>-3214940.65</v>
      </c>
      <c r="AA235" s="731">
        <v>-6111864.3600000003</v>
      </c>
      <c r="AB235" s="731">
        <v>-2758883</v>
      </c>
      <c r="AC235" s="731">
        <v>-5332972.17</v>
      </c>
      <c r="AD235" s="731">
        <v>-2439394.96</v>
      </c>
      <c r="AE235" s="731">
        <v>-6295531.7999999998</v>
      </c>
      <c r="AF235" s="731">
        <v>-7685140.6299999999</v>
      </c>
      <c r="AG235" s="731">
        <v>-9613479</v>
      </c>
      <c r="AH235" s="731">
        <v>-11407223.67</v>
      </c>
      <c r="AI235" s="731">
        <v>-6482925.6900000004</v>
      </c>
      <c r="AJ235" s="731">
        <v>-21960124.34</v>
      </c>
      <c r="AK235" s="731">
        <v>-5949251.7999999998</v>
      </c>
      <c r="AL235" s="731">
        <v>-11963280.83</v>
      </c>
      <c r="AM235" s="731">
        <v>-4590928.33</v>
      </c>
      <c r="AN235" s="731">
        <v>-15888314.82</v>
      </c>
      <c r="AO235" s="731">
        <v>-10732139</v>
      </c>
      <c r="AP235" s="731">
        <v>-12074927.33</v>
      </c>
      <c r="AQ235" s="731">
        <v>-1491526.33</v>
      </c>
      <c r="AR235" s="732"/>
      <c r="AS235" s="731">
        <v>-4834697.88</v>
      </c>
      <c r="AT235" s="731">
        <v>-2093663.2</v>
      </c>
      <c r="AU235" s="731">
        <v>-6748942.21</v>
      </c>
      <c r="AV235" s="731">
        <v>-3364543.4</v>
      </c>
      <c r="AW235" s="731">
        <v>-4279991.42</v>
      </c>
      <c r="AX235" s="731">
        <v>-2598806.7000000002</v>
      </c>
      <c r="AY235" s="731">
        <v>-5538446.8099999996</v>
      </c>
      <c r="AZ235" s="731">
        <v>-763341.33</v>
      </c>
      <c r="BA235" s="731">
        <v>-175807.16</v>
      </c>
      <c r="BB235" s="731">
        <v>-277736.03999999998</v>
      </c>
      <c r="BC235" s="731">
        <v>-1898428.28</v>
      </c>
      <c r="BD235" s="732"/>
      <c r="BE235" s="731">
        <v>-16627983</v>
      </c>
      <c r="BF235" s="731">
        <v>-9671862.6699999999</v>
      </c>
      <c r="BG235" s="731">
        <v>-14682334</v>
      </c>
      <c r="BH235" s="731">
        <v>-3693997</v>
      </c>
      <c r="BI235" s="731">
        <v>-16993951.16</v>
      </c>
      <c r="BJ235" s="731">
        <v>-8533341</v>
      </c>
      <c r="BK235" s="731">
        <v>-7244564.8300000001</v>
      </c>
    </row>
    <row r="236" spans="1:63" ht="22.5" customHeight="1">
      <c r="A236" s="496">
        <v>1</v>
      </c>
      <c r="B236" s="497" t="s">
        <v>905</v>
      </c>
      <c r="C236" s="498" t="s">
        <v>903</v>
      </c>
      <c r="D236" s="498">
        <v>6</v>
      </c>
      <c r="E236" s="497"/>
      <c r="F236" s="498">
        <v>6</v>
      </c>
      <c r="G236" s="550" t="s">
        <v>2909</v>
      </c>
      <c r="H236" s="549" t="s">
        <v>310</v>
      </c>
      <c r="I236">
        <f t="shared" si="3"/>
        <v>-9399</v>
      </c>
      <c r="J236" s="731">
        <v>-14991367.310000001</v>
      </c>
      <c r="K236" s="731">
        <v>-1629866.6</v>
      </c>
      <c r="L236" s="731">
        <v>-1488028.46</v>
      </c>
      <c r="M236" s="731">
        <v>-2319666.27</v>
      </c>
      <c r="N236" s="731">
        <v>-489165.74</v>
      </c>
      <c r="O236" s="731">
        <v>-1810159.9</v>
      </c>
      <c r="P236" s="731">
        <v>-1562954.01</v>
      </c>
      <c r="Q236" s="731">
        <v>-4252363.24</v>
      </c>
      <c r="R236" s="731">
        <v>-1727589.73</v>
      </c>
      <c r="S236" s="731">
        <v>-2586943.44</v>
      </c>
      <c r="T236" s="731">
        <v>-3341664.71</v>
      </c>
      <c r="U236" s="731">
        <v>-611191.77</v>
      </c>
      <c r="V236" s="731">
        <v>-9399</v>
      </c>
      <c r="W236" s="731">
        <v>-990089</v>
      </c>
      <c r="X236" s="731">
        <v>-1629044.68</v>
      </c>
      <c r="Y236" s="731">
        <v>-160853.75</v>
      </c>
      <c r="Z236" s="731">
        <v>-5125320</v>
      </c>
      <c r="AA236" s="731">
        <v>-1237791.96</v>
      </c>
      <c r="AB236" s="731">
        <v>-984991.3</v>
      </c>
      <c r="AC236" s="731">
        <v>-18898</v>
      </c>
      <c r="AD236" s="731">
        <v>-1030507.05</v>
      </c>
      <c r="AE236" s="731">
        <v>-1544551.25</v>
      </c>
      <c r="AF236" s="731">
        <v>-2040498.48</v>
      </c>
      <c r="AG236" s="731">
        <v>-1970050.33</v>
      </c>
      <c r="AH236" s="731">
        <v>-4611371.9400000004</v>
      </c>
      <c r="AI236" s="731">
        <v>-1946231.21</v>
      </c>
      <c r="AJ236" s="731">
        <v>-3594691.43</v>
      </c>
      <c r="AK236" s="731">
        <v>-1019057.8</v>
      </c>
      <c r="AL236" s="731">
        <v>-2500759.86</v>
      </c>
      <c r="AM236" s="731">
        <v>-2169742</v>
      </c>
      <c r="AN236" s="731">
        <v>-4485144.1399999997</v>
      </c>
      <c r="AO236" s="731">
        <v>-1675262.5</v>
      </c>
      <c r="AP236" s="731">
        <v>-1953956.3</v>
      </c>
      <c r="AQ236" s="731">
        <v>-258515.12</v>
      </c>
      <c r="AR236" s="732"/>
      <c r="AS236" s="731">
        <v>-671392.51</v>
      </c>
      <c r="AT236" s="731">
        <v>-1055278.3899999999</v>
      </c>
      <c r="AU236" s="731">
        <v>-1889227.14</v>
      </c>
      <c r="AV236" s="731">
        <v>-1615756.18</v>
      </c>
      <c r="AW236" s="731">
        <v>-1253291.23</v>
      </c>
      <c r="AX236" s="731">
        <v>-2048805.45</v>
      </c>
      <c r="AY236" s="731">
        <v>-270962.90000000002</v>
      </c>
      <c r="AZ236" s="731">
        <v>-1037393.61</v>
      </c>
      <c r="BA236" s="731">
        <v>-1497020.22</v>
      </c>
      <c r="BB236" s="731">
        <v>-710759.98</v>
      </c>
      <c r="BC236" s="731">
        <v>-1217974.96</v>
      </c>
      <c r="BD236" s="732"/>
      <c r="BE236" s="731">
        <v>-5892443.5800000001</v>
      </c>
      <c r="BF236" s="731">
        <v>-2046693.89</v>
      </c>
      <c r="BG236" s="731">
        <v>-4406773.58</v>
      </c>
      <c r="BH236" s="731">
        <v>-1573919.68</v>
      </c>
      <c r="BI236" s="731">
        <v>-3540065.42</v>
      </c>
      <c r="BJ236" s="731">
        <v>-2984226.56</v>
      </c>
      <c r="BK236" s="731">
        <v>-2212488.48</v>
      </c>
    </row>
    <row r="237" spans="1:63" ht="22.5" customHeight="1">
      <c r="A237" s="496">
        <v>1</v>
      </c>
      <c r="B237" s="497" t="s">
        <v>905</v>
      </c>
      <c r="C237" s="498" t="s">
        <v>903</v>
      </c>
      <c r="D237" s="498">
        <v>6</v>
      </c>
      <c r="E237" s="497"/>
      <c r="F237" s="498">
        <v>6</v>
      </c>
      <c r="G237" s="550" t="s">
        <v>2910</v>
      </c>
      <c r="H237" s="549" t="s">
        <v>311</v>
      </c>
      <c r="I237">
        <f t="shared" si="3"/>
        <v>-22638</v>
      </c>
      <c r="J237" s="731">
        <v>-11409209.5</v>
      </c>
      <c r="K237" s="731">
        <v>-879923.74</v>
      </c>
      <c r="L237" s="731">
        <v>-677623.83</v>
      </c>
      <c r="M237" s="731">
        <v>-1487530.92</v>
      </c>
      <c r="N237" s="731">
        <v>-1802941.18</v>
      </c>
      <c r="O237" s="731">
        <v>-1385247.16</v>
      </c>
      <c r="P237" s="731">
        <v>-369579.88</v>
      </c>
      <c r="Q237" s="731">
        <v>-980121.2</v>
      </c>
      <c r="R237" s="731">
        <v>-448856.77</v>
      </c>
      <c r="S237" s="731">
        <v>-717427.03</v>
      </c>
      <c r="T237" s="731">
        <v>-1076302.94</v>
      </c>
      <c r="U237" s="731">
        <v>-539715.27</v>
      </c>
      <c r="V237" s="731">
        <v>-22638</v>
      </c>
      <c r="W237" s="731">
        <v>-335924</v>
      </c>
      <c r="X237" s="731">
        <v>-985310.81</v>
      </c>
      <c r="Y237" s="731">
        <v>-1164932.5900000001</v>
      </c>
      <c r="Z237" s="731">
        <v>-684176</v>
      </c>
      <c r="AA237" s="731">
        <v>-324236.33</v>
      </c>
      <c r="AB237" s="731">
        <v>-560093.89</v>
      </c>
      <c r="AC237" s="731">
        <v>-162170.14000000001</v>
      </c>
      <c r="AD237" s="731">
        <v>-6843217.79</v>
      </c>
      <c r="AE237" s="731">
        <v>-413770.26</v>
      </c>
      <c r="AF237" s="731">
        <v>-573970.46</v>
      </c>
      <c r="AG237" s="731">
        <v>-639965.05000000005</v>
      </c>
      <c r="AH237" s="731">
        <v>-807054.87</v>
      </c>
      <c r="AI237" s="731">
        <v>-573188.57999999996</v>
      </c>
      <c r="AJ237" s="731">
        <v>-1360393.67</v>
      </c>
      <c r="AK237" s="731">
        <v>-643106.5</v>
      </c>
      <c r="AL237" s="731">
        <v>-729682.91</v>
      </c>
      <c r="AM237" s="731">
        <v>-278331.5</v>
      </c>
      <c r="AN237" s="731">
        <v>-484856.2</v>
      </c>
      <c r="AO237" s="731">
        <v>-993690.83</v>
      </c>
      <c r="AP237" s="731">
        <v>-939603.55</v>
      </c>
      <c r="AQ237" s="731">
        <v>-103452.33</v>
      </c>
      <c r="AR237" s="732"/>
      <c r="AS237" s="731">
        <v>-849733.32</v>
      </c>
      <c r="AT237" s="731">
        <v>-247020.51</v>
      </c>
      <c r="AU237" s="731">
        <v>-564743.09</v>
      </c>
      <c r="AV237" s="731">
        <v>-1323945.7</v>
      </c>
      <c r="AW237" s="731">
        <v>-965524.7</v>
      </c>
      <c r="AX237" s="731">
        <v>-629497.81999999995</v>
      </c>
      <c r="AY237" s="731">
        <v>-1976294.03</v>
      </c>
      <c r="AZ237" s="731">
        <v>-1038394.03</v>
      </c>
      <c r="BA237" s="731">
        <v>-103412</v>
      </c>
      <c r="BB237" s="731">
        <v>-314842.43</v>
      </c>
      <c r="BC237" s="731">
        <v>-191436.25</v>
      </c>
      <c r="BD237" s="732"/>
      <c r="BE237" s="731">
        <v>-1018846.83</v>
      </c>
      <c r="BF237" s="731">
        <v>-278559.33</v>
      </c>
      <c r="BG237" s="731">
        <v>-2773603.21</v>
      </c>
      <c r="BH237" s="731">
        <v>-412733.33</v>
      </c>
      <c r="BI237" s="731">
        <v>-1176288.01</v>
      </c>
      <c r="BJ237" s="731">
        <v>-1041570.3</v>
      </c>
      <c r="BK237" s="731">
        <v>-938888</v>
      </c>
    </row>
    <row r="238" spans="1:63" ht="22.5" customHeight="1">
      <c r="A238" s="496">
        <v>1</v>
      </c>
      <c r="B238" s="497" t="s">
        <v>905</v>
      </c>
      <c r="C238" s="498" t="s">
        <v>903</v>
      </c>
      <c r="D238" s="498">
        <v>6</v>
      </c>
      <c r="E238" s="497"/>
      <c r="F238" s="498">
        <v>6</v>
      </c>
      <c r="G238" s="550" t="s">
        <v>2911</v>
      </c>
      <c r="H238" s="549" t="s">
        <v>312</v>
      </c>
      <c r="I238">
        <f t="shared" si="3"/>
        <v>0</v>
      </c>
      <c r="J238" s="731">
        <v>-570620.37</v>
      </c>
      <c r="K238" s="731">
        <v>-292804.74</v>
      </c>
      <c r="L238" s="731">
        <v>-560061.25</v>
      </c>
      <c r="M238" s="731">
        <v>-265655.36</v>
      </c>
      <c r="N238" s="731">
        <v>-406728.12</v>
      </c>
      <c r="O238" s="731">
        <v>-336722.47</v>
      </c>
      <c r="P238" s="731">
        <v>-448706.95</v>
      </c>
      <c r="Q238" s="731">
        <v>-468383.02</v>
      </c>
      <c r="R238" s="731">
        <v>-32428.25</v>
      </c>
      <c r="S238" s="731">
        <v>-238059.72</v>
      </c>
      <c r="T238" s="732"/>
      <c r="U238" s="731">
        <v>-15769.83</v>
      </c>
      <c r="V238" s="732"/>
      <c r="W238" s="731">
        <v>-156575.95000000001</v>
      </c>
      <c r="X238" s="731">
        <v>-345826.16</v>
      </c>
      <c r="Y238" s="731">
        <v>-74950.5</v>
      </c>
      <c r="Z238" s="731">
        <v>-104328</v>
      </c>
      <c r="AA238" s="731">
        <v>-352546</v>
      </c>
      <c r="AB238" s="731">
        <v>-40196</v>
      </c>
      <c r="AC238" s="731">
        <v>-19998</v>
      </c>
      <c r="AD238" s="731">
        <v>-2600842.5099999998</v>
      </c>
      <c r="AE238" s="731">
        <v>-393342</v>
      </c>
      <c r="AF238" s="731">
        <v>-537251</v>
      </c>
      <c r="AG238" s="731">
        <v>-301652</v>
      </c>
      <c r="AH238" s="731">
        <v>-726114.97</v>
      </c>
      <c r="AI238" s="731">
        <v>-145461.34</v>
      </c>
      <c r="AJ238" s="731">
        <v>-670988</v>
      </c>
      <c r="AK238" s="731">
        <v>-493065.5</v>
      </c>
      <c r="AL238" s="731">
        <v>-1658267.8</v>
      </c>
      <c r="AM238" s="731">
        <v>-444180.96</v>
      </c>
      <c r="AN238" s="731">
        <v>-603607.03</v>
      </c>
      <c r="AO238" s="731">
        <v>-647867.03</v>
      </c>
      <c r="AP238" s="731">
        <v>-1042496.78</v>
      </c>
      <c r="AQ238" s="731">
        <v>-49999</v>
      </c>
      <c r="AR238" s="732"/>
      <c r="AS238" s="731">
        <v>-379928.17</v>
      </c>
      <c r="AT238" s="731">
        <v>-621604.76</v>
      </c>
      <c r="AU238" s="731">
        <v>-417266.89</v>
      </c>
      <c r="AV238" s="731">
        <v>-720855.15</v>
      </c>
      <c r="AW238" s="731">
        <v>-759648.67</v>
      </c>
      <c r="AX238" s="731">
        <v>-292085.69</v>
      </c>
      <c r="AY238" s="732"/>
      <c r="AZ238" s="731">
        <v>-89998</v>
      </c>
      <c r="BA238" s="731">
        <v>-21062.51</v>
      </c>
      <c r="BB238" s="732"/>
      <c r="BC238" s="731">
        <v>-8499</v>
      </c>
      <c r="BD238" s="732"/>
      <c r="BE238" s="731">
        <v>-974985.5</v>
      </c>
      <c r="BF238" s="731">
        <v>-1092233</v>
      </c>
      <c r="BG238" s="731">
        <v>-2104831.62</v>
      </c>
      <c r="BH238" s="731">
        <v>-517981</v>
      </c>
      <c r="BI238" s="731">
        <v>-1460299.86</v>
      </c>
      <c r="BJ238" s="731">
        <v>-561118</v>
      </c>
      <c r="BK238" s="731">
        <v>-404676.28</v>
      </c>
    </row>
    <row r="239" spans="1:63" ht="22.5" customHeight="1">
      <c r="A239" s="496">
        <v>1</v>
      </c>
      <c r="B239" s="497" t="s">
        <v>905</v>
      </c>
      <c r="C239" s="498" t="s">
        <v>903</v>
      </c>
      <c r="D239" s="498">
        <v>6</v>
      </c>
      <c r="E239" s="497"/>
      <c r="F239" s="498">
        <v>6</v>
      </c>
      <c r="G239" s="550" t="s">
        <v>2912</v>
      </c>
      <c r="H239" s="549" t="s">
        <v>313</v>
      </c>
      <c r="I239">
        <f t="shared" si="3"/>
        <v>0</v>
      </c>
      <c r="J239" s="732"/>
      <c r="K239" s="731">
        <v>-4999</v>
      </c>
      <c r="L239" s="731">
        <v>-178581.5</v>
      </c>
      <c r="M239" s="732"/>
      <c r="N239" s="731">
        <v>-64345</v>
      </c>
      <c r="O239" s="731">
        <v>-101606.89</v>
      </c>
      <c r="P239" s="731">
        <v>-7699</v>
      </c>
      <c r="Q239" s="731">
        <v>-283984.05</v>
      </c>
      <c r="R239" s="732"/>
      <c r="S239" s="731">
        <v>-48641.5</v>
      </c>
      <c r="T239" s="732"/>
      <c r="U239" s="731">
        <v>-58118.75</v>
      </c>
      <c r="V239" s="732"/>
      <c r="W239" s="731">
        <v>-1780000</v>
      </c>
      <c r="X239" s="731">
        <v>-11428.05</v>
      </c>
      <c r="Y239" s="731">
        <v>-136942.81</v>
      </c>
      <c r="Z239" s="731">
        <v>-110013</v>
      </c>
      <c r="AA239" s="732"/>
      <c r="AB239" s="731">
        <v>-25275.91</v>
      </c>
      <c r="AC239" s="731">
        <v>0</v>
      </c>
      <c r="AD239" s="732"/>
      <c r="AE239" s="732"/>
      <c r="AF239" s="731">
        <v>-111988.79</v>
      </c>
      <c r="AG239" s="732"/>
      <c r="AH239" s="731">
        <v>-58997</v>
      </c>
      <c r="AI239" s="732"/>
      <c r="AJ239" s="731">
        <v>-13193.17</v>
      </c>
      <c r="AK239" s="732"/>
      <c r="AL239" s="731">
        <v>-90233.5</v>
      </c>
      <c r="AM239" s="732"/>
      <c r="AN239" s="732"/>
      <c r="AO239" s="732"/>
      <c r="AP239" s="731">
        <v>-151225</v>
      </c>
      <c r="AQ239" s="732"/>
      <c r="AR239" s="732"/>
      <c r="AS239" s="731">
        <v>-15989.27</v>
      </c>
      <c r="AT239" s="732"/>
      <c r="AU239" s="731">
        <v>-275687.09999999998</v>
      </c>
      <c r="AV239" s="731">
        <v>-59495</v>
      </c>
      <c r="AW239" s="732"/>
      <c r="AX239" s="732"/>
      <c r="AY239" s="732"/>
      <c r="AZ239" s="731">
        <v>-179921.1</v>
      </c>
      <c r="BA239" s="731">
        <v>-20763</v>
      </c>
      <c r="BB239" s="731">
        <v>-15916</v>
      </c>
      <c r="BC239" s="731">
        <v>-8517.7999999999993</v>
      </c>
      <c r="BD239" s="732"/>
      <c r="BE239" s="732"/>
      <c r="BF239" s="732"/>
      <c r="BG239" s="732"/>
      <c r="BH239" s="732"/>
      <c r="BI239" s="731">
        <v>-77627.960000000006</v>
      </c>
      <c r="BJ239" s="731">
        <v>-5349</v>
      </c>
      <c r="BK239" s="732"/>
    </row>
    <row r="240" spans="1:63" ht="22.5" customHeight="1">
      <c r="A240" s="496">
        <v>1</v>
      </c>
      <c r="B240" s="497" t="s">
        <v>905</v>
      </c>
      <c r="C240" s="498" t="s">
        <v>903</v>
      </c>
      <c r="D240" s="498">
        <v>6</v>
      </c>
      <c r="E240" s="497"/>
      <c r="F240" s="498">
        <v>6</v>
      </c>
      <c r="G240" s="550" t="s">
        <v>2913</v>
      </c>
      <c r="H240" s="549" t="s">
        <v>314</v>
      </c>
      <c r="I240">
        <f t="shared" si="3"/>
        <v>-188576124.24000001</v>
      </c>
      <c r="J240" s="731">
        <v>-710011970.98000002</v>
      </c>
      <c r="K240" s="731">
        <v>-16755864.83</v>
      </c>
      <c r="L240" s="731">
        <v>-38969401.329999998</v>
      </c>
      <c r="M240" s="731">
        <v>-55048990.810000002</v>
      </c>
      <c r="N240" s="731">
        <v>-84954711.700000003</v>
      </c>
      <c r="O240" s="731">
        <v>-82582266.359999999</v>
      </c>
      <c r="P240" s="731">
        <v>-27172386.25</v>
      </c>
      <c r="Q240" s="731">
        <v>-39644366.600000001</v>
      </c>
      <c r="R240" s="731">
        <v>-37214620.18</v>
      </c>
      <c r="S240" s="731">
        <v>-20594554.18</v>
      </c>
      <c r="T240" s="731">
        <v>-24929510.879999999</v>
      </c>
      <c r="U240" s="731">
        <v>-15076413.6</v>
      </c>
      <c r="V240" s="731">
        <v>-188576124.24000001</v>
      </c>
      <c r="W240" s="731">
        <v>-16001088.75</v>
      </c>
      <c r="X240" s="731">
        <v>-21504066.300000001</v>
      </c>
      <c r="Y240" s="731">
        <v>-20986573.739999998</v>
      </c>
      <c r="Z240" s="731">
        <v>-20800542.399999999</v>
      </c>
      <c r="AA240" s="731">
        <v>-42377970.479999997</v>
      </c>
      <c r="AB240" s="731">
        <v>-11463841.09</v>
      </c>
      <c r="AC240" s="731">
        <v>-4808070.1500000004</v>
      </c>
      <c r="AD240" s="731">
        <v>-145609245.31</v>
      </c>
      <c r="AE240" s="731">
        <v>-18659114.649999999</v>
      </c>
      <c r="AF240" s="731">
        <v>-47669973.659999996</v>
      </c>
      <c r="AG240" s="731">
        <v>-33646484.530000001</v>
      </c>
      <c r="AH240" s="731">
        <v>-60847605.420000002</v>
      </c>
      <c r="AI240" s="731">
        <v>-19513725.510000002</v>
      </c>
      <c r="AJ240" s="731">
        <v>-81365661.519999996</v>
      </c>
      <c r="AK240" s="731">
        <v>-27874574.800000001</v>
      </c>
      <c r="AL240" s="731">
        <v>-42624177.049999997</v>
      </c>
      <c r="AM240" s="731">
        <v>-16333399.57</v>
      </c>
      <c r="AN240" s="731">
        <v>-90932226.359999999</v>
      </c>
      <c r="AO240" s="731">
        <v>-37703294.920000002</v>
      </c>
      <c r="AP240" s="731">
        <v>-22454603</v>
      </c>
      <c r="AQ240" s="731">
        <v>-10969616.640000001</v>
      </c>
      <c r="AR240" s="731">
        <v>0</v>
      </c>
      <c r="AS240" s="731">
        <v>-25330362.989999998</v>
      </c>
      <c r="AT240" s="731">
        <v>-19775751.859999999</v>
      </c>
      <c r="AU240" s="731">
        <v>-65177808.719999999</v>
      </c>
      <c r="AV240" s="731">
        <v>-27461802.16</v>
      </c>
      <c r="AW240" s="731">
        <v>-24607519</v>
      </c>
      <c r="AX240" s="731">
        <v>-18302078.609999999</v>
      </c>
      <c r="AY240" s="731">
        <v>-79598263.739999995</v>
      </c>
      <c r="AZ240" s="731">
        <v>-18158091.100000001</v>
      </c>
      <c r="BA240" s="731">
        <v>-7244997.9199999999</v>
      </c>
      <c r="BB240" s="731">
        <v>-7963280.1699999999</v>
      </c>
      <c r="BC240" s="731">
        <v>-8929121.3499999996</v>
      </c>
      <c r="BD240" s="731">
        <v>-297660543.25</v>
      </c>
      <c r="BE240" s="731">
        <v>-44291444.359999999</v>
      </c>
      <c r="BF240" s="731">
        <v>-19034199.899999999</v>
      </c>
      <c r="BG240" s="731">
        <v>-87465948.930000007</v>
      </c>
      <c r="BH240" s="731">
        <v>-5921660.3399999999</v>
      </c>
      <c r="BI240" s="731">
        <v>-33590324.219999999</v>
      </c>
      <c r="BJ240" s="731">
        <v>-35549984.229999997</v>
      </c>
      <c r="BK240" s="731">
        <v>-15769047.92</v>
      </c>
    </row>
    <row r="241" spans="1:63" ht="22.5" customHeight="1">
      <c r="A241" s="496">
        <v>1</v>
      </c>
      <c r="B241" s="497" t="s">
        <v>905</v>
      </c>
      <c r="C241" s="498" t="s">
        <v>903</v>
      </c>
      <c r="D241" s="498">
        <v>6</v>
      </c>
      <c r="E241" s="497"/>
      <c r="F241" s="498">
        <v>6</v>
      </c>
      <c r="G241" s="550" t="s">
        <v>2914</v>
      </c>
      <c r="H241" s="549" t="s">
        <v>315</v>
      </c>
      <c r="I241">
        <f t="shared" si="3"/>
        <v>-8033287.0599999996</v>
      </c>
      <c r="J241" s="731">
        <v>-45042421.93</v>
      </c>
      <c r="K241" s="731">
        <v>-2588734.9900000002</v>
      </c>
      <c r="L241" s="731">
        <v>-5684188.3300000001</v>
      </c>
      <c r="M241" s="731">
        <v>-4948869.92</v>
      </c>
      <c r="N241" s="731">
        <v>-4530550.8600000003</v>
      </c>
      <c r="O241" s="731">
        <v>-4159178.94</v>
      </c>
      <c r="P241" s="731">
        <v>-4960572.9000000004</v>
      </c>
      <c r="Q241" s="731">
        <v>-3463667.61</v>
      </c>
      <c r="R241" s="731">
        <v>-2797432.87</v>
      </c>
      <c r="S241" s="731">
        <v>-3677155.87</v>
      </c>
      <c r="T241" s="731">
        <v>-3508216.03</v>
      </c>
      <c r="U241" s="731">
        <v>-4244761.55</v>
      </c>
      <c r="V241" s="731">
        <v>-8033287.0599999996</v>
      </c>
      <c r="W241" s="731">
        <v>-2685540.1</v>
      </c>
      <c r="X241" s="731">
        <v>-3150895.69</v>
      </c>
      <c r="Y241" s="731">
        <v>-3944832.46</v>
      </c>
      <c r="Z241" s="731">
        <v>-4097384.11</v>
      </c>
      <c r="AA241" s="731">
        <v>-4655330.04</v>
      </c>
      <c r="AB241" s="731">
        <v>-1838744.54</v>
      </c>
      <c r="AC241" s="731">
        <v>-1588807.33</v>
      </c>
      <c r="AD241" s="731">
        <v>-12230507.32</v>
      </c>
      <c r="AE241" s="731">
        <v>-4285652.05</v>
      </c>
      <c r="AF241" s="731">
        <v>-4974469.0599999996</v>
      </c>
      <c r="AG241" s="731">
        <v>-6171943.5599999996</v>
      </c>
      <c r="AH241" s="731">
        <v>-5590358.8099999996</v>
      </c>
      <c r="AI241" s="731">
        <v>-3401040.32</v>
      </c>
      <c r="AJ241" s="731">
        <v>-10269006.77</v>
      </c>
      <c r="AK241" s="731">
        <v>-5381830.0999999996</v>
      </c>
      <c r="AL241" s="731">
        <v>-7873470.0300000003</v>
      </c>
      <c r="AM241" s="731">
        <v>-2734049.06</v>
      </c>
      <c r="AN241" s="731">
        <v>-7902376.9699999997</v>
      </c>
      <c r="AO241" s="731">
        <v>-5882705.3700000001</v>
      </c>
      <c r="AP241" s="731">
        <v>-5606151.79</v>
      </c>
      <c r="AQ241" s="731">
        <v>-2734926.66</v>
      </c>
      <c r="AR241" s="732"/>
      <c r="AS241" s="731">
        <v>-2579536.42</v>
      </c>
      <c r="AT241" s="731">
        <v>-2969674.89</v>
      </c>
      <c r="AU241" s="731">
        <v>-5062324.34</v>
      </c>
      <c r="AV241" s="731">
        <v>-5288496.21</v>
      </c>
      <c r="AW241" s="731">
        <v>-5217820.63</v>
      </c>
      <c r="AX241" s="731">
        <v>-3182151.1</v>
      </c>
      <c r="AY241" s="731">
        <v>-7994861.4699999997</v>
      </c>
      <c r="AZ241" s="731">
        <v>-5831826.0599999996</v>
      </c>
      <c r="BA241" s="731">
        <v>-2160748.34</v>
      </c>
      <c r="BB241" s="731">
        <v>-1809005.26</v>
      </c>
      <c r="BC241" s="731">
        <v>-1561040.12</v>
      </c>
      <c r="BD241" s="731">
        <v>-1576972.84</v>
      </c>
      <c r="BE241" s="731">
        <v>-5059106.1100000003</v>
      </c>
      <c r="BF241" s="731">
        <v>-3391176.45</v>
      </c>
      <c r="BG241" s="731">
        <v>-7170178.6699999999</v>
      </c>
      <c r="BH241" s="731">
        <v>-1805990.94</v>
      </c>
      <c r="BI241" s="731">
        <v>-5276653.33</v>
      </c>
      <c r="BJ241" s="731">
        <v>-5218153.78</v>
      </c>
      <c r="BK241" s="731">
        <v>-1995489.89</v>
      </c>
    </row>
    <row r="242" spans="1:63" ht="22.5" customHeight="1">
      <c r="A242" s="496">
        <v>1</v>
      </c>
      <c r="B242" s="497" t="s">
        <v>905</v>
      </c>
      <c r="C242" s="498" t="s">
        <v>903</v>
      </c>
      <c r="D242" s="498">
        <v>6</v>
      </c>
      <c r="E242" s="497"/>
      <c r="F242" s="498">
        <v>6</v>
      </c>
      <c r="G242" s="550" t="s">
        <v>2915</v>
      </c>
      <c r="H242" s="549" t="s">
        <v>316</v>
      </c>
      <c r="I242">
        <f t="shared" si="3"/>
        <v>-488021.3</v>
      </c>
      <c r="J242" s="731">
        <v>-9815378.9900000002</v>
      </c>
      <c r="K242" s="731">
        <v>-1312101.72</v>
      </c>
      <c r="L242" s="731">
        <v>-4591637.2</v>
      </c>
      <c r="M242" s="731">
        <v>-4898632.78</v>
      </c>
      <c r="N242" s="731">
        <v>-6865811.9800000004</v>
      </c>
      <c r="O242" s="731">
        <v>-2839989.8</v>
      </c>
      <c r="P242" s="731">
        <v>-1714364.72</v>
      </c>
      <c r="Q242" s="731">
        <v>-2991248.47</v>
      </c>
      <c r="R242" s="731">
        <v>-1869559.62</v>
      </c>
      <c r="S242" s="731">
        <v>-2015881.43</v>
      </c>
      <c r="T242" s="731">
        <v>-1930445.11</v>
      </c>
      <c r="U242" s="731">
        <v>-1932786.22</v>
      </c>
      <c r="V242" s="731">
        <v>-488021.3</v>
      </c>
      <c r="W242" s="731">
        <v>-2091341.08</v>
      </c>
      <c r="X242" s="731">
        <v>-1171672.8600000001</v>
      </c>
      <c r="Y242" s="731">
        <v>-679154.46</v>
      </c>
      <c r="Z242" s="731">
        <v>-4134811.01</v>
      </c>
      <c r="AA242" s="731">
        <v>-2809143.86</v>
      </c>
      <c r="AB242" s="731">
        <v>-705092.59</v>
      </c>
      <c r="AC242" s="731">
        <v>-225459.92</v>
      </c>
      <c r="AD242" s="731">
        <v>-6835151.8799999999</v>
      </c>
      <c r="AE242" s="731">
        <v>-1255466.8400000001</v>
      </c>
      <c r="AF242" s="731">
        <v>-1504885.63</v>
      </c>
      <c r="AG242" s="731">
        <v>-2220492.89</v>
      </c>
      <c r="AH242" s="731">
        <v>-2622178.4500000002</v>
      </c>
      <c r="AI242" s="731">
        <v>-1395004.44</v>
      </c>
      <c r="AJ242" s="731">
        <v>-6574623.6100000003</v>
      </c>
      <c r="AK242" s="731">
        <v>-2463142.84</v>
      </c>
      <c r="AL242" s="731">
        <v>-3144713.43</v>
      </c>
      <c r="AM242" s="731">
        <v>-2041657.44</v>
      </c>
      <c r="AN242" s="731">
        <v>-5147192.7699999996</v>
      </c>
      <c r="AO242" s="731">
        <v>-3400133.19</v>
      </c>
      <c r="AP242" s="731">
        <v>-2231540.35</v>
      </c>
      <c r="AQ242" s="731">
        <v>-831063.28</v>
      </c>
      <c r="AR242" s="732"/>
      <c r="AS242" s="731">
        <v>-2343799.2000000002</v>
      </c>
      <c r="AT242" s="731">
        <v>-1888282.3</v>
      </c>
      <c r="AU242" s="731">
        <v>-2111267.4</v>
      </c>
      <c r="AV242" s="731">
        <v>-2717233.27</v>
      </c>
      <c r="AW242" s="731">
        <v>-4484167.22</v>
      </c>
      <c r="AX242" s="731">
        <v>-1090181.83</v>
      </c>
      <c r="AY242" s="731">
        <v>-2744156.37</v>
      </c>
      <c r="AZ242" s="731">
        <v>-1688055.17</v>
      </c>
      <c r="BA242" s="731">
        <v>-364201.63</v>
      </c>
      <c r="BB242" s="731">
        <v>-465015.25</v>
      </c>
      <c r="BC242" s="731">
        <v>-325755.69</v>
      </c>
      <c r="BD242" s="732"/>
      <c r="BE242" s="731">
        <v>-3280260</v>
      </c>
      <c r="BF242" s="731">
        <v>-1154046.3600000001</v>
      </c>
      <c r="BG242" s="731">
        <v>-4906747.01</v>
      </c>
      <c r="BH242" s="731">
        <v>-676082</v>
      </c>
      <c r="BI242" s="731">
        <v>-2140781.61</v>
      </c>
      <c r="BJ242" s="731">
        <v>-5037147.33</v>
      </c>
      <c r="BK242" s="731">
        <v>-1362860.33</v>
      </c>
    </row>
    <row r="243" spans="1:63" ht="22.5" customHeight="1">
      <c r="A243" s="496">
        <v>1</v>
      </c>
      <c r="B243" s="497" t="s">
        <v>905</v>
      </c>
      <c r="C243" s="498" t="s">
        <v>903</v>
      </c>
      <c r="D243" s="498">
        <v>6</v>
      </c>
      <c r="E243" s="497"/>
      <c r="F243" s="498">
        <v>6</v>
      </c>
      <c r="G243" s="550" t="s">
        <v>2916</v>
      </c>
      <c r="H243" s="549" t="s">
        <v>317</v>
      </c>
      <c r="I243">
        <f t="shared" si="3"/>
        <v>-1566797.5</v>
      </c>
      <c r="J243" s="731">
        <v>-67196.899999999994</v>
      </c>
      <c r="K243" s="731">
        <v>-404928.29</v>
      </c>
      <c r="L243" s="731">
        <v>-49899</v>
      </c>
      <c r="M243" s="731">
        <v>-1595741.25</v>
      </c>
      <c r="N243" s="732"/>
      <c r="O243" s="731">
        <v>-737478</v>
      </c>
      <c r="P243" s="731">
        <v>-39814.61</v>
      </c>
      <c r="Q243" s="731">
        <v>-87995</v>
      </c>
      <c r="R243" s="731">
        <v>-545174</v>
      </c>
      <c r="S243" s="731">
        <v>-4499</v>
      </c>
      <c r="T243" s="732"/>
      <c r="U243" s="731">
        <v>-27999</v>
      </c>
      <c r="V243" s="731">
        <v>-1566797.5</v>
      </c>
      <c r="W243" s="731">
        <v>-49954</v>
      </c>
      <c r="X243" s="731">
        <v>-138539.48000000001</v>
      </c>
      <c r="Y243" s="731">
        <v>-384964.43</v>
      </c>
      <c r="Z243" s="731">
        <v>-6318.53</v>
      </c>
      <c r="AA243" s="731">
        <v>-301197.12</v>
      </c>
      <c r="AB243" s="732"/>
      <c r="AC243" s="732"/>
      <c r="AD243" s="731">
        <v>-7213915.0300000003</v>
      </c>
      <c r="AE243" s="731">
        <v>-112035</v>
      </c>
      <c r="AF243" s="731">
        <v>-130557.5</v>
      </c>
      <c r="AG243" s="731">
        <v>-90504.92</v>
      </c>
      <c r="AH243" s="731">
        <v>-1223991</v>
      </c>
      <c r="AI243" s="731">
        <v>-123542</v>
      </c>
      <c r="AJ243" s="731">
        <v>-87967.5</v>
      </c>
      <c r="AK243" s="731">
        <v>-184136</v>
      </c>
      <c r="AL243" s="731">
        <v>-151232.85999999999</v>
      </c>
      <c r="AM243" s="731">
        <v>-155644</v>
      </c>
      <c r="AN243" s="731">
        <v>-83767</v>
      </c>
      <c r="AO243" s="731">
        <v>-128272</v>
      </c>
      <c r="AP243" s="732"/>
      <c r="AQ243" s="731">
        <v>-27296</v>
      </c>
      <c r="AR243" s="732"/>
      <c r="AS243" s="732"/>
      <c r="AT243" s="731">
        <v>-119278.51</v>
      </c>
      <c r="AU243" s="732"/>
      <c r="AV243" s="731">
        <v>-319422.59999999998</v>
      </c>
      <c r="AW243" s="732"/>
      <c r="AX243" s="731">
        <v>-358118.55</v>
      </c>
      <c r="AY243" s="731">
        <v>-769320.75</v>
      </c>
      <c r="AZ243" s="731">
        <v>-607393.5</v>
      </c>
      <c r="BA243" s="731">
        <v>-78997</v>
      </c>
      <c r="BB243" s="731">
        <v>-197368.3</v>
      </c>
      <c r="BC243" s="731">
        <v>-27471.58</v>
      </c>
      <c r="BD243" s="732"/>
      <c r="BE243" s="731">
        <v>-3098793</v>
      </c>
      <c r="BF243" s="731">
        <v>-923241</v>
      </c>
      <c r="BG243" s="731">
        <v>-2483320.2200000002</v>
      </c>
      <c r="BH243" s="731">
        <v>-430245</v>
      </c>
      <c r="BI243" s="732"/>
      <c r="BJ243" s="731">
        <v>-633265.67000000004</v>
      </c>
      <c r="BK243" s="731">
        <v>-300898.2</v>
      </c>
    </row>
    <row r="244" spans="1:63" ht="22.5" customHeight="1">
      <c r="A244" s="496">
        <v>1</v>
      </c>
      <c r="B244" s="497" t="s">
        <v>905</v>
      </c>
      <c r="C244" s="498" t="s">
        <v>903</v>
      </c>
      <c r="D244" s="498">
        <v>6</v>
      </c>
      <c r="E244" s="497"/>
      <c r="F244" s="498">
        <v>6</v>
      </c>
      <c r="G244" s="550" t="s">
        <v>2917</v>
      </c>
      <c r="H244" s="549" t="s">
        <v>318</v>
      </c>
      <c r="I244">
        <f t="shared" si="3"/>
        <v>11942094.039999999</v>
      </c>
      <c r="J244" s="732"/>
      <c r="K244" s="732"/>
      <c r="L244" s="732"/>
      <c r="M244" s="732"/>
      <c r="N244" s="732"/>
      <c r="O244" s="732"/>
      <c r="P244" s="732"/>
      <c r="Q244" s="732"/>
      <c r="R244" s="732"/>
      <c r="S244" s="732"/>
      <c r="T244" s="732"/>
      <c r="U244" s="732"/>
      <c r="V244" s="731">
        <v>11942094.039999999</v>
      </c>
      <c r="W244" s="732"/>
      <c r="X244" s="732"/>
      <c r="Y244" s="732"/>
      <c r="Z244" s="732"/>
      <c r="AA244" s="732"/>
      <c r="AB244" s="732"/>
      <c r="AC244" s="732"/>
      <c r="AD244" s="732"/>
      <c r="AE244" s="732"/>
      <c r="AF244" s="732"/>
      <c r="AG244" s="732"/>
      <c r="AH244" s="732"/>
      <c r="AI244" s="732"/>
      <c r="AJ244" s="732"/>
      <c r="AK244" s="732"/>
      <c r="AL244" s="732"/>
      <c r="AM244" s="732"/>
      <c r="AN244" s="732"/>
      <c r="AO244" s="732"/>
      <c r="AP244" s="732"/>
      <c r="AQ244" s="732"/>
      <c r="AR244" s="732"/>
      <c r="AS244" s="732"/>
      <c r="AT244" s="732"/>
      <c r="AU244" s="732"/>
      <c r="AV244" s="732"/>
      <c r="AW244" s="732"/>
      <c r="AX244" s="732"/>
      <c r="AY244" s="732"/>
      <c r="AZ244" s="732"/>
      <c r="BA244" s="732"/>
      <c r="BB244" s="732"/>
      <c r="BC244" s="732"/>
      <c r="BD244" s="732"/>
      <c r="BE244" s="732"/>
      <c r="BF244" s="732"/>
      <c r="BG244" s="732"/>
      <c r="BH244" s="732"/>
      <c r="BI244" s="732"/>
      <c r="BJ244" s="732"/>
      <c r="BK244" s="732"/>
    </row>
    <row r="245" spans="1:63" ht="22.5" customHeight="1">
      <c r="A245" s="496">
        <v>1</v>
      </c>
      <c r="B245" s="497" t="s">
        <v>905</v>
      </c>
      <c r="C245" s="498" t="s">
        <v>903</v>
      </c>
      <c r="D245" s="498">
        <v>6</v>
      </c>
      <c r="E245" s="497"/>
      <c r="F245" s="498">
        <v>6</v>
      </c>
      <c r="G245" s="550" t="s">
        <v>2918</v>
      </c>
      <c r="H245" s="549" t="s">
        <v>319</v>
      </c>
      <c r="I245">
        <f t="shared" si="3"/>
        <v>-11941980.039999999</v>
      </c>
      <c r="J245" s="732"/>
      <c r="K245" s="732"/>
      <c r="L245" s="732"/>
      <c r="M245" s="732"/>
      <c r="N245" s="732"/>
      <c r="O245" s="732"/>
      <c r="P245" s="732"/>
      <c r="Q245" s="732"/>
      <c r="R245" s="732"/>
      <c r="S245" s="732"/>
      <c r="T245" s="732"/>
      <c r="U245" s="732"/>
      <c r="V245" s="731">
        <v>-11941980.039999999</v>
      </c>
      <c r="W245" s="732"/>
      <c r="X245" s="732"/>
      <c r="Y245" s="732"/>
      <c r="Z245" s="732"/>
      <c r="AA245" s="732"/>
      <c r="AB245" s="732"/>
      <c r="AC245" s="732"/>
      <c r="AD245" s="732"/>
      <c r="AE245" s="732"/>
      <c r="AF245" s="732"/>
      <c r="AG245" s="732"/>
      <c r="AH245" s="732"/>
      <c r="AI245" s="732"/>
      <c r="AJ245" s="732"/>
      <c r="AK245" s="732"/>
      <c r="AL245" s="732"/>
      <c r="AM245" s="732"/>
      <c r="AN245" s="732"/>
      <c r="AO245" s="732"/>
      <c r="AP245" s="732"/>
      <c r="AQ245" s="732"/>
      <c r="AR245" s="732"/>
      <c r="AS245" s="732"/>
      <c r="AT245" s="732"/>
      <c r="AU245" s="732"/>
      <c r="AV245" s="732"/>
      <c r="AW245" s="732"/>
      <c r="AX245" s="732"/>
      <c r="AY245" s="732"/>
      <c r="AZ245" s="732"/>
      <c r="BA245" s="732"/>
      <c r="BB245" s="732"/>
      <c r="BC245" s="732"/>
      <c r="BD245" s="732"/>
      <c r="BE245" s="732"/>
      <c r="BF245" s="732"/>
      <c r="BG245" s="732"/>
      <c r="BH245" s="732"/>
      <c r="BI245" s="732"/>
      <c r="BJ245" s="732"/>
      <c r="BK245" s="732"/>
    </row>
    <row r="246" spans="1:63" ht="22.5" customHeight="1">
      <c r="A246" s="496">
        <v>1</v>
      </c>
      <c r="B246" s="497" t="s">
        <v>905</v>
      </c>
      <c r="C246" s="498" t="s">
        <v>903</v>
      </c>
      <c r="D246" s="498">
        <v>6</v>
      </c>
      <c r="E246" s="497"/>
      <c r="F246" s="498">
        <v>6</v>
      </c>
      <c r="G246" s="550" t="s">
        <v>2919</v>
      </c>
      <c r="H246" s="549" t="s">
        <v>320</v>
      </c>
      <c r="I246">
        <f t="shared" si="3"/>
        <v>1321700</v>
      </c>
      <c r="J246" s="731">
        <v>709200</v>
      </c>
      <c r="K246" s="732"/>
      <c r="L246" s="732"/>
      <c r="M246" s="731">
        <v>151017.67000000001</v>
      </c>
      <c r="N246" s="732"/>
      <c r="O246" s="732"/>
      <c r="P246" s="732"/>
      <c r="Q246" s="731">
        <v>40000</v>
      </c>
      <c r="R246" s="732"/>
      <c r="S246" s="732"/>
      <c r="T246" s="732"/>
      <c r="U246" s="732"/>
      <c r="V246" s="731">
        <v>1321700</v>
      </c>
      <c r="W246" s="732"/>
      <c r="X246" s="732"/>
      <c r="Y246" s="732"/>
      <c r="Z246" s="732"/>
      <c r="AA246" s="732"/>
      <c r="AB246" s="732"/>
      <c r="AC246" s="732"/>
      <c r="AD246" s="731">
        <v>1426700</v>
      </c>
      <c r="AE246" s="731">
        <v>49500</v>
      </c>
      <c r="AF246" s="732"/>
      <c r="AG246" s="731">
        <v>535000</v>
      </c>
      <c r="AH246" s="732"/>
      <c r="AI246" s="732"/>
      <c r="AJ246" s="732"/>
      <c r="AK246" s="732"/>
      <c r="AL246" s="732"/>
      <c r="AM246" s="732"/>
      <c r="AN246" s="732"/>
      <c r="AO246" s="732"/>
      <c r="AP246" s="732"/>
      <c r="AQ246" s="732"/>
      <c r="AR246" s="731">
        <v>1365810</v>
      </c>
      <c r="AS246" s="732"/>
      <c r="AT246" s="732"/>
      <c r="AU246" s="732"/>
      <c r="AV246" s="732"/>
      <c r="AW246" s="732"/>
      <c r="AX246" s="732"/>
      <c r="AY246" s="731">
        <v>65000</v>
      </c>
      <c r="AZ246" s="732"/>
      <c r="BA246" s="732"/>
      <c r="BB246" s="732"/>
      <c r="BC246" s="732"/>
      <c r="BD246" s="731">
        <v>343000</v>
      </c>
      <c r="BE246" s="732"/>
      <c r="BF246" s="732"/>
      <c r="BG246" s="732"/>
      <c r="BH246" s="732"/>
      <c r="BI246" s="732"/>
      <c r="BJ246" s="732"/>
      <c r="BK246" s="732"/>
    </row>
    <row r="247" spans="1:63" ht="22.5" customHeight="1">
      <c r="A247" s="496">
        <v>1</v>
      </c>
      <c r="B247" s="497" t="s">
        <v>905</v>
      </c>
      <c r="C247" s="498" t="s">
        <v>903</v>
      </c>
      <c r="D247" s="498">
        <v>6</v>
      </c>
      <c r="E247" s="497"/>
      <c r="F247" s="498">
        <v>6</v>
      </c>
      <c r="G247" s="550" t="s">
        <v>2920</v>
      </c>
      <c r="H247" s="549" t="s">
        <v>321</v>
      </c>
      <c r="I247">
        <f t="shared" si="3"/>
        <v>0</v>
      </c>
      <c r="J247" s="732"/>
      <c r="K247" s="732"/>
      <c r="L247" s="732"/>
      <c r="M247" s="732"/>
      <c r="N247" s="732"/>
      <c r="O247" s="732"/>
      <c r="P247" s="732"/>
      <c r="Q247" s="732"/>
      <c r="R247" s="732"/>
      <c r="S247" s="732"/>
      <c r="T247" s="732"/>
      <c r="U247" s="732"/>
      <c r="V247" s="732"/>
      <c r="W247" s="732"/>
      <c r="X247" s="732"/>
      <c r="Y247" s="732"/>
      <c r="Z247" s="732"/>
      <c r="AA247" s="732"/>
      <c r="AB247" s="732"/>
      <c r="AC247" s="732"/>
      <c r="AD247" s="732"/>
      <c r="AE247" s="732"/>
      <c r="AF247" s="732"/>
      <c r="AG247" s="732"/>
      <c r="AH247" s="732"/>
      <c r="AI247" s="732"/>
      <c r="AJ247" s="732"/>
      <c r="AK247" s="732"/>
      <c r="AL247" s="732"/>
      <c r="AM247" s="732"/>
      <c r="AN247" s="732"/>
      <c r="AO247" s="732"/>
      <c r="AP247" s="732"/>
      <c r="AQ247" s="732"/>
      <c r="AR247" s="732"/>
      <c r="AS247" s="732"/>
      <c r="AT247" s="732"/>
      <c r="AU247" s="732"/>
      <c r="AV247" s="732"/>
      <c r="AW247" s="732"/>
      <c r="AX247" s="732"/>
      <c r="AY247" s="732"/>
      <c r="AZ247" s="732"/>
      <c r="BA247" s="732"/>
      <c r="BB247" s="732"/>
      <c r="BC247" s="732"/>
      <c r="BD247" s="732"/>
      <c r="BE247" s="732"/>
      <c r="BF247" s="732"/>
      <c r="BG247" s="732"/>
      <c r="BH247" s="732"/>
      <c r="BI247" s="732"/>
      <c r="BJ247" s="732"/>
      <c r="BK247" s="732"/>
    </row>
    <row r="248" spans="1:63" ht="22.5" customHeight="1">
      <c r="A248" s="496">
        <v>1</v>
      </c>
      <c r="B248" s="497" t="s">
        <v>905</v>
      </c>
      <c r="C248" s="498" t="s">
        <v>903</v>
      </c>
      <c r="D248" s="498">
        <v>6</v>
      </c>
      <c r="E248" s="497"/>
      <c r="F248" s="498">
        <v>6</v>
      </c>
      <c r="G248" s="550" t="s">
        <v>2921</v>
      </c>
      <c r="H248" s="549" t="s">
        <v>322</v>
      </c>
      <c r="I248">
        <f t="shared" si="3"/>
        <v>-936452.73</v>
      </c>
      <c r="J248" s="731">
        <v>-709197</v>
      </c>
      <c r="K248" s="732"/>
      <c r="L248" s="732"/>
      <c r="M248" s="731">
        <v>-100678.48</v>
      </c>
      <c r="N248" s="732"/>
      <c r="O248" s="732"/>
      <c r="P248" s="732"/>
      <c r="Q248" s="731">
        <v>-39999</v>
      </c>
      <c r="R248" s="732"/>
      <c r="S248" s="732"/>
      <c r="T248" s="732"/>
      <c r="U248" s="732"/>
      <c r="V248" s="731">
        <v>-936452.73</v>
      </c>
      <c r="W248" s="732"/>
      <c r="X248" s="732"/>
      <c r="Y248" s="732"/>
      <c r="Z248" s="732"/>
      <c r="AA248" s="732"/>
      <c r="AB248" s="732"/>
      <c r="AC248" s="732"/>
      <c r="AD248" s="731">
        <v>-278300.05</v>
      </c>
      <c r="AE248" s="731">
        <v>-49499</v>
      </c>
      <c r="AF248" s="732"/>
      <c r="AG248" s="731">
        <v>-534994</v>
      </c>
      <c r="AH248" s="732"/>
      <c r="AI248" s="732"/>
      <c r="AJ248" s="732"/>
      <c r="AK248" s="732"/>
      <c r="AL248" s="732"/>
      <c r="AM248" s="732"/>
      <c r="AN248" s="732"/>
      <c r="AO248" s="732"/>
      <c r="AP248" s="732"/>
      <c r="AQ248" s="732"/>
      <c r="AR248" s="731">
        <v>-957117.53</v>
      </c>
      <c r="AS248" s="732"/>
      <c r="AT248" s="732"/>
      <c r="AU248" s="732"/>
      <c r="AV248" s="732"/>
      <c r="AW248" s="732"/>
      <c r="AX248" s="732"/>
      <c r="AY248" s="731">
        <v>-64999</v>
      </c>
      <c r="AZ248" s="732"/>
      <c r="BA248" s="732"/>
      <c r="BB248" s="732"/>
      <c r="BC248" s="732"/>
      <c r="BD248" s="731">
        <v>-155106.38</v>
      </c>
      <c r="BE248" s="732"/>
      <c r="BF248" s="732"/>
      <c r="BG248" s="732"/>
      <c r="BH248" s="732"/>
      <c r="BI248" s="732"/>
      <c r="BJ248" s="732"/>
      <c r="BK248" s="732"/>
    </row>
    <row r="249" spans="1:63" ht="22.5" customHeight="1">
      <c r="A249" s="496">
        <v>1</v>
      </c>
      <c r="B249" s="497" t="s">
        <v>905</v>
      </c>
      <c r="C249" s="498" t="s">
        <v>903</v>
      </c>
      <c r="D249" s="498">
        <v>6</v>
      </c>
      <c r="E249" s="497"/>
      <c r="F249" s="498">
        <v>6</v>
      </c>
      <c r="G249" s="548" t="s">
        <v>2922</v>
      </c>
      <c r="H249" s="547" t="s">
        <v>323</v>
      </c>
      <c r="I249">
        <f t="shared" si="3"/>
        <v>505510</v>
      </c>
      <c r="J249" s="732"/>
      <c r="K249" s="731">
        <v>269000</v>
      </c>
      <c r="L249" s="731">
        <v>824410</v>
      </c>
      <c r="M249" s="731">
        <v>70000</v>
      </c>
      <c r="N249" s="731">
        <v>1750000</v>
      </c>
      <c r="O249" s="732"/>
      <c r="P249" s="731">
        <v>1012998</v>
      </c>
      <c r="Q249" s="732"/>
      <c r="R249" s="732"/>
      <c r="S249" s="731">
        <v>224000</v>
      </c>
      <c r="T249" s="731">
        <v>695600</v>
      </c>
      <c r="U249" s="731">
        <v>1314730</v>
      </c>
      <c r="V249" s="731">
        <v>505510</v>
      </c>
      <c r="W249" s="731">
        <v>310000</v>
      </c>
      <c r="X249" s="731">
        <v>109390</v>
      </c>
      <c r="Y249" s="731">
        <v>96000</v>
      </c>
      <c r="Z249" s="732"/>
      <c r="AA249" s="731">
        <v>35000</v>
      </c>
      <c r="AB249" s="731">
        <v>1061370</v>
      </c>
      <c r="AC249" s="731">
        <v>0</v>
      </c>
      <c r="AD249" s="732"/>
      <c r="AE249" s="731">
        <v>214190</v>
      </c>
      <c r="AF249" s="731">
        <v>153000</v>
      </c>
      <c r="AG249" s="731">
        <v>700121</v>
      </c>
      <c r="AH249" s="732"/>
      <c r="AI249" s="731">
        <v>495820</v>
      </c>
      <c r="AJ249" s="731">
        <v>123820</v>
      </c>
      <c r="AK249" s="732"/>
      <c r="AL249" s="731">
        <v>220750</v>
      </c>
      <c r="AM249" s="731">
        <v>95000</v>
      </c>
      <c r="AN249" s="731">
        <v>1529000</v>
      </c>
      <c r="AO249" s="732"/>
      <c r="AP249" s="731">
        <v>110000</v>
      </c>
      <c r="AQ249" s="731">
        <v>165313.60000000001</v>
      </c>
      <c r="AR249" s="732"/>
      <c r="AS249" s="731">
        <v>1225089</v>
      </c>
      <c r="AT249" s="731">
        <v>80000</v>
      </c>
      <c r="AU249" s="731">
        <v>127758</v>
      </c>
      <c r="AV249" s="732"/>
      <c r="AW249" s="731">
        <v>741200</v>
      </c>
      <c r="AX249" s="731">
        <v>0</v>
      </c>
      <c r="AY249" s="731">
        <v>662440</v>
      </c>
      <c r="AZ249" s="731">
        <v>691970</v>
      </c>
      <c r="BA249" s="731">
        <v>29960</v>
      </c>
      <c r="BB249" s="731">
        <v>497900</v>
      </c>
      <c r="BC249" s="731">
        <v>698050</v>
      </c>
      <c r="BD249" s="732"/>
      <c r="BE249" s="731">
        <v>625000</v>
      </c>
      <c r="BF249" s="732"/>
      <c r="BG249" s="731">
        <v>150000</v>
      </c>
      <c r="BH249" s="731">
        <v>200755</v>
      </c>
      <c r="BI249" s="731">
        <v>155000</v>
      </c>
      <c r="BJ249" s="731">
        <v>652900</v>
      </c>
      <c r="BK249" s="731">
        <v>156000</v>
      </c>
    </row>
    <row r="250" spans="1:63" ht="22.5" customHeight="1">
      <c r="A250" s="496">
        <v>1</v>
      </c>
      <c r="B250" s="497" t="s">
        <v>905</v>
      </c>
      <c r="C250" s="498" t="s">
        <v>903</v>
      </c>
      <c r="D250" s="498">
        <v>6</v>
      </c>
      <c r="E250" s="497"/>
      <c r="F250" s="498">
        <v>6</v>
      </c>
      <c r="G250" s="548" t="s">
        <v>2923</v>
      </c>
      <c r="H250" s="549" t="s">
        <v>324</v>
      </c>
      <c r="I250">
        <f t="shared" si="3"/>
        <v>0</v>
      </c>
      <c r="J250" s="732"/>
      <c r="K250" s="731">
        <v>337600</v>
      </c>
      <c r="L250" s="731">
        <v>134000</v>
      </c>
      <c r="M250" s="731">
        <v>208000</v>
      </c>
      <c r="N250" s="732"/>
      <c r="O250" s="731">
        <v>404960</v>
      </c>
      <c r="P250" s="731">
        <v>134000</v>
      </c>
      <c r="Q250" s="731">
        <v>690850</v>
      </c>
      <c r="R250" s="731">
        <v>99510</v>
      </c>
      <c r="S250" s="732"/>
      <c r="T250" s="731">
        <v>519922</v>
      </c>
      <c r="U250" s="732"/>
      <c r="V250" s="732"/>
      <c r="W250" s="732"/>
      <c r="X250" s="732"/>
      <c r="Y250" s="732"/>
      <c r="Z250" s="731">
        <v>95000</v>
      </c>
      <c r="AA250" s="732"/>
      <c r="AB250" s="732"/>
      <c r="AC250" s="731">
        <v>97200</v>
      </c>
      <c r="AD250" s="732"/>
      <c r="AE250" s="732"/>
      <c r="AF250" s="732"/>
      <c r="AG250" s="732"/>
      <c r="AH250" s="732"/>
      <c r="AI250" s="732"/>
      <c r="AJ250" s="732"/>
      <c r="AK250" s="732"/>
      <c r="AL250" s="731">
        <v>214000</v>
      </c>
      <c r="AM250" s="732"/>
      <c r="AN250" s="732"/>
      <c r="AO250" s="732"/>
      <c r="AP250" s="732"/>
      <c r="AQ250" s="732"/>
      <c r="AR250" s="732"/>
      <c r="AS250" s="732"/>
      <c r="AT250" s="732"/>
      <c r="AU250" s="732"/>
      <c r="AV250" s="732"/>
      <c r="AW250" s="732"/>
      <c r="AX250" s="732"/>
      <c r="AY250" s="732"/>
      <c r="AZ250" s="732"/>
      <c r="BA250" s="732"/>
      <c r="BB250" s="732"/>
      <c r="BC250" s="732"/>
      <c r="BD250" s="732"/>
      <c r="BE250" s="732"/>
      <c r="BF250" s="732"/>
      <c r="BG250" s="731">
        <v>1395560</v>
      </c>
      <c r="BH250" s="732"/>
      <c r="BI250" s="732"/>
      <c r="BJ250" s="732"/>
      <c r="BK250" s="732"/>
    </row>
    <row r="251" spans="1:63" ht="22.5" customHeight="1">
      <c r="A251" s="496">
        <v>1</v>
      </c>
      <c r="B251" s="497" t="s">
        <v>905</v>
      </c>
      <c r="C251" s="498" t="s">
        <v>903</v>
      </c>
      <c r="D251" s="498">
        <v>6</v>
      </c>
      <c r="E251" s="497"/>
      <c r="F251" s="498">
        <v>6</v>
      </c>
      <c r="G251" s="550" t="s">
        <v>2924</v>
      </c>
      <c r="H251" s="549" t="s">
        <v>2925</v>
      </c>
      <c r="I251">
        <f t="shared" si="3"/>
        <v>-505504</v>
      </c>
      <c r="J251" s="732"/>
      <c r="K251" s="731">
        <v>-142805.5</v>
      </c>
      <c r="L251" s="731">
        <v>-775208.94</v>
      </c>
      <c r="M251" s="731">
        <v>-69999</v>
      </c>
      <c r="N251" s="731">
        <v>-456527.58</v>
      </c>
      <c r="O251" s="732"/>
      <c r="P251" s="731">
        <v>-799160.62</v>
      </c>
      <c r="Q251" s="732"/>
      <c r="R251" s="732"/>
      <c r="S251" s="731">
        <v>-221220.4</v>
      </c>
      <c r="T251" s="731">
        <v>-695597</v>
      </c>
      <c r="U251" s="731">
        <v>-1200031.6100000001</v>
      </c>
      <c r="V251" s="731">
        <v>-505504</v>
      </c>
      <c r="W251" s="731">
        <v>-148766.12</v>
      </c>
      <c r="X251" s="731">
        <v>-109388</v>
      </c>
      <c r="Y251" s="731">
        <v>-95999</v>
      </c>
      <c r="Z251" s="732"/>
      <c r="AA251" s="731">
        <v>-12783.89</v>
      </c>
      <c r="AB251" s="731">
        <v>-898000.34</v>
      </c>
      <c r="AC251" s="731">
        <v>0</v>
      </c>
      <c r="AD251" s="732"/>
      <c r="AE251" s="731">
        <v>-146885.96</v>
      </c>
      <c r="AF251" s="731">
        <v>-89183.54</v>
      </c>
      <c r="AG251" s="731">
        <v>-700109</v>
      </c>
      <c r="AH251" s="732"/>
      <c r="AI251" s="731">
        <v>-410816</v>
      </c>
      <c r="AJ251" s="731">
        <v>-123818</v>
      </c>
      <c r="AK251" s="732"/>
      <c r="AL251" s="731">
        <v>-177648</v>
      </c>
      <c r="AM251" s="731">
        <v>-94999</v>
      </c>
      <c r="AN251" s="731">
        <v>-682401.09</v>
      </c>
      <c r="AO251" s="732"/>
      <c r="AP251" s="731">
        <v>-58055.56</v>
      </c>
      <c r="AQ251" s="731">
        <v>-127362.27</v>
      </c>
      <c r="AR251" s="732"/>
      <c r="AS251" s="731">
        <v>-1214484.8700000001</v>
      </c>
      <c r="AT251" s="731">
        <v>-79999</v>
      </c>
      <c r="AU251" s="731">
        <v>-27848.48</v>
      </c>
      <c r="AV251" s="732"/>
      <c r="AW251" s="731">
        <v>-52459.1</v>
      </c>
      <c r="AX251" s="731">
        <v>0</v>
      </c>
      <c r="AY251" s="731">
        <v>-475743.1</v>
      </c>
      <c r="AZ251" s="731">
        <v>-691962</v>
      </c>
      <c r="BA251" s="731">
        <v>-29959</v>
      </c>
      <c r="BB251" s="731">
        <v>-208037.96</v>
      </c>
      <c r="BC251" s="731">
        <v>-507894.98</v>
      </c>
      <c r="BD251" s="732"/>
      <c r="BE251" s="731">
        <v>-68054.559999999998</v>
      </c>
      <c r="BF251" s="732"/>
      <c r="BG251" s="731">
        <v>-149999</v>
      </c>
      <c r="BH251" s="731">
        <v>-182779.78</v>
      </c>
      <c r="BI251" s="731">
        <v>-154998</v>
      </c>
      <c r="BJ251" s="731">
        <v>-566450.56000000006</v>
      </c>
      <c r="BK251" s="731">
        <v>-155997</v>
      </c>
    </row>
    <row r="252" spans="1:63" ht="22.5" customHeight="1">
      <c r="A252" s="496">
        <v>1</v>
      </c>
      <c r="B252" s="497" t="s">
        <v>905</v>
      </c>
      <c r="C252" s="498" t="s">
        <v>903</v>
      </c>
      <c r="D252" s="498">
        <v>6</v>
      </c>
      <c r="E252" s="497"/>
      <c r="F252" s="498">
        <v>6</v>
      </c>
      <c r="G252" s="550" t="s">
        <v>2926</v>
      </c>
      <c r="H252" s="549" t="s">
        <v>326</v>
      </c>
      <c r="I252">
        <f t="shared" si="3"/>
        <v>0</v>
      </c>
      <c r="J252" s="732"/>
      <c r="K252" s="731">
        <v>-337597</v>
      </c>
      <c r="L252" s="731">
        <v>-133998</v>
      </c>
      <c r="M252" s="731">
        <v>-191553.56</v>
      </c>
      <c r="N252" s="732"/>
      <c r="O252" s="731">
        <v>-380345.08</v>
      </c>
      <c r="P252" s="731">
        <v>-133998</v>
      </c>
      <c r="Q252" s="731">
        <v>-659911.69999999995</v>
      </c>
      <c r="R252" s="731">
        <v>-58047.47</v>
      </c>
      <c r="S252" s="732"/>
      <c r="T252" s="731">
        <v>-323972.59999999998</v>
      </c>
      <c r="U252" s="732"/>
      <c r="V252" s="732"/>
      <c r="W252" s="732"/>
      <c r="X252" s="732"/>
      <c r="Y252" s="732"/>
      <c r="Z252" s="731">
        <v>-94999</v>
      </c>
      <c r="AA252" s="732"/>
      <c r="AB252" s="732"/>
      <c r="AC252" s="731">
        <v>-97199</v>
      </c>
      <c r="AD252" s="732"/>
      <c r="AE252" s="732"/>
      <c r="AF252" s="732"/>
      <c r="AG252" s="732"/>
      <c r="AH252" s="732"/>
      <c r="AI252" s="732"/>
      <c r="AJ252" s="732"/>
      <c r="AK252" s="732"/>
      <c r="AL252" s="731">
        <v>-41611.11</v>
      </c>
      <c r="AM252" s="732"/>
      <c r="AN252" s="732"/>
      <c r="AO252" s="732"/>
      <c r="AP252" s="732"/>
      <c r="AQ252" s="732"/>
      <c r="AR252" s="732"/>
      <c r="AS252" s="732"/>
      <c r="AT252" s="732"/>
      <c r="AU252" s="732"/>
      <c r="AV252" s="732"/>
      <c r="AW252" s="732"/>
      <c r="AX252" s="732"/>
      <c r="AY252" s="732"/>
      <c r="AZ252" s="732"/>
      <c r="BA252" s="732"/>
      <c r="BB252" s="732"/>
      <c r="BC252" s="732"/>
      <c r="BD252" s="732"/>
      <c r="BE252" s="732"/>
      <c r="BF252" s="732"/>
      <c r="BG252" s="731">
        <v>-1103888.33</v>
      </c>
      <c r="BH252" s="732"/>
      <c r="BI252" s="732"/>
      <c r="BJ252" s="732"/>
      <c r="BK252" s="732"/>
    </row>
    <row r="253" spans="1:63" ht="22.5" customHeight="1">
      <c r="A253" s="496">
        <v>1</v>
      </c>
      <c r="B253" s="497" t="s">
        <v>905</v>
      </c>
      <c r="C253" s="498" t="s">
        <v>903</v>
      </c>
      <c r="D253" s="498">
        <v>6</v>
      </c>
      <c r="E253" s="497"/>
      <c r="F253" s="498">
        <v>6</v>
      </c>
      <c r="G253" s="550" t="s">
        <v>2927</v>
      </c>
      <c r="H253" s="549" t="s">
        <v>327</v>
      </c>
      <c r="I253">
        <f t="shared" si="3"/>
        <v>0</v>
      </c>
      <c r="J253" s="731">
        <v>54945000</v>
      </c>
      <c r="K253" s="732"/>
      <c r="L253" s="732"/>
      <c r="M253" s="732"/>
      <c r="N253" s="732"/>
      <c r="O253" s="732"/>
      <c r="P253" s="732"/>
      <c r="Q253" s="732"/>
      <c r="R253" s="732"/>
      <c r="S253" s="732"/>
      <c r="T253" s="732"/>
      <c r="U253" s="732"/>
      <c r="V253" s="732"/>
      <c r="W253" s="732"/>
      <c r="X253" s="732"/>
      <c r="Y253" s="732"/>
      <c r="Z253" s="732"/>
      <c r="AA253" s="732"/>
      <c r="AB253" s="732"/>
      <c r="AC253" s="731">
        <v>766500</v>
      </c>
      <c r="AD253" s="731">
        <v>60401029.579999998</v>
      </c>
      <c r="AE253" s="732"/>
      <c r="AF253" s="732"/>
      <c r="AG253" s="732"/>
      <c r="AH253" s="732"/>
      <c r="AI253" s="732"/>
      <c r="AJ253" s="731">
        <v>1264945.6399999999</v>
      </c>
      <c r="AK253" s="732"/>
      <c r="AL253" s="731">
        <v>0</v>
      </c>
      <c r="AM253" s="732"/>
      <c r="AN253" s="732"/>
      <c r="AO253" s="731">
        <v>3532816.5</v>
      </c>
      <c r="AP253" s="731">
        <v>2114480.85</v>
      </c>
      <c r="AQ253" s="732"/>
      <c r="AR253" s="732"/>
      <c r="AS253" s="732"/>
      <c r="AT253" s="732"/>
      <c r="AU253" s="731">
        <v>75973000</v>
      </c>
      <c r="AV253" s="732"/>
      <c r="AW253" s="731">
        <v>0</v>
      </c>
      <c r="AX253" s="732"/>
      <c r="AY253" s="731">
        <v>11392500</v>
      </c>
      <c r="AZ253" s="732"/>
      <c r="BA253" s="731">
        <v>1946360</v>
      </c>
      <c r="BB253" s="731">
        <v>1961180</v>
      </c>
      <c r="BC253" s="732"/>
      <c r="BD253" s="732"/>
      <c r="BE253" s="732"/>
      <c r="BF253" s="732"/>
      <c r="BG253" s="732"/>
      <c r="BH253" s="732"/>
      <c r="BI253" s="732"/>
      <c r="BJ253" s="732"/>
      <c r="BK253" s="732"/>
    </row>
    <row r="254" spans="1:63" ht="22.5" customHeight="1">
      <c r="A254" s="496">
        <v>1</v>
      </c>
      <c r="B254" s="497" t="s">
        <v>905</v>
      </c>
      <c r="C254" s="498" t="s">
        <v>903</v>
      </c>
      <c r="D254" s="498">
        <v>6</v>
      </c>
      <c r="E254" s="497"/>
      <c r="F254" s="498">
        <v>6</v>
      </c>
      <c r="G254" s="550" t="s">
        <v>2928</v>
      </c>
      <c r="H254" s="549" t="s">
        <v>328</v>
      </c>
      <c r="I254">
        <f t="shared" si="3"/>
        <v>0</v>
      </c>
      <c r="J254" s="732"/>
      <c r="K254" s="732"/>
      <c r="L254" s="732"/>
      <c r="M254" s="732"/>
      <c r="N254" s="732"/>
      <c r="O254" s="732"/>
      <c r="P254" s="732"/>
      <c r="Q254" s="732"/>
      <c r="R254" s="732"/>
      <c r="S254" s="732"/>
      <c r="T254" s="732"/>
      <c r="U254" s="732"/>
      <c r="V254" s="732"/>
      <c r="W254" s="732"/>
      <c r="X254" s="732"/>
      <c r="Y254" s="732"/>
      <c r="Z254" s="732"/>
      <c r="AA254" s="732"/>
      <c r="AB254" s="732"/>
      <c r="AC254" s="732"/>
      <c r="AD254" s="732"/>
      <c r="AE254" s="732"/>
      <c r="AF254" s="732"/>
      <c r="AG254" s="732"/>
      <c r="AH254" s="732"/>
      <c r="AI254" s="732"/>
      <c r="AJ254" s="732"/>
      <c r="AK254" s="732"/>
      <c r="AL254" s="732"/>
      <c r="AM254" s="732"/>
      <c r="AN254" s="732"/>
      <c r="AO254" s="732"/>
      <c r="AP254" s="732"/>
      <c r="AQ254" s="732"/>
      <c r="AR254" s="732"/>
      <c r="AS254" s="732"/>
      <c r="AT254" s="732"/>
      <c r="AU254" s="732"/>
      <c r="AV254" s="732"/>
      <c r="AW254" s="732"/>
      <c r="AX254" s="732"/>
      <c r="AY254" s="732"/>
      <c r="AZ254" s="732"/>
      <c r="BA254" s="732"/>
      <c r="BB254" s="732"/>
      <c r="BC254" s="732"/>
      <c r="BD254" s="732"/>
      <c r="BE254" s="732"/>
      <c r="BF254" s="732"/>
      <c r="BG254" s="732"/>
      <c r="BH254" s="732"/>
      <c r="BI254" s="732"/>
      <c r="BJ254" s="732"/>
      <c r="BK254" s="732"/>
    </row>
    <row r="255" spans="1:63" ht="22.5" customHeight="1">
      <c r="A255" s="496">
        <v>1</v>
      </c>
      <c r="B255" s="497" t="s">
        <v>905</v>
      </c>
      <c r="C255" s="498" t="s">
        <v>903</v>
      </c>
      <c r="D255" s="498">
        <v>6</v>
      </c>
      <c r="E255" s="497"/>
      <c r="F255" s="498">
        <v>6</v>
      </c>
      <c r="G255" s="550" t="s">
        <v>2929</v>
      </c>
      <c r="H255" s="549" t="s">
        <v>329</v>
      </c>
      <c r="I255">
        <f t="shared" si="3"/>
        <v>0</v>
      </c>
      <c r="J255" s="731">
        <v>125012100</v>
      </c>
      <c r="K255" s="732"/>
      <c r="L255" s="732"/>
      <c r="M255" s="732"/>
      <c r="N255" s="732"/>
      <c r="O255" s="732"/>
      <c r="P255" s="732"/>
      <c r="Q255" s="732"/>
      <c r="R255" s="732"/>
      <c r="S255" s="732"/>
      <c r="T255" s="732"/>
      <c r="U255" s="732"/>
      <c r="V255" s="732"/>
      <c r="W255" s="732"/>
      <c r="X255" s="732"/>
      <c r="Y255" s="732"/>
      <c r="Z255" s="732"/>
      <c r="AA255" s="732"/>
      <c r="AB255" s="732"/>
      <c r="AC255" s="732"/>
      <c r="AD255" s="732"/>
      <c r="AE255" s="732"/>
      <c r="AF255" s="732"/>
      <c r="AG255" s="732"/>
      <c r="AH255" s="732"/>
      <c r="AI255" s="732"/>
      <c r="AJ255" s="732"/>
      <c r="AK255" s="732"/>
      <c r="AL255" s="731">
        <v>4350902.0599999996</v>
      </c>
      <c r="AM255" s="732"/>
      <c r="AN255" s="732"/>
      <c r="AO255" s="732"/>
      <c r="AP255" s="732"/>
      <c r="AQ255" s="732"/>
      <c r="AR255" s="732"/>
      <c r="AS255" s="732"/>
      <c r="AT255" s="732"/>
      <c r="AU255" s="732"/>
      <c r="AV255" s="732"/>
      <c r="AW255" s="732"/>
      <c r="AX255" s="732"/>
      <c r="AY255" s="732"/>
      <c r="AZ255" s="732"/>
      <c r="BA255" s="732"/>
      <c r="BB255" s="732"/>
      <c r="BC255" s="732"/>
      <c r="BD255" s="732"/>
      <c r="BE255" s="732"/>
      <c r="BF255" s="732"/>
      <c r="BG255" s="732"/>
      <c r="BH255" s="732"/>
      <c r="BI255" s="731">
        <v>0</v>
      </c>
      <c r="BJ255" s="732"/>
      <c r="BK255" s="732"/>
    </row>
    <row r="256" spans="1:63" ht="22.5" customHeight="1">
      <c r="A256" s="496">
        <v>1</v>
      </c>
      <c r="B256" s="497" t="s">
        <v>905</v>
      </c>
      <c r="C256" s="498" t="s">
        <v>903</v>
      </c>
      <c r="D256" s="498">
        <v>6</v>
      </c>
      <c r="E256" s="497"/>
      <c r="F256" s="498">
        <v>6</v>
      </c>
      <c r="G256" s="550" t="s">
        <v>3853</v>
      </c>
      <c r="H256" s="549" t="s">
        <v>330</v>
      </c>
      <c r="I256">
        <f t="shared" si="3"/>
        <v>0</v>
      </c>
      <c r="J256" s="732"/>
      <c r="K256" s="732"/>
      <c r="L256" s="732"/>
      <c r="M256" s="732"/>
      <c r="N256" s="732"/>
      <c r="O256" s="732"/>
      <c r="P256" s="732"/>
      <c r="Q256" s="732"/>
      <c r="R256" s="732"/>
      <c r="S256" s="732"/>
      <c r="T256" s="732"/>
      <c r="U256" s="732"/>
      <c r="V256" s="732"/>
      <c r="W256" s="732"/>
      <c r="X256" s="732"/>
      <c r="Y256" s="732"/>
      <c r="Z256" s="732"/>
      <c r="AA256" s="732"/>
      <c r="AB256" s="732"/>
      <c r="AC256" s="732"/>
      <c r="AD256" s="732"/>
      <c r="AE256" s="732"/>
      <c r="AF256" s="732"/>
      <c r="AG256" s="732"/>
      <c r="AH256" s="732"/>
      <c r="AI256" s="732"/>
      <c r="AJ256" s="732"/>
      <c r="AK256" s="732"/>
      <c r="AL256" s="732"/>
      <c r="AM256" s="732"/>
      <c r="AN256" s="732"/>
      <c r="AO256" s="732"/>
      <c r="AP256" s="732"/>
      <c r="AQ256" s="732"/>
      <c r="AR256" s="732"/>
      <c r="AS256" s="732"/>
      <c r="AT256" s="732"/>
      <c r="AU256" s="732"/>
      <c r="AV256" s="732"/>
      <c r="AW256" s="732"/>
      <c r="AX256" s="732"/>
      <c r="AY256" s="732"/>
      <c r="AZ256" s="732"/>
      <c r="BA256" s="732"/>
      <c r="BB256" s="732"/>
      <c r="BC256" s="732"/>
      <c r="BD256" s="732"/>
      <c r="BE256" s="732"/>
      <c r="BF256" s="732"/>
      <c r="BG256" s="732"/>
      <c r="BH256" s="732"/>
      <c r="BI256" s="732"/>
      <c r="BJ256" s="732"/>
      <c r="BK256" s="732"/>
    </row>
    <row r="257" spans="1:63" ht="22.5" customHeight="1">
      <c r="A257" s="496">
        <v>1</v>
      </c>
      <c r="B257" s="497" t="s">
        <v>905</v>
      </c>
      <c r="C257" s="498" t="s">
        <v>903</v>
      </c>
      <c r="D257" s="498">
        <v>6</v>
      </c>
      <c r="E257" s="497"/>
      <c r="F257" s="498">
        <v>6</v>
      </c>
      <c r="G257" s="550" t="s">
        <v>3854</v>
      </c>
      <c r="H257" s="549" t="s">
        <v>331</v>
      </c>
      <c r="I257">
        <f t="shared" si="3"/>
        <v>0</v>
      </c>
      <c r="J257" s="732"/>
      <c r="K257" s="732"/>
      <c r="L257" s="732"/>
      <c r="M257" s="732"/>
      <c r="N257" s="732"/>
      <c r="O257" s="732"/>
      <c r="P257" s="732"/>
      <c r="Q257" s="732"/>
      <c r="R257" s="732"/>
      <c r="S257" s="732"/>
      <c r="T257" s="732"/>
      <c r="U257" s="732"/>
      <c r="V257" s="732"/>
      <c r="W257" s="732"/>
      <c r="X257" s="732"/>
      <c r="Y257" s="732"/>
      <c r="Z257" s="732"/>
      <c r="AA257" s="732"/>
      <c r="AB257" s="732"/>
      <c r="AC257" s="732"/>
      <c r="AD257" s="732"/>
      <c r="AE257" s="732"/>
      <c r="AF257" s="732"/>
      <c r="AG257" s="732"/>
      <c r="AH257" s="732"/>
      <c r="AI257" s="732"/>
      <c r="AJ257" s="732"/>
      <c r="AK257" s="732"/>
      <c r="AL257" s="732"/>
      <c r="AM257" s="732"/>
      <c r="AN257" s="732"/>
      <c r="AO257" s="732"/>
      <c r="AP257" s="732"/>
      <c r="AQ257" s="732"/>
      <c r="AR257" s="732"/>
      <c r="AS257" s="732"/>
      <c r="AT257" s="732"/>
      <c r="AU257" s="732"/>
      <c r="AV257" s="732"/>
      <c r="AW257" s="732"/>
      <c r="AX257" s="732"/>
      <c r="AY257" s="732"/>
      <c r="AZ257" s="732"/>
      <c r="BA257" s="732"/>
      <c r="BB257" s="732"/>
      <c r="BC257" s="732"/>
      <c r="BD257" s="732"/>
      <c r="BE257" s="732"/>
      <c r="BF257" s="732"/>
      <c r="BG257" s="732"/>
      <c r="BH257" s="732"/>
      <c r="BI257" s="732"/>
      <c r="BJ257" s="732"/>
      <c r="BK257" s="732"/>
    </row>
    <row r="258" spans="1:63" ht="22.5" customHeight="1">
      <c r="A258" s="496">
        <v>2</v>
      </c>
      <c r="B258" s="497" t="s">
        <v>910</v>
      </c>
      <c r="C258" s="498" t="s">
        <v>909</v>
      </c>
      <c r="D258" s="498" t="s">
        <v>937</v>
      </c>
      <c r="E258" s="497"/>
      <c r="F258" s="498" t="s">
        <v>937</v>
      </c>
      <c r="G258" s="548" t="s">
        <v>2930</v>
      </c>
      <c r="H258" s="547" t="s">
        <v>332</v>
      </c>
      <c r="I258">
        <f t="shared" si="3"/>
        <v>0</v>
      </c>
      <c r="J258" s="732"/>
      <c r="K258" s="732"/>
      <c r="L258" s="732"/>
      <c r="M258" s="732"/>
      <c r="N258" s="732"/>
      <c r="O258" s="732"/>
      <c r="P258" s="732"/>
      <c r="Q258" s="732"/>
      <c r="R258" s="732"/>
      <c r="S258" s="732"/>
      <c r="T258" s="732"/>
      <c r="U258" s="732"/>
      <c r="V258" s="732"/>
      <c r="W258" s="732"/>
      <c r="X258" s="732"/>
      <c r="Y258" s="732"/>
      <c r="Z258" s="732"/>
      <c r="AA258" s="732"/>
      <c r="AB258" s="732"/>
      <c r="AC258" s="732"/>
      <c r="AD258" s="732"/>
      <c r="AE258" s="732"/>
      <c r="AF258" s="732"/>
      <c r="AG258" s="732"/>
      <c r="AH258" s="732"/>
      <c r="AI258" s="732"/>
      <c r="AJ258" s="732"/>
      <c r="AK258" s="732"/>
      <c r="AL258" s="732"/>
      <c r="AM258" s="732"/>
      <c r="AN258" s="732"/>
      <c r="AO258" s="732"/>
      <c r="AP258" s="732"/>
      <c r="AQ258" s="732"/>
      <c r="AR258" s="732"/>
      <c r="AS258" s="732"/>
      <c r="AT258" s="732"/>
      <c r="AU258" s="732"/>
      <c r="AV258" s="732"/>
      <c r="AW258" s="732"/>
      <c r="AX258" s="732"/>
      <c r="AY258" s="732"/>
      <c r="AZ258" s="732"/>
      <c r="BA258" s="732"/>
      <c r="BB258" s="732"/>
      <c r="BC258" s="732"/>
      <c r="BD258" s="732"/>
      <c r="BE258" s="732"/>
      <c r="BF258" s="732"/>
      <c r="BG258" s="732"/>
      <c r="BH258" s="732"/>
      <c r="BI258" s="732"/>
      <c r="BJ258" s="732"/>
      <c r="BK258" s="732"/>
    </row>
    <row r="259" spans="1:63" ht="22.5" customHeight="1">
      <c r="A259" s="496">
        <v>2</v>
      </c>
      <c r="B259" s="497" t="s">
        <v>910</v>
      </c>
      <c r="C259" s="498" t="s">
        <v>909</v>
      </c>
      <c r="D259" s="498">
        <v>7.1</v>
      </c>
      <c r="E259" s="497"/>
      <c r="F259" s="498">
        <v>7.1</v>
      </c>
      <c r="G259" s="548" t="s">
        <v>2931</v>
      </c>
      <c r="H259" s="547" t="s">
        <v>2154</v>
      </c>
      <c r="I259">
        <f t="shared" si="3"/>
        <v>0</v>
      </c>
      <c r="J259" s="732"/>
      <c r="K259" s="732"/>
      <c r="L259" s="732"/>
      <c r="M259" s="732"/>
      <c r="N259" s="732"/>
      <c r="O259" s="732"/>
      <c r="P259" s="732"/>
      <c r="Q259" s="732"/>
      <c r="R259" s="732"/>
      <c r="S259" s="732"/>
      <c r="T259" s="732"/>
      <c r="U259" s="732"/>
      <c r="V259" s="732"/>
      <c r="W259" s="732"/>
      <c r="X259" s="732"/>
      <c r="Y259" s="732"/>
      <c r="Z259" s="732"/>
      <c r="AA259" s="732"/>
      <c r="AB259" s="732"/>
      <c r="AC259" s="732"/>
      <c r="AD259" s="731">
        <v>0</v>
      </c>
      <c r="AE259" s="732"/>
      <c r="AF259" s="732"/>
      <c r="AG259" s="732"/>
      <c r="AH259" s="732"/>
      <c r="AI259" s="732"/>
      <c r="AJ259" s="732"/>
      <c r="AK259" s="732"/>
      <c r="AL259" s="732"/>
      <c r="AM259" s="732"/>
      <c r="AN259" s="732"/>
      <c r="AO259" s="732"/>
      <c r="AP259" s="732"/>
      <c r="AQ259" s="732"/>
      <c r="AR259" s="732"/>
      <c r="AS259" s="732"/>
      <c r="AT259" s="732"/>
      <c r="AU259" s="732"/>
      <c r="AV259" s="732"/>
      <c r="AW259" s="732"/>
      <c r="AX259" s="732"/>
      <c r="AY259" s="732"/>
      <c r="AZ259" s="732"/>
      <c r="BA259" s="732"/>
      <c r="BB259" s="732"/>
      <c r="BC259" s="732"/>
      <c r="BD259" s="732"/>
      <c r="BE259" s="732"/>
      <c r="BF259" s="732"/>
      <c r="BG259" s="732"/>
      <c r="BH259" s="732"/>
      <c r="BI259" s="732"/>
      <c r="BJ259" s="732"/>
      <c r="BK259" s="732"/>
    </row>
    <row r="260" spans="1:63" ht="22.5" customHeight="1">
      <c r="A260" s="496">
        <v>2</v>
      </c>
      <c r="B260" s="497" t="s">
        <v>910</v>
      </c>
      <c r="C260" s="498" t="s">
        <v>909</v>
      </c>
      <c r="D260" s="498">
        <v>7.2</v>
      </c>
      <c r="E260" s="497"/>
      <c r="F260" s="498">
        <v>7.2</v>
      </c>
      <c r="G260" s="550" t="s">
        <v>2933</v>
      </c>
      <c r="H260" s="549" t="s">
        <v>3855</v>
      </c>
      <c r="I260">
        <f t="shared" si="3"/>
        <v>0</v>
      </c>
      <c r="J260" s="732"/>
      <c r="K260" s="732"/>
      <c r="L260" s="732"/>
      <c r="M260" s="732"/>
      <c r="N260" s="732"/>
      <c r="O260" s="732"/>
      <c r="P260" s="732"/>
      <c r="Q260" s="732"/>
      <c r="R260" s="732"/>
      <c r="S260" s="732"/>
      <c r="T260" s="732"/>
      <c r="U260" s="732"/>
      <c r="V260" s="732"/>
      <c r="W260" s="732"/>
      <c r="X260" s="732"/>
      <c r="Y260" s="732"/>
      <c r="Z260" s="732"/>
      <c r="AA260" s="732"/>
      <c r="AB260" s="732"/>
      <c r="AC260" s="732"/>
      <c r="AD260" s="731">
        <v>1292659</v>
      </c>
      <c r="AE260" s="732"/>
      <c r="AF260" s="732"/>
      <c r="AG260" s="732"/>
      <c r="AH260" s="732"/>
      <c r="AI260" s="732"/>
      <c r="AJ260" s="732"/>
      <c r="AK260" s="732"/>
      <c r="AL260" s="732"/>
      <c r="AM260" s="732"/>
      <c r="AN260" s="732"/>
      <c r="AO260" s="732"/>
      <c r="AP260" s="732"/>
      <c r="AQ260" s="732"/>
      <c r="AR260" s="732"/>
      <c r="AS260" s="732"/>
      <c r="AT260" s="732"/>
      <c r="AU260" s="732"/>
      <c r="AV260" s="732"/>
      <c r="AW260" s="732"/>
      <c r="AX260" s="732"/>
      <c r="AY260" s="732"/>
      <c r="AZ260" s="732"/>
      <c r="BA260" s="732"/>
      <c r="BB260" s="732"/>
      <c r="BC260" s="732"/>
      <c r="BD260" s="732"/>
      <c r="BE260" s="732"/>
      <c r="BF260" s="732"/>
      <c r="BG260" s="732"/>
      <c r="BH260" s="732"/>
      <c r="BI260" s="732"/>
      <c r="BJ260" s="732"/>
      <c r="BK260" s="732"/>
    </row>
    <row r="261" spans="1:63" ht="22.5" customHeight="1">
      <c r="A261" s="496">
        <v>2</v>
      </c>
      <c r="B261" s="497" t="s">
        <v>910</v>
      </c>
      <c r="C261" s="498" t="s">
        <v>909</v>
      </c>
      <c r="D261" s="498">
        <v>7.3</v>
      </c>
      <c r="E261" s="497"/>
      <c r="F261" s="498">
        <v>7.3</v>
      </c>
      <c r="G261" s="550" t="s">
        <v>2934</v>
      </c>
      <c r="H261" s="555" t="s">
        <v>2159</v>
      </c>
      <c r="I261">
        <f t="shared" ref="I261:I324" si="4">SUMIF($J$1:$BK$1,$I$1,$J261:$BK261)</f>
        <v>0</v>
      </c>
      <c r="J261" s="732"/>
      <c r="K261" s="732"/>
      <c r="L261" s="732"/>
      <c r="M261" s="732"/>
      <c r="N261" s="732"/>
      <c r="O261" s="732"/>
      <c r="P261" s="732"/>
      <c r="Q261" s="732"/>
      <c r="R261" s="732"/>
      <c r="S261" s="732"/>
      <c r="T261" s="732"/>
      <c r="U261" s="732"/>
      <c r="V261" s="732"/>
      <c r="W261" s="732"/>
      <c r="X261" s="732"/>
      <c r="Y261" s="732"/>
      <c r="Z261" s="732"/>
      <c r="AA261" s="732"/>
      <c r="AB261" s="732"/>
      <c r="AC261" s="732"/>
      <c r="AD261" s="732"/>
      <c r="AE261" s="732"/>
      <c r="AF261" s="732"/>
      <c r="AG261" s="732"/>
      <c r="AH261" s="732"/>
      <c r="AI261" s="732"/>
      <c r="AJ261" s="732"/>
      <c r="AK261" s="732"/>
      <c r="AL261" s="732"/>
      <c r="AM261" s="732"/>
      <c r="AN261" s="732"/>
      <c r="AO261" s="732"/>
      <c r="AP261" s="732"/>
      <c r="AQ261" s="732"/>
      <c r="AR261" s="732"/>
      <c r="AS261" s="732"/>
      <c r="AT261" s="732"/>
      <c r="AU261" s="732"/>
      <c r="AV261" s="732"/>
      <c r="AW261" s="732"/>
      <c r="AX261" s="732"/>
      <c r="AY261" s="732"/>
      <c r="AZ261" s="732"/>
      <c r="BA261" s="732"/>
      <c r="BB261" s="732"/>
      <c r="BC261" s="732"/>
      <c r="BD261" s="731">
        <v>0</v>
      </c>
      <c r="BE261" s="732"/>
      <c r="BF261" s="732"/>
      <c r="BG261" s="732"/>
      <c r="BH261" s="732"/>
      <c r="BI261" s="732"/>
      <c r="BJ261" s="732"/>
      <c r="BK261" s="732"/>
    </row>
    <row r="262" spans="1:63" ht="22.5" customHeight="1">
      <c r="A262" s="496">
        <v>2</v>
      </c>
      <c r="B262" s="497" t="s">
        <v>910</v>
      </c>
      <c r="C262" s="498" t="s">
        <v>909</v>
      </c>
      <c r="D262" s="498" t="s">
        <v>936</v>
      </c>
      <c r="E262" s="497"/>
      <c r="F262" s="498" t="s">
        <v>936</v>
      </c>
      <c r="G262" s="550" t="s">
        <v>2935</v>
      </c>
      <c r="H262" s="555" t="s">
        <v>2160</v>
      </c>
      <c r="I262">
        <f t="shared" si="4"/>
        <v>0</v>
      </c>
      <c r="J262" s="732"/>
      <c r="K262" s="732"/>
      <c r="L262" s="732"/>
      <c r="M262" s="732"/>
      <c r="N262" s="732"/>
      <c r="O262" s="732"/>
      <c r="P262" s="732"/>
      <c r="Q262" s="732"/>
      <c r="R262" s="732"/>
      <c r="S262" s="732"/>
      <c r="T262" s="732"/>
      <c r="U262" s="732"/>
      <c r="V262" s="732"/>
      <c r="W262" s="732"/>
      <c r="X262" s="732"/>
      <c r="Y262" s="732"/>
      <c r="Z262" s="732"/>
      <c r="AA262" s="732"/>
      <c r="AB262" s="732"/>
      <c r="AC262" s="732"/>
      <c r="AD262" s="731">
        <v>21700</v>
      </c>
      <c r="AE262" s="732"/>
      <c r="AF262" s="732"/>
      <c r="AG262" s="732"/>
      <c r="AH262" s="732"/>
      <c r="AI262" s="732"/>
      <c r="AJ262" s="732"/>
      <c r="AK262" s="732"/>
      <c r="AL262" s="732"/>
      <c r="AM262" s="732"/>
      <c r="AN262" s="732"/>
      <c r="AO262" s="732"/>
      <c r="AP262" s="732"/>
      <c r="AQ262" s="732"/>
      <c r="AR262" s="732"/>
      <c r="AS262" s="732"/>
      <c r="AT262" s="732"/>
      <c r="AU262" s="732"/>
      <c r="AV262" s="732"/>
      <c r="AW262" s="732"/>
      <c r="AX262" s="732"/>
      <c r="AY262" s="732"/>
      <c r="AZ262" s="732"/>
      <c r="BA262" s="732"/>
      <c r="BB262" s="732"/>
      <c r="BC262" s="732"/>
      <c r="BD262" s="731">
        <v>16937.5</v>
      </c>
      <c r="BE262" s="732"/>
      <c r="BF262" s="732"/>
      <c r="BG262" s="732"/>
      <c r="BH262" s="732"/>
      <c r="BI262" s="732"/>
      <c r="BJ262" s="732"/>
      <c r="BK262" s="732"/>
    </row>
    <row r="263" spans="1:63" ht="22.5" customHeight="1">
      <c r="A263" s="496">
        <v>2</v>
      </c>
      <c r="B263" s="497" t="s">
        <v>910</v>
      </c>
      <c r="C263" s="498" t="s">
        <v>909</v>
      </c>
      <c r="D263" s="498" t="s">
        <v>937</v>
      </c>
      <c r="E263" s="497"/>
      <c r="F263" s="497" t="s">
        <v>937</v>
      </c>
      <c r="G263" s="548" t="s">
        <v>2937</v>
      </c>
      <c r="H263" s="547" t="s">
        <v>2161</v>
      </c>
      <c r="I263">
        <f t="shared" si="4"/>
        <v>0</v>
      </c>
      <c r="J263" s="732"/>
      <c r="K263" s="732"/>
      <c r="L263" s="732"/>
      <c r="M263" s="732"/>
      <c r="N263" s="732"/>
      <c r="O263" s="732"/>
      <c r="P263" s="732"/>
      <c r="Q263" s="732"/>
      <c r="R263" s="732"/>
      <c r="S263" s="732"/>
      <c r="T263" s="732"/>
      <c r="U263" s="732"/>
      <c r="V263" s="731">
        <v>0</v>
      </c>
      <c r="W263" s="732"/>
      <c r="X263" s="732"/>
      <c r="Y263" s="732"/>
      <c r="Z263" s="732"/>
      <c r="AA263" s="732"/>
      <c r="AB263" s="732"/>
      <c r="AC263" s="732"/>
      <c r="AD263" s="731">
        <v>327414.06</v>
      </c>
      <c r="AE263" s="732"/>
      <c r="AF263" s="732"/>
      <c r="AG263" s="732"/>
      <c r="AH263" s="732"/>
      <c r="AI263" s="732"/>
      <c r="AJ263" s="732"/>
      <c r="AK263" s="732"/>
      <c r="AL263" s="732"/>
      <c r="AM263" s="732"/>
      <c r="AN263" s="732"/>
      <c r="AO263" s="732"/>
      <c r="AP263" s="732"/>
      <c r="AQ263" s="732"/>
      <c r="AR263" s="732"/>
      <c r="AS263" s="732"/>
      <c r="AT263" s="732"/>
      <c r="AU263" s="732"/>
      <c r="AV263" s="732"/>
      <c r="AW263" s="732"/>
      <c r="AX263" s="732"/>
      <c r="AY263" s="732"/>
      <c r="AZ263" s="732"/>
      <c r="BA263" s="732"/>
      <c r="BB263" s="732"/>
      <c r="BC263" s="732"/>
      <c r="BD263" s="731">
        <v>0</v>
      </c>
      <c r="BE263" s="732"/>
      <c r="BF263" s="732"/>
      <c r="BG263" s="732"/>
      <c r="BH263" s="732"/>
      <c r="BI263" s="732"/>
      <c r="BJ263" s="732"/>
      <c r="BK263" s="732"/>
    </row>
    <row r="264" spans="1:63" ht="22.5" customHeight="1">
      <c r="A264" s="496">
        <v>2</v>
      </c>
      <c r="B264" s="497" t="s">
        <v>910</v>
      </c>
      <c r="C264" s="498" t="s">
        <v>909</v>
      </c>
      <c r="D264" s="498">
        <v>7.8</v>
      </c>
      <c r="E264" s="497"/>
      <c r="F264" s="497">
        <v>7.8</v>
      </c>
      <c r="G264" s="548" t="s">
        <v>2938</v>
      </c>
      <c r="H264" s="547" t="s">
        <v>2162</v>
      </c>
      <c r="I264">
        <f t="shared" si="4"/>
        <v>0</v>
      </c>
      <c r="J264" s="732"/>
      <c r="K264" s="732"/>
      <c r="L264" s="732"/>
      <c r="M264" s="732"/>
      <c r="N264" s="732"/>
      <c r="O264" s="732"/>
      <c r="P264" s="732"/>
      <c r="Q264" s="732"/>
      <c r="R264" s="732"/>
      <c r="S264" s="732"/>
      <c r="T264" s="732"/>
      <c r="U264" s="732"/>
      <c r="V264" s="732"/>
      <c r="W264" s="732"/>
      <c r="X264" s="732"/>
      <c r="Y264" s="732"/>
      <c r="Z264" s="732"/>
      <c r="AA264" s="732"/>
      <c r="AB264" s="732"/>
      <c r="AC264" s="732"/>
      <c r="AD264" s="732"/>
      <c r="AE264" s="732"/>
      <c r="AF264" s="732"/>
      <c r="AG264" s="732"/>
      <c r="AH264" s="732"/>
      <c r="AI264" s="732"/>
      <c r="AJ264" s="732"/>
      <c r="AK264" s="732"/>
      <c r="AL264" s="732"/>
      <c r="AM264" s="732"/>
      <c r="AN264" s="732"/>
      <c r="AO264" s="732"/>
      <c r="AP264" s="732"/>
      <c r="AQ264" s="732"/>
      <c r="AR264" s="732"/>
      <c r="AS264" s="732"/>
      <c r="AT264" s="732"/>
      <c r="AU264" s="732"/>
      <c r="AV264" s="732"/>
      <c r="AW264" s="732"/>
      <c r="AX264" s="732"/>
      <c r="AY264" s="732"/>
      <c r="AZ264" s="732"/>
      <c r="BA264" s="732"/>
      <c r="BB264" s="732"/>
      <c r="BC264" s="732"/>
      <c r="BD264" s="732"/>
      <c r="BE264" s="732"/>
      <c r="BF264" s="732"/>
      <c r="BG264" s="732"/>
      <c r="BH264" s="732"/>
      <c r="BI264" s="732"/>
      <c r="BJ264" s="732"/>
      <c r="BK264" s="732"/>
    </row>
    <row r="265" spans="1:63" ht="22.5" customHeight="1">
      <c r="A265" s="496">
        <v>2</v>
      </c>
      <c r="B265" s="497" t="s">
        <v>910</v>
      </c>
      <c r="C265" s="498" t="s">
        <v>909</v>
      </c>
      <c r="D265" s="498">
        <v>7.9</v>
      </c>
      <c r="E265" s="497"/>
      <c r="F265" s="497">
        <v>7.9</v>
      </c>
      <c r="G265" s="550" t="s">
        <v>2940</v>
      </c>
      <c r="H265" s="549" t="s">
        <v>3856</v>
      </c>
      <c r="I265">
        <f t="shared" si="4"/>
        <v>0</v>
      </c>
      <c r="J265" s="732"/>
      <c r="K265" s="732"/>
      <c r="L265" s="732"/>
      <c r="M265" s="732"/>
      <c r="N265" s="732"/>
      <c r="O265" s="732"/>
      <c r="P265" s="732"/>
      <c r="Q265" s="732"/>
      <c r="R265" s="732"/>
      <c r="S265" s="732"/>
      <c r="T265" s="732"/>
      <c r="U265" s="732"/>
      <c r="V265" s="732"/>
      <c r="W265" s="732"/>
      <c r="X265" s="732"/>
      <c r="Y265" s="732"/>
      <c r="Z265" s="732"/>
      <c r="AA265" s="732"/>
      <c r="AB265" s="732"/>
      <c r="AC265" s="732"/>
      <c r="AD265" s="732"/>
      <c r="AE265" s="732"/>
      <c r="AF265" s="732"/>
      <c r="AG265" s="732"/>
      <c r="AH265" s="732"/>
      <c r="AI265" s="732"/>
      <c r="AJ265" s="732"/>
      <c r="AK265" s="732"/>
      <c r="AL265" s="732"/>
      <c r="AM265" s="732"/>
      <c r="AN265" s="732"/>
      <c r="AO265" s="732"/>
      <c r="AP265" s="732"/>
      <c r="AQ265" s="732"/>
      <c r="AR265" s="732"/>
      <c r="AS265" s="732"/>
      <c r="AT265" s="732"/>
      <c r="AU265" s="732"/>
      <c r="AV265" s="732"/>
      <c r="AW265" s="732"/>
      <c r="AX265" s="732"/>
      <c r="AY265" s="732"/>
      <c r="AZ265" s="732"/>
      <c r="BA265" s="732"/>
      <c r="BB265" s="732"/>
      <c r="BC265" s="732"/>
      <c r="BD265" s="732"/>
      <c r="BE265" s="732"/>
      <c r="BF265" s="732"/>
      <c r="BG265" s="732"/>
      <c r="BH265" s="732"/>
      <c r="BI265" s="732"/>
      <c r="BJ265" s="732"/>
      <c r="BK265" s="732"/>
    </row>
    <row r="266" spans="1:63" ht="22.5" customHeight="1">
      <c r="A266" s="496">
        <v>2</v>
      </c>
      <c r="B266" s="497" t="s">
        <v>910</v>
      </c>
      <c r="C266" s="498" t="s">
        <v>909</v>
      </c>
      <c r="D266" s="498" t="s">
        <v>931</v>
      </c>
      <c r="E266" s="497"/>
      <c r="F266" s="497" t="s">
        <v>931</v>
      </c>
      <c r="G266" s="550" t="s">
        <v>2942</v>
      </c>
      <c r="H266" s="549" t="s">
        <v>2164</v>
      </c>
      <c r="I266">
        <f t="shared" si="4"/>
        <v>0</v>
      </c>
      <c r="J266" s="732"/>
      <c r="K266" s="732"/>
      <c r="L266" s="732"/>
      <c r="M266" s="732"/>
      <c r="N266" s="732"/>
      <c r="O266" s="732"/>
      <c r="P266" s="732"/>
      <c r="Q266" s="732"/>
      <c r="R266" s="732"/>
      <c r="S266" s="732"/>
      <c r="T266" s="732"/>
      <c r="U266" s="732"/>
      <c r="V266" s="732"/>
      <c r="W266" s="732"/>
      <c r="X266" s="732"/>
      <c r="Y266" s="732"/>
      <c r="Z266" s="732"/>
      <c r="AA266" s="732"/>
      <c r="AB266" s="732"/>
      <c r="AC266" s="732"/>
      <c r="AD266" s="732"/>
      <c r="AE266" s="732"/>
      <c r="AF266" s="732"/>
      <c r="AG266" s="732"/>
      <c r="AH266" s="732"/>
      <c r="AI266" s="732"/>
      <c r="AJ266" s="732"/>
      <c r="AK266" s="732"/>
      <c r="AL266" s="732"/>
      <c r="AM266" s="732"/>
      <c r="AN266" s="732"/>
      <c r="AO266" s="732"/>
      <c r="AP266" s="732"/>
      <c r="AQ266" s="732"/>
      <c r="AR266" s="732"/>
      <c r="AS266" s="732"/>
      <c r="AT266" s="732"/>
      <c r="AU266" s="732"/>
      <c r="AV266" s="732"/>
      <c r="AW266" s="732"/>
      <c r="AX266" s="732"/>
      <c r="AY266" s="732"/>
      <c r="AZ266" s="732"/>
      <c r="BA266" s="732"/>
      <c r="BB266" s="732"/>
      <c r="BC266" s="732"/>
      <c r="BD266" s="732"/>
      <c r="BE266" s="732"/>
      <c r="BF266" s="732"/>
      <c r="BG266" s="732"/>
      <c r="BH266" s="732"/>
      <c r="BI266" s="732"/>
      <c r="BJ266" s="732"/>
      <c r="BK266" s="732"/>
    </row>
    <row r="267" spans="1:63" ht="22.5" customHeight="1">
      <c r="A267" s="496">
        <v>2</v>
      </c>
      <c r="B267" s="497" t="s">
        <v>910</v>
      </c>
      <c r="C267" s="498" t="s">
        <v>909</v>
      </c>
      <c r="D267" s="498">
        <v>7.1</v>
      </c>
      <c r="E267" s="497" t="s">
        <v>945</v>
      </c>
      <c r="F267" s="497">
        <v>7.1</v>
      </c>
      <c r="G267" s="548" t="s">
        <v>3857</v>
      </c>
      <c r="H267" s="547" t="s">
        <v>3858</v>
      </c>
      <c r="I267">
        <f t="shared" si="4"/>
        <v>47374468.840000004</v>
      </c>
      <c r="J267" s="731">
        <v>21256539.649999999</v>
      </c>
      <c r="K267" s="732"/>
      <c r="L267" s="732"/>
      <c r="M267" s="732"/>
      <c r="N267" s="732"/>
      <c r="O267" s="732"/>
      <c r="P267" s="732"/>
      <c r="Q267" s="732"/>
      <c r="R267" s="732"/>
      <c r="S267" s="732"/>
      <c r="T267" s="732"/>
      <c r="U267" s="732"/>
      <c r="V267" s="731">
        <v>47374468.840000004</v>
      </c>
      <c r="W267" s="732"/>
      <c r="X267" s="732"/>
      <c r="Y267" s="732"/>
      <c r="Z267" s="732"/>
      <c r="AA267" s="732"/>
      <c r="AB267" s="732"/>
      <c r="AC267" s="732"/>
      <c r="AD267" s="731">
        <v>204742155.56999999</v>
      </c>
      <c r="AE267" s="732"/>
      <c r="AF267" s="732"/>
      <c r="AG267" s="732"/>
      <c r="AH267" s="732"/>
      <c r="AI267" s="732"/>
      <c r="AJ267" s="732"/>
      <c r="AK267" s="732"/>
      <c r="AL267" s="732"/>
      <c r="AM267" s="732"/>
      <c r="AN267" s="732"/>
      <c r="AO267" s="732"/>
      <c r="AP267" s="732"/>
      <c r="AQ267" s="732"/>
      <c r="AR267" s="731">
        <v>0</v>
      </c>
      <c r="AS267" s="732"/>
      <c r="AT267" s="732"/>
      <c r="AU267" s="732"/>
      <c r="AV267" s="732"/>
      <c r="AW267" s="732"/>
      <c r="AX267" s="732"/>
      <c r="AY267" s="732"/>
      <c r="AZ267" s="732"/>
      <c r="BA267" s="732"/>
      <c r="BB267" s="732"/>
      <c r="BC267" s="732"/>
      <c r="BD267" s="731">
        <v>38852832.130000003</v>
      </c>
      <c r="BE267" s="732"/>
      <c r="BF267" s="732"/>
      <c r="BG267" s="732"/>
      <c r="BH267" s="732"/>
      <c r="BI267" s="732"/>
      <c r="BJ267" s="732"/>
      <c r="BK267" s="732"/>
    </row>
    <row r="268" spans="1:63" ht="22.5" customHeight="1">
      <c r="A268" s="496">
        <v>2</v>
      </c>
      <c r="B268" s="497" t="s">
        <v>910</v>
      </c>
      <c r="C268" s="498" t="s">
        <v>909</v>
      </c>
      <c r="D268" s="498">
        <v>7.8</v>
      </c>
      <c r="E268" s="497" t="s">
        <v>945</v>
      </c>
      <c r="F268" s="497">
        <v>7.8</v>
      </c>
      <c r="G268" s="548" t="s">
        <v>3859</v>
      </c>
      <c r="H268" s="547" t="s">
        <v>3860</v>
      </c>
      <c r="I268">
        <f t="shared" si="4"/>
        <v>918290.5</v>
      </c>
      <c r="J268" s="731">
        <v>284350.5</v>
      </c>
      <c r="K268" s="732"/>
      <c r="L268" s="732"/>
      <c r="M268" s="732"/>
      <c r="N268" s="732"/>
      <c r="O268" s="732"/>
      <c r="P268" s="732"/>
      <c r="Q268" s="732"/>
      <c r="R268" s="732"/>
      <c r="S268" s="732"/>
      <c r="T268" s="732"/>
      <c r="U268" s="732"/>
      <c r="V268" s="731">
        <v>918290.5</v>
      </c>
      <c r="W268" s="732"/>
      <c r="X268" s="732"/>
      <c r="Y268" s="732"/>
      <c r="Z268" s="732"/>
      <c r="AA268" s="732"/>
      <c r="AB268" s="732"/>
      <c r="AC268" s="732"/>
      <c r="AD268" s="731">
        <v>663689.5</v>
      </c>
      <c r="AE268" s="732"/>
      <c r="AF268" s="732"/>
      <c r="AG268" s="732"/>
      <c r="AH268" s="732"/>
      <c r="AI268" s="732"/>
      <c r="AJ268" s="732"/>
      <c r="AK268" s="732"/>
      <c r="AL268" s="732"/>
      <c r="AM268" s="732"/>
      <c r="AN268" s="732"/>
      <c r="AO268" s="732"/>
      <c r="AP268" s="732"/>
      <c r="AQ268" s="732"/>
      <c r="AR268" s="731">
        <v>0</v>
      </c>
      <c r="AS268" s="732"/>
      <c r="AT268" s="732"/>
      <c r="AU268" s="732"/>
      <c r="AV268" s="732"/>
      <c r="AW268" s="732"/>
      <c r="AX268" s="732"/>
      <c r="AY268" s="732"/>
      <c r="AZ268" s="732"/>
      <c r="BA268" s="732"/>
      <c r="BB268" s="732"/>
      <c r="BC268" s="732"/>
      <c r="BD268" s="731">
        <v>205850.8</v>
      </c>
      <c r="BE268" s="732"/>
      <c r="BF268" s="732"/>
      <c r="BG268" s="732"/>
      <c r="BH268" s="732"/>
      <c r="BI268" s="732"/>
      <c r="BJ268" s="732"/>
      <c r="BK268" s="732"/>
    </row>
    <row r="269" spans="1:63" ht="22.5" customHeight="1">
      <c r="A269" s="496">
        <v>2</v>
      </c>
      <c r="B269" s="497" t="s">
        <v>910</v>
      </c>
      <c r="C269" s="498" t="s">
        <v>909</v>
      </c>
      <c r="D269" s="498">
        <v>7.2</v>
      </c>
      <c r="E269" s="497" t="s">
        <v>945</v>
      </c>
      <c r="F269" s="497">
        <v>7.2</v>
      </c>
      <c r="G269" s="548" t="s">
        <v>3861</v>
      </c>
      <c r="H269" s="547" t="s">
        <v>3862</v>
      </c>
      <c r="I269">
        <f t="shared" si="4"/>
        <v>24567423.75</v>
      </c>
      <c r="J269" s="731">
        <v>88069273.079999998</v>
      </c>
      <c r="K269" s="732"/>
      <c r="L269" s="732"/>
      <c r="M269" s="732"/>
      <c r="N269" s="732"/>
      <c r="O269" s="732"/>
      <c r="P269" s="732"/>
      <c r="Q269" s="732"/>
      <c r="R269" s="732"/>
      <c r="S269" s="732"/>
      <c r="T269" s="732"/>
      <c r="U269" s="732"/>
      <c r="V269" s="731">
        <v>24567423.75</v>
      </c>
      <c r="W269" s="732"/>
      <c r="X269" s="732"/>
      <c r="Y269" s="732"/>
      <c r="Z269" s="732"/>
      <c r="AA269" s="732"/>
      <c r="AB269" s="732"/>
      <c r="AC269" s="732"/>
      <c r="AD269" s="731">
        <v>179160049.03</v>
      </c>
      <c r="AE269" s="732"/>
      <c r="AF269" s="732"/>
      <c r="AG269" s="732"/>
      <c r="AH269" s="732"/>
      <c r="AI269" s="732"/>
      <c r="AJ269" s="732"/>
      <c r="AK269" s="732"/>
      <c r="AL269" s="732"/>
      <c r="AM269" s="732"/>
      <c r="AN269" s="732"/>
      <c r="AO269" s="732"/>
      <c r="AP269" s="732"/>
      <c r="AQ269" s="732"/>
      <c r="AR269" s="731">
        <v>0</v>
      </c>
      <c r="AS269" s="732"/>
      <c r="AT269" s="732"/>
      <c r="AU269" s="732"/>
      <c r="AV269" s="732"/>
      <c r="AW269" s="732"/>
      <c r="AX269" s="732"/>
      <c r="AY269" s="732"/>
      <c r="AZ269" s="732"/>
      <c r="BA269" s="732"/>
      <c r="BB269" s="732"/>
      <c r="BC269" s="732"/>
      <c r="BD269" s="731">
        <v>22511812.280000001</v>
      </c>
      <c r="BE269" s="732"/>
      <c r="BF269" s="732"/>
      <c r="BG269" s="732"/>
      <c r="BH269" s="732"/>
      <c r="BI269" s="732"/>
      <c r="BJ269" s="732"/>
      <c r="BK269" s="732"/>
    </row>
    <row r="270" spans="1:63" ht="22.5" customHeight="1">
      <c r="A270" s="496">
        <v>2</v>
      </c>
      <c r="B270" s="497" t="s">
        <v>910</v>
      </c>
      <c r="C270" s="498" t="s">
        <v>909</v>
      </c>
      <c r="D270" s="498">
        <v>7.3</v>
      </c>
      <c r="E270" s="497" t="s">
        <v>945</v>
      </c>
      <c r="F270" s="497">
        <v>7.3</v>
      </c>
      <c r="G270" s="550" t="s">
        <v>3863</v>
      </c>
      <c r="H270" s="549" t="s">
        <v>3864</v>
      </c>
      <c r="I270">
        <f t="shared" si="4"/>
        <v>5184963.7</v>
      </c>
      <c r="J270" s="731">
        <v>34885190.399999999</v>
      </c>
      <c r="K270" s="732"/>
      <c r="L270" s="732"/>
      <c r="M270" s="732"/>
      <c r="N270" s="732"/>
      <c r="O270" s="732"/>
      <c r="P270" s="732"/>
      <c r="Q270" s="732"/>
      <c r="R270" s="732"/>
      <c r="S270" s="732"/>
      <c r="T270" s="732"/>
      <c r="U270" s="732"/>
      <c r="V270" s="731">
        <v>5184963.7</v>
      </c>
      <c r="W270" s="732"/>
      <c r="X270" s="732"/>
      <c r="Y270" s="732"/>
      <c r="Z270" s="732"/>
      <c r="AA270" s="732"/>
      <c r="AB270" s="732"/>
      <c r="AC270" s="732"/>
      <c r="AD270" s="731">
        <v>18704905.75</v>
      </c>
      <c r="AE270" s="732"/>
      <c r="AF270" s="732"/>
      <c r="AG270" s="732"/>
      <c r="AH270" s="732"/>
      <c r="AI270" s="732"/>
      <c r="AJ270" s="732"/>
      <c r="AK270" s="732"/>
      <c r="AL270" s="732"/>
      <c r="AM270" s="732"/>
      <c r="AN270" s="732"/>
      <c r="AO270" s="732"/>
      <c r="AP270" s="732"/>
      <c r="AQ270" s="732"/>
      <c r="AR270" s="731">
        <v>0</v>
      </c>
      <c r="AS270" s="732"/>
      <c r="AT270" s="732"/>
      <c r="AU270" s="732"/>
      <c r="AV270" s="732"/>
      <c r="AW270" s="732"/>
      <c r="AX270" s="732"/>
      <c r="AY270" s="732"/>
      <c r="AZ270" s="732"/>
      <c r="BA270" s="732"/>
      <c r="BB270" s="732"/>
      <c r="BC270" s="732"/>
      <c r="BD270" s="731">
        <v>596095.85</v>
      </c>
      <c r="BE270" s="732"/>
      <c r="BF270" s="732"/>
      <c r="BG270" s="732"/>
      <c r="BH270" s="732"/>
      <c r="BI270" s="732"/>
      <c r="BJ270" s="732"/>
      <c r="BK270" s="732"/>
    </row>
    <row r="271" spans="1:63" ht="22.5" customHeight="1">
      <c r="A271" s="496">
        <v>2</v>
      </c>
      <c r="B271" s="497" t="s">
        <v>910</v>
      </c>
      <c r="C271" s="498" t="s">
        <v>909</v>
      </c>
      <c r="D271" s="498" t="s">
        <v>931</v>
      </c>
      <c r="E271" s="497" t="s">
        <v>945</v>
      </c>
      <c r="F271" s="497" t="s">
        <v>931</v>
      </c>
      <c r="G271" s="550" t="s">
        <v>3865</v>
      </c>
      <c r="H271" s="549" t="s">
        <v>3866</v>
      </c>
      <c r="I271">
        <f t="shared" si="4"/>
        <v>84530</v>
      </c>
      <c r="J271" s="732"/>
      <c r="K271" s="732"/>
      <c r="L271" s="732"/>
      <c r="M271" s="732"/>
      <c r="N271" s="732"/>
      <c r="O271" s="732"/>
      <c r="P271" s="732"/>
      <c r="Q271" s="732"/>
      <c r="R271" s="732"/>
      <c r="S271" s="732"/>
      <c r="T271" s="732"/>
      <c r="U271" s="732"/>
      <c r="V271" s="731">
        <v>84530</v>
      </c>
      <c r="W271" s="732"/>
      <c r="X271" s="732"/>
      <c r="Y271" s="732"/>
      <c r="Z271" s="732"/>
      <c r="AA271" s="732"/>
      <c r="AB271" s="732"/>
      <c r="AC271" s="732"/>
      <c r="AD271" s="732"/>
      <c r="AE271" s="732"/>
      <c r="AF271" s="732"/>
      <c r="AG271" s="732"/>
      <c r="AH271" s="732"/>
      <c r="AI271" s="732"/>
      <c r="AJ271" s="732"/>
      <c r="AK271" s="732"/>
      <c r="AL271" s="732"/>
      <c r="AM271" s="732"/>
      <c r="AN271" s="732"/>
      <c r="AO271" s="732"/>
      <c r="AP271" s="732"/>
      <c r="AQ271" s="732"/>
      <c r="AR271" s="732"/>
      <c r="AS271" s="732"/>
      <c r="AT271" s="732"/>
      <c r="AU271" s="732"/>
      <c r="AV271" s="732"/>
      <c r="AW271" s="732"/>
      <c r="AX271" s="732"/>
      <c r="AY271" s="732"/>
      <c r="AZ271" s="732"/>
      <c r="BA271" s="732"/>
      <c r="BB271" s="732"/>
      <c r="BC271" s="732"/>
      <c r="BD271" s="732"/>
      <c r="BE271" s="732"/>
      <c r="BF271" s="732"/>
      <c r="BG271" s="732"/>
      <c r="BH271" s="732"/>
      <c r="BI271" s="732"/>
      <c r="BJ271" s="732"/>
      <c r="BK271" s="732"/>
    </row>
    <row r="272" spans="1:63" ht="22.5" customHeight="1">
      <c r="A272" s="496">
        <v>2</v>
      </c>
      <c r="B272" s="497" t="s">
        <v>910</v>
      </c>
      <c r="C272" s="498" t="s">
        <v>909</v>
      </c>
      <c r="D272" s="498">
        <v>7.9</v>
      </c>
      <c r="E272" s="497" t="s">
        <v>945</v>
      </c>
      <c r="F272" s="497">
        <v>7.9</v>
      </c>
      <c r="G272" s="550" t="s">
        <v>3867</v>
      </c>
      <c r="H272" s="556" t="s">
        <v>3868</v>
      </c>
      <c r="I272">
        <f t="shared" si="4"/>
        <v>209650</v>
      </c>
      <c r="J272" s="731">
        <v>3415755.94</v>
      </c>
      <c r="K272" s="732"/>
      <c r="L272" s="732"/>
      <c r="M272" s="732"/>
      <c r="N272" s="732"/>
      <c r="O272" s="732"/>
      <c r="P272" s="732"/>
      <c r="Q272" s="732"/>
      <c r="R272" s="732"/>
      <c r="S272" s="732"/>
      <c r="T272" s="732"/>
      <c r="U272" s="732"/>
      <c r="V272" s="731">
        <v>209650</v>
      </c>
      <c r="W272" s="732"/>
      <c r="X272" s="732"/>
      <c r="Y272" s="732"/>
      <c r="Z272" s="732"/>
      <c r="AA272" s="732"/>
      <c r="AB272" s="732"/>
      <c r="AC272" s="732"/>
      <c r="AD272" s="731">
        <v>542454.12</v>
      </c>
      <c r="AE272" s="732"/>
      <c r="AF272" s="732"/>
      <c r="AG272" s="732"/>
      <c r="AH272" s="732"/>
      <c r="AI272" s="732"/>
      <c r="AJ272" s="732"/>
      <c r="AK272" s="732"/>
      <c r="AL272" s="732"/>
      <c r="AM272" s="732"/>
      <c r="AN272" s="732"/>
      <c r="AO272" s="732"/>
      <c r="AP272" s="732"/>
      <c r="AQ272" s="732"/>
      <c r="AR272" s="731">
        <v>0</v>
      </c>
      <c r="AS272" s="732"/>
      <c r="AT272" s="732"/>
      <c r="AU272" s="732"/>
      <c r="AV272" s="732"/>
      <c r="AW272" s="732"/>
      <c r="AX272" s="732"/>
      <c r="AY272" s="732"/>
      <c r="AZ272" s="732"/>
      <c r="BA272" s="732"/>
      <c r="BB272" s="732"/>
      <c r="BC272" s="732"/>
      <c r="BD272" s="731">
        <v>442835.23</v>
      </c>
      <c r="BE272" s="732"/>
      <c r="BF272" s="732"/>
      <c r="BG272" s="732"/>
      <c r="BH272" s="732"/>
      <c r="BI272" s="732"/>
      <c r="BJ272" s="732"/>
      <c r="BK272" s="732"/>
    </row>
    <row r="273" spans="1:63" ht="22.5" customHeight="1">
      <c r="A273" s="496">
        <v>2</v>
      </c>
      <c r="B273" s="497" t="s">
        <v>910</v>
      </c>
      <c r="C273" s="498" t="s">
        <v>909</v>
      </c>
      <c r="D273" s="498" t="s">
        <v>936</v>
      </c>
      <c r="E273" s="497" t="s">
        <v>945</v>
      </c>
      <c r="F273" s="497" t="s">
        <v>936</v>
      </c>
      <c r="G273" s="550" t="s">
        <v>3869</v>
      </c>
      <c r="H273" s="556" t="s">
        <v>3870</v>
      </c>
      <c r="I273">
        <f t="shared" si="4"/>
        <v>3799828</v>
      </c>
      <c r="J273" s="731">
        <v>5552492.8200000003</v>
      </c>
      <c r="K273" s="732"/>
      <c r="L273" s="732"/>
      <c r="M273" s="732"/>
      <c r="N273" s="732"/>
      <c r="O273" s="732"/>
      <c r="P273" s="732"/>
      <c r="Q273" s="732"/>
      <c r="R273" s="732"/>
      <c r="S273" s="732"/>
      <c r="T273" s="732"/>
      <c r="U273" s="732"/>
      <c r="V273" s="731">
        <v>3799828</v>
      </c>
      <c r="W273" s="732"/>
      <c r="X273" s="732"/>
      <c r="Y273" s="732"/>
      <c r="Z273" s="732"/>
      <c r="AA273" s="732"/>
      <c r="AB273" s="732"/>
      <c r="AC273" s="732"/>
      <c r="AD273" s="731">
        <v>26511851.34</v>
      </c>
      <c r="AE273" s="732"/>
      <c r="AF273" s="732"/>
      <c r="AG273" s="732"/>
      <c r="AH273" s="732"/>
      <c r="AI273" s="732"/>
      <c r="AJ273" s="732"/>
      <c r="AK273" s="732"/>
      <c r="AL273" s="732"/>
      <c r="AM273" s="732"/>
      <c r="AN273" s="732"/>
      <c r="AO273" s="732"/>
      <c r="AP273" s="732"/>
      <c r="AQ273" s="732"/>
      <c r="AR273" s="731">
        <v>0</v>
      </c>
      <c r="AS273" s="732"/>
      <c r="AT273" s="732"/>
      <c r="AU273" s="732"/>
      <c r="AV273" s="732"/>
      <c r="AW273" s="732"/>
      <c r="AX273" s="732"/>
      <c r="AY273" s="732"/>
      <c r="AZ273" s="732"/>
      <c r="BA273" s="732"/>
      <c r="BB273" s="732"/>
      <c r="BC273" s="732"/>
      <c r="BD273" s="731">
        <v>1436178.3</v>
      </c>
      <c r="BE273" s="732"/>
      <c r="BF273" s="732"/>
      <c r="BG273" s="732"/>
      <c r="BH273" s="732"/>
      <c r="BI273" s="732"/>
      <c r="BJ273" s="732"/>
      <c r="BK273" s="732"/>
    </row>
    <row r="274" spans="1:63" ht="22.5" customHeight="1">
      <c r="A274" s="496">
        <v>2</v>
      </c>
      <c r="B274" s="497" t="s">
        <v>910</v>
      </c>
      <c r="C274" s="498" t="s">
        <v>909</v>
      </c>
      <c r="D274" s="498" t="s">
        <v>937</v>
      </c>
      <c r="E274" s="497" t="s">
        <v>945</v>
      </c>
      <c r="F274" s="497" t="s">
        <v>937</v>
      </c>
      <c r="G274" s="550" t="s">
        <v>3871</v>
      </c>
      <c r="H274" s="556" t="s">
        <v>3872</v>
      </c>
      <c r="I274">
        <f t="shared" si="4"/>
        <v>13034392.66</v>
      </c>
      <c r="J274" s="731">
        <v>47728382.479999997</v>
      </c>
      <c r="K274" s="732"/>
      <c r="L274" s="732"/>
      <c r="M274" s="732"/>
      <c r="N274" s="732"/>
      <c r="O274" s="732"/>
      <c r="P274" s="732"/>
      <c r="Q274" s="732"/>
      <c r="R274" s="732"/>
      <c r="S274" s="732"/>
      <c r="T274" s="732"/>
      <c r="U274" s="732"/>
      <c r="V274" s="731">
        <v>13034392.66</v>
      </c>
      <c r="W274" s="732"/>
      <c r="X274" s="732"/>
      <c r="Y274" s="732"/>
      <c r="Z274" s="732"/>
      <c r="AA274" s="732"/>
      <c r="AB274" s="732"/>
      <c r="AC274" s="732"/>
      <c r="AD274" s="731">
        <v>107453911.89</v>
      </c>
      <c r="AE274" s="732"/>
      <c r="AF274" s="732"/>
      <c r="AG274" s="732"/>
      <c r="AH274" s="732"/>
      <c r="AI274" s="732"/>
      <c r="AJ274" s="732"/>
      <c r="AK274" s="732"/>
      <c r="AL274" s="732"/>
      <c r="AM274" s="732"/>
      <c r="AN274" s="732"/>
      <c r="AO274" s="732"/>
      <c r="AP274" s="732"/>
      <c r="AQ274" s="732"/>
      <c r="AR274" s="731">
        <v>0</v>
      </c>
      <c r="AS274" s="732"/>
      <c r="AT274" s="732"/>
      <c r="AU274" s="732"/>
      <c r="AV274" s="732"/>
      <c r="AW274" s="732"/>
      <c r="AX274" s="732"/>
      <c r="AY274" s="732"/>
      <c r="AZ274" s="732"/>
      <c r="BA274" s="732"/>
      <c r="BB274" s="732"/>
      <c r="BC274" s="732"/>
      <c r="BD274" s="731">
        <v>5827297.7699999996</v>
      </c>
      <c r="BE274" s="732"/>
      <c r="BF274" s="732"/>
      <c r="BG274" s="732"/>
      <c r="BH274" s="732"/>
      <c r="BI274" s="732"/>
      <c r="BJ274" s="732"/>
      <c r="BK274" s="732"/>
    </row>
    <row r="275" spans="1:63" ht="22.5" customHeight="1">
      <c r="A275" s="496">
        <v>2</v>
      </c>
      <c r="B275" s="497" t="s">
        <v>910</v>
      </c>
      <c r="C275" s="498" t="s">
        <v>909</v>
      </c>
      <c r="D275" s="498">
        <v>7.4</v>
      </c>
      <c r="E275" s="497"/>
      <c r="F275" s="497">
        <v>7.4</v>
      </c>
      <c r="G275" s="550" t="s">
        <v>2944</v>
      </c>
      <c r="H275" s="556" t="s">
        <v>3873</v>
      </c>
      <c r="I275">
        <f t="shared" si="4"/>
        <v>0</v>
      </c>
      <c r="J275" s="732"/>
      <c r="K275" s="732"/>
      <c r="L275" s="732"/>
      <c r="M275" s="732"/>
      <c r="N275" s="732"/>
      <c r="O275" s="732"/>
      <c r="P275" s="732"/>
      <c r="Q275" s="732"/>
      <c r="R275" s="732"/>
      <c r="S275" s="732"/>
      <c r="T275" s="732"/>
      <c r="U275" s="732"/>
      <c r="V275" s="732"/>
      <c r="W275" s="732"/>
      <c r="X275" s="732"/>
      <c r="Y275" s="732"/>
      <c r="Z275" s="732"/>
      <c r="AA275" s="732"/>
      <c r="AB275" s="732"/>
      <c r="AC275" s="732"/>
      <c r="AD275" s="731">
        <v>49800</v>
      </c>
      <c r="AE275" s="732"/>
      <c r="AF275" s="732"/>
      <c r="AG275" s="732"/>
      <c r="AH275" s="732"/>
      <c r="AI275" s="732"/>
      <c r="AJ275" s="732"/>
      <c r="AK275" s="732"/>
      <c r="AL275" s="732"/>
      <c r="AM275" s="732"/>
      <c r="AN275" s="732"/>
      <c r="AO275" s="732"/>
      <c r="AP275" s="732"/>
      <c r="AQ275" s="732"/>
      <c r="AR275" s="732"/>
      <c r="AS275" s="732"/>
      <c r="AT275" s="732"/>
      <c r="AU275" s="732"/>
      <c r="AV275" s="732"/>
      <c r="AW275" s="732"/>
      <c r="AX275" s="732"/>
      <c r="AY275" s="732"/>
      <c r="AZ275" s="732"/>
      <c r="BA275" s="732"/>
      <c r="BB275" s="732"/>
      <c r="BC275" s="732"/>
      <c r="BD275" s="732"/>
      <c r="BE275" s="732"/>
      <c r="BF275" s="732"/>
      <c r="BG275" s="732"/>
      <c r="BH275" s="732"/>
      <c r="BI275" s="732"/>
      <c r="BJ275" s="732"/>
      <c r="BK275" s="732"/>
    </row>
    <row r="276" spans="1:63" ht="22.5" customHeight="1">
      <c r="A276" s="496">
        <v>2</v>
      </c>
      <c r="B276" s="497" t="s">
        <v>910</v>
      </c>
      <c r="C276" s="498" t="s">
        <v>909</v>
      </c>
      <c r="D276" s="498" t="s">
        <v>937</v>
      </c>
      <c r="E276" s="497" t="s">
        <v>945</v>
      </c>
      <c r="F276" s="497" t="s">
        <v>937</v>
      </c>
      <c r="G276" s="550" t="s">
        <v>3874</v>
      </c>
      <c r="H276" s="556" t="s">
        <v>350</v>
      </c>
      <c r="I276">
        <f t="shared" si="4"/>
        <v>5151520</v>
      </c>
      <c r="J276" s="732"/>
      <c r="K276" s="732"/>
      <c r="L276" s="732"/>
      <c r="M276" s="732"/>
      <c r="N276" s="732"/>
      <c r="O276" s="732"/>
      <c r="P276" s="732"/>
      <c r="Q276" s="732"/>
      <c r="R276" s="732"/>
      <c r="S276" s="732"/>
      <c r="T276" s="732"/>
      <c r="U276" s="732"/>
      <c r="V276" s="731">
        <v>5151520</v>
      </c>
      <c r="W276" s="732"/>
      <c r="X276" s="732"/>
      <c r="Y276" s="732"/>
      <c r="Z276" s="732"/>
      <c r="AA276" s="732"/>
      <c r="AB276" s="732"/>
      <c r="AC276" s="732"/>
      <c r="AD276" s="731">
        <v>0</v>
      </c>
      <c r="AE276" s="732"/>
      <c r="AF276" s="732"/>
      <c r="AG276" s="732"/>
      <c r="AH276" s="732"/>
      <c r="AI276" s="732"/>
      <c r="AJ276" s="732"/>
      <c r="AK276" s="732"/>
      <c r="AL276" s="732"/>
      <c r="AM276" s="732"/>
      <c r="AN276" s="732"/>
      <c r="AO276" s="732"/>
      <c r="AP276" s="732"/>
      <c r="AQ276" s="732"/>
      <c r="AR276" s="731">
        <v>33354985.43</v>
      </c>
      <c r="AS276" s="732"/>
      <c r="AT276" s="732"/>
      <c r="AU276" s="732"/>
      <c r="AV276" s="732"/>
      <c r="AW276" s="732"/>
      <c r="AX276" s="732"/>
      <c r="AY276" s="732"/>
      <c r="AZ276" s="732"/>
      <c r="BA276" s="732"/>
      <c r="BB276" s="732"/>
      <c r="BC276" s="732"/>
      <c r="BD276" s="732"/>
      <c r="BE276" s="732"/>
      <c r="BF276" s="732"/>
      <c r="BG276" s="732"/>
      <c r="BH276" s="732"/>
      <c r="BI276" s="732"/>
      <c r="BJ276" s="732"/>
      <c r="BK276" s="732"/>
    </row>
    <row r="277" spans="1:63" ht="22.5" customHeight="1">
      <c r="A277" s="496">
        <v>2</v>
      </c>
      <c r="B277" s="497" t="s">
        <v>910</v>
      </c>
      <c r="C277" s="498" t="s">
        <v>909</v>
      </c>
      <c r="D277" s="498" t="s">
        <v>937</v>
      </c>
      <c r="E277" s="497" t="s">
        <v>945</v>
      </c>
      <c r="F277" s="497" t="s">
        <v>937</v>
      </c>
      <c r="G277" s="550" t="s">
        <v>3659</v>
      </c>
      <c r="H277" s="556" t="s">
        <v>3660</v>
      </c>
      <c r="I277">
        <f t="shared" si="4"/>
        <v>0</v>
      </c>
      <c r="J277" s="732"/>
      <c r="K277" s="732"/>
      <c r="L277" s="732"/>
      <c r="M277" s="732"/>
      <c r="N277" s="732"/>
      <c r="O277" s="732"/>
      <c r="P277" s="732"/>
      <c r="Q277" s="732"/>
      <c r="R277" s="732"/>
      <c r="S277" s="732"/>
      <c r="T277" s="732"/>
      <c r="U277" s="732"/>
      <c r="V277" s="732"/>
      <c r="W277" s="732"/>
      <c r="X277" s="732"/>
      <c r="Y277" s="732"/>
      <c r="Z277" s="732"/>
      <c r="AA277" s="732"/>
      <c r="AB277" s="732"/>
      <c r="AC277" s="732"/>
      <c r="AD277" s="732"/>
      <c r="AE277" s="732"/>
      <c r="AF277" s="732"/>
      <c r="AG277" s="732"/>
      <c r="AH277" s="732"/>
      <c r="AI277" s="732"/>
      <c r="AJ277" s="732"/>
      <c r="AK277" s="732"/>
      <c r="AL277" s="732"/>
      <c r="AM277" s="732"/>
      <c r="AN277" s="732"/>
      <c r="AO277" s="732"/>
      <c r="AP277" s="732"/>
      <c r="AQ277" s="732"/>
      <c r="AR277" s="731">
        <v>116172582</v>
      </c>
      <c r="AS277" s="732"/>
      <c r="AT277" s="732"/>
      <c r="AU277" s="732"/>
      <c r="AV277" s="732"/>
      <c r="AW277" s="732"/>
      <c r="AX277" s="732"/>
      <c r="AY277" s="732"/>
      <c r="AZ277" s="732"/>
      <c r="BA277" s="732"/>
      <c r="BB277" s="732"/>
      <c r="BC277" s="732"/>
      <c r="BD277" s="732"/>
      <c r="BE277" s="732"/>
      <c r="BF277" s="732"/>
      <c r="BG277" s="732"/>
      <c r="BH277" s="732"/>
      <c r="BI277" s="732"/>
      <c r="BJ277" s="732"/>
      <c r="BK277" s="732"/>
    </row>
    <row r="278" spans="1:63" ht="22.5" customHeight="1">
      <c r="A278" s="496">
        <v>2</v>
      </c>
      <c r="B278" s="497" t="s">
        <v>910</v>
      </c>
      <c r="C278" s="498" t="s">
        <v>909</v>
      </c>
      <c r="D278" s="498" t="s">
        <v>937</v>
      </c>
      <c r="E278" s="497"/>
      <c r="F278" s="497" t="s">
        <v>937</v>
      </c>
      <c r="G278" s="550" t="s">
        <v>2945</v>
      </c>
      <c r="H278" s="556" t="s">
        <v>351</v>
      </c>
      <c r="I278">
        <f t="shared" si="4"/>
        <v>0</v>
      </c>
      <c r="J278" s="732"/>
      <c r="K278" s="732"/>
      <c r="L278" s="732"/>
      <c r="M278" s="732"/>
      <c r="N278" s="732"/>
      <c r="O278" s="732"/>
      <c r="P278" s="732"/>
      <c r="Q278" s="732"/>
      <c r="R278" s="732"/>
      <c r="S278" s="732"/>
      <c r="T278" s="732"/>
      <c r="U278" s="732"/>
      <c r="V278" s="732"/>
      <c r="W278" s="732"/>
      <c r="X278" s="732"/>
      <c r="Y278" s="732"/>
      <c r="Z278" s="732"/>
      <c r="AA278" s="732"/>
      <c r="AB278" s="732"/>
      <c r="AC278" s="732"/>
      <c r="AD278" s="732"/>
      <c r="AE278" s="732"/>
      <c r="AF278" s="732"/>
      <c r="AG278" s="732"/>
      <c r="AH278" s="732"/>
      <c r="AI278" s="732"/>
      <c r="AJ278" s="732"/>
      <c r="AK278" s="732"/>
      <c r="AL278" s="732"/>
      <c r="AM278" s="732"/>
      <c r="AN278" s="732"/>
      <c r="AO278" s="732"/>
      <c r="AP278" s="732"/>
      <c r="AQ278" s="732"/>
      <c r="AR278" s="732"/>
      <c r="AS278" s="732"/>
      <c r="AT278" s="732"/>
      <c r="AU278" s="732"/>
      <c r="AV278" s="732"/>
      <c r="AW278" s="732"/>
      <c r="AX278" s="732"/>
      <c r="AY278" s="732"/>
      <c r="AZ278" s="732"/>
      <c r="BA278" s="732"/>
      <c r="BB278" s="732"/>
      <c r="BC278" s="732"/>
      <c r="BD278" s="732"/>
      <c r="BE278" s="732"/>
      <c r="BF278" s="732"/>
      <c r="BG278" s="732"/>
      <c r="BH278" s="732"/>
      <c r="BI278" s="732"/>
      <c r="BJ278" s="732"/>
      <c r="BK278" s="732"/>
    </row>
    <row r="279" spans="1:63" ht="22.5" customHeight="1">
      <c r="A279" s="496">
        <v>2</v>
      </c>
      <c r="B279" s="497" t="s">
        <v>910</v>
      </c>
      <c r="C279" s="498" t="s">
        <v>909</v>
      </c>
      <c r="D279" s="498" t="s">
        <v>937</v>
      </c>
      <c r="E279" s="497"/>
      <c r="F279" s="497" t="s">
        <v>937</v>
      </c>
      <c r="G279" s="550" t="s">
        <v>2946</v>
      </c>
      <c r="H279" s="556" t="s">
        <v>352</v>
      </c>
      <c r="I279">
        <f t="shared" si="4"/>
        <v>0</v>
      </c>
      <c r="J279" s="732"/>
      <c r="K279" s="732"/>
      <c r="L279" s="732"/>
      <c r="M279" s="732"/>
      <c r="N279" s="732"/>
      <c r="O279" s="732"/>
      <c r="P279" s="732"/>
      <c r="Q279" s="732"/>
      <c r="R279" s="732"/>
      <c r="S279" s="732"/>
      <c r="T279" s="732"/>
      <c r="U279" s="732"/>
      <c r="V279" s="732"/>
      <c r="W279" s="732"/>
      <c r="X279" s="732"/>
      <c r="Y279" s="732"/>
      <c r="Z279" s="732"/>
      <c r="AA279" s="732"/>
      <c r="AB279" s="732"/>
      <c r="AC279" s="732"/>
      <c r="AD279" s="732"/>
      <c r="AE279" s="732"/>
      <c r="AF279" s="732"/>
      <c r="AG279" s="732"/>
      <c r="AH279" s="732"/>
      <c r="AI279" s="732"/>
      <c r="AJ279" s="732"/>
      <c r="AK279" s="732"/>
      <c r="AL279" s="732"/>
      <c r="AM279" s="732"/>
      <c r="AN279" s="732"/>
      <c r="AO279" s="732"/>
      <c r="AP279" s="732"/>
      <c r="AQ279" s="732"/>
      <c r="AR279" s="732"/>
      <c r="AS279" s="732"/>
      <c r="AT279" s="732"/>
      <c r="AU279" s="732"/>
      <c r="AV279" s="732"/>
      <c r="AW279" s="732"/>
      <c r="AX279" s="732"/>
      <c r="AY279" s="732"/>
      <c r="AZ279" s="732"/>
      <c r="BA279" s="732"/>
      <c r="BB279" s="732"/>
      <c r="BC279" s="732"/>
      <c r="BD279" s="732"/>
      <c r="BE279" s="732"/>
      <c r="BF279" s="732"/>
      <c r="BG279" s="732"/>
      <c r="BH279" s="732"/>
      <c r="BI279" s="732"/>
      <c r="BJ279" s="732"/>
      <c r="BK279" s="732"/>
    </row>
    <row r="280" spans="1:63" ht="22.5" customHeight="1">
      <c r="A280" s="496">
        <v>2</v>
      </c>
      <c r="B280" s="497" t="s">
        <v>910</v>
      </c>
      <c r="C280" s="498" t="s">
        <v>909</v>
      </c>
      <c r="D280" s="498">
        <v>7.1</v>
      </c>
      <c r="E280" s="497"/>
      <c r="F280" s="497">
        <v>7.1</v>
      </c>
      <c r="G280" s="550" t="s">
        <v>2947</v>
      </c>
      <c r="H280" s="549" t="s">
        <v>3875</v>
      </c>
      <c r="I280">
        <f t="shared" si="4"/>
        <v>0</v>
      </c>
      <c r="J280" s="732"/>
      <c r="K280" s="732"/>
      <c r="L280" s="732"/>
      <c r="M280" s="732"/>
      <c r="N280" s="732"/>
      <c r="O280" s="732"/>
      <c r="P280" s="732"/>
      <c r="Q280" s="732"/>
      <c r="R280" s="732"/>
      <c r="S280" s="732"/>
      <c r="T280" s="732"/>
      <c r="U280" s="732"/>
      <c r="V280" s="732"/>
      <c r="W280" s="732"/>
      <c r="X280" s="732"/>
      <c r="Y280" s="732"/>
      <c r="Z280" s="732"/>
      <c r="AA280" s="732"/>
      <c r="AB280" s="732"/>
      <c r="AC280" s="732"/>
      <c r="AD280" s="732"/>
      <c r="AE280" s="732"/>
      <c r="AF280" s="732"/>
      <c r="AG280" s="732"/>
      <c r="AH280" s="732"/>
      <c r="AI280" s="732"/>
      <c r="AJ280" s="732"/>
      <c r="AK280" s="732"/>
      <c r="AL280" s="732"/>
      <c r="AM280" s="732"/>
      <c r="AN280" s="732"/>
      <c r="AO280" s="732"/>
      <c r="AP280" s="732"/>
      <c r="AQ280" s="732"/>
      <c r="AR280" s="732"/>
      <c r="AS280" s="732"/>
      <c r="AT280" s="732"/>
      <c r="AU280" s="732"/>
      <c r="AV280" s="732"/>
      <c r="AW280" s="732"/>
      <c r="AX280" s="732"/>
      <c r="AY280" s="732"/>
      <c r="AZ280" s="732"/>
      <c r="BA280" s="732"/>
      <c r="BB280" s="732"/>
      <c r="BC280" s="732"/>
      <c r="BD280" s="732"/>
      <c r="BE280" s="732"/>
      <c r="BF280" s="732"/>
      <c r="BG280" s="732"/>
      <c r="BH280" s="732"/>
      <c r="BI280" s="732"/>
      <c r="BJ280" s="732"/>
      <c r="BK280" s="732"/>
    </row>
    <row r="281" spans="1:63" ht="22.5" customHeight="1">
      <c r="A281" s="496">
        <v>2</v>
      </c>
      <c r="B281" s="497" t="s">
        <v>910</v>
      </c>
      <c r="C281" s="498" t="s">
        <v>909</v>
      </c>
      <c r="D281" s="498">
        <v>7.2</v>
      </c>
      <c r="E281" s="497"/>
      <c r="F281" s="497">
        <v>7.2</v>
      </c>
      <c r="G281" s="550" t="s">
        <v>2949</v>
      </c>
      <c r="H281" s="556" t="s">
        <v>3876</v>
      </c>
      <c r="I281">
        <f t="shared" si="4"/>
        <v>0</v>
      </c>
      <c r="J281" s="732"/>
      <c r="K281" s="732"/>
      <c r="L281" s="732"/>
      <c r="M281" s="732"/>
      <c r="N281" s="732"/>
      <c r="O281" s="732"/>
      <c r="P281" s="732"/>
      <c r="Q281" s="732"/>
      <c r="R281" s="732"/>
      <c r="S281" s="732"/>
      <c r="T281" s="732"/>
      <c r="U281" s="732"/>
      <c r="V281" s="732"/>
      <c r="W281" s="732"/>
      <c r="X281" s="732"/>
      <c r="Y281" s="732"/>
      <c r="Z281" s="732"/>
      <c r="AA281" s="732"/>
      <c r="AB281" s="732"/>
      <c r="AC281" s="732"/>
      <c r="AD281" s="732"/>
      <c r="AE281" s="732"/>
      <c r="AF281" s="732"/>
      <c r="AG281" s="732"/>
      <c r="AH281" s="732"/>
      <c r="AI281" s="732"/>
      <c r="AJ281" s="732"/>
      <c r="AK281" s="732"/>
      <c r="AL281" s="732"/>
      <c r="AM281" s="732"/>
      <c r="AN281" s="732"/>
      <c r="AO281" s="732"/>
      <c r="AP281" s="732"/>
      <c r="AQ281" s="732"/>
      <c r="AR281" s="732"/>
      <c r="AS281" s="732"/>
      <c r="AT281" s="732"/>
      <c r="AU281" s="732"/>
      <c r="AV281" s="732"/>
      <c r="AW281" s="732"/>
      <c r="AX281" s="732"/>
      <c r="AY281" s="732"/>
      <c r="AZ281" s="732"/>
      <c r="BA281" s="732"/>
      <c r="BB281" s="732"/>
      <c r="BC281" s="732"/>
      <c r="BD281" s="732"/>
      <c r="BE281" s="732"/>
      <c r="BF281" s="732"/>
      <c r="BG281" s="732"/>
      <c r="BH281" s="732"/>
      <c r="BI281" s="732"/>
      <c r="BJ281" s="732"/>
      <c r="BK281" s="732"/>
    </row>
    <row r="282" spans="1:63" ht="22.5" customHeight="1">
      <c r="A282" s="496">
        <v>2</v>
      </c>
      <c r="B282" s="497" t="s">
        <v>910</v>
      </c>
      <c r="C282" s="498" t="s">
        <v>909</v>
      </c>
      <c r="D282" s="498">
        <v>7.3</v>
      </c>
      <c r="E282" s="497"/>
      <c r="F282" s="497">
        <v>7.3</v>
      </c>
      <c r="G282" s="548" t="s">
        <v>2951</v>
      </c>
      <c r="H282" s="547" t="s">
        <v>3877</v>
      </c>
      <c r="I282">
        <f t="shared" si="4"/>
        <v>0</v>
      </c>
      <c r="J282" s="732"/>
      <c r="K282" s="732"/>
      <c r="L282" s="732"/>
      <c r="M282" s="732"/>
      <c r="N282" s="732"/>
      <c r="O282" s="732"/>
      <c r="P282" s="732"/>
      <c r="Q282" s="732"/>
      <c r="R282" s="732"/>
      <c r="S282" s="732"/>
      <c r="T282" s="732"/>
      <c r="U282" s="732"/>
      <c r="V282" s="732"/>
      <c r="W282" s="732"/>
      <c r="X282" s="732"/>
      <c r="Y282" s="732"/>
      <c r="Z282" s="732"/>
      <c r="AA282" s="732"/>
      <c r="AB282" s="732"/>
      <c r="AC282" s="732"/>
      <c r="AD282" s="732"/>
      <c r="AE282" s="732"/>
      <c r="AF282" s="732"/>
      <c r="AG282" s="732"/>
      <c r="AH282" s="732"/>
      <c r="AI282" s="732"/>
      <c r="AJ282" s="732"/>
      <c r="AK282" s="732"/>
      <c r="AL282" s="732"/>
      <c r="AM282" s="732"/>
      <c r="AN282" s="732"/>
      <c r="AO282" s="732"/>
      <c r="AP282" s="732"/>
      <c r="AQ282" s="732"/>
      <c r="AR282" s="732"/>
      <c r="AS282" s="732"/>
      <c r="AT282" s="732"/>
      <c r="AU282" s="732"/>
      <c r="AV282" s="732"/>
      <c r="AW282" s="732"/>
      <c r="AX282" s="732"/>
      <c r="AY282" s="732"/>
      <c r="AZ282" s="732"/>
      <c r="BA282" s="732"/>
      <c r="BB282" s="732"/>
      <c r="BC282" s="732"/>
      <c r="BD282" s="732"/>
      <c r="BE282" s="732"/>
      <c r="BF282" s="732"/>
      <c r="BG282" s="732"/>
      <c r="BH282" s="732"/>
      <c r="BI282" s="732"/>
      <c r="BJ282" s="732"/>
      <c r="BK282" s="732"/>
    </row>
    <row r="283" spans="1:63" ht="22.5" customHeight="1">
      <c r="A283" s="496">
        <v>2</v>
      </c>
      <c r="B283" s="497" t="s">
        <v>910</v>
      </c>
      <c r="C283" s="498" t="s">
        <v>909</v>
      </c>
      <c r="D283" s="498" t="s">
        <v>936</v>
      </c>
      <c r="E283" s="497"/>
      <c r="F283" s="497" t="s">
        <v>936</v>
      </c>
      <c r="G283" s="548" t="s">
        <v>2953</v>
      </c>
      <c r="H283" s="547" t="s">
        <v>3878</v>
      </c>
      <c r="I283">
        <f t="shared" si="4"/>
        <v>0</v>
      </c>
      <c r="J283" s="732"/>
      <c r="K283" s="732"/>
      <c r="L283" s="732"/>
      <c r="M283" s="732"/>
      <c r="N283" s="732"/>
      <c r="O283" s="732"/>
      <c r="P283" s="732"/>
      <c r="Q283" s="732"/>
      <c r="R283" s="732"/>
      <c r="S283" s="732"/>
      <c r="T283" s="732"/>
      <c r="U283" s="732"/>
      <c r="V283" s="732"/>
      <c r="W283" s="732"/>
      <c r="X283" s="732"/>
      <c r="Y283" s="732"/>
      <c r="Z283" s="732"/>
      <c r="AA283" s="732"/>
      <c r="AB283" s="732"/>
      <c r="AC283" s="732"/>
      <c r="AD283" s="732"/>
      <c r="AE283" s="732"/>
      <c r="AF283" s="732"/>
      <c r="AG283" s="732"/>
      <c r="AH283" s="732"/>
      <c r="AI283" s="732"/>
      <c r="AJ283" s="732"/>
      <c r="AK283" s="732"/>
      <c r="AL283" s="732"/>
      <c r="AM283" s="732"/>
      <c r="AN283" s="732"/>
      <c r="AO283" s="732"/>
      <c r="AP283" s="732"/>
      <c r="AQ283" s="732"/>
      <c r="AR283" s="732"/>
      <c r="AS283" s="732"/>
      <c r="AT283" s="732"/>
      <c r="AU283" s="732"/>
      <c r="AV283" s="732"/>
      <c r="AW283" s="732"/>
      <c r="AX283" s="732"/>
      <c r="AY283" s="732"/>
      <c r="AZ283" s="732"/>
      <c r="BA283" s="732"/>
      <c r="BB283" s="732"/>
      <c r="BC283" s="732"/>
      <c r="BD283" s="732"/>
      <c r="BE283" s="732"/>
      <c r="BF283" s="732"/>
      <c r="BG283" s="732"/>
      <c r="BH283" s="732"/>
      <c r="BI283" s="732"/>
      <c r="BJ283" s="732"/>
      <c r="BK283" s="732"/>
    </row>
    <row r="284" spans="1:63" ht="22.5" customHeight="1">
      <c r="A284" s="496">
        <v>2</v>
      </c>
      <c r="B284" s="497" t="s">
        <v>910</v>
      </c>
      <c r="C284" s="498" t="s">
        <v>909</v>
      </c>
      <c r="D284" s="498" t="s">
        <v>937</v>
      </c>
      <c r="E284" s="497"/>
      <c r="F284" s="497" t="s">
        <v>937</v>
      </c>
      <c r="G284" s="550" t="s">
        <v>2955</v>
      </c>
      <c r="H284" s="549" t="s">
        <v>3879</v>
      </c>
      <c r="I284">
        <f t="shared" si="4"/>
        <v>0</v>
      </c>
      <c r="J284" s="732"/>
      <c r="K284" s="732"/>
      <c r="L284" s="732"/>
      <c r="M284" s="732"/>
      <c r="N284" s="732"/>
      <c r="O284" s="732"/>
      <c r="P284" s="732"/>
      <c r="Q284" s="732"/>
      <c r="R284" s="732"/>
      <c r="S284" s="732"/>
      <c r="T284" s="732"/>
      <c r="U284" s="732"/>
      <c r="V284" s="732"/>
      <c r="W284" s="732"/>
      <c r="X284" s="732"/>
      <c r="Y284" s="732"/>
      <c r="Z284" s="732"/>
      <c r="AA284" s="732"/>
      <c r="AB284" s="732"/>
      <c r="AC284" s="732"/>
      <c r="AD284" s="732"/>
      <c r="AE284" s="732"/>
      <c r="AF284" s="732"/>
      <c r="AG284" s="732"/>
      <c r="AH284" s="732"/>
      <c r="AI284" s="732"/>
      <c r="AJ284" s="732"/>
      <c r="AK284" s="732"/>
      <c r="AL284" s="732"/>
      <c r="AM284" s="732"/>
      <c r="AN284" s="732"/>
      <c r="AO284" s="732"/>
      <c r="AP284" s="732"/>
      <c r="AQ284" s="732"/>
      <c r="AR284" s="732"/>
      <c r="AS284" s="732"/>
      <c r="AT284" s="732"/>
      <c r="AU284" s="732"/>
      <c r="AV284" s="732"/>
      <c r="AW284" s="732"/>
      <c r="AX284" s="732"/>
      <c r="AY284" s="732"/>
      <c r="AZ284" s="732"/>
      <c r="BA284" s="732"/>
      <c r="BB284" s="732"/>
      <c r="BC284" s="732"/>
      <c r="BD284" s="732"/>
      <c r="BE284" s="732"/>
      <c r="BF284" s="732"/>
      <c r="BG284" s="732"/>
      <c r="BH284" s="732"/>
      <c r="BI284" s="732"/>
      <c r="BJ284" s="732"/>
      <c r="BK284" s="732"/>
    </row>
    <row r="285" spans="1:63" ht="22.5" customHeight="1">
      <c r="A285" s="496">
        <v>2</v>
      </c>
      <c r="B285" s="497" t="s">
        <v>910</v>
      </c>
      <c r="C285" s="498" t="s">
        <v>909</v>
      </c>
      <c r="D285" s="498">
        <v>7.8</v>
      </c>
      <c r="E285" s="497"/>
      <c r="F285" s="497">
        <v>7.8</v>
      </c>
      <c r="G285" s="550" t="s">
        <v>2957</v>
      </c>
      <c r="H285" s="549" t="s">
        <v>3880</v>
      </c>
      <c r="I285">
        <f t="shared" si="4"/>
        <v>0</v>
      </c>
      <c r="J285" s="732"/>
      <c r="K285" s="732"/>
      <c r="L285" s="732"/>
      <c r="M285" s="732"/>
      <c r="N285" s="732"/>
      <c r="O285" s="732"/>
      <c r="P285" s="732"/>
      <c r="Q285" s="732"/>
      <c r="R285" s="732"/>
      <c r="S285" s="732"/>
      <c r="T285" s="732"/>
      <c r="U285" s="732"/>
      <c r="V285" s="732"/>
      <c r="W285" s="732"/>
      <c r="X285" s="732"/>
      <c r="Y285" s="732"/>
      <c r="Z285" s="732"/>
      <c r="AA285" s="732"/>
      <c r="AB285" s="732"/>
      <c r="AC285" s="732"/>
      <c r="AD285" s="732"/>
      <c r="AE285" s="732"/>
      <c r="AF285" s="732"/>
      <c r="AG285" s="732"/>
      <c r="AH285" s="732"/>
      <c r="AI285" s="732"/>
      <c r="AJ285" s="732"/>
      <c r="AK285" s="732"/>
      <c r="AL285" s="732"/>
      <c r="AM285" s="732"/>
      <c r="AN285" s="732"/>
      <c r="AO285" s="732"/>
      <c r="AP285" s="732"/>
      <c r="AQ285" s="732"/>
      <c r="AR285" s="732"/>
      <c r="AS285" s="732"/>
      <c r="AT285" s="732"/>
      <c r="AU285" s="732"/>
      <c r="AV285" s="732"/>
      <c r="AW285" s="732"/>
      <c r="AX285" s="732"/>
      <c r="AY285" s="732"/>
      <c r="AZ285" s="732"/>
      <c r="BA285" s="732"/>
      <c r="BB285" s="732"/>
      <c r="BC285" s="732"/>
      <c r="BD285" s="732"/>
      <c r="BE285" s="732"/>
      <c r="BF285" s="732"/>
      <c r="BG285" s="732"/>
      <c r="BH285" s="732"/>
      <c r="BI285" s="732"/>
      <c r="BJ285" s="732"/>
      <c r="BK285" s="732"/>
    </row>
    <row r="286" spans="1:63" ht="22.5" customHeight="1">
      <c r="A286" s="496">
        <v>2</v>
      </c>
      <c r="B286" s="497" t="s">
        <v>910</v>
      </c>
      <c r="C286" s="498" t="s">
        <v>909</v>
      </c>
      <c r="D286" s="498">
        <v>7.9</v>
      </c>
      <c r="E286" s="497"/>
      <c r="F286" s="497">
        <v>7.9</v>
      </c>
      <c r="G286" s="550" t="s">
        <v>2959</v>
      </c>
      <c r="H286" s="549" t="s">
        <v>3881</v>
      </c>
      <c r="I286">
        <f t="shared" si="4"/>
        <v>0</v>
      </c>
      <c r="J286" s="732"/>
      <c r="K286" s="732"/>
      <c r="L286" s="732"/>
      <c r="M286" s="732"/>
      <c r="N286" s="732"/>
      <c r="O286" s="732"/>
      <c r="P286" s="732"/>
      <c r="Q286" s="732"/>
      <c r="R286" s="732"/>
      <c r="S286" s="732"/>
      <c r="T286" s="732"/>
      <c r="U286" s="732"/>
      <c r="V286" s="732"/>
      <c r="W286" s="732"/>
      <c r="X286" s="732"/>
      <c r="Y286" s="732"/>
      <c r="Z286" s="732"/>
      <c r="AA286" s="732"/>
      <c r="AB286" s="732"/>
      <c r="AC286" s="732"/>
      <c r="AD286" s="732"/>
      <c r="AE286" s="732"/>
      <c r="AF286" s="732"/>
      <c r="AG286" s="732"/>
      <c r="AH286" s="732"/>
      <c r="AI286" s="732"/>
      <c r="AJ286" s="732"/>
      <c r="AK286" s="732"/>
      <c r="AL286" s="732"/>
      <c r="AM286" s="732"/>
      <c r="AN286" s="732"/>
      <c r="AO286" s="732"/>
      <c r="AP286" s="732"/>
      <c r="AQ286" s="732"/>
      <c r="AR286" s="732"/>
      <c r="AS286" s="732"/>
      <c r="AT286" s="732"/>
      <c r="AU286" s="732"/>
      <c r="AV286" s="732"/>
      <c r="AW286" s="732"/>
      <c r="AX286" s="732"/>
      <c r="AY286" s="732"/>
      <c r="AZ286" s="732"/>
      <c r="BA286" s="732"/>
      <c r="BB286" s="732"/>
      <c r="BC286" s="732"/>
      <c r="BD286" s="732"/>
      <c r="BE286" s="732"/>
      <c r="BF286" s="732"/>
      <c r="BG286" s="732"/>
      <c r="BH286" s="732"/>
      <c r="BI286" s="732"/>
      <c r="BJ286" s="732"/>
      <c r="BK286" s="732"/>
    </row>
    <row r="287" spans="1:63" ht="22.5" customHeight="1">
      <c r="A287" s="496">
        <v>2</v>
      </c>
      <c r="B287" s="497" t="s">
        <v>910</v>
      </c>
      <c r="C287" s="498" t="s">
        <v>909</v>
      </c>
      <c r="D287" s="498" t="s">
        <v>931</v>
      </c>
      <c r="E287" s="497"/>
      <c r="F287" s="497" t="s">
        <v>931</v>
      </c>
      <c r="G287" s="550" t="s">
        <v>2961</v>
      </c>
      <c r="H287" s="549" t="s">
        <v>3882</v>
      </c>
      <c r="I287">
        <f t="shared" si="4"/>
        <v>0</v>
      </c>
      <c r="J287" s="732"/>
      <c r="K287" s="732"/>
      <c r="L287" s="732"/>
      <c r="M287" s="732"/>
      <c r="N287" s="732"/>
      <c r="O287" s="732"/>
      <c r="P287" s="732"/>
      <c r="Q287" s="732"/>
      <c r="R287" s="732"/>
      <c r="S287" s="732"/>
      <c r="T287" s="732"/>
      <c r="U287" s="732"/>
      <c r="V287" s="732"/>
      <c r="W287" s="732"/>
      <c r="X287" s="732"/>
      <c r="Y287" s="732"/>
      <c r="Z287" s="732"/>
      <c r="AA287" s="732"/>
      <c r="AB287" s="732"/>
      <c r="AC287" s="732"/>
      <c r="AD287" s="732"/>
      <c r="AE287" s="732"/>
      <c r="AF287" s="732"/>
      <c r="AG287" s="732"/>
      <c r="AH287" s="732"/>
      <c r="AI287" s="732"/>
      <c r="AJ287" s="732"/>
      <c r="AK287" s="732"/>
      <c r="AL287" s="732"/>
      <c r="AM287" s="732"/>
      <c r="AN287" s="732"/>
      <c r="AO287" s="732"/>
      <c r="AP287" s="732"/>
      <c r="AQ287" s="732"/>
      <c r="AR287" s="732"/>
      <c r="AS287" s="732"/>
      <c r="AT287" s="732"/>
      <c r="AU287" s="732"/>
      <c r="AV287" s="732"/>
      <c r="AW287" s="732"/>
      <c r="AX287" s="732"/>
      <c r="AY287" s="732"/>
      <c r="AZ287" s="732"/>
      <c r="BA287" s="732"/>
      <c r="BB287" s="732"/>
      <c r="BC287" s="732"/>
      <c r="BD287" s="732"/>
      <c r="BE287" s="732"/>
      <c r="BF287" s="732"/>
      <c r="BG287" s="732"/>
      <c r="BH287" s="732"/>
      <c r="BI287" s="732"/>
      <c r="BJ287" s="732"/>
      <c r="BK287" s="732"/>
    </row>
    <row r="288" spans="1:63" ht="22.5" customHeight="1">
      <c r="A288" s="496">
        <v>2</v>
      </c>
      <c r="B288" s="497" t="s">
        <v>910</v>
      </c>
      <c r="C288" s="498" t="s">
        <v>909</v>
      </c>
      <c r="D288" s="498">
        <v>7.1</v>
      </c>
      <c r="E288" s="497" t="s">
        <v>945</v>
      </c>
      <c r="F288" s="497">
        <v>7.1</v>
      </c>
      <c r="G288" s="550" t="s">
        <v>3883</v>
      </c>
      <c r="H288" s="549" t="s">
        <v>353</v>
      </c>
      <c r="I288">
        <f t="shared" si="4"/>
        <v>5666443.3600000003</v>
      </c>
      <c r="J288" s="732"/>
      <c r="K288" s="732"/>
      <c r="L288" s="732"/>
      <c r="M288" s="732"/>
      <c r="N288" s="732"/>
      <c r="O288" s="732"/>
      <c r="P288" s="732"/>
      <c r="Q288" s="732"/>
      <c r="R288" s="732"/>
      <c r="S288" s="732"/>
      <c r="T288" s="732"/>
      <c r="U288" s="732"/>
      <c r="V288" s="731">
        <v>5666443.3600000003</v>
      </c>
      <c r="W288" s="732"/>
      <c r="X288" s="732"/>
      <c r="Y288" s="732"/>
      <c r="Z288" s="732"/>
      <c r="AA288" s="732"/>
      <c r="AB288" s="732"/>
      <c r="AC288" s="732"/>
      <c r="AD288" s="732"/>
      <c r="AE288" s="732"/>
      <c r="AF288" s="732"/>
      <c r="AG288" s="732"/>
      <c r="AH288" s="732"/>
      <c r="AI288" s="732"/>
      <c r="AJ288" s="732"/>
      <c r="AK288" s="732"/>
      <c r="AL288" s="732"/>
      <c r="AM288" s="732"/>
      <c r="AN288" s="732"/>
      <c r="AO288" s="732"/>
      <c r="AP288" s="732"/>
      <c r="AQ288" s="732"/>
      <c r="AR288" s="732"/>
      <c r="AS288" s="732"/>
      <c r="AT288" s="732"/>
      <c r="AU288" s="732"/>
      <c r="AV288" s="732"/>
      <c r="AW288" s="732"/>
      <c r="AX288" s="732"/>
      <c r="AY288" s="732"/>
      <c r="AZ288" s="732"/>
      <c r="BA288" s="732"/>
      <c r="BB288" s="732"/>
      <c r="BC288" s="732"/>
      <c r="BD288" s="731">
        <v>2691137.6</v>
      </c>
      <c r="BE288" s="732"/>
      <c r="BF288" s="732"/>
      <c r="BG288" s="732"/>
      <c r="BH288" s="732"/>
      <c r="BI288" s="732"/>
      <c r="BJ288" s="732"/>
      <c r="BK288" s="732"/>
    </row>
    <row r="289" spans="1:63" ht="22.5" customHeight="1">
      <c r="A289" s="496">
        <v>2</v>
      </c>
      <c r="B289" s="497" t="s">
        <v>910</v>
      </c>
      <c r="C289" s="498" t="s">
        <v>909</v>
      </c>
      <c r="D289" s="498">
        <v>7.2</v>
      </c>
      <c r="E289" s="497" t="s">
        <v>945</v>
      </c>
      <c r="F289" s="497">
        <v>7.2</v>
      </c>
      <c r="G289" s="550" t="s">
        <v>3884</v>
      </c>
      <c r="H289" s="549" t="s">
        <v>3885</v>
      </c>
      <c r="I289">
        <f t="shared" si="4"/>
        <v>0</v>
      </c>
      <c r="J289" s="732"/>
      <c r="K289" s="732"/>
      <c r="L289" s="732"/>
      <c r="M289" s="732"/>
      <c r="N289" s="732"/>
      <c r="O289" s="732"/>
      <c r="P289" s="732"/>
      <c r="Q289" s="732"/>
      <c r="R289" s="732"/>
      <c r="S289" s="732"/>
      <c r="T289" s="732"/>
      <c r="U289" s="732"/>
      <c r="V289" s="732"/>
      <c r="W289" s="732"/>
      <c r="X289" s="732"/>
      <c r="Y289" s="732"/>
      <c r="Z289" s="732"/>
      <c r="AA289" s="732"/>
      <c r="AB289" s="732"/>
      <c r="AC289" s="732"/>
      <c r="AD289" s="732"/>
      <c r="AE289" s="732"/>
      <c r="AF289" s="732"/>
      <c r="AG289" s="732"/>
      <c r="AH289" s="732"/>
      <c r="AI289" s="732"/>
      <c r="AJ289" s="732"/>
      <c r="AK289" s="732"/>
      <c r="AL289" s="732"/>
      <c r="AM289" s="732"/>
      <c r="AN289" s="732"/>
      <c r="AO289" s="732"/>
      <c r="AP289" s="732"/>
      <c r="AQ289" s="732"/>
      <c r="AR289" s="732"/>
      <c r="AS289" s="732"/>
      <c r="AT289" s="732"/>
      <c r="AU289" s="732"/>
      <c r="AV289" s="732"/>
      <c r="AW289" s="732"/>
      <c r="AX289" s="732"/>
      <c r="AY289" s="732"/>
      <c r="AZ289" s="732"/>
      <c r="BA289" s="732"/>
      <c r="BB289" s="732"/>
      <c r="BC289" s="732"/>
      <c r="BD289" s="731">
        <v>400000</v>
      </c>
      <c r="BE289" s="732"/>
      <c r="BF289" s="732"/>
      <c r="BG289" s="732"/>
      <c r="BH289" s="732"/>
      <c r="BI289" s="732"/>
      <c r="BJ289" s="732"/>
      <c r="BK289" s="732"/>
    </row>
    <row r="290" spans="1:63" ht="22.5" customHeight="1">
      <c r="A290" s="496">
        <v>2</v>
      </c>
      <c r="B290" s="497" t="s">
        <v>910</v>
      </c>
      <c r="C290" s="498" t="s">
        <v>909</v>
      </c>
      <c r="D290" s="498">
        <v>7.3</v>
      </c>
      <c r="E290" s="497" t="s">
        <v>945</v>
      </c>
      <c r="F290" s="497">
        <v>7.3</v>
      </c>
      <c r="G290" s="550" t="s">
        <v>3886</v>
      </c>
      <c r="H290" s="549" t="s">
        <v>3887</v>
      </c>
      <c r="I290">
        <f t="shared" si="4"/>
        <v>21700</v>
      </c>
      <c r="J290" s="732"/>
      <c r="K290" s="732"/>
      <c r="L290" s="732"/>
      <c r="M290" s="732"/>
      <c r="N290" s="732"/>
      <c r="O290" s="732"/>
      <c r="P290" s="732"/>
      <c r="Q290" s="732"/>
      <c r="R290" s="732"/>
      <c r="S290" s="732"/>
      <c r="T290" s="732"/>
      <c r="U290" s="732"/>
      <c r="V290" s="731">
        <v>21700</v>
      </c>
      <c r="W290" s="732"/>
      <c r="X290" s="732"/>
      <c r="Y290" s="732"/>
      <c r="Z290" s="732"/>
      <c r="AA290" s="732"/>
      <c r="AB290" s="732"/>
      <c r="AC290" s="732"/>
      <c r="AD290" s="732"/>
      <c r="AE290" s="732"/>
      <c r="AF290" s="732"/>
      <c r="AG290" s="732"/>
      <c r="AH290" s="732"/>
      <c r="AI290" s="732"/>
      <c r="AJ290" s="732"/>
      <c r="AK290" s="732"/>
      <c r="AL290" s="732"/>
      <c r="AM290" s="732"/>
      <c r="AN290" s="732"/>
      <c r="AO290" s="732"/>
      <c r="AP290" s="732"/>
      <c r="AQ290" s="732"/>
      <c r="AR290" s="732"/>
      <c r="AS290" s="732"/>
      <c r="AT290" s="732"/>
      <c r="AU290" s="732"/>
      <c r="AV290" s="732"/>
      <c r="AW290" s="732"/>
      <c r="AX290" s="732"/>
      <c r="AY290" s="732"/>
      <c r="AZ290" s="732"/>
      <c r="BA290" s="732"/>
      <c r="BB290" s="732"/>
      <c r="BC290" s="732"/>
      <c r="BD290" s="732"/>
      <c r="BE290" s="732"/>
      <c r="BF290" s="732"/>
      <c r="BG290" s="732"/>
      <c r="BH290" s="732"/>
      <c r="BI290" s="732"/>
      <c r="BJ290" s="732"/>
      <c r="BK290" s="732"/>
    </row>
    <row r="291" spans="1:63" ht="22.5" customHeight="1">
      <c r="A291" s="496">
        <v>2</v>
      </c>
      <c r="B291" s="497" t="s">
        <v>910</v>
      </c>
      <c r="C291" s="498" t="s">
        <v>909</v>
      </c>
      <c r="D291" s="498" t="s">
        <v>936</v>
      </c>
      <c r="E291" s="497" t="s">
        <v>945</v>
      </c>
      <c r="F291" s="497" t="s">
        <v>936</v>
      </c>
      <c r="G291" s="550" t="s">
        <v>3888</v>
      </c>
      <c r="H291" s="549" t="s">
        <v>3889</v>
      </c>
      <c r="I291">
        <f t="shared" si="4"/>
        <v>0</v>
      </c>
      <c r="J291" s="732"/>
      <c r="K291" s="732"/>
      <c r="L291" s="732"/>
      <c r="M291" s="732"/>
      <c r="N291" s="732"/>
      <c r="O291" s="732"/>
      <c r="P291" s="732"/>
      <c r="Q291" s="732"/>
      <c r="R291" s="732"/>
      <c r="S291" s="732"/>
      <c r="T291" s="732"/>
      <c r="U291" s="732"/>
      <c r="V291" s="732"/>
      <c r="W291" s="732"/>
      <c r="X291" s="732"/>
      <c r="Y291" s="732"/>
      <c r="Z291" s="732"/>
      <c r="AA291" s="732"/>
      <c r="AB291" s="732"/>
      <c r="AC291" s="732"/>
      <c r="AD291" s="732"/>
      <c r="AE291" s="732"/>
      <c r="AF291" s="732"/>
      <c r="AG291" s="732"/>
      <c r="AH291" s="732"/>
      <c r="AI291" s="732"/>
      <c r="AJ291" s="732"/>
      <c r="AK291" s="732"/>
      <c r="AL291" s="732"/>
      <c r="AM291" s="732"/>
      <c r="AN291" s="732"/>
      <c r="AO291" s="732"/>
      <c r="AP291" s="732"/>
      <c r="AQ291" s="732"/>
      <c r="AR291" s="732"/>
      <c r="AS291" s="732"/>
      <c r="AT291" s="732"/>
      <c r="AU291" s="732"/>
      <c r="AV291" s="732"/>
      <c r="AW291" s="732"/>
      <c r="AX291" s="732"/>
      <c r="AY291" s="732"/>
      <c r="AZ291" s="732"/>
      <c r="BA291" s="732"/>
      <c r="BB291" s="732"/>
      <c r="BC291" s="732"/>
      <c r="BD291" s="732"/>
      <c r="BE291" s="732"/>
      <c r="BF291" s="732"/>
      <c r="BG291" s="732"/>
      <c r="BH291" s="732"/>
      <c r="BI291" s="732"/>
      <c r="BJ291" s="732"/>
      <c r="BK291" s="732"/>
    </row>
    <row r="292" spans="1:63" ht="22.5" customHeight="1">
      <c r="A292" s="496">
        <v>2</v>
      </c>
      <c r="B292" s="497" t="s">
        <v>910</v>
      </c>
      <c r="C292" s="498" t="s">
        <v>909</v>
      </c>
      <c r="D292" s="498" t="s">
        <v>937</v>
      </c>
      <c r="E292" s="497" t="s">
        <v>945</v>
      </c>
      <c r="F292" s="497" t="s">
        <v>937</v>
      </c>
      <c r="G292" s="550" t="s">
        <v>3890</v>
      </c>
      <c r="H292" s="556" t="s">
        <v>3879</v>
      </c>
      <c r="I292">
        <f t="shared" si="4"/>
        <v>2033</v>
      </c>
      <c r="J292" s="732"/>
      <c r="K292" s="732"/>
      <c r="L292" s="732"/>
      <c r="M292" s="732"/>
      <c r="N292" s="732"/>
      <c r="O292" s="732"/>
      <c r="P292" s="732"/>
      <c r="Q292" s="732"/>
      <c r="R292" s="732"/>
      <c r="S292" s="732"/>
      <c r="T292" s="732"/>
      <c r="U292" s="732"/>
      <c r="V292" s="731">
        <v>2033</v>
      </c>
      <c r="W292" s="732"/>
      <c r="X292" s="732"/>
      <c r="Y292" s="732"/>
      <c r="Z292" s="732"/>
      <c r="AA292" s="732"/>
      <c r="AB292" s="732"/>
      <c r="AC292" s="732"/>
      <c r="AD292" s="732"/>
      <c r="AE292" s="732"/>
      <c r="AF292" s="732"/>
      <c r="AG292" s="732"/>
      <c r="AH292" s="732"/>
      <c r="AI292" s="732"/>
      <c r="AJ292" s="732"/>
      <c r="AK292" s="732"/>
      <c r="AL292" s="732"/>
      <c r="AM292" s="732"/>
      <c r="AN292" s="732"/>
      <c r="AO292" s="732"/>
      <c r="AP292" s="732"/>
      <c r="AQ292" s="732"/>
      <c r="AR292" s="731">
        <v>2262953.83</v>
      </c>
      <c r="AS292" s="732"/>
      <c r="AT292" s="732"/>
      <c r="AU292" s="732"/>
      <c r="AV292" s="732"/>
      <c r="AW292" s="732"/>
      <c r="AX292" s="732"/>
      <c r="AY292" s="732"/>
      <c r="AZ292" s="732"/>
      <c r="BA292" s="732"/>
      <c r="BB292" s="732"/>
      <c r="BC292" s="732"/>
      <c r="BD292" s="732"/>
      <c r="BE292" s="732"/>
      <c r="BF292" s="732"/>
      <c r="BG292" s="732"/>
      <c r="BH292" s="732"/>
      <c r="BI292" s="732"/>
      <c r="BJ292" s="732"/>
      <c r="BK292" s="732"/>
    </row>
    <row r="293" spans="1:63" ht="22.5" customHeight="1">
      <c r="A293" s="496">
        <v>2</v>
      </c>
      <c r="B293" s="497" t="s">
        <v>910</v>
      </c>
      <c r="C293" s="498" t="s">
        <v>909</v>
      </c>
      <c r="D293" s="498">
        <v>7.8</v>
      </c>
      <c r="E293" s="497" t="s">
        <v>945</v>
      </c>
      <c r="F293" s="497">
        <v>7.8</v>
      </c>
      <c r="G293" s="550" t="s">
        <v>3891</v>
      </c>
      <c r="H293" s="556" t="s">
        <v>3880</v>
      </c>
      <c r="I293">
        <f t="shared" si="4"/>
        <v>15515</v>
      </c>
      <c r="J293" s="732"/>
      <c r="K293" s="732"/>
      <c r="L293" s="732"/>
      <c r="M293" s="732"/>
      <c r="N293" s="732"/>
      <c r="O293" s="732"/>
      <c r="P293" s="732"/>
      <c r="Q293" s="732"/>
      <c r="R293" s="732"/>
      <c r="S293" s="732"/>
      <c r="T293" s="732"/>
      <c r="U293" s="732"/>
      <c r="V293" s="731">
        <v>15515</v>
      </c>
      <c r="W293" s="732"/>
      <c r="X293" s="732"/>
      <c r="Y293" s="732"/>
      <c r="Z293" s="732"/>
      <c r="AA293" s="732"/>
      <c r="AB293" s="732"/>
      <c r="AC293" s="732"/>
      <c r="AD293" s="732"/>
      <c r="AE293" s="732"/>
      <c r="AF293" s="732"/>
      <c r="AG293" s="732"/>
      <c r="AH293" s="732"/>
      <c r="AI293" s="732"/>
      <c r="AJ293" s="732"/>
      <c r="AK293" s="732"/>
      <c r="AL293" s="732"/>
      <c r="AM293" s="732"/>
      <c r="AN293" s="732"/>
      <c r="AO293" s="732"/>
      <c r="AP293" s="732"/>
      <c r="AQ293" s="732"/>
      <c r="AR293" s="732"/>
      <c r="AS293" s="732"/>
      <c r="AT293" s="732"/>
      <c r="AU293" s="732"/>
      <c r="AV293" s="732"/>
      <c r="AW293" s="732"/>
      <c r="AX293" s="732"/>
      <c r="AY293" s="732"/>
      <c r="AZ293" s="732"/>
      <c r="BA293" s="732"/>
      <c r="BB293" s="732"/>
      <c r="BC293" s="732"/>
      <c r="BD293" s="732"/>
      <c r="BE293" s="732"/>
      <c r="BF293" s="732"/>
      <c r="BG293" s="732"/>
      <c r="BH293" s="732"/>
      <c r="BI293" s="732"/>
      <c r="BJ293" s="732"/>
      <c r="BK293" s="732"/>
    </row>
    <row r="294" spans="1:63" ht="22.5" customHeight="1">
      <c r="A294" s="496">
        <v>2</v>
      </c>
      <c r="B294" s="497" t="s">
        <v>910</v>
      </c>
      <c r="C294" s="498" t="s">
        <v>909</v>
      </c>
      <c r="D294" s="498">
        <v>7.9</v>
      </c>
      <c r="E294" s="497" t="s">
        <v>945</v>
      </c>
      <c r="F294" s="497">
        <v>7.9</v>
      </c>
      <c r="G294" s="550" t="s">
        <v>3892</v>
      </c>
      <c r="H294" s="556" t="s">
        <v>3881</v>
      </c>
      <c r="I294">
        <f t="shared" si="4"/>
        <v>0</v>
      </c>
      <c r="J294" s="732"/>
      <c r="K294" s="732"/>
      <c r="L294" s="732"/>
      <c r="M294" s="732"/>
      <c r="N294" s="732"/>
      <c r="O294" s="732"/>
      <c r="P294" s="732"/>
      <c r="Q294" s="732"/>
      <c r="R294" s="732"/>
      <c r="S294" s="732"/>
      <c r="T294" s="732"/>
      <c r="U294" s="732"/>
      <c r="V294" s="732"/>
      <c r="W294" s="732"/>
      <c r="X294" s="732"/>
      <c r="Y294" s="732"/>
      <c r="Z294" s="732"/>
      <c r="AA294" s="732"/>
      <c r="AB294" s="732"/>
      <c r="AC294" s="732"/>
      <c r="AD294" s="732"/>
      <c r="AE294" s="732"/>
      <c r="AF294" s="732"/>
      <c r="AG294" s="732"/>
      <c r="AH294" s="732"/>
      <c r="AI294" s="732"/>
      <c r="AJ294" s="732"/>
      <c r="AK294" s="732"/>
      <c r="AL294" s="732"/>
      <c r="AM294" s="732"/>
      <c r="AN294" s="732"/>
      <c r="AO294" s="732"/>
      <c r="AP294" s="732"/>
      <c r="AQ294" s="732"/>
      <c r="AR294" s="732"/>
      <c r="AS294" s="732"/>
      <c r="AT294" s="732"/>
      <c r="AU294" s="732"/>
      <c r="AV294" s="732"/>
      <c r="AW294" s="732"/>
      <c r="AX294" s="732"/>
      <c r="AY294" s="732"/>
      <c r="AZ294" s="732"/>
      <c r="BA294" s="732"/>
      <c r="BB294" s="732"/>
      <c r="BC294" s="732"/>
      <c r="BD294" s="732"/>
      <c r="BE294" s="732"/>
      <c r="BF294" s="732"/>
      <c r="BG294" s="732"/>
      <c r="BH294" s="732"/>
      <c r="BI294" s="732"/>
      <c r="BJ294" s="732"/>
      <c r="BK294" s="732"/>
    </row>
    <row r="295" spans="1:63" ht="22.5" customHeight="1">
      <c r="A295" s="496">
        <v>2</v>
      </c>
      <c r="B295" s="497" t="s">
        <v>910</v>
      </c>
      <c r="C295" s="498" t="s">
        <v>909</v>
      </c>
      <c r="D295" s="498" t="s">
        <v>931</v>
      </c>
      <c r="E295" s="497" t="s">
        <v>945</v>
      </c>
      <c r="F295" s="497" t="s">
        <v>931</v>
      </c>
      <c r="G295" s="550" t="s">
        <v>3893</v>
      </c>
      <c r="H295" s="556" t="s">
        <v>3882</v>
      </c>
      <c r="I295">
        <f t="shared" si="4"/>
        <v>0</v>
      </c>
      <c r="J295" s="732"/>
      <c r="K295" s="732"/>
      <c r="L295" s="732"/>
      <c r="M295" s="732"/>
      <c r="N295" s="732"/>
      <c r="O295" s="732"/>
      <c r="P295" s="732"/>
      <c r="Q295" s="732"/>
      <c r="R295" s="732"/>
      <c r="S295" s="732"/>
      <c r="T295" s="732"/>
      <c r="U295" s="732"/>
      <c r="V295" s="732"/>
      <c r="W295" s="732"/>
      <c r="X295" s="732"/>
      <c r="Y295" s="732"/>
      <c r="Z295" s="732"/>
      <c r="AA295" s="732"/>
      <c r="AB295" s="732"/>
      <c r="AC295" s="732"/>
      <c r="AD295" s="732"/>
      <c r="AE295" s="732"/>
      <c r="AF295" s="732"/>
      <c r="AG295" s="732"/>
      <c r="AH295" s="732"/>
      <c r="AI295" s="732"/>
      <c r="AJ295" s="732"/>
      <c r="AK295" s="732"/>
      <c r="AL295" s="732"/>
      <c r="AM295" s="732"/>
      <c r="AN295" s="732"/>
      <c r="AO295" s="732"/>
      <c r="AP295" s="732"/>
      <c r="AQ295" s="732"/>
      <c r="AR295" s="732"/>
      <c r="AS295" s="732"/>
      <c r="AT295" s="732"/>
      <c r="AU295" s="732"/>
      <c r="AV295" s="732"/>
      <c r="AW295" s="732"/>
      <c r="AX295" s="732"/>
      <c r="AY295" s="732"/>
      <c r="AZ295" s="732"/>
      <c r="BA295" s="732"/>
      <c r="BB295" s="732"/>
      <c r="BC295" s="732"/>
      <c r="BD295" s="732"/>
      <c r="BE295" s="732"/>
      <c r="BF295" s="732"/>
      <c r="BG295" s="732"/>
      <c r="BH295" s="732"/>
      <c r="BI295" s="732"/>
      <c r="BJ295" s="732"/>
      <c r="BK295" s="732"/>
    </row>
    <row r="296" spans="1:63" ht="22.5" customHeight="1">
      <c r="A296" s="496">
        <v>2</v>
      </c>
      <c r="B296" s="497" t="s">
        <v>910</v>
      </c>
      <c r="C296" s="498" t="s">
        <v>909</v>
      </c>
      <c r="D296" s="498">
        <v>7.1</v>
      </c>
      <c r="E296" s="497" t="s">
        <v>945</v>
      </c>
      <c r="F296" s="497">
        <v>7.1</v>
      </c>
      <c r="G296" s="550" t="s">
        <v>2963</v>
      </c>
      <c r="H296" s="556" t="s">
        <v>2174</v>
      </c>
      <c r="I296">
        <f t="shared" si="4"/>
        <v>186557.2</v>
      </c>
      <c r="J296" s="731">
        <v>100217173.51000001</v>
      </c>
      <c r="K296" s="731">
        <v>2751008.37</v>
      </c>
      <c r="L296" s="731">
        <v>8233306.9500000002</v>
      </c>
      <c r="M296" s="731">
        <v>12862287.74</v>
      </c>
      <c r="N296" s="731">
        <v>23709434.57</v>
      </c>
      <c r="O296" s="731">
        <v>34962298.119999997</v>
      </c>
      <c r="P296" s="731">
        <v>5734426.3200000003</v>
      </c>
      <c r="Q296" s="731">
        <v>13229841.67</v>
      </c>
      <c r="R296" s="731">
        <v>5357899.74</v>
      </c>
      <c r="S296" s="731">
        <v>3511633.02</v>
      </c>
      <c r="T296" s="731">
        <v>3303603.79</v>
      </c>
      <c r="U296" s="731">
        <v>4706364.2300000004</v>
      </c>
      <c r="V296" s="731">
        <v>186557.2</v>
      </c>
      <c r="W296" s="731">
        <v>4027742.76</v>
      </c>
      <c r="X296" s="731">
        <v>3431561.38</v>
      </c>
      <c r="Y296" s="731">
        <v>1626388.03</v>
      </c>
      <c r="Z296" s="731">
        <v>5712498.9299999997</v>
      </c>
      <c r="AA296" s="731">
        <v>3113883.2</v>
      </c>
      <c r="AB296" s="731">
        <v>2166943.7000000002</v>
      </c>
      <c r="AC296" s="731">
        <v>1842556.63</v>
      </c>
      <c r="AD296" s="731">
        <v>213049.8</v>
      </c>
      <c r="AE296" s="731">
        <v>2717928.98</v>
      </c>
      <c r="AF296" s="731">
        <v>11240590.41</v>
      </c>
      <c r="AG296" s="731">
        <v>8735078.5</v>
      </c>
      <c r="AH296" s="731">
        <v>12781998.49</v>
      </c>
      <c r="AI296" s="731">
        <v>4306758.7</v>
      </c>
      <c r="AJ296" s="731">
        <v>14634929.09</v>
      </c>
      <c r="AK296" s="731">
        <v>15275799.16</v>
      </c>
      <c r="AL296" s="731">
        <v>10987557.640000001</v>
      </c>
      <c r="AM296" s="731">
        <v>1713169.8</v>
      </c>
      <c r="AN296" s="731">
        <v>25323619.030000001</v>
      </c>
      <c r="AO296" s="731">
        <v>8703359.0399999991</v>
      </c>
      <c r="AP296" s="731">
        <v>2805558.8</v>
      </c>
      <c r="AQ296" s="731">
        <v>1708697.82</v>
      </c>
      <c r="AR296" s="732"/>
      <c r="AS296" s="731">
        <v>1810694.33</v>
      </c>
      <c r="AT296" s="731">
        <v>1039266.48</v>
      </c>
      <c r="AU296" s="731">
        <v>13207217.23</v>
      </c>
      <c r="AV296" s="731">
        <v>2286455</v>
      </c>
      <c r="AW296" s="731">
        <v>845092.8</v>
      </c>
      <c r="AX296" s="731">
        <v>1290103.82</v>
      </c>
      <c r="AY296" s="731">
        <v>13546705.720000001</v>
      </c>
      <c r="AZ296" s="731">
        <v>1188510.69</v>
      </c>
      <c r="BA296" s="731">
        <v>218497.2</v>
      </c>
      <c r="BB296" s="731">
        <v>1137106.23</v>
      </c>
      <c r="BC296" s="731">
        <v>2042758.21</v>
      </c>
      <c r="BD296" s="731">
        <v>1548598</v>
      </c>
      <c r="BE296" s="731">
        <v>83007</v>
      </c>
      <c r="BF296" s="731">
        <v>5942923.9199999999</v>
      </c>
      <c r="BG296" s="731">
        <v>4650133.9400000004</v>
      </c>
      <c r="BH296" s="731">
        <v>433586.18</v>
      </c>
      <c r="BI296" s="731">
        <v>2078548.29</v>
      </c>
      <c r="BJ296" s="731">
        <v>3684951.62</v>
      </c>
      <c r="BK296" s="731">
        <v>1607988.9</v>
      </c>
    </row>
    <row r="297" spans="1:63" ht="22.5" customHeight="1">
      <c r="A297" s="496">
        <v>2</v>
      </c>
      <c r="B297" s="497" t="s">
        <v>910</v>
      </c>
      <c r="C297" s="498" t="s">
        <v>909</v>
      </c>
      <c r="D297" s="498">
        <v>7.2</v>
      </c>
      <c r="E297" s="497" t="s">
        <v>945</v>
      </c>
      <c r="F297" s="497">
        <v>7.2</v>
      </c>
      <c r="G297" s="550" t="s">
        <v>2964</v>
      </c>
      <c r="H297" s="556" t="s">
        <v>2175</v>
      </c>
      <c r="I297">
        <f t="shared" si="4"/>
        <v>43801</v>
      </c>
      <c r="J297" s="731">
        <v>17284589.800000001</v>
      </c>
      <c r="K297" s="731">
        <v>519217.8</v>
      </c>
      <c r="L297" s="731">
        <v>1617416.6</v>
      </c>
      <c r="M297" s="731">
        <v>1412789.79</v>
      </c>
      <c r="N297" s="731">
        <v>3963200.96</v>
      </c>
      <c r="O297" s="731">
        <v>8268348.25</v>
      </c>
      <c r="P297" s="731">
        <v>1827682.15</v>
      </c>
      <c r="Q297" s="731">
        <v>1307019.67</v>
      </c>
      <c r="R297" s="731">
        <v>1469263.46</v>
      </c>
      <c r="S297" s="731">
        <v>1018649.72</v>
      </c>
      <c r="T297" s="731">
        <v>941593.86</v>
      </c>
      <c r="U297" s="731">
        <v>1072665.97</v>
      </c>
      <c r="V297" s="731">
        <v>43801</v>
      </c>
      <c r="W297" s="731">
        <v>702109.54</v>
      </c>
      <c r="X297" s="731">
        <v>454893.2</v>
      </c>
      <c r="Y297" s="731">
        <v>151742.23000000001</v>
      </c>
      <c r="Z297" s="731">
        <v>1261915.04</v>
      </c>
      <c r="AA297" s="731">
        <v>1245038.8</v>
      </c>
      <c r="AB297" s="731">
        <v>439267.85</v>
      </c>
      <c r="AC297" s="731">
        <v>179625.5</v>
      </c>
      <c r="AD297" s="731">
        <v>2733021.19</v>
      </c>
      <c r="AE297" s="731">
        <v>819845.46</v>
      </c>
      <c r="AF297" s="731">
        <v>3977342.27</v>
      </c>
      <c r="AG297" s="731">
        <v>2771591.44</v>
      </c>
      <c r="AH297" s="731">
        <v>3440100.49</v>
      </c>
      <c r="AI297" s="731">
        <v>856818.38</v>
      </c>
      <c r="AJ297" s="731">
        <v>4282747.95</v>
      </c>
      <c r="AK297" s="731">
        <v>813647.75</v>
      </c>
      <c r="AL297" s="731">
        <v>812215.87</v>
      </c>
      <c r="AM297" s="731">
        <v>329675.8</v>
      </c>
      <c r="AN297" s="731">
        <v>9906577.7799999993</v>
      </c>
      <c r="AO297" s="731">
        <v>890278.57</v>
      </c>
      <c r="AP297" s="731">
        <v>996361.5</v>
      </c>
      <c r="AQ297" s="731">
        <v>412359.8</v>
      </c>
      <c r="AR297" s="731">
        <v>138516.5</v>
      </c>
      <c r="AS297" s="731">
        <v>604665</v>
      </c>
      <c r="AT297" s="731">
        <v>399265.74</v>
      </c>
      <c r="AU297" s="731">
        <v>6570944.5999999996</v>
      </c>
      <c r="AV297" s="731">
        <v>676598.57</v>
      </c>
      <c r="AW297" s="731">
        <v>74473.62</v>
      </c>
      <c r="AX297" s="731">
        <v>817464.39</v>
      </c>
      <c r="AY297" s="731">
        <v>11561328.550000001</v>
      </c>
      <c r="AZ297" s="731">
        <v>263517.09999999998</v>
      </c>
      <c r="BA297" s="731">
        <v>269421.3</v>
      </c>
      <c r="BB297" s="731">
        <v>446424.65</v>
      </c>
      <c r="BC297" s="731">
        <v>558912.69999999995</v>
      </c>
      <c r="BD297" s="731">
        <v>3548888.4</v>
      </c>
      <c r="BE297" s="731">
        <v>0</v>
      </c>
      <c r="BF297" s="731">
        <v>1515926.66</v>
      </c>
      <c r="BG297" s="731">
        <v>2108895.81</v>
      </c>
      <c r="BH297" s="731">
        <v>109549</v>
      </c>
      <c r="BI297" s="731">
        <v>1228235.1499999999</v>
      </c>
      <c r="BJ297" s="731">
        <v>112275.76</v>
      </c>
      <c r="BK297" s="731">
        <v>487282.24</v>
      </c>
    </row>
    <row r="298" spans="1:63" ht="22.5" customHeight="1">
      <c r="A298" s="496">
        <v>2</v>
      </c>
      <c r="B298" s="497" t="s">
        <v>910</v>
      </c>
      <c r="C298" s="498" t="s">
        <v>909</v>
      </c>
      <c r="D298" s="498">
        <v>7.3</v>
      </c>
      <c r="E298" s="497" t="s">
        <v>945</v>
      </c>
      <c r="F298" s="497">
        <v>7.3</v>
      </c>
      <c r="G298" s="550" t="s">
        <v>2965</v>
      </c>
      <c r="H298" s="556" t="s">
        <v>363</v>
      </c>
      <c r="I298">
        <f t="shared" si="4"/>
        <v>0</v>
      </c>
      <c r="J298" s="731">
        <v>0</v>
      </c>
      <c r="K298" s="731">
        <v>937353</v>
      </c>
      <c r="L298" s="731">
        <v>5863172.5</v>
      </c>
      <c r="M298" s="731">
        <v>1898047.5</v>
      </c>
      <c r="N298" s="731">
        <v>26138975</v>
      </c>
      <c r="O298" s="731">
        <v>14541153</v>
      </c>
      <c r="P298" s="731">
        <v>1230304</v>
      </c>
      <c r="Q298" s="731">
        <v>5059477</v>
      </c>
      <c r="R298" s="731">
        <v>1884630.7</v>
      </c>
      <c r="S298" s="731">
        <v>3272877.4</v>
      </c>
      <c r="T298" s="731">
        <v>2949839</v>
      </c>
      <c r="U298" s="731">
        <v>2950197</v>
      </c>
      <c r="V298" s="732"/>
      <c r="W298" s="731">
        <v>611951.47</v>
      </c>
      <c r="X298" s="731">
        <v>1690959</v>
      </c>
      <c r="Y298" s="731">
        <v>494495</v>
      </c>
      <c r="Z298" s="731">
        <v>1413408.2</v>
      </c>
      <c r="AA298" s="731">
        <v>1511041.25</v>
      </c>
      <c r="AB298" s="731">
        <v>917417</v>
      </c>
      <c r="AC298" s="731">
        <v>548954</v>
      </c>
      <c r="AD298" s="731">
        <v>1038114.4</v>
      </c>
      <c r="AE298" s="731">
        <v>960509</v>
      </c>
      <c r="AF298" s="731">
        <v>842998</v>
      </c>
      <c r="AG298" s="731">
        <v>2533770.5</v>
      </c>
      <c r="AH298" s="731">
        <v>2272278.5</v>
      </c>
      <c r="AI298" s="731">
        <v>1233672.5</v>
      </c>
      <c r="AJ298" s="731">
        <v>4729114.26</v>
      </c>
      <c r="AK298" s="731">
        <v>307635</v>
      </c>
      <c r="AL298" s="731">
        <v>636789</v>
      </c>
      <c r="AM298" s="731">
        <v>37800</v>
      </c>
      <c r="AN298" s="731">
        <v>1779248</v>
      </c>
      <c r="AO298" s="731">
        <v>921689</v>
      </c>
      <c r="AP298" s="731">
        <v>2102241.66</v>
      </c>
      <c r="AQ298" s="731">
        <v>145520.5</v>
      </c>
      <c r="AR298" s="731">
        <v>205674</v>
      </c>
      <c r="AS298" s="731">
        <v>332634</v>
      </c>
      <c r="AT298" s="731">
        <v>438302.55</v>
      </c>
      <c r="AU298" s="731">
        <v>1950547</v>
      </c>
      <c r="AV298" s="731">
        <v>500645.3</v>
      </c>
      <c r="AW298" s="731">
        <v>48130</v>
      </c>
      <c r="AX298" s="731">
        <v>0</v>
      </c>
      <c r="AY298" s="731">
        <v>3772789.5</v>
      </c>
      <c r="AZ298" s="731">
        <v>375011.15</v>
      </c>
      <c r="BA298" s="731">
        <v>71297</v>
      </c>
      <c r="BB298" s="731">
        <v>567271.25</v>
      </c>
      <c r="BC298" s="731">
        <v>355634.7</v>
      </c>
      <c r="BD298" s="732"/>
      <c r="BE298" s="731">
        <v>0</v>
      </c>
      <c r="BF298" s="731">
        <v>1016842</v>
      </c>
      <c r="BG298" s="731">
        <v>994648</v>
      </c>
      <c r="BH298" s="731">
        <v>504285</v>
      </c>
      <c r="BI298" s="731">
        <v>1043489.5</v>
      </c>
      <c r="BJ298" s="731">
        <v>179929</v>
      </c>
      <c r="BK298" s="731">
        <v>0</v>
      </c>
    </row>
    <row r="299" spans="1:63" ht="22.5" customHeight="1">
      <c r="A299" s="496">
        <v>2</v>
      </c>
      <c r="B299" s="497" t="s">
        <v>910</v>
      </c>
      <c r="C299" s="498" t="s">
        <v>909</v>
      </c>
      <c r="D299" s="498" t="s">
        <v>936</v>
      </c>
      <c r="E299" s="497" t="s">
        <v>945</v>
      </c>
      <c r="F299" s="497" t="s">
        <v>936</v>
      </c>
      <c r="G299" s="550" t="s">
        <v>2966</v>
      </c>
      <c r="H299" s="556" t="s">
        <v>2177</v>
      </c>
      <c r="I299">
        <f t="shared" si="4"/>
        <v>42504</v>
      </c>
      <c r="J299" s="731">
        <v>502488.5</v>
      </c>
      <c r="K299" s="731">
        <v>229141</v>
      </c>
      <c r="L299" s="731">
        <v>1473375.33</v>
      </c>
      <c r="M299" s="731">
        <v>882848.06</v>
      </c>
      <c r="N299" s="731">
        <v>1971144.6</v>
      </c>
      <c r="O299" s="731">
        <v>3201118.24</v>
      </c>
      <c r="P299" s="731">
        <v>897314.5</v>
      </c>
      <c r="Q299" s="731">
        <v>1839743.3</v>
      </c>
      <c r="R299" s="731">
        <v>336009.93</v>
      </c>
      <c r="S299" s="731">
        <v>329969.33</v>
      </c>
      <c r="T299" s="731">
        <v>667174.07999999996</v>
      </c>
      <c r="U299" s="731">
        <v>445657</v>
      </c>
      <c r="V299" s="731">
        <v>42504</v>
      </c>
      <c r="W299" s="731">
        <v>40845</v>
      </c>
      <c r="X299" s="731">
        <v>137569</v>
      </c>
      <c r="Y299" s="731">
        <v>140332</v>
      </c>
      <c r="Z299" s="731">
        <v>488669</v>
      </c>
      <c r="AA299" s="731">
        <v>376026</v>
      </c>
      <c r="AB299" s="731">
        <v>117920</v>
      </c>
      <c r="AC299" s="731">
        <v>98355</v>
      </c>
      <c r="AD299" s="731">
        <v>896753.21</v>
      </c>
      <c r="AE299" s="731">
        <v>325928</v>
      </c>
      <c r="AF299" s="731">
        <v>1053434</v>
      </c>
      <c r="AG299" s="731">
        <v>3501637.49</v>
      </c>
      <c r="AH299" s="731">
        <v>620677.97</v>
      </c>
      <c r="AI299" s="731">
        <v>463696.5</v>
      </c>
      <c r="AJ299" s="731">
        <v>1185750.1000000001</v>
      </c>
      <c r="AK299" s="731">
        <v>416922.96</v>
      </c>
      <c r="AL299" s="731">
        <v>652706.81999999995</v>
      </c>
      <c r="AM299" s="731">
        <v>119160</v>
      </c>
      <c r="AN299" s="731">
        <v>733687.44</v>
      </c>
      <c r="AO299" s="731">
        <v>403159.85</v>
      </c>
      <c r="AP299" s="731">
        <v>671206.76</v>
      </c>
      <c r="AQ299" s="731">
        <v>164852.29999999999</v>
      </c>
      <c r="AR299" s="731">
        <v>368896</v>
      </c>
      <c r="AS299" s="731">
        <v>465798.85</v>
      </c>
      <c r="AT299" s="731">
        <v>52500</v>
      </c>
      <c r="AU299" s="731">
        <v>2883375.94</v>
      </c>
      <c r="AV299" s="731">
        <v>463077.6</v>
      </c>
      <c r="AW299" s="731">
        <v>245944.49</v>
      </c>
      <c r="AX299" s="731">
        <v>563205.80000000005</v>
      </c>
      <c r="AY299" s="731">
        <v>1068106.25</v>
      </c>
      <c r="AZ299" s="731">
        <v>60264</v>
      </c>
      <c r="BA299" s="731">
        <v>98603.09</v>
      </c>
      <c r="BB299" s="731">
        <v>215075.3</v>
      </c>
      <c r="BC299" s="731">
        <v>363155.17</v>
      </c>
      <c r="BD299" s="731">
        <v>6171831.3099999996</v>
      </c>
      <c r="BE299" s="731">
        <v>270636.7</v>
      </c>
      <c r="BF299" s="731">
        <v>725331.65</v>
      </c>
      <c r="BG299" s="731">
        <v>747551.9</v>
      </c>
      <c r="BH299" s="731">
        <v>109476</v>
      </c>
      <c r="BI299" s="731">
        <v>220514.73</v>
      </c>
      <c r="BJ299" s="731">
        <v>542295.55000000005</v>
      </c>
      <c r="BK299" s="731">
        <v>345009</v>
      </c>
    </row>
    <row r="300" spans="1:63" ht="22.5" customHeight="1">
      <c r="A300" s="496">
        <v>2</v>
      </c>
      <c r="B300" s="497" t="s">
        <v>910</v>
      </c>
      <c r="C300" s="498" t="s">
        <v>909</v>
      </c>
      <c r="D300" s="498" t="s">
        <v>937</v>
      </c>
      <c r="E300" s="497" t="s">
        <v>945</v>
      </c>
      <c r="F300" s="497" t="s">
        <v>937</v>
      </c>
      <c r="G300" s="550" t="s">
        <v>2967</v>
      </c>
      <c r="H300" s="549" t="s">
        <v>2179</v>
      </c>
      <c r="I300">
        <f t="shared" si="4"/>
        <v>99296.8</v>
      </c>
      <c r="J300" s="731">
        <v>788529.74</v>
      </c>
      <c r="K300" s="731">
        <v>311537.27</v>
      </c>
      <c r="L300" s="731">
        <v>754876.01</v>
      </c>
      <c r="M300" s="731">
        <v>532907.18000000005</v>
      </c>
      <c r="N300" s="731">
        <v>7173525.8499999996</v>
      </c>
      <c r="O300" s="731">
        <v>357428.12</v>
      </c>
      <c r="P300" s="731">
        <v>2385945.1</v>
      </c>
      <c r="Q300" s="731">
        <v>2141574.2400000002</v>
      </c>
      <c r="R300" s="731">
        <v>340746.32</v>
      </c>
      <c r="S300" s="731">
        <v>485168.87</v>
      </c>
      <c r="T300" s="731">
        <v>402431.82</v>
      </c>
      <c r="U300" s="731">
        <v>1033694.85</v>
      </c>
      <c r="V300" s="731">
        <v>99296.8</v>
      </c>
      <c r="W300" s="731">
        <v>74335.22</v>
      </c>
      <c r="X300" s="731">
        <v>554232.18000000005</v>
      </c>
      <c r="Y300" s="731">
        <v>140565.6</v>
      </c>
      <c r="Z300" s="731">
        <v>1577724.87</v>
      </c>
      <c r="AA300" s="731">
        <v>1210944.78</v>
      </c>
      <c r="AB300" s="731">
        <v>246782.09</v>
      </c>
      <c r="AC300" s="731">
        <v>41129.68</v>
      </c>
      <c r="AD300" s="731">
        <v>3342211.85</v>
      </c>
      <c r="AE300" s="731">
        <v>480828.06</v>
      </c>
      <c r="AF300" s="731">
        <v>988955.94</v>
      </c>
      <c r="AG300" s="731">
        <v>1446873.11</v>
      </c>
      <c r="AH300" s="731">
        <v>1323890.78</v>
      </c>
      <c r="AI300" s="731">
        <v>1250976.3400000001</v>
      </c>
      <c r="AJ300" s="731">
        <v>6607107.9000000004</v>
      </c>
      <c r="AK300" s="731">
        <v>517565.2</v>
      </c>
      <c r="AL300" s="731">
        <v>512968.2</v>
      </c>
      <c r="AM300" s="731">
        <v>219667.1</v>
      </c>
      <c r="AN300" s="731">
        <v>930753</v>
      </c>
      <c r="AO300" s="731">
        <v>424198.01</v>
      </c>
      <c r="AP300" s="731">
        <v>456925</v>
      </c>
      <c r="AQ300" s="731">
        <v>298922.69</v>
      </c>
      <c r="AR300" s="731">
        <v>128817.23</v>
      </c>
      <c r="AS300" s="731">
        <v>399110.75</v>
      </c>
      <c r="AT300" s="731">
        <v>424927.74</v>
      </c>
      <c r="AU300" s="731">
        <v>3537660.61</v>
      </c>
      <c r="AV300" s="731">
        <v>1393883.29</v>
      </c>
      <c r="AW300" s="731">
        <v>56153</v>
      </c>
      <c r="AX300" s="731">
        <v>305037.81</v>
      </c>
      <c r="AY300" s="731">
        <v>1290216.53</v>
      </c>
      <c r="AZ300" s="731">
        <v>728367.7</v>
      </c>
      <c r="BA300" s="731">
        <v>835230.76</v>
      </c>
      <c r="BB300" s="731">
        <v>317431.95</v>
      </c>
      <c r="BC300" s="731">
        <v>1171657.8999999999</v>
      </c>
      <c r="BD300" s="731">
        <v>6837729.9500000002</v>
      </c>
      <c r="BE300" s="731">
        <v>100601.59</v>
      </c>
      <c r="BF300" s="731">
        <v>945142.6</v>
      </c>
      <c r="BG300" s="731">
        <v>1423742</v>
      </c>
      <c r="BH300" s="731">
        <v>143127.26999999999</v>
      </c>
      <c r="BI300" s="731">
        <v>423654.97</v>
      </c>
      <c r="BJ300" s="731">
        <v>484231.87</v>
      </c>
      <c r="BK300" s="731">
        <v>627697.6</v>
      </c>
    </row>
    <row r="301" spans="1:63" ht="22.5" customHeight="1">
      <c r="A301" s="496">
        <v>2</v>
      </c>
      <c r="B301" s="497" t="s">
        <v>910</v>
      </c>
      <c r="C301" s="498" t="s">
        <v>909</v>
      </c>
      <c r="D301" s="498">
        <v>7.4</v>
      </c>
      <c r="E301" s="497" t="s">
        <v>945</v>
      </c>
      <c r="F301" s="497">
        <v>7.4</v>
      </c>
      <c r="G301" s="550" t="s">
        <v>2968</v>
      </c>
      <c r="H301" s="549" t="s">
        <v>2182</v>
      </c>
      <c r="I301">
        <f t="shared" si="4"/>
        <v>0</v>
      </c>
      <c r="J301" s="731">
        <v>0</v>
      </c>
      <c r="K301" s="731">
        <v>255555</v>
      </c>
      <c r="L301" s="731">
        <v>365750</v>
      </c>
      <c r="M301" s="731">
        <v>788835</v>
      </c>
      <c r="N301" s="731">
        <v>516000</v>
      </c>
      <c r="O301" s="731">
        <v>2635497.36</v>
      </c>
      <c r="P301" s="731">
        <v>4095120</v>
      </c>
      <c r="Q301" s="731">
        <v>509594</v>
      </c>
      <c r="R301" s="731">
        <v>120840</v>
      </c>
      <c r="S301" s="731">
        <v>247600</v>
      </c>
      <c r="T301" s="731">
        <v>11830</v>
      </c>
      <c r="U301" s="731">
        <v>117500</v>
      </c>
      <c r="V301" s="732"/>
      <c r="W301" s="731">
        <v>66000</v>
      </c>
      <c r="X301" s="731">
        <v>15150</v>
      </c>
      <c r="Y301" s="731">
        <v>0</v>
      </c>
      <c r="Z301" s="731">
        <v>3066247</v>
      </c>
      <c r="AA301" s="731">
        <v>149980</v>
      </c>
      <c r="AB301" s="731">
        <v>45310</v>
      </c>
      <c r="AC301" s="731">
        <v>34300</v>
      </c>
      <c r="AD301" s="731">
        <v>596366.5</v>
      </c>
      <c r="AE301" s="731">
        <v>839965</v>
      </c>
      <c r="AF301" s="731">
        <v>56290</v>
      </c>
      <c r="AG301" s="731">
        <v>945672.42</v>
      </c>
      <c r="AH301" s="731">
        <v>3578998.6</v>
      </c>
      <c r="AI301" s="731">
        <v>355843</v>
      </c>
      <c r="AJ301" s="731">
        <v>1026040</v>
      </c>
      <c r="AK301" s="731">
        <v>84480</v>
      </c>
      <c r="AL301" s="731">
        <v>193190</v>
      </c>
      <c r="AM301" s="731">
        <v>944000</v>
      </c>
      <c r="AN301" s="731">
        <v>106600</v>
      </c>
      <c r="AO301" s="731">
        <v>321091.5</v>
      </c>
      <c r="AP301" s="731">
        <v>571500</v>
      </c>
      <c r="AQ301" s="731">
        <v>142133.6</v>
      </c>
      <c r="AR301" s="731">
        <v>0</v>
      </c>
      <c r="AS301" s="731">
        <v>560700</v>
      </c>
      <c r="AT301" s="731">
        <v>10000</v>
      </c>
      <c r="AU301" s="731">
        <v>2155230.2999999998</v>
      </c>
      <c r="AV301" s="731">
        <v>357970</v>
      </c>
      <c r="AW301" s="731">
        <v>16200</v>
      </c>
      <c r="AX301" s="731">
        <v>43800</v>
      </c>
      <c r="AY301" s="731">
        <v>585860</v>
      </c>
      <c r="AZ301" s="731">
        <v>607369</v>
      </c>
      <c r="BA301" s="731">
        <v>33650</v>
      </c>
      <c r="BB301" s="731">
        <v>801585</v>
      </c>
      <c r="BC301" s="731">
        <v>267830</v>
      </c>
      <c r="BD301" s="731">
        <v>3011168.93</v>
      </c>
      <c r="BE301" s="731">
        <v>694190</v>
      </c>
      <c r="BF301" s="731">
        <v>172370</v>
      </c>
      <c r="BG301" s="731">
        <v>242550</v>
      </c>
      <c r="BH301" s="731">
        <v>1479800</v>
      </c>
      <c r="BI301" s="731">
        <v>6612768.1200000001</v>
      </c>
      <c r="BJ301" s="731">
        <v>927724.18</v>
      </c>
      <c r="BK301" s="731">
        <v>23100</v>
      </c>
    </row>
    <row r="302" spans="1:63" ht="22.5" customHeight="1">
      <c r="A302" s="496">
        <v>2</v>
      </c>
      <c r="B302" s="497" t="s">
        <v>910</v>
      </c>
      <c r="C302" s="498" t="s">
        <v>909</v>
      </c>
      <c r="D302" s="498">
        <v>7.5</v>
      </c>
      <c r="E302" s="497" t="s">
        <v>945</v>
      </c>
      <c r="F302" s="497">
        <v>7.5</v>
      </c>
      <c r="G302" s="550" t="s">
        <v>2969</v>
      </c>
      <c r="H302" s="549" t="s">
        <v>2184</v>
      </c>
      <c r="I302">
        <f t="shared" si="4"/>
        <v>0</v>
      </c>
      <c r="J302" s="731">
        <v>0</v>
      </c>
      <c r="K302" s="732"/>
      <c r="L302" s="732"/>
      <c r="M302" s="732"/>
      <c r="N302" s="732"/>
      <c r="O302" s="732"/>
      <c r="P302" s="731">
        <v>390800</v>
      </c>
      <c r="Q302" s="732"/>
      <c r="R302" s="732"/>
      <c r="S302" s="732"/>
      <c r="T302" s="731">
        <v>0</v>
      </c>
      <c r="U302" s="732"/>
      <c r="V302" s="732"/>
      <c r="W302" s="732"/>
      <c r="X302" s="732"/>
      <c r="Y302" s="732"/>
      <c r="Z302" s="732"/>
      <c r="AA302" s="732"/>
      <c r="AB302" s="732"/>
      <c r="AC302" s="732"/>
      <c r="AD302" s="732"/>
      <c r="AE302" s="732"/>
      <c r="AF302" s="732"/>
      <c r="AG302" s="732"/>
      <c r="AH302" s="732"/>
      <c r="AI302" s="732"/>
      <c r="AJ302" s="732"/>
      <c r="AK302" s="732"/>
      <c r="AL302" s="731">
        <v>0</v>
      </c>
      <c r="AM302" s="732"/>
      <c r="AN302" s="732"/>
      <c r="AO302" s="732"/>
      <c r="AP302" s="731">
        <v>469401.75</v>
      </c>
      <c r="AQ302" s="731">
        <v>344571</v>
      </c>
      <c r="AR302" s="731">
        <v>1893000</v>
      </c>
      <c r="AS302" s="731">
        <v>0</v>
      </c>
      <c r="AT302" s="732"/>
      <c r="AU302" s="732"/>
      <c r="AV302" s="732"/>
      <c r="AW302" s="732"/>
      <c r="AX302" s="732"/>
      <c r="AY302" s="732"/>
      <c r="AZ302" s="731">
        <v>0</v>
      </c>
      <c r="BA302" s="731">
        <v>260000</v>
      </c>
      <c r="BB302" s="731">
        <v>0</v>
      </c>
      <c r="BC302" s="731">
        <v>473000</v>
      </c>
      <c r="BD302" s="731">
        <v>3649999</v>
      </c>
      <c r="BE302" s="732"/>
      <c r="BF302" s="732"/>
      <c r="BG302" s="732"/>
      <c r="BH302" s="732"/>
      <c r="BI302" s="732"/>
      <c r="BJ302" s="732"/>
      <c r="BK302" s="732"/>
    </row>
    <row r="303" spans="1:63" ht="22.5" customHeight="1">
      <c r="A303" s="496">
        <v>2</v>
      </c>
      <c r="B303" s="497" t="s">
        <v>910</v>
      </c>
      <c r="C303" s="498" t="s">
        <v>909</v>
      </c>
      <c r="D303" s="498">
        <v>7.6</v>
      </c>
      <c r="E303" s="497" t="s">
        <v>945</v>
      </c>
      <c r="F303" s="497">
        <v>7.6</v>
      </c>
      <c r="G303" s="550" t="s">
        <v>2970</v>
      </c>
      <c r="H303" s="549" t="s">
        <v>2185</v>
      </c>
      <c r="I303">
        <f t="shared" si="4"/>
        <v>0</v>
      </c>
      <c r="J303" s="732"/>
      <c r="K303" s="732"/>
      <c r="L303" s="732"/>
      <c r="M303" s="732"/>
      <c r="N303" s="732"/>
      <c r="O303" s="732"/>
      <c r="P303" s="732"/>
      <c r="Q303" s="732"/>
      <c r="R303" s="732"/>
      <c r="S303" s="732"/>
      <c r="T303" s="732"/>
      <c r="U303" s="732"/>
      <c r="V303" s="732"/>
      <c r="W303" s="732"/>
      <c r="X303" s="732"/>
      <c r="Y303" s="732"/>
      <c r="Z303" s="731">
        <v>768086.69</v>
      </c>
      <c r="AA303" s="732"/>
      <c r="AB303" s="732"/>
      <c r="AC303" s="732"/>
      <c r="AD303" s="732"/>
      <c r="AE303" s="732"/>
      <c r="AF303" s="732"/>
      <c r="AG303" s="732"/>
      <c r="AH303" s="732"/>
      <c r="AI303" s="732"/>
      <c r="AJ303" s="732"/>
      <c r="AK303" s="732"/>
      <c r="AL303" s="732"/>
      <c r="AM303" s="732"/>
      <c r="AN303" s="732"/>
      <c r="AO303" s="732"/>
      <c r="AP303" s="732"/>
      <c r="AQ303" s="732"/>
      <c r="AR303" s="732"/>
      <c r="AS303" s="732"/>
      <c r="AT303" s="732"/>
      <c r="AU303" s="732"/>
      <c r="AV303" s="732"/>
      <c r="AW303" s="732"/>
      <c r="AX303" s="732"/>
      <c r="AY303" s="732"/>
      <c r="AZ303" s="732"/>
      <c r="BA303" s="732"/>
      <c r="BB303" s="732"/>
      <c r="BC303" s="732"/>
      <c r="BD303" s="732"/>
      <c r="BE303" s="732"/>
      <c r="BF303" s="732"/>
      <c r="BG303" s="731">
        <v>1005245.75</v>
      </c>
      <c r="BH303" s="732"/>
      <c r="BI303" s="732"/>
      <c r="BJ303" s="732"/>
      <c r="BK303" s="732"/>
    </row>
    <row r="304" spans="1:63" ht="22.5" customHeight="1">
      <c r="A304" s="496">
        <v>2</v>
      </c>
      <c r="B304" s="497" t="s">
        <v>910</v>
      </c>
      <c r="C304" s="498" t="s">
        <v>909</v>
      </c>
      <c r="D304" s="498">
        <v>7.7</v>
      </c>
      <c r="E304" s="497" t="s">
        <v>945</v>
      </c>
      <c r="F304" s="497">
        <v>7.7</v>
      </c>
      <c r="G304" s="548" t="s">
        <v>2971</v>
      </c>
      <c r="H304" s="547" t="s">
        <v>2186</v>
      </c>
      <c r="I304">
        <f t="shared" si="4"/>
        <v>0</v>
      </c>
      <c r="J304" s="732"/>
      <c r="K304" s="732"/>
      <c r="L304" s="732"/>
      <c r="M304" s="732"/>
      <c r="N304" s="732"/>
      <c r="O304" s="732"/>
      <c r="P304" s="732"/>
      <c r="Q304" s="732"/>
      <c r="R304" s="732"/>
      <c r="S304" s="732"/>
      <c r="T304" s="732"/>
      <c r="U304" s="732"/>
      <c r="V304" s="732"/>
      <c r="W304" s="732"/>
      <c r="X304" s="732"/>
      <c r="Y304" s="732"/>
      <c r="Z304" s="732"/>
      <c r="AA304" s="732"/>
      <c r="AB304" s="732"/>
      <c r="AC304" s="732"/>
      <c r="AD304" s="732"/>
      <c r="AE304" s="732"/>
      <c r="AF304" s="732"/>
      <c r="AG304" s="732"/>
      <c r="AH304" s="732"/>
      <c r="AI304" s="732"/>
      <c r="AJ304" s="732"/>
      <c r="AK304" s="732"/>
      <c r="AL304" s="732"/>
      <c r="AM304" s="732"/>
      <c r="AN304" s="732"/>
      <c r="AO304" s="732"/>
      <c r="AP304" s="732"/>
      <c r="AQ304" s="732"/>
      <c r="AR304" s="732"/>
      <c r="AS304" s="732"/>
      <c r="AT304" s="732"/>
      <c r="AU304" s="732"/>
      <c r="AV304" s="732"/>
      <c r="AW304" s="732"/>
      <c r="AX304" s="732"/>
      <c r="AY304" s="732"/>
      <c r="AZ304" s="732"/>
      <c r="BA304" s="732"/>
      <c r="BB304" s="732"/>
      <c r="BC304" s="732"/>
      <c r="BD304" s="732"/>
      <c r="BE304" s="732"/>
      <c r="BF304" s="732"/>
      <c r="BG304" s="732"/>
      <c r="BH304" s="732"/>
      <c r="BI304" s="732"/>
      <c r="BJ304" s="732"/>
      <c r="BK304" s="732"/>
    </row>
    <row r="305" spans="1:63" ht="22.5" customHeight="1">
      <c r="A305" s="496">
        <v>2</v>
      </c>
      <c r="B305" s="497" t="s">
        <v>910</v>
      </c>
      <c r="C305" s="498" t="s">
        <v>909</v>
      </c>
      <c r="D305" s="498">
        <v>7.8</v>
      </c>
      <c r="E305" s="497" t="s">
        <v>945</v>
      </c>
      <c r="F305" s="497">
        <v>7.8</v>
      </c>
      <c r="G305" s="548" t="s">
        <v>2972</v>
      </c>
      <c r="H305" s="547" t="s">
        <v>2187</v>
      </c>
      <c r="I305">
        <f t="shared" si="4"/>
        <v>12094.6</v>
      </c>
      <c r="J305" s="731">
        <v>4370670.5</v>
      </c>
      <c r="K305" s="732"/>
      <c r="L305" s="731">
        <v>149410</v>
      </c>
      <c r="M305" s="731">
        <v>146964.81</v>
      </c>
      <c r="N305" s="731">
        <v>640080</v>
      </c>
      <c r="O305" s="731">
        <v>3408620.92</v>
      </c>
      <c r="P305" s="731">
        <v>118416.04</v>
      </c>
      <c r="Q305" s="731">
        <v>2502100</v>
      </c>
      <c r="R305" s="731">
        <v>153200</v>
      </c>
      <c r="S305" s="732"/>
      <c r="T305" s="731">
        <v>121700</v>
      </c>
      <c r="U305" s="731">
        <v>166000</v>
      </c>
      <c r="V305" s="731">
        <v>12094.6</v>
      </c>
      <c r="W305" s="731">
        <v>22600</v>
      </c>
      <c r="X305" s="732"/>
      <c r="Y305" s="732"/>
      <c r="Z305" s="731">
        <v>1415734</v>
      </c>
      <c r="AA305" s="731">
        <v>60950</v>
      </c>
      <c r="AB305" s="732"/>
      <c r="AC305" s="732"/>
      <c r="AD305" s="731">
        <v>3100</v>
      </c>
      <c r="AE305" s="732"/>
      <c r="AF305" s="731">
        <v>115492</v>
      </c>
      <c r="AG305" s="731">
        <v>155030</v>
      </c>
      <c r="AH305" s="731">
        <v>130250</v>
      </c>
      <c r="AI305" s="731">
        <v>120040</v>
      </c>
      <c r="AJ305" s="731">
        <v>147695.98000000001</v>
      </c>
      <c r="AK305" s="732"/>
      <c r="AL305" s="732"/>
      <c r="AM305" s="732"/>
      <c r="AN305" s="731">
        <v>283330</v>
      </c>
      <c r="AO305" s="731">
        <v>46255</v>
      </c>
      <c r="AP305" s="731">
        <v>93504</v>
      </c>
      <c r="AQ305" s="732"/>
      <c r="AR305" s="731">
        <v>110480</v>
      </c>
      <c r="AS305" s="731">
        <v>70790</v>
      </c>
      <c r="AT305" s="731">
        <v>25750</v>
      </c>
      <c r="AU305" s="731">
        <v>241482.51</v>
      </c>
      <c r="AV305" s="731">
        <v>16435</v>
      </c>
      <c r="AW305" s="731">
        <v>215858.8</v>
      </c>
      <c r="AX305" s="732"/>
      <c r="AY305" s="731">
        <v>181000</v>
      </c>
      <c r="AZ305" s="731">
        <v>30040</v>
      </c>
      <c r="BA305" s="731">
        <v>70750</v>
      </c>
      <c r="BB305" s="731">
        <v>77650</v>
      </c>
      <c r="BC305" s="731">
        <v>20670</v>
      </c>
      <c r="BD305" s="731">
        <v>89650.37</v>
      </c>
      <c r="BE305" s="732"/>
      <c r="BF305" s="731">
        <v>54292</v>
      </c>
      <c r="BG305" s="731">
        <v>108100</v>
      </c>
      <c r="BH305" s="732"/>
      <c r="BI305" s="731">
        <v>155860</v>
      </c>
      <c r="BJ305" s="731">
        <v>709959.05</v>
      </c>
      <c r="BK305" s="731">
        <v>72200</v>
      </c>
    </row>
    <row r="306" spans="1:63" ht="22.5" customHeight="1">
      <c r="A306" s="496">
        <v>2</v>
      </c>
      <c r="B306" s="497" t="s">
        <v>910</v>
      </c>
      <c r="C306" s="498" t="s">
        <v>909</v>
      </c>
      <c r="D306" s="498">
        <v>7.9</v>
      </c>
      <c r="E306" s="497" t="s">
        <v>945</v>
      </c>
      <c r="F306" s="497">
        <v>7.9</v>
      </c>
      <c r="G306" s="548" t="s">
        <v>2973</v>
      </c>
      <c r="H306" s="547" t="s">
        <v>2188</v>
      </c>
      <c r="I306">
        <f t="shared" si="4"/>
        <v>1960</v>
      </c>
      <c r="J306" s="731">
        <v>51380</v>
      </c>
      <c r="K306" s="731">
        <v>107575</v>
      </c>
      <c r="L306" s="731">
        <v>193760.7</v>
      </c>
      <c r="M306" s="731">
        <v>561410.56999999995</v>
      </c>
      <c r="N306" s="731">
        <v>976480.16</v>
      </c>
      <c r="O306" s="731">
        <v>348270</v>
      </c>
      <c r="P306" s="731">
        <v>452594.76</v>
      </c>
      <c r="Q306" s="731">
        <v>240899.4</v>
      </c>
      <c r="R306" s="731">
        <v>172736.95</v>
      </c>
      <c r="S306" s="731">
        <v>59488.3</v>
      </c>
      <c r="T306" s="731">
        <v>58027.87</v>
      </c>
      <c r="U306" s="731">
        <v>62111</v>
      </c>
      <c r="V306" s="731">
        <v>1960</v>
      </c>
      <c r="W306" s="731">
        <v>48373.5</v>
      </c>
      <c r="X306" s="731">
        <v>198930.1</v>
      </c>
      <c r="Y306" s="731">
        <v>59496.5</v>
      </c>
      <c r="Z306" s="731">
        <v>499848</v>
      </c>
      <c r="AA306" s="731">
        <v>39793.699999999997</v>
      </c>
      <c r="AB306" s="731">
        <v>38760</v>
      </c>
      <c r="AC306" s="731">
        <v>62404</v>
      </c>
      <c r="AD306" s="732"/>
      <c r="AE306" s="731">
        <v>364920.5</v>
      </c>
      <c r="AF306" s="731">
        <v>159392.29999999999</v>
      </c>
      <c r="AG306" s="731">
        <v>97621.01</v>
      </c>
      <c r="AH306" s="731">
        <v>152190.79999999999</v>
      </c>
      <c r="AI306" s="731">
        <v>201032.7</v>
      </c>
      <c r="AJ306" s="731">
        <v>297801.59999999998</v>
      </c>
      <c r="AK306" s="731">
        <v>188214.9</v>
      </c>
      <c r="AL306" s="731">
        <v>46990</v>
      </c>
      <c r="AM306" s="731">
        <v>185379.6</v>
      </c>
      <c r="AN306" s="731">
        <v>918134.3</v>
      </c>
      <c r="AO306" s="731">
        <v>226700.07</v>
      </c>
      <c r="AP306" s="731">
        <v>138258.4</v>
      </c>
      <c r="AQ306" s="731">
        <v>12897.5</v>
      </c>
      <c r="AR306" s="732"/>
      <c r="AS306" s="731">
        <v>180658.75</v>
      </c>
      <c r="AT306" s="731">
        <v>60380</v>
      </c>
      <c r="AU306" s="731">
        <v>650422.75</v>
      </c>
      <c r="AV306" s="731">
        <v>182230.8</v>
      </c>
      <c r="AW306" s="731">
        <v>74177.100000000006</v>
      </c>
      <c r="AX306" s="731">
        <v>70302.2</v>
      </c>
      <c r="AY306" s="731">
        <v>362207.75</v>
      </c>
      <c r="AZ306" s="731">
        <v>116163</v>
      </c>
      <c r="BA306" s="731">
        <v>4684.5</v>
      </c>
      <c r="BB306" s="731">
        <v>47209</v>
      </c>
      <c r="BC306" s="731">
        <v>240169.3</v>
      </c>
      <c r="BD306" s="731">
        <v>279777.96000000002</v>
      </c>
      <c r="BE306" s="731">
        <v>0</v>
      </c>
      <c r="BF306" s="731">
        <v>290263.01</v>
      </c>
      <c r="BG306" s="731">
        <v>120650.5</v>
      </c>
      <c r="BH306" s="731">
        <v>132956.70000000001</v>
      </c>
      <c r="BI306" s="731">
        <v>316951.59999999998</v>
      </c>
      <c r="BJ306" s="731">
        <v>264716</v>
      </c>
      <c r="BK306" s="731">
        <v>103901.4</v>
      </c>
    </row>
    <row r="307" spans="1:63" ht="22.5" customHeight="1">
      <c r="A307" s="496">
        <v>2</v>
      </c>
      <c r="B307" s="497" t="s">
        <v>910</v>
      </c>
      <c r="C307" s="498" t="s">
        <v>909</v>
      </c>
      <c r="D307" s="498" t="s">
        <v>931</v>
      </c>
      <c r="E307" s="497" t="s">
        <v>945</v>
      </c>
      <c r="F307" s="497" t="s">
        <v>931</v>
      </c>
      <c r="G307" s="550" t="s">
        <v>2974</v>
      </c>
      <c r="H307" s="549" t="s">
        <v>2189</v>
      </c>
      <c r="I307">
        <f t="shared" si="4"/>
        <v>0</v>
      </c>
      <c r="J307" s="731">
        <v>96800</v>
      </c>
      <c r="K307" s="732"/>
      <c r="L307" s="732"/>
      <c r="M307" s="732"/>
      <c r="N307" s="732"/>
      <c r="O307" s="732"/>
      <c r="P307" s="732"/>
      <c r="Q307" s="732"/>
      <c r="R307" s="732"/>
      <c r="S307" s="732"/>
      <c r="T307" s="732"/>
      <c r="U307" s="732"/>
      <c r="V307" s="732"/>
      <c r="W307" s="732"/>
      <c r="X307" s="732"/>
      <c r="Y307" s="732"/>
      <c r="Z307" s="732"/>
      <c r="AA307" s="732"/>
      <c r="AB307" s="732"/>
      <c r="AC307" s="732"/>
      <c r="AD307" s="732"/>
      <c r="AE307" s="731">
        <v>36300</v>
      </c>
      <c r="AF307" s="732"/>
      <c r="AG307" s="731">
        <v>5400</v>
      </c>
      <c r="AH307" s="732"/>
      <c r="AI307" s="732"/>
      <c r="AJ307" s="732"/>
      <c r="AK307" s="732"/>
      <c r="AL307" s="732"/>
      <c r="AM307" s="732"/>
      <c r="AN307" s="732"/>
      <c r="AO307" s="732"/>
      <c r="AP307" s="732"/>
      <c r="AQ307" s="732"/>
      <c r="AR307" s="732"/>
      <c r="AS307" s="732"/>
      <c r="AT307" s="732"/>
      <c r="AU307" s="732"/>
      <c r="AV307" s="732"/>
      <c r="AW307" s="732"/>
      <c r="AX307" s="732"/>
      <c r="AY307" s="732"/>
      <c r="AZ307" s="732"/>
      <c r="BA307" s="732"/>
      <c r="BB307" s="732"/>
      <c r="BC307" s="732"/>
      <c r="BD307" s="732"/>
      <c r="BE307" s="732"/>
      <c r="BF307" s="732"/>
      <c r="BG307" s="732"/>
      <c r="BH307" s="732"/>
      <c r="BI307" s="732"/>
      <c r="BJ307" s="732"/>
      <c r="BK307" s="732"/>
    </row>
    <row r="308" spans="1:63" ht="22.5" customHeight="1">
      <c r="A308" s="496">
        <v>2</v>
      </c>
      <c r="B308" s="497" t="s">
        <v>910</v>
      </c>
      <c r="C308" s="498" t="s">
        <v>909</v>
      </c>
      <c r="D308" s="498" t="s">
        <v>932</v>
      </c>
      <c r="E308" s="497" t="s">
        <v>945</v>
      </c>
      <c r="F308" s="497" t="s">
        <v>932</v>
      </c>
      <c r="G308" s="550" t="s">
        <v>2975</v>
      </c>
      <c r="H308" s="549" t="s">
        <v>2191</v>
      </c>
      <c r="I308">
        <f t="shared" si="4"/>
        <v>0</v>
      </c>
      <c r="J308" s="731">
        <v>4448253.95</v>
      </c>
      <c r="K308" s="731">
        <v>22785</v>
      </c>
      <c r="L308" s="731">
        <v>328000</v>
      </c>
      <c r="M308" s="731">
        <v>68600</v>
      </c>
      <c r="N308" s="732"/>
      <c r="O308" s="731">
        <v>1972150</v>
      </c>
      <c r="P308" s="732"/>
      <c r="Q308" s="731">
        <v>572000</v>
      </c>
      <c r="R308" s="731">
        <v>0</v>
      </c>
      <c r="S308" s="731">
        <v>41500</v>
      </c>
      <c r="T308" s="731">
        <v>83200</v>
      </c>
      <c r="U308" s="731">
        <v>82400</v>
      </c>
      <c r="V308" s="732"/>
      <c r="W308" s="731">
        <v>40000</v>
      </c>
      <c r="X308" s="731">
        <v>37000</v>
      </c>
      <c r="Y308" s="732"/>
      <c r="Z308" s="731">
        <v>5382416.1200000001</v>
      </c>
      <c r="AA308" s="732"/>
      <c r="AB308" s="731">
        <v>60000</v>
      </c>
      <c r="AC308" s="731">
        <v>30000</v>
      </c>
      <c r="AD308" s="732"/>
      <c r="AE308" s="732"/>
      <c r="AF308" s="732"/>
      <c r="AG308" s="731">
        <v>175000</v>
      </c>
      <c r="AH308" s="731">
        <v>117000</v>
      </c>
      <c r="AI308" s="731">
        <v>567029.4</v>
      </c>
      <c r="AJ308" s="732"/>
      <c r="AK308" s="731">
        <v>0</v>
      </c>
      <c r="AL308" s="731">
        <v>0</v>
      </c>
      <c r="AM308" s="731">
        <v>275128.26</v>
      </c>
      <c r="AN308" s="731">
        <v>3929220.7</v>
      </c>
      <c r="AO308" s="731">
        <v>120000</v>
      </c>
      <c r="AP308" s="731">
        <v>0</v>
      </c>
      <c r="AQ308" s="731">
        <v>201631.25</v>
      </c>
      <c r="AR308" s="732"/>
      <c r="AS308" s="731">
        <v>169122</v>
      </c>
      <c r="AT308" s="731">
        <v>0</v>
      </c>
      <c r="AU308" s="731">
        <v>2844000</v>
      </c>
      <c r="AV308" s="731">
        <v>35000</v>
      </c>
      <c r="AW308" s="731">
        <v>13000</v>
      </c>
      <c r="AX308" s="731">
        <v>56527.5</v>
      </c>
      <c r="AY308" s="731">
        <v>1484200</v>
      </c>
      <c r="AZ308" s="731">
        <v>37000</v>
      </c>
      <c r="BA308" s="731">
        <v>74000</v>
      </c>
      <c r="BB308" s="731">
        <v>27000</v>
      </c>
      <c r="BC308" s="731">
        <v>46000</v>
      </c>
      <c r="BD308" s="731">
        <v>2618268</v>
      </c>
      <c r="BE308" s="731">
        <v>32952</v>
      </c>
      <c r="BF308" s="732"/>
      <c r="BG308" s="732"/>
      <c r="BH308" s="732"/>
      <c r="BI308" s="732"/>
      <c r="BJ308" s="732"/>
      <c r="BK308" s="732"/>
    </row>
    <row r="309" spans="1:63" ht="22.5" customHeight="1">
      <c r="A309" s="496">
        <v>2</v>
      </c>
      <c r="B309" s="497" t="s">
        <v>910</v>
      </c>
      <c r="C309" s="498" t="s">
        <v>909</v>
      </c>
      <c r="D309" s="498" t="s">
        <v>933</v>
      </c>
      <c r="E309" s="497" t="s">
        <v>945</v>
      </c>
      <c r="F309" s="497" t="s">
        <v>933</v>
      </c>
      <c r="G309" s="548" t="s">
        <v>2976</v>
      </c>
      <c r="H309" s="547" t="s">
        <v>2192</v>
      </c>
      <c r="I309">
        <f t="shared" si="4"/>
        <v>5673892</v>
      </c>
      <c r="J309" s="731">
        <v>66541.8</v>
      </c>
      <c r="K309" s="731">
        <v>719505</v>
      </c>
      <c r="L309" s="731">
        <v>1880057.7</v>
      </c>
      <c r="M309" s="731">
        <v>1212693.3</v>
      </c>
      <c r="N309" s="731">
        <v>1259320</v>
      </c>
      <c r="O309" s="731">
        <v>2753965.45</v>
      </c>
      <c r="P309" s="731">
        <v>1880834.5</v>
      </c>
      <c r="Q309" s="731">
        <v>755445</v>
      </c>
      <c r="R309" s="731">
        <v>706867</v>
      </c>
      <c r="S309" s="731">
        <v>1015525</v>
      </c>
      <c r="T309" s="731">
        <v>207237.2</v>
      </c>
      <c r="U309" s="731">
        <v>861663.85</v>
      </c>
      <c r="V309" s="731">
        <v>5673892</v>
      </c>
      <c r="W309" s="731">
        <v>47956</v>
      </c>
      <c r="X309" s="731">
        <v>433254</v>
      </c>
      <c r="Y309" s="732"/>
      <c r="Z309" s="731">
        <v>873667.5</v>
      </c>
      <c r="AA309" s="731">
        <v>307153</v>
      </c>
      <c r="AB309" s="731">
        <v>69545</v>
      </c>
      <c r="AC309" s="731">
        <v>40191</v>
      </c>
      <c r="AD309" s="732"/>
      <c r="AE309" s="731">
        <v>289825.18</v>
      </c>
      <c r="AF309" s="731">
        <v>1833106</v>
      </c>
      <c r="AG309" s="731">
        <v>1609651.5</v>
      </c>
      <c r="AH309" s="731">
        <v>1794397.8</v>
      </c>
      <c r="AI309" s="731">
        <v>529754.9</v>
      </c>
      <c r="AJ309" s="731">
        <v>642493.75</v>
      </c>
      <c r="AK309" s="731">
        <v>936811.75</v>
      </c>
      <c r="AL309" s="731">
        <v>1414587.85</v>
      </c>
      <c r="AM309" s="731">
        <v>306020.53000000003</v>
      </c>
      <c r="AN309" s="731">
        <v>1793575</v>
      </c>
      <c r="AO309" s="731">
        <v>349643</v>
      </c>
      <c r="AP309" s="731">
        <v>445487</v>
      </c>
      <c r="AQ309" s="731">
        <v>175166</v>
      </c>
      <c r="AR309" s="731">
        <v>24580</v>
      </c>
      <c r="AS309" s="731">
        <v>637267</v>
      </c>
      <c r="AT309" s="731">
        <v>244281.15</v>
      </c>
      <c r="AU309" s="731">
        <v>2916586</v>
      </c>
      <c r="AV309" s="731">
        <v>183693.8</v>
      </c>
      <c r="AW309" s="731">
        <v>70329</v>
      </c>
      <c r="AX309" s="731">
        <v>210698</v>
      </c>
      <c r="AY309" s="731">
        <v>1192851.48</v>
      </c>
      <c r="AZ309" s="731">
        <v>264669.59999999998</v>
      </c>
      <c r="BA309" s="731">
        <v>40800.300000000003</v>
      </c>
      <c r="BB309" s="731">
        <v>291686.2</v>
      </c>
      <c r="BC309" s="731">
        <v>637081.9</v>
      </c>
      <c r="BD309" s="731">
        <v>1736245</v>
      </c>
      <c r="BE309" s="731">
        <v>2000</v>
      </c>
      <c r="BF309" s="731">
        <v>1306816.75</v>
      </c>
      <c r="BG309" s="731">
        <v>819415.9</v>
      </c>
      <c r="BH309" s="731">
        <v>320287.38</v>
      </c>
      <c r="BI309" s="731">
        <v>242603.82</v>
      </c>
      <c r="BJ309" s="731">
        <v>350318</v>
      </c>
      <c r="BK309" s="731">
        <v>482786</v>
      </c>
    </row>
    <row r="310" spans="1:63" ht="22.5" customHeight="1">
      <c r="A310" s="496">
        <v>2</v>
      </c>
      <c r="B310" s="497" t="s">
        <v>910</v>
      </c>
      <c r="C310" s="498" t="s">
        <v>909</v>
      </c>
      <c r="D310" s="498" t="s">
        <v>934</v>
      </c>
      <c r="E310" s="497" t="s">
        <v>945</v>
      </c>
      <c r="F310" s="497" t="s">
        <v>934</v>
      </c>
      <c r="G310" s="548" t="s">
        <v>2978</v>
      </c>
      <c r="H310" s="547" t="s">
        <v>2193</v>
      </c>
      <c r="I310">
        <f t="shared" si="4"/>
        <v>9906400</v>
      </c>
      <c r="J310" s="731">
        <v>511781.9</v>
      </c>
      <c r="K310" s="731">
        <v>123213</v>
      </c>
      <c r="L310" s="731">
        <v>1746750</v>
      </c>
      <c r="M310" s="731">
        <v>2944048</v>
      </c>
      <c r="N310" s="731">
        <v>661640</v>
      </c>
      <c r="O310" s="731">
        <v>7568190</v>
      </c>
      <c r="P310" s="731">
        <v>1223831</v>
      </c>
      <c r="Q310" s="731">
        <v>1420420</v>
      </c>
      <c r="R310" s="731">
        <v>145680</v>
      </c>
      <c r="S310" s="731">
        <v>439350</v>
      </c>
      <c r="T310" s="731">
        <v>152810</v>
      </c>
      <c r="U310" s="731">
        <v>195310</v>
      </c>
      <c r="V310" s="731">
        <v>9906400</v>
      </c>
      <c r="W310" s="731">
        <v>1373582</v>
      </c>
      <c r="X310" s="731">
        <v>576420</v>
      </c>
      <c r="Y310" s="731">
        <v>556690</v>
      </c>
      <c r="Z310" s="731">
        <v>20500</v>
      </c>
      <c r="AA310" s="731">
        <v>1417720</v>
      </c>
      <c r="AB310" s="731">
        <v>473320</v>
      </c>
      <c r="AC310" s="731">
        <v>303380</v>
      </c>
      <c r="AD310" s="732"/>
      <c r="AE310" s="731">
        <v>14000</v>
      </c>
      <c r="AF310" s="732"/>
      <c r="AG310" s="732"/>
      <c r="AH310" s="732"/>
      <c r="AI310" s="731">
        <v>195234</v>
      </c>
      <c r="AJ310" s="732"/>
      <c r="AK310" s="732"/>
      <c r="AL310" s="731">
        <v>1550</v>
      </c>
      <c r="AM310" s="732"/>
      <c r="AN310" s="731">
        <v>3665430</v>
      </c>
      <c r="AO310" s="731">
        <v>8349</v>
      </c>
      <c r="AP310" s="731">
        <v>13362</v>
      </c>
      <c r="AQ310" s="732"/>
      <c r="AR310" s="732"/>
      <c r="AS310" s="731">
        <v>133442</v>
      </c>
      <c r="AT310" s="731">
        <v>1298713.3</v>
      </c>
      <c r="AU310" s="731">
        <v>2844347</v>
      </c>
      <c r="AV310" s="731">
        <v>985714</v>
      </c>
      <c r="AW310" s="731">
        <v>0</v>
      </c>
      <c r="AX310" s="731">
        <v>414675</v>
      </c>
      <c r="AY310" s="731">
        <v>1056365</v>
      </c>
      <c r="AZ310" s="731">
        <v>33431</v>
      </c>
      <c r="BA310" s="731">
        <v>157457</v>
      </c>
      <c r="BB310" s="731">
        <v>183405</v>
      </c>
      <c r="BC310" s="731">
        <v>335888</v>
      </c>
      <c r="BD310" s="731">
        <v>487600</v>
      </c>
      <c r="BE310" s="731">
        <v>2523323.0299999998</v>
      </c>
      <c r="BF310" s="731">
        <v>1477463.8</v>
      </c>
      <c r="BG310" s="732"/>
      <c r="BH310" s="732"/>
      <c r="BI310" s="731">
        <v>504150</v>
      </c>
      <c r="BJ310" s="731">
        <v>1743740.96</v>
      </c>
      <c r="BK310" s="731">
        <v>1049722.72</v>
      </c>
    </row>
    <row r="311" spans="1:63" ht="22.5" customHeight="1">
      <c r="A311" s="496">
        <v>2</v>
      </c>
      <c r="B311" s="497" t="s">
        <v>910</v>
      </c>
      <c r="C311" s="498" t="s">
        <v>909</v>
      </c>
      <c r="D311" s="498" t="s">
        <v>936</v>
      </c>
      <c r="E311" s="497" t="s">
        <v>945</v>
      </c>
      <c r="F311" s="497" t="s">
        <v>936</v>
      </c>
      <c r="G311" s="548" t="s">
        <v>2980</v>
      </c>
      <c r="H311" s="547" t="s">
        <v>3894</v>
      </c>
      <c r="I311">
        <f t="shared" si="4"/>
        <v>0</v>
      </c>
      <c r="J311" s="732"/>
      <c r="K311" s="732"/>
      <c r="L311" s="732"/>
      <c r="M311" s="732"/>
      <c r="N311" s="732"/>
      <c r="O311" s="732"/>
      <c r="P311" s="732"/>
      <c r="Q311" s="732"/>
      <c r="R311" s="732"/>
      <c r="S311" s="732"/>
      <c r="T311" s="732"/>
      <c r="U311" s="732"/>
      <c r="V311" s="732"/>
      <c r="W311" s="732"/>
      <c r="X311" s="732"/>
      <c r="Y311" s="732"/>
      <c r="Z311" s="732"/>
      <c r="AA311" s="732"/>
      <c r="AB311" s="732"/>
      <c r="AC311" s="732"/>
      <c r="AD311" s="732"/>
      <c r="AE311" s="732"/>
      <c r="AF311" s="732"/>
      <c r="AG311" s="732"/>
      <c r="AH311" s="732"/>
      <c r="AI311" s="732"/>
      <c r="AJ311" s="732"/>
      <c r="AK311" s="732"/>
      <c r="AL311" s="732"/>
      <c r="AM311" s="732"/>
      <c r="AN311" s="732"/>
      <c r="AO311" s="732"/>
      <c r="AP311" s="732"/>
      <c r="AQ311" s="732"/>
      <c r="AR311" s="732"/>
      <c r="AS311" s="732"/>
      <c r="AT311" s="732"/>
      <c r="AU311" s="732"/>
      <c r="AV311" s="732"/>
      <c r="AW311" s="732"/>
      <c r="AX311" s="732"/>
      <c r="AY311" s="732"/>
      <c r="AZ311" s="732"/>
      <c r="BA311" s="732"/>
      <c r="BB311" s="732"/>
      <c r="BC311" s="732"/>
      <c r="BD311" s="732"/>
      <c r="BE311" s="732"/>
      <c r="BF311" s="732"/>
      <c r="BG311" s="732"/>
      <c r="BH311" s="732"/>
      <c r="BI311" s="732"/>
      <c r="BJ311" s="732"/>
      <c r="BK311" s="732"/>
    </row>
    <row r="312" spans="1:63" ht="22.5" customHeight="1">
      <c r="A312" s="496">
        <v>2</v>
      </c>
      <c r="B312" s="497" t="s">
        <v>910</v>
      </c>
      <c r="C312" s="498" t="s">
        <v>909</v>
      </c>
      <c r="D312" s="498" t="s">
        <v>936</v>
      </c>
      <c r="E312" s="497" t="s">
        <v>945</v>
      </c>
      <c r="F312" s="497" t="s">
        <v>936</v>
      </c>
      <c r="G312" s="548" t="s">
        <v>2981</v>
      </c>
      <c r="H312" s="547" t="s">
        <v>3895</v>
      </c>
      <c r="I312">
        <f t="shared" si="4"/>
        <v>0</v>
      </c>
      <c r="J312" s="732"/>
      <c r="K312" s="732"/>
      <c r="L312" s="732"/>
      <c r="M312" s="732"/>
      <c r="N312" s="732"/>
      <c r="O312" s="732"/>
      <c r="P312" s="732"/>
      <c r="Q312" s="732"/>
      <c r="R312" s="732"/>
      <c r="S312" s="732"/>
      <c r="T312" s="732"/>
      <c r="U312" s="732"/>
      <c r="V312" s="732"/>
      <c r="W312" s="732"/>
      <c r="X312" s="732"/>
      <c r="Y312" s="732"/>
      <c r="Z312" s="732"/>
      <c r="AA312" s="732"/>
      <c r="AB312" s="732"/>
      <c r="AC312" s="732"/>
      <c r="AD312" s="732"/>
      <c r="AE312" s="732"/>
      <c r="AF312" s="732"/>
      <c r="AG312" s="732"/>
      <c r="AH312" s="732"/>
      <c r="AI312" s="732"/>
      <c r="AJ312" s="732"/>
      <c r="AK312" s="732"/>
      <c r="AL312" s="732"/>
      <c r="AM312" s="732"/>
      <c r="AN312" s="732"/>
      <c r="AO312" s="732"/>
      <c r="AP312" s="732"/>
      <c r="AQ312" s="732"/>
      <c r="AR312" s="732"/>
      <c r="AS312" s="732"/>
      <c r="AT312" s="732"/>
      <c r="AU312" s="732"/>
      <c r="AV312" s="732"/>
      <c r="AW312" s="732"/>
      <c r="AX312" s="732"/>
      <c r="AY312" s="732"/>
      <c r="AZ312" s="732"/>
      <c r="BA312" s="732"/>
      <c r="BB312" s="732"/>
      <c r="BC312" s="732"/>
      <c r="BD312" s="732"/>
      <c r="BE312" s="732"/>
      <c r="BF312" s="732"/>
      <c r="BG312" s="732"/>
      <c r="BH312" s="732"/>
      <c r="BI312" s="732"/>
      <c r="BJ312" s="732"/>
      <c r="BK312" s="732"/>
    </row>
    <row r="313" spans="1:63" ht="22.5" customHeight="1">
      <c r="A313" s="496">
        <v>2</v>
      </c>
      <c r="B313" s="497" t="s">
        <v>910</v>
      </c>
      <c r="C313" s="498" t="s">
        <v>909</v>
      </c>
      <c r="D313" s="498" t="s">
        <v>938</v>
      </c>
      <c r="E313" s="497"/>
      <c r="F313" s="497" t="s">
        <v>938</v>
      </c>
      <c r="G313" s="550" t="s">
        <v>3896</v>
      </c>
      <c r="H313" s="549" t="s">
        <v>3897</v>
      </c>
      <c r="I313">
        <f t="shared" si="4"/>
        <v>1240608</v>
      </c>
      <c r="J313" s="731">
        <v>640860</v>
      </c>
      <c r="K313" s="732"/>
      <c r="L313" s="732"/>
      <c r="M313" s="732"/>
      <c r="N313" s="731">
        <v>0</v>
      </c>
      <c r="O313" s="731">
        <v>450000</v>
      </c>
      <c r="P313" s="732"/>
      <c r="Q313" s="732"/>
      <c r="R313" s="732"/>
      <c r="S313" s="732"/>
      <c r="T313" s="732"/>
      <c r="U313" s="732"/>
      <c r="V313" s="731">
        <v>1240608</v>
      </c>
      <c r="W313" s="732"/>
      <c r="X313" s="732"/>
      <c r="Y313" s="732"/>
      <c r="Z313" s="732"/>
      <c r="AA313" s="731">
        <v>31424</v>
      </c>
      <c r="AB313" s="732"/>
      <c r="AC313" s="732"/>
      <c r="AD313" s="731">
        <v>210490</v>
      </c>
      <c r="AE313" s="732"/>
      <c r="AF313" s="731">
        <v>178274</v>
      </c>
      <c r="AG313" s="732"/>
      <c r="AH313" s="731">
        <v>230230</v>
      </c>
      <c r="AI313" s="732"/>
      <c r="AJ313" s="732"/>
      <c r="AK313" s="731">
        <v>124000</v>
      </c>
      <c r="AL313" s="732"/>
      <c r="AM313" s="732"/>
      <c r="AN313" s="731">
        <v>25000</v>
      </c>
      <c r="AO313" s="732"/>
      <c r="AP313" s="731">
        <v>56250</v>
      </c>
      <c r="AQ313" s="732"/>
      <c r="AR313" s="732"/>
      <c r="AS313" s="732"/>
      <c r="AT313" s="731">
        <v>0</v>
      </c>
      <c r="AU313" s="732"/>
      <c r="AV313" s="732"/>
      <c r="AW313" s="732"/>
      <c r="AX313" s="732"/>
      <c r="AY313" s="732"/>
      <c r="AZ313" s="732"/>
      <c r="BA313" s="732"/>
      <c r="BB313" s="732"/>
      <c r="BC313" s="732"/>
      <c r="BD313" s="731">
        <v>930000</v>
      </c>
      <c r="BE313" s="732"/>
      <c r="BF313" s="732"/>
      <c r="BG313" s="732"/>
      <c r="BH313" s="732"/>
      <c r="BI313" s="732"/>
      <c r="BJ313" s="732"/>
      <c r="BK313" s="731">
        <v>0</v>
      </c>
    </row>
    <row r="314" spans="1:63" ht="22.5" customHeight="1">
      <c r="A314" s="496">
        <v>2</v>
      </c>
      <c r="B314" s="497" t="s">
        <v>910</v>
      </c>
      <c r="C314" s="498" t="s">
        <v>909</v>
      </c>
      <c r="D314" s="498" t="s">
        <v>935</v>
      </c>
      <c r="E314" s="497"/>
      <c r="F314" s="497" t="s">
        <v>935</v>
      </c>
      <c r="G314" s="550" t="s">
        <v>2982</v>
      </c>
      <c r="H314" s="549" t="s">
        <v>3898</v>
      </c>
      <c r="I314">
        <f t="shared" si="4"/>
        <v>1899900</v>
      </c>
      <c r="J314" s="731">
        <v>8372000</v>
      </c>
      <c r="K314" s="731">
        <v>0</v>
      </c>
      <c r="L314" s="731">
        <v>1048490</v>
      </c>
      <c r="M314" s="731">
        <v>0</v>
      </c>
      <c r="N314" s="731">
        <v>0</v>
      </c>
      <c r="O314" s="732"/>
      <c r="P314" s="732"/>
      <c r="Q314" s="731">
        <v>0</v>
      </c>
      <c r="R314" s="732"/>
      <c r="S314" s="731">
        <v>45000</v>
      </c>
      <c r="T314" s="732"/>
      <c r="U314" s="731">
        <v>0</v>
      </c>
      <c r="V314" s="731">
        <v>1899900</v>
      </c>
      <c r="W314" s="731">
        <v>0</v>
      </c>
      <c r="X314" s="731">
        <v>300000</v>
      </c>
      <c r="Y314" s="732"/>
      <c r="Z314" s="732"/>
      <c r="AA314" s="731">
        <v>1131500</v>
      </c>
      <c r="AB314" s="732"/>
      <c r="AC314" s="731">
        <v>0</v>
      </c>
      <c r="AD314" s="732"/>
      <c r="AE314" s="732"/>
      <c r="AF314" s="731">
        <v>582000</v>
      </c>
      <c r="AG314" s="731">
        <v>1080105.6100000001</v>
      </c>
      <c r="AH314" s="731">
        <v>2357000</v>
      </c>
      <c r="AI314" s="732"/>
      <c r="AJ314" s="731">
        <v>204200</v>
      </c>
      <c r="AK314" s="732"/>
      <c r="AL314" s="731">
        <v>585000</v>
      </c>
      <c r="AM314" s="731">
        <v>0</v>
      </c>
      <c r="AN314" s="731">
        <v>798000</v>
      </c>
      <c r="AO314" s="731">
        <v>463900</v>
      </c>
      <c r="AP314" s="732"/>
      <c r="AQ314" s="732"/>
      <c r="AR314" s="732"/>
      <c r="AS314" s="731">
        <v>0</v>
      </c>
      <c r="AT314" s="731">
        <v>0</v>
      </c>
      <c r="AU314" s="731">
        <v>2219000</v>
      </c>
      <c r="AV314" s="732"/>
      <c r="AW314" s="731">
        <v>0</v>
      </c>
      <c r="AX314" s="731">
        <v>120000</v>
      </c>
      <c r="AY314" s="731">
        <v>950285</v>
      </c>
      <c r="AZ314" s="731">
        <v>0</v>
      </c>
      <c r="BA314" s="731">
        <v>0</v>
      </c>
      <c r="BB314" s="732"/>
      <c r="BC314" s="732"/>
      <c r="BD314" s="731">
        <v>4274600</v>
      </c>
      <c r="BE314" s="732"/>
      <c r="BF314" s="732"/>
      <c r="BG314" s="732"/>
      <c r="BH314" s="732"/>
      <c r="BI314" s="732"/>
      <c r="BJ314" s="731">
        <v>2252925.8199999998</v>
      </c>
      <c r="BK314" s="731">
        <v>0</v>
      </c>
    </row>
    <row r="315" spans="1:63" ht="22.5" customHeight="1">
      <c r="A315" s="496">
        <v>2</v>
      </c>
      <c r="B315" s="497" t="s">
        <v>910</v>
      </c>
      <c r="C315" s="498" t="s">
        <v>909</v>
      </c>
      <c r="D315" s="498">
        <v>8.1</v>
      </c>
      <c r="E315" s="497" t="s">
        <v>945</v>
      </c>
      <c r="F315" s="497">
        <v>8.1</v>
      </c>
      <c r="G315" s="550" t="s">
        <v>2983</v>
      </c>
      <c r="H315" s="549" t="s">
        <v>380</v>
      </c>
      <c r="I315">
        <f t="shared" si="4"/>
        <v>0</v>
      </c>
      <c r="J315" s="731">
        <v>2600790.66</v>
      </c>
      <c r="K315" s="731">
        <v>81062.86</v>
      </c>
      <c r="L315" s="731">
        <v>239426.05</v>
      </c>
      <c r="M315" s="731">
        <v>165109.25</v>
      </c>
      <c r="N315" s="731">
        <v>217514.45</v>
      </c>
      <c r="O315" s="731">
        <v>230059.34</v>
      </c>
      <c r="P315" s="731">
        <v>218713.42</v>
      </c>
      <c r="Q315" s="731">
        <v>147756.79</v>
      </c>
      <c r="R315" s="731">
        <v>103928.5</v>
      </c>
      <c r="S315" s="731">
        <v>154682.5</v>
      </c>
      <c r="T315" s="731">
        <v>145898.79</v>
      </c>
      <c r="U315" s="731">
        <v>270227.15999999997</v>
      </c>
      <c r="V315" s="732"/>
      <c r="W315" s="731">
        <v>2831202.15</v>
      </c>
      <c r="X315" s="731">
        <v>1942109</v>
      </c>
      <c r="Y315" s="731">
        <v>682550</v>
      </c>
      <c r="Z315" s="731">
        <v>1514901.9</v>
      </c>
      <c r="AA315" s="731">
        <v>1557521.75</v>
      </c>
      <c r="AB315" s="731">
        <v>787352.75</v>
      </c>
      <c r="AC315" s="731">
        <v>436800</v>
      </c>
      <c r="AD315" s="731">
        <v>0</v>
      </c>
      <c r="AE315" s="731">
        <v>121944.29</v>
      </c>
      <c r="AF315" s="731">
        <v>126507.15</v>
      </c>
      <c r="AG315" s="731">
        <v>157130.75</v>
      </c>
      <c r="AH315" s="731">
        <v>1168526.08</v>
      </c>
      <c r="AI315" s="731">
        <v>531169</v>
      </c>
      <c r="AJ315" s="731">
        <v>284853.03999999998</v>
      </c>
      <c r="AK315" s="731">
        <v>984420.99</v>
      </c>
      <c r="AL315" s="731">
        <v>70086.25</v>
      </c>
      <c r="AM315" s="731">
        <v>1089350.23</v>
      </c>
      <c r="AN315" s="731">
        <v>1360068.27</v>
      </c>
      <c r="AO315" s="731">
        <v>466101</v>
      </c>
      <c r="AP315" s="731">
        <v>576158.74</v>
      </c>
      <c r="AQ315" s="731">
        <v>167719.57</v>
      </c>
      <c r="AR315" s="731">
        <v>0</v>
      </c>
      <c r="AS315" s="731">
        <v>0</v>
      </c>
      <c r="AT315" s="731">
        <v>2178587.16</v>
      </c>
      <c r="AU315" s="731">
        <v>10647</v>
      </c>
      <c r="AV315" s="731">
        <v>135</v>
      </c>
      <c r="AW315" s="731">
        <v>830</v>
      </c>
      <c r="AX315" s="731">
        <v>0</v>
      </c>
      <c r="AY315" s="731">
        <v>0</v>
      </c>
      <c r="AZ315" s="731">
        <v>0</v>
      </c>
      <c r="BA315" s="731">
        <v>0</v>
      </c>
      <c r="BB315" s="731">
        <v>0</v>
      </c>
      <c r="BC315" s="731">
        <v>0</v>
      </c>
      <c r="BD315" s="732"/>
      <c r="BE315" s="731">
        <v>0</v>
      </c>
      <c r="BF315" s="731">
        <v>84557</v>
      </c>
      <c r="BG315" s="731">
        <v>0</v>
      </c>
      <c r="BH315" s="731">
        <v>0</v>
      </c>
      <c r="BI315" s="731">
        <v>1150</v>
      </c>
      <c r="BJ315" s="731">
        <v>17344</v>
      </c>
      <c r="BK315" s="731">
        <v>45033.25</v>
      </c>
    </row>
    <row r="316" spans="1:63" ht="22.5" customHeight="1">
      <c r="A316" s="496">
        <v>2</v>
      </c>
      <c r="B316" s="497" t="s">
        <v>910</v>
      </c>
      <c r="C316" s="498" t="s">
        <v>909</v>
      </c>
      <c r="D316" s="498">
        <v>8.1</v>
      </c>
      <c r="E316" s="497" t="s">
        <v>945</v>
      </c>
      <c r="F316" s="497">
        <v>8.1</v>
      </c>
      <c r="G316" s="550" t="s">
        <v>2985</v>
      </c>
      <c r="H316" s="549" t="s">
        <v>381</v>
      </c>
      <c r="I316">
        <f t="shared" si="4"/>
        <v>0</v>
      </c>
      <c r="J316" s="732"/>
      <c r="K316" s="731">
        <v>0</v>
      </c>
      <c r="L316" s="732"/>
      <c r="M316" s="731">
        <v>0</v>
      </c>
      <c r="N316" s="732"/>
      <c r="O316" s="731">
        <v>750</v>
      </c>
      <c r="P316" s="732"/>
      <c r="Q316" s="732"/>
      <c r="R316" s="732"/>
      <c r="S316" s="732"/>
      <c r="T316" s="732"/>
      <c r="U316" s="732"/>
      <c r="V316" s="732"/>
      <c r="W316" s="732"/>
      <c r="X316" s="732"/>
      <c r="Y316" s="732"/>
      <c r="Z316" s="732"/>
      <c r="AA316" s="731">
        <v>1305</v>
      </c>
      <c r="AB316" s="732"/>
      <c r="AC316" s="731">
        <v>43878.75</v>
      </c>
      <c r="AD316" s="732"/>
      <c r="AE316" s="731">
        <v>929</v>
      </c>
      <c r="AF316" s="732"/>
      <c r="AG316" s="732"/>
      <c r="AH316" s="732"/>
      <c r="AI316" s="732"/>
      <c r="AJ316" s="732"/>
      <c r="AK316" s="732"/>
      <c r="AL316" s="732"/>
      <c r="AM316" s="731">
        <v>0</v>
      </c>
      <c r="AN316" s="732"/>
      <c r="AO316" s="732"/>
      <c r="AP316" s="732"/>
      <c r="AQ316" s="732"/>
      <c r="AR316" s="732"/>
      <c r="AS316" s="731">
        <v>2922.5</v>
      </c>
      <c r="AT316" s="732"/>
      <c r="AU316" s="731">
        <v>19522.5</v>
      </c>
      <c r="AV316" s="731">
        <v>32536.5</v>
      </c>
      <c r="AW316" s="731">
        <v>198140.79</v>
      </c>
      <c r="AX316" s="732"/>
      <c r="AY316" s="732"/>
      <c r="AZ316" s="732"/>
      <c r="BA316" s="732"/>
      <c r="BB316" s="732"/>
      <c r="BC316" s="732"/>
      <c r="BD316" s="732"/>
      <c r="BE316" s="732"/>
      <c r="BF316" s="732"/>
      <c r="BG316" s="732"/>
      <c r="BH316" s="732"/>
      <c r="BI316" s="731">
        <v>0</v>
      </c>
      <c r="BJ316" s="732"/>
      <c r="BK316" s="732"/>
    </row>
    <row r="317" spans="1:63" ht="22.5" customHeight="1">
      <c r="A317" s="496">
        <v>2</v>
      </c>
      <c r="B317" s="497" t="s">
        <v>910</v>
      </c>
      <c r="C317" s="498" t="s">
        <v>909</v>
      </c>
      <c r="D317" s="498">
        <v>8.1</v>
      </c>
      <c r="E317" s="497" t="s">
        <v>945</v>
      </c>
      <c r="F317" s="498">
        <v>8.1</v>
      </c>
      <c r="G317" s="548" t="s">
        <v>2987</v>
      </c>
      <c r="H317" s="547" t="s">
        <v>382</v>
      </c>
      <c r="I317">
        <f t="shared" si="4"/>
        <v>0</v>
      </c>
      <c r="J317" s="731">
        <v>18540</v>
      </c>
      <c r="K317" s="731">
        <v>195700.25</v>
      </c>
      <c r="L317" s="731">
        <v>1320</v>
      </c>
      <c r="M317" s="732"/>
      <c r="N317" s="732"/>
      <c r="O317" s="732"/>
      <c r="P317" s="732"/>
      <c r="Q317" s="732"/>
      <c r="R317" s="732"/>
      <c r="S317" s="732"/>
      <c r="T317" s="732"/>
      <c r="U317" s="732"/>
      <c r="V317" s="732"/>
      <c r="W317" s="732"/>
      <c r="X317" s="732"/>
      <c r="Y317" s="732"/>
      <c r="Z317" s="732"/>
      <c r="AA317" s="732"/>
      <c r="AB317" s="732"/>
      <c r="AC317" s="732"/>
      <c r="AD317" s="731">
        <v>41566.25</v>
      </c>
      <c r="AE317" s="731">
        <v>10695</v>
      </c>
      <c r="AF317" s="731">
        <v>8162</v>
      </c>
      <c r="AG317" s="731">
        <v>4770</v>
      </c>
      <c r="AH317" s="731">
        <v>10115</v>
      </c>
      <c r="AI317" s="731">
        <v>9770</v>
      </c>
      <c r="AJ317" s="731">
        <v>126076.4</v>
      </c>
      <c r="AK317" s="731">
        <v>333522</v>
      </c>
      <c r="AL317" s="731">
        <v>5175</v>
      </c>
      <c r="AM317" s="731">
        <v>0</v>
      </c>
      <c r="AN317" s="731">
        <v>13949.5</v>
      </c>
      <c r="AO317" s="731">
        <v>40845.5</v>
      </c>
      <c r="AP317" s="731">
        <v>4680</v>
      </c>
      <c r="AQ317" s="731">
        <v>650</v>
      </c>
      <c r="AR317" s="731">
        <v>1600</v>
      </c>
      <c r="AS317" s="731">
        <v>74747.75</v>
      </c>
      <c r="AT317" s="731">
        <v>650</v>
      </c>
      <c r="AU317" s="732"/>
      <c r="AV317" s="731">
        <v>99516</v>
      </c>
      <c r="AW317" s="732"/>
      <c r="AX317" s="732"/>
      <c r="AY317" s="732"/>
      <c r="AZ317" s="732"/>
      <c r="BA317" s="732"/>
      <c r="BB317" s="732"/>
      <c r="BC317" s="732"/>
      <c r="BD317" s="732"/>
      <c r="BE317" s="732"/>
      <c r="BF317" s="732"/>
      <c r="BG317" s="732"/>
      <c r="BH317" s="732"/>
      <c r="BI317" s="732"/>
      <c r="BJ317" s="732"/>
      <c r="BK317" s="732"/>
    </row>
    <row r="318" spans="1:63" ht="22.5" customHeight="1">
      <c r="A318" s="496">
        <v>2</v>
      </c>
      <c r="B318" s="497" t="s">
        <v>910</v>
      </c>
      <c r="C318" s="498" t="s">
        <v>909</v>
      </c>
      <c r="D318" s="498">
        <v>8.3000000000000007</v>
      </c>
      <c r="E318" s="497" t="s">
        <v>945</v>
      </c>
      <c r="F318" s="498">
        <v>8.3000000000000007</v>
      </c>
      <c r="G318" s="550" t="s">
        <v>2989</v>
      </c>
      <c r="H318" s="549" t="s">
        <v>383</v>
      </c>
      <c r="I318">
        <f t="shared" si="4"/>
        <v>0</v>
      </c>
      <c r="J318" s="731">
        <v>0</v>
      </c>
      <c r="K318" s="732"/>
      <c r="L318" s="732"/>
      <c r="M318" s="732"/>
      <c r="N318" s="732"/>
      <c r="O318" s="732"/>
      <c r="P318" s="732"/>
      <c r="Q318" s="732"/>
      <c r="R318" s="732"/>
      <c r="S318" s="732"/>
      <c r="T318" s="732"/>
      <c r="U318" s="732"/>
      <c r="V318" s="732"/>
      <c r="W318" s="732"/>
      <c r="X318" s="732"/>
      <c r="Y318" s="732"/>
      <c r="Z318" s="732"/>
      <c r="AA318" s="732"/>
      <c r="AB318" s="732"/>
      <c r="AC318" s="732"/>
      <c r="AD318" s="732"/>
      <c r="AE318" s="732"/>
      <c r="AF318" s="732"/>
      <c r="AG318" s="732"/>
      <c r="AH318" s="732"/>
      <c r="AI318" s="732"/>
      <c r="AJ318" s="732"/>
      <c r="AK318" s="732"/>
      <c r="AL318" s="732"/>
      <c r="AM318" s="732"/>
      <c r="AN318" s="732"/>
      <c r="AO318" s="732"/>
      <c r="AP318" s="732"/>
      <c r="AQ318" s="732"/>
      <c r="AR318" s="731">
        <v>920798.34</v>
      </c>
      <c r="AS318" s="732"/>
      <c r="AT318" s="732"/>
      <c r="AU318" s="732"/>
      <c r="AV318" s="732"/>
      <c r="AW318" s="732"/>
      <c r="AX318" s="732"/>
      <c r="AY318" s="732"/>
      <c r="AZ318" s="732"/>
      <c r="BA318" s="732"/>
      <c r="BB318" s="732"/>
      <c r="BC318" s="732"/>
      <c r="BD318" s="732"/>
      <c r="BE318" s="732"/>
      <c r="BF318" s="732"/>
      <c r="BG318" s="732"/>
      <c r="BH318" s="732"/>
      <c r="BI318" s="732"/>
      <c r="BJ318" s="732"/>
      <c r="BK318" s="732"/>
    </row>
    <row r="319" spans="1:63" ht="22.5" customHeight="1">
      <c r="A319" s="496">
        <v>2</v>
      </c>
      <c r="B319" s="497" t="s">
        <v>910</v>
      </c>
      <c r="C319" s="498" t="s">
        <v>909</v>
      </c>
      <c r="D319" s="498">
        <v>8.1999999999999993</v>
      </c>
      <c r="E319" s="497" t="s">
        <v>945</v>
      </c>
      <c r="F319" s="81">
        <v>8.1999999999999993</v>
      </c>
      <c r="G319" s="548" t="s">
        <v>2990</v>
      </c>
      <c r="H319" s="547" t="s">
        <v>2202</v>
      </c>
      <c r="I319">
        <f t="shared" si="4"/>
        <v>0</v>
      </c>
      <c r="J319" s="732"/>
      <c r="K319" s="731">
        <v>55000.5</v>
      </c>
      <c r="L319" s="731">
        <v>52096</v>
      </c>
      <c r="M319" s="731">
        <v>45431.78</v>
      </c>
      <c r="N319" s="732"/>
      <c r="O319" s="731">
        <v>0</v>
      </c>
      <c r="P319" s="731">
        <v>137391.20000000001</v>
      </c>
      <c r="Q319" s="731">
        <v>0</v>
      </c>
      <c r="R319" s="731">
        <v>69008</v>
      </c>
      <c r="S319" s="731">
        <v>15086</v>
      </c>
      <c r="T319" s="731">
        <v>49998</v>
      </c>
      <c r="U319" s="731">
        <v>137242</v>
      </c>
      <c r="V319" s="732"/>
      <c r="W319" s="731">
        <v>71585</v>
      </c>
      <c r="X319" s="732"/>
      <c r="Y319" s="732"/>
      <c r="Z319" s="732"/>
      <c r="AA319" s="731">
        <v>61963</v>
      </c>
      <c r="AB319" s="732"/>
      <c r="AC319" s="732"/>
      <c r="AD319" s="732"/>
      <c r="AE319" s="731">
        <v>60439.31</v>
      </c>
      <c r="AF319" s="731">
        <v>3352</v>
      </c>
      <c r="AG319" s="732"/>
      <c r="AH319" s="731">
        <v>740</v>
      </c>
      <c r="AI319" s="731">
        <v>0</v>
      </c>
      <c r="AJ319" s="732"/>
      <c r="AK319" s="732"/>
      <c r="AL319" s="732"/>
      <c r="AM319" s="732"/>
      <c r="AN319" s="731">
        <v>5313</v>
      </c>
      <c r="AO319" s="731">
        <v>27490.66</v>
      </c>
      <c r="AP319" s="731">
        <v>0</v>
      </c>
      <c r="AQ319" s="732"/>
      <c r="AR319" s="732"/>
      <c r="AS319" s="731">
        <v>24833.74</v>
      </c>
      <c r="AT319" s="731">
        <v>0</v>
      </c>
      <c r="AU319" s="732"/>
      <c r="AV319" s="732"/>
      <c r="AW319" s="731">
        <v>700</v>
      </c>
      <c r="AX319" s="732"/>
      <c r="AY319" s="731">
        <v>0</v>
      </c>
      <c r="AZ319" s="731">
        <v>0</v>
      </c>
      <c r="BA319" s="732"/>
      <c r="BB319" s="732"/>
      <c r="BC319" s="732"/>
      <c r="BD319" s="732"/>
      <c r="BE319" s="732"/>
      <c r="BF319" s="732"/>
      <c r="BG319" s="732"/>
      <c r="BH319" s="732"/>
      <c r="BI319" s="732"/>
      <c r="BJ319" s="732"/>
      <c r="BK319" s="732"/>
    </row>
    <row r="320" spans="1:63" ht="22.5" customHeight="1">
      <c r="A320" s="496">
        <v>2</v>
      </c>
      <c r="B320" s="497" t="s">
        <v>910</v>
      </c>
      <c r="C320" s="498" t="s">
        <v>909</v>
      </c>
      <c r="D320" s="498">
        <v>8.1999999999999993</v>
      </c>
      <c r="E320" s="497" t="s">
        <v>945</v>
      </c>
      <c r="F320" s="81">
        <v>8.1999999999999993</v>
      </c>
      <c r="G320" s="550" t="s">
        <v>2992</v>
      </c>
      <c r="H320" s="549" t="s">
        <v>2203</v>
      </c>
      <c r="I320">
        <f t="shared" si="4"/>
        <v>8462</v>
      </c>
      <c r="J320" s="732"/>
      <c r="K320" s="732"/>
      <c r="L320" s="732"/>
      <c r="M320" s="731">
        <v>0</v>
      </c>
      <c r="N320" s="732"/>
      <c r="O320" s="731">
        <v>1958</v>
      </c>
      <c r="P320" s="732"/>
      <c r="Q320" s="731">
        <v>0</v>
      </c>
      <c r="R320" s="732"/>
      <c r="S320" s="732"/>
      <c r="T320" s="732"/>
      <c r="U320" s="732"/>
      <c r="V320" s="731">
        <v>8462</v>
      </c>
      <c r="W320" s="732"/>
      <c r="X320" s="732"/>
      <c r="Y320" s="732"/>
      <c r="Z320" s="732"/>
      <c r="AA320" s="732"/>
      <c r="AB320" s="732"/>
      <c r="AC320" s="732"/>
      <c r="AD320" s="732"/>
      <c r="AE320" s="732"/>
      <c r="AF320" s="732"/>
      <c r="AG320" s="732"/>
      <c r="AH320" s="732"/>
      <c r="AI320" s="732"/>
      <c r="AJ320" s="732"/>
      <c r="AK320" s="732"/>
      <c r="AL320" s="732"/>
      <c r="AM320" s="732"/>
      <c r="AN320" s="732"/>
      <c r="AO320" s="732"/>
      <c r="AP320" s="732"/>
      <c r="AQ320" s="732"/>
      <c r="AR320" s="732"/>
      <c r="AS320" s="732"/>
      <c r="AT320" s="732"/>
      <c r="AU320" s="732"/>
      <c r="AV320" s="732"/>
      <c r="AW320" s="732"/>
      <c r="AX320" s="732"/>
      <c r="AY320" s="732"/>
      <c r="AZ320" s="732"/>
      <c r="BA320" s="732"/>
      <c r="BB320" s="732"/>
      <c r="BC320" s="732"/>
      <c r="BD320" s="732"/>
      <c r="BE320" s="732"/>
      <c r="BF320" s="732"/>
      <c r="BG320" s="732"/>
      <c r="BH320" s="732"/>
      <c r="BI320" s="732"/>
      <c r="BJ320" s="732"/>
      <c r="BK320" s="732"/>
    </row>
    <row r="321" spans="1:63" ht="22.5" customHeight="1">
      <c r="A321" s="496">
        <v>2</v>
      </c>
      <c r="B321" s="497" t="s">
        <v>910</v>
      </c>
      <c r="C321" s="498" t="s">
        <v>909</v>
      </c>
      <c r="D321" s="498">
        <v>8.1999999999999993</v>
      </c>
      <c r="E321" s="497" t="s">
        <v>945</v>
      </c>
      <c r="F321" s="81">
        <v>8.1999999999999993</v>
      </c>
      <c r="G321" s="550" t="s">
        <v>3899</v>
      </c>
      <c r="H321" s="549" t="s">
        <v>3641</v>
      </c>
      <c r="I321">
        <f t="shared" si="4"/>
        <v>0</v>
      </c>
      <c r="J321" s="732"/>
      <c r="K321" s="732"/>
      <c r="L321" s="732"/>
      <c r="M321" s="731">
        <v>18836</v>
      </c>
      <c r="N321" s="731">
        <v>33684</v>
      </c>
      <c r="O321" s="731">
        <v>62391</v>
      </c>
      <c r="P321" s="732"/>
      <c r="Q321" s="731">
        <v>18298.5</v>
      </c>
      <c r="R321" s="732"/>
      <c r="S321" s="732"/>
      <c r="T321" s="732"/>
      <c r="U321" s="732"/>
      <c r="V321" s="732"/>
      <c r="W321" s="732"/>
      <c r="X321" s="731">
        <v>8653</v>
      </c>
      <c r="Y321" s="732"/>
      <c r="Z321" s="732"/>
      <c r="AA321" s="732"/>
      <c r="AB321" s="732"/>
      <c r="AC321" s="732"/>
      <c r="AD321" s="732"/>
      <c r="AE321" s="732"/>
      <c r="AF321" s="732"/>
      <c r="AG321" s="732"/>
      <c r="AH321" s="732"/>
      <c r="AI321" s="732"/>
      <c r="AJ321" s="732"/>
      <c r="AK321" s="732"/>
      <c r="AL321" s="732"/>
      <c r="AM321" s="732"/>
      <c r="AN321" s="732"/>
      <c r="AO321" s="732"/>
      <c r="AP321" s="732"/>
      <c r="AQ321" s="732"/>
      <c r="AR321" s="732"/>
      <c r="AS321" s="732"/>
      <c r="AT321" s="732"/>
      <c r="AU321" s="732"/>
      <c r="AV321" s="732"/>
      <c r="AW321" s="732"/>
      <c r="AX321" s="732"/>
      <c r="AY321" s="732"/>
      <c r="AZ321" s="732"/>
      <c r="BA321" s="732"/>
      <c r="BB321" s="732"/>
      <c r="BC321" s="732"/>
      <c r="BD321" s="732"/>
      <c r="BE321" s="732"/>
      <c r="BF321" s="732"/>
      <c r="BG321" s="732"/>
      <c r="BH321" s="732"/>
      <c r="BI321" s="732"/>
      <c r="BJ321" s="732"/>
      <c r="BK321" s="732"/>
    </row>
    <row r="322" spans="1:63" ht="22.5" customHeight="1">
      <c r="A322" s="496">
        <v>2</v>
      </c>
      <c r="B322" s="497" t="s">
        <v>910</v>
      </c>
      <c r="C322" s="498" t="s">
        <v>909</v>
      </c>
      <c r="D322" s="498">
        <v>8.1999999999999993</v>
      </c>
      <c r="E322" s="497" t="s">
        <v>945</v>
      </c>
      <c r="F322" s="81">
        <v>8.1999999999999993</v>
      </c>
      <c r="G322" s="550" t="s">
        <v>3900</v>
      </c>
      <c r="H322" s="549" t="s">
        <v>3642</v>
      </c>
      <c r="I322">
        <f t="shared" si="4"/>
        <v>0</v>
      </c>
      <c r="J322" s="732"/>
      <c r="K322" s="732"/>
      <c r="L322" s="732"/>
      <c r="M322" s="732"/>
      <c r="N322" s="732"/>
      <c r="O322" s="731">
        <v>15060</v>
      </c>
      <c r="P322" s="732"/>
      <c r="Q322" s="732"/>
      <c r="R322" s="732"/>
      <c r="S322" s="732"/>
      <c r="T322" s="732"/>
      <c r="U322" s="732"/>
      <c r="V322" s="732"/>
      <c r="W322" s="732"/>
      <c r="X322" s="732"/>
      <c r="Y322" s="732"/>
      <c r="Z322" s="732"/>
      <c r="AA322" s="732"/>
      <c r="AB322" s="732"/>
      <c r="AC322" s="732"/>
      <c r="AD322" s="732"/>
      <c r="AE322" s="732"/>
      <c r="AF322" s="732"/>
      <c r="AG322" s="732"/>
      <c r="AH322" s="732"/>
      <c r="AI322" s="732"/>
      <c r="AJ322" s="732"/>
      <c r="AK322" s="732"/>
      <c r="AL322" s="732"/>
      <c r="AM322" s="732"/>
      <c r="AN322" s="732"/>
      <c r="AO322" s="732"/>
      <c r="AP322" s="732"/>
      <c r="AQ322" s="732"/>
      <c r="AR322" s="732"/>
      <c r="AS322" s="732"/>
      <c r="AT322" s="732"/>
      <c r="AU322" s="732"/>
      <c r="AV322" s="732"/>
      <c r="AW322" s="732"/>
      <c r="AX322" s="732"/>
      <c r="AY322" s="732"/>
      <c r="AZ322" s="732"/>
      <c r="BA322" s="732"/>
      <c r="BB322" s="732"/>
      <c r="BC322" s="732"/>
      <c r="BD322" s="732"/>
      <c r="BE322" s="732"/>
      <c r="BF322" s="732"/>
      <c r="BG322" s="732"/>
      <c r="BH322" s="732"/>
      <c r="BI322" s="732"/>
      <c r="BJ322" s="732"/>
      <c r="BK322" s="732"/>
    </row>
    <row r="323" spans="1:63" ht="22.5" customHeight="1">
      <c r="A323" s="496">
        <v>2</v>
      </c>
      <c r="B323" s="497" t="s">
        <v>910</v>
      </c>
      <c r="C323" s="498" t="s">
        <v>909</v>
      </c>
      <c r="D323" s="498">
        <v>8.3000000000000007</v>
      </c>
      <c r="E323" s="497" t="s">
        <v>945</v>
      </c>
      <c r="F323" s="81">
        <v>8.3000000000000007</v>
      </c>
      <c r="G323" s="550" t="s">
        <v>2994</v>
      </c>
      <c r="H323" s="549" t="s">
        <v>3901</v>
      </c>
      <c r="I323">
        <f t="shared" si="4"/>
        <v>0</v>
      </c>
      <c r="J323" s="732"/>
      <c r="K323" s="732"/>
      <c r="L323" s="732"/>
      <c r="M323" s="731">
        <v>0</v>
      </c>
      <c r="N323" s="732"/>
      <c r="O323" s="732"/>
      <c r="P323" s="732"/>
      <c r="Q323" s="732"/>
      <c r="R323" s="732"/>
      <c r="S323" s="731">
        <v>1237.5</v>
      </c>
      <c r="T323" s="732"/>
      <c r="U323" s="732"/>
      <c r="V323" s="732"/>
      <c r="W323" s="732"/>
      <c r="X323" s="732"/>
      <c r="Y323" s="732"/>
      <c r="Z323" s="732"/>
      <c r="AA323" s="732"/>
      <c r="AB323" s="732"/>
      <c r="AC323" s="732"/>
      <c r="AD323" s="732"/>
      <c r="AE323" s="731">
        <v>20932</v>
      </c>
      <c r="AF323" s="732"/>
      <c r="AG323" s="732"/>
      <c r="AH323" s="732"/>
      <c r="AI323" s="732"/>
      <c r="AJ323" s="732"/>
      <c r="AK323" s="732"/>
      <c r="AL323" s="732"/>
      <c r="AM323" s="732"/>
      <c r="AN323" s="732"/>
      <c r="AO323" s="732"/>
      <c r="AP323" s="732"/>
      <c r="AQ323" s="732"/>
      <c r="AR323" s="732"/>
      <c r="AS323" s="732"/>
      <c r="AT323" s="732"/>
      <c r="AU323" s="732"/>
      <c r="AV323" s="732"/>
      <c r="AW323" s="732"/>
      <c r="AX323" s="732"/>
      <c r="AY323" s="732"/>
      <c r="AZ323" s="732"/>
      <c r="BA323" s="732"/>
      <c r="BB323" s="732"/>
      <c r="BC323" s="732"/>
      <c r="BD323" s="732"/>
      <c r="BE323" s="732"/>
      <c r="BF323" s="732"/>
      <c r="BG323" s="732"/>
      <c r="BH323" s="732"/>
      <c r="BI323" s="732"/>
      <c r="BJ323" s="732"/>
      <c r="BK323" s="732"/>
    </row>
    <row r="324" spans="1:63" ht="22.5" customHeight="1">
      <c r="A324" s="496">
        <v>2</v>
      </c>
      <c r="B324" s="497" t="s">
        <v>910</v>
      </c>
      <c r="C324" s="498" t="s">
        <v>909</v>
      </c>
      <c r="D324" s="498">
        <v>10.1</v>
      </c>
      <c r="E324" s="497" t="s">
        <v>945</v>
      </c>
      <c r="F324" s="81">
        <v>10.1</v>
      </c>
      <c r="G324" s="548" t="s">
        <v>2995</v>
      </c>
      <c r="H324" s="547" t="s">
        <v>387</v>
      </c>
      <c r="I324">
        <f t="shared" si="4"/>
        <v>2440806.25</v>
      </c>
      <c r="J324" s="731">
        <v>2856961.92</v>
      </c>
      <c r="K324" s="732"/>
      <c r="L324" s="732"/>
      <c r="M324" s="732"/>
      <c r="N324" s="732"/>
      <c r="O324" s="732"/>
      <c r="P324" s="732"/>
      <c r="Q324" s="732"/>
      <c r="R324" s="732"/>
      <c r="S324" s="732"/>
      <c r="T324" s="732"/>
      <c r="U324" s="732"/>
      <c r="V324" s="731">
        <v>2440806.25</v>
      </c>
      <c r="W324" s="732"/>
      <c r="X324" s="732"/>
      <c r="Y324" s="731">
        <v>436665.28</v>
      </c>
      <c r="Z324" s="732"/>
      <c r="AA324" s="732"/>
      <c r="AB324" s="732"/>
      <c r="AC324" s="732"/>
      <c r="AD324" s="731">
        <v>0</v>
      </c>
      <c r="AE324" s="731">
        <v>261379.35</v>
      </c>
      <c r="AF324" s="731">
        <v>404697</v>
      </c>
      <c r="AG324" s="732"/>
      <c r="AH324" s="731">
        <v>5323.8</v>
      </c>
      <c r="AI324" s="731">
        <v>431901.1</v>
      </c>
      <c r="AJ324" s="732"/>
      <c r="AK324" s="731">
        <v>417859.4</v>
      </c>
      <c r="AL324" s="731">
        <v>429894.93</v>
      </c>
      <c r="AM324" s="732"/>
      <c r="AN324" s="732"/>
      <c r="AO324" s="732"/>
      <c r="AP324" s="732"/>
      <c r="AQ324" s="731">
        <v>367163.66</v>
      </c>
      <c r="AR324" s="732"/>
      <c r="AS324" s="732"/>
      <c r="AT324" s="732"/>
      <c r="AU324" s="731">
        <v>36802.050000000003</v>
      </c>
      <c r="AV324" s="732"/>
      <c r="AW324" s="732"/>
      <c r="AX324" s="731">
        <v>24533.93</v>
      </c>
      <c r="AY324" s="732"/>
      <c r="AZ324" s="732"/>
      <c r="BA324" s="732"/>
      <c r="BB324" s="732"/>
      <c r="BC324" s="732"/>
      <c r="BD324" s="731">
        <v>1672050.74</v>
      </c>
      <c r="BE324" s="732"/>
      <c r="BF324" s="732"/>
      <c r="BG324" s="732"/>
      <c r="BH324" s="732"/>
      <c r="BI324" s="732"/>
      <c r="BJ324" s="732"/>
      <c r="BK324" s="732"/>
    </row>
    <row r="325" spans="1:63" ht="22.5" customHeight="1">
      <c r="A325" s="496">
        <v>2</v>
      </c>
      <c r="B325" s="497" t="s">
        <v>910</v>
      </c>
      <c r="C325" s="498" t="s">
        <v>909</v>
      </c>
      <c r="D325" s="498">
        <v>12</v>
      </c>
      <c r="E325" s="497" t="s">
        <v>945</v>
      </c>
      <c r="F325" s="81">
        <v>12</v>
      </c>
      <c r="G325" s="548" t="s">
        <v>2996</v>
      </c>
      <c r="H325" s="547" t="s">
        <v>3902</v>
      </c>
      <c r="I325">
        <f t="shared" ref="I325:I388" si="5">SUMIF($J$1:$BK$1,$I$1,$J325:$BK325)</f>
        <v>37575</v>
      </c>
      <c r="J325" s="732"/>
      <c r="K325" s="731">
        <v>178311.3</v>
      </c>
      <c r="L325" s="731">
        <v>138612</v>
      </c>
      <c r="M325" s="731">
        <v>198000</v>
      </c>
      <c r="N325" s="731">
        <v>368016</v>
      </c>
      <c r="O325" s="731">
        <v>374033.28</v>
      </c>
      <c r="P325" s="732"/>
      <c r="Q325" s="731">
        <v>139000</v>
      </c>
      <c r="R325" s="731">
        <v>0</v>
      </c>
      <c r="S325" s="732"/>
      <c r="T325" s="731">
        <v>113000</v>
      </c>
      <c r="U325" s="732"/>
      <c r="V325" s="731">
        <v>37575</v>
      </c>
      <c r="W325" s="732"/>
      <c r="X325" s="732"/>
      <c r="Y325" s="732"/>
      <c r="Z325" s="732"/>
      <c r="AA325" s="732"/>
      <c r="AB325" s="732"/>
      <c r="AC325" s="731">
        <v>52689.66</v>
      </c>
      <c r="AD325" s="731">
        <v>55435.48</v>
      </c>
      <c r="AE325" s="732"/>
      <c r="AF325" s="732"/>
      <c r="AG325" s="732"/>
      <c r="AH325" s="732"/>
      <c r="AI325" s="732"/>
      <c r="AJ325" s="732"/>
      <c r="AK325" s="732"/>
      <c r="AL325" s="732"/>
      <c r="AM325" s="732"/>
      <c r="AN325" s="732"/>
      <c r="AO325" s="732"/>
      <c r="AP325" s="732"/>
      <c r="AQ325" s="732"/>
      <c r="AR325" s="731">
        <v>0</v>
      </c>
      <c r="AS325" s="732"/>
      <c r="AT325" s="732"/>
      <c r="AU325" s="732"/>
      <c r="AV325" s="731">
        <v>168000</v>
      </c>
      <c r="AW325" s="732"/>
      <c r="AX325" s="732"/>
      <c r="AY325" s="732"/>
      <c r="AZ325" s="731">
        <v>381800</v>
      </c>
      <c r="BA325" s="731">
        <v>123000.09</v>
      </c>
      <c r="BB325" s="732"/>
      <c r="BC325" s="732"/>
      <c r="BD325" s="731">
        <v>290410</v>
      </c>
      <c r="BE325" s="732"/>
      <c r="BF325" s="731">
        <v>152500</v>
      </c>
      <c r="BG325" s="731">
        <v>290000</v>
      </c>
      <c r="BH325" s="732"/>
      <c r="BI325" s="731">
        <v>293882.67</v>
      </c>
      <c r="BJ325" s="732"/>
      <c r="BK325" s="732"/>
    </row>
    <row r="326" spans="1:63" ht="22.5" customHeight="1">
      <c r="A326" s="496">
        <v>2</v>
      </c>
      <c r="B326" s="497" t="s">
        <v>910</v>
      </c>
      <c r="C326" s="498" t="s">
        <v>909</v>
      </c>
      <c r="D326" s="498">
        <v>12</v>
      </c>
      <c r="E326" s="497" t="s">
        <v>945</v>
      </c>
      <c r="F326" s="81">
        <v>12</v>
      </c>
      <c r="G326" s="548" t="s">
        <v>2998</v>
      </c>
      <c r="H326" s="547" t="s">
        <v>389</v>
      </c>
      <c r="I326">
        <f t="shared" si="5"/>
        <v>0</v>
      </c>
      <c r="J326" s="732"/>
      <c r="K326" s="732"/>
      <c r="L326" s="732"/>
      <c r="M326" s="732"/>
      <c r="N326" s="732"/>
      <c r="O326" s="732"/>
      <c r="P326" s="732"/>
      <c r="Q326" s="732"/>
      <c r="R326" s="732"/>
      <c r="S326" s="732"/>
      <c r="T326" s="732"/>
      <c r="U326" s="732"/>
      <c r="V326" s="732"/>
      <c r="W326" s="732"/>
      <c r="X326" s="732"/>
      <c r="Y326" s="732"/>
      <c r="Z326" s="732"/>
      <c r="AA326" s="732"/>
      <c r="AB326" s="732"/>
      <c r="AC326" s="732"/>
      <c r="AD326" s="732"/>
      <c r="AE326" s="732"/>
      <c r="AF326" s="732"/>
      <c r="AG326" s="732"/>
      <c r="AH326" s="732"/>
      <c r="AI326" s="732"/>
      <c r="AJ326" s="732"/>
      <c r="AK326" s="732"/>
      <c r="AL326" s="732"/>
      <c r="AM326" s="732"/>
      <c r="AN326" s="732"/>
      <c r="AO326" s="732"/>
      <c r="AP326" s="732"/>
      <c r="AQ326" s="732"/>
      <c r="AR326" s="731">
        <v>0</v>
      </c>
      <c r="AS326" s="732"/>
      <c r="AT326" s="732"/>
      <c r="AU326" s="732"/>
      <c r="AV326" s="732"/>
      <c r="AW326" s="732"/>
      <c r="AX326" s="731">
        <v>11400</v>
      </c>
      <c r="AY326" s="732"/>
      <c r="AZ326" s="732"/>
      <c r="BA326" s="732"/>
      <c r="BB326" s="732"/>
      <c r="BC326" s="732"/>
      <c r="BD326" s="732"/>
      <c r="BE326" s="732"/>
      <c r="BF326" s="732"/>
      <c r="BG326" s="732"/>
      <c r="BH326" s="732"/>
      <c r="BI326" s="732"/>
      <c r="BJ326" s="732"/>
      <c r="BK326" s="732"/>
    </row>
    <row r="327" spans="1:63" ht="22.5" customHeight="1">
      <c r="A327" s="496">
        <v>2</v>
      </c>
      <c r="B327" s="497" t="s">
        <v>910</v>
      </c>
      <c r="C327" s="498" t="s">
        <v>909</v>
      </c>
      <c r="D327" s="498">
        <v>12</v>
      </c>
      <c r="E327" s="497" t="s">
        <v>945</v>
      </c>
      <c r="F327" s="497">
        <v>12</v>
      </c>
      <c r="G327" s="550" t="s">
        <v>2999</v>
      </c>
      <c r="H327" s="549" t="s">
        <v>390</v>
      </c>
      <c r="I327">
        <f t="shared" si="5"/>
        <v>0</v>
      </c>
      <c r="J327" s="732"/>
      <c r="K327" s="732"/>
      <c r="L327" s="732"/>
      <c r="M327" s="732"/>
      <c r="N327" s="732"/>
      <c r="O327" s="732"/>
      <c r="P327" s="732"/>
      <c r="Q327" s="732"/>
      <c r="R327" s="732"/>
      <c r="S327" s="732"/>
      <c r="T327" s="732"/>
      <c r="U327" s="732"/>
      <c r="V327" s="732"/>
      <c r="W327" s="732"/>
      <c r="X327" s="732"/>
      <c r="Y327" s="732"/>
      <c r="Z327" s="732"/>
      <c r="AA327" s="732"/>
      <c r="AB327" s="732"/>
      <c r="AC327" s="732"/>
      <c r="AD327" s="732"/>
      <c r="AE327" s="732"/>
      <c r="AF327" s="732"/>
      <c r="AG327" s="732"/>
      <c r="AH327" s="732"/>
      <c r="AI327" s="732"/>
      <c r="AJ327" s="732"/>
      <c r="AK327" s="732"/>
      <c r="AL327" s="732"/>
      <c r="AM327" s="732"/>
      <c r="AN327" s="732"/>
      <c r="AO327" s="732"/>
      <c r="AP327" s="732"/>
      <c r="AQ327" s="732"/>
      <c r="AR327" s="731">
        <v>0</v>
      </c>
      <c r="AS327" s="732"/>
      <c r="AT327" s="732"/>
      <c r="AU327" s="732"/>
      <c r="AV327" s="732"/>
      <c r="AW327" s="732"/>
      <c r="AX327" s="732"/>
      <c r="AY327" s="732"/>
      <c r="AZ327" s="732"/>
      <c r="BA327" s="732"/>
      <c r="BB327" s="732"/>
      <c r="BC327" s="731">
        <v>2171.17</v>
      </c>
      <c r="BD327" s="732"/>
      <c r="BE327" s="732"/>
      <c r="BF327" s="732"/>
      <c r="BG327" s="732"/>
      <c r="BH327" s="732"/>
      <c r="BI327" s="732"/>
      <c r="BJ327" s="732"/>
      <c r="BK327" s="732"/>
    </row>
    <row r="328" spans="1:63" ht="22.5" customHeight="1">
      <c r="A328" s="496">
        <v>2</v>
      </c>
      <c r="B328" s="497" t="s">
        <v>910</v>
      </c>
      <c r="C328" s="498" t="s">
        <v>909</v>
      </c>
      <c r="D328" s="498">
        <v>12</v>
      </c>
      <c r="E328" s="497" t="s">
        <v>945</v>
      </c>
      <c r="F328" s="497">
        <v>12</v>
      </c>
      <c r="G328" s="550" t="s">
        <v>3000</v>
      </c>
      <c r="H328" s="549" t="s">
        <v>391</v>
      </c>
      <c r="I328">
        <f t="shared" si="5"/>
        <v>0</v>
      </c>
      <c r="J328" s="732"/>
      <c r="K328" s="732"/>
      <c r="L328" s="732"/>
      <c r="M328" s="732"/>
      <c r="N328" s="732"/>
      <c r="O328" s="732"/>
      <c r="P328" s="732"/>
      <c r="Q328" s="732"/>
      <c r="R328" s="732"/>
      <c r="S328" s="732"/>
      <c r="T328" s="732"/>
      <c r="U328" s="732"/>
      <c r="V328" s="732"/>
      <c r="W328" s="732"/>
      <c r="X328" s="732"/>
      <c r="Y328" s="732"/>
      <c r="Z328" s="732"/>
      <c r="AA328" s="732"/>
      <c r="AB328" s="732"/>
      <c r="AC328" s="732"/>
      <c r="AD328" s="732"/>
      <c r="AE328" s="732"/>
      <c r="AF328" s="732"/>
      <c r="AG328" s="732"/>
      <c r="AH328" s="732"/>
      <c r="AI328" s="732"/>
      <c r="AJ328" s="732"/>
      <c r="AK328" s="732"/>
      <c r="AL328" s="732"/>
      <c r="AM328" s="732"/>
      <c r="AN328" s="732"/>
      <c r="AO328" s="732"/>
      <c r="AP328" s="732"/>
      <c r="AQ328" s="732"/>
      <c r="AR328" s="731">
        <v>0</v>
      </c>
      <c r="AS328" s="732"/>
      <c r="AT328" s="732"/>
      <c r="AU328" s="732"/>
      <c r="AV328" s="732"/>
      <c r="AW328" s="732"/>
      <c r="AX328" s="732"/>
      <c r="AY328" s="732"/>
      <c r="AZ328" s="732"/>
      <c r="BA328" s="732"/>
      <c r="BB328" s="732"/>
      <c r="BC328" s="732"/>
      <c r="BD328" s="732"/>
      <c r="BE328" s="732"/>
      <c r="BF328" s="732"/>
      <c r="BG328" s="732"/>
      <c r="BH328" s="732"/>
      <c r="BI328" s="732"/>
      <c r="BJ328" s="732"/>
      <c r="BK328" s="732"/>
    </row>
    <row r="329" spans="1:63" ht="22.5" customHeight="1">
      <c r="A329" s="496">
        <v>2</v>
      </c>
      <c r="B329" s="497" t="s">
        <v>910</v>
      </c>
      <c r="C329" s="498" t="s">
        <v>909</v>
      </c>
      <c r="D329" s="498">
        <v>12</v>
      </c>
      <c r="E329" s="497" t="s">
        <v>945</v>
      </c>
      <c r="F329" s="497">
        <v>12</v>
      </c>
      <c r="G329" s="550" t="s">
        <v>3903</v>
      </c>
      <c r="H329" s="549" t="s">
        <v>392</v>
      </c>
      <c r="I329">
        <f t="shared" si="5"/>
        <v>217795</v>
      </c>
      <c r="J329" s="731">
        <v>447335</v>
      </c>
      <c r="K329" s="732"/>
      <c r="L329" s="732"/>
      <c r="M329" s="732"/>
      <c r="N329" s="732"/>
      <c r="O329" s="732"/>
      <c r="P329" s="732"/>
      <c r="Q329" s="732"/>
      <c r="R329" s="732"/>
      <c r="S329" s="732"/>
      <c r="T329" s="732"/>
      <c r="U329" s="732"/>
      <c r="V329" s="731">
        <v>217795</v>
      </c>
      <c r="W329" s="732"/>
      <c r="X329" s="732"/>
      <c r="Y329" s="732"/>
      <c r="Z329" s="732"/>
      <c r="AA329" s="731">
        <v>159367</v>
      </c>
      <c r="AB329" s="732"/>
      <c r="AC329" s="732"/>
      <c r="AD329" s="732"/>
      <c r="AE329" s="732"/>
      <c r="AF329" s="732"/>
      <c r="AG329" s="732"/>
      <c r="AH329" s="732"/>
      <c r="AI329" s="732"/>
      <c r="AJ329" s="732"/>
      <c r="AK329" s="732"/>
      <c r="AL329" s="732"/>
      <c r="AM329" s="732"/>
      <c r="AN329" s="732"/>
      <c r="AO329" s="732"/>
      <c r="AP329" s="732"/>
      <c r="AQ329" s="732"/>
      <c r="AR329" s="731">
        <v>65446.28</v>
      </c>
      <c r="AS329" s="732"/>
      <c r="AT329" s="732"/>
      <c r="AU329" s="732"/>
      <c r="AV329" s="731">
        <v>5000</v>
      </c>
      <c r="AW329" s="732"/>
      <c r="AX329" s="731">
        <v>188747.6</v>
      </c>
      <c r="AY329" s="732"/>
      <c r="AZ329" s="731">
        <v>42616</v>
      </c>
      <c r="BA329" s="731">
        <v>1032</v>
      </c>
      <c r="BB329" s="732"/>
      <c r="BC329" s="732"/>
      <c r="BD329" s="732"/>
      <c r="BE329" s="732"/>
      <c r="BF329" s="732"/>
      <c r="BG329" s="732"/>
      <c r="BH329" s="732"/>
      <c r="BI329" s="732"/>
      <c r="BJ329" s="732"/>
      <c r="BK329" s="732"/>
    </row>
    <row r="330" spans="1:63" ht="22.5" customHeight="1">
      <c r="A330" s="496">
        <v>2</v>
      </c>
      <c r="B330" s="497" t="s">
        <v>910</v>
      </c>
      <c r="C330" s="498" t="s">
        <v>909</v>
      </c>
      <c r="D330" s="498">
        <v>9</v>
      </c>
      <c r="E330" s="497" t="s">
        <v>945</v>
      </c>
      <c r="F330" s="497">
        <v>9</v>
      </c>
      <c r="G330" s="550" t="s">
        <v>3904</v>
      </c>
      <c r="H330" s="549" t="s">
        <v>393</v>
      </c>
      <c r="I330">
        <f t="shared" si="5"/>
        <v>0</v>
      </c>
      <c r="J330" s="732"/>
      <c r="K330" s="732"/>
      <c r="L330" s="732"/>
      <c r="M330" s="731">
        <v>328751</v>
      </c>
      <c r="N330" s="732"/>
      <c r="O330" s="732"/>
      <c r="P330" s="732"/>
      <c r="Q330" s="731">
        <v>72190</v>
      </c>
      <c r="R330" s="732"/>
      <c r="S330" s="731">
        <v>211090</v>
      </c>
      <c r="T330" s="731">
        <v>64925</v>
      </c>
      <c r="U330" s="732"/>
      <c r="V330" s="732"/>
      <c r="W330" s="731">
        <v>576005</v>
      </c>
      <c r="X330" s="732"/>
      <c r="Y330" s="732"/>
      <c r="Z330" s="732"/>
      <c r="AA330" s="732"/>
      <c r="AB330" s="732"/>
      <c r="AC330" s="732"/>
      <c r="AD330" s="732"/>
      <c r="AE330" s="732"/>
      <c r="AF330" s="732"/>
      <c r="AG330" s="732"/>
      <c r="AH330" s="732"/>
      <c r="AI330" s="731">
        <v>207460</v>
      </c>
      <c r="AJ330" s="732"/>
      <c r="AK330" s="732"/>
      <c r="AL330" s="731">
        <v>339752</v>
      </c>
      <c r="AM330" s="732"/>
      <c r="AN330" s="732"/>
      <c r="AO330" s="731">
        <v>10070</v>
      </c>
      <c r="AP330" s="732"/>
      <c r="AQ330" s="732"/>
      <c r="AR330" s="732"/>
      <c r="AS330" s="732"/>
      <c r="AT330" s="732"/>
      <c r="AU330" s="732"/>
      <c r="AV330" s="732"/>
      <c r="AW330" s="732"/>
      <c r="AX330" s="732"/>
      <c r="AY330" s="732"/>
      <c r="AZ330" s="732"/>
      <c r="BA330" s="732"/>
      <c r="BB330" s="732"/>
      <c r="BC330" s="732"/>
      <c r="BD330" s="732"/>
      <c r="BE330" s="732"/>
      <c r="BF330" s="732"/>
      <c r="BG330" s="732"/>
      <c r="BH330" s="732"/>
      <c r="BI330" s="732"/>
      <c r="BJ330" s="731">
        <v>12000</v>
      </c>
      <c r="BK330" s="732"/>
    </row>
    <row r="331" spans="1:63" ht="22.5" customHeight="1">
      <c r="A331" s="496">
        <v>2</v>
      </c>
      <c r="B331" s="497" t="s">
        <v>910</v>
      </c>
      <c r="C331" s="498" t="s">
        <v>909</v>
      </c>
      <c r="D331" s="498">
        <v>9</v>
      </c>
      <c r="E331" s="497" t="s">
        <v>945</v>
      </c>
      <c r="F331" s="497">
        <v>9</v>
      </c>
      <c r="G331" s="550" t="s">
        <v>3905</v>
      </c>
      <c r="H331" s="549" t="s">
        <v>394</v>
      </c>
      <c r="I331">
        <f t="shared" si="5"/>
        <v>0</v>
      </c>
      <c r="J331" s="732"/>
      <c r="K331" s="732"/>
      <c r="L331" s="732"/>
      <c r="M331" s="731">
        <v>240882</v>
      </c>
      <c r="N331" s="732"/>
      <c r="O331" s="732"/>
      <c r="P331" s="732"/>
      <c r="Q331" s="731">
        <v>51810</v>
      </c>
      <c r="R331" s="732"/>
      <c r="S331" s="731">
        <v>50000</v>
      </c>
      <c r="T331" s="731">
        <v>71420</v>
      </c>
      <c r="U331" s="732"/>
      <c r="V331" s="732"/>
      <c r="W331" s="731">
        <v>13500</v>
      </c>
      <c r="X331" s="732"/>
      <c r="Y331" s="732"/>
      <c r="Z331" s="732"/>
      <c r="AA331" s="731">
        <v>321543</v>
      </c>
      <c r="AB331" s="732"/>
      <c r="AC331" s="732"/>
      <c r="AD331" s="732"/>
      <c r="AE331" s="732"/>
      <c r="AF331" s="732"/>
      <c r="AG331" s="732"/>
      <c r="AH331" s="732"/>
      <c r="AI331" s="731">
        <v>23100</v>
      </c>
      <c r="AJ331" s="732"/>
      <c r="AK331" s="732"/>
      <c r="AL331" s="731">
        <v>23980</v>
      </c>
      <c r="AM331" s="732"/>
      <c r="AN331" s="732"/>
      <c r="AO331" s="732"/>
      <c r="AP331" s="732"/>
      <c r="AQ331" s="732"/>
      <c r="AR331" s="732"/>
      <c r="AS331" s="732"/>
      <c r="AT331" s="732"/>
      <c r="AU331" s="732"/>
      <c r="AV331" s="732"/>
      <c r="AW331" s="732"/>
      <c r="AX331" s="732"/>
      <c r="AY331" s="732"/>
      <c r="AZ331" s="732"/>
      <c r="BA331" s="732"/>
      <c r="BB331" s="732"/>
      <c r="BC331" s="732"/>
      <c r="BD331" s="732"/>
      <c r="BE331" s="732"/>
      <c r="BF331" s="732"/>
      <c r="BG331" s="732"/>
      <c r="BH331" s="732"/>
      <c r="BI331" s="732"/>
      <c r="BJ331" s="732"/>
      <c r="BK331" s="732"/>
    </row>
    <row r="332" spans="1:63" ht="22.5" customHeight="1">
      <c r="A332" s="496">
        <v>2</v>
      </c>
      <c r="B332" s="497" t="s">
        <v>910</v>
      </c>
      <c r="C332" s="498" t="s">
        <v>909</v>
      </c>
      <c r="D332" s="498">
        <v>9</v>
      </c>
      <c r="E332" s="497" t="s">
        <v>945</v>
      </c>
      <c r="F332" s="497">
        <v>9</v>
      </c>
      <c r="G332" s="550" t="s">
        <v>3906</v>
      </c>
      <c r="H332" s="549" t="s">
        <v>395</v>
      </c>
      <c r="I332">
        <f t="shared" si="5"/>
        <v>0</v>
      </c>
      <c r="J332" s="732"/>
      <c r="K332" s="732"/>
      <c r="L332" s="732"/>
      <c r="M332" s="732"/>
      <c r="N332" s="732"/>
      <c r="O332" s="732"/>
      <c r="P332" s="732"/>
      <c r="Q332" s="732"/>
      <c r="R332" s="732"/>
      <c r="S332" s="732"/>
      <c r="T332" s="732"/>
      <c r="U332" s="732"/>
      <c r="V332" s="732"/>
      <c r="W332" s="732"/>
      <c r="X332" s="732"/>
      <c r="Y332" s="732"/>
      <c r="Z332" s="732"/>
      <c r="AA332" s="732"/>
      <c r="AB332" s="732"/>
      <c r="AC332" s="732"/>
      <c r="AD332" s="732"/>
      <c r="AE332" s="732"/>
      <c r="AF332" s="732"/>
      <c r="AG332" s="732"/>
      <c r="AH332" s="732"/>
      <c r="AI332" s="732"/>
      <c r="AJ332" s="732"/>
      <c r="AK332" s="732"/>
      <c r="AL332" s="732"/>
      <c r="AM332" s="732"/>
      <c r="AN332" s="732"/>
      <c r="AO332" s="732"/>
      <c r="AP332" s="732"/>
      <c r="AQ332" s="732"/>
      <c r="AR332" s="732"/>
      <c r="AS332" s="732"/>
      <c r="AT332" s="732"/>
      <c r="AU332" s="732"/>
      <c r="AV332" s="732"/>
      <c r="AW332" s="732"/>
      <c r="AX332" s="732"/>
      <c r="AY332" s="732"/>
      <c r="AZ332" s="732"/>
      <c r="BA332" s="732"/>
      <c r="BB332" s="732"/>
      <c r="BC332" s="732"/>
      <c r="BD332" s="732"/>
      <c r="BE332" s="732"/>
      <c r="BF332" s="732"/>
      <c r="BG332" s="732"/>
      <c r="BH332" s="732"/>
      <c r="BI332" s="732"/>
      <c r="BJ332" s="732"/>
      <c r="BK332" s="732"/>
    </row>
    <row r="333" spans="1:63" ht="22.5" customHeight="1">
      <c r="A333" s="496">
        <v>2</v>
      </c>
      <c r="B333" s="497" t="s">
        <v>910</v>
      </c>
      <c r="C333" s="498" t="s">
        <v>909</v>
      </c>
      <c r="D333" s="498">
        <v>9</v>
      </c>
      <c r="E333" s="497" t="s">
        <v>945</v>
      </c>
      <c r="F333" s="497">
        <v>9</v>
      </c>
      <c r="G333" s="550" t="s">
        <v>3907</v>
      </c>
      <c r="H333" s="556" t="s">
        <v>396</v>
      </c>
      <c r="I333">
        <f t="shared" si="5"/>
        <v>0</v>
      </c>
      <c r="J333" s="732"/>
      <c r="K333" s="732"/>
      <c r="L333" s="732"/>
      <c r="M333" s="732"/>
      <c r="N333" s="732"/>
      <c r="O333" s="732"/>
      <c r="P333" s="732"/>
      <c r="Q333" s="732"/>
      <c r="R333" s="732"/>
      <c r="S333" s="732"/>
      <c r="T333" s="732"/>
      <c r="U333" s="732"/>
      <c r="V333" s="732"/>
      <c r="W333" s="732"/>
      <c r="X333" s="732"/>
      <c r="Y333" s="732"/>
      <c r="Z333" s="732"/>
      <c r="AA333" s="732"/>
      <c r="AB333" s="732"/>
      <c r="AC333" s="732"/>
      <c r="AD333" s="732"/>
      <c r="AE333" s="732"/>
      <c r="AF333" s="732"/>
      <c r="AG333" s="732"/>
      <c r="AH333" s="732"/>
      <c r="AI333" s="732"/>
      <c r="AJ333" s="732"/>
      <c r="AK333" s="732"/>
      <c r="AL333" s="732"/>
      <c r="AM333" s="732"/>
      <c r="AN333" s="732"/>
      <c r="AO333" s="732"/>
      <c r="AP333" s="732"/>
      <c r="AQ333" s="732"/>
      <c r="AR333" s="732"/>
      <c r="AS333" s="732"/>
      <c r="AT333" s="732"/>
      <c r="AU333" s="732"/>
      <c r="AV333" s="732"/>
      <c r="AW333" s="732"/>
      <c r="AX333" s="732"/>
      <c r="AY333" s="732"/>
      <c r="AZ333" s="732"/>
      <c r="BA333" s="732"/>
      <c r="BB333" s="732"/>
      <c r="BC333" s="732"/>
      <c r="BD333" s="732"/>
      <c r="BE333" s="732"/>
      <c r="BF333" s="732"/>
      <c r="BG333" s="732"/>
      <c r="BH333" s="732"/>
      <c r="BI333" s="732"/>
      <c r="BJ333" s="732"/>
      <c r="BK333" s="732"/>
    </row>
    <row r="334" spans="1:63" ht="22.5" customHeight="1">
      <c r="A334" s="496">
        <v>2</v>
      </c>
      <c r="B334" s="497" t="s">
        <v>910</v>
      </c>
      <c r="C334" s="498" t="s">
        <v>909</v>
      </c>
      <c r="D334" s="498">
        <v>9</v>
      </c>
      <c r="E334" s="497" t="s">
        <v>945</v>
      </c>
      <c r="F334" s="497">
        <v>9</v>
      </c>
      <c r="G334" s="550" t="s">
        <v>3908</v>
      </c>
      <c r="H334" s="549" t="s">
        <v>397</v>
      </c>
      <c r="I334">
        <f t="shared" si="5"/>
        <v>0</v>
      </c>
      <c r="J334" s="732"/>
      <c r="K334" s="731">
        <v>35000</v>
      </c>
      <c r="L334" s="731">
        <v>65000</v>
      </c>
      <c r="M334" s="731">
        <v>105000</v>
      </c>
      <c r="N334" s="731">
        <v>245000</v>
      </c>
      <c r="O334" s="732"/>
      <c r="P334" s="731">
        <v>115000</v>
      </c>
      <c r="Q334" s="731">
        <v>60000</v>
      </c>
      <c r="R334" s="731">
        <v>120000</v>
      </c>
      <c r="S334" s="731">
        <v>80000</v>
      </c>
      <c r="T334" s="731">
        <v>75000</v>
      </c>
      <c r="U334" s="731">
        <v>55000</v>
      </c>
      <c r="V334" s="732"/>
      <c r="W334" s="731">
        <v>75000</v>
      </c>
      <c r="X334" s="731">
        <v>70000</v>
      </c>
      <c r="Y334" s="731">
        <v>40000</v>
      </c>
      <c r="Z334" s="731">
        <v>110000</v>
      </c>
      <c r="AA334" s="731">
        <v>140000</v>
      </c>
      <c r="AB334" s="731">
        <v>35000</v>
      </c>
      <c r="AC334" s="731">
        <v>45000</v>
      </c>
      <c r="AD334" s="732"/>
      <c r="AE334" s="732"/>
      <c r="AF334" s="731">
        <v>100000</v>
      </c>
      <c r="AG334" s="732"/>
      <c r="AH334" s="731">
        <v>170000</v>
      </c>
      <c r="AI334" s="731">
        <v>85000</v>
      </c>
      <c r="AJ334" s="731">
        <v>140000</v>
      </c>
      <c r="AK334" s="731">
        <v>150000</v>
      </c>
      <c r="AL334" s="731">
        <v>115000</v>
      </c>
      <c r="AM334" s="731">
        <v>75000</v>
      </c>
      <c r="AN334" s="732"/>
      <c r="AO334" s="731">
        <v>0</v>
      </c>
      <c r="AP334" s="731">
        <v>80000</v>
      </c>
      <c r="AQ334" s="732"/>
      <c r="AR334" s="731">
        <v>0</v>
      </c>
      <c r="AS334" s="732"/>
      <c r="AT334" s="732"/>
      <c r="AU334" s="732"/>
      <c r="AV334" s="731">
        <v>0</v>
      </c>
      <c r="AW334" s="731">
        <v>75000</v>
      </c>
      <c r="AX334" s="731">
        <v>90000</v>
      </c>
      <c r="AY334" s="731">
        <v>190000</v>
      </c>
      <c r="AZ334" s="732"/>
      <c r="BA334" s="732"/>
      <c r="BB334" s="732"/>
      <c r="BC334" s="732"/>
      <c r="BD334" s="731">
        <v>535000</v>
      </c>
      <c r="BE334" s="731">
        <v>130000</v>
      </c>
      <c r="BF334" s="732"/>
      <c r="BG334" s="731">
        <v>130000</v>
      </c>
      <c r="BH334" s="731">
        <v>60000</v>
      </c>
      <c r="BI334" s="731">
        <v>130000</v>
      </c>
      <c r="BJ334" s="732"/>
      <c r="BK334" s="731">
        <v>170000</v>
      </c>
    </row>
    <row r="335" spans="1:63" ht="22.5" customHeight="1">
      <c r="A335" s="496">
        <v>2</v>
      </c>
      <c r="B335" s="497" t="s">
        <v>910</v>
      </c>
      <c r="C335" s="498" t="s">
        <v>909</v>
      </c>
      <c r="D335" s="498">
        <v>9</v>
      </c>
      <c r="E335" s="497" t="s">
        <v>945</v>
      </c>
      <c r="F335" s="497">
        <v>9</v>
      </c>
      <c r="G335" s="550" t="s">
        <v>3909</v>
      </c>
      <c r="H335" s="549" t="s">
        <v>398</v>
      </c>
      <c r="I335">
        <f t="shared" si="5"/>
        <v>0</v>
      </c>
      <c r="J335" s="731">
        <v>14480000</v>
      </c>
      <c r="K335" s="731">
        <v>239782.5</v>
      </c>
      <c r="L335" s="731">
        <v>725569.75</v>
      </c>
      <c r="M335" s="731">
        <v>886000</v>
      </c>
      <c r="N335" s="731">
        <v>1847848.75</v>
      </c>
      <c r="O335" s="732"/>
      <c r="P335" s="731">
        <v>1025486.63</v>
      </c>
      <c r="Q335" s="731">
        <v>581692.5</v>
      </c>
      <c r="R335" s="731">
        <v>404495</v>
      </c>
      <c r="S335" s="731">
        <v>592350</v>
      </c>
      <c r="T335" s="731">
        <v>666822.5</v>
      </c>
      <c r="U335" s="731">
        <v>448692.5</v>
      </c>
      <c r="V335" s="732"/>
      <c r="W335" s="732"/>
      <c r="X335" s="731">
        <v>444208.75</v>
      </c>
      <c r="Y335" s="731">
        <v>136690</v>
      </c>
      <c r="Z335" s="731">
        <v>1216753.2</v>
      </c>
      <c r="AA335" s="731">
        <v>799576.25</v>
      </c>
      <c r="AB335" s="731">
        <v>502566.25</v>
      </c>
      <c r="AC335" s="731">
        <v>195000</v>
      </c>
      <c r="AD335" s="732"/>
      <c r="AE335" s="731">
        <v>348000</v>
      </c>
      <c r="AF335" s="731">
        <v>361150</v>
      </c>
      <c r="AG335" s="732"/>
      <c r="AH335" s="732"/>
      <c r="AI335" s="731">
        <v>717952.5</v>
      </c>
      <c r="AJ335" s="731">
        <v>2713391.88</v>
      </c>
      <c r="AK335" s="731">
        <v>996948</v>
      </c>
      <c r="AL335" s="731">
        <v>936576.3</v>
      </c>
      <c r="AM335" s="731">
        <v>587027.5</v>
      </c>
      <c r="AN335" s="731">
        <v>1976305</v>
      </c>
      <c r="AO335" s="731">
        <v>606348.75</v>
      </c>
      <c r="AP335" s="731">
        <v>567545</v>
      </c>
      <c r="AQ335" s="731">
        <v>493066.25</v>
      </c>
      <c r="AR335" s="731">
        <v>6958676.75</v>
      </c>
      <c r="AS335" s="732"/>
      <c r="AT335" s="731">
        <v>669939.81999999995</v>
      </c>
      <c r="AU335" s="732"/>
      <c r="AV335" s="731">
        <v>652256.71</v>
      </c>
      <c r="AW335" s="731">
        <v>400000</v>
      </c>
      <c r="AX335" s="731">
        <v>600662.87</v>
      </c>
      <c r="AY335" s="731">
        <v>2412641.25</v>
      </c>
      <c r="AZ335" s="731">
        <v>427197.5</v>
      </c>
      <c r="BA335" s="731">
        <v>305800</v>
      </c>
      <c r="BB335" s="732"/>
      <c r="BC335" s="732"/>
      <c r="BD335" s="731">
        <v>4241863.75</v>
      </c>
      <c r="BE335" s="731">
        <v>1102571</v>
      </c>
      <c r="BF335" s="731">
        <v>420500</v>
      </c>
      <c r="BG335" s="731">
        <v>1274000</v>
      </c>
      <c r="BH335" s="731">
        <v>219000</v>
      </c>
      <c r="BI335" s="731">
        <v>950000</v>
      </c>
      <c r="BJ335" s="731">
        <v>1003867.5</v>
      </c>
      <c r="BK335" s="731">
        <v>840000</v>
      </c>
    </row>
    <row r="336" spans="1:63" ht="22.5" customHeight="1">
      <c r="A336" s="496">
        <v>2</v>
      </c>
      <c r="B336" s="497" t="s">
        <v>910</v>
      </c>
      <c r="C336" s="498" t="s">
        <v>909</v>
      </c>
      <c r="D336" s="498">
        <v>9</v>
      </c>
      <c r="E336" s="497" t="s">
        <v>945</v>
      </c>
      <c r="F336" s="497">
        <v>9</v>
      </c>
      <c r="G336" s="550" t="s">
        <v>3910</v>
      </c>
      <c r="H336" s="549" t="s">
        <v>399</v>
      </c>
      <c r="I336">
        <f t="shared" si="5"/>
        <v>0</v>
      </c>
      <c r="J336" s="731">
        <v>930000</v>
      </c>
      <c r="K336" s="731">
        <v>28170</v>
      </c>
      <c r="L336" s="731">
        <v>27881.25</v>
      </c>
      <c r="M336" s="731">
        <v>30000</v>
      </c>
      <c r="N336" s="731">
        <v>138790.84</v>
      </c>
      <c r="O336" s="732"/>
      <c r="P336" s="731">
        <v>0</v>
      </c>
      <c r="Q336" s="731">
        <v>137960</v>
      </c>
      <c r="R336" s="731">
        <v>101467</v>
      </c>
      <c r="S336" s="731">
        <v>28790</v>
      </c>
      <c r="T336" s="731">
        <v>45478.75</v>
      </c>
      <c r="U336" s="731">
        <v>54034.37</v>
      </c>
      <c r="V336" s="732"/>
      <c r="W336" s="732"/>
      <c r="X336" s="731">
        <v>81150</v>
      </c>
      <c r="Y336" s="731">
        <v>133280</v>
      </c>
      <c r="Z336" s="731">
        <v>66920</v>
      </c>
      <c r="AA336" s="731">
        <v>111929.38</v>
      </c>
      <c r="AB336" s="732"/>
      <c r="AC336" s="732"/>
      <c r="AD336" s="732"/>
      <c r="AE336" s="731">
        <v>44000</v>
      </c>
      <c r="AF336" s="731">
        <v>30600</v>
      </c>
      <c r="AG336" s="732"/>
      <c r="AH336" s="732"/>
      <c r="AI336" s="731">
        <v>65843.75</v>
      </c>
      <c r="AJ336" s="731">
        <v>0</v>
      </c>
      <c r="AK336" s="731">
        <v>140397</v>
      </c>
      <c r="AL336" s="731">
        <v>180736.26</v>
      </c>
      <c r="AM336" s="731">
        <v>36637.519999999997</v>
      </c>
      <c r="AN336" s="731">
        <v>331565</v>
      </c>
      <c r="AO336" s="731">
        <v>90023.25</v>
      </c>
      <c r="AP336" s="731">
        <v>70900</v>
      </c>
      <c r="AQ336" s="731">
        <v>68780</v>
      </c>
      <c r="AR336" s="731">
        <v>464332.5</v>
      </c>
      <c r="AS336" s="732"/>
      <c r="AT336" s="731">
        <v>35740</v>
      </c>
      <c r="AU336" s="732"/>
      <c r="AV336" s="731">
        <v>81540.600000000006</v>
      </c>
      <c r="AW336" s="731">
        <v>23000</v>
      </c>
      <c r="AX336" s="731">
        <v>53810</v>
      </c>
      <c r="AY336" s="732"/>
      <c r="AZ336" s="731">
        <v>50055</v>
      </c>
      <c r="BA336" s="731">
        <v>30000</v>
      </c>
      <c r="BB336" s="732"/>
      <c r="BC336" s="732"/>
      <c r="BD336" s="731">
        <v>792836.83</v>
      </c>
      <c r="BE336" s="731">
        <v>14700</v>
      </c>
      <c r="BF336" s="731">
        <v>36500</v>
      </c>
      <c r="BG336" s="731">
        <v>20000</v>
      </c>
      <c r="BH336" s="731">
        <v>24000</v>
      </c>
      <c r="BI336" s="731">
        <v>30000</v>
      </c>
      <c r="BJ336" s="731">
        <v>99015</v>
      </c>
      <c r="BK336" s="731">
        <v>100000</v>
      </c>
    </row>
    <row r="337" spans="1:63" ht="22.5" customHeight="1">
      <c r="A337" s="496">
        <v>2</v>
      </c>
      <c r="B337" s="497" t="s">
        <v>910</v>
      </c>
      <c r="C337" s="498" t="s">
        <v>909</v>
      </c>
      <c r="D337" s="498">
        <v>9</v>
      </c>
      <c r="E337" s="497" t="s">
        <v>945</v>
      </c>
      <c r="F337" s="497">
        <v>9</v>
      </c>
      <c r="G337" s="550" t="s">
        <v>3911</v>
      </c>
      <c r="H337" s="549" t="s">
        <v>400</v>
      </c>
      <c r="I337">
        <f t="shared" si="5"/>
        <v>0</v>
      </c>
      <c r="J337" s="732"/>
      <c r="K337" s="731">
        <v>4000</v>
      </c>
      <c r="L337" s="731">
        <v>10858</v>
      </c>
      <c r="M337" s="731">
        <v>11500</v>
      </c>
      <c r="N337" s="731">
        <v>71677</v>
      </c>
      <c r="O337" s="732"/>
      <c r="P337" s="731">
        <v>5000</v>
      </c>
      <c r="Q337" s="731">
        <v>13000</v>
      </c>
      <c r="R337" s="732"/>
      <c r="S337" s="731">
        <v>1000</v>
      </c>
      <c r="T337" s="731">
        <v>8500</v>
      </c>
      <c r="U337" s="731">
        <v>6750</v>
      </c>
      <c r="V337" s="732"/>
      <c r="W337" s="731">
        <v>5500</v>
      </c>
      <c r="X337" s="732"/>
      <c r="Y337" s="732"/>
      <c r="Z337" s="731">
        <v>6500</v>
      </c>
      <c r="AA337" s="731">
        <v>14633.34</v>
      </c>
      <c r="AB337" s="732"/>
      <c r="AC337" s="731">
        <v>1450</v>
      </c>
      <c r="AD337" s="732"/>
      <c r="AE337" s="732"/>
      <c r="AF337" s="732"/>
      <c r="AG337" s="732"/>
      <c r="AH337" s="732"/>
      <c r="AI337" s="731">
        <v>5000</v>
      </c>
      <c r="AJ337" s="732"/>
      <c r="AK337" s="732"/>
      <c r="AL337" s="731">
        <v>0</v>
      </c>
      <c r="AM337" s="732"/>
      <c r="AN337" s="731">
        <v>368500</v>
      </c>
      <c r="AO337" s="731">
        <v>0</v>
      </c>
      <c r="AP337" s="732"/>
      <c r="AQ337" s="732"/>
      <c r="AR337" s="731">
        <v>0</v>
      </c>
      <c r="AS337" s="732"/>
      <c r="AT337" s="732"/>
      <c r="AU337" s="732"/>
      <c r="AV337" s="732"/>
      <c r="AW337" s="731">
        <v>5500</v>
      </c>
      <c r="AX337" s="731">
        <v>11000</v>
      </c>
      <c r="AY337" s="732"/>
      <c r="AZ337" s="731">
        <v>0</v>
      </c>
      <c r="BA337" s="731">
        <v>4500</v>
      </c>
      <c r="BB337" s="732"/>
      <c r="BC337" s="732"/>
      <c r="BD337" s="731">
        <v>50000</v>
      </c>
      <c r="BE337" s="731">
        <v>6000</v>
      </c>
      <c r="BF337" s="732"/>
      <c r="BG337" s="731">
        <v>17500</v>
      </c>
      <c r="BH337" s="731">
        <v>0</v>
      </c>
      <c r="BI337" s="731">
        <v>10000</v>
      </c>
      <c r="BJ337" s="732"/>
      <c r="BK337" s="731">
        <v>3000</v>
      </c>
    </row>
    <row r="338" spans="1:63" ht="22.5" customHeight="1">
      <c r="A338" s="496">
        <v>2</v>
      </c>
      <c r="B338" s="497" t="s">
        <v>910</v>
      </c>
      <c r="C338" s="498" t="s">
        <v>909</v>
      </c>
      <c r="D338" s="498">
        <v>9</v>
      </c>
      <c r="E338" s="497" t="s">
        <v>945</v>
      </c>
      <c r="F338" s="497">
        <v>9</v>
      </c>
      <c r="G338" s="550" t="s">
        <v>3912</v>
      </c>
      <c r="H338" s="549" t="s">
        <v>401</v>
      </c>
      <c r="I338">
        <f t="shared" si="5"/>
        <v>1056232</v>
      </c>
      <c r="J338" s="731">
        <v>5157640</v>
      </c>
      <c r="K338" s="732"/>
      <c r="L338" s="732"/>
      <c r="M338" s="732"/>
      <c r="N338" s="732"/>
      <c r="O338" s="732"/>
      <c r="P338" s="732"/>
      <c r="Q338" s="732"/>
      <c r="R338" s="732"/>
      <c r="S338" s="732"/>
      <c r="T338" s="732"/>
      <c r="U338" s="732"/>
      <c r="V338" s="731">
        <v>1056232</v>
      </c>
      <c r="W338" s="732"/>
      <c r="X338" s="732"/>
      <c r="Y338" s="732"/>
      <c r="Z338" s="732"/>
      <c r="AA338" s="732"/>
      <c r="AB338" s="732"/>
      <c r="AC338" s="732"/>
      <c r="AD338" s="731">
        <v>7000000</v>
      </c>
      <c r="AE338" s="732"/>
      <c r="AF338" s="732"/>
      <c r="AG338" s="732"/>
      <c r="AH338" s="732"/>
      <c r="AI338" s="732"/>
      <c r="AJ338" s="732"/>
      <c r="AK338" s="732"/>
      <c r="AL338" s="732"/>
      <c r="AM338" s="732"/>
      <c r="AN338" s="732"/>
      <c r="AO338" s="732"/>
      <c r="AP338" s="732"/>
      <c r="AQ338" s="732"/>
      <c r="AR338" s="731">
        <v>3716056</v>
      </c>
      <c r="AS338" s="732"/>
      <c r="AT338" s="732"/>
      <c r="AU338" s="732"/>
      <c r="AV338" s="732"/>
      <c r="AW338" s="732"/>
      <c r="AX338" s="732"/>
      <c r="AY338" s="732"/>
      <c r="AZ338" s="732"/>
      <c r="BA338" s="732"/>
      <c r="BB338" s="732"/>
      <c r="BC338" s="732"/>
      <c r="BD338" s="731">
        <v>1977260</v>
      </c>
      <c r="BE338" s="731">
        <v>54500</v>
      </c>
      <c r="BF338" s="732"/>
      <c r="BG338" s="732"/>
      <c r="BH338" s="732"/>
      <c r="BI338" s="731">
        <v>220000</v>
      </c>
      <c r="BJ338" s="732"/>
      <c r="BK338" s="732"/>
    </row>
    <row r="339" spans="1:63" ht="22.5" customHeight="1">
      <c r="A339" s="496">
        <v>2</v>
      </c>
      <c r="B339" s="497" t="s">
        <v>910</v>
      </c>
      <c r="C339" s="498" t="s">
        <v>909</v>
      </c>
      <c r="D339" s="498">
        <v>9</v>
      </c>
      <c r="E339" s="497" t="s">
        <v>945</v>
      </c>
      <c r="F339" s="497">
        <v>9</v>
      </c>
      <c r="G339" s="550" t="s">
        <v>3913</v>
      </c>
      <c r="H339" s="549" t="s">
        <v>402</v>
      </c>
      <c r="I339">
        <f t="shared" si="5"/>
        <v>0</v>
      </c>
      <c r="J339" s="732"/>
      <c r="K339" s="731">
        <v>264300</v>
      </c>
      <c r="L339" s="731">
        <v>594300</v>
      </c>
      <c r="M339" s="731">
        <v>792000</v>
      </c>
      <c r="N339" s="731">
        <v>1802200</v>
      </c>
      <c r="O339" s="732"/>
      <c r="P339" s="731">
        <v>747500</v>
      </c>
      <c r="Q339" s="731">
        <v>2511300</v>
      </c>
      <c r="R339" s="731">
        <v>514300</v>
      </c>
      <c r="S339" s="731">
        <v>634200</v>
      </c>
      <c r="T339" s="731">
        <v>976200</v>
      </c>
      <c r="U339" s="731">
        <v>717200</v>
      </c>
      <c r="V339" s="732"/>
      <c r="W339" s="731">
        <v>371300</v>
      </c>
      <c r="X339" s="731">
        <v>306500</v>
      </c>
      <c r="Y339" s="731">
        <v>1271300</v>
      </c>
      <c r="Z339" s="731">
        <v>682600</v>
      </c>
      <c r="AA339" s="731">
        <v>614100</v>
      </c>
      <c r="AB339" s="731">
        <v>378500</v>
      </c>
      <c r="AC339" s="731">
        <v>147700</v>
      </c>
      <c r="AD339" s="732"/>
      <c r="AE339" s="731">
        <v>2782000</v>
      </c>
      <c r="AF339" s="731">
        <v>1297830</v>
      </c>
      <c r="AG339" s="731">
        <v>1475100</v>
      </c>
      <c r="AH339" s="731">
        <v>3744525</v>
      </c>
      <c r="AI339" s="731">
        <v>1481700</v>
      </c>
      <c r="AJ339" s="731">
        <v>4153800</v>
      </c>
      <c r="AK339" s="731">
        <v>2481650</v>
      </c>
      <c r="AL339" s="731">
        <v>824800</v>
      </c>
      <c r="AM339" s="731">
        <v>2200000</v>
      </c>
      <c r="AN339" s="731">
        <v>982900</v>
      </c>
      <c r="AO339" s="731">
        <v>2642100</v>
      </c>
      <c r="AP339" s="731">
        <v>0</v>
      </c>
      <c r="AQ339" s="731">
        <v>0</v>
      </c>
      <c r="AR339" s="732"/>
      <c r="AS339" s="731">
        <v>479300</v>
      </c>
      <c r="AT339" s="731">
        <v>431800</v>
      </c>
      <c r="AU339" s="731">
        <v>0</v>
      </c>
      <c r="AV339" s="731">
        <v>740000</v>
      </c>
      <c r="AW339" s="731">
        <v>0</v>
      </c>
      <c r="AX339" s="731">
        <v>468900</v>
      </c>
      <c r="AY339" s="731">
        <v>1220000</v>
      </c>
      <c r="AZ339" s="731">
        <v>558600</v>
      </c>
      <c r="BA339" s="731">
        <v>259066.75</v>
      </c>
      <c r="BB339" s="732"/>
      <c r="BC339" s="732"/>
      <c r="BD339" s="732"/>
      <c r="BE339" s="731">
        <v>840500</v>
      </c>
      <c r="BF339" s="731">
        <v>1302400</v>
      </c>
      <c r="BG339" s="731">
        <v>882700</v>
      </c>
      <c r="BH339" s="731">
        <v>106000</v>
      </c>
      <c r="BI339" s="731">
        <v>1060300</v>
      </c>
      <c r="BJ339" s="731">
        <v>609500</v>
      </c>
      <c r="BK339" s="731">
        <v>1762800</v>
      </c>
    </row>
    <row r="340" spans="1:63" ht="22.5" customHeight="1">
      <c r="A340" s="496">
        <v>2</v>
      </c>
      <c r="B340" s="497" t="s">
        <v>910</v>
      </c>
      <c r="C340" s="498" t="s">
        <v>909</v>
      </c>
      <c r="D340" s="498">
        <v>9</v>
      </c>
      <c r="E340" s="497" t="s">
        <v>945</v>
      </c>
      <c r="F340" s="497">
        <v>9</v>
      </c>
      <c r="G340" s="550" t="s">
        <v>3914</v>
      </c>
      <c r="H340" s="549" t="s">
        <v>403</v>
      </c>
      <c r="I340">
        <f t="shared" si="5"/>
        <v>0</v>
      </c>
      <c r="J340" s="732"/>
      <c r="K340" s="731">
        <v>5000</v>
      </c>
      <c r="L340" s="731">
        <v>21350</v>
      </c>
      <c r="M340" s="732"/>
      <c r="N340" s="731">
        <v>83400</v>
      </c>
      <c r="O340" s="732"/>
      <c r="P340" s="732"/>
      <c r="Q340" s="731">
        <v>69796</v>
      </c>
      <c r="R340" s="731">
        <v>158030</v>
      </c>
      <c r="S340" s="731">
        <v>45076</v>
      </c>
      <c r="T340" s="731">
        <v>5000</v>
      </c>
      <c r="U340" s="731">
        <v>5000</v>
      </c>
      <c r="V340" s="732"/>
      <c r="W340" s="732"/>
      <c r="X340" s="732"/>
      <c r="Y340" s="732"/>
      <c r="Z340" s="731">
        <v>20700.810000000001</v>
      </c>
      <c r="AA340" s="731">
        <v>182640</v>
      </c>
      <c r="AB340" s="731">
        <v>196486</v>
      </c>
      <c r="AC340" s="731">
        <v>182039</v>
      </c>
      <c r="AD340" s="732"/>
      <c r="AE340" s="732"/>
      <c r="AF340" s="732"/>
      <c r="AG340" s="732"/>
      <c r="AH340" s="732"/>
      <c r="AI340" s="731">
        <v>45870</v>
      </c>
      <c r="AJ340" s="731">
        <v>41769.51</v>
      </c>
      <c r="AK340" s="732"/>
      <c r="AL340" s="731">
        <v>24960</v>
      </c>
      <c r="AM340" s="732"/>
      <c r="AN340" s="731">
        <v>61400</v>
      </c>
      <c r="AO340" s="731">
        <v>10480</v>
      </c>
      <c r="AP340" s="731">
        <v>1900</v>
      </c>
      <c r="AQ340" s="732"/>
      <c r="AR340" s="731">
        <v>2911760.3</v>
      </c>
      <c r="AS340" s="732"/>
      <c r="AT340" s="731">
        <v>3600</v>
      </c>
      <c r="AU340" s="732"/>
      <c r="AV340" s="732"/>
      <c r="AW340" s="731">
        <v>94000</v>
      </c>
      <c r="AX340" s="732"/>
      <c r="AY340" s="731">
        <v>25000</v>
      </c>
      <c r="AZ340" s="731">
        <v>7200</v>
      </c>
      <c r="BA340" s="732"/>
      <c r="BB340" s="732"/>
      <c r="BC340" s="732"/>
      <c r="BD340" s="731">
        <v>909330</v>
      </c>
      <c r="BE340" s="731">
        <v>66565</v>
      </c>
      <c r="BF340" s="732"/>
      <c r="BG340" s="731">
        <v>204000</v>
      </c>
      <c r="BH340" s="732"/>
      <c r="BI340" s="732"/>
      <c r="BJ340" s="732"/>
      <c r="BK340" s="732"/>
    </row>
    <row r="341" spans="1:63" ht="22.5" customHeight="1">
      <c r="A341" s="496">
        <v>2</v>
      </c>
      <c r="B341" s="497" t="s">
        <v>910</v>
      </c>
      <c r="C341" s="498" t="s">
        <v>909</v>
      </c>
      <c r="D341" s="498">
        <v>10.1</v>
      </c>
      <c r="E341" s="497" t="s">
        <v>945</v>
      </c>
      <c r="F341" s="497">
        <v>10.1</v>
      </c>
      <c r="G341" s="550" t="s">
        <v>3915</v>
      </c>
      <c r="H341" s="549" t="s">
        <v>387</v>
      </c>
      <c r="I341">
        <f t="shared" si="5"/>
        <v>0</v>
      </c>
      <c r="J341" s="732"/>
      <c r="K341" s="731">
        <v>124583.7</v>
      </c>
      <c r="L341" s="731">
        <v>1084415.3700000001</v>
      </c>
      <c r="M341" s="731">
        <v>448420.84</v>
      </c>
      <c r="N341" s="731">
        <v>602811.86</v>
      </c>
      <c r="O341" s="731">
        <v>2382538.7999999998</v>
      </c>
      <c r="P341" s="731">
        <v>806426.32</v>
      </c>
      <c r="Q341" s="731">
        <v>1427202.04</v>
      </c>
      <c r="R341" s="731">
        <v>262141.47</v>
      </c>
      <c r="S341" s="731">
        <v>247980.3</v>
      </c>
      <c r="T341" s="731">
        <v>660452.35</v>
      </c>
      <c r="U341" s="731">
        <v>390053.63</v>
      </c>
      <c r="V341" s="732"/>
      <c r="W341" s="731">
        <v>8561.41</v>
      </c>
      <c r="X341" s="731">
        <v>259089.96</v>
      </c>
      <c r="Y341" s="732"/>
      <c r="Z341" s="731">
        <v>434545</v>
      </c>
      <c r="AA341" s="731">
        <v>396767.27</v>
      </c>
      <c r="AB341" s="731">
        <v>1605</v>
      </c>
      <c r="AC341" s="731">
        <v>59496.95</v>
      </c>
      <c r="AD341" s="731">
        <v>8171628.1600000001</v>
      </c>
      <c r="AE341" s="731">
        <v>895.33</v>
      </c>
      <c r="AF341" s="731">
        <v>1271395.68</v>
      </c>
      <c r="AG341" s="731">
        <v>654989.1</v>
      </c>
      <c r="AH341" s="731">
        <v>1947608.47</v>
      </c>
      <c r="AI341" s="731">
        <v>0</v>
      </c>
      <c r="AJ341" s="731">
        <v>1207608.8799999999</v>
      </c>
      <c r="AK341" s="731">
        <v>0</v>
      </c>
      <c r="AL341" s="731">
        <v>2030</v>
      </c>
      <c r="AM341" s="731">
        <v>236885.51</v>
      </c>
      <c r="AN341" s="731">
        <v>691998.78</v>
      </c>
      <c r="AO341" s="731">
        <v>22799.63</v>
      </c>
      <c r="AP341" s="731">
        <v>14018.48</v>
      </c>
      <c r="AQ341" s="731">
        <v>0</v>
      </c>
      <c r="AR341" s="731">
        <v>17890.04</v>
      </c>
      <c r="AS341" s="731">
        <v>241333.25</v>
      </c>
      <c r="AT341" s="731">
        <v>205607.29</v>
      </c>
      <c r="AU341" s="732"/>
      <c r="AV341" s="731">
        <v>302292.03999999998</v>
      </c>
      <c r="AW341" s="731">
        <v>270813.15000000002</v>
      </c>
      <c r="AX341" s="731">
        <v>18298.580000000002</v>
      </c>
      <c r="AY341" s="731">
        <v>683946.52</v>
      </c>
      <c r="AZ341" s="731">
        <v>237680.91</v>
      </c>
      <c r="BA341" s="731">
        <v>139039.29</v>
      </c>
      <c r="BB341" s="731">
        <v>121282.63</v>
      </c>
      <c r="BC341" s="731">
        <v>150278.93</v>
      </c>
      <c r="BD341" s="732"/>
      <c r="BE341" s="731">
        <v>520063</v>
      </c>
      <c r="BF341" s="731">
        <v>1147000</v>
      </c>
      <c r="BG341" s="731">
        <v>685635.6</v>
      </c>
      <c r="BH341" s="731">
        <v>439759.57</v>
      </c>
      <c r="BI341" s="731">
        <v>14374.1</v>
      </c>
      <c r="BJ341" s="731">
        <v>778214.15</v>
      </c>
      <c r="BK341" s="731">
        <v>275733.21999999997</v>
      </c>
    </row>
    <row r="342" spans="1:63" ht="22.5" customHeight="1">
      <c r="A342" s="496">
        <v>2</v>
      </c>
      <c r="B342" s="497" t="s">
        <v>910</v>
      </c>
      <c r="C342" s="498" t="s">
        <v>909</v>
      </c>
      <c r="D342" s="498">
        <v>10.199999999999999</v>
      </c>
      <c r="E342" s="497" t="s">
        <v>945</v>
      </c>
      <c r="F342" s="497">
        <v>10.199999999999999</v>
      </c>
      <c r="G342" s="550" t="s">
        <v>3916</v>
      </c>
      <c r="H342" s="549" t="s">
        <v>404</v>
      </c>
      <c r="I342">
        <f t="shared" si="5"/>
        <v>0</v>
      </c>
      <c r="J342" s="732"/>
      <c r="K342" s="732"/>
      <c r="L342" s="732"/>
      <c r="M342" s="732"/>
      <c r="N342" s="731">
        <v>18180</v>
      </c>
      <c r="O342" s="732"/>
      <c r="P342" s="731">
        <v>28530</v>
      </c>
      <c r="Q342" s="732"/>
      <c r="R342" s="732"/>
      <c r="S342" s="731">
        <v>36500</v>
      </c>
      <c r="T342" s="731">
        <v>192000</v>
      </c>
      <c r="U342" s="732"/>
      <c r="V342" s="732"/>
      <c r="W342" s="732"/>
      <c r="X342" s="732"/>
      <c r="Y342" s="732"/>
      <c r="Z342" s="732"/>
      <c r="AA342" s="731">
        <v>0</v>
      </c>
      <c r="AB342" s="732"/>
      <c r="AC342" s="732"/>
      <c r="AD342" s="732"/>
      <c r="AE342" s="732"/>
      <c r="AF342" s="731">
        <v>238791</v>
      </c>
      <c r="AG342" s="732"/>
      <c r="AH342" s="732"/>
      <c r="AI342" s="732"/>
      <c r="AJ342" s="731">
        <v>907548.6</v>
      </c>
      <c r="AK342" s="731">
        <v>120305</v>
      </c>
      <c r="AL342" s="731">
        <v>6000</v>
      </c>
      <c r="AM342" s="731">
        <v>0</v>
      </c>
      <c r="AN342" s="731">
        <v>78470.5</v>
      </c>
      <c r="AO342" s="732"/>
      <c r="AP342" s="732"/>
      <c r="AQ342" s="731">
        <v>0</v>
      </c>
      <c r="AR342" s="731">
        <v>0</v>
      </c>
      <c r="AS342" s="731">
        <v>15620</v>
      </c>
      <c r="AT342" s="732"/>
      <c r="AU342" s="732"/>
      <c r="AV342" s="731">
        <v>50640</v>
      </c>
      <c r="AW342" s="732"/>
      <c r="AX342" s="731">
        <v>73715</v>
      </c>
      <c r="AY342" s="732"/>
      <c r="AZ342" s="731">
        <v>32000</v>
      </c>
      <c r="BA342" s="731">
        <v>54960</v>
      </c>
      <c r="BB342" s="732"/>
      <c r="BC342" s="731">
        <v>67708</v>
      </c>
      <c r="BD342" s="732"/>
      <c r="BE342" s="732"/>
      <c r="BF342" s="732"/>
      <c r="BG342" s="732"/>
      <c r="BH342" s="732"/>
      <c r="BI342" s="732"/>
      <c r="BJ342" s="731">
        <v>0</v>
      </c>
      <c r="BK342" s="732"/>
    </row>
    <row r="343" spans="1:63" ht="22.5" customHeight="1">
      <c r="A343" s="496">
        <v>2</v>
      </c>
      <c r="B343" s="497" t="s">
        <v>910</v>
      </c>
      <c r="C343" s="498" t="s">
        <v>909</v>
      </c>
      <c r="D343" s="498">
        <v>10.199999999999999</v>
      </c>
      <c r="E343" s="497" t="s">
        <v>945</v>
      </c>
      <c r="F343" s="497">
        <v>10.199999999999999</v>
      </c>
      <c r="G343" s="550" t="s">
        <v>3917</v>
      </c>
      <c r="H343" s="549" t="s">
        <v>405</v>
      </c>
      <c r="I343">
        <f t="shared" si="5"/>
        <v>0</v>
      </c>
      <c r="J343" s="732"/>
      <c r="K343" s="731">
        <v>17500</v>
      </c>
      <c r="L343" s="731">
        <v>20500</v>
      </c>
      <c r="M343" s="731">
        <v>59333.35</v>
      </c>
      <c r="N343" s="732"/>
      <c r="O343" s="732"/>
      <c r="P343" s="732"/>
      <c r="Q343" s="732"/>
      <c r="R343" s="732"/>
      <c r="S343" s="732"/>
      <c r="T343" s="731">
        <v>3000</v>
      </c>
      <c r="U343" s="731">
        <v>122200</v>
      </c>
      <c r="V343" s="732"/>
      <c r="W343" s="732"/>
      <c r="X343" s="731">
        <v>238215.5</v>
      </c>
      <c r="Y343" s="731">
        <v>194508</v>
      </c>
      <c r="Z343" s="732"/>
      <c r="AA343" s="731">
        <v>92000</v>
      </c>
      <c r="AB343" s="732"/>
      <c r="AC343" s="732"/>
      <c r="AD343" s="732"/>
      <c r="AE343" s="732"/>
      <c r="AF343" s="731">
        <v>226965</v>
      </c>
      <c r="AG343" s="731">
        <v>510465.8</v>
      </c>
      <c r="AH343" s="732"/>
      <c r="AI343" s="731">
        <v>23710</v>
      </c>
      <c r="AJ343" s="731">
        <v>0</v>
      </c>
      <c r="AK343" s="731">
        <v>30880</v>
      </c>
      <c r="AL343" s="731">
        <v>73355</v>
      </c>
      <c r="AM343" s="732"/>
      <c r="AN343" s="731">
        <v>34500</v>
      </c>
      <c r="AO343" s="731">
        <v>177030</v>
      </c>
      <c r="AP343" s="732"/>
      <c r="AQ343" s="731">
        <v>2000</v>
      </c>
      <c r="AR343" s="731">
        <v>109000</v>
      </c>
      <c r="AS343" s="731">
        <v>7350</v>
      </c>
      <c r="AT343" s="732"/>
      <c r="AU343" s="732"/>
      <c r="AV343" s="731">
        <v>3600</v>
      </c>
      <c r="AW343" s="732"/>
      <c r="AX343" s="731">
        <v>43900</v>
      </c>
      <c r="AY343" s="732"/>
      <c r="AZ343" s="731">
        <v>208374</v>
      </c>
      <c r="BA343" s="731">
        <v>191245</v>
      </c>
      <c r="BB343" s="732"/>
      <c r="BC343" s="731">
        <v>290290</v>
      </c>
      <c r="BD343" s="732"/>
      <c r="BE343" s="732"/>
      <c r="BF343" s="732"/>
      <c r="BG343" s="731">
        <v>23388</v>
      </c>
      <c r="BH343" s="731">
        <v>1500</v>
      </c>
      <c r="BI343" s="732"/>
      <c r="BJ343" s="732"/>
      <c r="BK343" s="732"/>
    </row>
    <row r="344" spans="1:63" ht="22.5" customHeight="1">
      <c r="A344" s="496">
        <v>2</v>
      </c>
      <c r="B344" s="497" t="s">
        <v>910</v>
      </c>
      <c r="C344" s="498" t="s">
        <v>909</v>
      </c>
      <c r="D344" s="498">
        <v>10.3</v>
      </c>
      <c r="E344" s="497" t="s">
        <v>945</v>
      </c>
      <c r="F344" s="497">
        <v>10.3</v>
      </c>
      <c r="G344" s="550" t="s">
        <v>3001</v>
      </c>
      <c r="H344" s="549" t="s">
        <v>406</v>
      </c>
      <c r="I344">
        <f t="shared" si="5"/>
        <v>0</v>
      </c>
      <c r="J344" s="732"/>
      <c r="K344" s="732"/>
      <c r="L344" s="732"/>
      <c r="M344" s="732"/>
      <c r="N344" s="732"/>
      <c r="O344" s="732"/>
      <c r="P344" s="732"/>
      <c r="Q344" s="732"/>
      <c r="R344" s="732"/>
      <c r="S344" s="732"/>
      <c r="T344" s="732"/>
      <c r="U344" s="732"/>
      <c r="V344" s="732"/>
      <c r="W344" s="732"/>
      <c r="X344" s="732"/>
      <c r="Y344" s="732"/>
      <c r="Z344" s="732"/>
      <c r="AA344" s="732"/>
      <c r="AB344" s="732"/>
      <c r="AC344" s="732"/>
      <c r="AD344" s="732"/>
      <c r="AE344" s="732"/>
      <c r="AF344" s="732"/>
      <c r="AG344" s="732"/>
      <c r="AH344" s="732"/>
      <c r="AI344" s="732"/>
      <c r="AJ344" s="732"/>
      <c r="AK344" s="732"/>
      <c r="AL344" s="732"/>
      <c r="AM344" s="732"/>
      <c r="AN344" s="732"/>
      <c r="AO344" s="732"/>
      <c r="AP344" s="732"/>
      <c r="AQ344" s="732"/>
      <c r="AR344" s="732"/>
      <c r="AS344" s="732"/>
      <c r="AT344" s="732"/>
      <c r="AU344" s="732"/>
      <c r="AV344" s="732"/>
      <c r="AW344" s="732"/>
      <c r="AX344" s="732"/>
      <c r="AY344" s="732"/>
      <c r="AZ344" s="732"/>
      <c r="BA344" s="732"/>
      <c r="BB344" s="732"/>
      <c r="BC344" s="732"/>
      <c r="BD344" s="732"/>
      <c r="BE344" s="732"/>
      <c r="BF344" s="732"/>
      <c r="BG344" s="732"/>
      <c r="BH344" s="732"/>
      <c r="BI344" s="732"/>
      <c r="BJ344" s="732"/>
      <c r="BK344" s="732"/>
    </row>
    <row r="345" spans="1:63" ht="22.5" customHeight="1">
      <c r="A345" s="496">
        <v>2</v>
      </c>
      <c r="B345" s="497" t="s">
        <v>910</v>
      </c>
      <c r="C345" s="498" t="s">
        <v>909</v>
      </c>
      <c r="D345" s="498">
        <v>10.3</v>
      </c>
      <c r="E345" s="497" t="s">
        <v>945</v>
      </c>
      <c r="F345" s="497">
        <v>10.3</v>
      </c>
      <c r="G345" s="550" t="s">
        <v>3002</v>
      </c>
      <c r="H345" s="549" t="s">
        <v>2207</v>
      </c>
      <c r="I345">
        <f t="shared" si="5"/>
        <v>0</v>
      </c>
      <c r="J345" s="731">
        <v>10800</v>
      </c>
      <c r="K345" s="731">
        <v>476914.68</v>
      </c>
      <c r="L345" s="731">
        <v>1313611.3</v>
      </c>
      <c r="M345" s="731">
        <v>3948343.19</v>
      </c>
      <c r="N345" s="731">
        <v>5117590.32</v>
      </c>
      <c r="O345" s="731">
        <v>4486675.0199999996</v>
      </c>
      <c r="P345" s="731">
        <v>1926980.37</v>
      </c>
      <c r="Q345" s="731">
        <v>1111152.94</v>
      </c>
      <c r="R345" s="731">
        <v>86190</v>
      </c>
      <c r="S345" s="731">
        <v>1095739.6399999999</v>
      </c>
      <c r="T345" s="731">
        <v>1144460.29</v>
      </c>
      <c r="U345" s="731">
        <v>751934.82</v>
      </c>
      <c r="V345" s="732"/>
      <c r="W345" s="731">
        <v>981590.45</v>
      </c>
      <c r="X345" s="731">
        <v>828392.65</v>
      </c>
      <c r="Y345" s="731">
        <v>919733.26</v>
      </c>
      <c r="Z345" s="731">
        <v>2310627.56</v>
      </c>
      <c r="AA345" s="731">
        <v>1226312.53</v>
      </c>
      <c r="AB345" s="731">
        <v>982982.87</v>
      </c>
      <c r="AC345" s="732"/>
      <c r="AD345" s="732"/>
      <c r="AE345" s="732"/>
      <c r="AF345" s="731">
        <v>134277</v>
      </c>
      <c r="AG345" s="731">
        <v>765839.53</v>
      </c>
      <c r="AH345" s="732"/>
      <c r="AI345" s="732"/>
      <c r="AJ345" s="732"/>
      <c r="AK345" s="731">
        <v>0</v>
      </c>
      <c r="AL345" s="732"/>
      <c r="AM345" s="732"/>
      <c r="AN345" s="731">
        <v>919832</v>
      </c>
      <c r="AO345" s="731">
        <v>21021</v>
      </c>
      <c r="AP345" s="732"/>
      <c r="AQ345" s="732"/>
      <c r="AR345" s="731">
        <v>17057783.010000002</v>
      </c>
      <c r="AS345" s="731">
        <v>1288947.3899999999</v>
      </c>
      <c r="AT345" s="731">
        <v>2189434.4300000002</v>
      </c>
      <c r="AU345" s="732"/>
      <c r="AV345" s="731">
        <v>1528200.17</v>
      </c>
      <c r="AW345" s="732"/>
      <c r="AX345" s="732"/>
      <c r="AY345" s="731">
        <v>338793.64</v>
      </c>
      <c r="AZ345" s="732"/>
      <c r="BA345" s="731">
        <v>69339.25</v>
      </c>
      <c r="BB345" s="732"/>
      <c r="BC345" s="732"/>
      <c r="BD345" s="732"/>
      <c r="BE345" s="732"/>
      <c r="BF345" s="732"/>
      <c r="BG345" s="731">
        <v>125608</v>
      </c>
      <c r="BH345" s="732"/>
      <c r="BI345" s="732"/>
      <c r="BJ345" s="732"/>
      <c r="BK345" s="732"/>
    </row>
    <row r="346" spans="1:63" ht="22.5" customHeight="1">
      <c r="A346" s="496">
        <v>2</v>
      </c>
      <c r="B346" s="497" t="s">
        <v>910</v>
      </c>
      <c r="C346" s="498" t="s">
        <v>909</v>
      </c>
      <c r="D346" s="498">
        <v>10.3</v>
      </c>
      <c r="E346" s="497" t="s">
        <v>945</v>
      </c>
      <c r="F346" s="497">
        <v>10.3</v>
      </c>
      <c r="G346" s="550" t="s">
        <v>3003</v>
      </c>
      <c r="H346" s="549" t="s">
        <v>388</v>
      </c>
      <c r="I346">
        <f t="shared" si="5"/>
        <v>0</v>
      </c>
      <c r="J346" s="732"/>
      <c r="K346" s="731">
        <v>24906</v>
      </c>
      <c r="L346" s="731">
        <v>2880</v>
      </c>
      <c r="M346" s="732"/>
      <c r="N346" s="731">
        <v>89118</v>
      </c>
      <c r="O346" s="732"/>
      <c r="P346" s="732"/>
      <c r="Q346" s="732"/>
      <c r="R346" s="731">
        <v>451014</v>
      </c>
      <c r="S346" s="731">
        <v>115950</v>
      </c>
      <c r="T346" s="731">
        <v>155521</v>
      </c>
      <c r="U346" s="731">
        <v>12252</v>
      </c>
      <c r="V346" s="732"/>
      <c r="W346" s="732"/>
      <c r="X346" s="732"/>
      <c r="Y346" s="731">
        <v>229575</v>
      </c>
      <c r="Z346" s="732"/>
      <c r="AA346" s="732"/>
      <c r="AB346" s="732"/>
      <c r="AC346" s="732"/>
      <c r="AD346" s="732"/>
      <c r="AE346" s="732"/>
      <c r="AF346" s="732"/>
      <c r="AG346" s="731">
        <v>40000</v>
      </c>
      <c r="AH346" s="732"/>
      <c r="AI346" s="732"/>
      <c r="AJ346" s="732"/>
      <c r="AK346" s="732"/>
      <c r="AL346" s="731">
        <v>1162600</v>
      </c>
      <c r="AM346" s="732"/>
      <c r="AN346" s="732"/>
      <c r="AO346" s="732"/>
      <c r="AP346" s="732"/>
      <c r="AQ346" s="732"/>
      <c r="AR346" s="732"/>
      <c r="AS346" s="731">
        <v>17205</v>
      </c>
      <c r="AT346" s="731">
        <v>11700</v>
      </c>
      <c r="AU346" s="732"/>
      <c r="AV346" s="732"/>
      <c r="AW346" s="732"/>
      <c r="AX346" s="732"/>
      <c r="AY346" s="731">
        <v>973500</v>
      </c>
      <c r="AZ346" s="732"/>
      <c r="BA346" s="732"/>
      <c r="BB346" s="731">
        <v>519562</v>
      </c>
      <c r="BC346" s="731">
        <v>183488.56</v>
      </c>
      <c r="BD346" s="732"/>
      <c r="BE346" s="732"/>
      <c r="BF346" s="732"/>
      <c r="BG346" s="732"/>
      <c r="BH346" s="731">
        <v>105516.12</v>
      </c>
      <c r="BI346" s="732"/>
      <c r="BJ346" s="732"/>
      <c r="BK346" s="732"/>
    </row>
    <row r="347" spans="1:63" ht="22.5" customHeight="1">
      <c r="A347" s="496">
        <v>2</v>
      </c>
      <c r="B347" s="497" t="s">
        <v>910</v>
      </c>
      <c r="C347" s="498" t="s">
        <v>909</v>
      </c>
      <c r="D347" s="498">
        <v>12</v>
      </c>
      <c r="E347" s="497" t="s">
        <v>945</v>
      </c>
      <c r="F347" s="497">
        <v>12</v>
      </c>
      <c r="G347" s="550" t="s">
        <v>3018</v>
      </c>
      <c r="H347" s="556" t="s">
        <v>408</v>
      </c>
      <c r="I347">
        <f t="shared" si="5"/>
        <v>0</v>
      </c>
      <c r="J347" s="732"/>
      <c r="K347" s="732"/>
      <c r="L347" s="732"/>
      <c r="M347" s="732"/>
      <c r="N347" s="732"/>
      <c r="O347" s="732"/>
      <c r="P347" s="732"/>
      <c r="Q347" s="732"/>
      <c r="R347" s="732"/>
      <c r="S347" s="732"/>
      <c r="T347" s="732"/>
      <c r="U347" s="732"/>
      <c r="V347" s="732"/>
      <c r="W347" s="732"/>
      <c r="X347" s="732"/>
      <c r="Y347" s="732"/>
      <c r="Z347" s="732"/>
      <c r="AA347" s="732"/>
      <c r="AB347" s="732"/>
      <c r="AC347" s="732"/>
      <c r="AD347" s="732"/>
      <c r="AE347" s="732"/>
      <c r="AF347" s="732"/>
      <c r="AG347" s="732"/>
      <c r="AH347" s="732"/>
      <c r="AI347" s="732"/>
      <c r="AJ347" s="732"/>
      <c r="AK347" s="732"/>
      <c r="AL347" s="732"/>
      <c r="AM347" s="732"/>
      <c r="AN347" s="732"/>
      <c r="AO347" s="732"/>
      <c r="AP347" s="731">
        <v>0</v>
      </c>
      <c r="AQ347" s="732"/>
      <c r="AR347" s="732"/>
      <c r="AS347" s="732"/>
      <c r="AT347" s="732"/>
      <c r="AU347" s="732"/>
      <c r="AV347" s="732"/>
      <c r="AW347" s="732"/>
      <c r="AX347" s="732"/>
      <c r="AY347" s="732"/>
      <c r="AZ347" s="732"/>
      <c r="BA347" s="732"/>
      <c r="BB347" s="732"/>
      <c r="BC347" s="732"/>
      <c r="BD347" s="732"/>
      <c r="BE347" s="732"/>
      <c r="BF347" s="732"/>
      <c r="BG347" s="732"/>
      <c r="BH347" s="732"/>
      <c r="BI347" s="732"/>
      <c r="BJ347" s="732"/>
      <c r="BK347" s="732"/>
    </row>
    <row r="348" spans="1:63" ht="22.5" customHeight="1">
      <c r="A348" s="496">
        <v>2</v>
      </c>
      <c r="B348" s="497" t="s">
        <v>910</v>
      </c>
      <c r="C348" s="498" t="s">
        <v>909</v>
      </c>
      <c r="D348" s="498">
        <v>12</v>
      </c>
      <c r="E348" s="497" t="s">
        <v>945</v>
      </c>
      <c r="F348" s="497">
        <v>12</v>
      </c>
      <c r="G348" s="550" t="s">
        <v>3019</v>
      </c>
      <c r="H348" s="549" t="s">
        <v>409</v>
      </c>
      <c r="I348">
        <f>SUMIF($J$1:$BK$1,$I$1,$J348:$BK348)</f>
        <v>401495</v>
      </c>
      <c r="J348" s="731">
        <v>1163338</v>
      </c>
      <c r="K348" s="731">
        <v>242810.67</v>
      </c>
      <c r="L348" s="731">
        <v>0</v>
      </c>
      <c r="M348" s="731">
        <v>323823.78999999998</v>
      </c>
      <c r="N348" s="731">
        <v>111354.75</v>
      </c>
      <c r="O348" s="731">
        <v>0</v>
      </c>
      <c r="P348" s="731">
        <v>469482</v>
      </c>
      <c r="Q348" s="731">
        <v>179096.75</v>
      </c>
      <c r="R348" s="731">
        <v>602467.68999999994</v>
      </c>
      <c r="S348" s="731">
        <v>81982</v>
      </c>
      <c r="T348" s="731">
        <v>475393.78</v>
      </c>
      <c r="U348" s="731">
        <v>504652.46</v>
      </c>
      <c r="V348" s="731">
        <v>401495</v>
      </c>
      <c r="W348" s="731">
        <v>370919</v>
      </c>
      <c r="X348" s="732"/>
      <c r="Y348" s="731">
        <v>69071.5</v>
      </c>
      <c r="Z348" s="731">
        <v>160782.64000000001</v>
      </c>
      <c r="AA348" s="731">
        <v>48330</v>
      </c>
      <c r="AB348" s="731">
        <v>13874</v>
      </c>
      <c r="AC348" s="732"/>
      <c r="AD348" s="731">
        <v>0</v>
      </c>
      <c r="AE348" s="731">
        <v>2171.5</v>
      </c>
      <c r="AF348" s="731">
        <v>0</v>
      </c>
      <c r="AG348" s="731">
        <v>104071.75</v>
      </c>
      <c r="AH348" s="731">
        <v>100304</v>
      </c>
      <c r="AI348" s="731">
        <v>0</v>
      </c>
      <c r="AJ348" s="731">
        <v>0</v>
      </c>
      <c r="AK348" s="731">
        <v>437547</v>
      </c>
      <c r="AL348" s="731">
        <v>37649</v>
      </c>
      <c r="AM348" s="731">
        <v>0</v>
      </c>
      <c r="AN348" s="731">
        <v>15063.44</v>
      </c>
      <c r="AO348" s="731">
        <v>90468.35</v>
      </c>
      <c r="AP348" s="731">
        <v>37022.25</v>
      </c>
      <c r="AQ348" s="732"/>
      <c r="AR348" s="731">
        <v>0</v>
      </c>
      <c r="AS348" s="731">
        <v>88233.5</v>
      </c>
      <c r="AT348" s="731">
        <v>31795.62</v>
      </c>
      <c r="AU348" s="731">
        <v>0</v>
      </c>
      <c r="AV348" s="731">
        <v>112035</v>
      </c>
      <c r="AW348" s="731">
        <v>828.64</v>
      </c>
      <c r="AX348" s="732"/>
      <c r="AY348" s="731">
        <v>0</v>
      </c>
      <c r="AZ348" s="731">
        <v>75119</v>
      </c>
      <c r="BA348" s="732"/>
      <c r="BB348" s="731">
        <v>13971</v>
      </c>
      <c r="BC348" s="732"/>
      <c r="BD348" s="732"/>
      <c r="BE348" s="732"/>
      <c r="BF348" s="731">
        <v>23560</v>
      </c>
      <c r="BG348" s="731">
        <v>10111</v>
      </c>
      <c r="BH348" s="732"/>
      <c r="BI348" s="732"/>
      <c r="BJ348" s="731">
        <v>6855</v>
      </c>
      <c r="BK348" s="732"/>
    </row>
    <row r="349" spans="1:63" ht="22.5" customHeight="1">
      <c r="A349" s="496">
        <v>2</v>
      </c>
      <c r="B349" s="497" t="s">
        <v>910</v>
      </c>
      <c r="C349" s="498" t="s">
        <v>909</v>
      </c>
      <c r="D349" s="498">
        <v>12</v>
      </c>
      <c r="E349" s="497" t="s">
        <v>945</v>
      </c>
      <c r="F349" s="497">
        <v>12</v>
      </c>
      <c r="G349" s="550" t="s">
        <v>3020</v>
      </c>
      <c r="H349" s="549" t="s">
        <v>3918</v>
      </c>
      <c r="I349">
        <f t="shared" si="5"/>
        <v>0</v>
      </c>
      <c r="J349" s="732"/>
      <c r="K349" s="732"/>
      <c r="L349" s="732"/>
      <c r="M349" s="732"/>
      <c r="N349" s="732"/>
      <c r="O349" s="732"/>
      <c r="P349" s="732"/>
      <c r="Q349" s="732"/>
      <c r="R349" s="732"/>
      <c r="S349" s="732"/>
      <c r="T349" s="732"/>
      <c r="U349" s="732"/>
      <c r="V349" s="732"/>
      <c r="W349" s="732"/>
      <c r="X349" s="732"/>
      <c r="Y349" s="732"/>
      <c r="Z349" s="732"/>
      <c r="AA349" s="732"/>
      <c r="AB349" s="732"/>
      <c r="AC349" s="732"/>
      <c r="AD349" s="732"/>
      <c r="AE349" s="732"/>
      <c r="AF349" s="732"/>
      <c r="AG349" s="732"/>
      <c r="AH349" s="732"/>
      <c r="AI349" s="732"/>
      <c r="AJ349" s="732"/>
      <c r="AK349" s="732"/>
      <c r="AL349" s="732"/>
      <c r="AM349" s="732"/>
      <c r="AN349" s="732"/>
      <c r="AO349" s="732"/>
      <c r="AP349" s="732"/>
      <c r="AQ349" s="732"/>
      <c r="AR349" s="731">
        <v>82789</v>
      </c>
      <c r="AS349" s="732"/>
      <c r="AT349" s="732"/>
      <c r="AU349" s="732"/>
      <c r="AV349" s="732"/>
      <c r="AW349" s="732"/>
      <c r="AX349" s="732"/>
      <c r="AY349" s="732"/>
      <c r="AZ349" s="732"/>
      <c r="BA349" s="732"/>
      <c r="BB349" s="732"/>
      <c r="BC349" s="732"/>
      <c r="BD349" s="732"/>
      <c r="BE349" s="732"/>
      <c r="BF349" s="732"/>
      <c r="BG349" s="732"/>
      <c r="BH349" s="732"/>
      <c r="BI349" s="732"/>
      <c r="BJ349" s="732"/>
      <c r="BK349" s="732"/>
    </row>
    <row r="350" spans="1:63" ht="22.5" customHeight="1">
      <c r="A350" s="496">
        <v>2</v>
      </c>
      <c r="B350" s="497" t="s">
        <v>910</v>
      </c>
      <c r="C350" s="498" t="s">
        <v>909</v>
      </c>
      <c r="D350" s="498">
        <v>12</v>
      </c>
      <c r="E350" s="497" t="s">
        <v>945</v>
      </c>
      <c r="F350" s="497">
        <v>12</v>
      </c>
      <c r="G350" s="550" t="s">
        <v>3021</v>
      </c>
      <c r="H350" s="549" t="s">
        <v>411</v>
      </c>
      <c r="I350">
        <f t="shared" si="5"/>
        <v>0</v>
      </c>
      <c r="J350" s="732"/>
      <c r="K350" s="732"/>
      <c r="L350" s="732"/>
      <c r="M350" s="732"/>
      <c r="N350" s="732"/>
      <c r="O350" s="732"/>
      <c r="P350" s="732"/>
      <c r="Q350" s="732"/>
      <c r="R350" s="732"/>
      <c r="S350" s="732"/>
      <c r="T350" s="732"/>
      <c r="U350" s="732"/>
      <c r="V350" s="732"/>
      <c r="W350" s="732"/>
      <c r="X350" s="732"/>
      <c r="Y350" s="732"/>
      <c r="Z350" s="732"/>
      <c r="AA350" s="732"/>
      <c r="AB350" s="732"/>
      <c r="AC350" s="732"/>
      <c r="AD350" s="731">
        <v>447005</v>
      </c>
      <c r="AE350" s="732"/>
      <c r="AF350" s="732"/>
      <c r="AG350" s="732"/>
      <c r="AH350" s="732"/>
      <c r="AI350" s="732"/>
      <c r="AJ350" s="732"/>
      <c r="AK350" s="732"/>
      <c r="AL350" s="731">
        <v>52012.5</v>
      </c>
      <c r="AM350" s="732"/>
      <c r="AN350" s="732"/>
      <c r="AO350" s="732"/>
      <c r="AP350" s="731">
        <v>135315</v>
      </c>
      <c r="AQ350" s="732"/>
      <c r="AR350" s="732"/>
      <c r="AS350" s="732"/>
      <c r="AT350" s="732"/>
      <c r="AU350" s="732"/>
      <c r="AV350" s="732"/>
      <c r="AW350" s="732"/>
      <c r="AX350" s="732"/>
      <c r="AY350" s="732"/>
      <c r="AZ350" s="732"/>
      <c r="BA350" s="732"/>
      <c r="BB350" s="732"/>
      <c r="BC350" s="731">
        <v>1</v>
      </c>
      <c r="BD350" s="732"/>
      <c r="BE350" s="732"/>
      <c r="BF350" s="732"/>
      <c r="BG350" s="732"/>
      <c r="BH350" s="732"/>
      <c r="BI350" s="732"/>
      <c r="BJ350" s="732"/>
      <c r="BK350" s="732"/>
    </row>
    <row r="351" spans="1:63" ht="22.5" customHeight="1">
      <c r="A351" s="496">
        <v>2</v>
      </c>
      <c r="B351" s="497" t="s">
        <v>910</v>
      </c>
      <c r="C351" s="498" t="s">
        <v>909</v>
      </c>
      <c r="D351" s="498">
        <v>12</v>
      </c>
      <c r="E351" s="497" t="s">
        <v>945</v>
      </c>
      <c r="F351" s="497">
        <v>12</v>
      </c>
      <c r="G351" s="550" t="s">
        <v>3022</v>
      </c>
      <c r="H351" s="549" t="s">
        <v>2223</v>
      </c>
      <c r="I351">
        <f t="shared" si="5"/>
        <v>0</v>
      </c>
      <c r="J351" s="732"/>
      <c r="K351" s="732"/>
      <c r="L351" s="732"/>
      <c r="M351" s="732"/>
      <c r="N351" s="732"/>
      <c r="O351" s="732"/>
      <c r="P351" s="732"/>
      <c r="Q351" s="732"/>
      <c r="R351" s="732"/>
      <c r="S351" s="732"/>
      <c r="T351" s="732"/>
      <c r="U351" s="732"/>
      <c r="V351" s="732"/>
      <c r="W351" s="732"/>
      <c r="X351" s="732"/>
      <c r="Y351" s="732"/>
      <c r="Z351" s="732"/>
      <c r="AA351" s="732"/>
      <c r="AB351" s="732"/>
      <c r="AC351" s="732"/>
      <c r="AD351" s="732"/>
      <c r="AE351" s="732"/>
      <c r="AF351" s="732"/>
      <c r="AG351" s="731">
        <v>131300</v>
      </c>
      <c r="AH351" s="732"/>
      <c r="AI351" s="732"/>
      <c r="AJ351" s="732"/>
      <c r="AK351" s="732"/>
      <c r="AL351" s="732"/>
      <c r="AM351" s="731">
        <v>49604.08</v>
      </c>
      <c r="AN351" s="732"/>
      <c r="AO351" s="732"/>
      <c r="AP351" s="731">
        <v>123335</v>
      </c>
      <c r="AQ351" s="732"/>
      <c r="AR351" s="732"/>
      <c r="AS351" s="732"/>
      <c r="AT351" s="732"/>
      <c r="AU351" s="732"/>
      <c r="AV351" s="732"/>
      <c r="AW351" s="732"/>
      <c r="AX351" s="732"/>
      <c r="AY351" s="732"/>
      <c r="AZ351" s="732"/>
      <c r="BA351" s="732"/>
      <c r="BB351" s="732"/>
      <c r="BC351" s="731">
        <v>416751.73</v>
      </c>
      <c r="BD351" s="732"/>
      <c r="BE351" s="732"/>
      <c r="BF351" s="732"/>
      <c r="BG351" s="732"/>
      <c r="BH351" s="732"/>
      <c r="BI351" s="732"/>
      <c r="BJ351" s="732"/>
      <c r="BK351" s="732"/>
    </row>
    <row r="352" spans="1:63" ht="22.5" customHeight="1">
      <c r="A352" s="496">
        <v>2</v>
      </c>
      <c r="B352" s="497" t="s">
        <v>910</v>
      </c>
      <c r="C352" s="498" t="s">
        <v>909</v>
      </c>
      <c r="D352" s="498">
        <v>12</v>
      </c>
      <c r="E352" s="497" t="s">
        <v>945</v>
      </c>
      <c r="F352" s="497">
        <v>12</v>
      </c>
      <c r="G352" s="550" t="s">
        <v>3024</v>
      </c>
      <c r="H352" s="549" t="s">
        <v>413</v>
      </c>
      <c r="I352">
        <f t="shared" si="5"/>
        <v>0</v>
      </c>
      <c r="J352" s="731">
        <v>204375.48</v>
      </c>
      <c r="K352" s="731">
        <v>73748.95</v>
      </c>
      <c r="L352" s="731">
        <v>169.2</v>
      </c>
      <c r="M352" s="732"/>
      <c r="N352" s="732"/>
      <c r="O352" s="732"/>
      <c r="P352" s="732"/>
      <c r="Q352" s="731">
        <v>2738.71</v>
      </c>
      <c r="R352" s="731">
        <v>0</v>
      </c>
      <c r="S352" s="731">
        <v>6502.54</v>
      </c>
      <c r="T352" s="732"/>
      <c r="U352" s="731">
        <v>2400.9499999999998</v>
      </c>
      <c r="V352" s="732"/>
      <c r="W352" s="732"/>
      <c r="X352" s="732"/>
      <c r="Y352" s="732"/>
      <c r="Z352" s="732"/>
      <c r="AA352" s="732"/>
      <c r="AB352" s="732"/>
      <c r="AC352" s="732"/>
      <c r="AD352" s="731">
        <v>146467.19</v>
      </c>
      <c r="AE352" s="731">
        <v>12411.46</v>
      </c>
      <c r="AF352" s="731">
        <v>0</v>
      </c>
      <c r="AG352" s="731">
        <v>21153.71</v>
      </c>
      <c r="AH352" s="732"/>
      <c r="AI352" s="731">
        <v>2668.03</v>
      </c>
      <c r="AJ352" s="732"/>
      <c r="AK352" s="731">
        <v>59831.71</v>
      </c>
      <c r="AL352" s="731">
        <v>5241.91</v>
      </c>
      <c r="AM352" s="731">
        <v>14257.22</v>
      </c>
      <c r="AN352" s="731">
        <v>11.41</v>
      </c>
      <c r="AO352" s="732"/>
      <c r="AP352" s="731">
        <v>1774.91</v>
      </c>
      <c r="AQ352" s="732"/>
      <c r="AR352" s="731">
        <v>51325.59</v>
      </c>
      <c r="AS352" s="732"/>
      <c r="AT352" s="731">
        <v>163316.72</v>
      </c>
      <c r="AU352" s="732"/>
      <c r="AV352" s="731">
        <v>14371.01</v>
      </c>
      <c r="AW352" s="731">
        <v>684.18</v>
      </c>
      <c r="AX352" s="732"/>
      <c r="AY352" s="732"/>
      <c r="AZ352" s="732"/>
      <c r="BA352" s="731">
        <v>0</v>
      </c>
      <c r="BB352" s="731">
        <v>0</v>
      </c>
      <c r="BC352" s="732"/>
      <c r="BD352" s="732"/>
      <c r="BE352" s="732"/>
      <c r="BF352" s="732"/>
      <c r="BG352" s="732"/>
      <c r="BH352" s="731">
        <v>2851.45</v>
      </c>
      <c r="BI352" s="732"/>
      <c r="BJ352" s="732"/>
      <c r="BK352" s="732"/>
    </row>
    <row r="353" spans="1:63" ht="22.5" customHeight="1">
      <c r="A353" s="496">
        <v>2</v>
      </c>
      <c r="B353" s="497" t="s">
        <v>910</v>
      </c>
      <c r="C353" s="498" t="s">
        <v>909</v>
      </c>
      <c r="D353" s="498">
        <v>12</v>
      </c>
      <c r="E353" s="497" t="s">
        <v>945</v>
      </c>
      <c r="F353" s="497">
        <v>12</v>
      </c>
      <c r="G353" s="550" t="s">
        <v>3025</v>
      </c>
      <c r="H353" s="549" t="s">
        <v>3919</v>
      </c>
      <c r="I353">
        <f t="shared" si="5"/>
        <v>0</v>
      </c>
      <c r="J353" s="732"/>
      <c r="K353" s="731">
        <v>1497.97</v>
      </c>
      <c r="L353" s="732"/>
      <c r="M353" s="732"/>
      <c r="N353" s="732"/>
      <c r="O353" s="732"/>
      <c r="P353" s="731">
        <v>11830</v>
      </c>
      <c r="Q353" s="731">
        <v>21.92</v>
      </c>
      <c r="R353" s="732"/>
      <c r="S353" s="731">
        <v>1550.63</v>
      </c>
      <c r="T353" s="732"/>
      <c r="U353" s="732"/>
      <c r="V353" s="732"/>
      <c r="W353" s="732"/>
      <c r="X353" s="732"/>
      <c r="Y353" s="732"/>
      <c r="Z353" s="732"/>
      <c r="AA353" s="732"/>
      <c r="AB353" s="732"/>
      <c r="AC353" s="732"/>
      <c r="AD353" s="732"/>
      <c r="AE353" s="731">
        <v>1000</v>
      </c>
      <c r="AF353" s="731">
        <v>887.36</v>
      </c>
      <c r="AG353" s="732"/>
      <c r="AH353" s="732"/>
      <c r="AI353" s="732"/>
      <c r="AJ353" s="732"/>
      <c r="AK353" s="731">
        <v>9457.48</v>
      </c>
      <c r="AL353" s="732"/>
      <c r="AM353" s="732"/>
      <c r="AN353" s="732"/>
      <c r="AO353" s="732"/>
      <c r="AP353" s="732"/>
      <c r="AQ353" s="731">
        <v>0</v>
      </c>
      <c r="AR353" s="732"/>
      <c r="AS353" s="731">
        <v>11695.95</v>
      </c>
      <c r="AT353" s="732"/>
      <c r="AU353" s="731">
        <v>0</v>
      </c>
      <c r="AV353" s="731">
        <v>88.04</v>
      </c>
      <c r="AW353" s="732"/>
      <c r="AX353" s="732"/>
      <c r="AY353" s="731">
        <v>294898</v>
      </c>
      <c r="AZ353" s="732"/>
      <c r="BA353" s="732"/>
      <c r="BB353" s="732"/>
      <c r="BC353" s="732"/>
      <c r="BD353" s="732"/>
      <c r="BE353" s="732"/>
      <c r="BF353" s="732"/>
      <c r="BG353" s="731">
        <v>187.57</v>
      </c>
      <c r="BH353" s="732"/>
      <c r="BI353" s="732"/>
      <c r="BJ353" s="732"/>
      <c r="BK353" s="732"/>
    </row>
    <row r="354" spans="1:63" ht="22.5" customHeight="1">
      <c r="A354" s="496">
        <v>2</v>
      </c>
      <c r="B354" s="497" t="s">
        <v>910</v>
      </c>
      <c r="C354" s="498" t="s">
        <v>909</v>
      </c>
      <c r="D354" s="498" t="s">
        <v>2592</v>
      </c>
      <c r="E354" s="497" t="s">
        <v>945</v>
      </c>
      <c r="F354" s="497" t="s">
        <v>2592</v>
      </c>
      <c r="G354" s="550" t="s">
        <v>3026</v>
      </c>
      <c r="H354" s="549" t="s">
        <v>415</v>
      </c>
      <c r="I354">
        <f t="shared" si="5"/>
        <v>483082.75</v>
      </c>
      <c r="J354" s="731">
        <v>4893396.68</v>
      </c>
      <c r="K354" s="732"/>
      <c r="L354" s="732"/>
      <c r="M354" s="731">
        <v>4800</v>
      </c>
      <c r="N354" s="732"/>
      <c r="O354" s="731">
        <v>6933</v>
      </c>
      <c r="P354" s="731">
        <v>7550.7</v>
      </c>
      <c r="Q354" s="731">
        <v>0</v>
      </c>
      <c r="R354" s="731">
        <v>0</v>
      </c>
      <c r="S354" s="731">
        <v>4773</v>
      </c>
      <c r="T354" s="732"/>
      <c r="U354" s="731">
        <v>3187</v>
      </c>
      <c r="V354" s="731">
        <v>483082.75</v>
      </c>
      <c r="W354" s="732"/>
      <c r="X354" s="732"/>
      <c r="Y354" s="731">
        <v>24126</v>
      </c>
      <c r="Z354" s="731">
        <v>149224.88</v>
      </c>
      <c r="AA354" s="731">
        <v>23700</v>
      </c>
      <c r="AB354" s="731">
        <v>0</v>
      </c>
      <c r="AC354" s="732"/>
      <c r="AD354" s="731">
        <v>4725064.8499999996</v>
      </c>
      <c r="AE354" s="731">
        <v>15365</v>
      </c>
      <c r="AF354" s="731">
        <v>0</v>
      </c>
      <c r="AG354" s="731">
        <v>4750</v>
      </c>
      <c r="AH354" s="731">
        <v>14792</v>
      </c>
      <c r="AI354" s="731">
        <v>263155.83</v>
      </c>
      <c r="AJ354" s="731">
        <v>67843.5</v>
      </c>
      <c r="AK354" s="731">
        <v>27920</v>
      </c>
      <c r="AL354" s="731">
        <v>434890.82</v>
      </c>
      <c r="AM354" s="731">
        <v>0</v>
      </c>
      <c r="AN354" s="732"/>
      <c r="AO354" s="731">
        <v>8200</v>
      </c>
      <c r="AP354" s="731">
        <v>71604.42</v>
      </c>
      <c r="AQ354" s="732"/>
      <c r="AR354" s="731">
        <v>21984143.07</v>
      </c>
      <c r="AS354" s="731">
        <v>0</v>
      </c>
      <c r="AT354" s="731">
        <v>18941.3</v>
      </c>
      <c r="AU354" s="731">
        <v>384433.35</v>
      </c>
      <c r="AV354" s="731">
        <v>0</v>
      </c>
      <c r="AW354" s="731">
        <v>19562.5</v>
      </c>
      <c r="AX354" s="731">
        <v>19000</v>
      </c>
      <c r="AY354" s="731">
        <v>14066.98</v>
      </c>
      <c r="AZ354" s="731">
        <v>16000</v>
      </c>
      <c r="BA354" s="731">
        <v>0</v>
      </c>
      <c r="BB354" s="731">
        <v>0</v>
      </c>
      <c r="BC354" s="731">
        <v>0</v>
      </c>
      <c r="BD354" s="731">
        <v>290446.09999999998</v>
      </c>
      <c r="BE354" s="731">
        <v>120282.75</v>
      </c>
      <c r="BF354" s="732"/>
      <c r="BG354" s="731">
        <v>5504000</v>
      </c>
      <c r="BH354" s="731">
        <v>14105</v>
      </c>
      <c r="BI354" s="731">
        <v>87282.03</v>
      </c>
      <c r="BJ354" s="731">
        <v>16794</v>
      </c>
      <c r="BK354" s="731">
        <v>40869.47</v>
      </c>
    </row>
    <row r="355" spans="1:63" ht="22.5" customHeight="1">
      <c r="A355" s="496">
        <v>2</v>
      </c>
      <c r="B355" s="497" t="s">
        <v>910</v>
      </c>
      <c r="C355" s="498" t="s">
        <v>909</v>
      </c>
      <c r="D355" s="498" t="s">
        <v>2591</v>
      </c>
      <c r="E355" s="497" t="s">
        <v>945</v>
      </c>
      <c r="F355" s="497" t="s">
        <v>2591</v>
      </c>
      <c r="G355" s="550" t="s">
        <v>3028</v>
      </c>
      <c r="H355" s="549" t="s">
        <v>417</v>
      </c>
      <c r="I355">
        <f t="shared" si="5"/>
        <v>9447.51</v>
      </c>
      <c r="J355" s="731">
        <v>219897.31</v>
      </c>
      <c r="K355" s="731">
        <v>24620.61</v>
      </c>
      <c r="L355" s="731">
        <v>17732.64</v>
      </c>
      <c r="M355" s="731">
        <v>35302.699999999997</v>
      </c>
      <c r="N355" s="731">
        <v>44981.69</v>
      </c>
      <c r="O355" s="731">
        <v>63650.97</v>
      </c>
      <c r="P355" s="731">
        <v>42855.86</v>
      </c>
      <c r="Q355" s="731">
        <v>12771.28</v>
      </c>
      <c r="R355" s="731">
        <v>15810</v>
      </c>
      <c r="S355" s="731">
        <v>35095.03</v>
      </c>
      <c r="T355" s="731">
        <v>13897.81</v>
      </c>
      <c r="U355" s="731">
        <v>22360.99</v>
      </c>
      <c r="V355" s="731">
        <v>9447.51</v>
      </c>
      <c r="W355" s="731">
        <v>18505.53</v>
      </c>
      <c r="X355" s="731">
        <v>7820.19</v>
      </c>
      <c r="Y355" s="731">
        <v>16785.330000000002</v>
      </c>
      <c r="Z355" s="731">
        <v>20114.29</v>
      </c>
      <c r="AA355" s="731">
        <v>43026.82</v>
      </c>
      <c r="AB355" s="731">
        <v>12793.83</v>
      </c>
      <c r="AC355" s="731">
        <v>0</v>
      </c>
      <c r="AD355" s="731">
        <v>54111.21</v>
      </c>
      <c r="AE355" s="731">
        <v>57165.66</v>
      </c>
      <c r="AF355" s="731">
        <v>78555.56</v>
      </c>
      <c r="AG355" s="731">
        <v>147533.82</v>
      </c>
      <c r="AH355" s="731">
        <v>112684.89</v>
      </c>
      <c r="AI355" s="731">
        <v>41348.03</v>
      </c>
      <c r="AJ355" s="731">
        <v>210524.57</v>
      </c>
      <c r="AK355" s="731">
        <v>145606.71</v>
      </c>
      <c r="AL355" s="731">
        <v>262975.69</v>
      </c>
      <c r="AM355" s="731">
        <v>100491.91</v>
      </c>
      <c r="AN355" s="731">
        <v>95508.05</v>
      </c>
      <c r="AO355" s="731">
        <v>69354.070000000007</v>
      </c>
      <c r="AP355" s="731">
        <v>0</v>
      </c>
      <c r="AQ355" s="731">
        <v>38732.68</v>
      </c>
      <c r="AR355" s="731">
        <v>15268.14</v>
      </c>
      <c r="AS355" s="731">
        <v>39648.1</v>
      </c>
      <c r="AT355" s="731">
        <v>81927.75</v>
      </c>
      <c r="AU355" s="731">
        <v>108091.81</v>
      </c>
      <c r="AV355" s="731">
        <v>31607.23</v>
      </c>
      <c r="AW355" s="731">
        <v>65116.08</v>
      </c>
      <c r="AX355" s="731">
        <v>76132.84</v>
      </c>
      <c r="AY355" s="731">
        <v>90976.83</v>
      </c>
      <c r="AZ355" s="731">
        <v>54511.33</v>
      </c>
      <c r="BA355" s="731">
        <v>21486.79</v>
      </c>
      <c r="BB355" s="731">
        <v>15339.79</v>
      </c>
      <c r="BC355" s="731">
        <v>10578.3</v>
      </c>
      <c r="BD355" s="731">
        <v>71722.880000000005</v>
      </c>
      <c r="BE355" s="731">
        <v>83842.98</v>
      </c>
      <c r="BF355" s="731">
        <v>4656.41</v>
      </c>
      <c r="BG355" s="731">
        <v>143152.76</v>
      </c>
      <c r="BH355" s="731">
        <v>9353.0300000000007</v>
      </c>
      <c r="BI355" s="731">
        <v>72789.789999999994</v>
      </c>
      <c r="BJ355" s="731">
        <v>27777.25</v>
      </c>
      <c r="BK355" s="731">
        <v>12659.25</v>
      </c>
    </row>
    <row r="356" spans="1:63" ht="22.5" customHeight="1">
      <c r="A356" s="496">
        <v>2</v>
      </c>
      <c r="B356" s="497" t="s">
        <v>910</v>
      </c>
      <c r="C356" s="498" t="s">
        <v>909</v>
      </c>
      <c r="D356" s="498" t="s">
        <v>2592</v>
      </c>
      <c r="E356" s="497" t="s">
        <v>945</v>
      </c>
      <c r="F356" s="497" t="s">
        <v>2592</v>
      </c>
      <c r="G356" s="550" t="s">
        <v>3030</v>
      </c>
      <c r="H356" s="549" t="s">
        <v>418</v>
      </c>
      <c r="I356">
        <f t="shared" si="5"/>
        <v>0</v>
      </c>
      <c r="J356" s="732"/>
      <c r="K356" s="731">
        <v>0</v>
      </c>
      <c r="L356" s="732"/>
      <c r="M356" s="732"/>
      <c r="N356" s="731">
        <v>0</v>
      </c>
      <c r="O356" s="731">
        <v>0</v>
      </c>
      <c r="P356" s="731">
        <v>0</v>
      </c>
      <c r="Q356" s="731">
        <v>0</v>
      </c>
      <c r="R356" s="732"/>
      <c r="S356" s="732"/>
      <c r="T356" s="731">
        <v>0</v>
      </c>
      <c r="U356" s="731">
        <v>0</v>
      </c>
      <c r="V356" s="732"/>
      <c r="W356" s="732"/>
      <c r="X356" s="731">
        <v>0</v>
      </c>
      <c r="Y356" s="731">
        <v>0</v>
      </c>
      <c r="Z356" s="732"/>
      <c r="AA356" s="732"/>
      <c r="AB356" s="731">
        <v>10159</v>
      </c>
      <c r="AC356" s="731">
        <v>5415</v>
      </c>
      <c r="AD356" s="732"/>
      <c r="AE356" s="732"/>
      <c r="AF356" s="731">
        <v>0</v>
      </c>
      <c r="AG356" s="731">
        <v>6609</v>
      </c>
      <c r="AH356" s="731">
        <v>18035.8</v>
      </c>
      <c r="AI356" s="731">
        <v>8177.25</v>
      </c>
      <c r="AJ356" s="731">
        <v>0</v>
      </c>
      <c r="AK356" s="731">
        <v>58628.7</v>
      </c>
      <c r="AL356" s="731">
        <v>134871.4</v>
      </c>
      <c r="AM356" s="731">
        <v>0</v>
      </c>
      <c r="AN356" s="731">
        <v>52109.1</v>
      </c>
      <c r="AO356" s="732"/>
      <c r="AP356" s="731">
        <v>0</v>
      </c>
      <c r="AQ356" s="731">
        <v>3073.3</v>
      </c>
      <c r="AR356" s="731">
        <v>46989.68</v>
      </c>
      <c r="AS356" s="732"/>
      <c r="AT356" s="731">
        <v>0</v>
      </c>
      <c r="AU356" s="731">
        <v>0</v>
      </c>
      <c r="AV356" s="731">
        <v>0</v>
      </c>
      <c r="AW356" s="732"/>
      <c r="AX356" s="732"/>
      <c r="AY356" s="731">
        <v>0</v>
      </c>
      <c r="AZ356" s="731">
        <v>0</v>
      </c>
      <c r="BA356" s="731">
        <v>1653</v>
      </c>
      <c r="BB356" s="731">
        <v>0</v>
      </c>
      <c r="BC356" s="731">
        <v>0</v>
      </c>
      <c r="BD356" s="731">
        <v>0</v>
      </c>
      <c r="BE356" s="732"/>
      <c r="BF356" s="731">
        <v>0</v>
      </c>
      <c r="BG356" s="731">
        <v>0</v>
      </c>
      <c r="BH356" s="731">
        <v>0</v>
      </c>
      <c r="BI356" s="731">
        <v>0</v>
      </c>
      <c r="BJ356" s="731">
        <v>0</v>
      </c>
      <c r="BK356" s="731">
        <v>0</v>
      </c>
    </row>
    <row r="357" spans="1:63" ht="22.5" customHeight="1">
      <c r="A357" s="496">
        <v>2</v>
      </c>
      <c r="B357" s="497" t="s">
        <v>910</v>
      </c>
      <c r="C357" s="498" t="s">
        <v>909</v>
      </c>
      <c r="D357" s="498" t="s">
        <v>2590</v>
      </c>
      <c r="E357" s="497"/>
      <c r="F357" s="497" t="s">
        <v>2590</v>
      </c>
      <c r="G357" s="550" t="s">
        <v>3920</v>
      </c>
      <c r="H357" s="549" t="s">
        <v>3921</v>
      </c>
      <c r="I357">
        <f t="shared" si="5"/>
        <v>37575</v>
      </c>
      <c r="J357" s="732"/>
      <c r="K357" s="732"/>
      <c r="L357" s="732"/>
      <c r="M357" s="732"/>
      <c r="N357" s="732"/>
      <c r="O357" s="732"/>
      <c r="P357" s="732"/>
      <c r="Q357" s="731">
        <v>0</v>
      </c>
      <c r="R357" s="732"/>
      <c r="S357" s="732"/>
      <c r="T357" s="732"/>
      <c r="U357" s="732"/>
      <c r="V357" s="731">
        <v>37575</v>
      </c>
      <c r="W357" s="731">
        <v>0</v>
      </c>
      <c r="X357" s="732"/>
      <c r="Y357" s="732"/>
      <c r="Z357" s="732"/>
      <c r="AA357" s="732"/>
      <c r="AB357" s="732"/>
      <c r="AC357" s="732"/>
      <c r="AD357" s="732"/>
      <c r="AE357" s="732"/>
      <c r="AF357" s="732"/>
      <c r="AG357" s="732"/>
      <c r="AH357" s="732"/>
      <c r="AI357" s="732"/>
      <c r="AJ357" s="732"/>
      <c r="AK357" s="732"/>
      <c r="AL357" s="732"/>
      <c r="AM357" s="732"/>
      <c r="AN357" s="732"/>
      <c r="AO357" s="732"/>
      <c r="AP357" s="732"/>
      <c r="AQ357" s="732"/>
      <c r="AR357" s="732"/>
      <c r="AS357" s="731">
        <v>0</v>
      </c>
      <c r="AT357" s="732"/>
      <c r="AU357" s="732"/>
      <c r="AV357" s="732"/>
      <c r="AW357" s="732"/>
      <c r="AX357" s="732"/>
      <c r="AY357" s="732"/>
      <c r="AZ357" s="731">
        <v>0</v>
      </c>
      <c r="BA357" s="731">
        <v>0</v>
      </c>
      <c r="BB357" s="731">
        <v>0</v>
      </c>
      <c r="BC357" s="731">
        <v>0</v>
      </c>
      <c r="BD357" s="732"/>
      <c r="BE357" s="732"/>
      <c r="BF357" s="732"/>
      <c r="BG357" s="732"/>
      <c r="BH357" s="732"/>
      <c r="BI357" s="731">
        <v>0</v>
      </c>
      <c r="BJ357" s="732"/>
      <c r="BK357" s="732"/>
    </row>
    <row r="358" spans="1:63" ht="22.5" customHeight="1">
      <c r="A358" s="496">
        <v>2</v>
      </c>
      <c r="B358" s="497" t="s">
        <v>910</v>
      </c>
      <c r="C358" s="498" t="s">
        <v>909</v>
      </c>
      <c r="D358" s="498" t="s">
        <v>2589</v>
      </c>
      <c r="E358" s="497" t="s">
        <v>945</v>
      </c>
      <c r="F358" s="497" t="s">
        <v>2589</v>
      </c>
      <c r="G358" s="550" t="s">
        <v>3922</v>
      </c>
      <c r="H358" s="549" t="s">
        <v>420</v>
      </c>
      <c r="I358">
        <f t="shared" si="5"/>
        <v>196556</v>
      </c>
      <c r="J358" s="731">
        <v>465</v>
      </c>
      <c r="K358" s="731">
        <v>0</v>
      </c>
      <c r="L358" s="732"/>
      <c r="M358" s="732"/>
      <c r="N358" s="731">
        <v>0</v>
      </c>
      <c r="O358" s="732"/>
      <c r="P358" s="731">
        <v>0</v>
      </c>
      <c r="Q358" s="731">
        <v>0</v>
      </c>
      <c r="R358" s="732"/>
      <c r="S358" s="731">
        <v>13055</v>
      </c>
      <c r="T358" s="731">
        <v>0</v>
      </c>
      <c r="U358" s="731">
        <v>0</v>
      </c>
      <c r="V358" s="731">
        <v>196556</v>
      </c>
      <c r="W358" s="731">
        <v>16988</v>
      </c>
      <c r="X358" s="731">
        <v>0</v>
      </c>
      <c r="Y358" s="731">
        <v>0</v>
      </c>
      <c r="Z358" s="731">
        <v>42129</v>
      </c>
      <c r="AA358" s="731">
        <v>46131</v>
      </c>
      <c r="AB358" s="731">
        <v>0</v>
      </c>
      <c r="AC358" s="731">
        <v>8807</v>
      </c>
      <c r="AD358" s="732"/>
      <c r="AE358" s="731">
        <v>50700</v>
      </c>
      <c r="AF358" s="731">
        <v>46639</v>
      </c>
      <c r="AG358" s="731">
        <v>46088.74</v>
      </c>
      <c r="AH358" s="731">
        <v>96101</v>
      </c>
      <c r="AI358" s="731">
        <v>41989</v>
      </c>
      <c r="AJ358" s="731">
        <v>0</v>
      </c>
      <c r="AK358" s="731">
        <v>69050</v>
      </c>
      <c r="AL358" s="731">
        <v>45765</v>
      </c>
      <c r="AM358" s="731">
        <v>0</v>
      </c>
      <c r="AN358" s="731">
        <v>97785</v>
      </c>
      <c r="AO358" s="731">
        <v>50946</v>
      </c>
      <c r="AP358" s="731">
        <v>0</v>
      </c>
      <c r="AQ358" s="731">
        <v>32759</v>
      </c>
      <c r="AR358" s="731">
        <v>0</v>
      </c>
      <c r="AS358" s="732"/>
      <c r="AT358" s="731">
        <v>0</v>
      </c>
      <c r="AU358" s="731">
        <v>0</v>
      </c>
      <c r="AV358" s="731">
        <v>0</v>
      </c>
      <c r="AW358" s="731">
        <v>33879</v>
      </c>
      <c r="AX358" s="732"/>
      <c r="AY358" s="731">
        <v>0</v>
      </c>
      <c r="AZ358" s="731">
        <v>33495</v>
      </c>
      <c r="BA358" s="731">
        <v>17626</v>
      </c>
      <c r="BB358" s="731">
        <v>0</v>
      </c>
      <c r="BC358" s="731">
        <v>0</v>
      </c>
      <c r="BD358" s="731">
        <v>0</v>
      </c>
      <c r="BE358" s="732"/>
      <c r="BF358" s="731">
        <v>0</v>
      </c>
      <c r="BG358" s="731">
        <v>83666</v>
      </c>
      <c r="BH358" s="731">
        <v>0</v>
      </c>
      <c r="BI358" s="731">
        <v>0</v>
      </c>
      <c r="BJ358" s="731">
        <v>0</v>
      </c>
      <c r="BK358" s="731">
        <v>0</v>
      </c>
    </row>
    <row r="359" spans="1:63" ht="22.5" customHeight="1">
      <c r="A359" s="496">
        <v>2</v>
      </c>
      <c r="B359" s="497" t="s">
        <v>910</v>
      </c>
      <c r="C359" s="498" t="s">
        <v>909</v>
      </c>
      <c r="D359" s="498" t="s">
        <v>2588</v>
      </c>
      <c r="E359" s="497" t="s">
        <v>945</v>
      </c>
      <c r="F359" s="500" t="s">
        <v>2588</v>
      </c>
      <c r="G359" s="550" t="s">
        <v>3031</v>
      </c>
      <c r="H359" s="549" t="s">
        <v>421</v>
      </c>
      <c r="I359">
        <f t="shared" si="5"/>
        <v>0</v>
      </c>
      <c r="J359" s="731">
        <v>0</v>
      </c>
      <c r="K359" s="732"/>
      <c r="L359" s="732"/>
      <c r="M359" s="732"/>
      <c r="N359" s="732"/>
      <c r="O359" s="732"/>
      <c r="P359" s="732"/>
      <c r="Q359" s="732"/>
      <c r="R359" s="732"/>
      <c r="S359" s="731">
        <v>513183.54</v>
      </c>
      <c r="T359" s="732"/>
      <c r="U359" s="732"/>
      <c r="V359" s="732"/>
      <c r="W359" s="731">
        <v>813569.79</v>
      </c>
      <c r="X359" s="731">
        <v>0</v>
      </c>
      <c r="Y359" s="732"/>
      <c r="Z359" s="731">
        <v>0</v>
      </c>
      <c r="AA359" s="732"/>
      <c r="AB359" s="731">
        <v>149772.84</v>
      </c>
      <c r="AC359" s="732"/>
      <c r="AD359" s="731">
        <v>84528132.140000001</v>
      </c>
      <c r="AE359" s="732"/>
      <c r="AF359" s="732"/>
      <c r="AG359" s="732"/>
      <c r="AH359" s="732"/>
      <c r="AI359" s="732"/>
      <c r="AJ359" s="732"/>
      <c r="AK359" s="732"/>
      <c r="AL359" s="731">
        <v>207000</v>
      </c>
      <c r="AM359" s="732"/>
      <c r="AN359" s="732"/>
      <c r="AO359" s="732"/>
      <c r="AP359" s="732"/>
      <c r="AQ359" s="731">
        <v>0</v>
      </c>
      <c r="AR359" s="731">
        <v>0</v>
      </c>
      <c r="AS359" s="732"/>
      <c r="AT359" s="732"/>
      <c r="AU359" s="732"/>
      <c r="AV359" s="731">
        <v>9420</v>
      </c>
      <c r="AW359" s="731">
        <v>0</v>
      </c>
      <c r="AX359" s="731">
        <v>41112</v>
      </c>
      <c r="AY359" s="732"/>
      <c r="AZ359" s="732"/>
      <c r="BA359" s="732"/>
      <c r="BB359" s="732"/>
      <c r="BC359" s="732"/>
      <c r="BD359" s="731">
        <v>0</v>
      </c>
      <c r="BE359" s="731">
        <v>0</v>
      </c>
      <c r="BF359" s="732"/>
      <c r="BG359" s="732"/>
      <c r="BH359" s="732"/>
      <c r="BI359" s="732"/>
      <c r="BJ359" s="732"/>
      <c r="BK359" s="732"/>
    </row>
    <row r="360" spans="1:63" ht="22.5" customHeight="1">
      <c r="A360" s="496">
        <v>2</v>
      </c>
      <c r="B360" s="497" t="s">
        <v>910</v>
      </c>
      <c r="C360" s="498" t="s">
        <v>909</v>
      </c>
      <c r="D360" s="498">
        <v>11.2</v>
      </c>
      <c r="E360" s="497"/>
      <c r="F360" s="497">
        <v>11.2</v>
      </c>
      <c r="G360" s="550" t="s">
        <v>3032</v>
      </c>
      <c r="H360" s="549" t="s">
        <v>422</v>
      </c>
      <c r="I360">
        <f t="shared" si="5"/>
        <v>512210</v>
      </c>
      <c r="J360" s="731">
        <v>0</v>
      </c>
      <c r="K360" s="732"/>
      <c r="L360" s="731">
        <v>0</v>
      </c>
      <c r="M360" s="731">
        <v>100</v>
      </c>
      <c r="N360" s="732"/>
      <c r="O360" s="732"/>
      <c r="P360" s="732"/>
      <c r="Q360" s="731">
        <v>19410</v>
      </c>
      <c r="R360" s="732"/>
      <c r="S360" s="731">
        <v>0</v>
      </c>
      <c r="T360" s="732"/>
      <c r="U360" s="732"/>
      <c r="V360" s="731">
        <v>512210</v>
      </c>
      <c r="W360" s="731">
        <v>0</v>
      </c>
      <c r="X360" s="732"/>
      <c r="Y360" s="732"/>
      <c r="Z360" s="731">
        <v>715521.71</v>
      </c>
      <c r="AA360" s="732"/>
      <c r="AB360" s="731">
        <v>328160</v>
      </c>
      <c r="AC360" s="731">
        <v>0</v>
      </c>
      <c r="AD360" s="732"/>
      <c r="AE360" s="732"/>
      <c r="AF360" s="731">
        <v>152549</v>
      </c>
      <c r="AG360" s="731">
        <v>0</v>
      </c>
      <c r="AH360" s="732"/>
      <c r="AI360" s="732"/>
      <c r="AJ360" s="732"/>
      <c r="AK360" s="731">
        <v>57287</v>
      </c>
      <c r="AL360" s="732"/>
      <c r="AM360" s="731">
        <v>246300</v>
      </c>
      <c r="AN360" s="732"/>
      <c r="AO360" s="732"/>
      <c r="AP360" s="732"/>
      <c r="AQ360" s="732"/>
      <c r="AR360" s="732"/>
      <c r="AS360" s="731">
        <v>0</v>
      </c>
      <c r="AT360" s="732"/>
      <c r="AU360" s="732"/>
      <c r="AV360" s="732"/>
      <c r="AW360" s="731">
        <v>0</v>
      </c>
      <c r="AX360" s="731">
        <v>522940</v>
      </c>
      <c r="AY360" s="732"/>
      <c r="AZ360" s="732"/>
      <c r="BA360" s="732"/>
      <c r="BB360" s="732"/>
      <c r="BC360" s="732"/>
      <c r="BD360" s="732"/>
      <c r="BE360" s="732"/>
      <c r="BF360" s="732"/>
      <c r="BG360" s="732"/>
      <c r="BH360" s="732"/>
      <c r="BI360" s="732"/>
      <c r="BJ360" s="732"/>
      <c r="BK360" s="732"/>
    </row>
    <row r="361" spans="1:63" ht="22.5" customHeight="1">
      <c r="A361" s="496">
        <v>2</v>
      </c>
      <c r="B361" s="497" t="s">
        <v>910</v>
      </c>
      <c r="C361" s="498" t="s">
        <v>909</v>
      </c>
      <c r="D361" s="498">
        <v>11.1</v>
      </c>
      <c r="E361" s="497" t="s">
        <v>945</v>
      </c>
      <c r="F361" s="500">
        <v>11.1</v>
      </c>
      <c r="G361" s="550" t="s">
        <v>3033</v>
      </c>
      <c r="H361" s="549" t="s">
        <v>423</v>
      </c>
      <c r="I361">
        <f t="shared" si="5"/>
        <v>0</v>
      </c>
      <c r="J361" s="731">
        <v>0</v>
      </c>
      <c r="K361" s="732"/>
      <c r="L361" s="731">
        <v>0</v>
      </c>
      <c r="M361" s="731">
        <v>0</v>
      </c>
      <c r="N361" s="732"/>
      <c r="O361" s="731">
        <v>0</v>
      </c>
      <c r="P361" s="732"/>
      <c r="Q361" s="731">
        <v>0</v>
      </c>
      <c r="R361" s="732"/>
      <c r="S361" s="731">
        <v>0</v>
      </c>
      <c r="T361" s="731">
        <v>0</v>
      </c>
      <c r="U361" s="732"/>
      <c r="V361" s="731">
        <v>0</v>
      </c>
      <c r="W361" s="731">
        <v>0</v>
      </c>
      <c r="X361" s="731">
        <v>0</v>
      </c>
      <c r="Y361" s="732"/>
      <c r="Z361" s="731">
        <v>0</v>
      </c>
      <c r="AA361" s="731">
        <v>0</v>
      </c>
      <c r="AB361" s="731">
        <v>116409.25</v>
      </c>
      <c r="AC361" s="731">
        <v>0</v>
      </c>
      <c r="AD361" s="732"/>
      <c r="AE361" s="731">
        <v>0</v>
      </c>
      <c r="AF361" s="731">
        <v>0</v>
      </c>
      <c r="AG361" s="731">
        <v>595511.81999999995</v>
      </c>
      <c r="AH361" s="732"/>
      <c r="AI361" s="732"/>
      <c r="AJ361" s="731">
        <v>0</v>
      </c>
      <c r="AK361" s="731">
        <v>0</v>
      </c>
      <c r="AL361" s="732"/>
      <c r="AM361" s="731">
        <v>0</v>
      </c>
      <c r="AN361" s="732"/>
      <c r="AO361" s="732"/>
      <c r="AP361" s="732"/>
      <c r="AQ361" s="732"/>
      <c r="AR361" s="732"/>
      <c r="AS361" s="731">
        <v>0</v>
      </c>
      <c r="AT361" s="731">
        <v>0</v>
      </c>
      <c r="AU361" s="732"/>
      <c r="AV361" s="731">
        <v>0</v>
      </c>
      <c r="AW361" s="731">
        <v>0</v>
      </c>
      <c r="AX361" s="732"/>
      <c r="AY361" s="731">
        <v>0</v>
      </c>
      <c r="AZ361" s="731">
        <v>0</v>
      </c>
      <c r="BA361" s="732"/>
      <c r="BB361" s="731">
        <v>0</v>
      </c>
      <c r="BC361" s="732"/>
      <c r="BD361" s="732"/>
      <c r="BE361" s="731">
        <v>0</v>
      </c>
      <c r="BF361" s="731">
        <v>0</v>
      </c>
      <c r="BG361" s="731">
        <v>0</v>
      </c>
      <c r="BH361" s="731">
        <v>787.26</v>
      </c>
      <c r="BI361" s="732"/>
      <c r="BJ361" s="731">
        <v>0</v>
      </c>
      <c r="BK361" s="732"/>
    </row>
    <row r="362" spans="1:63" ht="22.5" customHeight="1">
      <c r="A362" s="496">
        <v>2</v>
      </c>
      <c r="B362" s="497" t="s">
        <v>910</v>
      </c>
      <c r="C362" s="498" t="s">
        <v>909</v>
      </c>
      <c r="D362" s="498">
        <v>11.1</v>
      </c>
      <c r="E362" s="497" t="s">
        <v>945</v>
      </c>
      <c r="F362" s="500">
        <v>11.1</v>
      </c>
      <c r="G362" s="550" t="s">
        <v>3034</v>
      </c>
      <c r="H362" s="549" t="s">
        <v>3923</v>
      </c>
      <c r="I362">
        <f t="shared" si="5"/>
        <v>0</v>
      </c>
      <c r="J362" s="731">
        <v>0</v>
      </c>
      <c r="K362" s="732"/>
      <c r="L362" s="732"/>
      <c r="M362" s="732"/>
      <c r="N362" s="732"/>
      <c r="O362" s="731">
        <v>0</v>
      </c>
      <c r="P362" s="732"/>
      <c r="Q362" s="732"/>
      <c r="R362" s="732"/>
      <c r="S362" s="732"/>
      <c r="T362" s="732"/>
      <c r="U362" s="732"/>
      <c r="V362" s="731">
        <v>0</v>
      </c>
      <c r="W362" s="731">
        <v>600000</v>
      </c>
      <c r="X362" s="731">
        <v>0</v>
      </c>
      <c r="Y362" s="731">
        <v>0</v>
      </c>
      <c r="Z362" s="732"/>
      <c r="AA362" s="732"/>
      <c r="AB362" s="732"/>
      <c r="AC362" s="732"/>
      <c r="AD362" s="731">
        <v>499482.5</v>
      </c>
      <c r="AE362" s="732"/>
      <c r="AF362" s="731">
        <v>0</v>
      </c>
      <c r="AG362" s="732"/>
      <c r="AH362" s="732"/>
      <c r="AI362" s="732"/>
      <c r="AJ362" s="731">
        <v>0</v>
      </c>
      <c r="AK362" s="731">
        <v>0</v>
      </c>
      <c r="AL362" s="732"/>
      <c r="AM362" s="731">
        <v>0</v>
      </c>
      <c r="AN362" s="731">
        <v>0</v>
      </c>
      <c r="AO362" s="732"/>
      <c r="AP362" s="732"/>
      <c r="AQ362" s="732"/>
      <c r="AR362" s="732"/>
      <c r="AS362" s="732"/>
      <c r="AT362" s="731">
        <v>0</v>
      </c>
      <c r="AU362" s="732"/>
      <c r="AV362" s="732"/>
      <c r="AW362" s="732"/>
      <c r="AX362" s="731">
        <v>0</v>
      </c>
      <c r="AY362" s="732"/>
      <c r="AZ362" s="732"/>
      <c r="BA362" s="732"/>
      <c r="BB362" s="732"/>
      <c r="BC362" s="732"/>
      <c r="BD362" s="732"/>
      <c r="BE362" s="731">
        <v>0</v>
      </c>
      <c r="BF362" s="731">
        <v>0</v>
      </c>
      <c r="BG362" s="731">
        <v>0</v>
      </c>
      <c r="BH362" s="732"/>
      <c r="BI362" s="732"/>
      <c r="BJ362" s="732"/>
      <c r="BK362" s="731">
        <v>90750</v>
      </c>
    </row>
    <row r="363" spans="1:63" ht="22.5" customHeight="1">
      <c r="A363" s="496">
        <v>2</v>
      </c>
      <c r="B363" s="497" t="s">
        <v>910</v>
      </c>
      <c r="C363" s="498" t="s">
        <v>909</v>
      </c>
      <c r="D363" s="498">
        <v>11.1</v>
      </c>
      <c r="E363" s="497" t="s">
        <v>945</v>
      </c>
      <c r="F363" s="497">
        <v>11.1</v>
      </c>
      <c r="G363" s="548" t="s">
        <v>3035</v>
      </c>
      <c r="H363" s="547" t="s">
        <v>425</v>
      </c>
      <c r="I363">
        <f t="shared" si="5"/>
        <v>0</v>
      </c>
      <c r="J363" s="732"/>
      <c r="K363" s="732"/>
      <c r="L363" s="731">
        <v>57392.35</v>
      </c>
      <c r="M363" s="731">
        <v>0</v>
      </c>
      <c r="N363" s="732"/>
      <c r="O363" s="732"/>
      <c r="P363" s="732"/>
      <c r="Q363" s="732"/>
      <c r="R363" s="732"/>
      <c r="S363" s="732"/>
      <c r="T363" s="732"/>
      <c r="U363" s="731">
        <v>154120.14000000001</v>
      </c>
      <c r="V363" s="731">
        <v>0</v>
      </c>
      <c r="W363" s="731">
        <v>0</v>
      </c>
      <c r="X363" s="732"/>
      <c r="Y363" s="732"/>
      <c r="Z363" s="732"/>
      <c r="AA363" s="731">
        <v>152420</v>
      </c>
      <c r="AB363" s="731">
        <v>0</v>
      </c>
      <c r="AC363" s="731">
        <v>218638.6</v>
      </c>
      <c r="AD363" s="731">
        <v>1721272.2</v>
      </c>
      <c r="AE363" s="731">
        <v>1075770.25</v>
      </c>
      <c r="AF363" s="731">
        <v>1186879</v>
      </c>
      <c r="AG363" s="731">
        <v>724361.1</v>
      </c>
      <c r="AH363" s="731">
        <v>0</v>
      </c>
      <c r="AI363" s="732"/>
      <c r="AJ363" s="732"/>
      <c r="AK363" s="731">
        <v>346569.18</v>
      </c>
      <c r="AL363" s="732"/>
      <c r="AM363" s="732"/>
      <c r="AN363" s="731">
        <v>5286536.3099999996</v>
      </c>
      <c r="AO363" s="732"/>
      <c r="AP363" s="732"/>
      <c r="AQ363" s="731">
        <v>0</v>
      </c>
      <c r="AR363" s="732"/>
      <c r="AS363" s="731">
        <v>172933.13</v>
      </c>
      <c r="AT363" s="731">
        <v>1800000</v>
      </c>
      <c r="AU363" s="731">
        <v>141478.26</v>
      </c>
      <c r="AV363" s="731">
        <v>4368488.51</v>
      </c>
      <c r="AW363" s="731">
        <v>410731.02</v>
      </c>
      <c r="AX363" s="731">
        <v>0</v>
      </c>
      <c r="AY363" s="732"/>
      <c r="AZ363" s="731">
        <v>10046216.51</v>
      </c>
      <c r="BA363" s="731">
        <v>217902.9</v>
      </c>
      <c r="BB363" s="731">
        <v>163094.72</v>
      </c>
      <c r="BC363" s="731">
        <v>18889.27</v>
      </c>
      <c r="BD363" s="732"/>
      <c r="BE363" s="731">
        <v>0</v>
      </c>
      <c r="BF363" s="732"/>
      <c r="BG363" s="731">
        <v>0</v>
      </c>
      <c r="BH363" s="732"/>
      <c r="BI363" s="731">
        <v>8826</v>
      </c>
      <c r="BJ363" s="731">
        <v>2000000</v>
      </c>
      <c r="BK363" s="731">
        <v>18000</v>
      </c>
    </row>
    <row r="364" spans="1:63" ht="22.5" customHeight="1">
      <c r="A364" s="496">
        <v>2</v>
      </c>
      <c r="B364" s="497" t="s">
        <v>910</v>
      </c>
      <c r="C364" s="498" t="s">
        <v>909</v>
      </c>
      <c r="D364" s="498">
        <v>11.3</v>
      </c>
      <c r="E364" s="497" t="s">
        <v>945</v>
      </c>
      <c r="F364" s="497">
        <v>11.3</v>
      </c>
      <c r="G364" s="548" t="s">
        <v>3924</v>
      </c>
      <c r="H364" s="547" t="s">
        <v>3925</v>
      </c>
      <c r="I364">
        <f t="shared" si="5"/>
        <v>0</v>
      </c>
      <c r="J364" s="731">
        <v>0</v>
      </c>
      <c r="K364" s="732"/>
      <c r="L364" s="731">
        <v>0</v>
      </c>
      <c r="M364" s="731">
        <v>0</v>
      </c>
      <c r="N364" s="731">
        <v>0</v>
      </c>
      <c r="O364" s="731">
        <v>0</v>
      </c>
      <c r="P364" s="731">
        <v>0</v>
      </c>
      <c r="Q364" s="731">
        <v>0</v>
      </c>
      <c r="R364" s="731">
        <v>0</v>
      </c>
      <c r="S364" s="731">
        <v>0</v>
      </c>
      <c r="T364" s="732"/>
      <c r="U364" s="731">
        <v>0</v>
      </c>
      <c r="V364" s="732"/>
      <c r="W364" s="732"/>
      <c r="X364" s="732"/>
      <c r="Y364" s="732"/>
      <c r="Z364" s="732"/>
      <c r="AA364" s="732"/>
      <c r="AB364" s="732"/>
      <c r="AC364" s="732"/>
      <c r="AD364" s="732"/>
      <c r="AE364" s="732"/>
      <c r="AF364" s="731">
        <v>0</v>
      </c>
      <c r="AG364" s="731">
        <v>1107001.98</v>
      </c>
      <c r="AH364" s="731">
        <v>0</v>
      </c>
      <c r="AI364" s="731">
        <v>0</v>
      </c>
      <c r="AJ364" s="731">
        <v>0</v>
      </c>
      <c r="AK364" s="731">
        <v>0</v>
      </c>
      <c r="AL364" s="732"/>
      <c r="AM364" s="731">
        <v>0</v>
      </c>
      <c r="AN364" s="732"/>
      <c r="AO364" s="731">
        <v>0</v>
      </c>
      <c r="AP364" s="731">
        <v>0</v>
      </c>
      <c r="AQ364" s="731">
        <v>0</v>
      </c>
      <c r="AR364" s="731">
        <v>291263.46000000002</v>
      </c>
      <c r="AS364" s="732"/>
      <c r="AT364" s="732"/>
      <c r="AU364" s="731">
        <v>0</v>
      </c>
      <c r="AV364" s="731">
        <v>0</v>
      </c>
      <c r="AW364" s="731">
        <v>0</v>
      </c>
      <c r="AX364" s="732"/>
      <c r="AY364" s="731">
        <v>0</v>
      </c>
      <c r="AZ364" s="731">
        <v>0</v>
      </c>
      <c r="BA364" s="731">
        <v>0</v>
      </c>
      <c r="BB364" s="731">
        <v>63995.59</v>
      </c>
      <c r="BC364" s="731">
        <v>0</v>
      </c>
      <c r="BD364" s="732"/>
      <c r="BE364" s="732"/>
      <c r="BF364" s="731">
        <v>0</v>
      </c>
      <c r="BG364" s="731">
        <v>0</v>
      </c>
      <c r="BH364" s="732"/>
      <c r="BI364" s="732"/>
      <c r="BJ364" s="731">
        <v>0</v>
      </c>
      <c r="BK364" s="732"/>
    </row>
    <row r="365" spans="1:63" ht="22.5" customHeight="1">
      <c r="A365" s="496">
        <v>2</v>
      </c>
      <c r="B365" s="497" t="s">
        <v>910</v>
      </c>
      <c r="C365" s="498" t="s">
        <v>909</v>
      </c>
      <c r="D365" s="498" t="s">
        <v>2584</v>
      </c>
      <c r="E365" s="497" t="s">
        <v>945</v>
      </c>
      <c r="F365" s="497" t="s">
        <v>2584</v>
      </c>
      <c r="G365" s="548" t="s">
        <v>3036</v>
      </c>
      <c r="H365" s="547" t="s">
        <v>426</v>
      </c>
      <c r="I365">
        <f t="shared" si="5"/>
        <v>6639097.1200000001</v>
      </c>
      <c r="J365" s="731">
        <v>7959773.7300000004</v>
      </c>
      <c r="K365" s="732"/>
      <c r="L365" s="732"/>
      <c r="M365" s="732"/>
      <c r="N365" s="732"/>
      <c r="O365" s="732"/>
      <c r="P365" s="732"/>
      <c r="Q365" s="732"/>
      <c r="R365" s="732"/>
      <c r="S365" s="732"/>
      <c r="T365" s="732"/>
      <c r="U365" s="732"/>
      <c r="V365" s="731">
        <v>6639097.1200000001</v>
      </c>
      <c r="W365" s="732"/>
      <c r="X365" s="732"/>
      <c r="Y365" s="732"/>
      <c r="Z365" s="732"/>
      <c r="AA365" s="732"/>
      <c r="AB365" s="732"/>
      <c r="AC365" s="732"/>
      <c r="AD365" s="731">
        <v>39950944.259999998</v>
      </c>
      <c r="AE365" s="732"/>
      <c r="AF365" s="732"/>
      <c r="AG365" s="732"/>
      <c r="AH365" s="732"/>
      <c r="AI365" s="732"/>
      <c r="AJ365" s="732"/>
      <c r="AK365" s="732"/>
      <c r="AL365" s="732"/>
      <c r="AM365" s="732"/>
      <c r="AN365" s="732"/>
      <c r="AO365" s="732"/>
      <c r="AP365" s="732"/>
      <c r="AQ365" s="732"/>
      <c r="AR365" s="731">
        <v>23980537.170000002</v>
      </c>
      <c r="AS365" s="732"/>
      <c r="AT365" s="732"/>
      <c r="AU365" s="732"/>
      <c r="AV365" s="732"/>
      <c r="AW365" s="732"/>
      <c r="AX365" s="732"/>
      <c r="AY365" s="732"/>
      <c r="AZ365" s="732"/>
      <c r="BA365" s="732"/>
      <c r="BB365" s="732"/>
      <c r="BC365" s="732"/>
      <c r="BD365" s="731">
        <v>7890990.7699999996</v>
      </c>
      <c r="BE365" s="732"/>
      <c r="BF365" s="732"/>
      <c r="BG365" s="732"/>
      <c r="BH365" s="732"/>
      <c r="BI365" s="732"/>
      <c r="BJ365" s="732"/>
      <c r="BK365" s="732"/>
    </row>
    <row r="366" spans="1:63" ht="22.5" customHeight="1">
      <c r="A366" s="496">
        <v>2</v>
      </c>
      <c r="B366" s="497" t="s">
        <v>910</v>
      </c>
      <c r="C366" s="498" t="s">
        <v>909</v>
      </c>
      <c r="D366" s="498" t="s">
        <v>2586</v>
      </c>
      <c r="E366" s="497" t="s">
        <v>945</v>
      </c>
      <c r="F366" s="497" t="s">
        <v>2586</v>
      </c>
      <c r="G366" s="548" t="s">
        <v>3039</v>
      </c>
      <c r="H366" s="547" t="s">
        <v>427</v>
      </c>
      <c r="I366">
        <f t="shared" si="5"/>
        <v>4803998.1100000003</v>
      </c>
      <c r="J366" s="731">
        <v>5348385.1100000003</v>
      </c>
      <c r="K366" s="732"/>
      <c r="L366" s="732"/>
      <c r="M366" s="732"/>
      <c r="N366" s="732"/>
      <c r="O366" s="732"/>
      <c r="P366" s="732"/>
      <c r="Q366" s="732"/>
      <c r="R366" s="732"/>
      <c r="S366" s="732"/>
      <c r="T366" s="732"/>
      <c r="U366" s="732"/>
      <c r="V366" s="731">
        <v>4803998.1100000003</v>
      </c>
      <c r="W366" s="732"/>
      <c r="X366" s="732"/>
      <c r="Y366" s="732"/>
      <c r="Z366" s="732"/>
      <c r="AA366" s="732"/>
      <c r="AB366" s="732"/>
      <c r="AC366" s="732"/>
      <c r="AD366" s="731">
        <v>5949136.6100000003</v>
      </c>
      <c r="AE366" s="732"/>
      <c r="AF366" s="732"/>
      <c r="AG366" s="732"/>
      <c r="AH366" s="732"/>
      <c r="AI366" s="732"/>
      <c r="AJ366" s="732"/>
      <c r="AK366" s="732"/>
      <c r="AL366" s="732"/>
      <c r="AM366" s="732"/>
      <c r="AN366" s="732"/>
      <c r="AO366" s="732"/>
      <c r="AP366" s="732"/>
      <c r="AQ366" s="732"/>
      <c r="AR366" s="731">
        <v>3996921.24</v>
      </c>
      <c r="AS366" s="732"/>
      <c r="AT366" s="732"/>
      <c r="AU366" s="732"/>
      <c r="AV366" s="732"/>
      <c r="AW366" s="732"/>
      <c r="AX366" s="732"/>
      <c r="AY366" s="732"/>
      <c r="AZ366" s="732"/>
      <c r="BA366" s="732"/>
      <c r="BB366" s="732"/>
      <c r="BC366" s="732"/>
      <c r="BD366" s="731">
        <v>3982247.56</v>
      </c>
      <c r="BE366" s="732"/>
      <c r="BF366" s="732"/>
      <c r="BG366" s="732"/>
      <c r="BH366" s="732"/>
      <c r="BI366" s="732"/>
      <c r="BJ366" s="732"/>
      <c r="BK366" s="732"/>
    </row>
    <row r="367" spans="1:63" ht="22.5" customHeight="1">
      <c r="A367" s="496">
        <v>2</v>
      </c>
      <c r="B367" s="497" t="s">
        <v>910</v>
      </c>
      <c r="C367" s="498" t="s">
        <v>909</v>
      </c>
      <c r="D367" s="498" t="s">
        <v>2593</v>
      </c>
      <c r="E367" s="497" t="s">
        <v>945</v>
      </c>
      <c r="F367" s="497" t="s">
        <v>2593</v>
      </c>
      <c r="G367" s="550" t="s">
        <v>3040</v>
      </c>
      <c r="H367" s="549" t="s">
        <v>3926</v>
      </c>
      <c r="I367">
        <f t="shared" si="5"/>
        <v>2008</v>
      </c>
      <c r="J367" s="731">
        <v>49457.3</v>
      </c>
      <c r="K367" s="731">
        <v>0</v>
      </c>
      <c r="L367" s="731">
        <v>715</v>
      </c>
      <c r="M367" s="731">
        <v>3888</v>
      </c>
      <c r="N367" s="731">
        <v>7533</v>
      </c>
      <c r="O367" s="731">
        <v>6702</v>
      </c>
      <c r="P367" s="731">
        <v>4599</v>
      </c>
      <c r="Q367" s="731">
        <v>10075</v>
      </c>
      <c r="R367" s="731">
        <v>5465</v>
      </c>
      <c r="S367" s="731">
        <v>0</v>
      </c>
      <c r="T367" s="731">
        <v>520</v>
      </c>
      <c r="U367" s="731">
        <v>335</v>
      </c>
      <c r="V367" s="731">
        <v>2008</v>
      </c>
      <c r="W367" s="731">
        <v>650</v>
      </c>
      <c r="X367" s="731">
        <v>0</v>
      </c>
      <c r="Y367" s="731">
        <v>2684</v>
      </c>
      <c r="Z367" s="731">
        <v>9198</v>
      </c>
      <c r="AA367" s="731">
        <v>2888</v>
      </c>
      <c r="AB367" s="731">
        <v>0</v>
      </c>
      <c r="AC367" s="732"/>
      <c r="AD367" s="731">
        <v>550072</v>
      </c>
      <c r="AE367" s="731">
        <v>127582.84</v>
      </c>
      <c r="AF367" s="731">
        <v>11718</v>
      </c>
      <c r="AG367" s="731">
        <v>41062</v>
      </c>
      <c r="AH367" s="731">
        <v>82049.5</v>
      </c>
      <c r="AI367" s="731">
        <v>16646</v>
      </c>
      <c r="AJ367" s="731">
        <v>38830</v>
      </c>
      <c r="AK367" s="731">
        <v>14667</v>
      </c>
      <c r="AL367" s="731">
        <v>4706</v>
      </c>
      <c r="AM367" s="731">
        <v>16534</v>
      </c>
      <c r="AN367" s="731">
        <v>40225</v>
      </c>
      <c r="AO367" s="731">
        <v>48882</v>
      </c>
      <c r="AP367" s="731">
        <v>10128</v>
      </c>
      <c r="AQ367" s="732"/>
      <c r="AR367" s="731">
        <v>4624</v>
      </c>
      <c r="AS367" s="731">
        <v>195</v>
      </c>
      <c r="AT367" s="731">
        <v>8282</v>
      </c>
      <c r="AU367" s="731">
        <v>0</v>
      </c>
      <c r="AV367" s="731">
        <v>0</v>
      </c>
      <c r="AW367" s="731">
        <v>26420</v>
      </c>
      <c r="AX367" s="732"/>
      <c r="AY367" s="731">
        <v>41847</v>
      </c>
      <c r="AZ367" s="731">
        <v>0</v>
      </c>
      <c r="BA367" s="732"/>
      <c r="BB367" s="731">
        <v>130</v>
      </c>
      <c r="BC367" s="732"/>
      <c r="BD367" s="732"/>
      <c r="BE367" s="732"/>
      <c r="BF367" s="731">
        <v>6840</v>
      </c>
      <c r="BG367" s="731">
        <v>1437</v>
      </c>
      <c r="BH367" s="732"/>
      <c r="BI367" s="731">
        <v>603823</v>
      </c>
      <c r="BJ367" s="731">
        <v>975</v>
      </c>
      <c r="BK367" s="732"/>
    </row>
    <row r="368" spans="1:63" ht="22.5" customHeight="1">
      <c r="A368" s="80">
        <v>2</v>
      </c>
      <c r="B368" s="81" t="s">
        <v>910</v>
      </c>
      <c r="C368" s="46" t="s">
        <v>909</v>
      </c>
      <c r="D368" s="46" t="s">
        <v>2585</v>
      </c>
      <c r="E368" s="81" t="s">
        <v>945</v>
      </c>
      <c r="F368" s="81" t="s">
        <v>2585</v>
      </c>
      <c r="G368" s="550" t="s">
        <v>3041</v>
      </c>
      <c r="H368" s="549" t="s">
        <v>3927</v>
      </c>
      <c r="I368">
        <f t="shared" si="5"/>
        <v>4138</v>
      </c>
      <c r="J368" s="731">
        <v>68224</v>
      </c>
      <c r="K368" s="731">
        <v>0</v>
      </c>
      <c r="L368" s="731">
        <v>1925</v>
      </c>
      <c r="M368" s="731">
        <v>10314</v>
      </c>
      <c r="N368" s="731">
        <v>20099</v>
      </c>
      <c r="O368" s="731">
        <v>17878</v>
      </c>
      <c r="P368" s="731">
        <v>12210</v>
      </c>
      <c r="Q368" s="731">
        <v>27125</v>
      </c>
      <c r="R368" s="731">
        <v>6338</v>
      </c>
      <c r="S368" s="731">
        <v>0</v>
      </c>
      <c r="T368" s="731">
        <v>1400</v>
      </c>
      <c r="U368" s="731">
        <v>893</v>
      </c>
      <c r="V368" s="731">
        <v>4138</v>
      </c>
      <c r="W368" s="731">
        <v>1750</v>
      </c>
      <c r="X368" s="731">
        <v>0</v>
      </c>
      <c r="Y368" s="731">
        <v>7214</v>
      </c>
      <c r="Z368" s="731">
        <v>19088</v>
      </c>
      <c r="AA368" s="731">
        <v>7112</v>
      </c>
      <c r="AB368" s="731">
        <v>0</v>
      </c>
      <c r="AC368" s="732"/>
      <c r="AD368" s="731">
        <v>192229</v>
      </c>
      <c r="AE368" s="732"/>
      <c r="AF368" s="731">
        <v>700</v>
      </c>
      <c r="AG368" s="731">
        <v>4725</v>
      </c>
      <c r="AH368" s="731">
        <v>35036</v>
      </c>
      <c r="AI368" s="731">
        <v>23576.5</v>
      </c>
      <c r="AJ368" s="731">
        <v>80901.5</v>
      </c>
      <c r="AK368" s="731">
        <v>84</v>
      </c>
      <c r="AL368" s="731">
        <v>700</v>
      </c>
      <c r="AM368" s="731">
        <v>0</v>
      </c>
      <c r="AN368" s="731">
        <v>16032</v>
      </c>
      <c r="AO368" s="731">
        <v>6827</v>
      </c>
      <c r="AP368" s="731">
        <v>13139.23</v>
      </c>
      <c r="AQ368" s="732"/>
      <c r="AR368" s="731">
        <v>9585</v>
      </c>
      <c r="AS368" s="731">
        <v>525</v>
      </c>
      <c r="AT368" s="731">
        <v>0</v>
      </c>
      <c r="AU368" s="731">
        <v>36210.629999999997</v>
      </c>
      <c r="AV368" s="731">
        <v>0</v>
      </c>
      <c r="AW368" s="731">
        <v>35432</v>
      </c>
      <c r="AX368" s="732"/>
      <c r="AY368" s="731">
        <v>30181</v>
      </c>
      <c r="AZ368" s="731">
        <v>0</v>
      </c>
      <c r="BA368" s="732"/>
      <c r="BB368" s="731">
        <v>350</v>
      </c>
      <c r="BC368" s="732"/>
      <c r="BD368" s="732"/>
      <c r="BE368" s="732"/>
      <c r="BF368" s="732"/>
      <c r="BG368" s="731">
        <v>3703</v>
      </c>
      <c r="BH368" s="732"/>
      <c r="BI368" s="732"/>
      <c r="BJ368" s="731">
        <v>2625</v>
      </c>
      <c r="BK368" s="732"/>
    </row>
    <row r="369" spans="1:63" ht="22.5" customHeight="1">
      <c r="A369" s="496">
        <v>2</v>
      </c>
      <c r="B369" s="497" t="s">
        <v>910</v>
      </c>
      <c r="C369" s="498" t="s">
        <v>909</v>
      </c>
      <c r="D369" s="498" t="s">
        <v>2587</v>
      </c>
      <c r="E369" s="497" t="s">
        <v>945</v>
      </c>
      <c r="F369" s="500" t="s">
        <v>2587</v>
      </c>
      <c r="G369" s="550" t="s">
        <v>3042</v>
      </c>
      <c r="H369" s="549" t="s">
        <v>3928</v>
      </c>
      <c r="I369">
        <f t="shared" si="5"/>
        <v>3190</v>
      </c>
      <c r="J369" s="731">
        <v>38581</v>
      </c>
      <c r="K369" s="731">
        <v>0</v>
      </c>
      <c r="L369" s="731">
        <v>1133</v>
      </c>
      <c r="M369" s="731">
        <v>6166</v>
      </c>
      <c r="N369" s="731">
        <v>12008</v>
      </c>
      <c r="O369" s="731">
        <v>10622</v>
      </c>
      <c r="P369" s="731">
        <v>7288</v>
      </c>
      <c r="Q369" s="731">
        <v>15965</v>
      </c>
      <c r="R369" s="731">
        <v>7492</v>
      </c>
      <c r="S369" s="731">
        <v>0</v>
      </c>
      <c r="T369" s="731">
        <v>824</v>
      </c>
      <c r="U369" s="731">
        <v>529</v>
      </c>
      <c r="V369" s="731">
        <v>3190</v>
      </c>
      <c r="W369" s="731">
        <v>1030</v>
      </c>
      <c r="X369" s="732"/>
      <c r="Y369" s="731">
        <v>64834</v>
      </c>
      <c r="Z369" s="731">
        <v>24398</v>
      </c>
      <c r="AA369" s="731">
        <v>4584</v>
      </c>
      <c r="AB369" s="731">
        <v>0</v>
      </c>
      <c r="AC369" s="732"/>
      <c r="AD369" s="731">
        <v>978718.65</v>
      </c>
      <c r="AE369" s="731">
        <v>326501</v>
      </c>
      <c r="AF369" s="731">
        <v>20192</v>
      </c>
      <c r="AG369" s="731">
        <v>89616</v>
      </c>
      <c r="AH369" s="731">
        <v>127032</v>
      </c>
      <c r="AI369" s="731">
        <v>38435.75</v>
      </c>
      <c r="AJ369" s="732"/>
      <c r="AK369" s="731">
        <v>24062</v>
      </c>
      <c r="AL369" s="731">
        <v>8075</v>
      </c>
      <c r="AM369" s="731">
        <v>29531</v>
      </c>
      <c r="AN369" s="731">
        <v>144247</v>
      </c>
      <c r="AO369" s="731">
        <v>83792</v>
      </c>
      <c r="AP369" s="731">
        <v>14830</v>
      </c>
      <c r="AQ369" s="732"/>
      <c r="AR369" s="731">
        <v>5738</v>
      </c>
      <c r="AS369" s="731">
        <v>309</v>
      </c>
      <c r="AT369" s="731">
        <v>14438</v>
      </c>
      <c r="AU369" s="731">
        <v>0</v>
      </c>
      <c r="AV369" s="731">
        <v>0</v>
      </c>
      <c r="AW369" s="731">
        <v>85179</v>
      </c>
      <c r="AX369" s="732"/>
      <c r="AY369" s="731">
        <v>95403</v>
      </c>
      <c r="AZ369" s="731">
        <v>0</v>
      </c>
      <c r="BA369" s="732"/>
      <c r="BB369" s="731">
        <v>206</v>
      </c>
      <c r="BC369" s="732"/>
      <c r="BD369" s="732"/>
      <c r="BE369" s="732"/>
      <c r="BF369" s="732"/>
      <c r="BG369" s="731">
        <v>2279</v>
      </c>
      <c r="BH369" s="732"/>
      <c r="BI369" s="732"/>
      <c r="BJ369" s="731">
        <v>1545</v>
      </c>
      <c r="BK369" s="732"/>
    </row>
    <row r="370" spans="1:63" ht="22.5" customHeight="1">
      <c r="A370" s="496">
        <v>2</v>
      </c>
      <c r="B370" s="497" t="s">
        <v>910</v>
      </c>
      <c r="C370" s="498" t="s">
        <v>909</v>
      </c>
      <c r="D370" s="498">
        <v>12</v>
      </c>
      <c r="E370" s="497" t="s">
        <v>945</v>
      </c>
      <c r="F370" s="497">
        <v>12</v>
      </c>
      <c r="G370" s="550" t="s">
        <v>3043</v>
      </c>
      <c r="H370" s="549" t="s">
        <v>431</v>
      </c>
      <c r="I370">
        <f t="shared" si="5"/>
        <v>0</v>
      </c>
      <c r="J370" s="732"/>
      <c r="K370" s="732"/>
      <c r="L370" s="732"/>
      <c r="M370" s="732"/>
      <c r="N370" s="732"/>
      <c r="O370" s="732"/>
      <c r="P370" s="732"/>
      <c r="Q370" s="732"/>
      <c r="R370" s="732"/>
      <c r="S370" s="732"/>
      <c r="T370" s="732"/>
      <c r="U370" s="732"/>
      <c r="V370" s="732"/>
      <c r="W370" s="732"/>
      <c r="X370" s="732"/>
      <c r="Y370" s="732"/>
      <c r="Z370" s="732"/>
      <c r="AA370" s="732"/>
      <c r="AB370" s="732"/>
      <c r="AC370" s="732"/>
      <c r="AD370" s="732"/>
      <c r="AE370" s="732"/>
      <c r="AF370" s="732"/>
      <c r="AG370" s="732"/>
      <c r="AH370" s="732"/>
      <c r="AI370" s="732"/>
      <c r="AJ370" s="732"/>
      <c r="AK370" s="732"/>
      <c r="AL370" s="732"/>
      <c r="AM370" s="732"/>
      <c r="AN370" s="732"/>
      <c r="AO370" s="732"/>
      <c r="AP370" s="732"/>
      <c r="AQ370" s="732"/>
      <c r="AR370" s="732"/>
      <c r="AS370" s="732"/>
      <c r="AT370" s="731">
        <v>84831</v>
      </c>
      <c r="AU370" s="732"/>
      <c r="AV370" s="732"/>
      <c r="AW370" s="732"/>
      <c r="AX370" s="731">
        <v>323927.5</v>
      </c>
      <c r="AY370" s="732"/>
      <c r="AZ370" s="732"/>
      <c r="BA370" s="732"/>
      <c r="BB370" s="732"/>
      <c r="BC370" s="732"/>
      <c r="BD370" s="732"/>
      <c r="BE370" s="732"/>
      <c r="BF370" s="732"/>
      <c r="BG370" s="732"/>
      <c r="BH370" s="732"/>
      <c r="BI370" s="732"/>
      <c r="BJ370" s="731">
        <v>24750</v>
      </c>
      <c r="BK370" s="732"/>
    </row>
    <row r="371" spans="1:63" ht="22.5" customHeight="1">
      <c r="A371" s="496">
        <v>2</v>
      </c>
      <c r="B371" s="497" t="s">
        <v>910</v>
      </c>
      <c r="C371" s="498" t="s">
        <v>909</v>
      </c>
      <c r="D371" s="498">
        <v>12</v>
      </c>
      <c r="E371" s="497" t="s">
        <v>945</v>
      </c>
      <c r="F371" s="497">
        <v>12</v>
      </c>
      <c r="G371" s="550" t="s">
        <v>3044</v>
      </c>
      <c r="H371" s="549" t="s">
        <v>432</v>
      </c>
      <c r="I371">
        <f t="shared" si="5"/>
        <v>0</v>
      </c>
      <c r="J371" s="732"/>
      <c r="K371" s="732"/>
      <c r="L371" s="732"/>
      <c r="M371" s="732"/>
      <c r="N371" s="732"/>
      <c r="O371" s="732"/>
      <c r="P371" s="732"/>
      <c r="Q371" s="732"/>
      <c r="R371" s="732"/>
      <c r="S371" s="732"/>
      <c r="T371" s="732"/>
      <c r="U371" s="732"/>
      <c r="V371" s="732"/>
      <c r="W371" s="732"/>
      <c r="X371" s="732"/>
      <c r="Y371" s="732"/>
      <c r="Z371" s="732"/>
      <c r="AA371" s="732"/>
      <c r="AB371" s="732"/>
      <c r="AC371" s="732"/>
      <c r="AD371" s="732"/>
      <c r="AE371" s="732"/>
      <c r="AF371" s="732"/>
      <c r="AG371" s="732"/>
      <c r="AH371" s="732"/>
      <c r="AI371" s="732"/>
      <c r="AJ371" s="732"/>
      <c r="AK371" s="732"/>
      <c r="AL371" s="732"/>
      <c r="AM371" s="732"/>
      <c r="AN371" s="732"/>
      <c r="AO371" s="732"/>
      <c r="AP371" s="732"/>
      <c r="AQ371" s="732"/>
      <c r="AR371" s="732"/>
      <c r="AS371" s="732"/>
      <c r="AT371" s="732"/>
      <c r="AU371" s="732"/>
      <c r="AV371" s="732"/>
      <c r="AW371" s="732"/>
      <c r="AX371" s="732"/>
      <c r="AY371" s="732"/>
      <c r="AZ371" s="732"/>
      <c r="BA371" s="732"/>
      <c r="BB371" s="732"/>
      <c r="BC371" s="732"/>
      <c r="BD371" s="732"/>
      <c r="BE371" s="732"/>
      <c r="BF371" s="732"/>
      <c r="BG371" s="732"/>
      <c r="BH371" s="732"/>
      <c r="BI371" s="732"/>
      <c r="BJ371" s="732"/>
      <c r="BK371" s="732"/>
    </row>
    <row r="372" spans="1:63" ht="22.5" customHeight="1">
      <c r="A372" s="496">
        <v>2</v>
      </c>
      <c r="B372" s="497" t="s">
        <v>910</v>
      </c>
      <c r="C372" s="498" t="s">
        <v>909</v>
      </c>
      <c r="D372" s="498">
        <v>12</v>
      </c>
      <c r="E372" s="497" t="s">
        <v>945</v>
      </c>
      <c r="F372" s="497">
        <v>12</v>
      </c>
      <c r="G372" s="548" t="s">
        <v>3045</v>
      </c>
      <c r="H372" s="547" t="s">
        <v>433</v>
      </c>
      <c r="I372">
        <f t="shared" si="5"/>
        <v>0</v>
      </c>
      <c r="J372" s="732"/>
      <c r="K372" s="732"/>
      <c r="L372" s="732"/>
      <c r="M372" s="732"/>
      <c r="N372" s="732"/>
      <c r="O372" s="732"/>
      <c r="P372" s="732"/>
      <c r="Q372" s="732"/>
      <c r="R372" s="732"/>
      <c r="S372" s="732"/>
      <c r="T372" s="732"/>
      <c r="U372" s="732"/>
      <c r="V372" s="732"/>
      <c r="W372" s="732"/>
      <c r="X372" s="732"/>
      <c r="Y372" s="732"/>
      <c r="Z372" s="732"/>
      <c r="AA372" s="732"/>
      <c r="AB372" s="732"/>
      <c r="AC372" s="732"/>
      <c r="AD372" s="731">
        <v>70079570.180000007</v>
      </c>
      <c r="AE372" s="732"/>
      <c r="AF372" s="732"/>
      <c r="AG372" s="732"/>
      <c r="AH372" s="732"/>
      <c r="AI372" s="732"/>
      <c r="AJ372" s="732"/>
      <c r="AK372" s="732"/>
      <c r="AL372" s="732"/>
      <c r="AM372" s="732"/>
      <c r="AN372" s="731">
        <v>0</v>
      </c>
      <c r="AO372" s="732"/>
      <c r="AP372" s="732"/>
      <c r="AQ372" s="732"/>
      <c r="AR372" s="732"/>
      <c r="AS372" s="732"/>
      <c r="AT372" s="732"/>
      <c r="AU372" s="732"/>
      <c r="AV372" s="732"/>
      <c r="AW372" s="732"/>
      <c r="AX372" s="732"/>
      <c r="AY372" s="732"/>
      <c r="AZ372" s="732"/>
      <c r="BA372" s="732"/>
      <c r="BB372" s="732"/>
      <c r="BC372" s="732"/>
      <c r="BD372" s="732"/>
      <c r="BE372" s="732"/>
      <c r="BF372" s="732"/>
      <c r="BG372" s="732"/>
      <c r="BH372" s="732"/>
      <c r="BI372" s="732"/>
      <c r="BJ372" s="732"/>
      <c r="BK372" s="732"/>
    </row>
    <row r="373" spans="1:63" ht="22.5" customHeight="1">
      <c r="A373" s="496">
        <v>2</v>
      </c>
      <c r="B373" s="497" t="s">
        <v>910</v>
      </c>
      <c r="C373" s="498" t="s">
        <v>909</v>
      </c>
      <c r="D373" s="498">
        <v>12</v>
      </c>
      <c r="E373" s="497" t="s">
        <v>945</v>
      </c>
      <c r="F373" s="497">
        <v>12</v>
      </c>
      <c r="G373" s="548" t="s">
        <v>3046</v>
      </c>
      <c r="H373" s="547" t="s">
        <v>434</v>
      </c>
      <c r="I373">
        <f t="shared" si="5"/>
        <v>1825962</v>
      </c>
      <c r="J373" s="731">
        <v>19087866.949999999</v>
      </c>
      <c r="K373" s="731">
        <v>145640</v>
      </c>
      <c r="L373" s="731">
        <v>181650</v>
      </c>
      <c r="M373" s="731">
        <v>76932</v>
      </c>
      <c r="N373" s="731">
        <v>225090</v>
      </c>
      <c r="O373" s="731">
        <v>984900</v>
      </c>
      <c r="P373" s="731">
        <v>419343</v>
      </c>
      <c r="Q373" s="731">
        <v>198161.8</v>
      </c>
      <c r="R373" s="731">
        <v>24960</v>
      </c>
      <c r="S373" s="731">
        <v>189750.05</v>
      </c>
      <c r="T373" s="731">
        <v>72690</v>
      </c>
      <c r="U373" s="731">
        <v>103583.75</v>
      </c>
      <c r="V373" s="731">
        <v>1825962</v>
      </c>
      <c r="W373" s="731">
        <v>38850</v>
      </c>
      <c r="X373" s="731">
        <v>147982.63</v>
      </c>
      <c r="Y373" s="731">
        <v>141183</v>
      </c>
      <c r="Z373" s="731">
        <v>634664</v>
      </c>
      <c r="AA373" s="731">
        <v>408446</v>
      </c>
      <c r="AB373" s="731">
        <v>65142.35</v>
      </c>
      <c r="AC373" s="731">
        <v>225633</v>
      </c>
      <c r="AD373" s="731">
        <v>14095961.699999999</v>
      </c>
      <c r="AE373" s="732"/>
      <c r="AF373" s="731">
        <v>86850</v>
      </c>
      <c r="AG373" s="731">
        <v>750930.95</v>
      </c>
      <c r="AH373" s="731">
        <v>766463.5</v>
      </c>
      <c r="AI373" s="731">
        <v>89845</v>
      </c>
      <c r="AJ373" s="731">
        <v>256500</v>
      </c>
      <c r="AK373" s="731">
        <v>316112</v>
      </c>
      <c r="AL373" s="731">
        <v>143700</v>
      </c>
      <c r="AM373" s="731">
        <v>141890</v>
      </c>
      <c r="AN373" s="731">
        <v>1108637.6499999999</v>
      </c>
      <c r="AO373" s="731">
        <v>98145</v>
      </c>
      <c r="AP373" s="731">
        <v>41507.5</v>
      </c>
      <c r="AQ373" s="731">
        <v>420358</v>
      </c>
      <c r="AR373" s="731">
        <v>957711</v>
      </c>
      <c r="AS373" s="731">
        <v>286568</v>
      </c>
      <c r="AT373" s="732"/>
      <c r="AU373" s="731">
        <v>2837545.97</v>
      </c>
      <c r="AV373" s="731">
        <v>437013.75</v>
      </c>
      <c r="AW373" s="731">
        <v>191890</v>
      </c>
      <c r="AX373" s="732"/>
      <c r="AY373" s="731">
        <v>2573083.75</v>
      </c>
      <c r="AZ373" s="731">
        <v>517015.32</v>
      </c>
      <c r="BA373" s="731">
        <v>66235</v>
      </c>
      <c r="BB373" s="731">
        <v>315339.25</v>
      </c>
      <c r="BC373" s="731">
        <v>102374</v>
      </c>
      <c r="BD373" s="731">
        <v>4683883.63</v>
      </c>
      <c r="BE373" s="731">
        <v>394762.4</v>
      </c>
      <c r="BF373" s="731">
        <v>177779</v>
      </c>
      <c r="BG373" s="731">
        <v>611695.4</v>
      </c>
      <c r="BH373" s="731">
        <v>63235</v>
      </c>
      <c r="BI373" s="731">
        <v>1175027.1200000001</v>
      </c>
      <c r="BJ373" s="731">
        <v>355375</v>
      </c>
      <c r="BK373" s="731">
        <v>95003</v>
      </c>
    </row>
    <row r="374" spans="1:63" ht="22.5" customHeight="1">
      <c r="A374" s="496">
        <v>2</v>
      </c>
      <c r="B374" s="497" t="s">
        <v>910</v>
      </c>
      <c r="C374" s="498" t="s">
        <v>909</v>
      </c>
      <c r="D374" s="498">
        <v>12</v>
      </c>
      <c r="E374" s="497" t="s">
        <v>945</v>
      </c>
      <c r="F374" s="497">
        <v>12</v>
      </c>
      <c r="G374" s="548" t="s">
        <v>3047</v>
      </c>
      <c r="H374" s="547" t="s">
        <v>435</v>
      </c>
      <c r="I374">
        <f t="shared" si="5"/>
        <v>0</v>
      </c>
      <c r="J374" s="732"/>
      <c r="K374" s="732"/>
      <c r="L374" s="732"/>
      <c r="M374" s="732"/>
      <c r="N374" s="732"/>
      <c r="O374" s="732"/>
      <c r="P374" s="732"/>
      <c r="Q374" s="732"/>
      <c r="R374" s="732"/>
      <c r="S374" s="732"/>
      <c r="T374" s="732"/>
      <c r="U374" s="732"/>
      <c r="V374" s="732"/>
      <c r="W374" s="732"/>
      <c r="X374" s="732"/>
      <c r="Y374" s="732"/>
      <c r="Z374" s="732"/>
      <c r="AA374" s="732"/>
      <c r="AB374" s="732"/>
      <c r="AC374" s="732"/>
      <c r="AD374" s="732"/>
      <c r="AE374" s="732"/>
      <c r="AF374" s="732"/>
      <c r="AG374" s="732"/>
      <c r="AH374" s="732"/>
      <c r="AI374" s="732"/>
      <c r="AJ374" s="732"/>
      <c r="AK374" s="732"/>
      <c r="AL374" s="732"/>
      <c r="AM374" s="732"/>
      <c r="AN374" s="732"/>
      <c r="AO374" s="732"/>
      <c r="AP374" s="732"/>
      <c r="AQ374" s="732"/>
      <c r="AR374" s="732"/>
      <c r="AS374" s="732"/>
      <c r="AT374" s="732"/>
      <c r="AU374" s="732"/>
      <c r="AV374" s="732"/>
      <c r="AW374" s="732"/>
      <c r="AX374" s="732"/>
      <c r="AY374" s="732"/>
      <c r="AZ374" s="732"/>
      <c r="BA374" s="732"/>
      <c r="BB374" s="732"/>
      <c r="BC374" s="732"/>
      <c r="BD374" s="732"/>
      <c r="BE374" s="732"/>
      <c r="BF374" s="732"/>
      <c r="BG374" s="732"/>
      <c r="BH374" s="732"/>
      <c r="BI374" s="732"/>
      <c r="BJ374" s="732"/>
      <c r="BK374" s="732"/>
    </row>
    <row r="375" spans="1:63" ht="22.5" customHeight="1">
      <c r="A375" s="496">
        <v>2</v>
      </c>
      <c r="B375" s="497" t="s">
        <v>910</v>
      </c>
      <c r="C375" s="498" t="s">
        <v>909</v>
      </c>
      <c r="D375" s="498">
        <v>12</v>
      </c>
      <c r="E375" s="497" t="s">
        <v>945</v>
      </c>
      <c r="F375" s="497">
        <v>12</v>
      </c>
      <c r="G375" s="548" t="s">
        <v>3048</v>
      </c>
      <c r="H375" s="547" t="s">
        <v>436</v>
      </c>
      <c r="I375">
        <f t="shared" si="5"/>
        <v>0</v>
      </c>
      <c r="J375" s="732"/>
      <c r="K375" s="732"/>
      <c r="L375" s="732"/>
      <c r="M375" s="732"/>
      <c r="N375" s="732"/>
      <c r="O375" s="732"/>
      <c r="P375" s="732"/>
      <c r="Q375" s="732"/>
      <c r="R375" s="732"/>
      <c r="S375" s="732"/>
      <c r="T375" s="732"/>
      <c r="U375" s="732"/>
      <c r="V375" s="732"/>
      <c r="W375" s="732"/>
      <c r="X375" s="732"/>
      <c r="Y375" s="732"/>
      <c r="Z375" s="732"/>
      <c r="AA375" s="732"/>
      <c r="AB375" s="732"/>
      <c r="AC375" s="732"/>
      <c r="AD375" s="732"/>
      <c r="AE375" s="732"/>
      <c r="AF375" s="732"/>
      <c r="AG375" s="732"/>
      <c r="AH375" s="732"/>
      <c r="AI375" s="732"/>
      <c r="AJ375" s="732"/>
      <c r="AK375" s="732"/>
      <c r="AL375" s="732"/>
      <c r="AM375" s="732"/>
      <c r="AN375" s="732"/>
      <c r="AO375" s="732"/>
      <c r="AP375" s="732"/>
      <c r="AQ375" s="732"/>
      <c r="AR375" s="732"/>
      <c r="AS375" s="732"/>
      <c r="AT375" s="732"/>
      <c r="AU375" s="732"/>
      <c r="AV375" s="732"/>
      <c r="AW375" s="732"/>
      <c r="AX375" s="732"/>
      <c r="AY375" s="732"/>
      <c r="AZ375" s="732"/>
      <c r="BA375" s="732"/>
      <c r="BB375" s="732"/>
      <c r="BC375" s="732"/>
      <c r="BD375" s="732"/>
      <c r="BE375" s="732"/>
      <c r="BF375" s="732"/>
      <c r="BG375" s="732"/>
      <c r="BH375" s="732"/>
      <c r="BI375" s="732"/>
      <c r="BJ375" s="732"/>
      <c r="BK375" s="732"/>
    </row>
    <row r="376" spans="1:63" ht="22.5" customHeight="1">
      <c r="A376" s="496">
        <v>2</v>
      </c>
      <c r="B376" s="497" t="s">
        <v>910</v>
      </c>
      <c r="C376" s="498" t="s">
        <v>909</v>
      </c>
      <c r="D376" s="498">
        <v>12</v>
      </c>
      <c r="E376" s="497" t="s">
        <v>945</v>
      </c>
      <c r="F376" s="497">
        <v>12</v>
      </c>
      <c r="G376" s="550" t="s">
        <v>3049</v>
      </c>
      <c r="H376" s="549" t="s">
        <v>437</v>
      </c>
      <c r="I376">
        <f t="shared" si="5"/>
        <v>0</v>
      </c>
      <c r="J376" s="732"/>
      <c r="K376" s="732"/>
      <c r="L376" s="732"/>
      <c r="M376" s="732"/>
      <c r="N376" s="732"/>
      <c r="O376" s="732"/>
      <c r="P376" s="732"/>
      <c r="Q376" s="732"/>
      <c r="R376" s="732"/>
      <c r="S376" s="732"/>
      <c r="T376" s="732"/>
      <c r="U376" s="732"/>
      <c r="V376" s="731">
        <v>0</v>
      </c>
      <c r="W376" s="732"/>
      <c r="X376" s="732"/>
      <c r="Y376" s="732"/>
      <c r="Z376" s="732"/>
      <c r="AA376" s="732"/>
      <c r="AB376" s="732"/>
      <c r="AC376" s="732"/>
      <c r="AD376" s="731">
        <v>0</v>
      </c>
      <c r="AE376" s="732"/>
      <c r="AF376" s="732"/>
      <c r="AG376" s="732"/>
      <c r="AH376" s="732"/>
      <c r="AI376" s="732"/>
      <c r="AJ376" s="732"/>
      <c r="AK376" s="732"/>
      <c r="AL376" s="732"/>
      <c r="AM376" s="732"/>
      <c r="AN376" s="732"/>
      <c r="AO376" s="732"/>
      <c r="AP376" s="732"/>
      <c r="AQ376" s="732"/>
      <c r="AR376" s="732"/>
      <c r="AS376" s="732"/>
      <c r="AT376" s="732"/>
      <c r="AU376" s="732"/>
      <c r="AV376" s="732"/>
      <c r="AW376" s="732"/>
      <c r="AX376" s="732"/>
      <c r="AY376" s="732"/>
      <c r="AZ376" s="732"/>
      <c r="BA376" s="732"/>
      <c r="BB376" s="732"/>
      <c r="BC376" s="732"/>
      <c r="BD376" s="732"/>
      <c r="BE376" s="732"/>
      <c r="BF376" s="732"/>
      <c r="BG376" s="732"/>
      <c r="BH376" s="732"/>
      <c r="BI376" s="732"/>
      <c r="BJ376" s="732"/>
      <c r="BK376" s="732"/>
    </row>
    <row r="377" spans="1:63" ht="22.5" customHeight="1">
      <c r="A377" s="496">
        <v>2</v>
      </c>
      <c r="B377" s="497" t="s">
        <v>910</v>
      </c>
      <c r="C377" s="498" t="s">
        <v>909</v>
      </c>
      <c r="D377" s="498">
        <v>12</v>
      </c>
      <c r="E377" s="497" t="s">
        <v>945</v>
      </c>
      <c r="F377" s="497">
        <v>12</v>
      </c>
      <c r="G377" s="550" t="s">
        <v>3050</v>
      </c>
      <c r="H377" s="549" t="s">
        <v>438</v>
      </c>
      <c r="I377">
        <f t="shared" si="5"/>
        <v>0</v>
      </c>
      <c r="J377" s="732"/>
      <c r="K377" s="732"/>
      <c r="L377" s="732"/>
      <c r="M377" s="732"/>
      <c r="N377" s="732"/>
      <c r="O377" s="732"/>
      <c r="P377" s="732"/>
      <c r="Q377" s="732"/>
      <c r="R377" s="732"/>
      <c r="S377" s="732"/>
      <c r="T377" s="732"/>
      <c r="U377" s="732"/>
      <c r="V377" s="732"/>
      <c r="W377" s="732"/>
      <c r="X377" s="732"/>
      <c r="Y377" s="732"/>
      <c r="Z377" s="732"/>
      <c r="AA377" s="732"/>
      <c r="AB377" s="732"/>
      <c r="AC377" s="732"/>
      <c r="AD377" s="732"/>
      <c r="AE377" s="732"/>
      <c r="AF377" s="732"/>
      <c r="AG377" s="732"/>
      <c r="AH377" s="732"/>
      <c r="AI377" s="732"/>
      <c r="AJ377" s="732"/>
      <c r="AK377" s="732"/>
      <c r="AL377" s="732"/>
      <c r="AM377" s="732"/>
      <c r="AN377" s="732"/>
      <c r="AO377" s="731">
        <v>90471</v>
      </c>
      <c r="AP377" s="732"/>
      <c r="AQ377" s="732"/>
      <c r="AR377" s="731">
        <v>0</v>
      </c>
      <c r="AS377" s="732"/>
      <c r="AT377" s="732"/>
      <c r="AU377" s="731">
        <v>0</v>
      </c>
      <c r="AV377" s="732"/>
      <c r="AW377" s="732"/>
      <c r="AX377" s="732"/>
      <c r="AY377" s="732"/>
      <c r="AZ377" s="732"/>
      <c r="BA377" s="732"/>
      <c r="BB377" s="732"/>
      <c r="BC377" s="732"/>
      <c r="BD377" s="732"/>
      <c r="BE377" s="732"/>
      <c r="BF377" s="732"/>
      <c r="BG377" s="732"/>
      <c r="BH377" s="732"/>
      <c r="BI377" s="732"/>
      <c r="BJ377" s="732"/>
      <c r="BK377" s="732"/>
    </row>
    <row r="378" spans="1:63" ht="22.5" customHeight="1">
      <c r="A378" s="496">
        <v>2</v>
      </c>
      <c r="B378" s="497" t="s">
        <v>910</v>
      </c>
      <c r="C378" s="498" t="s">
        <v>909</v>
      </c>
      <c r="D378" s="498">
        <v>12</v>
      </c>
      <c r="E378" s="497" t="s">
        <v>945</v>
      </c>
      <c r="F378" s="497">
        <v>12</v>
      </c>
      <c r="G378" s="550" t="s">
        <v>3051</v>
      </c>
      <c r="H378" s="549" t="s">
        <v>439</v>
      </c>
      <c r="I378">
        <f t="shared" si="5"/>
        <v>0</v>
      </c>
      <c r="J378" s="732"/>
      <c r="K378" s="732"/>
      <c r="L378" s="732"/>
      <c r="M378" s="732"/>
      <c r="N378" s="732"/>
      <c r="O378" s="732"/>
      <c r="P378" s="732"/>
      <c r="Q378" s="732"/>
      <c r="R378" s="732"/>
      <c r="S378" s="732"/>
      <c r="T378" s="732"/>
      <c r="U378" s="732"/>
      <c r="V378" s="732"/>
      <c r="W378" s="732"/>
      <c r="X378" s="732"/>
      <c r="Y378" s="732"/>
      <c r="Z378" s="732"/>
      <c r="AA378" s="732"/>
      <c r="AB378" s="732"/>
      <c r="AC378" s="732"/>
      <c r="AD378" s="732"/>
      <c r="AE378" s="732"/>
      <c r="AF378" s="732"/>
      <c r="AG378" s="732"/>
      <c r="AH378" s="732"/>
      <c r="AI378" s="732"/>
      <c r="AJ378" s="732"/>
      <c r="AK378" s="732"/>
      <c r="AL378" s="732"/>
      <c r="AM378" s="732"/>
      <c r="AN378" s="732"/>
      <c r="AO378" s="732"/>
      <c r="AP378" s="732"/>
      <c r="AQ378" s="732"/>
      <c r="AR378" s="732"/>
      <c r="AS378" s="732"/>
      <c r="AT378" s="732"/>
      <c r="AU378" s="732"/>
      <c r="AV378" s="732"/>
      <c r="AW378" s="732"/>
      <c r="AX378" s="732"/>
      <c r="AY378" s="732"/>
      <c r="AZ378" s="732"/>
      <c r="BA378" s="732"/>
      <c r="BB378" s="732"/>
      <c r="BC378" s="732"/>
      <c r="BD378" s="732"/>
      <c r="BE378" s="732"/>
      <c r="BF378" s="732"/>
      <c r="BG378" s="732"/>
      <c r="BH378" s="732"/>
      <c r="BI378" s="732"/>
      <c r="BJ378" s="732"/>
      <c r="BK378" s="732"/>
    </row>
    <row r="379" spans="1:63" ht="22.5" customHeight="1">
      <c r="A379" s="496">
        <v>2</v>
      </c>
      <c r="B379" s="497" t="s">
        <v>59</v>
      </c>
      <c r="C379" s="498" t="s">
        <v>909</v>
      </c>
      <c r="D379" s="498">
        <v>13</v>
      </c>
      <c r="E379" s="497"/>
      <c r="F379" s="497">
        <v>13</v>
      </c>
      <c r="G379" s="550" t="s">
        <v>3052</v>
      </c>
      <c r="H379" s="549" t="s">
        <v>440</v>
      </c>
      <c r="I379">
        <f t="shared" si="5"/>
        <v>0</v>
      </c>
      <c r="J379" s="732"/>
      <c r="K379" s="732"/>
      <c r="L379" s="732"/>
      <c r="M379" s="732"/>
      <c r="N379" s="732"/>
      <c r="O379" s="732"/>
      <c r="P379" s="732"/>
      <c r="Q379" s="732"/>
      <c r="R379" s="732"/>
      <c r="S379" s="732"/>
      <c r="T379" s="732"/>
      <c r="U379" s="732"/>
      <c r="V379" s="732"/>
      <c r="W379" s="732"/>
      <c r="X379" s="732"/>
      <c r="Y379" s="732"/>
      <c r="Z379" s="732"/>
      <c r="AA379" s="732"/>
      <c r="AB379" s="732"/>
      <c r="AC379" s="732"/>
      <c r="AD379" s="732"/>
      <c r="AE379" s="732"/>
      <c r="AF379" s="732"/>
      <c r="AG379" s="732"/>
      <c r="AH379" s="732"/>
      <c r="AI379" s="732"/>
      <c r="AJ379" s="732"/>
      <c r="AK379" s="732"/>
      <c r="AL379" s="732"/>
      <c r="AM379" s="732"/>
      <c r="AN379" s="732"/>
      <c r="AO379" s="732"/>
      <c r="AP379" s="732"/>
      <c r="AQ379" s="732"/>
      <c r="AR379" s="732"/>
      <c r="AS379" s="732"/>
      <c r="AT379" s="732"/>
      <c r="AU379" s="732"/>
      <c r="AV379" s="732"/>
      <c r="AW379" s="732"/>
      <c r="AX379" s="732"/>
      <c r="AY379" s="732"/>
      <c r="AZ379" s="732"/>
      <c r="BA379" s="732"/>
      <c r="BB379" s="732"/>
      <c r="BC379" s="732"/>
      <c r="BD379" s="732"/>
      <c r="BE379" s="732"/>
      <c r="BF379" s="732"/>
      <c r="BG379" s="732"/>
      <c r="BH379" s="732"/>
      <c r="BI379" s="732"/>
      <c r="BJ379" s="732"/>
      <c r="BK379" s="732"/>
    </row>
    <row r="380" spans="1:63" ht="22.5" customHeight="1">
      <c r="A380" s="496">
        <v>2</v>
      </c>
      <c r="B380" s="497" t="s">
        <v>59</v>
      </c>
      <c r="C380" s="498" t="s">
        <v>909</v>
      </c>
      <c r="D380" s="498">
        <v>13</v>
      </c>
      <c r="E380" s="497"/>
      <c r="F380" s="497">
        <v>13</v>
      </c>
      <c r="G380" s="550" t="s">
        <v>3929</v>
      </c>
      <c r="H380" s="549" t="s">
        <v>441</v>
      </c>
      <c r="I380">
        <f t="shared" si="5"/>
        <v>0</v>
      </c>
      <c r="J380" s="732"/>
      <c r="K380" s="732"/>
      <c r="L380" s="732"/>
      <c r="M380" s="732"/>
      <c r="N380" s="732"/>
      <c r="O380" s="732"/>
      <c r="P380" s="732"/>
      <c r="Q380" s="732"/>
      <c r="R380" s="732"/>
      <c r="S380" s="732"/>
      <c r="T380" s="732"/>
      <c r="U380" s="732"/>
      <c r="V380" s="732"/>
      <c r="W380" s="732"/>
      <c r="X380" s="732"/>
      <c r="Y380" s="732"/>
      <c r="Z380" s="732"/>
      <c r="AA380" s="732"/>
      <c r="AB380" s="732"/>
      <c r="AC380" s="732"/>
      <c r="AD380" s="732"/>
      <c r="AE380" s="732"/>
      <c r="AF380" s="732"/>
      <c r="AG380" s="732"/>
      <c r="AH380" s="732"/>
      <c r="AI380" s="732"/>
      <c r="AJ380" s="732"/>
      <c r="AK380" s="732"/>
      <c r="AL380" s="732"/>
      <c r="AM380" s="732"/>
      <c r="AN380" s="732"/>
      <c r="AO380" s="732"/>
      <c r="AP380" s="732"/>
      <c r="AQ380" s="732"/>
      <c r="AR380" s="732"/>
      <c r="AS380" s="732"/>
      <c r="AT380" s="732"/>
      <c r="AU380" s="732"/>
      <c r="AV380" s="732"/>
      <c r="AW380" s="732"/>
      <c r="AX380" s="732"/>
      <c r="AY380" s="732"/>
      <c r="AZ380" s="732"/>
      <c r="BA380" s="732"/>
      <c r="BB380" s="732"/>
      <c r="BC380" s="732"/>
      <c r="BD380" s="732"/>
      <c r="BE380" s="732"/>
      <c r="BF380" s="732"/>
      <c r="BG380" s="732"/>
      <c r="BH380" s="732"/>
      <c r="BI380" s="732"/>
      <c r="BJ380" s="732"/>
      <c r="BK380" s="732"/>
    </row>
    <row r="381" spans="1:63" ht="22.5" customHeight="1">
      <c r="A381" s="496">
        <v>2</v>
      </c>
      <c r="B381" s="497" t="s">
        <v>59</v>
      </c>
      <c r="C381" s="498" t="s">
        <v>909</v>
      </c>
      <c r="D381" s="498">
        <v>13</v>
      </c>
      <c r="E381" s="497" t="s">
        <v>945</v>
      </c>
      <c r="F381" s="497">
        <v>13</v>
      </c>
      <c r="G381" s="550" t="s">
        <v>3053</v>
      </c>
      <c r="H381" s="549" t="s">
        <v>442</v>
      </c>
      <c r="I381">
        <f t="shared" si="5"/>
        <v>250930.5</v>
      </c>
      <c r="J381" s="732"/>
      <c r="K381" s="732"/>
      <c r="L381" s="732"/>
      <c r="M381" s="732"/>
      <c r="N381" s="732"/>
      <c r="O381" s="732"/>
      <c r="P381" s="732"/>
      <c r="Q381" s="732"/>
      <c r="R381" s="732"/>
      <c r="S381" s="732"/>
      <c r="T381" s="732"/>
      <c r="U381" s="732"/>
      <c r="V381" s="731">
        <v>250930.5</v>
      </c>
      <c r="W381" s="732"/>
      <c r="X381" s="732"/>
      <c r="Y381" s="732"/>
      <c r="Z381" s="732"/>
      <c r="AA381" s="732"/>
      <c r="AB381" s="732"/>
      <c r="AC381" s="732"/>
      <c r="AD381" s="732"/>
      <c r="AE381" s="732"/>
      <c r="AF381" s="732"/>
      <c r="AG381" s="732"/>
      <c r="AH381" s="732"/>
      <c r="AI381" s="732"/>
      <c r="AJ381" s="732"/>
      <c r="AK381" s="732"/>
      <c r="AL381" s="732"/>
      <c r="AM381" s="732"/>
      <c r="AN381" s="732"/>
      <c r="AO381" s="732"/>
      <c r="AP381" s="732"/>
      <c r="AQ381" s="732"/>
      <c r="AR381" s="732"/>
      <c r="AS381" s="732"/>
      <c r="AT381" s="732"/>
      <c r="AU381" s="732"/>
      <c r="AV381" s="732"/>
      <c r="AW381" s="732"/>
      <c r="AX381" s="732"/>
      <c r="AY381" s="732"/>
      <c r="AZ381" s="732"/>
      <c r="BA381" s="732"/>
      <c r="BB381" s="732"/>
      <c r="BC381" s="732"/>
      <c r="BD381" s="732"/>
      <c r="BE381" s="732"/>
      <c r="BF381" s="732"/>
      <c r="BG381" s="732"/>
      <c r="BH381" s="732"/>
      <c r="BI381" s="732"/>
      <c r="BJ381" s="732"/>
      <c r="BK381" s="732"/>
    </row>
    <row r="382" spans="1:63" ht="22.5" customHeight="1">
      <c r="A382" s="496">
        <v>2</v>
      </c>
      <c r="B382" s="497" t="s">
        <v>59</v>
      </c>
      <c r="C382" s="498" t="s">
        <v>909</v>
      </c>
      <c r="D382" s="498">
        <v>13</v>
      </c>
      <c r="E382" s="497" t="s">
        <v>945</v>
      </c>
      <c r="F382" s="497">
        <v>13</v>
      </c>
      <c r="G382" s="548" t="s">
        <v>3054</v>
      </c>
      <c r="H382" s="547" t="s">
        <v>443</v>
      </c>
      <c r="I382">
        <f t="shared" si="5"/>
        <v>0</v>
      </c>
      <c r="J382" s="732"/>
      <c r="K382" s="732"/>
      <c r="L382" s="732"/>
      <c r="M382" s="732"/>
      <c r="N382" s="732"/>
      <c r="O382" s="732"/>
      <c r="P382" s="732"/>
      <c r="Q382" s="732"/>
      <c r="R382" s="732"/>
      <c r="S382" s="732"/>
      <c r="T382" s="732"/>
      <c r="U382" s="732"/>
      <c r="V382" s="732"/>
      <c r="W382" s="732"/>
      <c r="X382" s="732"/>
      <c r="Y382" s="732"/>
      <c r="Z382" s="732"/>
      <c r="AA382" s="732"/>
      <c r="AB382" s="732"/>
      <c r="AC382" s="732"/>
      <c r="AD382" s="732"/>
      <c r="AE382" s="732"/>
      <c r="AF382" s="732"/>
      <c r="AG382" s="732"/>
      <c r="AH382" s="732"/>
      <c r="AI382" s="732"/>
      <c r="AJ382" s="732"/>
      <c r="AK382" s="732"/>
      <c r="AL382" s="732"/>
      <c r="AM382" s="732"/>
      <c r="AN382" s="732"/>
      <c r="AO382" s="732"/>
      <c r="AP382" s="732"/>
      <c r="AQ382" s="732"/>
      <c r="AR382" s="732"/>
      <c r="AS382" s="732"/>
      <c r="AT382" s="732"/>
      <c r="AU382" s="732"/>
      <c r="AV382" s="732"/>
      <c r="AW382" s="732"/>
      <c r="AX382" s="732"/>
      <c r="AY382" s="732"/>
      <c r="AZ382" s="732"/>
      <c r="BA382" s="732"/>
      <c r="BB382" s="732"/>
      <c r="BC382" s="732"/>
      <c r="BD382" s="732"/>
      <c r="BE382" s="732"/>
      <c r="BF382" s="732"/>
      <c r="BG382" s="732"/>
      <c r="BH382" s="732"/>
      <c r="BI382" s="732"/>
      <c r="BJ382" s="732"/>
      <c r="BK382" s="732"/>
    </row>
    <row r="383" spans="1:63" ht="22.5" customHeight="1">
      <c r="A383" s="496">
        <v>2</v>
      </c>
      <c r="B383" s="497" t="s">
        <v>59</v>
      </c>
      <c r="C383" s="498" t="s">
        <v>909</v>
      </c>
      <c r="D383" s="498">
        <v>13</v>
      </c>
      <c r="E383" s="497" t="s">
        <v>945</v>
      </c>
      <c r="F383" s="498">
        <v>13</v>
      </c>
      <c r="G383" s="548" t="s">
        <v>3055</v>
      </c>
      <c r="H383" s="549" t="s">
        <v>444</v>
      </c>
      <c r="I383">
        <f t="shared" si="5"/>
        <v>0</v>
      </c>
      <c r="J383" s="732"/>
      <c r="K383" s="732"/>
      <c r="L383" s="732"/>
      <c r="M383" s="732"/>
      <c r="N383" s="732"/>
      <c r="O383" s="732"/>
      <c r="P383" s="732"/>
      <c r="Q383" s="732"/>
      <c r="R383" s="732"/>
      <c r="S383" s="732"/>
      <c r="T383" s="732"/>
      <c r="U383" s="732"/>
      <c r="V383" s="732"/>
      <c r="W383" s="732"/>
      <c r="X383" s="732"/>
      <c r="Y383" s="732"/>
      <c r="Z383" s="732"/>
      <c r="AA383" s="732"/>
      <c r="AB383" s="732"/>
      <c r="AC383" s="732"/>
      <c r="AD383" s="732"/>
      <c r="AE383" s="732"/>
      <c r="AF383" s="732"/>
      <c r="AG383" s="732"/>
      <c r="AH383" s="732"/>
      <c r="AI383" s="732"/>
      <c r="AJ383" s="732"/>
      <c r="AK383" s="732"/>
      <c r="AL383" s="732"/>
      <c r="AM383" s="732"/>
      <c r="AN383" s="732"/>
      <c r="AO383" s="732"/>
      <c r="AP383" s="732"/>
      <c r="AQ383" s="732"/>
      <c r="AR383" s="732"/>
      <c r="AS383" s="732"/>
      <c r="AT383" s="732"/>
      <c r="AU383" s="732"/>
      <c r="AV383" s="732"/>
      <c r="AW383" s="732"/>
      <c r="AX383" s="732"/>
      <c r="AY383" s="732"/>
      <c r="AZ383" s="732"/>
      <c r="BA383" s="732"/>
      <c r="BB383" s="732"/>
      <c r="BC383" s="732"/>
      <c r="BD383" s="732"/>
      <c r="BE383" s="732"/>
      <c r="BF383" s="732"/>
      <c r="BG383" s="732"/>
      <c r="BH383" s="732"/>
      <c r="BI383" s="732"/>
      <c r="BJ383" s="732"/>
      <c r="BK383" s="732"/>
    </row>
    <row r="384" spans="1:63" ht="22.5" customHeight="1">
      <c r="A384" s="496">
        <v>2</v>
      </c>
      <c r="B384" s="497" t="s">
        <v>59</v>
      </c>
      <c r="C384" s="498" t="s">
        <v>909</v>
      </c>
      <c r="D384" s="498">
        <v>13</v>
      </c>
      <c r="E384" s="497"/>
      <c r="F384" s="498">
        <v>13</v>
      </c>
      <c r="G384" s="548" t="s">
        <v>3056</v>
      </c>
      <c r="H384" s="556" t="s">
        <v>445</v>
      </c>
      <c r="I384">
        <f t="shared" si="5"/>
        <v>1376313.06</v>
      </c>
      <c r="J384" s="731">
        <v>1743526.88</v>
      </c>
      <c r="K384" s="732"/>
      <c r="L384" s="732"/>
      <c r="M384" s="732"/>
      <c r="N384" s="732"/>
      <c r="O384" s="732"/>
      <c r="P384" s="732"/>
      <c r="Q384" s="732"/>
      <c r="R384" s="731">
        <v>50000</v>
      </c>
      <c r="S384" s="731">
        <v>104000</v>
      </c>
      <c r="T384" s="732"/>
      <c r="U384" s="732"/>
      <c r="V384" s="731">
        <v>1376313.06</v>
      </c>
      <c r="W384" s="732"/>
      <c r="X384" s="732"/>
      <c r="Y384" s="732"/>
      <c r="Z384" s="732"/>
      <c r="AA384" s="732"/>
      <c r="AB384" s="732"/>
      <c r="AC384" s="732"/>
      <c r="AD384" s="731">
        <v>100000</v>
      </c>
      <c r="AE384" s="732"/>
      <c r="AF384" s="732"/>
      <c r="AG384" s="732"/>
      <c r="AH384" s="732"/>
      <c r="AI384" s="732"/>
      <c r="AJ384" s="731">
        <v>346496</v>
      </c>
      <c r="AK384" s="732"/>
      <c r="AL384" s="732"/>
      <c r="AM384" s="732"/>
      <c r="AN384" s="732"/>
      <c r="AO384" s="731">
        <v>100123.37</v>
      </c>
      <c r="AP384" s="732"/>
      <c r="AQ384" s="732"/>
      <c r="AR384" s="732"/>
      <c r="AS384" s="732"/>
      <c r="AT384" s="731">
        <v>43920</v>
      </c>
      <c r="AU384" s="732"/>
      <c r="AV384" s="732"/>
      <c r="AW384" s="732"/>
      <c r="AX384" s="732"/>
      <c r="AY384" s="731">
        <v>1452036.68</v>
      </c>
      <c r="AZ384" s="732"/>
      <c r="BA384" s="732"/>
      <c r="BB384" s="732"/>
      <c r="BC384" s="732"/>
      <c r="BD384" s="732"/>
      <c r="BE384" s="732"/>
      <c r="BF384" s="732"/>
      <c r="BG384" s="732"/>
      <c r="BH384" s="732"/>
      <c r="BI384" s="732"/>
      <c r="BJ384" s="731">
        <v>31156.55</v>
      </c>
      <c r="BK384" s="732"/>
    </row>
    <row r="385" spans="1:63" ht="22.5" customHeight="1">
      <c r="A385" s="496">
        <v>2</v>
      </c>
      <c r="B385" s="497" t="s">
        <v>59</v>
      </c>
      <c r="C385" s="498" t="s">
        <v>909</v>
      </c>
      <c r="D385" s="498">
        <v>13</v>
      </c>
      <c r="E385" s="497"/>
      <c r="F385" s="498">
        <v>13</v>
      </c>
      <c r="G385" s="548" t="s">
        <v>3058</v>
      </c>
      <c r="H385" s="547" t="s">
        <v>446</v>
      </c>
      <c r="I385">
        <f t="shared" si="5"/>
        <v>2385142.19</v>
      </c>
      <c r="J385" s="731">
        <v>4100054.03</v>
      </c>
      <c r="K385" s="732"/>
      <c r="L385" s="732"/>
      <c r="M385" s="732"/>
      <c r="N385" s="732"/>
      <c r="O385" s="732"/>
      <c r="P385" s="732"/>
      <c r="Q385" s="732"/>
      <c r="R385" s="731">
        <v>493704.9</v>
      </c>
      <c r="S385" s="732"/>
      <c r="T385" s="732"/>
      <c r="U385" s="731">
        <v>6886470.1100000003</v>
      </c>
      <c r="V385" s="731">
        <v>2385142.19</v>
      </c>
      <c r="W385" s="732"/>
      <c r="X385" s="732"/>
      <c r="Y385" s="732"/>
      <c r="Z385" s="732"/>
      <c r="AA385" s="732"/>
      <c r="AB385" s="732"/>
      <c r="AC385" s="732"/>
      <c r="AD385" s="731">
        <v>16982017.420000002</v>
      </c>
      <c r="AE385" s="732"/>
      <c r="AF385" s="731">
        <v>836100</v>
      </c>
      <c r="AG385" s="732"/>
      <c r="AH385" s="731">
        <v>3725418.79</v>
      </c>
      <c r="AI385" s="732"/>
      <c r="AJ385" s="732"/>
      <c r="AK385" s="732"/>
      <c r="AL385" s="732"/>
      <c r="AM385" s="732"/>
      <c r="AN385" s="731">
        <v>665.47</v>
      </c>
      <c r="AO385" s="731">
        <v>3297132.31</v>
      </c>
      <c r="AP385" s="731">
        <v>5565185.0199999996</v>
      </c>
      <c r="AQ385" s="731">
        <v>27479.99</v>
      </c>
      <c r="AR385" s="732"/>
      <c r="AS385" s="732"/>
      <c r="AT385" s="731">
        <v>144727.17000000001</v>
      </c>
      <c r="AU385" s="731">
        <v>98354.36</v>
      </c>
      <c r="AV385" s="732"/>
      <c r="AW385" s="732"/>
      <c r="AX385" s="731">
        <v>407553.28000000003</v>
      </c>
      <c r="AY385" s="731">
        <v>8008585.3399999999</v>
      </c>
      <c r="AZ385" s="732"/>
      <c r="BA385" s="731">
        <v>18</v>
      </c>
      <c r="BB385" s="731">
        <v>0</v>
      </c>
      <c r="BC385" s="732"/>
      <c r="BD385" s="732"/>
      <c r="BE385" s="732"/>
      <c r="BF385" s="732"/>
      <c r="BG385" s="732"/>
      <c r="BH385" s="732"/>
      <c r="BI385" s="732"/>
      <c r="BJ385" s="732"/>
      <c r="BK385" s="732"/>
    </row>
    <row r="386" spans="1:63" ht="22.5" customHeight="1">
      <c r="A386" s="496">
        <v>2</v>
      </c>
      <c r="B386" s="497" t="s">
        <v>59</v>
      </c>
      <c r="C386" s="498" t="s">
        <v>909</v>
      </c>
      <c r="D386" s="498">
        <v>13</v>
      </c>
      <c r="E386" s="497"/>
      <c r="F386" s="498">
        <v>13</v>
      </c>
      <c r="G386" s="548" t="s">
        <v>3059</v>
      </c>
      <c r="H386" s="547" t="s">
        <v>447</v>
      </c>
      <c r="I386">
        <f t="shared" si="5"/>
        <v>0</v>
      </c>
      <c r="J386" s="732"/>
      <c r="K386" s="732"/>
      <c r="L386" s="732"/>
      <c r="M386" s="732"/>
      <c r="N386" s="732"/>
      <c r="O386" s="732"/>
      <c r="P386" s="732"/>
      <c r="Q386" s="732"/>
      <c r="R386" s="732"/>
      <c r="S386" s="732"/>
      <c r="T386" s="732"/>
      <c r="U386" s="732"/>
      <c r="V386" s="732"/>
      <c r="W386" s="732"/>
      <c r="X386" s="732"/>
      <c r="Y386" s="732"/>
      <c r="Z386" s="732"/>
      <c r="AA386" s="732"/>
      <c r="AB386" s="732"/>
      <c r="AC386" s="732"/>
      <c r="AD386" s="732"/>
      <c r="AE386" s="732"/>
      <c r="AF386" s="732"/>
      <c r="AG386" s="732"/>
      <c r="AH386" s="732"/>
      <c r="AI386" s="732"/>
      <c r="AJ386" s="732"/>
      <c r="AK386" s="732"/>
      <c r="AL386" s="732"/>
      <c r="AM386" s="732"/>
      <c r="AN386" s="732"/>
      <c r="AO386" s="732"/>
      <c r="AP386" s="732"/>
      <c r="AQ386" s="732"/>
      <c r="AR386" s="732"/>
      <c r="AS386" s="732"/>
      <c r="AT386" s="732"/>
      <c r="AU386" s="732"/>
      <c r="AV386" s="732"/>
      <c r="AW386" s="732"/>
      <c r="AX386" s="732"/>
      <c r="AY386" s="732"/>
      <c r="AZ386" s="732"/>
      <c r="BA386" s="732"/>
      <c r="BB386" s="732"/>
      <c r="BC386" s="732"/>
      <c r="BD386" s="732"/>
      <c r="BE386" s="732"/>
      <c r="BF386" s="732"/>
      <c r="BG386" s="732"/>
      <c r="BH386" s="732"/>
      <c r="BI386" s="732"/>
      <c r="BJ386" s="732"/>
      <c r="BK386" s="732"/>
    </row>
    <row r="387" spans="1:63" ht="22.5" customHeight="1">
      <c r="A387" s="496">
        <v>3</v>
      </c>
      <c r="B387" s="497" t="s">
        <v>4226</v>
      </c>
      <c r="C387" s="498" t="s">
        <v>911</v>
      </c>
      <c r="D387" s="498"/>
      <c r="E387" s="497"/>
      <c r="F387" s="498"/>
      <c r="G387" s="550" t="s">
        <v>3060</v>
      </c>
      <c r="H387" s="549" t="s">
        <v>448</v>
      </c>
      <c r="I387">
        <f t="shared" si="5"/>
        <v>0</v>
      </c>
      <c r="J387" s="732"/>
      <c r="K387" s="732"/>
      <c r="L387" s="732"/>
      <c r="M387" s="732"/>
      <c r="N387" s="732"/>
      <c r="O387" s="732"/>
      <c r="P387" s="732"/>
      <c r="Q387" s="732"/>
      <c r="R387" s="732"/>
      <c r="S387" s="732"/>
      <c r="T387" s="732"/>
      <c r="U387" s="732"/>
      <c r="V387" s="732"/>
      <c r="W387" s="732"/>
      <c r="X387" s="732"/>
      <c r="Y387" s="732"/>
      <c r="Z387" s="732"/>
      <c r="AA387" s="732"/>
      <c r="AB387" s="732"/>
      <c r="AC387" s="732"/>
      <c r="AD387" s="732"/>
      <c r="AE387" s="732"/>
      <c r="AF387" s="732"/>
      <c r="AG387" s="732"/>
      <c r="AH387" s="732"/>
      <c r="AI387" s="732"/>
      <c r="AJ387" s="732"/>
      <c r="AK387" s="732"/>
      <c r="AL387" s="732"/>
      <c r="AM387" s="732"/>
      <c r="AN387" s="732"/>
      <c r="AO387" s="732"/>
      <c r="AP387" s="732"/>
      <c r="AQ387" s="732"/>
      <c r="AR387" s="732"/>
      <c r="AS387" s="732"/>
      <c r="AT387" s="732"/>
      <c r="AU387" s="732"/>
      <c r="AV387" s="732"/>
      <c r="AW387" s="732"/>
      <c r="AX387" s="732"/>
      <c r="AY387" s="732"/>
      <c r="AZ387" s="732"/>
      <c r="BA387" s="732"/>
      <c r="BB387" s="732"/>
      <c r="BC387" s="732"/>
      <c r="BD387" s="732"/>
      <c r="BE387" s="731">
        <v>113940519.45</v>
      </c>
      <c r="BF387" s="732"/>
      <c r="BG387" s="732"/>
      <c r="BH387" s="732"/>
      <c r="BI387" s="732"/>
      <c r="BJ387" s="732"/>
      <c r="BK387" s="732"/>
    </row>
    <row r="388" spans="1:63" ht="22.5" customHeight="1">
      <c r="A388" s="496">
        <v>3</v>
      </c>
      <c r="B388" s="497" t="s">
        <v>4226</v>
      </c>
      <c r="C388" s="498" t="s">
        <v>911</v>
      </c>
      <c r="D388" s="498"/>
      <c r="E388" s="497"/>
      <c r="F388" s="498"/>
      <c r="G388" s="550" t="s">
        <v>3061</v>
      </c>
      <c r="H388" s="549" t="s">
        <v>2245</v>
      </c>
      <c r="I388">
        <f t="shared" si="5"/>
        <v>0</v>
      </c>
      <c r="J388" s="732"/>
      <c r="K388" s="732"/>
      <c r="L388" s="732"/>
      <c r="M388" s="732"/>
      <c r="N388" s="732"/>
      <c r="O388" s="732"/>
      <c r="P388" s="732"/>
      <c r="Q388" s="732"/>
      <c r="R388" s="732"/>
      <c r="S388" s="732"/>
      <c r="T388" s="732"/>
      <c r="U388" s="732"/>
      <c r="V388" s="732"/>
      <c r="W388" s="731">
        <v>4145166.67</v>
      </c>
      <c r="X388" s="732"/>
      <c r="Y388" s="732"/>
      <c r="Z388" s="732"/>
      <c r="AA388" s="731">
        <v>3615096.8</v>
      </c>
      <c r="AB388" s="732"/>
      <c r="AC388" s="732"/>
      <c r="AD388" s="731">
        <v>345534050.47000003</v>
      </c>
      <c r="AE388" s="732"/>
      <c r="AF388" s="732"/>
      <c r="AG388" s="732"/>
      <c r="AH388" s="732"/>
      <c r="AI388" s="732"/>
      <c r="AJ388" s="732"/>
      <c r="AK388" s="732"/>
      <c r="AL388" s="732"/>
      <c r="AM388" s="732"/>
      <c r="AN388" s="732"/>
      <c r="AO388" s="731">
        <v>39185374.009999998</v>
      </c>
      <c r="AP388" s="732"/>
      <c r="AQ388" s="732"/>
      <c r="AR388" s="732"/>
      <c r="AS388" s="731">
        <v>3493686.41</v>
      </c>
      <c r="AT388" s="732"/>
      <c r="AU388" s="731">
        <v>160555813.38</v>
      </c>
      <c r="AV388" s="732"/>
      <c r="AW388" s="731">
        <v>9930.7999999999993</v>
      </c>
      <c r="AX388" s="732"/>
      <c r="AY388" s="732"/>
      <c r="AZ388" s="732"/>
      <c r="BA388" s="732"/>
      <c r="BB388" s="732"/>
      <c r="BC388" s="731">
        <v>56519.47</v>
      </c>
      <c r="BD388" s="732"/>
      <c r="BE388" s="732"/>
      <c r="BF388" s="731">
        <v>1570600</v>
      </c>
      <c r="BG388" s="731">
        <v>38951434.75</v>
      </c>
      <c r="BH388" s="732"/>
      <c r="BI388" s="731">
        <v>7286629.3200000003</v>
      </c>
      <c r="BJ388" s="732"/>
      <c r="BK388" s="731">
        <v>1639907.29</v>
      </c>
    </row>
    <row r="389" spans="1:63" ht="22.5" customHeight="1">
      <c r="A389" s="496">
        <v>3</v>
      </c>
      <c r="B389" s="497" t="s">
        <v>4226</v>
      </c>
      <c r="C389" s="498" t="s">
        <v>911</v>
      </c>
      <c r="D389" s="498"/>
      <c r="E389" s="497"/>
      <c r="F389" s="498"/>
      <c r="G389" s="550" t="s">
        <v>3930</v>
      </c>
      <c r="H389" s="549" t="s">
        <v>450</v>
      </c>
      <c r="I389">
        <f t="shared" ref="I389:I452" si="6">SUMIF($J$1:$BK$1,$I$1,$J389:$BK389)</f>
        <v>290832000.47000003</v>
      </c>
      <c r="J389" s="731">
        <v>645456316.30999994</v>
      </c>
      <c r="K389" s="731">
        <v>37852930.450000003</v>
      </c>
      <c r="L389" s="731">
        <v>63387446.100000001</v>
      </c>
      <c r="M389" s="731">
        <v>84317388.299999997</v>
      </c>
      <c r="N389" s="731">
        <v>73256138.670000002</v>
      </c>
      <c r="O389" s="731">
        <v>114069975.79000001</v>
      </c>
      <c r="P389" s="731">
        <v>71214008.519999996</v>
      </c>
      <c r="Q389" s="731">
        <v>33990321.770000003</v>
      </c>
      <c r="R389" s="731">
        <v>37558532.020000003</v>
      </c>
      <c r="S389" s="731">
        <v>58461805.189999998</v>
      </c>
      <c r="T389" s="731">
        <v>45733429.969999999</v>
      </c>
      <c r="U389" s="731">
        <v>26210262.109999999</v>
      </c>
      <c r="V389" s="731">
        <v>290832000.47000003</v>
      </c>
      <c r="W389" s="731">
        <v>15187715.109999999</v>
      </c>
      <c r="X389" s="731">
        <v>36834593.57</v>
      </c>
      <c r="Y389" s="731">
        <v>55109034.549999997</v>
      </c>
      <c r="Z389" s="731">
        <v>84749328.909999996</v>
      </c>
      <c r="AA389" s="731">
        <v>36743672.07</v>
      </c>
      <c r="AB389" s="731">
        <v>20654768.899999999</v>
      </c>
      <c r="AC389" s="731">
        <v>19804382.690000001</v>
      </c>
      <c r="AD389" s="731">
        <v>3111498688.3200002</v>
      </c>
      <c r="AE389" s="731">
        <v>70167651.25</v>
      </c>
      <c r="AF389" s="731">
        <v>126833098.70999999</v>
      </c>
      <c r="AG389" s="731">
        <v>63799526.509999998</v>
      </c>
      <c r="AH389" s="731">
        <v>167430046.47999999</v>
      </c>
      <c r="AI389" s="731">
        <v>9757728.7100000009</v>
      </c>
      <c r="AJ389" s="731">
        <v>175323995.56</v>
      </c>
      <c r="AK389" s="731">
        <v>58596727.159999996</v>
      </c>
      <c r="AL389" s="731">
        <v>114983457.31999999</v>
      </c>
      <c r="AM389" s="731">
        <v>127131501.59999999</v>
      </c>
      <c r="AN389" s="731">
        <v>132024357.62</v>
      </c>
      <c r="AO389" s="731">
        <v>15289790.74</v>
      </c>
      <c r="AP389" s="731">
        <v>34009491.189999998</v>
      </c>
      <c r="AQ389" s="731">
        <v>77185036.950000003</v>
      </c>
      <c r="AR389" s="731">
        <v>547238984.49000001</v>
      </c>
      <c r="AS389" s="731">
        <v>51955868.469999999</v>
      </c>
      <c r="AT389" s="731">
        <v>60934762.549999997</v>
      </c>
      <c r="AU389" s="731">
        <v>92519409.510000005</v>
      </c>
      <c r="AV389" s="731">
        <v>42561363.909999996</v>
      </c>
      <c r="AW389" s="731">
        <v>102143919.12</v>
      </c>
      <c r="AX389" s="731">
        <v>39828616.240000002</v>
      </c>
      <c r="AY389" s="731">
        <v>154339503.59</v>
      </c>
      <c r="AZ389" s="731">
        <v>62628340.460000001</v>
      </c>
      <c r="BA389" s="731">
        <v>31022390.600000001</v>
      </c>
      <c r="BB389" s="731">
        <v>25356525.219999999</v>
      </c>
      <c r="BC389" s="731">
        <v>34806016.82</v>
      </c>
      <c r="BD389" s="731">
        <v>911108115.49000001</v>
      </c>
      <c r="BE389" s="732"/>
      <c r="BF389" s="731">
        <v>15761637</v>
      </c>
      <c r="BG389" s="731">
        <v>74201844.25</v>
      </c>
      <c r="BH389" s="731">
        <v>14285398.699999999</v>
      </c>
      <c r="BI389" s="731">
        <v>185357957.06</v>
      </c>
      <c r="BJ389" s="731">
        <v>33503163.010000002</v>
      </c>
      <c r="BK389" s="731">
        <v>27218960.629999999</v>
      </c>
    </row>
    <row r="390" spans="1:63" ht="22.5" customHeight="1">
      <c r="A390" s="496">
        <v>3</v>
      </c>
      <c r="B390" s="497" t="s">
        <v>4226</v>
      </c>
      <c r="C390" s="498" t="s">
        <v>911</v>
      </c>
      <c r="D390" s="498"/>
      <c r="E390" s="497"/>
      <c r="F390" s="498"/>
      <c r="G390" s="550" t="s">
        <v>3063</v>
      </c>
      <c r="H390" s="549" t="s">
        <v>451</v>
      </c>
      <c r="I390">
        <f t="shared" si="6"/>
        <v>0</v>
      </c>
      <c r="J390" s="732"/>
      <c r="K390" s="732"/>
      <c r="L390" s="732"/>
      <c r="M390" s="732"/>
      <c r="N390" s="732"/>
      <c r="O390" s="732"/>
      <c r="P390" s="732"/>
      <c r="Q390" s="732"/>
      <c r="R390" s="732"/>
      <c r="S390" s="732"/>
      <c r="T390" s="732"/>
      <c r="U390" s="732"/>
      <c r="V390" s="732"/>
      <c r="W390" s="731">
        <v>138316.73000000001</v>
      </c>
      <c r="X390" s="732"/>
      <c r="Y390" s="732"/>
      <c r="Z390" s="732"/>
      <c r="AA390" s="732"/>
      <c r="AB390" s="732"/>
      <c r="AC390" s="732"/>
      <c r="AD390" s="731">
        <v>-2303.14</v>
      </c>
      <c r="AE390" s="732"/>
      <c r="AF390" s="731">
        <v>755313.17</v>
      </c>
      <c r="AG390" s="732"/>
      <c r="AH390" s="732"/>
      <c r="AI390" s="732"/>
      <c r="AJ390" s="732"/>
      <c r="AK390" s="732"/>
      <c r="AL390" s="732"/>
      <c r="AM390" s="732"/>
      <c r="AN390" s="732"/>
      <c r="AO390" s="732"/>
      <c r="AP390" s="732"/>
      <c r="AQ390" s="732"/>
      <c r="AR390" s="732"/>
      <c r="AS390" s="732"/>
      <c r="AT390" s="732"/>
      <c r="AU390" s="732"/>
      <c r="AV390" s="732"/>
      <c r="AW390" s="732"/>
      <c r="AX390" s="732"/>
      <c r="AY390" s="732"/>
      <c r="AZ390" s="732"/>
      <c r="BA390" s="732"/>
      <c r="BB390" s="732"/>
      <c r="BC390" s="732"/>
      <c r="BD390" s="731">
        <v>33514171.48</v>
      </c>
      <c r="BE390" s="732"/>
      <c r="BF390" s="732"/>
      <c r="BG390" s="732"/>
      <c r="BH390" s="732"/>
      <c r="BI390" s="732"/>
      <c r="BJ390" s="731">
        <v>0</v>
      </c>
      <c r="BK390" s="732"/>
    </row>
    <row r="391" spans="1:63" ht="22.5" customHeight="1">
      <c r="A391" s="496">
        <v>3</v>
      </c>
      <c r="B391" s="497" t="s">
        <v>4226</v>
      </c>
      <c r="C391" s="498" t="s">
        <v>911</v>
      </c>
      <c r="D391" s="498"/>
      <c r="E391" s="497"/>
      <c r="F391" s="498"/>
      <c r="G391" s="550" t="s">
        <v>3931</v>
      </c>
      <c r="H391" s="549" t="s">
        <v>452</v>
      </c>
      <c r="I391">
        <f t="shared" si="6"/>
        <v>21056100.140000001</v>
      </c>
      <c r="J391" s="731">
        <v>-38801559.359999999</v>
      </c>
      <c r="K391" s="731">
        <v>3168535.34</v>
      </c>
      <c r="L391" s="731">
        <v>8823608.8900000006</v>
      </c>
      <c r="M391" s="731">
        <v>10811749.859999999</v>
      </c>
      <c r="N391" s="731">
        <v>20952375.620000001</v>
      </c>
      <c r="O391" s="731">
        <v>11932764.630000001</v>
      </c>
      <c r="P391" s="731">
        <v>11602077.51</v>
      </c>
      <c r="Q391" s="731">
        <v>7556587.6299999999</v>
      </c>
      <c r="R391" s="731">
        <v>4880374.43</v>
      </c>
      <c r="S391" s="731">
        <v>5584349.5700000003</v>
      </c>
      <c r="T391" s="731">
        <v>8468810.1799999997</v>
      </c>
      <c r="U391" s="731">
        <v>6773237.8399999999</v>
      </c>
      <c r="V391" s="731">
        <v>21056100.140000001</v>
      </c>
      <c r="W391" s="731">
        <v>999001.66</v>
      </c>
      <c r="X391" s="731">
        <v>2882112.85</v>
      </c>
      <c r="Y391" s="731">
        <v>4015823.19</v>
      </c>
      <c r="Z391" s="731">
        <v>1848731.26</v>
      </c>
      <c r="AA391" s="731">
        <v>5750397.0899999999</v>
      </c>
      <c r="AB391" s="731">
        <v>1713550.51</v>
      </c>
      <c r="AC391" s="731">
        <v>5663498.6799999997</v>
      </c>
      <c r="AD391" s="731">
        <v>13565093.140000001</v>
      </c>
      <c r="AE391" s="731">
        <v>-1084075.72</v>
      </c>
      <c r="AF391" s="731">
        <v>0</v>
      </c>
      <c r="AG391" s="731">
        <v>-53158</v>
      </c>
      <c r="AH391" s="731">
        <v>-62602.21</v>
      </c>
      <c r="AI391" s="731">
        <v>-3455.5</v>
      </c>
      <c r="AJ391" s="731">
        <v>4508402.54</v>
      </c>
      <c r="AK391" s="731">
        <v>-2726765.34</v>
      </c>
      <c r="AL391" s="731">
        <v>580724.09</v>
      </c>
      <c r="AM391" s="731">
        <v>-3599016.64</v>
      </c>
      <c r="AN391" s="731">
        <v>-280443.69</v>
      </c>
      <c r="AO391" s="731">
        <v>591687.72</v>
      </c>
      <c r="AP391" s="731">
        <v>-2171116.29</v>
      </c>
      <c r="AQ391" s="731">
        <v>280293.40000000002</v>
      </c>
      <c r="AR391" s="731">
        <v>-25563044.760000002</v>
      </c>
      <c r="AS391" s="731">
        <v>-238654.82</v>
      </c>
      <c r="AT391" s="731">
        <v>2938384.89</v>
      </c>
      <c r="AU391" s="731">
        <v>1225707.95</v>
      </c>
      <c r="AV391" s="731">
        <v>584626.29</v>
      </c>
      <c r="AW391" s="731">
        <v>2771859.84</v>
      </c>
      <c r="AX391" s="731">
        <v>0</v>
      </c>
      <c r="AY391" s="731">
        <v>628159.31000000006</v>
      </c>
      <c r="AZ391" s="731">
        <v>1376401.38</v>
      </c>
      <c r="BA391" s="731">
        <v>0</v>
      </c>
      <c r="BB391" s="731">
        <v>0</v>
      </c>
      <c r="BC391" s="731">
        <v>2522526.92</v>
      </c>
      <c r="BD391" s="731">
        <v>3820344.08</v>
      </c>
      <c r="BE391" s="731">
        <v>3303313.94</v>
      </c>
      <c r="BF391" s="731">
        <v>0</v>
      </c>
      <c r="BG391" s="731">
        <v>0</v>
      </c>
      <c r="BH391" s="731">
        <v>0</v>
      </c>
      <c r="BI391" s="731">
        <v>0</v>
      </c>
      <c r="BJ391" s="731">
        <v>0</v>
      </c>
      <c r="BK391" s="731">
        <v>0</v>
      </c>
    </row>
    <row r="392" spans="1:63" ht="22.5" customHeight="1">
      <c r="A392" s="496">
        <v>3</v>
      </c>
      <c r="B392" s="497" t="s">
        <v>4226</v>
      </c>
      <c r="C392" s="498" t="s">
        <v>911</v>
      </c>
      <c r="D392" s="498"/>
      <c r="E392" s="497"/>
      <c r="F392" s="498"/>
      <c r="G392" s="550" t="s">
        <v>3932</v>
      </c>
      <c r="H392" s="549" t="s">
        <v>453</v>
      </c>
      <c r="I392">
        <f t="shared" si="6"/>
        <v>4923874</v>
      </c>
      <c r="J392" s="731">
        <v>1818491.55</v>
      </c>
      <c r="K392" s="731">
        <v>-12019.27</v>
      </c>
      <c r="L392" s="731">
        <v>-133219.96</v>
      </c>
      <c r="M392" s="731">
        <v>-2402767.6800000002</v>
      </c>
      <c r="N392" s="731">
        <v>7275988.7300000004</v>
      </c>
      <c r="O392" s="731">
        <v>-17293172.280000001</v>
      </c>
      <c r="P392" s="731">
        <v>1785873.7</v>
      </c>
      <c r="Q392" s="731">
        <v>-118191.4</v>
      </c>
      <c r="R392" s="731">
        <v>-48120.82</v>
      </c>
      <c r="S392" s="731">
        <v>29784.73</v>
      </c>
      <c r="T392" s="731">
        <v>-4911556.6500000004</v>
      </c>
      <c r="U392" s="731">
        <v>233196.59</v>
      </c>
      <c r="V392" s="731">
        <v>4923874</v>
      </c>
      <c r="W392" s="731">
        <v>504707.47</v>
      </c>
      <c r="X392" s="731">
        <v>-3552445.56</v>
      </c>
      <c r="Y392" s="731">
        <v>-4765207.76</v>
      </c>
      <c r="Z392" s="731">
        <v>516575.25</v>
      </c>
      <c r="AA392" s="731">
        <v>-6756792.1799999997</v>
      </c>
      <c r="AB392" s="731">
        <v>-1891118.68</v>
      </c>
      <c r="AC392" s="731">
        <v>-683612.58</v>
      </c>
      <c r="AD392" s="731">
        <v>-64199.86</v>
      </c>
      <c r="AE392" s="731">
        <v>2496323.69</v>
      </c>
      <c r="AF392" s="731">
        <v>0</v>
      </c>
      <c r="AG392" s="731">
        <v>1896428.37</v>
      </c>
      <c r="AH392" s="731">
        <v>2042486.85</v>
      </c>
      <c r="AI392" s="731">
        <v>954073.53</v>
      </c>
      <c r="AJ392" s="731">
        <v>-14231945.529999999</v>
      </c>
      <c r="AK392" s="731">
        <v>-780801.79</v>
      </c>
      <c r="AL392" s="731">
        <v>-4294779.51</v>
      </c>
      <c r="AM392" s="731">
        <v>-1282567.31</v>
      </c>
      <c r="AN392" s="731">
        <v>21237.46</v>
      </c>
      <c r="AO392" s="731">
        <v>-35557.24</v>
      </c>
      <c r="AP392" s="731">
        <v>-229432.15</v>
      </c>
      <c r="AQ392" s="731">
        <v>39519</v>
      </c>
      <c r="AR392" s="731">
        <v>25035554.16</v>
      </c>
      <c r="AS392" s="731">
        <v>282761.84000000003</v>
      </c>
      <c r="AT392" s="731">
        <v>-15746486.960000001</v>
      </c>
      <c r="AU392" s="731">
        <v>-2252252.34</v>
      </c>
      <c r="AV392" s="731">
        <v>-708353.4</v>
      </c>
      <c r="AW392" s="731">
        <v>-2163417.1800000002</v>
      </c>
      <c r="AX392" s="731">
        <v>0</v>
      </c>
      <c r="AY392" s="731">
        <v>-694309.53</v>
      </c>
      <c r="AZ392" s="731">
        <v>-1343401.24</v>
      </c>
      <c r="BA392" s="731">
        <v>0</v>
      </c>
      <c r="BB392" s="731">
        <v>0</v>
      </c>
      <c r="BC392" s="731">
        <v>-1707153.36</v>
      </c>
      <c r="BD392" s="731">
        <v>-1277386.3700000001</v>
      </c>
      <c r="BE392" s="731">
        <v>-4228605.8899999997</v>
      </c>
      <c r="BF392" s="731">
        <v>0</v>
      </c>
      <c r="BG392" s="731">
        <v>0</v>
      </c>
      <c r="BH392" s="731">
        <v>0</v>
      </c>
      <c r="BI392" s="731">
        <v>0</v>
      </c>
      <c r="BJ392" s="731">
        <v>0</v>
      </c>
      <c r="BK392" s="731">
        <v>0</v>
      </c>
    </row>
    <row r="393" spans="1:63" ht="22.5" customHeight="1">
      <c r="A393" s="496">
        <v>3</v>
      </c>
      <c r="B393" s="497" t="s">
        <v>4226</v>
      </c>
      <c r="C393" s="498" t="s">
        <v>911</v>
      </c>
      <c r="D393" s="498"/>
      <c r="E393" s="497"/>
      <c r="F393" s="498"/>
      <c r="G393" s="550" t="s">
        <v>3064</v>
      </c>
      <c r="H393" s="549" t="s">
        <v>3933</v>
      </c>
      <c r="I393">
        <f t="shared" si="6"/>
        <v>4804439.9000000004</v>
      </c>
      <c r="J393" s="731">
        <v>-27558302.140000001</v>
      </c>
      <c r="K393" s="732"/>
      <c r="L393" s="731">
        <v>136029.88</v>
      </c>
      <c r="M393" s="731">
        <v>-826688.5</v>
      </c>
      <c r="N393" s="732"/>
      <c r="O393" s="731">
        <v>17532.2</v>
      </c>
      <c r="P393" s="731">
        <v>-999297.45</v>
      </c>
      <c r="Q393" s="731">
        <v>69907.570000000007</v>
      </c>
      <c r="R393" s="731">
        <v>-842287.61</v>
      </c>
      <c r="S393" s="732"/>
      <c r="T393" s="732"/>
      <c r="U393" s="732"/>
      <c r="V393" s="731">
        <v>4804439.9000000004</v>
      </c>
      <c r="W393" s="732"/>
      <c r="X393" s="732"/>
      <c r="Y393" s="732"/>
      <c r="Z393" s="732"/>
      <c r="AA393" s="731">
        <v>987197.87</v>
      </c>
      <c r="AB393" s="731">
        <v>521395.24</v>
      </c>
      <c r="AC393" s="732"/>
      <c r="AD393" s="732"/>
      <c r="AE393" s="732"/>
      <c r="AF393" s="732"/>
      <c r="AG393" s="732"/>
      <c r="AH393" s="731">
        <v>-397582.02</v>
      </c>
      <c r="AI393" s="732"/>
      <c r="AJ393" s="732"/>
      <c r="AK393" s="732"/>
      <c r="AL393" s="731">
        <v>-1210066.1299999999</v>
      </c>
      <c r="AM393" s="732"/>
      <c r="AN393" s="732"/>
      <c r="AO393" s="732"/>
      <c r="AP393" s="732"/>
      <c r="AQ393" s="732"/>
      <c r="AR393" s="732"/>
      <c r="AS393" s="731">
        <v>902557.21</v>
      </c>
      <c r="AT393" s="732"/>
      <c r="AU393" s="731">
        <v>-9443683.7200000007</v>
      </c>
      <c r="AV393" s="731">
        <v>-3578749.6</v>
      </c>
      <c r="AW393" s="731">
        <v>-3144309.34</v>
      </c>
      <c r="AX393" s="731">
        <v>0</v>
      </c>
      <c r="AY393" s="732"/>
      <c r="AZ393" s="732"/>
      <c r="BA393" s="732"/>
      <c r="BB393" s="732"/>
      <c r="BC393" s="732"/>
      <c r="BD393" s="731">
        <v>-14146232.220000001</v>
      </c>
      <c r="BE393" s="731">
        <v>314594.36</v>
      </c>
      <c r="BF393" s="732"/>
      <c r="BG393" s="732"/>
      <c r="BH393" s="732"/>
      <c r="BI393" s="732"/>
      <c r="BJ393" s="731">
        <v>0</v>
      </c>
      <c r="BK393" s="731">
        <v>0</v>
      </c>
    </row>
    <row r="394" spans="1:63" ht="22.5" customHeight="1">
      <c r="A394" s="496">
        <v>3</v>
      </c>
      <c r="B394" s="497" t="s">
        <v>4226</v>
      </c>
      <c r="C394" s="498" t="s">
        <v>911</v>
      </c>
      <c r="D394" s="498"/>
      <c r="E394" s="497"/>
      <c r="F394" s="498"/>
      <c r="G394" s="550" t="s">
        <v>3066</v>
      </c>
      <c r="H394" s="556" t="s">
        <v>455</v>
      </c>
      <c r="I394">
        <f t="shared" si="6"/>
        <v>394152517.08999997</v>
      </c>
      <c r="J394" s="731">
        <v>320006657.81</v>
      </c>
      <c r="K394" s="731">
        <v>8871634.5700000003</v>
      </c>
      <c r="L394" s="731">
        <v>19518823.859999999</v>
      </c>
      <c r="M394" s="731">
        <v>29280725.129999999</v>
      </c>
      <c r="N394" s="731">
        <v>62173505.770000003</v>
      </c>
      <c r="O394" s="731">
        <v>28418870.120000001</v>
      </c>
      <c r="P394" s="731">
        <v>33592455.710000001</v>
      </c>
      <c r="Q394" s="731">
        <v>25054612.510000002</v>
      </c>
      <c r="R394" s="731">
        <v>15268196.09</v>
      </c>
      <c r="S394" s="731">
        <v>22504258.460000001</v>
      </c>
      <c r="T394" s="731">
        <v>23586887.059999999</v>
      </c>
      <c r="U394" s="731">
        <v>31612395.780000001</v>
      </c>
      <c r="V394" s="731">
        <v>394152517.08999997</v>
      </c>
      <c r="W394" s="731">
        <v>24225313.379999999</v>
      </c>
      <c r="X394" s="731">
        <v>25981721.199999999</v>
      </c>
      <c r="Y394" s="731">
        <v>30171415.73</v>
      </c>
      <c r="Z394" s="731">
        <v>44001893.799999997</v>
      </c>
      <c r="AA394" s="731">
        <v>46646807.359999999</v>
      </c>
      <c r="AB394" s="731">
        <v>30944200.059999999</v>
      </c>
      <c r="AC394" s="731">
        <v>21666781</v>
      </c>
      <c r="AD394" s="731">
        <v>257760083.56999999</v>
      </c>
      <c r="AE394" s="731">
        <v>27819591.800000001</v>
      </c>
      <c r="AF394" s="731">
        <v>30261290.399999999</v>
      </c>
      <c r="AG394" s="731">
        <v>42724642.380000003</v>
      </c>
      <c r="AH394" s="731">
        <v>24392425.940000001</v>
      </c>
      <c r="AI394" s="731">
        <v>39922879.700000003</v>
      </c>
      <c r="AJ394" s="731">
        <v>52636771.200000003</v>
      </c>
      <c r="AK394" s="731">
        <v>22291462.879999999</v>
      </c>
      <c r="AL394" s="731">
        <v>44428989.030000001</v>
      </c>
      <c r="AM394" s="731">
        <v>18300219.100000001</v>
      </c>
      <c r="AN394" s="731">
        <v>22594388.629999999</v>
      </c>
      <c r="AO394" s="731">
        <v>7129420.3899999997</v>
      </c>
      <c r="AP394" s="731">
        <v>30839490.260000002</v>
      </c>
      <c r="AQ394" s="731">
        <v>30511391.190000001</v>
      </c>
      <c r="AR394" s="731">
        <v>455596944.48000002</v>
      </c>
      <c r="AS394" s="731">
        <v>35811172.460000001</v>
      </c>
      <c r="AT394" s="731">
        <v>21036525.879999999</v>
      </c>
      <c r="AU394" s="731">
        <v>52913181.869999997</v>
      </c>
      <c r="AV394" s="731">
        <v>40799102.659999996</v>
      </c>
      <c r="AW394" s="731">
        <v>36878555.07</v>
      </c>
      <c r="AX394" s="731">
        <v>20767894.23</v>
      </c>
      <c r="AY394" s="731">
        <v>58893079.549999997</v>
      </c>
      <c r="AZ394" s="731">
        <v>24906675.449999999</v>
      </c>
      <c r="BA394" s="731">
        <v>32760479.949999999</v>
      </c>
      <c r="BB394" s="731">
        <v>34114505.909999996</v>
      </c>
      <c r="BC394" s="731">
        <v>30328006.690000001</v>
      </c>
      <c r="BD394" s="731">
        <v>410267937.44</v>
      </c>
      <c r="BE394" s="731">
        <v>54204978.229999997</v>
      </c>
      <c r="BF394" s="731">
        <v>24503115.510000002</v>
      </c>
      <c r="BG394" s="731">
        <v>62697971.030000001</v>
      </c>
      <c r="BH394" s="731">
        <v>12579595.119999999</v>
      </c>
      <c r="BI394" s="731">
        <v>17875841.710000001</v>
      </c>
      <c r="BJ394" s="731">
        <v>30030846.600000001</v>
      </c>
      <c r="BK394" s="731">
        <v>28969335.350000001</v>
      </c>
    </row>
    <row r="395" spans="1:63" ht="22.5" customHeight="1">
      <c r="A395" s="496">
        <v>3</v>
      </c>
      <c r="B395" s="497" t="s">
        <v>4226</v>
      </c>
      <c r="C395" s="498" t="s">
        <v>911</v>
      </c>
      <c r="D395" s="498"/>
      <c r="E395" s="497"/>
      <c r="F395" s="498"/>
      <c r="G395" s="550" t="s">
        <v>3067</v>
      </c>
      <c r="H395" s="556" t="s">
        <v>456</v>
      </c>
      <c r="I395">
        <f t="shared" si="6"/>
        <v>0</v>
      </c>
      <c r="J395" s="731">
        <v>1447130.6</v>
      </c>
      <c r="K395" s="732"/>
      <c r="L395" s="732"/>
      <c r="M395" s="732"/>
      <c r="N395" s="732"/>
      <c r="O395" s="732"/>
      <c r="P395" s="732"/>
      <c r="Q395" s="732"/>
      <c r="R395" s="732"/>
      <c r="S395" s="732"/>
      <c r="T395" s="732"/>
      <c r="U395" s="732"/>
      <c r="V395" s="732"/>
      <c r="W395" s="732"/>
      <c r="X395" s="732"/>
      <c r="Y395" s="732"/>
      <c r="Z395" s="732"/>
      <c r="AA395" s="732"/>
      <c r="AB395" s="732"/>
      <c r="AC395" s="732"/>
      <c r="AD395" s="731">
        <v>203324.22</v>
      </c>
      <c r="AE395" s="732"/>
      <c r="AF395" s="732"/>
      <c r="AG395" s="732"/>
      <c r="AH395" s="732"/>
      <c r="AI395" s="732"/>
      <c r="AJ395" s="732"/>
      <c r="AK395" s="732"/>
      <c r="AL395" s="732"/>
      <c r="AM395" s="732"/>
      <c r="AN395" s="732"/>
      <c r="AO395" s="732"/>
      <c r="AP395" s="732"/>
      <c r="AQ395" s="732"/>
      <c r="AR395" s="732"/>
      <c r="AS395" s="732"/>
      <c r="AT395" s="732"/>
      <c r="AU395" s="732"/>
      <c r="AV395" s="732"/>
      <c r="AW395" s="732"/>
      <c r="AX395" s="732"/>
      <c r="AY395" s="732"/>
      <c r="AZ395" s="732"/>
      <c r="BA395" s="732"/>
      <c r="BB395" s="732"/>
      <c r="BC395" s="732"/>
      <c r="BD395" s="732"/>
      <c r="BE395" s="732"/>
      <c r="BF395" s="732"/>
      <c r="BG395" s="732"/>
      <c r="BH395" s="732"/>
      <c r="BI395" s="732"/>
      <c r="BJ395" s="732"/>
      <c r="BK395" s="732"/>
    </row>
    <row r="396" spans="1:63" ht="22.5" customHeight="1">
      <c r="A396" s="496">
        <v>4</v>
      </c>
      <c r="B396" s="497" t="s">
        <v>4238</v>
      </c>
      <c r="C396" s="498" t="s">
        <v>913</v>
      </c>
      <c r="D396" s="498"/>
      <c r="E396" s="497"/>
      <c r="F396" s="498"/>
      <c r="G396" s="550" t="s">
        <v>3068</v>
      </c>
      <c r="H396" s="549" t="s">
        <v>3934</v>
      </c>
      <c r="I396">
        <f t="shared" si="6"/>
        <v>0</v>
      </c>
      <c r="J396" s="732"/>
      <c r="K396" s="732"/>
      <c r="L396" s="732"/>
      <c r="M396" s="732"/>
      <c r="N396" s="732"/>
      <c r="O396" s="732"/>
      <c r="P396" s="732"/>
      <c r="Q396" s="732"/>
      <c r="R396" s="732"/>
      <c r="S396" s="732"/>
      <c r="T396" s="732"/>
      <c r="U396" s="732"/>
      <c r="V396" s="732"/>
      <c r="W396" s="732"/>
      <c r="X396" s="732"/>
      <c r="Y396" s="732"/>
      <c r="Z396" s="732"/>
      <c r="AA396" s="732"/>
      <c r="AB396" s="732"/>
      <c r="AC396" s="732"/>
      <c r="AD396" s="731">
        <v>1275009.18</v>
      </c>
      <c r="AE396" s="732"/>
      <c r="AF396" s="732"/>
      <c r="AG396" s="732"/>
      <c r="AH396" s="732"/>
      <c r="AI396" s="732"/>
      <c r="AJ396" s="732"/>
      <c r="AK396" s="732"/>
      <c r="AL396" s="732"/>
      <c r="AM396" s="732"/>
      <c r="AN396" s="732"/>
      <c r="AO396" s="732"/>
      <c r="AP396" s="732"/>
      <c r="AQ396" s="732"/>
      <c r="AR396" s="732"/>
      <c r="AS396" s="732"/>
      <c r="AT396" s="732"/>
      <c r="AU396" s="732"/>
      <c r="AV396" s="732"/>
      <c r="AW396" s="732"/>
      <c r="AX396" s="732"/>
      <c r="AY396" s="732"/>
      <c r="AZ396" s="732"/>
      <c r="BA396" s="732"/>
      <c r="BB396" s="732"/>
      <c r="BC396" s="732"/>
      <c r="BD396" s="732"/>
      <c r="BE396" s="732"/>
      <c r="BF396" s="732"/>
      <c r="BG396" s="732"/>
      <c r="BH396" s="732"/>
      <c r="BI396" s="732"/>
      <c r="BJ396" s="732"/>
      <c r="BK396" s="732"/>
    </row>
    <row r="397" spans="1:63" ht="22.5" customHeight="1">
      <c r="A397" s="496">
        <v>4</v>
      </c>
      <c r="B397" s="497" t="s">
        <v>4238</v>
      </c>
      <c r="C397" s="498" t="s">
        <v>913</v>
      </c>
      <c r="D397" s="498"/>
      <c r="E397" s="497"/>
      <c r="F397" s="498"/>
      <c r="G397" s="550" t="s">
        <v>3069</v>
      </c>
      <c r="H397" s="549" t="s">
        <v>3935</v>
      </c>
      <c r="I397">
        <f t="shared" si="6"/>
        <v>0</v>
      </c>
      <c r="J397" s="732"/>
      <c r="K397" s="732"/>
      <c r="L397" s="732"/>
      <c r="M397" s="732"/>
      <c r="N397" s="732"/>
      <c r="O397" s="732"/>
      <c r="P397" s="732"/>
      <c r="Q397" s="732"/>
      <c r="R397" s="732"/>
      <c r="S397" s="732"/>
      <c r="T397" s="732"/>
      <c r="U397" s="732"/>
      <c r="V397" s="732"/>
      <c r="W397" s="732"/>
      <c r="X397" s="732"/>
      <c r="Y397" s="732"/>
      <c r="Z397" s="732"/>
      <c r="AA397" s="732"/>
      <c r="AB397" s="732"/>
      <c r="AC397" s="732"/>
      <c r="AD397" s="731">
        <v>2058136.78</v>
      </c>
      <c r="AE397" s="732"/>
      <c r="AF397" s="732"/>
      <c r="AG397" s="732"/>
      <c r="AH397" s="732"/>
      <c r="AI397" s="732"/>
      <c r="AJ397" s="732"/>
      <c r="AK397" s="732"/>
      <c r="AL397" s="732"/>
      <c r="AM397" s="732"/>
      <c r="AN397" s="732"/>
      <c r="AO397" s="732"/>
      <c r="AP397" s="732"/>
      <c r="AQ397" s="732"/>
      <c r="AR397" s="731">
        <v>550632.4</v>
      </c>
      <c r="AS397" s="732"/>
      <c r="AT397" s="732"/>
      <c r="AU397" s="732"/>
      <c r="AV397" s="732"/>
      <c r="AW397" s="732"/>
      <c r="AX397" s="732"/>
      <c r="AY397" s="732"/>
      <c r="AZ397" s="732"/>
      <c r="BA397" s="732"/>
      <c r="BB397" s="732"/>
      <c r="BC397" s="732"/>
      <c r="BD397" s="731">
        <v>62100</v>
      </c>
      <c r="BE397" s="732"/>
      <c r="BF397" s="732"/>
      <c r="BG397" s="732"/>
      <c r="BH397" s="732"/>
      <c r="BI397" s="732"/>
      <c r="BJ397" s="732"/>
      <c r="BK397" s="732"/>
    </row>
    <row r="398" spans="1:63" ht="22.5" customHeight="1">
      <c r="A398" s="496">
        <v>4</v>
      </c>
      <c r="B398" s="497" t="s">
        <v>4238</v>
      </c>
      <c r="C398" s="498" t="s">
        <v>913</v>
      </c>
      <c r="D398" s="498"/>
      <c r="E398" s="497"/>
      <c r="F398" s="498"/>
      <c r="G398" s="550" t="s">
        <v>3070</v>
      </c>
      <c r="H398" s="549" t="s">
        <v>459</v>
      </c>
      <c r="I398">
        <f t="shared" si="6"/>
        <v>0</v>
      </c>
      <c r="J398" s="731">
        <v>24600</v>
      </c>
      <c r="K398" s="732"/>
      <c r="L398" s="732"/>
      <c r="M398" s="732"/>
      <c r="N398" s="732"/>
      <c r="O398" s="732"/>
      <c r="P398" s="732"/>
      <c r="Q398" s="732"/>
      <c r="R398" s="731">
        <v>1300</v>
      </c>
      <c r="S398" s="732"/>
      <c r="T398" s="732"/>
      <c r="U398" s="732"/>
      <c r="V398" s="732"/>
      <c r="W398" s="732"/>
      <c r="X398" s="732"/>
      <c r="Y398" s="732"/>
      <c r="Z398" s="732"/>
      <c r="AA398" s="732"/>
      <c r="AB398" s="732"/>
      <c r="AC398" s="732"/>
      <c r="AD398" s="732"/>
      <c r="AE398" s="732"/>
      <c r="AF398" s="732"/>
      <c r="AG398" s="732"/>
      <c r="AH398" s="732"/>
      <c r="AI398" s="732"/>
      <c r="AJ398" s="732"/>
      <c r="AK398" s="732"/>
      <c r="AL398" s="732"/>
      <c r="AM398" s="732"/>
      <c r="AN398" s="732"/>
      <c r="AO398" s="732"/>
      <c r="AP398" s="732"/>
      <c r="AQ398" s="732"/>
      <c r="AR398" s="731">
        <v>4650</v>
      </c>
      <c r="AS398" s="732"/>
      <c r="AT398" s="732"/>
      <c r="AU398" s="732"/>
      <c r="AV398" s="732"/>
      <c r="AW398" s="732"/>
      <c r="AX398" s="732"/>
      <c r="AY398" s="732"/>
      <c r="AZ398" s="732"/>
      <c r="BA398" s="732"/>
      <c r="BB398" s="732"/>
      <c r="BC398" s="732"/>
      <c r="BD398" s="732"/>
      <c r="BE398" s="732"/>
      <c r="BF398" s="732"/>
      <c r="BG398" s="732"/>
      <c r="BH398" s="731">
        <v>9400</v>
      </c>
      <c r="BI398" s="732"/>
      <c r="BJ398" s="732"/>
      <c r="BK398" s="732"/>
    </row>
    <row r="399" spans="1:63" ht="22.5" customHeight="1">
      <c r="A399" s="496">
        <v>4</v>
      </c>
      <c r="B399" s="497" t="s">
        <v>4238</v>
      </c>
      <c r="C399" s="498" t="s">
        <v>913</v>
      </c>
      <c r="D399" s="498"/>
      <c r="E399" s="501"/>
      <c r="F399" s="498"/>
      <c r="G399" s="550" t="s">
        <v>3071</v>
      </c>
      <c r="H399" s="549" t="s">
        <v>460</v>
      </c>
      <c r="I399">
        <f t="shared" si="6"/>
        <v>0</v>
      </c>
      <c r="J399" s="731">
        <v>54000</v>
      </c>
      <c r="K399" s="732"/>
      <c r="L399" s="732"/>
      <c r="M399" s="732"/>
      <c r="N399" s="732"/>
      <c r="O399" s="732"/>
      <c r="P399" s="732"/>
      <c r="Q399" s="732"/>
      <c r="R399" s="732"/>
      <c r="S399" s="732"/>
      <c r="T399" s="732"/>
      <c r="U399" s="732"/>
      <c r="V399" s="732"/>
      <c r="W399" s="732"/>
      <c r="X399" s="732"/>
      <c r="Y399" s="732"/>
      <c r="Z399" s="732"/>
      <c r="AA399" s="732"/>
      <c r="AB399" s="732"/>
      <c r="AC399" s="732"/>
      <c r="AD399" s="731">
        <v>8000</v>
      </c>
      <c r="AE399" s="732"/>
      <c r="AF399" s="732"/>
      <c r="AG399" s="732"/>
      <c r="AH399" s="732"/>
      <c r="AI399" s="732"/>
      <c r="AJ399" s="732"/>
      <c r="AK399" s="732"/>
      <c r="AL399" s="732"/>
      <c r="AM399" s="732"/>
      <c r="AN399" s="732"/>
      <c r="AO399" s="732"/>
      <c r="AP399" s="732"/>
      <c r="AQ399" s="732"/>
      <c r="AR399" s="732"/>
      <c r="AS399" s="732"/>
      <c r="AT399" s="732"/>
      <c r="AU399" s="732"/>
      <c r="AV399" s="732"/>
      <c r="AW399" s="732"/>
      <c r="AX399" s="732"/>
      <c r="AY399" s="732"/>
      <c r="AZ399" s="732"/>
      <c r="BA399" s="732"/>
      <c r="BB399" s="732"/>
      <c r="BC399" s="732"/>
      <c r="BD399" s="732"/>
      <c r="BE399" s="732"/>
      <c r="BF399" s="732"/>
      <c r="BG399" s="732"/>
      <c r="BH399" s="732"/>
      <c r="BI399" s="732"/>
      <c r="BJ399" s="732"/>
      <c r="BK399" s="732"/>
    </row>
    <row r="400" spans="1:63" ht="22.5" customHeight="1">
      <c r="A400" s="496">
        <v>4</v>
      </c>
      <c r="B400" s="497" t="s">
        <v>4238</v>
      </c>
      <c r="C400" s="498" t="s">
        <v>913</v>
      </c>
      <c r="D400" s="498"/>
      <c r="E400" s="501"/>
      <c r="F400" s="498"/>
      <c r="G400" s="550" t="s">
        <v>3073</v>
      </c>
      <c r="H400" s="549" t="s">
        <v>461</v>
      </c>
      <c r="I400">
        <f t="shared" si="6"/>
        <v>58181.74</v>
      </c>
      <c r="J400" s="732"/>
      <c r="K400" s="732"/>
      <c r="L400" s="732"/>
      <c r="M400" s="732"/>
      <c r="N400" s="732"/>
      <c r="O400" s="732"/>
      <c r="P400" s="732"/>
      <c r="Q400" s="732"/>
      <c r="R400" s="732"/>
      <c r="S400" s="732"/>
      <c r="T400" s="732"/>
      <c r="U400" s="732"/>
      <c r="V400" s="731">
        <v>58181.74</v>
      </c>
      <c r="W400" s="732"/>
      <c r="X400" s="732"/>
      <c r="Y400" s="732"/>
      <c r="Z400" s="732"/>
      <c r="AA400" s="732"/>
      <c r="AB400" s="732"/>
      <c r="AC400" s="732"/>
      <c r="AD400" s="732"/>
      <c r="AE400" s="732"/>
      <c r="AF400" s="732"/>
      <c r="AG400" s="732"/>
      <c r="AH400" s="732"/>
      <c r="AI400" s="732"/>
      <c r="AJ400" s="732"/>
      <c r="AK400" s="732"/>
      <c r="AL400" s="732"/>
      <c r="AM400" s="732"/>
      <c r="AN400" s="732"/>
      <c r="AO400" s="732"/>
      <c r="AP400" s="732"/>
      <c r="AQ400" s="732"/>
      <c r="AR400" s="732"/>
      <c r="AS400" s="732"/>
      <c r="AT400" s="732"/>
      <c r="AU400" s="732"/>
      <c r="AV400" s="732"/>
      <c r="AW400" s="732"/>
      <c r="AX400" s="732"/>
      <c r="AY400" s="732"/>
      <c r="AZ400" s="732"/>
      <c r="BA400" s="732"/>
      <c r="BB400" s="732"/>
      <c r="BC400" s="732"/>
      <c r="BD400" s="732"/>
      <c r="BE400" s="732"/>
      <c r="BF400" s="732"/>
      <c r="BG400" s="732"/>
      <c r="BH400" s="732"/>
      <c r="BI400" s="732"/>
      <c r="BJ400" s="732"/>
      <c r="BK400" s="732"/>
    </row>
    <row r="401" spans="1:63" ht="22.5" customHeight="1">
      <c r="A401" s="496">
        <v>4</v>
      </c>
      <c r="B401" s="497" t="s">
        <v>4238</v>
      </c>
      <c r="C401" s="498" t="s">
        <v>913</v>
      </c>
      <c r="D401" s="498"/>
      <c r="E401" s="501"/>
      <c r="F401" s="498"/>
      <c r="G401" s="550" t="s">
        <v>3074</v>
      </c>
      <c r="H401" s="549" t="s">
        <v>462</v>
      </c>
      <c r="I401">
        <f t="shared" si="6"/>
        <v>469.86</v>
      </c>
      <c r="J401" s="731">
        <v>4996.6000000000004</v>
      </c>
      <c r="K401" s="732"/>
      <c r="L401" s="732"/>
      <c r="M401" s="732"/>
      <c r="N401" s="732"/>
      <c r="O401" s="732"/>
      <c r="P401" s="732"/>
      <c r="Q401" s="732"/>
      <c r="R401" s="732"/>
      <c r="S401" s="732"/>
      <c r="T401" s="732"/>
      <c r="U401" s="732"/>
      <c r="V401" s="731">
        <v>469.86</v>
      </c>
      <c r="W401" s="732"/>
      <c r="X401" s="732"/>
      <c r="Y401" s="732"/>
      <c r="Z401" s="732"/>
      <c r="AA401" s="732"/>
      <c r="AB401" s="732"/>
      <c r="AC401" s="732"/>
      <c r="AD401" s="731">
        <v>41694.83</v>
      </c>
      <c r="AE401" s="732"/>
      <c r="AF401" s="732"/>
      <c r="AG401" s="732"/>
      <c r="AH401" s="732"/>
      <c r="AI401" s="732"/>
      <c r="AJ401" s="732"/>
      <c r="AK401" s="732"/>
      <c r="AL401" s="732"/>
      <c r="AM401" s="732"/>
      <c r="AN401" s="732"/>
      <c r="AO401" s="732"/>
      <c r="AP401" s="732"/>
      <c r="AQ401" s="732"/>
      <c r="AR401" s="731">
        <v>96769.31</v>
      </c>
      <c r="AS401" s="732"/>
      <c r="AT401" s="731">
        <v>0.01</v>
      </c>
      <c r="AU401" s="732"/>
      <c r="AV401" s="732"/>
      <c r="AW401" s="731">
        <v>0</v>
      </c>
      <c r="AX401" s="731">
        <v>78369.8</v>
      </c>
      <c r="AY401" s="732"/>
      <c r="AZ401" s="732"/>
      <c r="BA401" s="732"/>
      <c r="BB401" s="732"/>
      <c r="BC401" s="732"/>
      <c r="BD401" s="732"/>
      <c r="BE401" s="731">
        <v>0</v>
      </c>
      <c r="BF401" s="732"/>
      <c r="BG401" s="732"/>
      <c r="BH401" s="732"/>
      <c r="BI401" s="732"/>
      <c r="BJ401" s="732"/>
      <c r="BK401" s="732"/>
    </row>
    <row r="402" spans="1:63" ht="22.5" customHeight="1">
      <c r="A402" s="496">
        <v>4</v>
      </c>
      <c r="B402" s="497" t="s">
        <v>4238</v>
      </c>
      <c r="C402" s="498" t="s">
        <v>913</v>
      </c>
      <c r="D402" s="498"/>
      <c r="E402" s="501"/>
      <c r="F402" s="498"/>
      <c r="G402" s="550" t="s">
        <v>3075</v>
      </c>
      <c r="H402" s="549" t="s">
        <v>463</v>
      </c>
      <c r="I402">
        <f t="shared" si="6"/>
        <v>0</v>
      </c>
      <c r="J402" s="732"/>
      <c r="K402" s="732"/>
      <c r="L402" s="732"/>
      <c r="M402" s="732"/>
      <c r="N402" s="732"/>
      <c r="O402" s="732"/>
      <c r="P402" s="732"/>
      <c r="Q402" s="732"/>
      <c r="R402" s="732"/>
      <c r="S402" s="732"/>
      <c r="T402" s="732"/>
      <c r="U402" s="732"/>
      <c r="V402" s="732"/>
      <c r="W402" s="732"/>
      <c r="X402" s="732"/>
      <c r="Y402" s="732"/>
      <c r="Z402" s="732"/>
      <c r="AA402" s="732"/>
      <c r="AB402" s="732"/>
      <c r="AC402" s="732"/>
      <c r="AD402" s="732"/>
      <c r="AE402" s="732"/>
      <c r="AF402" s="732"/>
      <c r="AG402" s="732"/>
      <c r="AH402" s="732"/>
      <c r="AI402" s="732"/>
      <c r="AJ402" s="732"/>
      <c r="AK402" s="732"/>
      <c r="AL402" s="732"/>
      <c r="AM402" s="732"/>
      <c r="AN402" s="732"/>
      <c r="AO402" s="732"/>
      <c r="AP402" s="732"/>
      <c r="AQ402" s="732"/>
      <c r="AR402" s="732"/>
      <c r="AS402" s="732"/>
      <c r="AT402" s="732"/>
      <c r="AU402" s="732"/>
      <c r="AV402" s="732"/>
      <c r="AW402" s="732"/>
      <c r="AX402" s="732"/>
      <c r="AY402" s="732"/>
      <c r="AZ402" s="732"/>
      <c r="BA402" s="732"/>
      <c r="BB402" s="732"/>
      <c r="BC402" s="732"/>
      <c r="BD402" s="731">
        <v>50000</v>
      </c>
      <c r="BE402" s="732"/>
      <c r="BF402" s="732"/>
      <c r="BG402" s="732"/>
      <c r="BH402" s="732"/>
      <c r="BI402" s="732"/>
      <c r="BJ402" s="732"/>
      <c r="BK402" s="732"/>
    </row>
    <row r="403" spans="1:63" ht="22.5" customHeight="1">
      <c r="A403" s="496">
        <v>4</v>
      </c>
      <c r="B403" s="497" t="s">
        <v>4238</v>
      </c>
      <c r="C403" s="498" t="s">
        <v>913</v>
      </c>
      <c r="D403" s="498"/>
      <c r="E403" s="501"/>
      <c r="F403" s="498"/>
      <c r="G403" s="550" t="s">
        <v>3076</v>
      </c>
      <c r="H403" s="549" t="s">
        <v>464</v>
      </c>
      <c r="I403">
        <f t="shared" si="6"/>
        <v>18560.95</v>
      </c>
      <c r="J403" s="732"/>
      <c r="K403" s="732"/>
      <c r="L403" s="732"/>
      <c r="M403" s="732"/>
      <c r="N403" s="732"/>
      <c r="O403" s="732"/>
      <c r="P403" s="732"/>
      <c r="Q403" s="732"/>
      <c r="R403" s="732"/>
      <c r="S403" s="732"/>
      <c r="T403" s="732"/>
      <c r="U403" s="732"/>
      <c r="V403" s="731">
        <v>18560.95</v>
      </c>
      <c r="W403" s="732"/>
      <c r="X403" s="732"/>
      <c r="Y403" s="732"/>
      <c r="Z403" s="732"/>
      <c r="AA403" s="732"/>
      <c r="AB403" s="732"/>
      <c r="AC403" s="732"/>
      <c r="AD403" s="731">
        <v>4480</v>
      </c>
      <c r="AE403" s="732"/>
      <c r="AF403" s="732"/>
      <c r="AG403" s="732"/>
      <c r="AH403" s="732"/>
      <c r="AI403" s="732"/>
      <c r="AJ403" s="732"/>
      <c r="AK403" s="732"/>
      <c r="AL403" s="732"/>
      <c r="AM403" s="732"/>
      <c r="AN403" s="732"/>
      <c r="AO403" s="732"/>
      <c r="AP403" s="732"/>
      <c r="AQ403" s="732"/>
      <c r="AR403" s="731">
        <v>370000</v>
      </c>
      <c r="AS403" s="732"/>
      <c r="AT403" s="732"/>
      <c r="AU403" s="732"/>
      <c r="AV403" s="732"/>
      <c r="AW403" s="732"/>
      <c r="AX403" s="732"/>
      <c r="AY403" s="732"/>
      <c r="AZ403" s="732"/>
      <c r="BA403" s="732"/>
      <c r="BB403" s="732"/>
      <c r="BC403" s="732"/>
      <c r="BD403" s="731">
        <v>21117</v>
      </c>
      <c r="BE403" s="732"/>
      <c r="BF403" s="731">
        <v>5500</v>
      </c>
      <c r="BG403" s="732"/>
      <c r="BH403" s="732"/>
      <c r="BI403" s="732"/>
      <c r="BJ403" s="732"/>
      <c r="BK403" s="732"/>
    </row>
    <row r="404" spans="1:63" ht="22.5" customHeight="1">
      <c r="A404" s="496">
        <v>4</v>
      </c>
      <c r="B404" s="497" t="s">
        <v>4238</v>
      </c>
      <c r="C404" s="498" t="s">
        <v>913</v>
      </c>
      <c r="D404" s="498"/>
      <c r="E404" s="501"/>
      <c r="F404" s="498"/>
      <c r="G404" s="550" t="s">
        <v>3077</v>
      </c>
      <c r="H404" s="549" t="s">
        <v>2259</v>
      </c>
      <c r="I404">
        <f t="shared" si="6"/>
        <v>278316.63</v>
      </c>
      <c r="J404" s="731">
        <v>337247.42</v>
      </c>
      <c r="K404" s="732"/>
      <c r="L404" s="732"/>
      <c r="M404" s="732"/>
      <c r="N404" s="732"/>
      <c r="O404" s="732"/>
      <c r="P404" s="732"/>
      <c r="Q404" s="732"/>
      <c r="R404" s="732"/>
      <c r="S404" s="732"/>
      <c r="T404" s="732"/>
      <c r="U404" s="732"/>
      <c r="V404" s="731">
        <v>278316.63</v>
      </c>
      <c r="W404" s="732"/>
      <c r="X404" s="732"/>
      <c r="Y404" s="732"/>
      <c r="Z404" s="732"/>
      <c r="AA404" s="732"/>
      <c r="AB404" s="732"/>
      <c r="AC404" s="732"/>
      <c r="AD404" s="731">
        <v>497313.38</v>
      </c>
      <c r="AE404" s="732"/>
      <c r="AF404" s="732"/>
      <c r="AG404" s="732"/>
      <c r="AH404" s="732"/>
      <c r="AI404" s="732"/>
      <c r="AJ404" s="732"/>
      <c r="AK404" s="732"/>
      <c r="AL404" s="732"/>
      <c r="AM404" s="732"/>
      <c r="AN404" s="732"/>
      <c r="AO404" s="732"/>
      <c r="AP404" s="732"/>
      <c r="AQ404" s="732"/>
      <c r="AR404" s="731">
        <v>346692.43</v>
      </c>
      <c r="AS404" s="732"/>
      <c r="AT404" s="732"/>
      <c r="AU404" s="732"/>
      <c r="AV404" s="732"/>
      <c r="AW404" s="732"/>
      <c r="AX404" s="732"/>
      <c r="AY404" s="732"/>
      <c r="AZ404" s="732"/>
      <c r="BA404" s="732"/>
      <c r="BB404" s="732"/>
      <c r="BC404" s="732"/>
      <c r="BD404" s="732"/>
      <c r="BE404" s="732"/>
      <c r="BF404" s="732"/>
      <c r="BG404" s="732"/>
      <c r="BH404" s="732"/>
      <c r="BI404" s="732"/>
      <c r="BJ404" s="732"/>
      <c r="BK404" s="732"/>
    </row>
    <row r="405" spans="1:63" ht="22.5" customHeight="1">
      <c r="A405" s="496">
        <v>4</v>
      </c>
      <c r="B405" s="497" t="s">
        <v>4238</v>
      </c>
      <c r="C405" s="498" t="s">
        <v>913</v>
      </c>
      <c r="D405" s="498"/>
      <c r="E405" s="501"/>
      <c r="F405" s="498"/>
      <c r="G405" s="550" t="s">
        <v>3936</v>
      </c>
      <c r="H405" s="549" t="s">
        <v>466</v>
      </c>
      <c r="I405">
        <f t="shared" si="6"/>
        <v>0</v>
      </c>
      <c r="J405" s="732"/>
      <c r="K405" s="732"/>
      <c r="L405" s="732"/>
      <c r="M405" s="732"/>
      <c r="N405" s="732"/>
      <c r="O405" s="732"/>
      <c r="P405" s="732"/>
      <c r="Q405" s="732"/>
      <c r="R405" s="732"/>
      <c r="S405" s="732"/>
      <c r="T405" s="732"/>
      <c r="U405" s="732"/>
      <c r="V405" s="732"/>
      <c r="W405" s="732"/>
      <c r="X405" s="732"/>
      <c r="Y405" s="732"/>
      <c r="Z405" s="732"/>
      <c r="AA405" s="731">
        <v>17000</v>
      </c>
      <c r="AB405" s="732"/>
      <c r="AC405" s="732"/>
      <c r="AD405" s="731">
        <v>110000</v>
      </c>
      <c r="AE405" s="732"/>
      <c r="AF405" s="732"/>
      <c r="AG405" s="732"/>
      <c r="AH405" s="732"/>
      <c r="AI405" s="732"/>
      <c r="AJ405" s="732"/>
      <c r="AK405" s="732"/>
      <c r="AL405" s="732"/>
      <c r="AM405" s="732"/>
      <c r="AN405" s="732"/>
      <c r="AO405" s="732"/>
      <c r="AP405" s="732"/>
      <c r="AQ405" s="732"/>
      <c r="AR405" s="731">
        <v>10576</v>
      </c>
      <c r="AS405" s="732"/>
      <c r="AT405" s="732"/>
      <c r="AU405" s="732"/>
      <c r="AV405" s="732"/>
      <c r="AW405" s="732"/>
      <c r="AX405" s="732"/>
      <c r="AY405" s="732"/>
      <c r="AZ405" s="732"/>
      <c r="BA405" s="732"/>
      <c r="BB405" s="732"/>
      <c r="BC405" s="732"/>
      <c r="BD405" s="732"/>
      <c r="BE405" s="732"/>
      <c r="BF405" s="732"/>
      <c r="BG405" s="732"/>
      <c r="BH405" s="732"/>
      <c r="BI405" s="732"/>
      <c r="BJ405" s="732"/>
      <c r="BK405" s="732"/>
    </row>
    <row r="406" spans="1:63" ht="22.5" customHeight="1">
      <c r="A406" s="496">
        <v>4</v>
      </c>
      <c r="B406" s="497" t="s">
        <v>4238</v>
      </c>
      <c r="C406" s="498" t="s">
        <v>913</v>
      </c>
      <c r="D406" s="498"/>
      <c r="E406" s="501"/>
      <c r="F406" s="498"/>
      <c r="G406" s="550" t="s">
        <v>3078</v>
      </c>
      <c r="H406" s="549" t="s">
        <v>467</v>
      </c>
      <c r="I406">
        <f t="shared" si="6"/>
        <v>0</v>
      </c>
      <c r="J406" s="732"/>
      <c r="K406" s="732"/>
      <c r="L406" s="732"/>
      <c r="M406" s="732"/>
      <c r="N406" s="732"/>
      <c r="O406" s="732"/>
      <c r="P406" s="732"/>
      <c r="Q406" s="732"/>
      <c r="R406" s="732"/>
      <c r="S406" s="732"/>
      <c r="T406" s="732"/>
      <c r="U406" s="732"/>
      <c r="V406" s="732"/>
      <c r="W406" s="732"/>
      <c r="X406" s="732"/>
      <c r="Y406" s="732"/>
      <c r="Z406" s="732"/>
      <c r="AA406" s="732"/>
      <c r="AB406" s="732"/>
      <c r="AC406" s="732"/>
      <c r="AD406" s="732"/>
      <c r="AE406" s="732"/>
      <c r="AF406" s="732"/>
      <c r="AG406" s="732"/>
      <c r="AH406" s="732"/>
      <c r="AI406" s="732"/>
      <c r="AJ406" s="732"/>
      <c r="AK406" s="732"/>
      <c r="AL406" s="732"/>
      <c r="AM406" s="732"/>
      <c r="AN406" s="732"/>
      <c r="AO406" s="732"/>
      <c r="AP406" s="732"/>
      <c r="AQ406" s="732"/>
      <c r="AR406" s="732"/>
      <c r="AS406" s="732"/>
      <c r="AT406" s="732"/>
      <c r="AU406" s="732"/>
      <c r="AV406" s="732"/>
      <c r="AW406" s="732"/>
      <c r="AX406" s="732"/>
      <c r="AY406" s="732"/>
      <c r="AZ406" s="732"/>
      <c r="BA406" s="732"/>
      <c r="BB406" s="732"/>
      <c r="BC406" s="732"/>
      <c r="BD406" s="732"/>
      <c r="BE406" s="732"/>
      <c r="BF406" s="732"/>
      <c r="BG406" s="732"/>
      <c r="BH406" s="732"/>
      <c r="BI406" s="732"/>
      <c r="BJ406" s="732"/>
      <c r="BK406" s="732"/>
    </row>
    <row r="407" spans="1:63" ht="22.5" customHeight="1">
      <c r="A407" s="496">
        <v>4</v>
      </c>
      <c r="B407" s="497" t="s">
        <v>915</v>
      </c>
      <c r="C407" s="498" t="s">
        <v>913</v>
      </c>
      <c r="D407" s="498"/>
      <c r="E407" s="501"/>
      <c r="F407" s="498"/>
      <c r="G407" s="550" t="s">
        <v>3079</v>
      </c>
      <c r="H407" s="549" t="s">
        <v>2264</v>
      </c>
      <c r="I407">
        <f t="shared" si="6"/>
        <v>99101</v>
      </c>
      <c r="J407" s="732"/>
      <c r="K407" s="732"/>
      <c r="L407" s="732"/>
      <c r="M407" s="732"/>
      <c r="N407" s="732"/>
      <c r="O407" s="732"/>
      <c r="P407" s="732"/>
      <c r="Q407" s="732"/>
      <c r="R407" s="732"/>
      <c r="S407" s="732"/>
      <c r="T407" s="732"/>
      <c r="U407" s="732"/>
      <c r="V407" s="731">
        <v>99101</v>
      </c>
      <c r="W407" s="732"/>
      <c r="X407" s="732"/>
      <c r="Y407" s="732"/>
      <c r="Z407" s="731">
        <v>480</v>
      </c>
      <c r="AA407" s="732"/>
      <c r="AB407" s="732"/>
      <c r="AC407" s="732"/>
      <c r="AD407" s="732"/>
      <c r="AE407" s="732"/>
      <c r="AF407" s="732"/>
      <c r="AG407" s="732"/>
      <c r="AH407" s="732"/>
      <c r="AI407" s="732"/>
      <c r="AJ407" s="732"/>
      <c r="AK407" s="732"/>
      <c r="AL407" s="732"/>
      <c r="AM407" s="732"/>
      <c r="AN407" s="732"/>
      <c r="AO407" s="732"/>
      <c r="AP407" s="732"/>
      <c r="AQ407" s="732"/>
      <c r="AR407" s="732"/>
      <c r="AS407" s="732"/>
      <c r="AT407" s="732"/>
      <c r="AU407" s="732"/>
      <c r="AV407" s="732"/>
      <c r="AW407" s="731">
        <v>0</v>
      </c>
      <c r="AX407" s="732"/>
      <c r="AY407" s="732"/>
      <c r="AZ407" s="732"/>
      <c r="BA407" s="732"/>
      <c r="BB407" s="732"/>
      <c r="BC407" s="732"/>
      <c r="BD407" s="732"/>
      <c r="BE407" s="732"/>
      <c r="BF407" s="732"/>
      <c r="BG407" s="732"/>
      <c r="BH407" s="732"/>
      <c r="BI407" s="732"/>
      <c r="BJ407" s="732"/>
      <c r="BK407" s="732"/>
    </row>
    <row r="408" spans="1:63" ht="22.5" customHeight="1">
      <c r="A408" s="496">
        <v>4</v>
      </c>
      <c r="B408" s="497" t="s">
        <v>915</v>
      </c>
      <c r="C408" s="498" t="s">
        <v>913</v>
      </c>
      <c r="D408" s="498"/>
      <c r="E408" s="501"/>
      <c r="F408" s="498"/>
      <c r="G408" s="550" t="s">
        <v>3080</v>
      </c>
      <c r="H408" s="549" t="s">
        <v>2265</v>
      </c>
      <c r="I408">
        <f t="shared" si="6"/>
        <v>0</v>
      </c>
      <c r="J408" s="732"/>
      <c r="K408" s="732"/>
      <c r="L408" s="732"/>
      <c r="M408" s="732"/>
      <c r="N408" s="732"/>
      <c r="O408" s="732"/>
      <c r="P408" s="732"/>
      <c r="Q408" s="732"/>
      <c r="R408" s="732"/>
      <c r="S408" s="732"/>
      <c r="T408" s="732"/>
      <c r="U408" s="732"/>
      <c r="V408" s="732"/>
      <c r="W408" s="732"/>
      <c r="X408" s="732"/>
      <c r="Y408" s="732"/>
      <c r="Z408" s="732"/>
      <c r="AA408" s="732"/>
      <c r="AB408" s="732"/>
      <c r="AC408" s="732"/>
      <c r="AD408" s="732"/>
      <c r="AE408" s="732"/>
      <c r="AF408" s="732"/>
      <c r="AG408" s="732"/>
      <c r="AH408" s="732"/>
      <c r="AI408" s="732"/>
      <c r="AJ408" s="732"/>
      <c r="AK408" s="732"/>
      <c r="AL408" s="732"/>
      <c r="AM408" s="732"/>
      <c r="AN408" s="732"/>
      <c r="AO408" s="732"/>
      <c r="AP408" s="732"/>
      <c r="AQ408" s="732"/>
      <c r="AR408" s="732"/>
      <c r="AS408" s="732"/>
      <c r="AT408" s="732"/>
      <c r="AU408" s="732"/>
      <c r="AV408" s="732"/>
      <c r="AW408" s="732"/>
      <c r="AX408" s="732"/>
      <c r="AY408" s="732"/>
      <c r="AZ408" s="732"/>
      <c r="BA408" s="732"/>
      <c r="BB408" s="732"/>
      <c r="BC408" s="732"/>
      <c r="BD408" s="732"/>
      <c r="BE408" s="732"/>
      <c r="BF408" s="732"/>
      <c r="BG408" s="732"/>
      <c r="BH408" s="732"/>
      <c r="BI408" s="732"/>
      <c r="BJ408" s="732"/>
      <c r="BK408" s="732"/>
    </row>
    <row r="409" spans="1:63" ht="22.5" customHeight="1">
      <c r="A409" s="496">
        <v>4</v>
      </c>
      <c r="B409" s="497" t="s">
        <v>915</v>
      </c>
      <c r="C409" s="498" t="s">
        <v>913</v>
      </c>
      <c r="D409" s="498"/>
      <c r="E409" s="497"/>
      <c r="F409" s="498"/>
      <c r="G409" s="550" t="s">
        <v>3081</v>
      </c>
      <c r="H409" s="549" t="s">
        <v>2266</v>
      </c>
      <c r="I409">
        <f t="shared" si="6"/>
        <v>0</v>
      </c>
      <c r="J409" s="732"/>
      <c r="K409" s="732"/>
      <c r="L409" s="732"/>
      <c r="M409" s="732"/>
      <c r="N409" s="732"/>
      <c r="O409" s="732"/>
      <c r="P409" s="732"/>
      <c r="Q409" s="732"/>
      <c r="R409" s="732"/>
      <c r="S409" s="732"/>
      <c r="T409" s="732"/>
      <c r="U409" s="732"/>
      <c r="V409" s="732"/>
      <c r="W409" s="732"/>
      <c r="X409" s="732"/>
      <c r="Y409" s="732"/>
      <c r="Z409" s="731">
        <v>6622402</v>
      </c>
      <c r="AA409" s="732"/>
      <c r="AB409" s="732"/>
      <c r="AC409" s="732"/>
      <c r="AD409" s="732"/>
      <c r="AE409" s="732"/>
      <c r="AF409" s="732"/>
      <c r="AG409" s="732"/>
      <c r="AH409" s="732"/>
      <c r="AI409" s="732"/>
      <c r="AJ409" s="732"/>
      <c r="AK409" s="732"/>
      <c r="AL409" s="732"/>
      <c r="AM409" s="732"/>
      <c r="AN409" s="732"/>
      <c r="AO409" s="732"/>
      <c r="AP409" s="732"/>
      <c r="AQ409" s="732"/>
      <c r="AR409" s="732"/>
      <c r="AS409" s="732"/>
      <c r="AT409" s="732"/>
      <c r="AU409" s="732"/>
      <c r="AV409" s="732"/>
      <c r="AW409" s="732"/>
      <c r="AX409" s="732"/>
      <c r="AY409" s="732"/>
      <c r="AZ409" s="732"/>
      <c r="BA409" s="732"/>
      <c r="BB409" s="732"/>
      <c r="BC409" s="732"/>
      <c r="BD409" s="732"/>
      <c r="BE409" s="732"/>
      <c r="BF409" s="732"/>
      <c r="BG409" s="731">
        <v>6692505</v>
      </c>
      <c r="BH409" s="732"/>
      <c r="BI409" s="732"/>
      <c r="BJ409" s="732"/>
      <c r="BK409" s="732"/>
    </row>
    <row r="410" spans="1:63" ht="22.5" customHeight="1">
      <c r="A410" s="496">
        <v>4</v>
      </c>
      <c r="B410" s="497" t="s">
        <v>915</v>
      </c>
      <c r="C410" s="498" t="s">
        <v>913</v>
      </c>
      <c r="D410" s="498"/>
      <c r="E410" s="497"/>
      <c r="F410" s="498"/>
      <c r="G410" s="550" t="s">
        <v>3082</v>
      </c>
      <c r="H410" s="549" t="s">
        <v>2267</v>
      </c>
      <c r="I410">
        <f t="shared" si="6"/>
        <v>0</v>
      </c>
      <c r="J410" s="732"/>
      <c r="K410" s="732"/>
      <c r="L410" s="732"/>
      <c r="M410" s="732"/>
      <c r="N410" s="732"/>
      <c r="O410" s="732"/>
      <c r="P410" s="732"/>
      <c r="Q410" s="732"/>
      <c r="R410" s="732"/>
      <c r="S410" s="732"/>
      <c r="T410" s="732"/>
      <c r="U410" s="732"/>
      <c r="V410" s="732"/>
      <c r="W410" s="732"/>
      <c r="X410" s="732"/>
      <c r="Y410" s="732"/>
      <c r="Z410" s="732"/>
      <c r="AA410" s="732"/>
      <c r="AB410" s="732"/>
      <c r="AC410" s="732"/>
      <c r="AD410" s="732"/>
      <c r="AE410" s="732"/>
      <c r="AF410" s="732"/>
      <c r="AG410" s="732"/>
      <c r="AH410" s="732"/>
      <c r="AI410" s="732"/>
      <c r="AJ410" s="732"/>
      <c r="AK410" s="732"/>
      <c r="AL410" s="732"/>
      <c r="AM410" s="732"/>
      <c r="AN410" s="732"/>
      <c r="AO410" s="732"/>
      <c r="AP410" s="732"/>
      <c r="AQ410" s="732"/>
      <c r="AR410" s="732"/>
      <c r="AS410" s="732"/>
      <c r="AT410" s="732"/>
      <c r="AU410" s="732"/>
      <c r="AV410" s="732"/>
      <c r="AW410" s="732"/>
      <c r="AX410" s="732"/>
      <c r="AY410" s="732"/>
      <c r="AZ410" s="732"/>
      <c r="BA410" s="732"/>
      <c r="BB410" s="732"/>
      <c r="BC410" s="732"/>
      <c r="BD410" s="732"/>
      <c r="BE410" s="732"/>
      <c r="BF410" s="732"/>
      <c r="BG410" s="732"/>
      <c r="BH410" s="732"/>
      <c r="BI410" s="732"/>
      <c r="BJ410" s="732"/>
      <c r="BK410" s="732"/>
    </row>
    <row r="411" spans="1:63" ht="22.5" customHeight="1">
      <c r="A411" s="496">
        <v>4</v>
      </c>
      <c r="B411" s="497" t="s">
        <v>915</v>
      </c>
      <c r="C411" s="498" t="s">
        <v>913</v>
      </c>
      <c r="D411" s="498"/>
      <c r="E411" s="497"/>
      <c r="F411" s="498"/>
      <c r="G411" s="550" t="s">
        <v>3085</v>
      </c>
      <c r="H411" s="549" t="s">
        <v>472</v>
      </c>
      <c r="I411">
        <f t="shared" si="6"/>
        <v>0</v>
      </c>
      <c r="J411" s="732"/>
      <c r="K411" s="732"/>
      <c r="L411" s="732"/>
      <c r="M411" s="732"/>
      <c r="N411" s="731">
        <v>74000</v>
      </c>
      <c r="O411" s="731">
        <v>17000</v>
      </c>
      <c r="P411" s="732"/>
      <c r="Q411" s="732"/>
      <c r="R411" s="732"/>
      <c r="S411" s="732"/>
      <c r="T411" s="732"/>
      <c r="U411" s="732"/>
      <c r="V411" s="732"/>
      <c r="W411" s="732"/>
      <c r="X411" s="732"/>
      <c r="Y411" s="732"/>
      <c r="Z411" s="732"/>
      <c r="AA411" s="732"/>
      <c r="AB411" s="732"/>
      <c r="AC411" s="732"/>
      <c r="AD411" s="732"/>
      <c r="AE411" s="731">
        <v>53049.25</v>
      </c>
      <c r="AF411" s="732"/>
      <c r="AG411" s="731">
        <v>22400</v>
      </c>
      <c r="AH411" s="732"/>
      <c r="AI411" s="732"/>
      <c r="AJ411" s="732"/>
      <c r="AK411" s="732"/>
      <c r="AL411" s="731">
        <v>24000</v>
      </c>
      <c r="AM411" s="731">
        <v>1000</v>
      </c>
      <c r="AN411" s="732"/>
      <c r="AO411" s="732"/>
      <c r="AP411" s="732"/>
      <c r="AQ411" s="732"/>
      <c r="AR411" s="731">
        <v>691165</v>
      </c>
      <c r="AS411" s="732"/>
      <c r="AT411" s="732"/>
      <c r="AU411" s="732"/>
      <c r="AV411" s="732"/>
      <c r="AW411" s="732"/>
      <c r="AX411" s="732"/>
      <c r="AY411" s="732"/>
      <c r="AZ411" s="732"/>
      <c r="BA411" s="732"/>
      <c r="BB411" s="732"/>
      <c r="BC411" s="732"/>
      <c r="BD411" s="731">
        <v>1800</v>
      </c>
      <c r="BE411" s="732"/>
      <c r="BF411" s="732"/>
      <c r="BG411" s="731">
        <v>82000</v>
      </c>
      <c r="BH411" s="732"/>
      <c r="BI411" s="732"/>
      <c r="BJ411" s="732"/>
      <c r="BK411" s="732"/>
    </row>
    <row r="412" spans="1:63" ht="22.5" customHeight="1">
      <c r="A412" s="496">
        <v>4</v>
      </c>
      <c r="B412" s="497" t="s">
        <v>915</v>
      </c>
      <c r="C412" s="498" t="s">
        <v>913</v>
      </c>
      <c r="D412" s="498"/>
      <c r="E412" s="497"/>
      <c r="F412" s="498"/>
      <c r="G412" s="550" t="s">
        <v>3086</v>
      </c>
      <c r="H412" s="549" t="s">
        <v>473</v>
      </c>
      <c r="I412">
        <f t="shared" si="6"/>
        <v>30920</v>
      </c>
      <c r="J412" s="731">
        <v>322980</v>
      </c>
      <c r="K412" s="732"/>
      <c r="L412" s="731">
        <v>3690</v>
      </c>
      <c r="M412" s="732"/>
      <c r="N412" s="732"/>
      <c r="O412" s="732"/>
      <c r="P412" s="731">
        <v>7000</v>
      </c>
      <c r="Q412" s="731">
        <v>34500</v>
      </c>
      <c r="R412" s="732"/>
      <c r="S412" s="732"/>
      <c r="T412" s="731">
        <v>195</v>
      </c>
      <c r="U412" s="732"/>
      <c r="V412" s="731">
        <v>30920</v>
      </c>
      <c r="W412" s="732"/>
      <c r="X412" s="732"/>
      <c r="Y412" s="732"/>
      <c r="Z412" s="731">
        <v>11000</v>
      </c>
      <c r="AA412" s="732"/>
      <c r="AB412" s="732"/>
      <c r="AC412" s="732"/>
      <c r="AD412" s="731">
        <v>708125</v>
      </c>
      <c r="AE412" s="731">
        <v>13880</v>
      </c>
      <c r="AF412" s="731">
        <v>11190</v>
      </c>
      <c r="AG412" s="732"/>
      <c r="AH412" s="731">
        <v>148450</v>
      </c>
      <c r="AI412" s="731">
        <v>55210</v>
      </c>
      <c r="AJ412" s="731">
        <v>21230</v>
      </c>
      <c r="AK412" s="731">
        <v>26440</v>
      </c>
      <c r="AL412" s="732"/>
      <c r="AM412" s="731">
        <v>2840</v>
      </c>
      <c r="AN412" s="732"/>
      <c r="AO412" s="731">
        <v>2740</v>
      </c>
      <c r="AP412" s="732"/>
      <c r="AQ412" s="732"/>
      <c r="AR412" s="731">
        <v>618930</v>
      </c>
      <c r="AS412" s="732"/>
      <c r="AT412" s="731">
        <v>26415</v>
      </c>
      <c r="AU412" s="732"/>
      <c r="AV412" s="732"/>
      <c r="AW412" s="732"/>
      <c r="AX412" s="732"/>
      <c r="AY412" s="731">
        <v>321820</v>
      </c>
      <c r="AZ412" s="732"/>
      <c r="BA412" s="732"/>
      <c r="BB412" s="732"/>
      <c r="BC412" s="732"/>
      <c r="BD412" s="731">
        <v>1110</v>
      </c>
      <c r="BE412" s="732"/>
      <c r="BF412" s="732"/>
      <c r="BG412" s="731">
        <v>247590</v>
      </c>
      <c r="BH412" s="732"/>
      <c r="BI412" s="731">
        <v>310860</v>
      </c>
      <c r="BJ412" s="731">
        <v>6730</v>
      </c>
      <c r="BK412" s="732"/>
    </row>
    <row r="413" spans="1:63" ht="22.5" customHeight="1">
      <c r="A413" s="496">
        <v>4</v>
      </c>
      <c r="B413" s="497" t="s">
        <v>915</v>
      </c>
      <c r="C413" s="498" t="s">
        <v>913</v>
      </c>
      <c r="D413" s="498"/>
      <c r="E413" s="497"/>
      <c r="F413" s="498"/>
      <c r="G413" s="550" t="s">
        <v>3087</v>
      </c>
      <c r="H413" s="549" t="s">
        <v>474</v>
      </c>
      <c r="I413">
        <f t="shared" si="6"/>
        <v>4034430</v>
      </c>
      <c r="J413" s="731">
        <v>5778485</v>
      </c>
      <c r="K413" s="732"/>
      <c r="L413" s="731">
        <v>15000</v>
      </c>
      <c r="M413" s="731">
        <v>670</v>
      </c>
      <c r="N413" s="732"/>
      <c r="O413" s="731">
        <v>4000</v>
      </c>
      <c r="P413" s="732"/>
      <c r="Q413" s="732"/>
      <c r="R413" s="732"/>
      <c r="S413" s="732"/>
      <c r="T413" s="732"/>
      <c r="U413" s="731">
        <v>8200</v>
      </c>
      <c r="V413" s="731">
        <v>4034430</v>
      </c>
      <c r="W413" s="732"/>
      <c r="X413" s="732"/>
      <c r="Y413" s="732"/>
      <c r="Z413" s="731">
        <v>1775</v>
      </c>
      <c r="AA413" s="732"/>
      <c r="AB413" s="732"/>
      <c r="AC413" s="732"/>
      <c r="AD413" s="731">
        <v>3377190</v>
      </c>
      <c r="AE413" s="732"/>
      <c r="AF413" s="731">
        <v>82000</v>
      </c>
      <c r="AG413" s="732"/>
      <c r="AH413" s="732"/>
      <c r="AI413" s="732"/>
      <c r="AJ413" s="732"/>
      <c r="AK413" s="731">
        <v>22000</v>
      </c>
      <c r="AL413" s="731">
        <v>6000</v>
      </c>
      <c r="AM413" s="731">
        <v>19962.75</v>
      </c>
      <c r="AN413" s="731">
        <v>33000</v>
      </c>
      <c r="AO413" s="731">
        <v>2800</v>
      </c>
      <c r="AP413" s="731">
        <v>36000</v>
      </c>
      <c r="AQ413" s="732"/>
      <c r="AR413" s="731">
        <v>2027947</v>
      </c>
      <c r="AS413" s="732"/>
      <c r="AT413" s="731">
        <v>2165</v>
      </c>
      <c r="AU413" s="731">
        <v>418395</v>
      </c>
      <c r="AV413" s="731">
        <v>6980</v>
      </c>
      <c r="AW413" s="731">
        <v>11000</v>
      </c>
      <c r="AX413" s="732"/>
      <c r="AY413" s="731">
        <v>228759</v>
      </c>
      <c r="AZ413" s="732"/>
      <c r="BA413" s="731">
        <v>22670</v>
      </c>
      <c r="BB413" s="732"/>
      <c r="BC413" s="732"/>
      <c r="BD413" s="731">
        <v>1450323.5</v>
      </c>
      <c r="BE413" s="732"/>
      <c r="BF413" s="732"/>
      <c r="BG413" s="732"/>
      <c r="BH413" s="732"/>
      <c r="BI413" s="732"/>
      <c r="BJ413" s="732"/>
      <c r="BK413" s="732"/>
    </row>
    <row r="414" spans="1:63" ht="22.5" customHeight="1">
      <c r="A414" s="496">
        <v>4</v>
      </c>
      <c r="B414" s="497" t="s">
        <v>915</v>
      </c>
      <c r="C414" s="498" t="s">
        <v>913</v>
      </c>
      <c r="D414" s="498"/>
      <c r="E414" s="497"/>
      <c r="F414" s="498"/>
      <c r="G414" s="550" t="s">
        <v>3088</v>
      </c>
      <c r="H414" s="549" t="s">
        <v>475</v>
      </c>
      <c r="I414">
        <f t="shared" si="6"/>
        <v>503950</v>
      </c>
      <c r="J414" s="731">
        <v>1122210</v>
      </c>
      <c r="K414" s="732"/>
      <c r="L414" s="731">
        <v>40930</v>
      </c>
      <c r="M414" s="731">
        <v>98770</v>
      </c>
      <c r="N414" s="732"/>
      <c r="O414" s="732"/>
      <c r="P414" s="731">
        <v>117860</v>
      </c>
      <c r="Q414" s="731">
        <v>24290</v>
      </c>
      <c r="R414" s="731">
        <v>47070</v>
      </c>
      <c r="S414" s="731">
        <v>63625</v>
      </c>
      <c r="T414" s="731">
        <v>81300</v>
      </c>
      <c r="U414" s="731">
        <v>51798</v>
      </c>
      <c r="V414" s="731">
        <v>503950</v>
      </c>
      <c r="W414" s="731">
        <v>43760</v>
      </c>
      <c r="X414" s="732"/>
      <c r="Y414" s="732"/>
      <c r="Z414" s="731">
        <v>86240</v>
      </c>
      <c r="AA414" s="731">
        <v>76380</v>
      </c>
      <c r="AB414" s="731">
        <v>69820</v>
      </c>
      <c r="AC414" s="731">
        <v>13560</v>
      </c>
      <c r="AD414" s="731">
        <v>2444810</v>
      </c>
      <c r="AE414" s="731">
        <v>77870</v>
      </c>
      <c r="AF414" s="731">
        <v>72400</v>
      </c>
      <c r="AG414" s="732"/>
      <c r="AH414" s="731">
        <v>148330</v>
      </c>
      <c r="AI414" s="731">
        <v>19000</v>
      </c>
      <c r="AJ414" s="732"/>
      <c r="AK414" s="731">
        <v>104115</v>
      </c>
      <c r="AL414" s="731">
        <v>139360</v>
      </c>
      <c r="AM414" s="731">
        <v>44360</v>
      </c>
      <c r="AN414" s="731">
        <v>129032.5</v>
      </c>
      <c r="AO414" s="731">
        <v>5660</v>
      </c>
      <c r="AP414" s="731">
        <v>35260</v>
      </c>
      <c r="AQ414" s="731">
        <v>18820</v>
      </c>
      <c r="AR414" s="731">
        <v>1323330</v>
      </c>
      <c r="AS414" s="731">
        <v>98840</v>
      </c>
      <c r="AT414" s="731">
        <v>64765</v>
      </c>
      <c r="AU414" s="731">
        <v>602137.75</v>
      </c>
      <c r="AV414" s="731">
        <v>88565</v>
      </c>
      <c r="AW414" s="731">
        <v>44130</v>
      </c>
      <c r="AX414" s="731">
        <v>56480</v>
      </c>
      <c r="AY414" s="731">
        <v>246610</v>
      </c>
      <c r="AZ414" s="731">
        <v>45680</v>
      </c>
      <c r="BA414" s="731">
        <v>27145</v>
      </c>
      <c r="BB414" s="731">
        <v>182567.5</v>
      </c>
      <c r="BC414" s="731">
        <v>16390</v>
      </c>
      <c r="BD414" s="731">
        <v>652365</v>
      </c>
      <c r="BE414" s="731">
        <v>578210</v>
      </c>
      <c r="BF414" s="731">
        <v>77460</v>
      </c>
      <c r="BG414" s="731">
        <v>115030</v>
      </c>
      <c r="BH414" s="731">
        <v>45840</v>
      </c>
      <c r="BI414" s="731">
        <v>152350</v>
      </c>
      <c r="BJ414" s="731">
        <v>66730</v>
      </c>
      <c r="BK414" s="731">
        <v>128940</v>
      </c>
    </row>
    <row r="415" spans="1:63" ht="22.5" customHeight="1">
      <c r="A415" s="496">
        <v>4</v>
      </c>
      <c r="B415" s="497" t="s">
        <v>915</v>
      </c>
      <c r="C415" s="498" t="s">
        <v>913</v>
      </c>
      <c r="D415" s="498"/>
      <c r="E415" s="497"/>
      <c r="F415" s="498"/>
      <c r="G415" s="550" t="s">
        <v>3089</v>
      </c>
      <c r="H415" s="549" t="s">
        <v>2272</v>
      </c>
      <c r="I415">
        <f t="shared" si="6"/>
        <v>1566850</v>
      </c>
      <c r="J415" s="731">
        <v>1381606</v>
      </c>
      <c r="K415" s="731">
        <v>100850</v>
      </c>
      <c r="L415" s="731">
        <v>182350</v>
      </c>
      <c r="M415" s="731">
        <v>64900</v>
      </c>
      <c r="N415" s="731">
        <v>316450</v>
      </c>
      <c r="O415" s="731">
        <v>451750</v>
      </c>
      <c r="P415" s="731">
        <v>162550</v>
      </c>
      <c r="Q415" s="731">
        <v>146600</v>
      </c>
      <c r="R415" s="731">
        <v>59900</v>
      </c>
      <c r="S415" s="731">
        <v>42200</v>
      </c>
      <c r="T415" s="731">
        <v>129750</v>
      </c>
      <c r="U415" s="731">
        <v>198350</v>
      </c>
      <c r="V415" s="731">
        <v>1566850</v>
      </c>
      <c r="W415" s="731">
        <v>423100</v>
      </c>
      <c r="X415" s="731">
        <v>215950</v>
      </c>
      <c r="Y415" s="731">
        <v>581900</v>
      </c>
      <c r="Z415" s="731">
        <v>635500</v>
      </c>
      <c r="AA415" s="731">
        <v>599350</v>
      </c>
      <c r="AB415" s="731">
        <v>297900</v>
      </c>
      <c r="AC415" s="731">
        <v>192700</v>
      </c>
      <c r="AD415" s="731">
        <v>5646200</v>
      </c>
      <c r="AE415" s="731">
        <v>606350</v>
      </c>
      <c r="AF415" s="731">
        <v>538850</v>
      </c>
      <c r="AG415" s="731">
        <v>723250</v>
      </c>
      <c r="AH415" s="731">
        <v>936600</v>
      </c>
      <c r="AI415" s="731">
        <v>1031850</v>
      </c>
      <c r="AJ415" s="731">
        <v>1578226.25</v>
      </c>
      <c r="AK415" s="731">
        <v>405250</v>
      </c>
      <c r="AL415" s="731">
        <v>275600</v>
      </c>
      <c r="AM415" s="731">
        <v>325100</v>
      </c>
      <c r="AN415" s="731">
        <v>867200</v>
      </c>
      <c r="AO415" s="731">
        <v>311200</v>
      </c>
      <c r="AP415" s="731">
        <v>377450</v>
      </c>
      <c r="AQ415" s="731">
        <v>321750</v>
      </c>
      <c r="AR415" s="731">
        <v>2207933.36</v>
      </c>
      <c r="AS415" s="731">
        <v>284650</v>
      </c>
      <c r="AT415" s="731">
        <v>374350</v>
      </c>
      <c r="AU415" s="731">
        <v>317650</v>
      </c>
      <c r="AV415" s="731">
        <v>207500</v>
      </c>
      <c r="AW415" s="731">
        <v>263600</v>
      </c>
      <c r="AX415" s="731">
        <v>279250</v>
      </c>
      <c r="AY415" s="731">
        <v>188250</v>
      </c>
      <c r="AZ415" s="731">
        <v>430900</v>
      </c>
      <c r="BA415" s="731">
        <v>259700</v>
      </c>
      <c r="BB415" s="731">
        <v>369600</v>
      </c>
      <c r="BC415" s="731">
        <v>200650</v>
      </c>
      <c r="BD415" s="731">
        <v>1528255</v>
      </c>
      <c r="BE415" s="731">
        <v>315850</v>
      </c>
      <c r="BF415" s="731">
        <v>410460</v>
      </c>
      <c r="BG415" s="731">
        <v>315250</v>
      </c>
      <c r="BH415" s="731">
        <v>196100</v>
      </c>
      <c r="BI415" s="731">
        <v>226400</v>
      </c>
      <c r="BJ415" s="731">
        <v>427000</v>
      </c>
      <c r="BK415" s="731">
        <v>194750</v>
      </c>
    </row>
    <row r="416" spans="1:63" ht="22.5" customHeight="1">
      <c r="A416" s="496">
        <v>4</v>
      </c>
      <c r="B416" s="497" t="s">
        <v>915</v>
      </c>
      <c r="C416" s="498" t="s">
        <v>913</v>
      </c>
      <c r="D416" s="498"/>
      <c r="E416" s="497"/>
      <c r="F416" s="498"/>
      <c r="G416" s="550" t="s">
        <v>3090</v>
      </c>
      <c r="H416" s="549" t="s">
        <v>477</v>
      </c>
      <c r="I416">
        <f t="shared" si="6"/>
        <v>2257620</v>
      </c>
      <c r="J416" s="731">
        <v>8185894.0099999998</v>
      </c>
      <c r="K416" s="732"/>
      <c r="L416" s="731">
        <v>4118.9399999999996</v>
      </c>
      <c r="M416" s="731">
        <v>464282.17</v>
      </c>
      <c r="N416" s="731">
        <v>7215</v>
      </c>
      <c r="O416" s="732"/>
      <c r="P416" s="732"/>
      <c r="Q416" s="732"/>
      <c r="R416" s="731">
        <v>44475</v>
      </c>
      <c r="S416" s="731">
        <v>2407.5</v>
      </c>
      <c r="T416" s="732"/>
      <c r="U416" s="731">
        <v>39600</v>
      </c>
      <c r="V416" s="731">
        <v>2257620</v>
      </c>
      <c r="W416" s="732"/>
      <c r="X416" s="731">
        <v>4500</v>
      </c>
      <c r="Y416" s="731">
        <v>6221</v>
      </c>
      <c r="Z416" s="732"/>
      <c r="AA416" s="732"/>
      <c r="AB416" s="731">
        <v>928202.11</v>
      </c>
      <c r="AC416" s="731">
        <v>1143389.8</v>
      </c>
      <c r="AD416" s="732"/>
      <c r="AE416" s="731">
        <v>57922.31</v>
      </c>
      <c r="AF416" s="731">
        <v>415804.45</v>
      </c>
      <c r="AG416" s="731">
        <v>185319.82</v>
      </c>
      <c r="AH416" s="731">
        <v>3502889.1</v>
      </c>
      <c r="AI416" s="732"/>
      <c r="AJ416" s="732"/>
      <c r="AK416" s="731">
        <v>7490</v>
      </c>
      <c r="AL416" s="732"/>
      <c r="AM416" s="732"/>
      <c r="AN416" s="731">
        <v>1326.8</v>
      </c>
      <c r="AO416" s="732"/>
      <c r="AP416" s="732"/>
      <c r="AQ416" s="732"/>
      <c r="AR416" s="732"/>
      <c r="AS416" s="732"/>
      <c r="AT416" s="731">
        <v>7063.72</v>
      </c>
      <c r="AU416" s="732"/>
      <c r="AV416" s="732"/>
      <c r="AW416" s="732"/>
      <c r="AX416" s="732"/>
      <c r="AY416" s="731">
        <v>7829730.9699999997</v>
      </c>
      <c r="AZ416" s="732"/>
      <c r="BA416" s="732"/>
      <c r="BB416" s="732"/>
      <c r="BC416" s="732"/>
      <c r="BD416" s="731">
        <v>3065403.97</v>
      </c>
      <c r="BE416" s="732"/>
      <c r="BF416" s="732"/>
      <c r="BG416" s="731">
        <v>319190.78000000003</v>
      </c>
      <c r="BH416" s="731">
        <v>606780.42000000004</v>
      </c>
      <c r="BI416" s="732"/>
      <c r="BJ416" s="731">
        <v>693105.44</v>
      </c>
      <c r="BK416" s="732"/>
    </row>
    <row r="417" spans="1:63" ht="22.5" customHeight="1">
      <c r="A417" s="496">
        <v>4</v>
      </c>
      <c r="B417" s="497" t="s">
        <v>915</v>
      </c>
      <c r="C417" s="498" t="s">
        <v>913</v>
      </c>
      <c r="D417" s="498"/>
      <c r="E417" s="497"/>
      <c r="F417" s="498"/>
      <c r="G417" s="550" t="s">
        <v>3091</v>
      </c>
      <c r="H417" s="549" t="s">
        <v>478</v>
      </c>
      <c r="I417">
        <f t="shared" si="6"/>
        <v>20098</v>
      </c>
      <c r="J417" s="731">
        <v>55721.75</v>
      </c>
      <c r="K417" s="732"/>
      <c r="L417" s="732"/>
      <c r="M417" s="732"/>
      <c r="N417" s="732"/>
      <c r="O417" s="732"/>
      <c r="P417" s="731">
        <v>12070</v>
      </c>
      <c r="Q417" s="732"/>
      <c r="R417" s="731">
        <v>13790</v>
      </c>
      <c r="S417" s="732"/>
      <c r="T417" s="731">
        <v>3253</v>
      </c>
      <c r="U417" s="732"/>
      <c r="V417" s="731">
        <v>20098</v>
      </c>
      <c r="W417" s="732"/>
      <c r="X417" s="731">
        <v>69046.75</v>
      </c>
      <c r="Y417" s="731">
        <v>189680</v>
      </c>
      <c r="Z417" s="732"/>
      <c r="AA417" s="732"/>
      <c r="AB417" s="731">
        <v>9168.5</v>
      </c>
      <c r="AC417" s="731">
        <v>2285</v>
      </c>
      <c r="AD417" s="731">
        <v>676784</v>
      </c>
      <c r="AE417" s="732"/>
      <c r="AF417" s="732"/>
      <c r="AG417" s="731">
        <v>5146</v>
      </c>
      <c r="AH417" s="731">
        <v>600</v>
      </c>
      <c r="AI417" s="732"/>
      <c r="AJ417" s="731">
        <v>974.5</v>
      </c>
      <c r="AK417" s="731">
        <v>2515</v>
      </c>
      <c r="AL417" s="731">
        <v>19917</v>
      </c>
      <c r="AM417" s="731">
        <v>300</v>
      </c>
      <c r="AN417" s="732"/>
      <c r="AO417" s="732"/>
      <c r="AP417" s="731">
        <v>35672.75</v>
      </c>
      <c r="AQ417" s="732"/>
      <c r="AR417" s="732"/>
      <c r="AS417" s="732"/>
      <c r="AT417" s="732"/>
      <c r="AU417" s="731">
        <v>350669.75</v>
      </c>
      <c r="AV417" s="731">
        <v>10062</v>
      </c>
      <c r="AW417" s="732"/>
      <c r="AX417" s="731">
        <v>1901</v>
      </c>
      <c r="AY417" s="731">
        <v>22023.25</v>
      </c>
      <c r="AZ417" s="732"/>
      <c r="BA417" s="732"/>
      <c r="BB417" s="732"/>
      <c r="BC417" s="732"/>
      <c r="BD417" s="731">
        <v>154956.75</v>
      </c>
      <c r="BE417" s="731">
        <v>69402</v>
      </c>
      <c r="BF417" s="732"/>
      <c r="BG417" s="731">
        <v>5835.5</v>
      </c>
      <c r="BH417" s="732"/>
      <c r="BI417" s="731">
        <v>24045.75</v>
      </c>
      <c r="BJ417" s="732"/>
      <c r="BK417" s="732"/>
    </row>
    <row r="418" spans="1:63" ht="22.5" customHeight="1">
      <c r="A418" s="496">
        <v>4</v>
      </c>
      <c r="B418" s="497" t="s">
        <v>915</v>
      </c>
      <c r="C418" s="498" t="s">
        <v>913</v>
      </c>
      <c r="D418" s="498"/>
      <c r="E418" s="497"/>
      <c r="F418" s="498"/>
      <c r="G418" s="550" t="s">
        <v>3092</v>
      </c>
      <c r="H418" s="549" t="s">
        <v>479</v>
      </c>
      <c r="I418">
        <f t="shared" si="6"/>
        <v>3422605.35</v>
      </c>
      <c r="J418" s="731">
        <v>2071573.51</v>
      </c>
      <c r="K418" s="732"/>
      <c r="L418" s="732"/>
      <c r="M418" s="731">
        <v>10875</v>
      </c>
      <c r="N418" s="731">
        <v>132645</v>
      </c>
      <c r="O418" s="731">
        <v>104098</v>
      </c>
      <c r="P418" s="731">
        <v>44211</v>
      </c>
      <c r="Q418" s="731">
        <v>22398</v>
      </c>
      <c r="R418" s="732"/>
      <c r="S418" s="732"/>
      <c r="T418" s="731">
        <v>24581</v>
      </c>
      <c r="U418" s="732"/>
      <c r="V418" s="731">
        <v>3422605.35</v>
      </c>
      <c r="W418" s="731">
        <v>4377</v>
      </c>
      <c r="X418" s="731">
        <v>49207</v>
      </c>
      <c r="Y418" s="731">
        <v>29491</v>
      </c>
      <c r="Z418" s="731">
        <v>3183.3</v>
      </c>
      <c r="AA418" s="732"/>
      <c r="AB418" s="731">
        <v>801</v>
      </c>
      <c r="AC418" s="732"/>
      <c r="AD418" s="731">
        <v>8997521.8000000007</v>
      </c>
      <c r="AE418" s="732"/>
      <c r="AF418" s="731">
        <v>162792</v>
      </c>
      <c r="AG418" s="731">
        <v>69583.25</v>
      </c>
      <c r="AH418" s="731">
        <v>30976</v>
      </c>
      <c r="AI418" s="731">
        <v>4967.5</v>
      </c>
      <c r="AJ418" s="731">
        <v>540328.75</v>
      </c>
      <c r="AK418" s="731">
        <v>268042.5</v>
      </c>
      <c r="AL418" s="731">
        <v>46913.25</v>
      </c>
      <c r="AM418" s="731">
        <v>71416.25</v>
      </c>
      <c r="AN418" s="731">
        <v>109557.34</v>
      </c>
      <c r="AO418" s="732"/>
      <c r="AP418" s="731">
        <v>12714.25</v>
      </c>
      <c r="AQ418" s="732"/>
      <c r="AR418" s="731">
        <v>4040894.28</v>
      </c>
      <c r="AS418" s="732"/>
      <c r="AT418" s="731">
        <v>3829.5</v>
      </c>
      <c r="AU418" s="731">
        <v>619658.53</v>
      </c>
      <c r="AV418" s="731">
        <v>17344.25</v>
      </c>
      <c r="AW418" s="731">
        <v>84548.05</v>
      </c>
      <c r="AX418" s="732"/>
      <c r="AY418" s="731">
        <v>539707</v>
      </c>
      <c r="AZ418" s="731">
        <v>2594</v>
      </c>
      <c r="BA418" s="732"/>
      <c r="BB418" s="732"/>
      <c r="BC418" s="731">
        <v>7927.25</v>
      </c>
      <c r="BD418" s="731">
        <v>1272861.5</v>
      </c>
      <c r="BE418" s="731">
        <v>39598.5</v>
      </c>
      <c r="BF418" s="731">
        <v>16673.25</v>
      </c>
      <c r="BG418" s="732"/>
      <c r="BH418" s="732"/>
      <c r="BI418" s="731">
        <v>101644.25</v>
      </c>
      <c r="BJ418" s="731">
        <v>20207.900000000001</v>
      </c>
      <c r="BK418" s="731">
        <v>2589</v>
      </c>
    </row>
    <row r="419" spans="1:63" ht="22.5" customHeight="1">
      <c r="A419" s="496">
        <v>4</v>
      </c>
      <c r="B419" s="497" t="s">
        <v>915</v>
      </c>
      <c r="C419" s="498" t="s">
        <v>913</v>
      </c>
      <c r="D419" s="498"/>
      <c r="E419" s="497"/>
      <c r="F419" s="498"/>
      <c r="G419" s="550" t="s">
        <v>3093</v>
      </c>
      <c r="H419" s="549" t="s">
        <v>480</v>
      </c>
      <c r="I419">
        <f t="shared" si="6"/>
        <v>12782371.35</v>
      </c>
      <c r="J419" s="731">
        <v>90471249.75</v>
      </c>
      <c r="K419" s="731">
        <v>735841.25</v>
      </c>
      <c r="L419" s="731">
        <v>896760</v>
      </c>
      <c r="M419" s="731">
        <v>1720080</v>
      </c>
      <c r="N419" s="731">
        <v>2117550</v>
      </c>
      <c r="O419" s="731">
        <v>2966014</v>
      </c>
      <c r="P419" s="731">
        <v>2304767</v>
      </c>
      <c r="Q419" s="731">
        <v>2410714</v>
      </c>
      <c r="R419" s="731">
        <v>1145884</v>
      </c>
      <c r="S419" s="731">
        <v>1151621</v>
      </c>
      <c r="T419" s="731">
        <v>1158016.5</v>
      </c>
      <c r="U419" s="731">
        <v>994308.4</v>
      </c>
      <c r="V419" s="731">
        <v>12782371.35</v>
      </c>
      <c r="W419" s="731">
        <v>987128</v>
      </c>
      <c r="X419" s="731">
        <v>1725022.25</v>
      </c>
      <c r="Y419" s="731">
        <v>2048208</v>
      </c>
      <c r="Z419" s="731">
        <v>4866126.3499999996</v>
      </c>
      <c r="AA419" s="731">
        <v>2617328.4900000002</v>
      </c>
      <c r="AB419" s="731">
        <v>735510.5</v>
      </c>
      <c r="AC419" s="731">
        <v>241195</v>
      </c>
      <c r="AD419" s="731">
        <v>65585690.700000003</v>
      </c>
      <c r="AE419" s="731">
        <v>2107815.75</v>
      </c>
      <c r="AF419" s="731">
        <v>2461465</v>
      </c>
      <c r="AG419" s="731">
        <v>1611181.25</v>
      </c>
      <c r="AH419" s="731">
        <v>2989652.5</v>
      </c>
      <c r="AI419" s="731">
        <v>1348839</v>
      </c>
      <c r="AJ419" s="731">
        <v>6419934.75</v>
      </c>
      <c r="AK419" s="731">
        <v>1829162.15</v>
      </c>
      <c r="AL419" s="731">
        <v>1618497.5</v>
      </c>
      <c r="AM419" s="731">
        <v>3147549</v>
      </c>
      <c r="AN419" s="731">
        <v>3844751.5</v>
      </c>
      <c r="AO419" s="731">
        <v>1187967</v>
      </c>
      <c r="AP419" s="731">
        <v>878087.38</v>
      </c>
      <c r="AQ419" s="731">
        <v>1229078</v>
      </c>
      <c r="AR419" s="731">
        <v>34893956.200000003</v>
      </c>
      <c r="AS419" s="731">
        <v>1023089.5</v>
      </c>
      <c r="AT419" s="731">
        <v>1008811</v>
      </c>
      <c r="AU419" s="731">
        <v>5038271.25</v>
      </c>
      <c r="AV419" s="731">
        <v>1502907.75</v>
      </c>
      <c r="AW419" s="731">
        <v>1603998.75</v>
      </c>
      <c r="AX419" s="731">
        <v>1932662</v>
      </c>
      <c r="AY419" s="731">
        <v>4755473.75</v>
      </c>
      <c r="AZ419" s="731">
        <v>928000.5</v>
      </c>
      <c r="BA419" s="731">
        <v>827813.25</v>
      </c>
      <c r="BB419" s="731">
        <v>991254</v>
      </c>
      <c r="BC419" s="731">
        <v>781570</v>
      </c>
      <c r="BD419" s="731">
        <v>11303100</v>
      </c>
      <c r="BE419" s="731">
        <v>6148801</v>
      </c>
      <c r="BF419" s="731">
        <v>1503965</v>
      </c>
      <c r="BG419" s="731">
        <v>4143127</v>
      </c>
      <c r="BH419" s="731">
        <v>395729.5</v>
      </c>
      <c r="BI419" s="731">
        <v>2408733.6800000002</v>
      </c>
      <c r="BJ419" s="731">
        <v>2704057.9</v>
      </c>
      <c r="BK419" s="731">
        <v>1341420.52</v>
      </c>
    </row>
    <row r="420" spans="1:63" ht="22.5" customHeight="1">
      <c r="A420" s="496">
        <v>4</v>
      </c>
      <c r="B420" s="497" t="s">
        <v>915</v>
      </c>
      <c r="C420" s="498" t="s">
        <v>913</v>
      </c>
      <c r="D420" s="498"/>
      <c r="E420" s="497"/>
      <c r="F420" s="498"/>
      <c r="G420" s="550" t="s">
        <v>3094</v>
      </c>
      <c r="H420" s="549" t="s">
        <v>481</v>
      </c>
      <c r="I420">
        <f t="shared" si="6"/>
        <v>27844008.5</v>
      </c>
      <c r="J420" s="731">
        <v>2258634.5</v>
      </c>
      <c r="K420" s="731">
        <v>273806</v>
      </c>
      <c r="L420" s="731">
        <v>653851</v>
      </c>
      <c r="M420" s="731">
        <v>1167533</v>
      </c>
      <c r="N420" s="731">
        <v>3230934</v>
      </c>
      <c r="O420" s="731">
        <v>3287488</v>
      </c>
      <c r="P420" s="731">
        <v>749902</v>
      </c>
      <c r="Q420" s="731">
        <v>277321</v>
      </c>
      <c r="R420" s="731">
        <v>476363</v>
      </c>
      <c r="S420" s="731">
        <v>428317</v>
      </c>
      <c r="T420" s="731">
        <v>1286247.5</v>
      </c>
      <c r="U420" s="731">
        <v>169482.75</v>
      </c>
      <c r="V420" s="731">
        <v>27844008.5</v>
      </c>
      <c r="W420" s="731">
        <v>567946</v>
      </c>
      <c r="X420" s="731">
        <v>29980</v>
      </c>
      <c r="Y420" s="732"/>
      <c r="Z420" s="731">
        <v>266167</v>
      </c>
      <c r="AA420" s="731">
        <v>119686</v>
      </c>
      <c r="AB420" s="731">
        <v>165780.75</v>
      </c>
      <c r="AC420" s="732"/>
      <c r="AD420" s="731">
        <v>49088595.5</v>
      </c>
      <c r="AE420" s="731">
        <v>4187</v>
      </c>
      <c r="AF420" s="731">
        <v>1024768</v>
      </c>
      <c r="AG420" s="731">
        <v>1388767.5</v>
      </c>
      <c r="AH420" s="731">
        <v>4203257.75</v>
      </c>
      <c r="AI420" s="731">
        <v>496667</v>
      </c>
      <c r="AJ420" s="731">
        <v>3413299.05</v>
      </c>
      <c r="AK420" s="731">
        <v>1339593.5</v>
      </c>
      <c r="AL420" s="731">
        <v>1122754.6399999999</v>
      </c>
      <c r="AM420" s="731">
        <v>139519.5</v>
      </c>
      <c r="AN420" s="731">
        <v>3501196.87</v>
      </c>
      <c r="AO420" s="731">
        <v>1004275.3</v>
      </c>
      <c r="AP420" s="731">
        <v>141991.32999999999</v>
      </c>
      <c r="AQ420" s="731">
        <v>60360</v>
      </c>
      <c r="AR420" s="731">
        <v>35361038.049999997</v>
      </c>
      <c r="AS420" s="731">
        <v>556725.75</v>
      </c>
      <c r="AT420" s="731">
        <v>504667</v>
      </c>
      <c r="AU420" s="731">
        <v>5580621.5</v>
      </c>
      <c r="AV420" s="731">
        <v>751209.5</v>
      </c>
      <c r="AW420" s="731">
        <v>756982</v>
      </c>
      <c r="AX420" s="731">
        <v>48029.599999999999</v>
      </c>
      <c r="AY420" s="731">
        <v>6713684.2800000003</v>
      </c>
      <c r="AZ420" s="731">
        <v>422667</v>
      </c>
      <c r="BA420" s="731">
        <v>79432.75</v>
      </c>
      <c r="BB420" s="731">
        <v>6000</v>
      </c>
      <c r="BC420" s="731">
        <v>387264</v>
      </c>
      <c r="BD420" s="731">
        <v>25946365.48</v>
      </c>
      <c r="BE420" s="731">
        <v>1029330</v>
      </c>
      <c r="BF420" s="731">
        <v>639675</v>
      </c>
      <c r="BG420" s="731">
        <v>1858527</v>
      </c>
      <c r="BH420" s="731">
        <v>77993</v>
      </c>
      <c r="BI420" s="731">
        <v>1734579.5</v>
      </c>
      <c r="BJ420" s="731">
        <v>1519113</v>
      </c>
      <c r="BK420" s="731">
        <v>107945</v>
      </c>
    </row>
    <row r="421" spans="1:63" ht="22.5" customHeight="1">
      <c r="A421" s="496">
        <v>4</v>
      </c>
      <c r="B421" s="497" t="s">
        <v>915</v>
      </c>
      <c r="C421" s="498" t="s">
        <v>913</v>
      </c>
      <c r="D421" s="498"/>
      <c r="E421" s="497"/>
      <c r="F421" s="498"/>
      <c r="G421" s="550" t="s">
        <v>3937</v>
      </c>
      <c r="H421" s="549" t="s">
        <v>3938</v>
      </c>
      <c r="I421">
        <f t="shared" si="6"/>
        <v>51582</v>
      </c>
      <c r="J421" s="731">
        <v>218730.75</v>
      </c>
      <c r="K421" s="731">
        <v>5635.5</v>
      </c>
      <c r="L421" s="731">
        <v>10331</v>
      </c>
      <c r="M421" s="731">
        <v>9632</v>
      </c>
      <c r="N421" s="732"/>
      <c r="O421" s="731">
        <v>5650</v>
      </c>
      <c r="P421" s="731">
        <v>5314</v>
      </c>
      <c r="Q421" s="732"/>
      <c r="R421" s="731">
        <v>25480.25</v>
      </c>
      <c r="S421" s="731">
        <v>34750</v>
      </c>
      <c r="T421" s="731">
        <v>11180.75</v>
      </c>
      <c r="U421" s="731">
        <v>6755</v>
      </c>
      <c r="V421" s="731">
        <v>51582</v>
      </c>
      <c r="W421" s="732"/>
      <c r="X421" s="732"/>
      <c r="Y421" s="731">
        <v>54735</v>
      </c>
      <c r="Z421" s="731">
        <v>78909</v>
      </c>
      <c r="AA421" s="731">
        <v>5453.75</v>
      </c>
      <c r="AB421" s="731">
        <v>19238.5</v>
      </c>
      <c r="AC421" s="732"/>
      <c r="AD421" s="732"/>
      <c r="AE421" s="731">
        <v>10517</v>
      </c>
      <c r="AF421" s="731">
        <v>45748.5</v>
      </c>
      <c r="AG421" s="732"/>
      <c r="AH421" s="732"/>
      <c r="AI421" s="732"/>
      <c r="AJ421" s="732"/>
      <c r="AK421" s="731">
        <v>85453.45</v>
      </c>
      <c r="AL421" s="731">
        <v>5881</v>
      </c>
      <c r="AM421" s="732"/>
      <c r="AN421" s="731">
        <v>16567.439999999999</v>
      </c>
      <c r="AO421" s="731">
        <v>13472.75</v>
      </c>
      <c r="AP421" s="731">
        <v>19864.25</v>
      </c>
      <c r="AQ421" s="731">
        <v>2865</v>
      </c>
      <c r="AR421" s="731">
        <v>204699.5</v>
      </c>
      <c r="AS421" s="731">
        <v>13108.5</v>
      </c>
      <c r="AT421" s="731">
        <v>4428</v>
      </c>
      <c r="AU421" s="732"/>
      <c r="AV421" s="731">
        <v>3669</v>
      </c>
      <c r="AW421" s="732"/>
      <c r="AX421" s="731">
        <v>9876</v>
      </c>
      <c r="AY421" s="731">
        <v>26515</v>
      </c>
      <c r="AZ421" s="731">
        <v>23009.5</v>
      </c>
      <c r="BA421" s="731">
        <v>17971</v>
      </c>
      <c r="BB421" s="731">
        <v>1494.75</v>
      </c>
      <c r="BC421" s="731">
        <v>6970.5</v>
      </c>
      <c r="BD421" s="731">
        <v>147254.25</v>
      </c>
      <c r="BE421" s="731">
        <v>15818</v>
      </c>
      <c r="BF421" s="731">
        <v>4934.25</v>
      </c>
      <c r="BG421" s="731">
        <v>64979.5</v>
      </c>
      <c r="BH421" s="732"/>
      <c r="BI421" s="731">
        <v>2062.25</v>
      </c>
      <c r="BJ421" s="732"/>
      <c r="BK421" s="731">
        <v>4798</v>
      </c>
    </row>
    <row r="422" spans="1:63" ht="22.5" customHeight="1">
      <c r="A422" s="496">
        <v>4</v>
      </c>
      <c r="B422" s="497" t="s">
        <v>915</v>
      </c>
      <c r="C422" s="498" t="s">
        <v>913</v>
      </c>
      <c r="D422" s="498"/>
      <c r="E422" s="497"/>
      <c r="F422" s="498"/>
      <c r="G422" s="550" t="s">
        <v>3939</v>
      </c>
      <c r="H422" s="549" t="s">
        <v>2277</v>
      </c>
      <c r="I422">
        <f t="shared" si="6"/>
        <v>150194.25</v>
      </c>
      <c r="J422" s="732"/>
      <c r="K422" s="732"/>
      <c r="L422" s="732"/>
      <c r="M422" s="731">
        <v>12130</v>
      </c>
      <c r="N422" s="732"/>
      <c r="O422" s="731">
        <v>37078.61</v>
      </c>
      <c r="P422" s="732"/>
      <c r="Q422" s="732"/>
      <c r="R422" s="732"/>
      <c r="S422" s="731">
        <v>6770</v>
      </c>
      <c r="T422" s="732"/>
      <c r="U422" s="732"/>
      <c r="V422" s="731">
        <v>150194.25</v>
      </c>
      <c r="W422" s="732"/>
      <c r="X422" s="732"/>
      <c r="Y422" s="731">
        <v>12705.79</v>
      </c>
      <c r="Z422" s="731">
        <v>16014.5</v>
      </c>
      <c r="AA422" s="732"/>
      <c r="AB422" s="731">
        <v>27846.75</v>
      </c>
      <c r="AC422" s="732"/>
      <c r="AD422" s="731">
        <v>0</v>
      </c>
      <c r="AE422" s="731">
        <v>38919</v>
      </c>
      <c r="AF422" s="731">
        <v>19909</v>
      </c>
      <c r="AG422" s="732"/>
      <c r="AH422" s="732"/>
      <c r="AI422" s="732"/>
      <c r="AJ422" s="732"/>
      <c r="AK422" s="731">
        <v>90234.5</v>
      </c>
      <c r="AL422" s="732"/>
      <c r="AM422" s="732"/>
      <c r="AN422" s="731">
        <v>19986.47</v>
      </c>
      <c r="AO422" s="731">
        <v>46871.199999999997</v>
      </c>
      <c r="AP422" s="732"/>
      <c r="AQ422" s="732"/>
      <c r="AR422" s="731">
        <v>207374.77</v>
      </c>
      <c r="AS422" s="731">
        <v>2400</v>
      </c>
      <c r="AT422" s="732"/>
      <c r="AU422" s="732"/>
      <c r="AV422" s="732"/>
      <c r="AW422" s="732"/>
      <c r="AX422" s="731">
        <v>12872.67</v>
      </c>
      <c r="AY422" s="731">
        <v>51204.5</v>
      </c>
      <c r="AZ422" s="732"/>
      <c r="BA422" s="732"/>
      <c r="BB422" s="732"/>
      <c r="BC422" s="732"/>
      <c r="BD422" s="731">
        <v>76580.710000000006</v>
      </c>
      <c r="BE422" s="732"/>
      <c r="BF422" s="732"/>
      <c r="BG422" s="731">
        <v>106563</v>
      </c>
      <c r="BH422" s="732"/>
      <c r="BI422" s="731">
        <v>1154.43</v>
      </c>
      <c r="BJ422" s="732"/>
      <c r="BK422" s="731">
        <v>37267</v>
      </c>
    </row>
    <row r="423" spans="1:63" ht="22.5" customHeight="1">
      <c r="A423" s="496">
        <v>4</v>
      </c>
      <c r="B423" s="497" t="s">
        <v>915</v>
      </c>
      <c r="C423" s="498" t="s">
        <v>913</v>
      </c>
      <c r="D423" s="498"/>
      <c r="E423" s="497"/>
      <c r="F423" s="498"/>
      <c r="G423" s="550" t="s">
        <v>3940</v>
      </c>
      <c r="H423" s="549" t="s">
        <v>3941</v>
      </c>
      <c r="I423">
        <f t="shared" si="6"/>
        <v>-46885.93</v>
      </c>
      <c r="J423" s="732"/>
      <c r="K423" s="732"/>
      <c r="L423" s="732"/>
      <c r="M423" s="732"/>
      <c r="N423" s="732"/>
      <c r="O423" s="732"/>
      <c r="P423" s="732"/>
      <c r="Q423" s="732"/>
      <c r="R423" s="732"/>
      <c r="S423" s="732"/>
      <c r="T423" s="732"/>
      <c r="U423" s="732"/>
      <c r="V423" s="731">
        <v>-46885.93</v>
      </c>
      <c r="W423" s="732"/>
      <c r="X423" s="732"/>
      <c r="Y423" s="732"/>
      <c r="Z423" s="731">
        <v>-2750.09</v>
      </c>
      <c r="AA423" s="732"/>
      <c r="AB423" s="731">
        <v>-2364.33</v>
      </c>
      <c r="AC423" s="732"/>
      <c r="AD423" s="732"/>
      <c r="AE423" s="732"/>
      <c r="AF423" s="731">
        <v>-5159.3500000000004</v>
      </c>
      <c r="AG423" s="732"/>
      <c r="AH423" s="732"/>
      <c r="AI423" s="732"/>
      <c r="AJ423" s="732"/>
      <c r="AK423" s="732"/>
      <c r="AL423" s="732"/>
      <c r="AM423" s="732"/>
      <c r="AN423" s="732"/>
      <c r="AO423" s="731">
        <v>-13282.1</v>
      </c>
      <c r="AP423" s="732"/>
      <c r="AQ423" s="732"/>
      <c r="AR423" s="732"/>
      <c r="AS423" s="731">
        <v>-147.19</v>
      </c>
      <c r="AT423" s="732"/>
      <c r="AU423" s="731">
        <v>-32060</v>
      </c>
      <c r="AV423" s="732"/>
      <c r="AW423" s="732"/>
      <c r="AX423" s="731">
        <v>-2587.1799999999998</v>
      </c>
      <c r="AY423" s="732"/>
      <c r="AZ423" s="732"/>
      <c r="BA423" s="732"/>
      <c r="BB423" s="732"/>
      <c r="BC423" s="732"/>
      <c r="BD423" s="731">
        <v>-22270.59</v>
      </c>
      <c r="BE423" s="732"/>
      <c r="BF423" s="732"/>
      <c r="BG423" s="731">
        <v>-41269.370000000003</v>
      </c>
      <c r="BH423" s="732"/>
      <c r="BI423" s="732"/>
      <c r="BJ423" s="732"/>
      <c r="BK423" s="732"/>
    </row>
    <row r="424" spans="1:63" ht="22.5" customHeight="1">
      <c r="A424" s="496">
        <v>4</v>
      </c>
      <c r="B424" s="497" t="s">
        <v>915</v>
      </c>
      <c r="C424" s="498" t="s">
        <v>913</v>
      </c>
      <c r="D424" s="498"/>
      <c r="E424" s="497"/>
      <c r="F424" s="498"/>
      <c r="G424" s="550" t="s">
        <v>3942</v>
      </c>
      <c r="H424" s="549" t="s">
        <v>3943</v>
      </c>
      <c r="I424">
        <f t="shared" si="6"/>
        <v>4952.21</v>
      </c>
      <c r="J424" s="732"/>
      <c r="K424" s="732"/>
      <c r="L424" s="732"/>
      <c r="M424" s="732"/>
      <c r="N424" s="732"/>
      <c r="O424" s="732"/>
      <c r="P424" s="732"/>
      <c r="Q424" s="732"/>
      <c r="R424" s="732"/>
      <c r="S424" s="732"/>
      <c r="T424" s="732"/>
      <c r="U424" s="732"/>
      <c r="V424" s="731">
        <v>4952.21</v>
      </c>
      <c r="W424" s="732"/>
      <c r="X424" s="732"/>
      <c r="Y424" s="732"/>
      <c r="Z424" s="732"/>
      <c r="AA424" s="732"/>
      <c r="AB424" s="732"/>
      <c r="AC424" s="732"/>
      <c r="AD424" s="732"/>
      <c r="AE424" s="732"/>
      <c r="AF424" s="731">
        <v>11679.57</v>
      </c>
      <c r="AG424" s="732"/>
      <c r="AH424" s="732"/>
      <c r="AI424" s="732"/>
      <c r="AJ424" s="732"/>
      <c r="AK424" s="731">
        <v>19736.57</v>
      </c>
      <c r="AL424" s="732"/>
      <c r="AM424" s="732"/>
      <c r="AN424" s="732"/>
      <c r="AO424" s="731">
        <v>19110.82</v>
      </c>
      <c r="AP424" s="732"/>
      <c r="AQ424" s="732"/>
      <c r="AR424" s="731">
        <v>92462.24</v>
      </c>
      <c r="AS424" s="732"/>
      <c r="AT424" s="732"/>
      <c r="AU424" s="732"/>
      <c r="AV424" s="732"/>
      <c r="AW424" s="732"/>
      <c r="AX424" s="731">
        <v>1759.41</v>
      </c>
      <c r="AY424" s="731">
        <v>4119.13</v>
      </c>
      <c r="AZ424" s="732"/>
      <c r="BA424" s="732"/>
      <c r="BB424" s="732"/>
      <c r="BC424" s="732"/>
      <c r="BD424" s="731">
        <v>38773.660000000003</v>
      </c>
      <c r="BE424" s="731">
        <v>368.83</v>
      </c>
      <c r="BF424" s="732"/>
      <c r="BG424" s="731">
        <v>869.37</v>
      </c>
      <c r="BH424" s="732"/>
      <c r="BI424" s="732"/>
      <c r="BJ424" s="732"/>
      <c r="BK424" s="732"/>
    </row>
    <row r="425" spans="1:63" ht="22.5" customHeight="1">
      <c r="A425" s="496">
        <v>4</v>
      </c>
      <c r="B425" s="497" t="s">
        <v>915</v>
      </c>
      <c r="C425" s="498" t="s">
        <v>913</v>
      </c>
      <c r="D425" s="498"/>
      <c r="E425" s="497"/>
      <c r="F425" s="498"/>
      <c r="G425" s="550" t="s">
        <v>3095</v>
      </c>
      <c r="H425" s="549" t="s">
        <v>486</v>
      </c>
      <c r="I425">
        <f t="shared" si="6"/>
        <v>103987052.15000001</v>
      </c>
      <c r="J425" s="731">
        <v>119906457.53</v>
      </c>
      <c r="K425" s="731">
        <v>2342801.75</v>
      </c>
      <c r="L425" s="731">
        <v>6046170</v>
      </c>
      <c r="M425" s="731">
        <v>6620340</v>
      </c>
      <c r="N425" s="731">
        <v>12374003.35</v>
      </c>
      <c r="O425" s="731">
        <v>23351269</v>
      </c>
      <c r="P425" s="731">
        <v>11116071.75</v>
      </c>
      <c r="Q425" s="731">
        <v>10947178.5</v>
      </c>
      <c r="R425" s="731">
        <v>3512722.97</v>
      </c>
      <c r="S425" s="731">
        <v>3496873.15</v>
      </c>
      <c r="T425" s="731">
        <v>4322239.16</v>
      </c>
      <c r="U425" s="731">
        <v>2624226.25</v>
      </c>
      <c r="V425" s="731">
        <v>103987052.15000001</v>
      </c>
      <c r="W425" s="731">
        <v>4064938.93</v>
      </c>
      <c r="X425" s="731">
        <v>4999913.55</v>
      </c>
      <c r="Y425" s="731">
        <v>7840641.5</v>
      </c>
      <c r="Z425" s="731">
        <v>20653967.960000001</v>
      </c>
      <c r="AA425" s="731">
        <v>8051731.5</v>
      </c>
      <c r="AB425" s="731">
        <v>3718782</v>
      </c>
      <c r="AC425" s="731">
        <v>1722576.25</v>
      </c>
      <c r="AD425" s="731">
        <v>310768198.36000001</v>
      </c>
      <c r="AE425" s="731">
        <v>17820916.25</v>
      </c>
      <c r="AF425" s="731">
        <v>8729685</v>
      </c>
      <c r="AG425" s="731">
        <v>7543099.7800000003</v>
      </c>
      <c r="AH425" s="731">
        <v>10378553.16</v>
      </c>
      <c r="AI425" s="731">
        <v>6675602.5199999996</v>
      </c>
      <c r="AJ425" s="731">
        <v>19530555.789999999</v>
      </c>
      <c r="AK425" s="731">
        <v>12003200.970000001</v>
      </c>
      <c r="AL425" s="731">
        <v>6653268.25</v>
      </c>
      <c r="AM425" s="731">
        <v>8633844.5500000007</v>
      </c>
      <c r="AN425" s="731">
        <v>15850164.34</v>
      </c>
      <c r="AO425" s="731">
        <v>4918205.45</v>
      </c>
      <c r="AP425" s="731">
        <v>4279480.38</v>
      </c>
      <c r="AQ425" s="731">
        <v>2647090</v>
      </c>
      <c r="AR425" s="731">
        <v>130754222.86</v>
      </c>
      <c r="AS425" s="731">
        <v>4619331.59</v>
      </c>
      <c r="AT425" s="731">
        <v>4583882.71</v>
      </c>
      <c r="AU425" s="731">
        <v>28964740.84</v>
      </c>
      <c r="AV425" s="731">
        <v>8484767</v>
      </c>
      <c r="AW425" s="731">
        <v>9317006.8200000003</v>
      </c>
      <c r="AX425" s="731">
        <v>6670265.5499999998</v>
      </c>
      <c r="AY425" s="731">
        <v>30974659.879999999</v>
      </c>
      <c r="AZ425" s="731">
        <v>2689232.25</v>
      </c>
      <c r="BA425" s="731">
        <v>3411761.6</v>
      </c>
      <c r="BB425" s="731">
        <v>3441551.25</v>
      </c>
      <c r="BC425" s="731">
        <v>2544856.7200000002</v>
      </c>
      <c r="BD425" s="731">
        <v>97280495.489999995</v>
      </c>
      <c r="BE425" s="731">
        <v>23769522.699999999</v>
      </c>
      <c r="BF425" s="731">
        <v>6887479.0499999998</v>
      </c>
      <c r="BG425" s="731">
        <v>28554813.370000001</v>
      </c>
      <c r="BH425" s="731">
        <v>4861746.5</v>
      </c>
      <c r="BI425" s="731">
        <v>7289636.5</v>
      </c>
      <c r="BJ425" s="731">
        <v>8119640.5999999996</v>
      </c>
      <c r="BK425" s="731">
        <v>2843153.3</v>
      </c>
    </row>
    <row r="426" spans="1:63" ht="22.5" customHeight="1">
      <c r="A426" s="496">
        <v>4</v>
      </c>
      <c r="B426" s="497" t="s">
        <v>915</v>
      </c>
      <c r="C426" s="498" t="s">
        <v>913</v>
      </c>
      <c r="D426" s="498"/>
      <c r="E426" s="497"/>
      <c r="F426" s="498"/>
      <c r="G426" s="550" t="s">
        <v>3096</v>
      </c>
      <c r="H426" s="549" t="s">
        <v>487</v>
      </c>
      <c r="I426">
        <f t="shared" si="6"/>
        <v>71568747.769999996</v>
      </c>
      <c r="J426" s="731">
        <v>75703236.459999993</v>
      </c>
      <c r="K426" s="731">
        <v>495026.62</v>
      </c>
      <c r="L426" s="731">
        <v>856823</v>
      </c>
      <c r="M426" s="731">
        <v>3140656.35</v>
      </c>
      <c r="N426" s="731">
        <v>6674053.1299999999</v>
      </c>
      <c r="O426" s="731">
        <v>10912810</v>
      </c>
      <c r="P426" s="731">
        <v>2002767.75</v>
      </c>
      <c r="Q426" s="731">
        <v>6881435.5</v>
      </c>
      <c r="R426" s="731">
        <v>1386513.25</v>
      </c>
      <c r="S426" s="731">
        <v>1156853.74</v>
      </c>
      <c r="T426" s="731">
        <v>800851.2</v>
      </c>
      <c r="U426" s="731">
        <v>960180.87</v>
      </c>
      <c r="V426" s="731">
        <v>71568747.769999996</v>
      </c>
      <c r="W426" s="731">
        <v>1395971.52</v>
      </c>
      <c r="X426" s="731">
        <v>1672047.83</v>
      </c>
      <c r="Y426" s="731">
        <v>1434665</v>
      </c>
      <c r="Z426" s="731">
        <v>3626032.55</v>
      </c>
      <c r="AA426" s="731">
        <v>2040253.75</v>
      </c>
      <c r="AB426" s="731">
        <v>646846.34</v>
      </c>
      <c r="AC426" s="732"/>
      <c r="AD426" s="731">
        <v>178166567.09999999</v>
      </c>
      <c r="AE426" s="731">
        <v>1571447.8</v>
      </c>
      <c r="AF426" s="731">
        <v>4775326</v>
      </c>
      <c r="AG426" s="731">
        <v>2557142.88</v>
      </c>
      <c r="AH426" s="731">
        <v>6367491.7300000004</v>
      </c>
      <c r="AI426" s="731">
        <v>940722.75</v>
      </c>
      <c r="AJ426" s="731">
        <v>8274049</v>
      </c>
      <c r="AK426" s="731">
        <v>3130793.12</v>
      </c>
      <c r="AL426" s="731">
        <v>2672528.9</v>
      </c>
      <c r="AM426" s="731">
        <v>2172938.2999999998</v>
      </c>
      <c r="AN426" s="731">
        <v>5691614.0499999998</v>
      </c>
      <c r="AO426" s="731">
        <v>1599924</v>
      </c>
      <c r="AP426" s="731">
        <v>650398.34</v>
      </c>
      <c r="AQ426" s="731">
        <v>95644.19</v>
      </c>
      <c r="AR426" s="731">
        <v>76134293.780000001</v>
      </c>
      <c r="AS426" s="731">
        <v>1458843.38</v>
      </c>
      <c r="AT426" s="731">
        <v>1454055.25</v>
      </c>
      <c r="AU426" s="731">
        <v>16564733.140000001</v>
      </c>
      <c r="AV426" s="731">
        <v>1586639.25</v>
      </c>
      <c r="AW426" s="731">
        <v>1355941.83</v>
      </c>
      <c r="AX426" s="731">
        <v>1019759.22</v>
      </c>
      <c r="AY426" s="731">
        <v>12362565.24</v>
      </c>
      <c r="AZ426" s="731">
        <v>611583.46</v>
      </c>
      <c r="BA426" s="731">
        <v>423765.35</v>
      </c>
      <c r="BB426" s="731">
        <v>1039735.43</v>
      </c>
      <c r="BC426" s="731">
        <v>787006.88</v>
      </c>
      <c r="BD426" s="731">
        <v>61674161.469999999</v>
      </c>
      <c r="BE426" s="731">
        <v>4786855.1399999997</v>
      </c>
      <c r="BF426" s="731">
        <v>1596277.5</v>
      </c>
      <c r="BG426" s="731">
        <v>9889889.2300000004</v>
      </c>
      <c r="BH426" s="731">
        <v>346731.75</v>
      </c>
      <c r="BI426" s="731">
        <v>2972913.53</v>
      </c>
      <c r="BJ426" s="731">
        <v>2018636.75</v>
      </c>
      <c r="BK426" s="731">
        <v>991933.65</v>
      </c>
    </row>
    <row r="427" spans="1:63" ht="22.5" customHeight="1">
      <c r="A427" s="496">
        <v>4</v>
      </c>
      <c r="B427" s="497" t="s">
        <v>915</v>
      </c>
      <c r="C427" s="498" t="s">
        <v>913</v>
      </c>
      <c r="D427" s="498"/>
      <c r="E427" s="497"/>
      <c r="F427" s="498"/>
      <c r="G427" s="550" t="s">
        <v>3097</v>
      </c>
      <c r="H427" s="549" t="s">
        <v>3944</v>
      </c>
      <c r="I427">
        <f t="shared" si="6"/>
        <v>-5843533.54</v>
      </c>
      <c r="J427" s="731">
        <v>-13695242.699999999</v>
      </c>
      <c r="K427" s="731">
        <v>-37276.39</v>
      </c>
      <c r="L427" s="731">
        <v>-59902.71</v>
      </c>
      <c r="M427" s="731">
        <v>-93485.95</v>
      </c>
      <c r="N427" s="731">
        <v>-201752.42</v>
      </c>
      <c r="O427" s="731">
        <v>-3040878.46</v>
      </c>
      <c r="P427" s="731">
        <v>-239509.4</v>
      </c>
      <c r="Q427" s="731">
        <v>-417855.89</v>
      </c>
      <c r="R427" s="731">
        <v>-69157.149999999994</v>
      </c>
      <c r="S427" s="731">
        <v>-224181.84</v>
      </c>
      <c r="T427" s="731">
        <v>-102139.09</v>
      </c>
      <c r="U427" s="731">
        <v>-225254.23</v>
      </c>
      <c r="V427" s="731">
        <v>-5843533.54</v>
      </c>
      <c r="W427" s="731">
        <v>-111386.18</v>
      </c>
      <c r="X427" s="731">
        <v>-244567.79</v>
      </c>
      <c r="Y427" s="731">
        <v>-173446.19</v>
      </c>
      <c r="Z427" s="731">
        <v>-793718.72</v>
      </c>
      <c r="AA427" s="731">
        <v>-18395.349999999999</v>
      </c>
      <c r="AB427" s="731">
        <v>-108318.7</v>
      </c>
      <c r="AC427" s="732"/>
      <c r="AD427" s="731">
        <v>-434939.61</v>
      </c>
      <c r="AE427" s="731">
        <v>-441665.13</v>
      </c>
      <c r="AF427" s="731">
        <v>-1004090.88</v>
      </c>
      <c r="AG427" s="731">
        <v>-564333.66</v>
      </c>
      <c r="AH427" s="731">
        <v>-1278849.6000000001</v>
      </c>
      <c r="AI427" s="731">
        <v>-141970.85999999999</v>
      </c>
      <c r="AJ427" s="731">
        <v>-1613515.41</v>
      </c>
      <c r="AK427" s="731">
        <v>-73392.47</v>
      </c>
      <c r="AL427" s="731">
        <v>-625112.69999999995</v>
      </c>
      <c r="AM427" s="731">
        <v>-382114.74</v>
      </c>
      <c r="AN427" s="731">
        <v>-1404227.37</v>
      </c>
      <c r="AO427" s="731">
        <v>-302486.2</v>
      </c>
      <c r="AP427" s="731">
        <v>-95773.62</v>
      </c>
      <c r="AQ427" s="731">
        <v>-18283.509999999998</v>
      </c>
      <c r="AR427" s="731">
        <v>-9115008.6199999992</v>
      </c>
      <c r="AS427" s="731">
        <v>-237441.22</v>
      </c>
      <c r="AT427" s="731">
        <v>-126302.79</v>
      </c>
      <c r="AU427" s="731">
        <v>-4243974.05</v>
      </c>
      <c r="AV427" s="731">
        <v>-207722.62</v>
      </c>
      <c r="AW427" s="731">
        <v>-121671.74</v>
      </c>
      <c r="AX427" s="731">
        <v>-28362.799999999999</v>
      </c>
      <c r="AY427" s="731">
        <v>-59149.93</v>
      </c>
      <c r="AZ427" s="731">
        <v>-40720.949999999997</v>
      </c>
      <c r="BA427" s="731">
        <v>-91325.25</v>
      </c>
      <c r="BB427" s="731">
        <v>-68238.8</v>
      </c>
      <c r="BC427" s="731">
        <v>-156471.14000000001</v>
      </c>
      <c r="BD427" s="731">
        <v>-8975985.1300000008</v>
      </c>
      <c r="BE427" s="731">
        <v>-410950.24</v>
      </c>
      <c r="BF427" s="731">
        <v>-290441.39</v>
      </c>
      <c r="BG427" s="731">
        <v>-2012422.98</v>
      </c>
      <c r="BH427" s="731">
        <v>-133726.03</v>
      </c>
      <c r="BI427" s="732"/>
      <c r="BJ427" s="731">
        <v>-269574.28999999998</v>
      </c>
      <c r="BK427" s="731">
        <v>-55074.54</v>
      </c>
    </row>
    <row r="428" spans="1:63" ht="22.5" customHeight="1">
      <c r="A428" s="496">
        <v>4</v>
      </c>
      <c r="B428" s="497" t="s">
        <v>915</v>
      </c>
      <c r="C428" s="498" t="s">
        <v>913</v>
      </c>
      <c r="D428" s="498"/>
      <c r="E428" s="497"/>
      <c r="F428" s="498"/>
      <c r="G428" s="550" t="s">
        <v>3099</v>
      </c>
      <c r="H428" s="549" t="s">
        <v>3945</v>
      </c>
      <c r="I428">
        <f t="shared" si="6"/>
        <v>1051580.8400000001</v>
      </c>
      <c r="J428" s="731">
        <v>11276673.560000001</v>
      </c>
      <c r="K428" s="731">
        <v>306783.02</v>
      </c>
      <c r="L428" s="731">
        <v>241002.62</v>
      </c>
      <c r="M428" s="731">
        <v>1109551.96</v>
      </c>
      <c r="N428" s="731">
        <v>1224280.96</v>
      </c>
      <c r="O428" s="731">
        <v>954622.96</v>
      </c>
      <c r="P428" s="731">
        <v>700260.66</v>
      </c>
      <c r="Q428" s="731">
        <v>2285465.2999999998</v>
      </c>
      <c r="R428" s="731">
        <v>465355.49</v>
      </c>
      <c r="S428" s="731">
        <v>53809.36</v>
      </c>
      <c r="T428" s="731">
        <v>456049.88</v>
      </c>
      <c r="U428" s="731">
        <v>144961.97</v>
      </c>
      <c r="V428" s="731">
        <v>1051580.8400000001</v>
      </c>
      <c r="W428" s="731">
        <v>64898.21</v>
      </c>
      <c r="X428" s="731">
        <v>422700.88</v>
      </c>
      <c r="Y428" s="731">
        <v>85880.35</v>
      </c>
      <c r="Z428" s="731">
        <v>531400.52</v>
      </c>
      <c r="AA428" s="731">
        <v>99467.63</v>
      </c>
      <c r="AB428" s="731">
        <v>89898.09</v>
      </c>
      <c r="AC428" s="732"/>
      <c r="AD428" s="731">
        <v>4888209.4000000004</v>
      </c>
      <c r="AE428" s="731">
        <v>126893.97</v>
      </c>
      <c r="AF428" s="731">
        <v>1027121.84</v>
      </c>
      <c r="AG428" s="731">
        <v>191167.72</v>
      </c>
      <c r="AH428" s="731">
        <v>1308385.8500000001</v>
      </c>
      <c r="AI428" s="731">
        <v>408101.45</v>
      </c>
      <c r="AJ428" s="731">
        <v>1342957.71</v>
      </c>
      <c r="AK428" s="731">
        <v>192231.76</v>
      </c>
      <c r="AL428" s="731">
        <v>347246.87</v>
      </c>
      <c r="AM428" s="732"/>
      <c r="AN428" s="731">
        <v>1533446.48</v>
      </c>
      <c r="AO428" s="731">
        <v>398168.51</v>
      </c>
      <c r="AP428" s="731">
        <v>119740.74</v>
      </c>
      <c r="AQ428" s="731">
        <v>43.6</v>
      </c>
      <c r="AR428" s="731">
        <v>18410008.25</v>
      </c>
      <c r="AS428" s="731">
        <v>600928.84</v>
      </c>
      <c r="AT428" s="731">
        <v>499404.38</v>
      </c>
      <c r="AU428" s="731">
        <v>1976367.4</v>
      </c>
      <c r="AV428" s="731">
        <v>352082.66</v>
      </c>
      <c r="AW428" s="731">
        <v>46150.43</v>
      </c>
      <c r="AX428" s="731">
        <v>183752.97</v>
      </c>
      <c r="AY428" s="731">
        <v>1406690.95</v>
      </c>
      <c r="AZ428" s="731">
        <v>176231.24</v>
      </c>
      <c r="BA428" s="731">
        <v>92301.88</v>
      </c>
      <c r="BB428" s="731">
        <v>260113.14</v>
      </c>
      <c r="BC428" s="731">
        <v>131113.96</v>
      </c>
      <c r="BD428" s="731">
        <v>11636868.67</v>
      </c>
      <c r="BE428" s="731">
        <v>1166396.76</v>
      </c>
      <c r="BF428" s="731">
        <v>189295.32</v>
      </c>
      <c r="BG428" s="731">
        <v>694950.56</v>
      </c>
      <c r="BH428" s="731">
        <v>184322.43</v>
      </c>
      <c r="BI428" s="732"/>
      <c r="BJ428" s="731">
        <v>161994.6</v>
      </c>
      <c r="BK428" s="731">
        <v>47797.36</v>
      </c>
    </row>
    <row r="429" spans="1:63" ht="22.5" customHeight="1">
      <c r="A429" s="496">
        <v>4</v>
      </c>
      <c r="B429" s="497" t="s">
        <v>915</v>
      </c>
      <c r="C429" s="498" t="s">
        <v>913</v>
      </c>
      <c r="D429" s="498"/>
      <c r="E429" s="497"/>
      <c r="F429" s="498"/>
      <c r="G429" s="550" t="s">
        <v>3101</v>
      </c>
      <c r="H429" s="549" t="s">
        <v>490</v>
      </c>
      <c r="I429">
        <f t="shared" si="6"/>
        <v>1274060</v>
      </c>
      <c r="J429" s="731">
        <v>254761.75</v>
      </c>
      <c r="K429" s="731">
        <v>439813.75</v>
      </c>
      <c r="L429" s="731">
        <v>1275780</v>
      </c>
      <c r="M429" s="731">
        <v>962093</v>
      </c>
      <c r="N429" s="731">
        <v>1156918.2</v>
      </c>
      <c r="O429" s="731">
        <v>865072</v>
      </c>
      <c r="P429" s="731">
        <v>1134053.75</v>
      </c>
      <c r="Q429" s="731">
        <v>1091411</v>
      </c>
      <c r="R429" s="731">
        <v>1000252.17</v>
      </c>
      <c r="S429" s="731">
        <v>1151630</v>
      </c>
      <c r="T429" s="731">
        <v>557285</v>
      </c>
      <c r="U429" s="731">
        <v>407813</v>
      </c>
      <c r="V429" s="731">
        <v>1274060</v>
      </c>
      <c r="W429" s="731">
        <v>690022</v>
      </c>
      <c r="X429" s="731">
        <v>521604</v>
      </c>
      <c r="Y429" s="731">
        <v>359920</v>
      </c>
      <c r="Z429" s="731">
        <v>3762937.15</v>
      </c>
      <c r="AA429" s="731">
        <v>847221.26</v>
      </c>
      <c r="AB429" s="731">
        <v>597129</v>
      </c>
      <c r="AC429" s="731">
        <v>444854</v>
      </c>
      <c r="AD429" s="731">
        <v>2124557</v>
      </c>
      <c r="AE429" s="731">
        <v>1108339</v>
      </c>
      <c r="AF429" s="731">
        <v>1160106</v>
      </c>
      <c r="AG429" s="731">
        <v>2049512.5</v>
      </c>
      <c r="AH429" s="731">
        <v>1547894</v>
      </c>
      <c r="AI429" s="731">
        <v>552371.93000000005</v>
      </c>
      <c r="AJ429" s="731">
        <v>1885595.5</v>
      </c>
      <c r="AK429" s="731">
        <v>1026860</v>
      </c>
      <c r="AL429" s="731">
        <v>827658.5</v>
      </c>
      <c r="AM429" s="731">
        <v>1154308.92</v>
      </c>
      <c r="AN429" s="731">
        <v>1186211.29</v>
      </c>
      <c r="AO429" s="731">
        <v>836271.75</v>
      </c>
      <c r="AP429" s="731">
        <v>483119.25</v>
      </c>
      <c r="AQ429" s="731">
        <v>623056</v>
      </c>
      <c r="AR429" s="731">
        <v>855512.75</v>
      </c>
      <c r="AS429" s="731">
        <v>803030.26</v>
      </c>
      <c r="AT429" s="731">
        <v>514517.5</v>
      </c>
      <c r="AU429" s="731">
        <v>1010431.2</v>
      </c>
      <c r="AV429" s="731">
        <v>842362</v>
      </c>
      <c r="AW429" s="731">
        <v>170427</v>
      </c>
      <c r="AX429" s="731">
        <v>1343358.5</v>
      </c>
      <c r="AY429" s="731">
        <v>1394465</v>
      </c>
      <c r="AZ429" s="731">
        <v>1050254.75</v>
      </c>
      <c r="BA429" s="731">
        <v>459008</v>
      </c>
      <c r="BB429" s="731">
        <v>696915</v>
      </c>
      <c r="BC429" s="731">
        <v>352865</v>
      </c>
      <c r="BD429" s="731">
        <v>574008.75</v>
      </c>
      <c r="BE429" s="731">
        <v>970491.25</v>
      </c>
      <c r="BF429" s="731">
        <v>294202</v>
      </c>
      <c r="BG429" s="731">
        <v>2369374.5</v>
      </c>
      <c r="BH429" s="731">
        <v>97276.22</v>
      </c>
      <c r="BI429" s="731">
        <v>1309417.5</v>
      </c>
      <c r="BJ429" s="731">
        <v>1488029.45</v>
      </c>
      <c r="BK429" s="731">
        <v>702978.75</v>
      </c>
    </row>
    <row r="430" spans="1:63" ht="22.5" customHeight="1">
      <c r="A430" s="496">
        <v>4</v>
      </c>
      <c r="B430" s="497" t="s">
        <v>915</v>
      </c>
      <c r="C430" s="498" t="s">
        <v>913</v>
      </c>
      <c r="D430" s="498"/>
      <c r="E430" s="497"/>
      <c r="F430" s="498"/>
      <c r="G430" s="550" t="s">
        <v>3102</v>
      </c>
      <c r="H430" s="549" t="s">
        <v>491</v>
      </c>
      <c r="I430">
        <f t="shared" si="6"/>
        <v>10878959.25</v>
      </c>
      <c r="J430" s="731">
        <v>25161006.25</v>
      </c>
      <c r="K430" s="732"/>
      <c r="L430" s="731">
        <v>113552</v>
      </c>
      <c r="M430" s="731">
        <v>131881</v>
      </c>
      <c r="N430" s="731">
        <v>2712709.75</v>
      </c>
      <c r="O430" s="731">
        <v>303627</v>
      </c>
      <c r="P430" s="731">
        <v>185914</v>
      </c>
      <c r="Q430" s="731">
        <v>105334</v>
      </c>
      <c r="R430" s="731">
        <v>134504.75</v>
      </c>
      <c r="S430" s="731">
        <v>68001</v>
      </c>
      <c r="T430" s="731">
        <v>226649</v>
      </c>
      <c r="U430" s="731">
        <v>107584.5</v>
      </c>
      <c r="V430" s="731">
        <v>10878959.25</v>
      </c>
      <c r="W430" s="731">
        <v>434135</v>
      </c>
      <c r="X430" s="731">
        <v>228938</v>
      </c>
      <c r="Y430" s="731">
        <v>129762</v>
      </c>
      <c r="Z430" s="731">
        <v>1240453.8</v>
      </c>
      <c r="AA430" s="731">
        <v>442587</v>
      </c>
      <c r="AB430" s="731">
        <v>258761.5</v>
      </c>
      <c r="AC430" s="732"/>
      <c r="AD430" s="731">
        <v>32500506.59</v>
      </c>
      <c r="AE430" s="731">
        <v>191955.5</v>
      </c>
      <c r="AF430" s="731">
        <v>181062</v>
      </c>
      <c r="AG430" s="731">
        <v>204577.5</v>
      </c>
      <c r="AH430" s="731">
        <v>328918</v>
      </c>
      <c r="AI430" s="731">
        <v>199829</v>
      </c>
      <c r="AJ430" s="731">
        <v>2449597.75</v>
      </c>
      <c r="AK430" s="731">
        <v>303984.5</v>
      </c>
      <c r="AL430" s="731">
        <v>80506.75</v>
      </c>
      <c r="AM430" s="731">
        <v>207132.1</v>
      </c>
      <c r="AN430" s="731">
        <v>1587848.46</v>
      </c>
      <c r="AO430" s="731">
        <v>115279.9</v>
      </c>
      <c r="AP430" s="731">
        <v>90551.85</v>
      </c>
      <c r="AQ430" s="731">
        <v>79498</v>
      </c>
      <c r="AR430" s="731">
        <v>19594416.91</v>
      </c>
      <c r="AS430" s="731">
        <v>373934.25</v>
      </c>
      <c r="AT430" s="731">
        <v>429783.5</v>
      </c>
      <c r="AU430" s="731">
        <v>2288561</v>
      </c>
      <c r="AV430" s="731">
        <v>832767</v>
      </c>
      <c r="AW430" s="731">
        <v>416070.5</v>
      </c>
      <c r="AX430" s="731">
        <v>743670.47</v>
      </c>
      <c r="AY430" s="731">
        <v>3338108</v>
      </c>
      <c r="AZ430" s="731">
        <v>547121</v>
      </c>
      <c r="BA430" s="731">
        <v>264906</v>
      </c>
      <c r="BB430" s="731">
        <v>341286</v>
      </c>
      <c r="BC430" s="731">
        <v>465391</v>
      </c>
      <c r="BD430" s="731">
        <v>12636725</v>
      </c>
      <c r="BE430" s="731">
        <v>502182.55</v>
      </c>
      <c r="BF430" s="731">
        <v>311625</v>
      </c>
      <c r="BG430" s="731">
        <v>2272396</v>
      </c>
      <c r="BH430" s="731">
        <v>7838</v>
      </c>
      <c r="BI430" s="731">
        <v>991295.75</v>
      </c>
      <c r="BJ430" s="731">
        <v>594596.65</v>
      </c>
      <c r="BK430" s="731">
        <v>238693.75</v>
      </c>
    </row>
    <row r="431" spans="1:63" ht="22.5" customHeight="1">
      <c r="A431" s="496">
        <v>4</v>
      </c>
      <c r="B431" s="497" t="s">
        <v>915</v>
      </c>
      <c r="C431" s="498" t="s">
        <v>913</v>
      </c>
      <c r="D431" s="498"/>
      <c r="E431" s="497"/>
      <c r="F431" s="498"/>
      <c r="G431" s="550" t="s">
        <v>3103</v>
      </c>
      <c r="H431" s="549" t="s">
        <v>2284</v>
      </c>
      <c r="I431">
        <f t="shared" si="6"/>
        <v>12505368.5</v>
      </c>
      <c r="J431" s="731">
        <v>20272479.41</v>
      </c>
      <c r="K431" s="731">
        <v>425809.25</v>
      </c>
      <c r="L431" s="731">
        <v>1012219</v>
      </c>
      <c r="M431" s="731">
        <v>903661.65</v>
      </c>
      <c r="N431" s="731">
        <v>3197667.25</v>
      </c>
      <c r="O431" s="731">
        <v>3012148.96</v>
      </c>
      <c r="P431" s="731">
        <v>2394049</v>
      </c>
      <c r="Q431" s="731">
        <v>2288350.5</v>
      </c>
      <c r="R431" s="731">
        <v>507927.9</v>
      </c>
      <c r="S431" s="731">
        <v>483444.3</v>
      </c>
      <c r="T431" s="731">
        <v>504437.1</v>
      </c>
      <c r="U431" s="731">
        <v>380903</v>
      </c>
      <c r="V431" s="731">
        <v>12505368.5</v>
      </c>
      <c r="W431" s="731">
        <v>310905.68</v>
      </c>
      <c r="X431" s="731">
        <v>935476.91</v>
      </c>
      <c r="Y431" s="731">
        <v>975704</v>
      </c>
      <c r="Z431" s="731">
        <v>1951430.05</v>
      </c>
      <c r="AA431" s="731">
        <v>819719.25</v>
      </c>
      <c r="AB431" s="731">
        <v>344825.25</v>
      </c>
      <c r="AC431" s="731">
        <v>202225</v>
      </c>
      <c r="AD431" s="731">
        <v>35611600.960000001</v>
      </c>
      <c r="AE431" s="731">
        <v>1774285</v>
      </c>
      <c r="AF431" s="731">
        <v>1623601.75</v>
      </c>
      <c r="AG431" s="731">
        <v>1031131.55</v>
      </c>
      <c r="AH431" s="731">
        <v>1323048</v>
      </c>
      <c r="AI431" s="731">
        <v>710362.03</v>
      </c>
      <c r="AJ431" s="731">
        <v>3442510.84</v>
      </c>
      <c r="AK431" s="731">
        <v>1027834</v>
      </c>
      <c r="AL431" s="731">
        <v>1079792.25</v>
      </c>
      <c r="AM431" s="731">
        <v>1113313.05</v>
      </c>
      <c r="AN431" s="731">
        <v>1901810.26</v>
      </c>
      <c r="AO431" s="731">
        <v>650602.5</v>
      </c>
      <c r="AP431" s="731">
        <v>464224.36</v>
      </c>
      <c r="AQ431" s="731">
        <v>339351.5</v>
      </c>
      <c r="AR431" s="731">
        <v>20788822.960000001</v>
      </c>
      <c r="AS431" s="731">
        <v>873512</v>
      </c>
      <c r="AT431" s="731">
        <v>639586.34</v>
      </c>
      <c r="AU431" s="731">
        <v>5316797.5</v>
      </c>
      <c r="AV431" s="731">
        <v>973823.25</v>
      </c>
      <c r="AW431" s="731">
        <v>1166491</v>
      </c>
      <c r="AX431" s="731">
        <v>669186.84</v>
      </c>
      <c r="AY431" s="731">
        <v>6539764.7300000004</v>
      </c>
      <c r="AZ431" s="731">
        <v>316434</v>
      </c>
      <c r="BA431" s="731">
        <v>691834.5</v>
      </c>
      <c r="BB431" s="731">
        <v>375385</v>
      </c>
      <c r="BC431" s="731">
        <v>326662.31</v>
      </c>
      <c r="BD431" s="731">
        <v>13035453.41</v>
      </c>
      <c r="BE431" s="731">
        <v>3205634.75</v>
      </c>
      <c r="BF431" s="731">
        <v>900146</v>
      </c>
      <c r="BG431" s="731">
        <v>3092247.27</v>
      </c>
      <c r="BH431" s="731">
        <v>473426.75</v>
      </c>
      <c r="BI431" s="731">
        <v>947599.25</v>
      </c>
      <c r="BJ431" s="731">
        <v>1277225.8500000001</v>
      </c>
      <c r="BK431" s="731">
        <v>338072.75</v>
      </c>
    </row>
    <row r="432" spans="1:63" ht="22.5" customHeight="1">
      <c r="A432" s="496">
        <v>4</v>
      </c>
      <c r="B432" s="497" t="s">
        <v>915</v>
      </c>
      <c r="C432" s="498" t="s">
        <v>913</v>
      </c>
      <c r="D432" s="498"/>
      <c r="E432" s="497"/>
      <c r="F432" s="498"/>
      <c r="G432" s="550" t="s">
        <v>3104</v>
      </c>
      <c r="H432" s="549" t="s">
        <v>2285</v>
      </c>
      <c r="I432">
        <f t="shared" si="6"/>
        <v>10288493.5</v>
      </c>
      <c r="J432" s="731">
        <v>10565138.24</v>
      </c>
      <c r="K432" s="731">
        <v>110462</v>
      </c>
      <c r="L432" s="731">
        <v>208658</v>
      </c>
      <c r="M432" s="731">
        <v>430664.08</v>
      </c>
      <c r="N432" s="731">
        <v>1025699.81</v>
      </c>
      <c r="O432" s="731">
        <v>1509007</v>
      </c>
      <c r="P432" s="731">
        <v>773507.55</v>
      </c>
      <c r="Q432" s="731">
        <v>968642.5</v>
      </c>
      <c r="R432" s="731">
        <v>251279.81</v>
      </c>
      <c r="S432" s="731">
        <v>113559.25</v>
      </c>
      <c r="T432" s="731">
        <v>114381.25</v>
      </c>
      <c r="U432" s="731">
        <v>73912</v>
      </c>
      <c r="V432" s="731">
        <v>10288493.5</v>
      </c>
      <c r="W432" s="731">
        <v>141571</v>
      </c>
      <c r="X432" s="731">
        <v>272776.7</v>
      </c>
      <c r="Y432" s="731">
        <v>91966</v>
      </c>
      <c r="Z432" s="731">
        <v>239177.92</v>
      </c>
      <c r="AA432" s="731">
        <v>224144.75</v>
      </c>
      <c r="AB432" s="731">
        <v>108057.5</v>
      </c>
      <c r="AC432" s="732"/>
      <c r="AD432" s="731">
        <v>23561309.18</v>
      </c>
      <c r="AE432" s="731">
        <v>278570.75</v>
      </c>
      <c r="AF432" s="731">
        <v>901834</v>
      </c>
      <c r="AG432" s="731">
        <v>339647.5</v>
      </c>
      <c r="AH432" s="731">
        <v>1158192</v>
      </c>
      <c r="AI432" s="731">
        <v>243012</v>
      </c>
      <c r="AJ432" s="731">
        <v>1382989.39</v>
      </c>
      <c r="AK432" s="731">
        <v>350063</v>
      </c>
      <c r="AL432" s="731">
        <v>501377.75</v>
      </c>
      <c r="AM432" s="731">
        <v>220285</v>
      </c>
      <c r="AN432" s="731">
        <v>563854.19999999995</v>
      </c>
      <c r="AO432" s="731">
        <v>272412</v>
      </c>
      <c r="AP432" s="731">
        <v>101762.75</v>
      </c>
      <c r="AQ432" s="732"/>
      <c r="AR432" s="731">
        <v>9053165.5500000007</v>
      </c>
      <c r="AS432" s="731">
        <v>221262</v>
      </c>
      <c r="AT432" s="731">
        <v>307575.95</v>
      </c>
      <c r="AU432" s="731">
        <v>3677374.94</v>
      </c>
      <c r="AV432" s="731">
        <v>130833</v>
      </c>
      <c r="AW432" s="731">
        <v>234183.15</v>
      </c>
      <c r="AX432" s="731">
        <v>246331.03</v>
      </c>
      <c r="AY432" s="731">
        <v>1790947</v>
      </c>
      <c r="AZ432" s="731">
        <v>163951</v>
      </c>
      <c r="BA432" s="731">
        <v>28432.2</v>
      </c>
      <c r="BB432" s="731">
        <v>76414</v>
      </c>
      <c r="BC432" s="731">
        <v>141646.20000000001</v>
      </c>
      <c r="BD432" s="731">
        <v>8288685</v>
      </c>
      <c r="BE432" s="731">
        <v>757102.94</v>
      </c>
      <c r="BF432" s="731">
        <v>311594</v>
      </c>
      <c r="BG432" s="731">
        <v>1107117.58</v>
      </c>
      <c r="BH432" s="731">
        <v>7413.5</v>
      </c>
      <c r="BI432" s="731">
        <v>300335</v>
      </c>
      <c r="BJ432" s="731">
        <v>378105.75</v>
      </c>
      <c r="BK432" s="731">
        <v>68361.5</v>
      </c>
    </row>
    <row r="433" spans="1:63" ht="22.5" customHeight="1">
      <c r="A433" s="496">
        <v>4</v>
      </c>
      <c r="B433" s="497" t="s">
        <v>915</v>
      </c>
      <c r="C433" s="498" t="s">
        <v>913</v>
      </c>
      <c r="D433" s="498"/>
      <c r="E433" s="497"/>
      <c r="F433" s="498"/>
      <c r="G433" s="550" t="s">
        <v>3106</v>
      </c>
      <c r="H433" s="549" t="s">
        <v>2286</v>
      </c>
      <c r="I433">
        <f t="shared" si="6"/>
        <v>-793488.07</v>
      </c>
      <c r="J433" s="731">
        <v>-1816952.43</v>
      </c>
      <c r="K433" s="731">
        <v>-15898.7</v>
      </c>
      <c r="L433" s="731">
        <v>-27988.68</v>
      </c>
      <c r="M433" s="731">
        <v>-19995.79</v>
      </c>
      <c r="N433" s="731">
        <v>-24884.400000000001</v>
      </c>
      <c r="O433" s="731">
        <v>-253842.07</v>
      </c>
      <c r="P433" s="731">
        <v>-101004.27</v>
      </c>
      <c r="Q433" s="731">
        <v>-33018.14</v>
      </c>
      <c r="R433" s="731">
        <v>-32370.58</v>
      </c>
      <c r="S433" s="731">
        <v>-46900.22</v>
      </c>
      <c r="T433" s="731">
        <v>-18562.37</v>
      </c>
      <c r="U433" s="731">
        <v>-21918.7</v>
      </c>
      <c r="V433" s="731">
        <v>-793488.07</v>
      </c>
      <c r="W433" s="731">
        <v>-29712.19</v>
      </c>
      <c r="X433" s="731">
        <v>-4286.25</v>
      </c>
      <c r="Y433" s="731">
        <v>-3423.81</v>
      </c>
      <c r="Z433" s="731">
        <v>-77449.48</v>
      </c>
      <c r="AA433" s="731">
        <v>-23522.17</v>
      </c>
      <c r="AB433" s="731">
        <v>-6549.9</v>
      </c>
      <c r="AC433" s="732"/>
      <c r="AD433" s="731">
        <v>-3762079.42</v>
      </c>
      <c r="AE433" s="731">
        <v>-82023.899999999994</v>
      </c>
      <c r="AF433" s="731">
        <v>-225858.09</v>
      </c>
      <c r="AG433" s="731">
        <v>-198132.35</v>
      </c>
      <c r="AH433" s="731">
        <v>-169306.09</v>
      </c>
      <c r="AI433" s="731">
        <v>-36835.29</v>
      </c>
      <c r="AJ433" s="731">
        <v>-106134.5</v>
      </c>
      <c r="AK433" s="731">
        <v>-344926.58</v>
      </c>
      <c r="AL433" s="731">
        <v>-168753.21</v>
      </c>
      <c r="AM433" s="732"/>
      <c r="AN433" s="731">
        <v>-112475.47</v>
      </c>
      <c r="AO433" s="731">
        <v>-43232.61</v>
      </c>
      <c r="AP433" s="731">
        <v>-5905.57</v>
      </c>
      <c r="AQ433" s="731">
        <v>-3408.97</v>
      </c>
      <c r="AR433" s="731">
        <v>-1463005.37</v>
      </c>
      <c r="AS433" s="731">
        <v>-22922.05</v>
      </c>
      <c r="AT433" s="731">
        <v>-5685.25</v>
      </c>
      <c r="AU433" s="731">
        <v>-573012.66</v>
      </c>
      <c r="AV433" s="731">
        <v>-45836.9</v>
      </c>
      <c r="AW433" s="731">
        <v>-16286.12</v>
      </c>
      <c r="AX433" s="731">
        <v>-7016.79</v>
      </c>
      <c r="AY433" s="731">
        <v>-5986.91</v>
      </c>
      <c r="AZ433" s="731">
        <v>-6619.53</v>
      </c>
      <c r="BA433" s="731">
        <v>-63.77</v>
      </c>
      <c r="BB433" s="731">
        <v>-15585.66</v>
      </c>
      <c r="BC433" s="731">
        <v>-41345.519999999997</v>
      </c>
      <c r="BD433" s="731">
        <v>-338706.34</v>
      </c>
      <c r="BE433" s="731">
        <v>-38816.480000000003</v>
      </c>
      <c r="BF433" s="731">
        <v>-25735.99</v>
      </c>
      <c r="BG433" s="731">
        <v>-132013.85</v>
      </c>
      <c r="BH433" s="731">
        <v>-3047.88</v>
      </c>
      <c r="BI433" s="731">
        <v>-28627.17</v>
      </c>
      <c r="BJ433" s="731">
        <v>-13738.7</v>
      </c>
      <c r="BK433" s="731">
        <v>-1397.67</v>
      </c>
    </row>
    <row r="434" spans="1:63" ht="22.5" customHeight="1">
      <c r="A434" s="496">
        <v>4</v>
      </c>
      <c r="B434" s="497" t="s">
        <v>915</v>
      </c>
      <c r="C434" s="498" t="s">
        <v>913</v>
      </c>
      <c r="D434" s="498"/>
      <c r="E434" s="497"/>
      <c r="F434" s="498"/>
      <c r="G434" s="550" t="s">
        <v>3108</v>
      </c>
      <c r="H434" s="549" t="s">
        <v>2287</v>
      </c>
      <c r="I434">
        <f t="shared" si="6"/>
        <v>1211191.07</v>
      </c>
      <c r="J434" s="731">
        <v>745220.78</v>
      </c>
      <c r="K434" s="731">
        <v>14726.72</v>
      </c>
      <c r="L434" s="731">
        <v>75449.42</v>
      </c>
      <c r="M434" s="731">
        <v>120857.91</v>
      </c>
      <c r="N434" s="731">
        <v>229898.48</v>
      </c>
      <c r="O434" s="731">
        <v>32919.69</v>
      </c>
      <c r="P434" s="731">
        <v>149526.47</v>
      </c>
      <c r="Q434" s="731">
        <v>297629.32</v>
      </c>
      <c r="R434" s="731">
        <v>36228.68</v>
      </c>
      <c r="S434" s="731">
        <v>64762.64</v>
      </c>
      <c r="T434" s="731">
        <v>18972.919999999998</v>
      </c>
      <c r="U434" s="731">
        <v>11770.6</v>
      </c>
      <c r="V434" s="731">
        <v>1211191.07</v>
      </c>
      <c r="W434" s="731">
        <v>16224.59</v>
      </c>
      <c r="X434" s="731">
        <v>17639.189999999999</v>
      </c>
      <c r="Y434" s="732"/>
      <c r="Z434" s="731">
        <v>267472.40000000002</v>
      </c>
      <c r="AA434" s="731">
        <v>1553.4</v>
      </c>
      <c r="AB434" s="731">
        <v>2061.96</v>
      </c>
      <c r="AC434" s="732"/>
      <c r="AD434" s="731">
        <v>6896623.7400000002</v>
      </c>
      <c r="AE434" s="731">
        <v>5737.21</v>
      </c>
      <c r="AF434" s="731">
        <v>165662.04999999999</v>
      </c>
      <c r="AG434" s="731">
        <v>61847.98</v>
      </c>
      <c r="AH434" s="731">
        <v>269546.71999999997</v>
      </c>
      <c r="AI434" s="731">
        <v>57784.05</v>
      </c>
      <c r="AJ434" s="731">
        <v>246957.74</v>
      </c>
      <c r="AK434" s="731">
        <v>32938.93</v>
      </c>
      <c r="AL434" s="731">
        <v>41248.21</v>
      </c>
      <c r="AM434" s="732"/>
      <c r="AN434" s="731">
        <v>305862.31</v>
      </c>
      <c r="AO434" s="731">
        <v>59120.47</v>
      </c>
      <c r="AP434" s="731">
        <v>17240.84</v>
      </c>
      <c r="AQ434" s="731">
        <v>8456.2099999999991</v>
      </c>
      <c r="AR434" s="731">
        <v>1755442.47</v>
      </c>
      <c r="AS434" s="731">
        <v>34382.32</v>
      </c>
      <c r="AT434" s="731">
        <v>7593.37</v>
      </c>
      <c r="AU434" s="731">
        <v>128966.35</v>
      </c>
      <c r="AV434" s="731">
        <v>30854.560000000001</v>
      </c>
      <c r="AW434" s="731">
        <v>1328.84</v>
      </c>
      <c r="AX434" s="731">
        <v>68572.009999999995</v>
      </c>
      <c r="AY434" s="731">
        <v>220136.01</v>
      </c>
      <c r="AZ434" s="731">
        <v>30217.34</v>
      </c>
      <c r="BA434" s="732"/>
      <c r="BB434" s="731">
        <v>14385.92</v>
      </c>
      <c r="BC434" s="731">
        <v>20900.490000000002</v>
      </c>
      <c r="BD434" s="731">
        <v>822422.59</v>
      </c>
      <c r="BE434" s="731">
        <v>85541.57</v>
      </c>
      <c r="BF434" s="731">
        <v>73640.160000000003</v>
      </c>
      <c r="BG434" s="731">
        <v>73171.8</v>
      </c>
      <c r="BH434" s="731">
        <v>16558.07</v>
      </c>
      <c r="BI434" s="731">
        <v>58571.87</v>
      </c>
      <c r="BJ434" s="731">
        <v>11504.23</v>
      </c>
      <c r="BK434" s="731">
        <v>5.8</v>
      </c>
    </row>
    <row r="435" spans="1:63" ht="22.5" customHeight="1">
      <c r="A435" s="496">
        <v>4</v>
      </c>
      <c r="B435" s="497" t="s">
        <v>915</v>
      </c>
      <c r="C435" s="498" t="s">
        <v>913</v>
      </c>
      <c r="D435" s="498"/>
      <c r="E435" s="497"/>
      <c r="F435" s="498"/>
      <c r="G435" s="550" t="s">
        <v>3110</v>
      </c>
      <c r="H435" s="549" t="s">
        <v>496</v>
      </c>
      <c r="I435">
        <f t="shared" si="6"/>
        <v>1067547.5</v>
      </c>
      <c r="J435" s="731">
        <v>842788</v>
      </c>
      <c r="K435" s="731">
        <v>30358.25</v>
      </c>
      <c r="L435" s="731">
        <v>84080</v>
      </c>
      <c r="M435" s="731">
        <v>112684.25</v>
      </c>
      <c r="N435" s="731">
        <v>274741.25</v>
      </c>
      <c r="O435" s="731">
        <v>323363</v>
      </c>
      <c r="P435" s="731">
        <v>99237</v>
      </c>
      <c r="Q435" s="731">
        <v>61883</v>
      </c>
      <c r="R435" s="731">
        <v>33219</v>
      </c>
      <c r="S435" s="731">
        <v>98189.65</v>
      </c>
      <c r="T435" s="731">
        <v>287497.09999999998</v>
      </c>
      <c r="U435" s="731">
        <v>34441</v>
      </c>
      <c r="V435" s="731">
        <v>1067547.5</v>
      </c>
      <c r="W435" s="731">
        <v>56546.5</v>
      </c>
      <c r="X435" s="731">
        <v>58361.75</v>
      </c>
      <c r="Y435" s="732"/>
      <c r="Z435" s="731">
        <v>262927.59999999998</v>
      </c>
      <c r="AA435" s="731">
        <v>211493.75</v>
      </c>
      <c r="AB435" s="731">
        <v>24157.5</v>
      </c>
      <c r="AC435" s="731">
        <v>11082.25</v>
      </c>
      <c r="AD435" s="731">
        <v>2428488.25</v>
      </c>
      <c r="AE435" s="731">
        <v>265030.75</v>
      </c>
      <c r="AF435" s="731">
        <v>162594.5</v>
      </c>
      <c r="AG435" s="731">
        <v>162428.74</v>
      </c>
      <c r="AH435" s="731">
        <v>127592.25</v>
      </c>
      <c r="AI435" s="731">
        <v>83370.25</v>
      </c>
      <c r="AJ435" s="731">
        <v>193050.25</v>
      </c>
      <c r="AK435" s="731">
        <v>151142.1</v>
      </c>
      <c r="AL435" s="731">
        <v>103934</v>
      </c>
      <c r="AM435" s="731">
        <v>106668.75</v>
      </c>
      <c r="AN435" s="731">
        <v>288556.87</v>
      </c>
      <c r="AO435" s="731">
        <v>88547.25</v>
      </c>
      <c r="AP435" s="731">
        <v>77329.5</v>
      </c>
      <c r="AQ435" s="731">
        <v>75621</v>
      </c>
      <c r="AR435" s="731">
        <v>2207730.75</v>
      </c>
      <c r="AS435" s="731">
        <v>86678.25</v>
      </c>
      <c r="AT435" s="731">
        <v>29355.25</v>
      </c>
      <c r="AU435" s="731">
        <v>307034.25</v>
      </c>
      <c r="AV435" s="731">
        <v>28524</v>
      </c>
      <c r="AW435" s="731">
        <v>116831.75</v>
      </c>
      <c r="AX435" s="731">
        <v>51224.43</v>
      </c>
      <c r="AY435" s="731">
        <v>509445.25</v>
      </c>
      <c r="AZ435" s="731">
        <v>50720.75</v>
      </c>
      <c r="BA435" s="731">
        <v>32526.75</v>
      </c>
      <c r="BB435" s="731">
        <v>35991.980000000003</v>
      </c>
      <c r="BC435" s="731">
        <v>71737.3</v>
      </c>
      <c r="BD435" s="731">
        <v>925527.25</v>
      </c>
      <c r="BE435" s="731">
        <v>459588.88</v>
      </c>
      <c r="BF435" s="731">
        <v>209003</v>
      </c>
      <c r="BG435" s="731">
        <v>491990.05</v>
      </c>
      <c r="BH435" s="731">
        <v>31619.25</v>
      </c>
      <c r="BI435" s="731">
        <v>144813.25</v>
      </c>
      <c r="BJ435" s="731">
        <v>59859</v>
      </c>
      <c r="BK435" s="731">
        <v>52269.75</v>
      </c>
    </row>
    <row r="436" spans="1:63" ht="22.5" customHeight="1">
      <c r="A436" s="496">
        <v>4</v>
      </c>
      <c r="B436" s="497" t="s">
        <v>915</v>
      </c>
      <c r="C436" s="498" t="s">
        <v>913</v>
      </c>
      <c r="D436" s="498"/>
      <c r="E436" s="497"/>
      <c r="F436" s="498"/>
      <c r="G436" s="550" t="s">
        <v>3112</v>
      </c>
      <c r="H436" s="549" t="s">
        <v>2288</v>
      </c>
      <c r="I436">
        <f t="shared" si="6"/>
        <v>1791588.25</v>
      </c>
      <c r="J436" s="731">
        <v>751802.64</v>
      </c>
      <c r="K436" s="732"/>
      <c r="L436" s="731">
        <v>82047</v>
      </c>
      <c r="M436" s="731">
        <v>81926.22</v>
      </c>
      <c r="N436" s="731">
        <v>433798.75</v>
      </c>
      <c r="O436" s="731">
        <v>143285.91</v>
      </c>
      <c r="P436" s="731">
        <v>11748.34</v>
      </c>
      <c r="Q436" s="731">
        <v>40543</v>
      </c>
      <c r="R436" s="732"/>
      <c r="S436" s="731">
        <v>269194.59999999998</v>
      </c>
      <c r="T436" s="731">
        <v>102238.44</v>
      </c>
      <c r="U436" s="731">
        <v>35875.5</v>
      </c>
      <c r="V436" s="731">
        <v>1791588.25</v>
      </c>
      <c r="W436" s="731">
        <v>35718.49</v>
      </c>
      <c r="X436" s="731">
        <v>56843.35</v>
      </c>
      <c r="Y436" s="732"/>
      <c r="Z436" s="731">
        <v>133593.35</v>
      </c>
      <c r="AA436" s="731">
        <v>151576.25</v>
      </c>
      <c r="AB436" s="732"/>
      <c r="AC436" s="732"/>
      <c r="AD436" s="731">
        <v>1520989.46</v>
      </c>
      <c r="AE436" s="731">
        <v>63149.97</v>
      </c>
      <c r="AF436" s="731">
        <v>106235</v>
      </c>
      <c r="AG436" s="731">
        <v>115999.36</v>
      </c>
      <c r="AH436" s="731">
        <v>206447</v>
      </c>
      <c r="AI436" s="731">
        <v>12361.5</v>
      </c>
      <c r="AJ436" s="731">
        <v>39371.74</v>
      </c>
      <c r="AK436" s="731">
        <v>47441.01</v>
      </c>
      <c r="AL436" s="731">
        <v>19959.5</v>
      </c>
      <c r="AM436" s="731">
        <v>11626.75</v>
      </c>
      <c r="AN436" s="731">
        <v>284649.05</v>
      </c>
      <c r="AO436" s="731">
        <v>42851</v>
      </c>
      <c r="AP436" s="731">
        <v>123062.25</v>
      </c>
      <c r="AQ436" s="732"/>
      <c r="AR436" s="731">
        <v>1509219.57</v>
      </c>
      <c r="AS436" s="731">
        <v>17406.5</v>
      </c>
      <c r="AT436" s="731">
        <v>84551.679999999993</v>
      </c>
      <c r="AU436" s="731">
        <v>307817</v>
      </c>
      <c r="AV436" s="731">
        <v>3411</v>
      </c>
      <c r="AW436" s="731">
        <v>36756.75</v>
      </c>
      <c r="AX436" s="731">
        <v>29270.2</v>
      </c>
      <c r="AY436" s="731">
        <v>349205</v>
      </c>
      <c r="AZ436" s="731">
        <v>66587.240000000005</v>
      </c>
      <c r="BA436" s="732"/>
      <c r="BB436" s="731">
        <v>41245.25</v>
      </c>
      <c r="BC436" s="731">
        <v>70295.45</v>
      </c>
      <c r="BD436" s="731">
        <v>1088470.33</v>
      </c>
      <c r="BE436" s="731">
        <v>202329.5</v>
      </c>
      <c r="BF436" s="731">
        <v>70690.75</v>
      </c>
      <c r="BG436" s="731">
        <v>290967.2</v>
      </c>
      <c r="BH436" s="731">
        <v>709</v>
      </c>
      <c r="BI436" s="731">
        <v>55393.59</v>
      </c>
      <c r="BJ436" s="731">
        <v>11474</v>
      </c>
      <c r="BK436" s="731">
        <v>66266.27</v>
      </c>
    </row>
    <row r="437" spans="1:63" ht="22.5" customHeight="1">
      <c r="A437" s="496">
        <v>4</v>
      </c>
      <c r="B437" s="497" t="s">
        <v>915</v>
      </c>
      <c r="C437" s="498" t="s">
        <v>913</v>
      </c>
      <c r="D437" s="498"/>
      <c r="E437" s="497"/>
      <c r="F437" s="498"/>
      <c r="G437" s="550" t="s">
        <v>3114</v>
      </c>
      <c r="H437" s="549" t="s">
        <v>3946</v>
      </c>
      <c r="I437">
        <f t="shared" si="6"/>
        <v>-349019.64</v>
      </c>
      <c r="J437" s="731">
        <v>-38058.25</v>
      </c>
      <c r="K437" s="732"/>
      <c r="L437" s="731">
        <v>-4382.97</v>
      </c>
      <c r="M437" s="731">
        <v>-29055.25</v>
      </c>
      <c r="N437" s="731">
        <v>-108231.03</v>
      </c>
      <c r="O437" s="731">
        <v>-27335.62</v>
      </c>
      <c r="P437" s="732"/>
      <c r="Q437" s="731">
        <v>-1235</v>
      </c>
      <c r="R437" s="732"/>
      <c r="S437" s="731">
        <v>-88347.3</v>
      </c>
      <c r="T437" s="731">
        <v>-12237.09</v>
      </c>
      <c r="U437" s="731">
        <v>-12469.06</v>
      </c>
      <c r="V437" s="731">
        <v>-349019.64</v>
      </c>
      <c r="W437" s="732"/>
      <c r="X437" s="732"/>
      <c r="Y437" s="732"/>
      <c r="Z437" s="731">
        <v>-17768.330000000002</v>
      </c>
      <c r="AA437" s="731">
        <v>-7109.17</v>
      </c>
      <c r="AB437" s="732"/>
      <c r="AC437" s="732"/>
      <c r="AD437" s="731">
        <v>-69415.89</v>
      </c>
      <c r="AE437" s="731">
        <v>-5161.8900000000003</v>
      </c>
      <c r="AF437" s="731">
        <v>-66766.240000000005</v>
      </c>
      <c r="AG437" s="732"/>
      <c r="AH437" s="731">
        <v>-42987.94</v>
      </c>
      <c r="AI437" s="732"/>
      <c r="AJ437" s="731">
        <v>-28480.48</v>
      </c>
      <c r="AK437" s="731">
        <v>-13697.96</v>
      </c>
      <c r="AL437" s="731">
        <v>-24842.560000000001</v>
      </c>
      <c r="AM437" s="731">
        <v>-125.25</v>
      </c>
      <c r="AN437" s="731">
        <v>-100777.08</v>
      </c>
      <c r="AO437" s="731">
        <v>-10147.790000000001</v>
      </c>
      <c r="AP437" s="731">
        <v>-8639.77</v>
      </c>
      <c r="AQ437" s="732"/>
      <c r="AR437" s="732"/>
      <c r="AS437" s="731">
        <v>-112.62</v>
      </c>
      <c r="AT437" s="731">
        <v>-450</v>
      </c>
      <c r="AU437" s="731">
        <v>-92750.89</v>
      </c>
      <c r="AV437" s="732"/>
      <c r="AW437" s="731">
        <v>-14900.87</v>
      </c>
      <c r="AX437" s="731">
        <v>-2010.18</v>
      </c>
      <c r="AY437" s="732"/>
      <c r="AZ437" s="731">
        <v>-1714.51</v>
      </c>
      <c r="BA437" s="732"/>
      <c r="BB437" s="731">
        <v>24936.21</v>
      </c>
      <c r="BC437" s="731">
        <v>-14072.66</v>
      </c>
      <c r="BD437" s="731">
        <v>-209804.34</v>
      </c>
      <c r="BE437" s="731">
        <v>-8748.2000000000007</v>
      </c>
      <c r="BF437" s="731">
        <v>-5833.38</v>
      </c>
      <c r="BG437" s="731">
        <v>-18442.86</v>
      </c>
      <c r="BH437" s="731">
        <v>-6143.25</v>
      </c>
      <c r="BI437" s="732"/>
      <c r="BJ437" s="732"/>
      <c r="BK437" s="731">
        <v>-11598.83</v>
      </c>
    </row>
    <row r="438" spans="1:63" ht="22.5" customHeight="1">
      <c r="A438" s="496">
        <v>4</v>
      </c>
      <c r="B438" s="497" t="s">
        <v>915</v>
      </c>
      <c r="C438" s="498" t="s">
        <v>913</v>
      </c>
      <c r="D438" s="498"/>
      <c r="E438" s="497"/>
      <c r="F438" s="498"/>
      <c r="G438" s="550" t="s">
        <v>3116</v>
      </c>
      <c r="H438" s="549" t="s">
        <v>3947</v>
      </c>
      <c r="I438">
        <f t="shared" si="6"/>
        <v>207625.13</v>
      </c>
      <c r="J438" s="731">
        <v>123846.9</v>
      </c>
      <c r="K438" s="731">
        <v>0.25</v>
      </c>
      <c r="L438" s="731">
        <v>6316.26</v>
      </c>
      <c r="M438" s="731">
        <v>5059.75</v>
      </c>
      <c r="N438" s="731">
        <v>191398.88</v>
      </c>
      <c r="O438" s="731">
        <v>16555.740000000002</v>
      </c>
      <c r="P438" s="732"/>
      <c r="Q438" s="731">
        <v>25375.67</v>
      </c>
      <c r="R438" s="732"/>
      <c r="S438" s="731">
        <v>1643.8</v>
      </c>
      <c r="T438" s="731">
        <v>37212.92</v>
      </c>
      <c r="U438" s="731">
        <v>6395.57</v>
      </c>
      <c r="V438" s="731">
        <v>207625.13</v>
      </c>
      <c r="W438" s="731">
        <v>8185.53</v>
      </c>
      <c r="X438" s="732"/>
      <c r="Y438" s="732"/>
      <c r="Z438" s="731">
        <v>49175.839999999997</v>
      </c>
      <c r="AA438" s="731">
        <v>45720.94</v>
      </c>
      <c r="AB438" s="732"/>
      <c r="AC438" s="732"/>
      <c r="AD438" s="731">
        <v>458378.8</v>
      </c>
      <c r="AE438" s="731">
        <v>1090.3900000000001</v>
      </c>
      <c r="AF438" s="731">
        <v>109871.5</v>
      </c>
      <c r="AG438" s="732"/>
      <c r="AH438" s="731">
        <v>27232.95</v>
      </c>
      <c r="AI438" s="732"/>
      <c r="AJ438" s="731">
        <v>11938.38</v>
      </c>
      <c r="AK438" s="731">
        <v>6602.61</v>
      </c>
      <c r="AL438" s="731">
        <v>8605.65</v>
      </c>
      <c r="AM438" s="732"/>
      <c r="AN438" s="731">
        <v>55671</v>
      </c>
      <c r="AO438" s="731">
        <v>929.1</v>
      </c>
      <c r="AP438" s="731">
        <v>73081.14</v>
      </c>
      <c r="AQ438" s="732"/>
      <c r="AR438" s="732"/>
      <c r="AS438" s="731">
        <v>10381.26</v>
      </c>
      <c r="AT438" s="732"/>
      <c r="AU438" s="731">
        <v>8525.06</v>
      </c>
      <c r="AV438" s="732"/>
      <c r="AW438" s="732"/>
      <c r="AX438" s="731">
        <v>4355.17</v>
      </c>
      <c r="AY438" s="731">
        <v>108481.31</v>
      </c>
      <c r="AZ438" s="731">
        <v>26421.5</v>
      </c>
      <c r="BA438" s="732"/>
      <c r="BB438" s="732"/>
      <c r="BC438" s="731">
        <v>6339.96</v>
      </c>
      <c r="BD438" s="731">
        <v>187995.39</v>
      </c>
      <c r="BE438" s="731">
        <v>4816.0200000000004</v>
      </c>
      <c r="BF438" s="731">
        <v>16354.52</v>
      </c>
      <c r="BG438" s="731">
        <v>21068.1</v>
      </c>
      <c r="BH438" s="731">
        <v>1</v>
      </c>
      <c r="BI438" s="732"/>
      <c r="BJ438" s="732"/>
      <c r="BK438" s="732"/>
    </row>
    <row r="439" spans="1:63" ht="22.5" customHeight="1">
      <c r="A439" s="496">
        <v>4</v>
      </c>
      <c r="B439" s="497" t="s">
        <v>915</v>
      </c>
      <c r="C439" s="498" t="s">
        <v>913</v>
      </c>
      <c r="D439" s="498"/>
      <c r="E439" s="497"/>
      <c r="F439" s="498"/>
      <c r="G439" s="550" t="s">
        <v>3126</v>
      </c>
      <c r="H439" s="549" t="s">
        <v>3948</v>
      </c>
      <c r="I439">
        <f t="shared" si="6"/>
        <v>79005132.099999994</v>
      </c>
      <c r="J439" s="731">
        <v>186652767</v>
      </c>
      <c r="K439" s="731">
        <v>20971000</v>
      </c>
      <c r="L439" s="731">
        <v>40194056</v>
      </c>
      <c r="M439" s="731">
        <v>56309209</v>
      </c>
      <c r="N439" s="731">
        <v>121556943.09999999</v>
      </c>
      <c r="O439" s="731">
        <v>82407575</v>
      </c>
      <c r="P439" s="731">
        <v>57022612</v>
      </c>
      <c r="Q439" s="731">
        <v>47019653</v>
      </c>
      <c r="R439" s="731">
        <v>29728640.940000001</v>
      </c>
      <c r="S439" s="731">
        <v>40249443</v>
      </c>
      <c r="T439" s="731">
        <v>27922202.300000001</v>
      </c>
      <c r="U439" s="731">
        <v>27822345.809999999</v>
      </c>
      <c r="V439" s="731">
        <v>79005132.099999994</v>
      </c>
      <c r="W439" s="731">
        <v>28620991.789999999</v>
      </c>
      <c r="X439" s="731">
        <v>25173953</v>
      </c>
      <c r="Y439" s="731">
        <v>35898858.289999999</v>
      </c>
      <c r="Z439" s="731">
        <v>58130108.700000003</v>
      </c>
      <c r="AA439" s="731">
        <v>61971128.149999999</v>
      </c>
      <c r="AB439" s="731">
        <v>23085892</v>
      </c>
      <c r="AC439" s="731">
        <v>21932489</v>
      </c>
      <c r="AD439" s="731">
        <v>299724199.82999998</v>
      </c>
      <c r="AE439" s="731">
        <v>29240368.280000001</v>
      </c>
      <c r="AF439" s="731">
        <v>56304728</v>
      </c>
      <c r="AG439" s="731">
        <v>54714641.57</v>
      </c>
      <c r="AH439" s="731">
        <v>60746020.75</v>
      </c>
      <c r="AI439" s="731">
        <v>30923484.370000001</v>
      </c>
      <c r="AJ439" s="731">
        <v>87564695.700000003</v>
      </c>
      <c r="AK439" s="731">
        <v>62917185.969999999</v>
      </c>
      <c r="AL439" s="731">
        <v>50634745.57</v>
      </c>
      <c r="AM439" s="731">
        <v>40918372.979999997</v>
      </c>
      <c r="AN439" s="731">
        <v>90268929.579999998</v>
      </c>
      <c r="AO439" s="731">
        <v>30028369</v>
      </c>
      <c r="AP439" s="731">
        <v>45382237.770000003</v>
      </c>
      <c r="AQ439" s="731">
        <v>23762251</v>
      </c>
      <c r="AR439" s="731">
        <v>109064914.15000001</v>
      </c>
      <c r="AS439" s="731">
        <v>24817037.489999998</v>
      </c>
      <c r="AT439" s="731">
        <v>30933133.32</v>
      </c>
      <c r="AU439" s="731">
        <v>61519275</v>
      </c>
      <c r="AV439" s="731">
        <v>36125653.799999997</v>
      </c>
      <c r="AW439" s="731">
        <v>35683762.68</v>
      </c>
      <c r="AX439" s="731">
        <v>31465340.48</v>
      </c>
      <c r="AY439" s="731">
        <v>88456874.75</v>
      </c>
      <c r="AZ439" s="731">
        <v>24683581.5</v>
      </c>
      <c r="BA439" s="731">
        <v>21083983</v>
      </c>
      <c r="BB439" s="731">
        <v>18643545</v>
      </c>
      <c r="BC439" s="731">
        <v>15528663.029999999</v>
      </c>
      <c r="BD439" s="731">
        <v>60571739.149999999</v>
      </c>
      <c r="BE439" s="731">
        <v>36260739.75</v>
      </c>
      <c r="BF439" s="731">
        <v>21876458.390000001</v>
      </c>
      <c r="BG439" s="731">
        <v>61469528.649999999</v>
      </c>
      <c r="BH439" s="731">
        <v>9432947.5</v>
      </c>
      <c r="BI439" s="731">
        <v>43749799</v>
      </c>
      <c r="BJ439" s="731">
        <v>44489701.219999999</v>
      </c>
      <c r="BK439" s="731">
        <v>19511875.850000001</v>
      </c>
    </row>
    <row r="440" spans="1:63" ht="22.5" customHeight="1">
      <c r="A440" s="496">
        <v>4</v>
      </c>
      <c r="B440" s="497" t="s">
        <v>915</v>
      </c>
      <c r="C440" s="498" t="s">
        <v>913</v>
      </c>
      <c r="D440" s="498"/>
      <c r="E440" s="497"/>
      <c r="F440" s="498"/>
      <c r="G440" s="550" t="s">
        <v>3127</v>
      </c>
      <c r="H440" s="549" t="s">
        <v>3949</v>
      </c>
      <c r="I440">
        <f t="shared" si="6"/>
        <v>391831829.44999999</v>
      </c>
      <c r="J440" s="731">
        <v>463888057.68000001</v>
      </c>
      <c r="K440" s="731">
        <v>7207431.2699999996</v>
      </c>
      <c r="L440" s="731">
        <v>15324422.810000001</v>
      </c>
      <c r="M440" s="731">
        <v>38440000.310000002</v>
      </c>
      <c r="N440" s="731">
        <v>91035368.629999995</v>
      </c>
      <c r="O440" s="731">
        <v>82899442.209999993</v>
      </c>
      <c r="P440" s="731">
        <v>25134444.07</v>
      </c>
      <c r="Q440" s="731">
        <v>24226612.039999999</v>
      </c>
      <c r="R440" s="731">
        <v>15545976.960000001</v>
      </c>
      <c r="S440" s="731">
        <v>21104599.280000001</v>
      </c>
      <c r="T440" s="731">
        <v>14202090.300000001</v>
      </c>
      <c r="U440" s="731">
        <v>16080546.84</v>
      </c>
      <c r="V440" s="731">
        <v>391831829.44999999</v>
      </c>
      <c r="W440" s="731">
        <v>12200805.76</v>
      </c>
      <c r="X440" s="731">
        <v>10378981.210000001</v>
      </c>
      <c r="Y440" s="731">
        <v>11343409.5</v>
      </c>
      <c r="Z440" s="731">
        <v>35521167.539999999</v>
      </c>
      <c r="AA440" s="731">
        <v>25391329.27</v>
      </c>
      <c r="AB440" s="731">
        <v>10266969.59</v>
      </c>
      <c r="AC440" s="732"/>
      <c r="AD440" s="731">
        <v>1310629021.55</v>
      </c>
      <c r="AE440" s="731">
        <v>14493688.550000001</v>
      </c>
      <c r="AF440" s="731">
        <v>29430272</v>
      </c>
      <c r="AG440" s="731">
        <v>46038451.950000003</v>
      </c>
      <c r="AH440" s="731">
        <v>61749782.289999999</v>
      </c>
      <c r="AI440" s="731">
        <v>12489147.109999999</v>
      </c>
      <c r="AJ440" s="731">
        <v>81435222.299999997</v>
      </c>
      <c r="AK440" s="731">
        <v>34877726.219999999</v>
      </c>
      <c r="AL440" s="731">
        <v>27061148.109999999</v>
      </c>
      <c r="AM440" s="731">
        <v>25915027.379999999</v>
      </c>
      <c r="AN440" s="731">
        <v>75505544.170000002</v>
      </c>
      <c r="AO440" s="731">
        <v>14415975.390000001</v>
      </c>
      <c r="AP440" s="731">
        <v>17684025.43</v>
      </c>
      <c r="AQ440" s="731">
        <v>4686893</v>
      </c>
      <c r="AR440" s="731">
        <v>516642484.41000003</v>
      </c>
      <c r="AS440" s="731">
        <v>19875414.940000001</v>
      </c>
      <c r="AT440" s="731">
        <v>21220657.289999999</v>
      </c>
      <c r="AU440" s="731">
        <v>108305591.77</v>
      </c>
      <c r="AV440" s="731">
        <v>20993433</v>
      </c>
      <c r="AW440" s="731">
        <v>20806414.420000002</v>
      </c>
      <c r="AX440" s="731">
        <v>16306074.75</v>
      </c>
      <c r="AY440" s="731">
        <v>84795385.310000002</v>
      </c>
      <c r="AZ440" s="731">
        <v>14494393.359999999</v>
      </c>
      <c r="BA440" s="731">
        <v>10434677.939999999</v>
      </c>
      <c r="BB440" s="731">
        <v>12898622.42</v>
      </c>
      <c r="BC440" s="731">
        <v>11201134.57</v>
      </c>
      <c r="BD440" s="731">
        <v>268512183.74000001</v>
      </c>
      <c r="BE440" s="731">
        <v>23649412</v>
      </c>
      <c r="BF440" s="731">
        <v>12913202.43</v>
      </c>
      <c r="BG440" s="731">
        <v>62880930.100000001</v>
      </c>
      <c r="BH440" s="731">
        <v>2961174.01</v>
      </c>
      <c r="BI440" s="731">
        <v>34356068.270000003</v>
      </c>
      <c r="BJ440" s="731">
        <v>21005916.149999999</v>
      </c>
      <c r="BK440" s="731">
        <v>11571878.529999999</v>
      </c>
    </row>
    <row r="441" spans="1:63" ht="22.5" customHeight="1">
      <c r="A441" s="496">
        <v>4</v>
      </c>
      <c r="B441" s="497" t="s">
        <v>915</v>
      </c>
      <c r="C441" s="498" t="s">
        <v>913</v>
      </c>
      <c r="D441" s="498"/>
      <c r="E441" s="497"/>
      <c r="F441" s="498"/>
      <c r="G441" s="550" t="s">
        <v>3128</v>
      </c>
      <c r="H441" s="549" t="s">
        <v>502</v>
      </c>
      <c r="I441">
        <f t="shared" si="6"/>
        <v>65784163</v>
      </c>
      <c r="J441" s="731">
        <v>25247791.100000001</v>
      </c>
      <c r="K441" s="731">
        <v>246353</v>
      </c>
      <c r="L441" s="731">
        <v>36504</v>
      </c>
      <c r="M441" s="731">
        <v>1425691.84</v>
      </c>
      <c r="N441" s="731">
        <v>687956.25</v>
      </c>
      <c r="O441" s="731">
        <v>749344</v>
      </c>
      <c r="P441" s="731">
        <v>171672</v>
      </c>
      <c r="Q441" s="731">
        <v>8302</v>
      </c>
      <c r="R441" s="731">
        <v>386889.27</v>
      </c>
      <c r="S441" s="731">
        <v>484189.75</v>
      </c>
      <c r="T441" s="731">
        <v>48536.25</v>
      </c>
      <c r="U441" s="731">
        <v>109578.25</v>
      </c>
      <c r="V441" s="731">
        <v>65784163</v>
      </c>
      <c r="W441" s="731">
        <v>211233</v>
      </c>
      <c r="X441" s="731">
        <v>524069.6</v>
      </c>
      <c r="Y441" s="731">
        <v>45634.5</v>
      </c>
      <c r="Z441" s="732"/>
      <c r="AA441" s="732"/>
      <c r="AB441" s="732"/>
      <c r="AC441" s="731">
        <v>871335</v>
      </c>
      <c r="AD441" s="731">
        <v>161875295.58000001</v>
      </c>
      <c r="AE441" s="731">
        <v>1435292.25</v>
      </c>
      <c r="AF441" s="731">
        <v>3161975.5</v>
      </c>
      <c r="AG441" s="731">
        <v>856985.37</v>
      </c>
      <c r="AH441" s="731">
        <v>2148717</v>
      </c>
      <c r="AI441" s="731">
        <v>1624739.64</v>
      </c>
      <c r="AJ441" s="731">
        <v>3614032.58</v>
      </c>
      <c r="AK441" s="731">
        <v>2826156.5</v>
      </c>
      <c r="AL441" s="731">
        <v>430361</v>
      </c>
      <c r="AM441" s="731">
        <v>439738.5</v>
      </c>
      <c r="AN441" s="731">
        <v>23734626.649999999</v>
      </c>
      <c r="AO441" s="731">
        <v>2015971.24</v>
      </c>
      <c r="AP441" s="731">
        <v>2143225.2000000002</v>
      </c>
      <c r="AQ441" s="731">
        <v>516897</v>
      </c>
      <c r="AR441" s="731">
        <v>101278838.06999999</v>
      </c>
      <c r="AS441" s="731">
        <v>578953.27</v>
      </c>
      <c r="AT441" s="731">
        <v>222515</v>
      </c>
      <c r="AU441" s="731">
        <v>12854683.32</v>
      </c>
      <c r="AV441" s="731">
        <v>2328158.25</v>
      </c>
      <c r="AW441" s="731">
        <v>347778.65</v>
      </c>
      <c r="AX441" s="731">
        <v>412261.51</v>
      </c>
      <c r="AY441" s="731">
        <v>1891783.75</v>
      </c>
      <c r="AZ441" s="731">
        <v>266410.75</v>
      </c>
      <c r="BA441" s="731">
        <v>259985</v>
      </c>
      <c r="BB441" s="731">
        <v>183355</v>
      </c>
      <c r="BC441" s="731">
        <v>719933.63</v>
      </c>
      <c r="BD441" s="731">
        <v>76574352.290000007</v>
      </c>
      <c r="BE441" s="731">
        <v>1298577.42</v>
      </c>
      <c r="BF441" s="731">
        <v>171987</v>
      </c>
      <c r="BG441" s="731">
        <v>1176887.6000000001</v>
      </c>
      <c r="BH441" s="731">
        <v>86629.5</v>
      </c>
      <c r="BI441" s="731">
        <v>80004.25</v>
      </c>
      <c r="BJ441" s="731">
        <v>156591.75</v>
      </c>
      <c r="BK441" s="731">
        <v>205008</v>
      </c>
    </row>
    <row r="442" spans="1:63" ht="22.5" customHeight="1">
      <c r="A442" s="496">
        <v>4</v>
      </c>
      <c r="B442" s="497" t="s">
        <v>915</v>
      </c>
      <c r="C442" s="498" t="s">
        <v>913</v>
      </c>
      <c r="D442" s="498"/>
      <c r="E442" s="497"/>
      <c r="F442" s="498"/>
      <c r="G442" s="550" t="s">
        <v>3130</v>
      </c>
      <c r="H442" s="549" t="s">
        <v>3950</v>
      </c>
      <c r="I442">
        <f t="shared" si="6"/>
        <v>0</v>
      </c>
      <c r="J442" s="732"/>
      <c r="K442" s="732"/>
      <c r="L442" s="732"/>
      <c r="M442" s="732"/>
      <c r="N442" s="732"/>
      <c r="O442" s="732"/>
      <c r="P442" s="732"/>
      <c r="Q442" s="732"/>
      <c r="R442" s="732"/>
      <c r="S442" s="732"/>
      <c r="T442" s="732"/>
      <c r="U442" s="732"/>
      <c r="V442" s="732"/>
      <c r="W442" s="732"/>
      <c r="X442" s="732"/>
      <c r="Y442" s="731">
        <v>331337.38</v>
      </c>
      <c r="Z442" s="732"/>
      <c r="AA442" s="732"/>
      <c r="AB442" s="732"/>
      <c r="AC442" s="732"/>
      <c r="AD442" s="732"/>
      <c r="AE442" s="731">
        <v>70851.25</v>
      </c>
      <c r="AF442" s="732"/>
      <c r="AG442" s="732"/>
      <c r="AH442" s="732"/>
      <c r="AI442" s="732"/>
      <c r="AJ442" s="732"/>
      <c r="AK442" s="732"/>
      <c r="AL442" s="732"/>
      <c r="AM442" s="731">
        <v>515</v>
      </c>
      <c r="AN442" s="732"/>
      <c r="AO442" s="731">
        <v>1791</v>
      </c>
      <c r="AP442" s="732"/>
      <c r="AQ442" s="732"/>
      <c r="AR442" s="732"/>
      <c r="AS442" s="732"/>
      <c r="AT442" s="732"/>
      <c r="AU442" s="732"/>
      <c r="AV442" s="732"/>
      <c r="AW442" s="731">
        <v>25</v>
      </c>
      <c r="AX442" s="732"/>
      <c r="AY442" s="732"/>
      <c r="AZ442" s="732"/>
      <c r="BA442" s="732"/>
      <c r="BB442" s="732"/>
      <c r="BC442" s="732"/>
      <c r="BD442" s="731">
        <v>1916532.04</v>
      </c>
      <c r="BE442" s="731">
        <v>334922</v>
      </c>
      <c r="BF442" s="731">
        <v>317</v>
      </c>
      <c r="BG442" s="732"/>
      <c r="BH442" s="732"/>
      <c r="BI442" s="732"/>
      <c r="BJ442" s="732"/>
      <c r="BK442" s="732"/>
    </row>
    <row r="443" spans="1:63" ht="22.5" customHeight="1">
      <c r="A443" s="496">
        <v>4</v>
      </c>
      <c r="B443" s="497" t="s">
        <v>915</v>
      </c>
      <c r="C443" s="498" t="s">
        <v>913</v>
      </c>
      <c r="D443" s="498"/>
      <c r="E443" s="497"/>
      <c r="F443" s="498"/>
      <c r="G443" s="550" t="s">
        <v>3131</v>
      </c>
      <c r="H443" s="549" t="s">
        <v>3951</v>
      </c>
      <c r="I443">
        <f t="shared" si="6"/>
        <v>0</v>
      </c>
      <c r="J443" s="732"/>
      <c r="K443" s="732"/>
      <c r="L443" s="732"/>
      <c r="M443" s="732"/>
      <c r="N443" s="732"/>
      <c r="O443" s="732"/>
      <c r="P443" s="732"/>
      <c r="Q443" s="732"/>
      <c r="R443" s="732"/>
      <c r="S443" s="732"/>
      <c r="T443" s="732"/>
      <c r="U443" s="732"/>
      <c r="V443" s="732"/>
      <c r="W443" s="732"/>
      <c r="X443" s="732"/>
      <c r="Y443" s="732"/>
      <c r="Z443" s="732"/>
      <c r="AA443" s="732"/>
      <c r="AB443" s="732"/>
      <c r="AC443" s="732"/>
      <c r="AD443" s="731">
        <v>527267</v>
      </c>
      <c r="AE443" s="732"/>
      <c r="AF443" s="731">
        <v>4705</v>
      </c>
      <c r="AG443" s="732"/>
      <c r="AH443" s="731">
        <v>4493</v>
      </c>
      <c r="AI443" s="731">
        <v>1675</v>
      </c>
      <c r="AJ443" s="731">
        <v>49635</v>
      </c>
      <c r="AK443" s="731">
        <v>3443</v>
      </c>
      <c r="AL443" s="731">
        <v>2085.5</v>
      </c>
      <c r="AM443" s="731">
        <v>9652.25</v>
      </c>
      <c r="AN443" s="731">
        <v>23363.72</v>
      </c>
      <c r="AO443" s="731">
        <v>553.5</v>
      </c>
      <c r="AP443" s="731">
        <v>3238.5</v>
      </c>
      <c r="AQ443" s="731">
        <v>7739</v>
      </c>
      <c r="AR443" s="732"/>
      <c r="AS443" s="732"/>
      <c r="AT443" s="732"/>
      <c r="AU443" s="732"/>
      <c r="AV443" s="732"/>
      <c r="AW443" s="732"/>
      <c r="AX443" s="732"/>
      <c r="AY443" s="732"/>
      <c r="AZ443" s="732"/>
      <c r="BA443" s="732"/>
      <c r="BB443" s="732"/>
      <c r="BC443" s="732"/>
      <c r="BD443" s="732"/>
      <c r="BE443" s="732"/>
      <c r="BF443" s="732"/>
      <c r="BG443" s="732"/>
      <c r="BH443" s="732"/>
      <c r="BI443" s="732"/>
      <c r="BJ443" s="732"/>
      <c r="BK443" s="732"/>
    </row>
    <row r="444" spans="1:63" ht="22.5" customHeight="1">
      <c r="A444" s="496">
        <v>4</v>
      </c>
      <c r="B444" s="497" t="s">
        <v>915</v>
      </c>
      <c r="C444" s="498" t="s">
        <v>913</v>
      </c>
      <c r="D444" s="498"/>
      <c r="E444" s="497"/>
      <c r="F444" s="498"/>
      <c r="G444" s="550" t="s">
        <v>3133</v>
      </c>
      <c r="H444" s="549" t="s">
        <v>505</v>
      </c>
      <c r="I444">
        <f t="shared" si="6"/>
        <v>11904709.550000001</v>
      </c>
      <c r="J444" s="731">
        <v>19663777.579999998</v>
      </c>
      <c r="K444" s="731">
        <v>417552.39</v>
      </c>
      <c r="L444" s="731">
        <v>2030300</v>
      </c>
      <c r="M444" s="731">
        <v>4681347.5199999996</v>
      </c>
      <c r="N444" s="731">
        <v>8139410.9199999999</v>
      </c>
      <c r="O444" s="731">
        <v>8682942.3800000008</v>
      </c>
      <c r="P444" s="731">
        <v>2691649.73</v>
      </c>
      <c r="Q444" s="731">
        <v>3075936.14</v>
      </c>
      <c r="R444" s="731">
        <v>2283008.81</v>
      </c>
      <c r="S444" s="731">
        <v>1089790.77</v>
      </c>
      <c r="T444" s="731">
        <v>1935437.46</v>
      </c>
      <c r="U444" s="731">
        <v>1614542</v>
      </c>
      <c r="V444" s="731">
        <v>11904709.550000001</v>
      </c>
      <c r="W444" s="731">
        <v>859224.9</v>
      </c>
      <c r="X444" s="731">
        <v>3095701.7</v>
      </c>
      <c r="Y444" s="731">
        <v>1295519.1100000001</v>
      </c>
      <c r="Z444" s="731">
        <v>1335792.08</v>
      </c>
      <c r="AA444" s="731">
        <v>3106408.26</v>
      </c>
      <c r="AB444" s="731">
        <v>238387</v>
      </c>
      <c r="AC444" s="731">
        <v>1291087.57</v>
      </c>
      <c r="AD444" s="731">
        <v>29063402.190000001</v>
      </c>
      <c r="AE444" s="731">
        <v>1710241.42</v>
      </c>
      <c r="AF444" s="731">
        <v>3210796.11</v>
      </c>
      <c r="AG444" s="731">
        <v>7199972.3399999999</v>
      </c>
      <c r="AH444" s="731">
        <v>7025599.5499999998</v>
      </c>
      <c r="AI444" s="731">
        <v>2303494.23</v>
      </c>
      <c r="AJ444" s="731">
        <v>12850996.359999999</v>
      </c>
      <c r="AK444" s="731">
        <v>3565112.83</v>
      </c>
      <c r="AL444" s="731">
        <v>4326854.58</v>
      </c>
      <c r="AM444" s="731">
        <v>2694783.18</v>
      </c>
      <c r="AN444" s="731">
        <v>6452132.9000000004</v>
      </c>
      <c r="AO444" s="731">
        <v>4140488.79</v>
      </c>
      <c r="AP444" s="731">
        <v>1539625.47</v>
      </c>
      <c r="AQ444" s="731">
        <v>1983368.6</v>
      </c>
      <c r="AR444" s="731">
        <v>14755381.039999999</v>
      </c>
      <c r="AS444" s="731">
        <v>2700051.49</v>
      </c>
      <c r="AT444" s="731">
        <v>3601922.57</v>
      </c>
      <c r="AU444" s="731">
        <v>5444267.9100000001</v>
      </c>
      <c r="AV444" s="731">
        <v>2404185.9500000002</v>
      </c>
      <c r="AW444" s="731">
        <v>2068091.3</v>
      </c>
      <c r="AX444" s="731">
        <v>1982057.56</v>
      </c>
      <c r="AY444" s="731">
        <v>4190075.8</v>
      </c>
      <c r="AZ444" s="731">
        <v>2030348.85</v>
      </c>
      <c r="BA444" s="731">
        <v>571817.05000000005</v>
      </c>
      <c r="BB444" s="731">
        <v>502916.59</v>
      </c>
      <c r="BC444" s="731">
        <v>623342.63</v>
      </c>
      <c r="BD444" s="731">
        <v>8860093.1999999993</v>
      </c>
      <c r="BE444" s="731">
        <v>1224196.74</v>
      </c>
      <c r="BF444" s="731">
        <v>654088.06000000006</v>
      </c>
      <c r="BG444" s="731">
        <v>5160300</v>
      </c>
      <c r="BH444" s="731">
        <v>128000</v>
      </c>
      <c r="BI444" s="731">
        <v>5137742.93</v>
      </c>
      <c r="BJ444" s="731">
        <v>4273623.78</v>
      </c>
      <c r="BK444" s="731">
        <v>540163.79</v>
      </c>
    </row>
    <row r="445" spans="1:63" ht="22.5" customHeight="1">
      <c r="A445" s="496">
        <v>4</v>
      </c>
      <c r="B445" s="497" t="s">
        <v>915</v>
      </c>
      <c r="C445" s="498" t="s">
        <v>913</v>
      </c>
      <c r="D445" s="498"/>
      <c r="E445" s="497"/>
      <c r="F445" s="498"/>
      <c r="G445" s="550" t="s">
        <v>3134</v>
      </c>
      <c r="H445" s="549" t="s">
        <v>506</v>
      </c>
      <c r="I445">
        <f t="shared" si="6"/>
        <v>0</v>
      </c>
      <c r="J445" s="731">
        <v>0</v>
      </c>
      <c r="K445" s="731">
        <v>1190331.75</v>
      </c>
      <c r="L445" s="731">
        <v>2901523.06</v>
      </c>
      <c r="M445" s="731">
        <v>0</v>
      </c>
      <c r="N445" s="731">
        <v>0</v>
      </c>
      <c r="O445" s="731">
        <v>0</v>
      </c>
      <c r="P445" s="731">
        <v>0</v>
      </c>
      <c r="Q445" s="731">
        <v>0</v>
      </c>
      <c r="R445" s="731">
        <v>1824925.4</v>
      </c>
      <c r="S445" s="731">
        <v>0</v>
      </c>
      <c r="T445" s="731">
        <v>1894139.53</v>
      </c>
      <c r="U445" s="731">
        <v>4638422.63</v>
      </c>
      <c r="V445" s="732"/>
      <c r="W445" s="731">
        <v>5023826.76</v>
      </c>
      <c r="X445" s="731">
        <v>3733934.95</v>
      </c>
      <c r="Y445" s="731">
        <v>0</v>
      </c>
      <c r="Z445" s="731">
        <v>0</v>
      </c>
      <c r="AA445" s="731">
        <v>0</v>
      </c>
      <c r="AB445" s="731">
        <v>1905133.94</v>
      </c>
      <c r="AC445" s="731">
        <v>0</v>
      </c>
      <c r="AD445" s="731">
        <v>0</v>
      </c>
      <c r="AE445" s="731">
        <v>5514062.8700000001</v>
      </c>
      <c r="AF445" s="731">
        <v>0</v>
      </c>
      <c r="AG445" s="731">
        <v>3194377.5</v>
      </c>
      <c r="AH445" s="731">
        <v>15348473.890000001</v>
      </c>
      <c r="AI445" s="731">
        <v>4545788.51</v>
      </c>
      <c r="AJ445" s="732"/>
      <c r="AK445" s="731">
        <v>0</v>
      </c>
      <c r="AL445" s="731">
        <v>10899570.050000001</v>
      </c>
      <c r="AM445" s="731">
        <v>9287255.1699999999</v>
      </c>
      <c r="AN445" s="731">
        <v>0</v>
      </c>
      <c r="AO445" s="731">
        <v>10757630.300000001</v>
      </c>
      <c r="AP445" s="731">
        <v>0</v>
      </c>
      <c r="AQ445" s="731">
        <v>13929166.74</v>
      </c>
      <c r="AR445" s="732"/>
      <c r="AS445" s="731">
        <v>2286534.62</v>
      </c>
      <c r="AT445" s="731">
        <v>0</v>
      </c>
      <c r="AU445" s="731">
        <v>0</v>
      </c>
      <c r="AV445" s="731">
        <v>7089011.5800000001</v>
      </c>
      <c r="AW445" s="731">
        <v>2167068.98</v>
      </c>
      <c r="AX445" s="731">
        <v>6431267.6500000004</v>
      </c>
      <c r="AY445" s="731">
        <v>0</v>
      </c>
      <c r="AZ445" s="731">
        <v>9953675.9100000001</v>
      </c>
      <c r="BA445" s="731">
        <v>4804236.6500000004</v>
      </c>
      <c r="BB445" s="731">
        <v>7858585.1699999999</v>
      </c>
      <c r="BC445" s="731">
        <v>5351189.93</v>
      </c>
      <c r="BD445" s="732"/>
      <c r="BE445" s="731">
        <v>0</v>
      </c>
      <c r="BF445" s="731">
        <v>11818885.779999999</v>
      </c>
      <c r="BG445" s="731">
        <v>0</v>
      </c>
      <c r="BH445" s="731">
        <v>6200073.54</v>
      </c>
      <c r="BI445" s="731">
        <v>6081035.0499999998</v>
      </c>
      <c r="BJ445" s="731">
        <v>9419556.75</v>
      </c>
      <c r="BK445" s="731">
        <v>7096292.5199999996</v>
      </c>
    </row>
    <row r="446" spans="1:63" ht="22.5" customHeight="1">
      <c r="A446" s="496">
        <v>4</v>
      </c>
      <c r="B446" s="497" t="s">
        <v>915</v>
      </c>
      <c r="C446" s="498" t="s">
        <v>913</v>
      </c>
      <c r="D446" s="498"/>
      <c r="E446" s="497"/>
      <c r="F446" s="498"/>
      <c r="G446" s="550" t="s">
        <v>3137</v>
      </c>
      <c r="H446" s="549" t="s">
        <v>508</v>
      </c>
      <c r="I446">
        <f t="shared" si="6"/>
        <v>13546626.92</v>
      </c>
      <c r="J446" s="731">
        <v>27930282.41</v>
      </c>
      <c r="K446" s="731">
        <v>2983685.64</v>
      </c>
      <c r="L446" s="731">
        <v>8999267.2899999991</v>
      </c>
      <c r="M446" s="731">
        <v>7541469.0899999999</v>
      </c>
      <c r="N446" s="731">
        <v>11138904.02</v>
      </c>
      <c r="O446" s="731">
        <v>9978506.4700000007</v>
      </c>
      <c r="P446" s="731">
        <v>6120623.9100000001</v>
      </c>
      <c r="Q446" s="731">
        <v>7646576.5700000003</v>
      </c>
      <c r="R446" s="731">
        <v>5976307.7800000003</v>
      </c>
      <c r="S446" s="731">
        <v>5943088.6500000004</v>
      </c>
      <c r="T446" s="731">
        <v>3365610.37</v>
      </c>
      <c r="U446" s="731">
        <v>5339631.18</v>
      </c>
      <c r="V446" s="731">
        <v>13546626.92</v>
      </c>
      <c r="W446" s="731">
        <v>8185430.1100000003</v>
      </c>
      <c r="X446" s="731">
        <v>5697666.71</v>
      </c>
      <c r="Y446" s="731">
        <v>5125814.0199999996</v>
      </c>
      <c r="Z446" s="731">
        <v>7196184.5300000003</v>
      </c>
      <c r="AA446" s="731">
        <v>12535074.74</v>
      </c>
      <c r="AB446" s="731">
        <v>919903.74</v>
      </c>
      <c r="AC446" s="731">
        <v>4206122.04</v>
      </c>
      <c r="AD446" s="731">
        <v>37778002.009999998</v>
      </c>
      <c r="AE446" s="731">
        <v>7615465.5800000001</v>
      </c>
      <c r="AF446" s="731">
        <v>13459563.9</v>
      </c>
      <c r="AG446" s="731">
        <v>14415443.25</v>
      </c>
      <c r="AH446" s="731">
        <v>16597225.890000001</v>
      </c>
      <c r="AI446" s="731">
        <v>8044497.4000000004</v>
      </c>
      <c r="AJ446" s="731">
        <v>16019361.109999999</v>
      </c>
      <c r="AK446" s="731">
        <v>12985248.17</v>
      </c>
      <c r="AL446" s="731">
        <v>14642598.65</v>
      </c>
      <c r="AM446" s="731">
        <v>11475299.34</v>
      </c>
      <c r="AN446" s="731">
        <v>17996497.489999998</v>
      </c>
      <c r="AO446" s="731">
        <v>9119087.2200000007</v>
      </c>
      <c r="AP446" s="731">
        <v>5475081.0199999996</v>
      </c>
      <c r="AQ446" s="731">
        <v>6477212</v>
      </c>
      <c r="AR446" s="731">
        <v>15773899.49</v>
      </c>
      <c r="AS446" s="731">
        <v>2565295.9900000002</v>
      </c>
      <c r="AT446" s="731">
        <v>2104934.15</v>
      </c>
      <c r="AU446" s="731">
        <v>6116244.6399999997</v>
      </c>
      <c r="AV446" s="731">
        <v>7001529.9699999997</v>
      </c>
      <c r="AW446" s="731">
        <v>5847201.5300000003</v>
      </c>
      <c r="AX446" s="731">
        <v>6876968.0300000003</v>
      </c>
      <c r="AY446" s="731">
        <v>10125189.130000001</v>
      </c>
      <c r="AZ446" s="731">
        <v>3532837.27</v>
      </c>
      <c r="BA446" s="731">
        <v>3892415.95</v>
      </c>
      <c r="BB446" s="731">
        <v>950449.99</v>
      </c>
      <c r="BC446" s="731">
        <v>3171706.82</v>
      </c>
      <c r="BD446" s="731">
        <v>9319618.1899999995</v>
      </c>
      <c r="BE446" s="731">
        <v>7665905.1600000001</v>
      </c>
      <c r="BF446" s="731">
        <v>6734789.5599999996</v>
      </c>
      <c r="BG446" s="731">
        <v>7783733.4100000001</v>
      </c>
      <c r="BH446" s="731">
        <v>2642854.54</v>
      </c>
      <c r="BI446" s="731">
        <v>5685489.7800000003</v>
      </c>
      <c r="BJ446" s="731">
        <v>7650926.3899999997</v>
      </c>
      <c r="BK446" s="731">
        <v>4523806.9400000004</v>
      </c>
    </row>
    <row r="447" spans="1:63" ht="22.5" customHeight="1">
      <c r="A447" s="496">
        <v>4</v>
      </c>
      <c r="B447" s="497" t="s">
        <v>915</v>
      </c>
      <c r="C447" s="498" t="s">
        <v>913</v>
      </c>
      <c r="D447" s="498"/>
      <c r="E447" s="497"/>
      <c r="F447" s="498"/>
      <c r="G447" s="550" t="s">
        <v>3138</v>
      </c>
      <c r="H447" s="549" t="s">
        <v>509</v>
      </c>
      <c r="I447">
        <f t="shared" si="6"/>
        <v>8806163.8000000007</v>
      </c>
      <c r="J447" s="731">
        <v>36907166.109999999</v>
      </c>
      <c r="K447" s="731">
        <v>104861</v>
      </c>
      <c r="L447" s="731">
        <v>1675456.12</v>
      </c>
      <c r="M447" s="731">
        <v>1300370</v>
      </c>
      <c r="N447" s="731">
        <v>2214096.75</v>
      </c>
      <c r="O447" s="731">
        <v>11557864.17</v>
      </c>
      <c r="P447" s="731">
        <v>321701</v>
      </c>
      <c r="Q447" s="731">
        <v>1808715.97</v>
      </c>
      <c r="R447" s="731">
        <v>652609.51</v>
      </c>
      <c r="S447" s="731">
        <v>215809</v>
      </c>
      <c r="T447" s="731">
        <v>1449993.31</v>
      </c>
      <c r="U447" s="731">
        <v>115633</v>
      </c>
      <c r="V447" s="731">
        <v>8806163.8000000007</v>
      </c>
      <c r="W447" s="731">
        <v>2050030.59</v>
      </c>
      <c r="X447" s="731">
        <v>1106461.3</v>
      </c>
      <c r="Y447" s="731">
        <v>1588848.07</v>
      </c>
      <c r="Z447" s="731">
        <v>3306059.64</v>
      </c>
      <c r="AA447" s="731">
        <v>2995660.67</v>
      </c>
      <c r="AB447" s="731">
        <v>134985.10999999999</v>
      </c>
      <c r="AC447" s="731">
        <v>279977</v>
      </c>
      <c r="AD447" s="731">
        <v>86595066.510000005</v>
      </c>
      <c r="AE447" s="731">
        <v>1784546.35</v>
      </c>
      <c r="AF447" s="731">
        <v>2508645.1800000002</v>
      </c>
      <c r="AG447" s="731">
        <v>2530832.77</v>
      </c>
      <c r="AH447" s="731">
        <v>1124515.22</v>
      </c>
      <c r="AI447" s="731">
        <v>2024442</v>
      </c>
      <c r="AJ447" s="731">
        <v>5666827.8099999996</v>
      </c>
      <c r="AK447" s="731">
        <v>4413792.3600000003</v>
      </c>
      <c r="AL447" s="731">
        <v>2027230.13</v>
      </c>
      <c r="AM447" s="731">
        <v>2130104.25</v>
      </c>
      <c r="AN447" s="731">
        <v>5879789.0099999998</v>
      </c>
      <c r="AO447" s="731">
        <v>3015392.78</v>
      </c>
      <c r="AP447" s="731">
        <v>1807232.09</v>
      </c>
      <c r="AQ447" s="731">
        <v>371340.53</v>
      </c>
      <c r="AR447" s="731">
        <v>3107453.6</v>
      </c>
      <c r="AS447" s="731">
        <v>113491.5</v>
      </c>
      <c r="AT447" s="731">
        <v>702309.3</v>
      </c>
      <c r="AU447" s="731">
        <v>209260</v>
      </c>
      <c r="AV447" s="731">
        <v>2537333.08</v>
      </c>
      <c r="AW447" s="731">
        <v>1741118.16</v>
      </c>
      <c r="AX447" s="731">
        <v>10201</v>
      </c>
      <c r="AY447" s="731">
        <v>902569.78</v>
      </c>
      <c r="AZ447" s="731">
        <v>603035.05000000005</v>
      </c>
      <c r="BA447" s="731">
        <v>389493.57</v>
      </c>
      <c r="BB447" s="731">
        <v>293132.86</v>
      </c>
      <c r="BC447" s="731">
        <v>319230.21000000002</v>
      </c>
      <c r="BD447" s="731">
        <v>7642947.5999999996</v>
      </c>
      <c r="BE447" s="731">
        <v>1947293.05</v>
      </c>
      <c r="BF447" s="731">
        <v>536784.11</v>
      </c>
      <c r="BG447" s="731">
        <v>3412269.11</v>
      </c>
      <c r="BH447" s="731">
        <v>211633</v>
      </c>
      <c r="BI447" s="731">
        <v>2424385.9</v>
      </c>
      <c r="BJ447" s="731">
        <v>1979100.51</v>
      </c>
      <c r="BK447" s="731">
        <v>816169.39</v>
      </c>
    </row>
    <row r="448" spans="1:63" ht="22.5" customHeight="1">
      <c r="A448" s="496">
        <v>4</v>
      </c>
      <c r="B448" s="497" t="s">
        <v>915</v>
      </c>
      <c r="C448" s="498" t="s">
        <v>913</v>
      </c>
      <c r="D448" s="498"/>
      <c r="E448" s="497"/>
      <c r="F448" s="498"/>
      <c r="G448" s="550" t="s">
        <v>3139</v>
      </c>
      <c r="H448" s="549" t="s">
        <v>3952</v>
      </c>
      <c r="I448">
        <f t="shared" si="6"/>
        <v>5001147.95</v>
      </c>
      <c r="J448" s="731">
        <v>4987620</v>
      </c>
      <c r="K448" s="731">
        <v>1068035.8600000001</v>
      </c>
      <c r="L448" s="731">
        <v>3144477.17</v>
      </c>
      <c r="M448" s="731">
        <v>5212918.03</v>
      </c>
      <c r="N448" s="731">
        <v>4641917.88</v>
      </c>
      <c r="O448" s="731">
        <v>3414807.06</v>
      </c>
      <c r="P448" s="731">
        <v>2172497.5499999998</v>
      </c>
      <c r="Q448" s="731">
        <v>1199344.48</v>
      </c>
      <c r="R448" s="731">
        <v>1606773.17</v>
      </c>
      <c r="S448" s="731">
        <v>626444</v>
      </c>
      <c r="T448" s="731">
        <v>1227686</v>
      </c>
      <c r="U448" s="731">
        <v>879319.73</v>
      </c>
      <c r="V448" s="731">
        <v>5001147.95</v>
      </c>
      <c r="W448" s="731">
        <v>359648.29</v>
      </c>
      <c r="X448" s="731">
        <v>564133.05000000005</v>
      </c>
      <c r="Y448" s="731">
        <v>3625134.25</v>
      </c>
      <c r="Z448" s="731">
        <v>3439253.67</v>
      </c>
      <c r="AA448" s="731">
        <v>581168.31000000006</v>
      </c>
      <c r="AB448" s="731">
        <v>1070726.5</v>
      </c>
      <c r="AC448" s="731">
        <v>184125</v>
      </c>
      <c r="AD448" s="731">
        <v>16925030.5</v>
      </c>
      <c r="AE448" s="731">
        <v>1466289.06</v>
      </c>
      <c r="AF448" s="731">
        <v>1998241.99</v>
      </c>
      <c r="AG448" s="731">
        <v>2758976.92</v>
      </c>
      <c r="AH448" s="731">
        <v>5037252.63</v>
      </c>
      <c r="AI448" s="731">
        <v>1728662.1</v>
      </c>
      <c r="AJ448" s="731">
        <v>3492072.62</v>
      </c>
      <c r="AK448" s="731">
        <v>2287783.9</v>
      </c>
      <c r="AL448" s="731">
        <v>2542436.2799999998</v>
      </c>
      <c r="AM448" s="731">
        <v>3085200.98</v>
      </c>
      <c r="AN448" s="731">
        <v>2439552.52</v>
      </c>
      <c r="AO448" s="731">
        <v>600520.63</v>
      </c>
      <c r="AP448" s="731">
        <v>5297909.2699999996</v>
      </c>
      <c r="AQ448" s="731">
        <v>1125758.72</v>
      </c>
      <c r="AR448" s="731">
        <v>29079424.059999999</v>
      </c>
      <c r="AS448" s="731">
        <v>1630424</v>
      </c>
      <c r="AT448" s="731">
        <v>4521117.03</v>
      </c>
      <c r="AU448" s="731">
        <v>7172730.9299999997</v>
      </c>
      <c r="AV448" s="731">
        <v>1938385.99</v>
      </c>
      <c r="AW448" s="731">
        <v>1374814.45</v>
      </c>
      <c r="AX448" s="731">
        <v>3538845.76</v>
      </c>
      <c r="AY448" s="731">
        <v>4140607</v>
      </c>
      <c r="AZ448" s="731">
        <v>2291061.38</v>
      </c>
      <c r="BA448" s="731">
        <v>791968.83</v>
      </c>
      <c r="BB448" s="731">
        <v>837724.11</v>
      </c>
      <c r="BC448" s="731">
        <v>657113.21</v>
      </c>
      <c r="BD448" s="731">
        <v>3116865.39</v>
      </c>
      <c r="BE448" s="731">
        <v>2865619.76</v>
      </c>
      <c r="BF448" s="731">
        <v>803150.94</v>
      </c>
      <c r="BG448" s="731">
        <v>3434893.29</v>
      </c>
      <c r="BH448" s="731">
        <v>936111.73</v>
      </c>
      <c r="BI448" s="731">
        <v>4366996.29</v>
      </c>
      <c r="BJ448" s="731">
        <v>1764502.13</v>
      </c>
      <c r="BK448" s="731">
        <v>1390345.5</v>
      </c>
    </row>
    <row r="449" spans="1:63" ht="22.5" customHeight="1">
      <c r="A449" s="496">
        <v>4</v>
      </c>
      <c r="B449" s="497" t="s">
        <v>915</v>
      </c>
      <c r="C449" s="498" t="s">
        <v>913</v>
      </c>
      <c r="D449" s="498"/>
      <c r="E449" s="497"/>
      <c r="F449" s="498"/>
      <c r="G449" s="550" t="s">
        <v>3141</v>
      </c>
      <c r="H449" s="549" t="s">
        <v>511</v>
      </c>
      <c r="I449">
        <f t="shared" si="6"/>
        <v>225315.62</v>
      </c>
      <c r="J449" s="731">
        <v>4202405.88</v>
      </c>
      <c r="K449" s="731">
        <v>244552.85</v>
      </c>
      <c r="L449" s="731">
        <v>696255.89</v>
      </c>
      <c r="M449" s="731">
        <v>233734.73</v>
      </c>
      <c r="N449" s="731">
        <v>2739149.27</v>
      </c>
      <c r="O449" s="731">
        <v>978336.66</v>
      </c>
      <c r="P449" s="731">
        <v>734602.72</v>
      </c>
      <c r="Q449" s="731">
        <v>622658.37</v>
      </c>
      <c r="R449" s="731">
        <v>265165.84999999998</v>
      </c>
      <c r="S449" s="731">
        <v>373285.64</v>
      </c>
      <c r="T449" s="731">
        <v>220983.18</v>
      </c>
      <c r="U449" s="731">
        <v>626462.68000000005</v>
      </c>
      <c r="V449" s="731">
        <v>225315.62</v>
      </c>
      <c r="W449" s="731">
        <v>148991.94</v>
      </c>
      <c r="X449" s="731">
        <v>236591.82</v>
      </c>
      <c r="Y449" s="731">
        <v>775235.01</v>
      </c>
      <c r="Z449" s="731">
        <v>809524.98</v>
      </c>
      <c r="AA449" s="731">
        <v>775345.51</v>
      </c>
      <c r="AB449" s="731">
        <v>110657.9</v>
      </c>
      <c r="AC449" s="731">
        <v>78995.839999999997</v>
      </c>
      <c r="AD449" s="731">
        <v>4376015.7699999996</v>
      </c>
      <c r="AE449" s="731">
        <v>863260.27</v>
      </c>
      <c r="AF449" s="731">
        <v>397139.36</v>
      </c>
      <c r="AG449" s="731">
        <v>852100.27</v>
      </c>
      <c r="AH449" s="731">
        <v>1480836.67</v>
      </c>
      <c r="AI449" s="731">
        <v>244935.63</v>
      </c>
      <c r="AJ449" s="731">
        <v>876373.97</v>
      </c>
      <c r="AK449" s="731">
        <v>1577029.98</v>
      </c>
      <c r="AL449" s="731">
        <v>778769</v>
      </c>
      <c r="AM449" s="731">
        <v>432008.94</v>
      </c>
      <c r="AN449" s="731">
        <v>485303</v>
      </c>
      <c r="AO449" s="731">
        <v>260649.13</v>
      </c>
      <c r="AP449" s="731">
        <v>438624.18</v>
      </c>
      <c r="AQ449" s="731">
        <v>449122.65</v>
      </c>
      <c r="AR449" s="731">
        <v>5884006.6200000001</v>
      </c>
      <c r="AS449" s="731">
        <v>540381.34</v>
      </c>
      <c r="AT449" s="731">
        <v>1195536.83</v>
      </c>
      <c r="AU449" s="731">
        <v>1192029.23</v>
      </c>
      <c r="AV449" s="731">
        <v>497461.44</v>
      </c>
      <c r="AW449" s="731">
        <v>539118.38</v>
      </c>
      <c r="AX449" s="731">
        <v>284862.99</v>
      </c>
      <c r="AY449" s="731">
        <v>1107950.07</v>
      </c>
      <c r="AZ449" s="731">
        <v>414354.89</v>
      </c>
      <c r="BA449" s="731">
        <v>520803.16</v>
      </c>
      <c r="BB449" s="731">
        <v>229098.64</v>
      </c>
      <c r="BC449" s="731">
        <v>500666.88</v>
      </c>
      <c r="BD449" s="731">
        <v>1321966.6399999999</v>
      </c>
      <c r="BE449" s="731">
        <v>602872.06999999995</v>
      </c>
      <c r="BF449" s="731">
        <v>235002.5</v>
      </c>
      <c r="BG449" s="731">
        <v>503296.29</v>
      </c>
      <c r="BH449" s="731">
        <v>136313.48000000001</v>
      </c>
      <c r="BI449" s="731">
        <v>880337.75</v>
      </c>
      <c r="BJ449" s="731">
        <v>228322.61</v>
      </c>
      <c r="BK449" s="731">
        <v>298065.08</v>
      </c>
    </row>
    <row r="450" spans="1:63" ht="22.5" customHeight="1">
      <c r="A450" s="496">
        <v>4</v>
      </c>
      <c r="B450" s="497" t="s">
        <v>915</v>
      </c>
      <c r="C450" s="498" t="s">
        <v>913</v>
      </c>
      <c r="D450" s="498"/>
      <c r="E450" s="497"/>
      <c r="F450" s="498"/>
      <c r="G450" s="550" t="s">
        <v>3142</v>
      </c>
      <c r="H450" s="549" t="s">
        <v>512</v>
      </c>
      <c r="I450">
        <f t="shared" si="6"/>
        <v>-20853621.800000001</v>
      </c>
      <c r="J450" s="731">
        <v>-59123236.359999999</v>
      </c>
      <c r="K450" s="732"/>
      <c r="L450" s="732"/>
      <c r="M450" s="731">
        <v>-4365328.4400000004</v>
      </c>
      <c r="N450" s="731">
        <v>-48715812.25</v>
      </c>
      <c r="O450" s="731">
        <v>-15733275.039999999</v>
      </c>
      <c r="P450" s="731">
        <v>-656547.74</v>
      </c>
      <c r="Q450" s="731">
        <v>-6396707</v>
      </c>
      <c r="R450" s="732"/>
      <c r="S450" s="731">
        <v>-5283440.9400000004</v>
      </c>
      <c r="T450" s="732"/>
      <c r="U450" s="732"/>
      <c r="V450" s="731">
        <v>-20853621.800000001</v>
      </c>
      <c r="W450" s="732"/>
      <c r="X450" s="732"/>
      <c r="Y450" s="732"/>
      <c r="Z450" s="731">
        <v>-9724236.75</v>
      </c>
      <c r="AA450" s="731">
        <v>-4018710.44</v>
      </c>
      <c r="AB450" s="732"/>
      <c r="AC450" s="731">
        <v>-5448428.7800000003</v>
      </c>
      <c r="AD450" s="731">
        <v>-132220519.5</v>
      </c>
      <c r="AE450" s="732"/>
      <c r="AF450" s="731">
        <v>-1940565.61</v>
      </c>
      <c r="AG450" s="732"/>
      <c r="AH450" s="732"/>
      <c r="AI450" s="732"/>
      <c r="AJ450" s="731">
        <v>-11962187.84</v>
      </c>
      <c r="AK450" s="731">
        <v>-5452641.1699999999</v>
      </c>
      <c r="AL450" s="732"/>
      <c r="AM450" s="732"/>
      <c r="AN450" s="731">
        <v>-14524953.359999999</v>
      </c>
      <c r="AO450" s="732"/>
      <c r="AP450" s="731">
        <v>-861883.55</v>
      </c>
      <c r="AQ450" s="731">
        <v>0</v>
      </c>
      <c r="AR450" s="731">
        <v>-34324379.899999999</v>
      </c>
      <c r="AS450" s="732"/>
      <c r="AT450" s="731">
        <v>-13614254.07</v>
      </c>
      <c r="AU450" s="731">
        <v>-12010059.33</v>
      </c>
      <c r="AV450" s="732"/>
      <c r="AW450" s="732"/>
      <c r="AX450" s="732"/>
      <c r="AY450" s="731">
        <v>-10869529.560000001</v>
      </c>
      <c r="AZ450" s="732"/>
      <c r="BA450" s="732"/>
      <c r="BB450" s="732"/>
      <c r="BC450" s="732"/>
      <c r="BD450" s="731">
        <v>-7737324.7300000004</v>
      </c>
      <c r="BE450" s="731">
        <v>-2000798.58</v>
      </c>
      <c r="BF450" s="732"/>
      <c r="BG450" s="731">
        <v>-13478588.939999999</v>
      </c>
      <c r="BH450" s="731">
        <v>0</v>
      </c>
      <c r="BI450" s="732"/>
      <c r="BJ450" s="732"/>
      <c r="BK450" s="732"/>
    </row>
    <row r="451" spans="1:63" ht="22.5" customHeight="1">
      <c r="A451" s="496">
        <v>4</v>
      </c>
      <c r="B451" s="497" t="s">
        <v>915</v>
      </c>
      <c r="C451" s="498" t="s">
        <v>913</v>
      </c>
      <c r="D451" s="498"/>
      <c r="E451" s="497"/>
      <c r="F451" s="498"/>
      <c r="G451" s="550" t="s">
        <v>3143</v>
      </c>
      <c r="H451" s="549" t="s">
        <v>3953</v>
      </c>
      <c r="I451">
        <f t="shared" si="6"/>
        <v>-130086649.22</v>
      </c>
      <c r="J451" s="731">
        <v>-133201469.18000001</v>
      </c>
      <c r="K451" s="731">
        <v>-1138921.18</v>
      </c>
      <c r="L451" s="731">
        <v>-352281.52</v>
      </c>
      <c r="M451" s="731">
        <v>-5493136.9699999997</v>
      </c>
      <c r="N451" s="731">
        <v>-3339309.25</v>
      </c>
      <c r="O451" s="731">
        <v>-23580337.289999999</v>
      </c>
      <c r="P451" s="731">
        <v>-6971897.1500000004</v>
      </c>
      <c r="Q451" s="731">
        <v>-7692501.9199999999</v>
      </c>
      <c r="R451" s="731">
        <v>-2267247.9700000002</v>
      </c>
      <c r="S451" s="731">
        <v>-6726614.7000000002</v>
      </c>
      <c r="T451" s="731">
        <v>-2769475.62</v>
      </c>
      <c r="U451" s="731">
        <v>-4327159.0199999996</v>
      </c>
      <c r="V451" s="731">
        <v>-130086649.22</v>
      </c>
      <c r="W451" s="731">
        <v>-372689.54</v>
      </c>
      <c r="X451" s="731">
        <v>-1969193.99</v>
      </c>
      <c r="Y451" s="731">
        <v>-878438.5</v>
      </c>
      <c r="Z451" s="731">
        <v>-7667671.5199999996</v>
      </c>
      <c r="AA451" s="731">
        <v>-46892.7</v>
      </c>
      <c r="AB451" s="731">
        <v>-1546727.33</v>
      </c>
      <c r="AC451" s="732"/>
      <c r="AD451" s="731">
        <v>-301488017.07999998</v>
      </c>
      <c r="AE451" s="731">
        <v>-2596238.31</v>
      </c>
      <c r="AF451" s="731">
        <v>-7172648.4000000004</v>
      </c>
      <c r="AG451" s="731">
        <v>-12064944.32</v>
      </c>
      <c r="AH451" s="731">
        <v>-15412400.119999999</v>
      </c>
      <c r="AI451" s="732"/>
      <c r="AJ451" s="731">
        <v>-26692263.129999999</v>
      </c>
      <c r="AK451" s="731">
        <v>-3914959.27</v>
      </c>
      <c r="AL451" s="731">
        <v>-7792719.3899999997</v>
      </c>
      <c r="AM451" s="731">
        <v>-10642066.300000001</v>
      </c>
      <c r="AN451" s="731">
        <v>-18831856.32</v>
      </c>
      <c r="AO451" s="731">
        <v>-3380106.23</v>
      </c>
      <c r="AP451" s="731">
        <v>-4387112.82</v>
      </c>
      <c r="AQ451" s="731">
        <v>-1064546.19</v>
      </c>
      <c r="AR451" s="731">
        <v>-218352230.03</v>
      </c>
      <c r="AS451" s="731">
        <v>-3181132.1</v>
      </c>
      <c r="AT451" s="731">
        <v>-3957868.14</v>
      </c>
      <c r="AU451" s="731">
        <v>-25232005.43</v>
      </c>
      <c r="AV451" s="731">
        <v>-5500516.0300000003</v>
      </c>
      <c r="AW451" s="731">
        <v>-2481977.9500000002</v>
      </c>
      <c r="AX451" s="732"/>
      <c r="AY451" s="731">
        <v>-17793689.559999999</v>
      </c>
      <c r="AZ451" s="731">
        <v>-1309647.1000000001</v>
      </c>
      <c r="BA451" s="731">
        <v>-2574618.5099999998</v>
      </c>
      <c r="BB451" s="731">
        <v>-1407467.05</v>
      </c>
      <c r="BC451" s="731">
        <v>-2009706.4</v>
      </c>
      <c r="BD451" s="731">
        <v>-73076764.239999995</v>
      </c>
      <c r="BE451" s="731">
        <v>-387574.1</v>
      </c>
      <c r="BF451" s="731">
        <v>-864737.41</v>
      </c>
      <c r="BG451" s="731">
        <v>-21850094.82</v>
      </c>
      <c r="BH451" s="731">
        <v>0</v>
      </c>
      <c r="BI451" s="731">
        <v>-8419043.1099999994</v>
      </c>
      <c r="BJ451" s="731">
        <v>-4909516.6900000004</v>
      </c>
      <c r="BK451" s="731">
        <v>-1303606.8999999999</v>
      </c>
    </row>
    <row r="452" spans="1:63" ht="22.5" customHeight="1">
      <c r="A452" s="496">
        <v>4</v>
      </c>
      <c r="B452" s="497" t="s">
        <v>915</v>
      </c>
      <c r="C452" s="498" t="s">
        <v>913</v>
      </c>
      <c r="D452" s="498"/>
      <c r="E452" s="497"/>
      <c r="F452" s="498"/>
      <c r="G452" s="550" t="s">
        <v>3144</v>
      </c>
      <c r="H452" s="549" t="s">
        <v>3954</v>
      </c>
      <c r="I452">
        <f t="shared" si="6"/>
        <v>600000</v>
      </c>
      <c r="J452" s="731">
        <v>95416849.019999996</v>
      </c>
      <c r="K452" s="731">
        <v>2232088.1800000002</v>
      </c>
      <c r="L452" s="731">
        <v>9092024.6699999999</v>
      </c>
      <c r="M452" s="731">
        <v>20244708.77</v>
      </c>
      <c r="N452" s="731">
        <v>1490</v>
      </c>
      <c r="O452" s="731">
        <v>11231274.449999999</v>
      </c>
      <c r="P452" s="731">
        <v>5594420.8600000003</v>
      </c>
      <c r="Q452" s="731">
        <v>2426296.1800000002</v>
      </c>
      <c r="R452" s="731">
        <v>10285818.939999999</v>
      </c>
      <c r="S452" s="731">
        <v>3273744.97</v>
      </c>
      <c r="T452" s="731">
        <v>3967487.39</v>
      </c>
      <c r="U452" s="731">
        <v>2882247.9</v>
      </c>
      <c r="V452" s="731">
        <v>600000</v>
      </c>
      <c r="W452" s="731">
        <v>2965161.88</v>
      </c>
      <c r="X452" s="731">
        <v>2882948.99</v>
      </c>
      <c r="Y452" s="731">
        <v>415292.05</v>
      </c>
      <c r="Z452" s="731">
        <v>9866564.0099999998</v>
      </c>
      <c r="AA452" s="731">
        <v>3329748.38</v>
      </c>
      <c r="AB452" s="731">
        <v>3171410.1</v>
      </c>
      <c r="AC452" s="732"/>
      <c r="AD452" s="732"/>
      <c r="AE452" s="731">
        <v>1522663.76</v>
      </c>
      <c r="AF452" s="731">
        <v>7425478.3200000003</v>
      </c>
      <c r="AG452" s="731">
        <v>4303377.03</v>
      </c>
      <c r="AH452" s="731">
        <v>10970062.51</v>
      </c>
      <c r="AI452" s="731">
        <v>6472206.2199999997</v>
      </c>
      <c r="AJ452" s="731">
        <v>23411255.52</v>
      </c>
      <c r="AK452" s="731">
        <v>3298467.66</v>
      </c>
      <c r="AL452" s="731">
        <v>5909594.3499999996</v>
      </c>
      <c r="AM452" s="731">
        <v>2163055.6</v>
      </c>
      <c r="AN452" s="731">
        <v>9055723.6699999999</v>
      </c>
      <c r="AO452" s="731">
        <v>5158077.6100000003</v>
      </c>
      <c r="AP452" s="731">
        <v>5290122.29</v>
      </c>
      <c r="AQ452" s="731">
        <v>1267081.9099999999</v>
      </c>
      <c r="AR452" s="731">
        <v>0</v>
      </c>
      <c r="AS452" s="731">
        <v>7464190.75</v>
      </c>
      <c r="AT452" s="731">
        <v>13086574.24</v>
      </c>
      <c r="AU452" s="731">
        <v>5428753.9299999997</v>
      </c>
      <c r="AV452" s="731">
        <v>9895774.8200000003</v>
      </c>
      <c r="AW452" s="731">
        <v>1900278.41</v>
      </c>
      <c r="AX452" s="731">
        <v>11098342.93</v>
      </c>
      <c r="AY452" s="731">
        <v>16667037.539999999</v>
      </c>
      <c r="AZ452" s="731">
        <v>13332175.67</v>
      </c>
      <c r="BA452" s="731">
        <v>4430807.1500000004</v>
      </c>
      <c r="BB452" s="731">
        <v>4877395.43</v>
      </c>
      <c r="BC452" s="731">
        <v>4406530.8499999996</v>
      </c>
      <c r="BD452" s="731">
        <v>25004457.82</v>
      </c>
      <c r="BE452" s="731">
        <v>657200.48</v>
      </c>
      <c r="BF452" s="731">
        <v>3615066.84</v>
      </c>
      <c r="BG452" s="731">
        <v>5821487.46</v>
      </c>
      <c r="BH452" s="731">
        <v>1467504.08</v>
      </c>
      <c r="BI452" s="731">
        <v>3011057.72</v>
      </c>
      <c r="BJ452" s="731">
        <v>7242225.9199999999</v>
      </c>
      <c r="BK452" s="731">
        <v>395212.47</v>
      </c>
    </row>
    <row r="453" spans="1:63" ht="22.5" customHeight="1">
      <c r="A453" s="496">
        <v>4</v>
      </c>
      <c r="B453" s="497" t="s">
        <v>915</v>
      </c>
      <c r="C453" s="498" t="s">
        <v>913</v>
      </c>
      <c r="D453" s="498"/>
      <c r="E453" s="497"/>
      <c r="F453" s="498"/>
      <c r="G453" s="550" t="s">
        <v>3145</v>
      </c>
      <c r="H453" s="549" t="s">
        <v>515</v>
      </c>
      <c r="I453">
        <f t="shared" ref="I453:I516" si="7">SUMIF($J$1:$BK$1,$I$1,$J453:$BK453)</f>
        <v>-28556365.800000001</v>
      </c>
      <c r="J453" s="731">
        <v>-20735567.75</v>
      </c>
      <c r="K453" s="731">
        <v>-151248</v>
      </c>
      <c r="L453" s="731">
        <v>-109852.15</v>
      </c>
      <c r="M453" s="731">
        <v>-634864.63</v>
      </c>
      <c r="N453" s="731">
        <v>-420318.25</v>
      </c>
      <c r="O453" s="731">
        <v>-582117</v>
      </c>
      <c r="P453" s="731">
        <v>-159092.9</v>
      </c>
      <c r="Q453" s="731">
        <v>-40840</v>
      </c>
      <c r="R453" s="731">
        <v>-246795.51999999999</v>
      </c>
      <c r="S453" s="731">
        <v>-298710.45</v>
      </c>
      <c r="T453" s="731">
        <v>-175225.44</v>
      </c>
      <c r="U453" s="731">
        <v>-120136.9</v>
      </c>
      <c r="V453" s="731">
        <v>-28556365.800000001</v>
      </c>
      <c r="W453" s="732"/>
      <c r="X453" s="731">
        <v>-138134.69</v>
      </c>
      <c r="Y453" s="731">
        <v>-15014.5</v>
      </c>
      <c r="Z453" s="732"/>
      <c r="AA453" s="732"/>
      <c r="AB453" s="731">
        <v>-60</v>
      </c>
      <c r="AC453" s="731">
        <v>-144809</v>
      </c>
      <c r="AD453" s="731">
        <v>-110102811.04000001</v>
      </c>
      <c r="AE453" s="731">
        <v>-605480.25</v>
      </c>
      <c r="AF453" s="731">
        <v>-1913223.2</v>
      </c>
      <c r="AG453" s="731">
        <v>-264444.73</v>
      </c>
      <c r="AH453" s="731">
        <v>-6885640.5800000001</v>
      </c>
      <c r="AI453" s="731">
        <v>-793351.5</v>
      </c>
      <c r="AJ453" s="731">
        <v>-3087123.85</v>
      </c>
      <c r="AK453" s="731">
        <v>-1762613.5</v>
      </c>
      <c r="AL453" s="731">
        <v>-228975</v>
      </c>
      <c r="AM453" s="731">
        <v>-141842.99</v>
      </c>
      <c r="AN453" s="731">
        <v>-12342914.48</v>
      </c>
      <c r="AO453" s="731">
        <v>-945015.89</v>
      </c>
      <c r="AP453" s="731">
        <v>-1299689.75</v>
      </c>
      <c r="AQ453" s="731">
        <v>-259062</v>
      </c>
      <c r="AR453" s="731">
        <v>-70867138.069999993</v>
      </c>
      <c r="AS453" s="731">
        <v>-416177.78</v>
      </c>
      <c r="AT453" s="731">
        <v>-65312.39</v>
      </c>
      <c r="AU453" s="731">
        <v>-5669352.5</v>
      </c>
      <c r="AV453" s="731">
        <v>-983783.12</v>
      </c>
      <c r="AW453" s="731">
        <v>-257645.65</v>
      </c>
      <c r="AX453" s="732"/>
      <c r="AY453" s="731">
        <v>-1698599.45</v>
      </c>
      <c r="AZ453" s="731">
        <v>-72048.179999999993</v>
      </c>
      <c r="BA453" s="731">
        <v>-148439.73000000001</v>
      </c>
      <c r="BB453" s="731">
        <v>-50456</v>
      </c>
      <c r="BC453" s="731">
        <v>-160597</v>
      </c>
      <c r="BD453" s="731">
        <v>-41637619.18</v>
      </c>
      <c r="BE453" s="731">
        <v>-87832.54</v>
      </c>
      <c r="BF453" s="731">
        <v>-22630.5</v>
      </c>
      <c r="BG453" s="731">
        <v>-772558.6</v>
      </c>
      <c r="BH453" s="731">
        <v>-6324.25</v>
      </c>
      <c r="BI453" s="731">
        <v>-50</v>
      </c>
      <c r="BJ453" s="731">
        <v>-62.5</v>
      </c>
      <c r="BK453" s="731">
        <v>-15689.25</v>
      </c>
    </row>
    <row r="454" spans="1:63" ht="22.5" customHeight="1">
      <c r="A454" s="496">
        <v>4</v>
      </c>
      <c r="B454" s="497" t="s">
        <v>915</v>
      </c>
      <c r="C454" s="498" t="s">
        <v>913</v>
      </c>
      <c r="D454" s="498"/>
      <c r="E454" s="497"/>
      <c r="F454" s="498"/>
      <c r="G454" s="550" t="s">
        <v>3146</v>
      </c>
      <c r="H454" s="549" t="s">
        <v>516</v>
      </c>
      <c r="I454">
        <f t="shared" si="7"/>
        <v>0</v>
      </c>
      <c r="J454" s="732"/>
      <c r="K454" s="731">
        <v>10821.5</v>
      </c>
      <c r="L454" s="731">
        <v>787400.18</v>
      </c>
      <c r="M454" s="731">
        <v>11044</v>
      </c>
      <c r="N454" s="731">
        <v>309820</v>
      </c>
      <c r="O454" s="732"/>
      <c r="P454" s="732"/>
      <c r="Q454" s="731">
        <v>596166.23</v>
      </c>
      <c r="R454" s="731">
        <v>292878.5</v>
      </c>
      <c r="S454" s="731">
        <v>2455294.2999999998</v>
      </c>
      <c r="T454" s="731">
        <v>885685</v>
      </c>
      <c r="U454" s="732"/>
      <c r="V454" s="732"/>
      <c r="W454" s="732"/>
      <c r="X454" s="731">
        <v>256.25</v>
      </c>
      <c r="Y454" s="732"/>
      <c r="Z454" s="732"/>
      <c r="AA454" s="732"/>
      <c r="AB454" s="732"/>
      <c r="AC454" s="732"/>
      <c r="AD454" s="731">
        <v>6153397.0499999998</v>
      </c>
      <c r="AE454" s="731">
        <v>4452208.22</v>
      </c>
      <c r="AF454" s="732"/>
      <c r="AG454" s="731">
        <v>7525685.4500000002</v>
      </c>
      <c r="AH454" s="731">
        <v>10101810.57</v>
      </c>
      <c r="AI454" s="731">
        <v>2635959</v>
      </c>
      <c r="AJ454" s="731">
        <v>8251997.9699999997</v>
      </c>
      <c r="AK454" s="731">
        <v>0</v>
      </c>
      <c r="AL454" s="731">
        <v>283714.25</v>
      </c>
      <c r="AM454" s="731">
        <v>11491537.140000001</v>
      </c>
      <c r="AN454" s="731">
        <v>8218304.46</v>
      </c>
      <c r="AO454" s="731">
        <v>4303499.68</v>
      </c>
      <c r="AP454" s="731">
        <v>1577412.67</v>
      </c>
      <c r="AQ454" s="731">
        <v>1311744.8600000001</v>
      </c>
      <c r="AR454" s="732"/>
      <c r="AS454" s="731">
        <v>19416.740000000002</v>
      </c>
      <c r="AT454" s="731">
        <v>666648.65</v>
      </c>
      <c r="AU454" s="732"/>
      <c r="AV454" s="731">
        <v>1123181.01</v>
      </c>
      <c r="AW454" s="731">
        <v>1584774.51</v>
      </c>
      <c r="AX454" s="731">
        <v>1728</v>
      </c>
      <c r="AY454" s="732"/>
      <c r="AZ454" s="732"/>
      <c r="BA454" s="732"/>
      <c r="BB454" s="731">
        <v>3203934.35</v>
      </c>
      <c r="BC454" s="731">
        <v>3082547.9</v>
      </c>
      <c r="BD454" s="732"/>
      <c r="BE454" s="731">
        <v>5052108.78</v>
      </c>
      <c r="BF454" s="731">
        <v>3525517.59</v>
      </c>
      <c r="BG454" s="731">
        <v>6037431.9800000004</v>
      </c>
      <c r="BH454" s="731">
        <v>4736349.26</v>
      </c>
      <c r="BI454" s="731">
        <v>3935095.49</v>
      </c>
      <c r="BJ454" s="731">
        <v>6147195.4500000002</v>
      </c>
      <c r="BK454" s="731">
        <v>1921084.19</v>
      </c>
    </row>
    <row r="455" spans="1:63" ht="22.5" customHeight="1">
      <c r="A455" s="496">
        <v>4</v>
      </c>
      <c r="B455" s="497" t="s">
        <v>915</v>
      </c>
      <c r="C455" s="498" t="s">
        <v>913</v>
      </c>
      <c r="D455" s="498"/>
      <c r="E455" s="497"/>
      <c r="F455" s="498"/>
      <c r="G455" s="550" t="s">
        <v>3147</v>
      </c>
      <c r="H455" s="549" t="s">
        <v>517</v>
      </c>
      <c r="I455">
        <f t="shared" si="7"/>
        <v>5078214.8499999996</v>
      </c>
      <c r="J455" s="731">
        <v>21500</v>
      </c>
      <c r="K455" s="731">
        <v>1346084</v>
      </c>
      <c r="L455" s="731">
        <v>1536364</v>
      </c>
      <c r="M455" s="731">
        <v>5037796.2</v>
      </c>
      <c r="N455" s="731">
        <v>5282062.75</v>
      </c>
      <c r="O455" s="731">
        <v>5535841</v>
      </c>
      <c r="P455" s="731">
        <v>6105087.5999999996</v>
      </c>
      <c r="Q455" s="731">
        <v>1765832</v>
      </c>
      <c r="R455" s="731">
        <v>1760335.41</v>
      </c>
      <c r="S455" s="731">
        <v>1361071</v>
      </c>
      <c r="T455" s="731">
        <v>2832771.06</v>
      </c>
      <c r="U455" s="731">
        <v>1620980.5</v>
      </c>
      <c r="V455" s="731">
        <v>5078214.8499999996</v>
      </c>
      <c r="W455" s="731">
        <v>1018046.5</v>
      </c>
      <c r="X455" s="731">
        <v>1278916</v>
      </c>
      <c r="Y455" s="731">
        <v>2400377</v>
      </c>
      <c r="Z455" s="731">
        <v>8605452.0999999996</v>
      </c>
      <c r="AA455" s="731">
        <v>1682501.13</v>
      </c>
      <c r="AB455" s="731">
        <v>1901713</v>
      </c>
      <c r="AC455" s="732"/>
      <c r="AD455" s="732"/>
      <c r="AE455" s="732"/>
      <c r="AF455" s="731">
        <v>401197</v>
      </c>
      <c r="AG455" s="731">
        <v>520654.5</v>
      </c>
      <c r="AH455" s="731">
        <v>374850</v>
      </c>
      <c r="AI455" s="732"/>
      <c r="AJ455" s="731">
        <v>3862850.14</v>
      </c>
      <c r="AK455" s="731">
        <v>904884</v>
      </c>
      <c r="AL455" s="731">
        <v>876967.25</v>
      </c>
      <c r="AM455" s="731">
        <v>1860574.46</v>
      </c>
      <c r="AN455" s="731">
        <v>1081542.46</v>
      </c>
      <c r="AO455" s="731">
        <v>48850</v>
      </c>
      <c r="AP455" s="731">
        <v>2581056.69</v>
      </c>
      <c r="AQ455" s="731">
        <v>1405766</v>
      </c>
      <c r="AR455" s="731">
        <v>3099280</v>
      </c>
      <c r="AS455" s="731">
        <v>1803628</v>
      </c>
      <c r="AT455" s="731">
        <v>435748.48</v>
      </c>
      <c r="AU455" s="731">
        <v>4547722.1100000003</v>
      </c>
      <c r="AV455" s="731">
        <v>3355366.36</v>
      </c>
      <c r="AW455" s="731">
        <v>2911536</v>
      </c>
      <c r="AX455" s="731">
        <v>1814913.63</v>
      </c>
      <c r="AY455" s="731">
        <v>723945.75</v>
      </c>
      <c r="AZ455" s="731">
        <v>3742077</v>
      </c>
      <c r="BA455" s="731">
        <v>2056092</v>
      </c>
      <c r="BB455" s="731">
        <v>1317299</v>
      </c>
      <c r="BC455" s="731">
        <v>867654</v>
      </c>
      <c r="BD455" s="731">
        <v>3493972</v>
      </c>
      <c r="BE455" s="731">
        <v>2980342.75</v>
      </c>
      <c r="BF455" s="731">
        <v>901984.89</v>
      </c>
      <c r="BG455" s="731">
        <v>3438034.67</v>
      </c>
      <c r="BH455" s="731">
        <v>353961</v>
      </c>
      <c r="BI455" s="731">
        <v>6785811.5</v>
      </c>
      <c r="BJ455" s="731">
        <v>2272419.5099999998</v>
      </c>
      <c r="BK455" s="731">
        <v>753940.75</v>
      </c>
    </row>
    <row r="456" spans="1:63" ht="22.5" customHeight="1">
      <c r="A456" s="496">
        <v>4</v>
      </c>
      <c r="B456" s="497" t="s">
        <v>915</v>
      </c>
      <c r="C456" s="498" t="s">
        <v>913</v>
      </c>
      <c r="D456" s="498"/>
      <c r="E456" s="497"/>
      <c r="F456" s="498"/>
      <c r="G456" s="550" t="s">
        <v>3148</v>
      </c>
      <c r="H456" s="549" t="s">
        <v>3955</v>
      </c>
      <c r="I456">
        <f t="shared" si="7"/>
        <v>0</v>
      </c>
      <c r="J456" s="732"/>
      <c r="K456" s="732"/>
      <c r="L456" s="732"/>
      <c r="M456" s="732"/>
      <c r="N456" s="732"/>
      <c r="O456" s="732"/>
      <c r="P456" s="732"/>
      <c r="Q456" s="732"/>
      <c r="R456" s="732"/>
      <c r="S456" s="731">
        <v>3755841</v>
      </c>
      <c r="T456" s="732"/>
      <c r="U456" s="732"/>
      <c r="V456" s="732"/>
      <c r="W456" s="732"/>
      <c r="X456" s="732"/>
      <c r="Y456" s="732"/>
      <c r="Z456" s="732"/>
      <c r="AA456" s="732"/>
      <c r="AB456" s="732"/>
      <c r="AC456" s="732"/>
      <c r="AD456" s="732"/>
      <c r="AE456" s="732"/>
      <c r="AF456" s="732"/>
      <c r="AG456" s="732"/>
      <c r="AH456" s="732"/>
      <c r="AI456" s="732"/>
      <c r="AJ456" s="732"/>
      <c r="AK456" s="732"/>
      <c r="AL456" s="732"/>
      <c r="AM456" s="732"/>
      <c r="AN456" s="732"/>
      <c r="AO456" s="732"/>
      <c r="AP456" s="731">
        <v>4372185</v>
      </c>
      <c r="AQ456" s="731">
        <v>3872132</v>
      </c>
      <c r="AR456" s="732"/>
      <c r="AS456" s="732"/>
      <c r="AT456" s="732"/>
      <c r="AU456" s="732"/>
      <c r="AV456" s="732"/>
      <c r="AW456" s="732"/>
      <c r="AX456" s="732"/>
      <c r="AY456" s="732"/>
      <c r="AZ456" s="732"/>
      <c r="BA456" s="732"/>
      <c r="BB456" s="732"/>
      <c r="BC456" s="732"/>
      <c r="BD456" s="732"/>
      <c r="BE456" s="732"/>
      <c r="BF456" s="732"/>
      <c r="BG456" s="732"/>
      <c r="BH456" s="732"/>
      <c r="BI456" s="732"/>
      <c r="BJ456" s="732"/>
      <c r="BK456" s="732"/>
    </row>
    <row r="457" spans="1:63" ht="22.5" customHeight="1">
      <c r="A457" s="496">
        <v>4</v>
      </c>
      <c r="B457" s="497" t="s">
        <v>915</v>
      </c>
      <c r="C457" s="498" t="s">
        <v>913</v>
      </c>
      <c r="D457" s="498"/>
      <c r="E457" s="497"/>
      <c r="F457" s="498"/>
      <c r="G457" s="550" t="s">
        <v>3149</v>
      </c>
      <c r="H457" s="549" t="s">
        <v>519</v>
      </c>
      <c r="I457">
        <f t="shared" si="7"/>
        <v>5053808</v>
      </c>
      <c r="J457" s="731">
        <v>2749096.47</v>
      </c>
      <c r="K457" s="731">
        <v>2376618</v>
      </c>
      <c r="L457" s="731">
        <v>3440620</v>
      </c>
      <c r="M457" s="731">
        <v>1392604</v>
      </c>
      <c r="N457" s="731">
        <v>1977440</v>
      </c>
      <c r="O457" s="731">
        <v>1570448</v>
      </c>
      <c r="P457" s="731">
        <v>5624560.25</v>
      </c>
      <c r="Q457" s="731">
        <v>7933663</v>
      </c>
      <c r="R457" s="731">
        <v>785154</v>
      </c>
      <c r="S457" s="731">
        <v>823638</v>
      </c>
      <c r="T457" s="731">
        <v>1529598</v>
      </c>
      <c r="U457" s="731">
        <v>2780684</v>
      </c>
      <c r="V457" s="731">
        <v>5053808</v>
      </c>
      <c r="W457" s="731">
        <v>2180431.1</v>
      </c>
      <c r="X457" s="731">
        <v>2791596</v>
      </c>
      <c r="Y457" s="731">
        <v>8231366.5099999998</v>
      </c>
      <c r="Z457" s="731">
        <v>3844500</v>
      </c>
      <c r="AA457" s="731">
        <v>1519812</v>
      </c>
      <c r="AB457" s="731">
        <v>3568588</v>
      </c>
      <c r="AC457" s="731">
        <v>2329284</v>
      </c>
      <c r="AD457" s="731">
        <v>2986582.09</v>
      </c>
      <c r="AE457" s="731">
        <v>2345669.85</v>
      </c>
      <c r="AF457" s="731">
        <v>1347609.47</v>
      </c>
      <c r="AG457" s="731">
        <v>1402217.62</v>
      </c>
      <c r="AH457" s="731">
        <v>1750235.35</v>
      </c>
      <c r="AI457" s="732"/>
      <c r="AJ457" s="731">
        <v>1596584.07</v>
      </c>
      <c r="AK457" s="731">
        <v>13066670.369999999</v>
      </c>
      <c r="AL457" s="731">
        <v>1371787.99</v>
      </c>
      <c r="AM457" s="731">
        <v>1352361.42</v>
      </c>
      <c r="AN457" s="731">
        <v>1795179.78</v>
      </c>
      <c r="AO457" s="731">
        <v>925713.65</v>
      </c>
      <c r="AP457" s="731">
        <v>1678461.6</v>
      </c>
      <c r="AQ457" s="731">
        <v>3000890.34</v>
      </c>
      <c r="AR457" s="731">
        <v>4884015.0199999996</v>
      </c>
      <c r="AS457" s="731">
        <v>692757.34</v>
      </c>
      <c r="AT457" s="731">
        <v>841176.76</v>
      </c>
      <c r="AU457" s="731">
        <v>1779704.43</v>
      </c>
      <c r="AV457" s="731">
        <v>1327974.33</v>
      </c>
      <c r="AW457" s="731">
        <v>1167105.29</v>
      </c>
      <c r="AX457" s="731">
        <v>1401300.56</v>
      </c>
      <c r="AY457" s="731">
        <v>439101.18</v>
      </c>
      <c r="AZ457" s="731">
        <v>829744.26</v>
      </c>
      <c r="BA457" s="731">
        <v>2967162.32</v>
      </c>
      <c r="BB457" s="731">
        <v>3066296.73</v>
      </c>
      <c r="BC457" s="731">
        <v>3072457.89</v>
      </c>
      <c r="BD457" s="731">
        <v>3839991.6</v>
      </c>
      <c r="BE457" s="731">
        <v>10895743.17</v>
      </c>
      <c r="BF457" s="731">
        <v>3529024.05</v>
      </c>
      <c r="BG457" s="731">
        <v>4397524</v>
      </c>
      <c r="BH457" s="731">
        <v>3077516</v>
      </c>
      <c r="BI457" s="731">
        <v>2239500</v>
      </c>
      <c r="BJ457" s="731">
        <v>4151068</v>
      </c>
      <c r="BK457" s="731">
        <v>390090</v>
      </c>
    </row>
    <row r="458" spans="1:63" ht="22.5" customHeight="1">
      <c r="A458" s="496">
        <v>4</v>
      </c>
      <c r="B458" s="497" t="s">
        <v>915</v>
      </c>
      <c r="C458" s="498" t="s">
        <v>913</v>
      </c>
      <c r="D458" s="498"/>
      <c r="E458" s="497"/>
      <c r="F458" s="498"/>
      <c r="G458" s="550" t="s">
        <v>3150</v>
      </c>
      <c r="H458" s="549" t="s">
        <v>3956</v>
      </c>
      <c r="I458">
        <f t="shared" si="7"/>
        <v>24315984.059999999</v>
      </c>
      <c r="J458" s="731">
        <v>68790965.590000004</v>
      </c>
      <c r="K458" s="731">
        <v>727733.48</v>
      </c>
      <c r="L458" s="731">
        <v>896669</v>
      </c>
      <c r="M458" s="731">
        <v>1724919.78</v>
      </c>
      <c r="N458" s="731">
        <v>2501675.75</v>
      </c>
      <c r="O458" s="731">
        <v>3139041.25</v>
      </c>
      <c r="P458" s="731">
        <v>2313465.7799999998</v>
      </c>
      <c r="Q458" s="731">
        <v>2350647.52</v>
      </c>
      <c r="R458" s="731">
        <v>536029.88</v>
      </c>
      <c r="S458" s="731">
        <v>2641739.5</v>
      </c>
      <c r="T458" s="731">
        <v>935988.13</v>
      </c>
      <c r="U458" s="731">
        <v>1042851.77</v>
      </c>
      <c r="V458" s="731">
        <v>24315984.059999999</v>
      </c>
      <c r="W458" s="731">
        <v>1502819.6</v>
      </c>
      <c r="X458" s="731">
        <v>1119823.48</v>
      </c>
      <c r="Y458" s="731">
        <v>768639.5</v>
      </c>
      <c r="Z458" s="731">
        <v>4642823.75</v>
      </c>
      <c r="AA458" s="731">
        <v>4029635.98</v>
      </c>
      <c r="AB458" s="731">
        <v>939010.1</v>
      </c>
      <c r="AC458" s="731">
        <v>993248.3</v>
      </c>
      <c r="AD458" s="731">
        <v>256421679.06999999</v>
      </c>
      <c r="AE458" s="731">
        <v>2252296.7400000002</v>
      </c>
      <c r="AF458" s="731">
        <v>2054156.7</v>
      </c>
      <c r="AG458" s="731">
        <v>1084678.45</v>
      </c>
      <c r="AH458" s="731">
        <v>2167520.2400000002</v>
      </c>
      <c r="AI458" s="731">
        <v>2248913.0299999998</v>
      </c>
      <c r="AJ458" s="731">
        <v>3586710.28</v>
      </c>
      <c r="AK458" s="731">
        <v>1887897.23</v>
      </c>
      <c r="AL458" s="731">
        <v>3222825.98</v>
      </c>
      <c r="AM458" s="731">
        <v>3712452.23</v>
      </c>
      <c r="AN458" s="731">
        <v>6021051.0899999999</v>
      </c>
      <c r="AO458" s="731">
        <v>1673580.84</v>
      </c>
      <c r="AP458" s="731">
        <v>3029459.92</v>
      </c>
      <c r="AQ458" s="731">
        <v>1481465</v>
      </c>
      <c r="AR458" s="731">
        <v>36184834.960000001</v>
      </c>
      <c r="AS458" s="731">
        <v>2640628.38</v>
      </c>
      <c r="AT458" s="731">
        <v>1276417.57</v>
      </c>
      <c r="AU458" s="731">
        <v>21498972.210000001</v>
      </c>
      <c r="AV458" s="731">
        <v>2258486.75</v>
      </c>
      <c r="AW458" s="731">
        <v>1444883.6</v>
      </c>
      <c r="AX458" s="731">
        <v>1911641.12</v>
      </c>
      <c r="AY458" s="731">
        <v>13317429.99</v>
      </c>
      <c r="AZ458" s="731">
        <v>1538997.83</v>
      </c>
      <c r="BA458" s="731">
        <v>1167147.79</v>
      </c>
      <c r="BB458" s="731">
        <v>784434.17</v>
      </c>
      <c r="BC458" s="731">
        <v>1279587.08</v>
      </c>
      <c r="BD458" s="731">
        <v>35960178.590000004</v>
      </c>
      <c r="BE458" s="731">
        <v>1351189.5</v>
      </c>
      <c r="BF458" s="731">
        <v>1912115.17</v>
      </c>
      <c r="BG458" s="731">
        <v>2177454.86</v>
      </c>
      <c r="BH458" s="731">
        <v>569925.5</v>
      </c>
      <c r="BI458" s="731">
        <v>2116066.5</v>
      </c>
      <c r="BJ458" s="731">
        <v>1823510.27</v>
      </c>
      <c r="BK458" s="731">
        <v>1577352.02</v>
      </c>
    </row>
    <row r="459" spans="1:63" ht="22.5" customHeight="1">
      <c r="A459" s="496">
        <v>4</v>
      </c>
      <c r="B459" s="497" t="s">
        <v>915</v>
      </c>
      <c r="C459" s="498" t="s">
        <v>913</v>
      </c>
      <c r="D459" s="498"/>
      <c r="E459" s="497"/>
      <c r="F459" s="498"/>
      <c r="G459" s="550" t="s">
        <v>3152</v>
      </c>
      <c r="H459" s="549" t="s">
        <v>521</v>
      </c>
      <c r="I459">
        <f t="shared" si="7"/>
        <v>60208110.75</v>
      </c>
      <c r="J459" s="731">
        <v>167307823.56</v>
      </c>
      <c r="K459" s="731">
        <v>51164</v>
      </c>
      <c r="L459" s="731">
        <v>189301</v>
      </c>
      <c r="M459" s="731">
        <v>749403.6</v>
      </c>
      <c r="N459" s="731">
        <v>5716108.2999999998</v>
      </c>
      <c r="O459" s="731">
        <v>4452911</v>
      </c>
      <c r="P459" s="731">
        <v>80005</v>
      </c>
      <c r="Q459" s="731">
        <v>116017.72</v>
      </c>
      <c r="R459" s="731">
        <v>106593</v>
      </c>
      <c r="S459" s="731">
        <v>174650.53</v>
      </c>
      <c r="T459" s="731">
        <v>245648.97</v>
      </c>
      <c r="U459" s="731">
        <v>90223.56</v>
      </c>
      <c r="V459" s="731">
        <v>60208110.75</v>
      </c>
      <c r="W459" s="731">
        <v>57000</v>
      </c>
      <c r="X459" s="731">
        <v>456193.65</v>
      </c>
      <c r="Y459" s="731">
        <v>486963</v>
      </c>
      <c r="Z459" s="731">
        <v>147141.69</v>
      </c>
      <c r="AA459" s="731">
        <v>3792453.4</v>
      </c>
      <c r="AB459" s="731">
        <v>241263.25</v>
      </c>
      <c r="AC459" s="732"/>
      <c r="AD459" s="731">
        <v>272745699.51999998</v>
      </c>
      <c r="AE459" s="731">
        <v>74017.47</v>
      </c>
      <c r="AF459" s="731">
        <v>14032075</v>
      </c>
      <c r="AG459" s="731">
        <v>951886.37</v>
      </c>
      <c r="AH459" s="731">
        <v>462437</v>
      </c>
      <c r="AI459" s="731">
        <v>487612</v>
      </c>
      <c r="AJ459" s="731">
        <v>7888333.2999999998</v>
      </c>
      <c r="AK459" s="732"/>
      <c r="AL459" s="731">
        <v>512086</v>
      </c>
      <c r="AM459" s="731">
        <v>170772.96</v>
      </c>
      <c r="AN459" s="731">
        <v>1232011.3500000001</v>
      </c>
      <c r="AO459" s="731">
        <v>81522</v>
      </c>
      <c r="AP459" s="731">
        <v>247266.34</v>
      </c>
      <c r="AQ459" s="731">
        <v>57583</v>
      </c>
      <c r="AR459" s="731">
        <v>57889730.210000001</v>
      </c>
      <c r="AS459" s="731">
        <v>1420148</v>
      </c>
      <c r="AT459" s="731">
        <v>940647.8</v>
      </c>
      <c r="AU459" s="731">
        <v>7977662.1699999999</v>
      </c>
      <c r="AV459" s="731">
        <v>657440.75</v>
      </c>
      <c r="AW459" s="731">
        <v>84338</v>
      </c>
      <c r="AX459" s="731">
        <v>691684.15</v>
      </c>
      <c r="AY459" s="731">
        <v>13385094.689999999</v>
      </c>
      <c r="AZ459" s="731">
        <v>603527.69999999995</v>
      </c>
      <c r="BA459" s="731">
        <v>410959</v>
      </c>
      <c r="BB459" s="731">
        <v>276087</v>
      </c>
      <c r="BC459" s="731">
        <v>348283.79</v>
      </c>
      <c r="BD459" s="731">
        <v>32565329.18</v>
      </c>
      <c r="BE459" s="731">
        <v>161311</v>
      </c>
      <c r="BF459" s="731">
        <v>662040</v>
      </c>
      <c r="BG459" s="731">
        <v>123764</v>
      </c>
      <c r="BH459" s="731">
        <v>42645</v>
      </c>
      <c r="BI459" s="731">
        <v>2029716.75</v>
      </c>
      <c r="BJ459" s="731">
        <v>350992</v>
      </c>
      <c r="BK459" s="731">
        <v>128011.22</v>
      </c>
    </row>
    <row r="460" spans="1:63" ht="22.5" customHeight="1">
      <c r="A460" s="496">
        <v>4</v>
      </c>
      <c r="B460" s="497" t="s">
        <v>915</v>
      </c>
      <c r="C460" s="498" t="s">
        <v>913</v>
      </c>
      <c r="D460" s="498"/>
      <c r="E460" s="497"/>
      <c r="F460" s="498"/>
      <c r="G460" s="550" t="s">
        <v>3162</v>
      </c>
      <c r="H460" s="549" t="s">
        <v>3957</v>
      </c>
      <c r="I460">
        <f t="shared" si="7"/>
        <v>-13521252.66</v>
      </c>
      <c r="J460" s="732"/>
      <c r="K460" s="732"/>
      <c r="L460" s="731">
        <v>-1793.16</v>
      </c>
      <c r="M460" s="731">
        <v>-148237.79999999999</v>
      </c>
      <c r="N460" s="732"/>
      <c r="O460" s="731">
        <v>-1175003.0900000001</v>
      </c>
      <c r="P460" s="732"/>
      <c r="Q460" s="732"/>
      <c r="R460" s="732"/>
      <c r="S460" s="731">
        <v>-413249.69</v>
      </c>
      <c r="T460" s="731">
        <v>-19386.810000000001</v>
      </c>
      <c r="U460" s="731">
        <v>-500</v>
      </c>
      <c r="V460" s="731">
        <v>-13521252.66</v>
      </c>
      <c r="W460" s="731">
        <v>-16361</v>
      </c>
      <c r="X460" s="731">
        <v>-41210.53</v>
      </c>
      <c r="Y460" s="731">
        <v>-205748.92</v>
      </c>
      <c r="Z460" s="731">
        <v>-856200.32</v>
      </c>
      <c r="AA460" s="731">
        <v>-75334.81</v>
      </c>
      <c r="AB460" s="731">
        <v>-46191.47</v>
      </c>
      <c r="AC460" s="732"/>
      <c r="AD460" s="731">
        <v>-106492966.15000001</v>
      </c>
      <c r="AE460" s="731">
        <v>-565726.55000000005</v>
      </c>
      <c r="AF460" s="731">
        <v>-4140922.64</v>
      </c>
      <c r="AG460" s="731">
        <v>-2695394.7</v>
      </c>
      <c r="AH460" s="732"/>
      <c r="AI460" s="731">
        <v>-329345.09999999998</v>
      </c>
      <c r="AJ460" s="732"/>
      <c r="AK460" s="731">
        <v>-107262.3</v>
      </c>
      <c r="AL460" s="732"/>
      <c r="AM460" s="732"/>
      <c r="AN460" s="731">
        <v>-210</v>
      </c>
      <c r="AO460" s="732"/>
      <c r="AP460" s="731">
        <v>0</v>
      </c>
      <c r="AQ460" s="731">
        <v>-5713.91</v>
      </c>
      <c r="AR460" s="731">
        <v>0</v>
      </c>
      <c r="AS460" s="731">
        <v>-431.55</v>
      </c>
      <c r="AT460" s="731">
        <v>-754286.59</v>
      </c>
      <c r="AU460" s="731">
        <v>-1385899.77</v>
      </c>
      <c r="AV460" s="731">
        <v>-211673.43</v>
      </c>
      <c r="AW460" s="731">
        <v>-1000</v>
      </c>
      <c r="AX460" s="731">
        <v>-7141.98</v>
      </c>
      <c r="AY460" s="731">
        <v>-238885.3</v>
      </c>
      <c r="AZ460" s="731">
        <v>-94712.39</v>
      </c>
      <c r="BA460" s="731">
        <v>-107434.52</v>
      </c>
      <c r="BB460" s="731">
        <v>-36674.74</v>
      </c>
      <c r="BC460" s="731">
        <v>-105061.77</v>
      </c>
      <c r="BD460" s="731">
        <v>-4237918.88</v>
      </c>
      <c r="BE460" s="732"/>
      <c r="BF460" s="731">
        <v>-160308.29</v>
      </c>
      <c r="BG460" s="732"/>
      <c r="BH460" s="731">
        <v>-32319.5</v>
      </c>
      <c r="BI460" s="731">
        <v>-395227.74</v>
      </c>
      <c r="BJ460" s="731">
        <v>-81682.63</v>
      </c>
      <c r="BK460" s="732"/>
    </row>
    <row r="461" spans="1:63" ht="22.5" customHeight="1">
      <c r="A461" s="496">
        <v>4</v>
      </c>
      <c r="B461" s="497" t="s">
        <v>915</v>
      </c>
      <c r="C461" s="498" t="s">
        <v>913</v>
      </c>
      <c r="D461" s="498"/>
      <c r="E461" s="497"/>
      <c r="F461" s="498"/>
      <c r="G461" s="550" t="s">
        <v>3164</v>
      </c>
      <c r="H461" s="549" t="s">
        <v>3958</v>
      </c>
      <c r="I461">
        <f t="shared" si="7"/>
        <v>0</v>
      </c>
      <c r="J461" s="732"/>
      <c r="K461" s="732"/>
      <c r="L461" s="731">
        <v>9914.2099999999991</v>
      </c>
      <c r="M461" s="731">
        <v>81908.23</v>
      </c>
      <c r="N461" s="732"/>
      <c r="O461" s="731">
        <v>1029810.22</v>
      </c>
      <c r="P461" s="731">
        <v>5276</v>
      </c>
      <c r="Q461" s="732"/>
      <c r="R461" s="732"/>
      <c r="S461" s="731">
        <v>124</v>
      </c>
      <c r="T461" s="731">
        <v>76737.52</v>
      </c>
      <c r="U461" s="731">
        <v>270</v>
      </c>
      <c r="V461" s="732"/>
      <c r="W461" s="731">
        <v>7391</v>
      </c>
      <c r="X461" s="731">
        <v>77272.36</v>
      </c>
      <c r="Y461" s="731">
        <v>236902.75</v>
      </c>
      <c r="Z461" s="731">
        <v>733281.06</v>
      </c>
      <c r="AA461" s="731">
        <v>269434.05</v>
      </c>
      <c r="AB461" s="731">
        <v>87196.51</v>
      </c>
      <c r="AC461" s="732"/>
      <c r="AD461" s="732"/>
      <c r="AE461" s="731">
        <v>27620</v>
      </c>
      <c r="AF461" s="731">
        <v>17301</v>
      </c>
      <c r="AG461" s="731">
        <v>1174434.52</v>
      </c>
      <c r="AH461" s="732"/>
      <c r="AI461" s="731">
        <v>206281.23</v>
      </c>
      <c r="AJ461" s="731">
        <v>2732080.94</v>
      </c>
      <c r="AK461" s="732"/>
      <c r="AL461" s="732"/>
      <c r="AM461" s="732"/>
      <c r="AN461" s="732"/>
      <c r="AO461" s="732"/>
      <c r="AP461" s="731">
        <v>367</v>
      </c>
      <c r="AQ461" s="731">
        <v>52950.02</v>
      </c>
      <c r="AR461" s="731">
        <v>9532898.1899999995</v>
      </c>
      <c r="AS461" s="731">
        <v>3243</v>
      </c>
      <c r="AT461" s="731">
        <v>21697.47</v>
      </c>
      <c r="AU461" s="731">
        <v>329747.94</v>
      </c>
      <c r="AV461" s="731">
        <v>189661</v>
      </c>
      <c r="AW461" s="732"/>
      <c r="AX461" s="731">
        <v>377340.95</v>
      </c>
      <c r="AY461" s="731">
        <v>155126.29</v>
      </c>
      <c r="AZ461" s="731">
        <v>286528.63</v>
      </c>
      <c r="BA461" s="731">
        <v>137848.68</v>
      </c>
      <c r="BB461" s="731">
        <v>90199.98</v>
      </c>
      <c r="BC461" s="731">
        <v>165096.28</v>
      </c>
      <c r="BD461" s="731">
        <v>53468.66</v>
      </c>
      <c r="BE461" s="732"/>
      <c r="BF461" s="731">
        <v>165660.93</v>
      </c>
      <c r="BG461" s="732"/>
      <c r="BH461" s="732"/>
      <c r="BI461" s="731">
        <v>17706.900000000001</v>
      </c>
      <c r="BJ461" s="731">
        <v>6453.34</v>
      </c>
      <c r="BK461" s="732"/>
    </row>
    <row r="462" spans="1:63" ht="22.5" customHeight="1">
      <c r="A462" s="496">
        <v>4</v>
      </c>
      <c r="B462" s="497" t="s">
        <v>915</v>
      </c>
      <c r="C462" s="498" t="s">
        <v>913</v>
      </c>
      <c r="D462" s="498"/>
      <c r="E462" s="497"/>
      <c r="F462" s="498"/>
      <c r="G462" s="550" t="s">
        <v>3170</v>
      </c>
      <c r="H462" s="549" t="s">
        <v>3959</v>
      </c>
      <c r="I462">
        <f t="shared" si="7"/>
        <v>0</v>
      </c>
      <c r="J462" s="732"/>
      <c r="K462" s="732"/>
      <c r="L462" s="732"/>
      <c r="M462" s="732"/>
      <c r="N462" s="732"/>
      <c r="O462" s="732"/>
      <c r="P462" s="731">
        <v>899595.15</v>
      </c>
      <c r="Q462" s="732"/>
      <c r="R462" s="732"/>
      <c r="S462" s="732"/>
      <c r="T462" s="732"/>
      <c r="U462" s="732"/>
      <c r="V462" s="732"/>
      <c r="W462" s="732"/>
      <c r="X462" s="732"/>
      <c r="Y462" s="732"/>
      <c r="Z462" s="732"/>
      <c r="AA462" s="732"/>
      <c r="AB462" s="731">
        <v>50714.44</v>
      </c>
      <c r="AC462" s="732"/>
      <c r="AD462" s="732"/>
      <c r="AE462" s="732"/>
      <c r="AF462" s="732"/>
      <c r="AG462" s="732"/>
      <c r="AH462" s="732"/>
      <c r="AI462" s="732"/>
      <c r="AJ462" s="732"/>
      <c r="AK462" s="732"/>
      <c r="AL462" s="732"/>
      <c r="AM462" s="732"/>
      <c r="AN462" s="732"/>
      <c r="AO462" s="731">
        <v>36724</v>
      </c>
      <c r="AP462" s="731">
        <v>11246.44</v>
      </c>
      <c r="AQ462" s="732"/>
      <c r="AR462" s="732"/>
      <c r="AS462" s="732"/>
      <c r="AT462" s="732"/>
      <c r="AU462" s="732"/>
      <c r="AV462" s="732"/>
      <c r="AW462" s="732"/>
      <c r="AX462" s="732"/>
      <c r="AY462" s="732"/>
      <c r="AZ462" s="732"/>
      <c r="BA462" s="732"/>
      <c r="BB462" s="732"/>
      <c r="BC462" s="732"/>
      <c r="BD462" s="732"/>
      <c r="BE462" s="732"/>
      <c r="BF462" s="732"/>
      <c r="BG462" s="732"/>
      <c r="BH462" s="732"/>
      <c r="BI462" s="732"/>
      <c r="BJ462" s="732"/>
      <c r="BK462" s="732"/>
    </row>
    <row r="463" spans="1:63" ht="22.5" customHeight="1">
      <c r="A463" s="496">
        <v>4</v>
      </c>
      <c r="B463" s="497" t="s">
        <v>915</v>
      </c>
      <c r="C463" s="498" t="s">
        <v>913</v>
      </c>
      <c r="D463" s="498"/>
      <c r="E463" s="497"/>
      <c r="F463" s="498"/>
      <c r="G463" s="550" t="s">
        <v>3172</v>
      </c>
      <c r="H463" s="549" t="s">
        <v>525</v>
      </c>
      <c r="I463">
        <f t="shared" si="7"/>
        <v>0</v>
      </c>
      <c r="J463" s="732"/>
      <c r="K463" s="732"/>
      <c r="L463" s="732"/>
      <c r="M463" s="732"/>
      <c r="N463" s="732"/>
      <c r="O463" s="732"/>
      <c r="P463" s="732"/>
      <c r="Q463" s="732"/>
      <c r="R463" s="732"/>
      <c r="S463" s="732"/>
      <c r="T463" s="732"/>
      <c r="U463" s="732"/>
      <c r="V463" s="732"/>
      <c r="W463" s="732"/>
      <c r="X463" s="732"/>
      <c r="Y463" s="731">
        <v>1370268.75</v>
      </c>
      <c r="Z463" s="732"/>
      <c r="AA463" s="732"/>
      <c r="AB463" s="731">
        <v>173668.25</v>
      </c>
      <c r="AC463" s="731">
        <v>173293</v>
      </c>
      <c r="AD463" s="732"/>
      <c r="AE463" s="732"/>
      <c r="AF463" s="732"/>
      <c r="AG463" s="732"/>
      <c r="AH463" s="732"/>
      <c r="AI463" s="731">
        <v>1209780.71</v>
      </c>
      <c r="AJ463" s="732"/>
      <c r="AK463" s="732"/>
      <c r="AL463" s="732"/>
      <c r="AM463" s="732"/>
      <c r="AN463" s="732"/>
      <c r="AO463" s="732"/>
      <c r="AP463" s="732"/>
      <c r="AQ463" s="732"/>
      <c r="AR463" s="732"/>
      <c r="AS463" s="732"/>
      <c r="AT463" s="732"/>
      <c r="AU463" s="732"/>
      <c r="AV463" s="732"/>
      <c r="AW463" s="732"/>
      <c r="AX463" s="732"/>
      <c r="AY463" s="732"/>
      <c r="AZ463" s="732"/>
      <c r="BA463" s="732"/>
      <c r="BB463" s="732"/>
      <c r="BC463" s="732"/>
      <c r="BD463" s="732"/>
      <c r="BE463" s="732"/>
      <c r="BF463" s="732"/>
      <c r="BG463" s="732"/>
      <c r="BH463" s="732"/>
      <c r="BI463" s="732"/>
      <c r="BJ463" s="732"/>
      <c r="BK463" s="732"/>
    </row>
    <row r="464" spans="1:63" ht="22.5" customHeight="1">
      <c r="A464" s="496">
        <v>4</v>
      </c>
      <c r="B464" s="497" t="s">
        <v>915</v>
      </c>
      <c r="C464" s="498" t="s">
        <v>913</v>
      </c>
      <c r="D464" s="498"/>
      <c r="E464" s="497"/>
      <c r="F464" s="498"/>
      <c r="G464" s="550" t="s">
        <v>3173</v>
      </c>
      <c r="H464" s="549" t="s">
        <v>526</v>
      </c>
      <c r="I464">
        <f t="shared" si="7"/>
        <v>-693170.3</v>
      </c>
      <c r="J464" s="732"/>
      <c r="K464" s="732"/>
      <c r="L464" s="732"/>
      <c r="M464" s="732"/>
      <c r="N464" s="732"/>
      <c r="O464" s="732"/>
      <c r="P464" s="732"/>
      <c r="Q464" s="732"/>
      <c r="R464" s="732"/>
      <c r="S464" s="732"/>
      <c r="T464" s="732"/>
      <c r="U464" s="732"/>
      <c r="V464" s="731">
        <v>-693170.3</v>
      </c>
      <c r="W464" s="732"/>
      <c r="X464" s="732"/>
      <c r="Y464" s="732"/>
      <c r="Z464" s="732"/>
      <c r="AA464" s="732"/>
      <c r="AB464" s="732"/>
      <c r="AC464" s="732"/>
      <c r="AD464" s="732"/>
      <c r="AE464" s="732"/>
      <c r="AF464" s="732"/>
      <c r="AG464" s="732"/>
      <c r="AH464" s="732"/>
      <c r="AI464" s="732"/>
      <c r="AJ464" s="732"/>
      <c r="AK464" s="732"/>
      <c r="AL464" s="732"/>
      <c r="AM464" s="732"/>
      <c r="AN464" s="732"/>
      <c r="AO464" s="732"/>
      <c r="AP464" s="732"/>
      <c r="AQ464" s="732"/>
      <c r="AR464" s="732"/>
      <c r="AS464" s="732"/>
      <c r="AT464" s="732"/>
      <c r="AU464" s="732"/>
      <c r="AV464" s="732"/>
      <c r="AW464" s="731">
        <v>0</v>
      </c>
      <c r="AX464" s="731">
        <v>-18601.93</v>
      </c>
      <c r="AY464" s="732"/>
      <c r="AZ464" s="732"/>
      <c r="BA464" s="732"/>
      <c r="BB464" s="732"/>
      <c r="BC464" s="732"/>
      <c r="BD464" s="732"/>
      <c r="BE464" s="731">
        <v>-236717</v>
      </c>
      <c r="BF464" s="732"/>
      <c r="BG464" s="732"/>
      <c r="BH464" s="732"/>
      <c r="BI464" s="732"/>
      <c r="BJ464" s="732"/>
      <c r="BK464" s="732"/>
    </row>
    <row r="465" spans="1:63" ht="22.5" customHeight="1">
      <c r="A465" s="496">
        <v>4</v>
      </c>
      <c r="B465" s="497" t="s">
        <v>915</v>
      </c>
      <c r="C465" s="498" t="s">
        <v>913</v>
      </c>
      <c r="D465" s="498"/>
      <c r="E465" s="497"/>
      <c r="F465" s="498"/>
      <c r="G465" s="550" t="s">
        <v>3174</v>
      </c>
      <c r="H465" s="549" t="s">
        <v>3960</v>
      </c>
      <c r="I465">
        <f t="shared" si="7"/>
        <v>-9245124.8000000007</v>
      </c>
      <c r="J465" s="731">
        <v>-136740911.56</v>
      </c>
      <c r="K465" s="731">
        <v>-327978.12</v>
      </c>
      <c r="L465" s="731">
        <v>-108656.48</v>
      </c>
      <c r="M465" s="731">
        <v>-458683.31</v>
      </c>
      <c r="N465" s="732"/>
      <c r="O465" s="732"/>
      <c r="P465" s="731">
        <v>-50597.31</v>
      </c>
      <c r="Q465" s="731">
        <v>-242514.19</v>
      </c>
      <c r="R465" s="732"/>
      <c r="S465" s="731">
        <v>-879875.76</v>
      </c>
      <c r="T465" s="732"/>
      <c r="U465" s="731">
        <v>-218914.43</v>
      </c>
      <c r="V465" s="731">
        <v>-9245124.8000000007</v>
      </c>
      <c r="W465" s="731">
        <v>-21215</v>
      </c>
      <c r="X465" s="731">
        <v>-192476.97</v>
      </c>
      <c r="Y465" s="732"/>
      <c r="Z465" s="731">
        <v>-2068435.02</v>
      </c>
      <c r="AA465" s="731">
        <v>-2263463.89</v>
      </c>
      <c r="AB465" s="731">
        <v>-135887.39000000001</v>
      </c>
      <c r="AC465" s="731">
        <v>-178151.02</v>
      </c>
      <c r="AD465" s="731">
        <v>-132117275.55</v>
      </c>
      <c r="AE465" s="731">
        <v>-300833.55</v>
      </c>
      <c r="AF465" s="731">
        <v>-93402</v>
      </c>
      <c r="AG465" s="731">
        <v>-26181.599999999999</v>
      </c>
      <c r="AH465" s="732"/>
      <c r="AI465" s="731">
        <v>-11336.12</v>
      </c>
      <c r="AJ465" s="732"/>
      <c r="AK465" s="732"/>
      <c r="AL465" s="731">
        <v>-286923.37</v>
      </c>
      <c r="AM465" s="731">
        <v>-630740.74</v>
      </c>
      <c r="AN465" s="731">
        <v>-389286.14</v>
      </c>
      <c r="AO465" s="732"/>
      <c r="AP465" s="731">
        <v>-252126.82</v>
      </c>
      <c r="AQ465" s="731">
        <v>-214945.3</v>
      </c>
      <c r="AR465" s="731">
        <v>0</v>
      </c>
      <c r="AS465" s="731">
        <v>-520817.79</v>
      </c>
      <c r="AT465" s="731">
        <v>-193994.98</v>
      </c>
      <c r="AU465" s="731">
        <v>-3441854.32</v>
      </c>
      <c r="AV465" s="731">
        <v>-501092.12</v>
      </c>
      <c r="AW465" s="731">
        <v>-412409.47</v>
      </c>
      <c r="AX465" s="731">
        <v>-103078.45</v>
      </c>
      <c r="AY465" s="732"/>
      <c r="AZ465" s="731">
        <v>-202651.25</v>
      </c>
      <c r="BA465" s="731">
        <v>-139160.31</v>
      </c>
      <c r="BB465" s="731">
        <v>-7494.78</v>
      </c>
      <c r="BC465" s="731">
        <v>-263500.55</v>
      </c>
      <c r="BD465" s="732"/>
      <c r="BE465" s="732"/>
      <c r="BF465" s="732"/>
      <c r="BG465" s="732"/>
      <c r="BH465" s="731">
        <v>-228873.69</v>
      </c>
      <c r="BI465" s="731">
        <v>-187065.87</v>
      </c>
      <c r="BJ465" s="731">
        <v>-395894.37</v>
      </c>
      <c r="BK465" s="731">
        <v>-93367.25</v>
      </c>
    </row>
    <row r="466" spans="1:63" ht="22.5" customHeight="1">
      <c r="A466" s="496">
        <v>4</v>
      </c>
      <c r="B466" s="497" t="s">
        <v>915</v>
      </c>
      <c r="C466" s="498" t="s">
        <v>913</v>
      </c>
      <c r="D466" s="498"/>
      <c r="E466" s="497"/>
      <c r="F466" s="498"/>
      <c r="G466" s="550" t="s">
        <v>3178</v>
      </c>
      <c r="H466" s="549" t="s">
        <v>3961</v>
      </c>
      <c r="I466">
        <f t="shared" si="7"/>
        <v>0</v>
      </c>
      <c r="J466" s="731">
        <v>14164045.77</v>
      </c>
      <c r="K466" s="731">
        <v>4401</v>
      </c>
      <c r="L466" s="731">
        <v>7362.75</v>
      </c>
      <c r="M466" s="731">
        <v>167272.14000000001</v>
      </c>
      <c r="N466" s="732"/>
      <c r="O466" s="732"/>
      <c r="P466" s="731">
        <v>210019.47</v>
      </c>
      <c r="Q466" s="731">
        <v>17590.75</v>
      </c>
      <c r="R466" s="732"/>
      <c r="S466" s="731">
        <v>19625.75</v>
      </c>
      <c r="T466" s="732"/>
      <c r="U466" s="731">
        <v>28330.9</v>
      </c>
      <c r="V466" s="732"/>
      <c r="W466" s="731">
        <v>188333.01</v>
      </c>
      <c r="X466" s="731">
        <v>5468.84</v>
      </c>
      <c r="Y466" s="732"/>
      <c r="Z466" s="731">
        <v>781678.83</v>
      </c>
      <c r="AA466" s="731">
        <v>3700.4</v>
      </c>
      <c r="AB466" s="731">
        <v>21988.5</v>
      </c>
      <c r="AC466" s="731">
        <v>20656.05</v>
      </c>
      <c r="AD466" s="732"/>
      <c r="AE466" s="731">
        <v>247211.97</v>
      </c>
      <c r="AF466" s="732"/>
      <c r="AG466" s="732"/>
      <c r="AH466" s="732"/>
      <c r="AI466" s="732"/>
      <c r="AJ466" s="732"/>
      <c r="AK466" s="732"/>
      <c r="AL466" s="731">
        <v>41853.599999999999</v>
      </c>
      <c r="AM466" s="732"/>
      <c r="AN466" s="731">
        <v>75370.44</v>
      </c>
      <c r="AO466" s="732"/>
      <c r="AP466" s="731">
        <v>15329.51</v>
      </c>
      <c r="AQ466" s="731">
        <v>113580.45</v>
      </c>
      <c r="AR466" s="731">
        <v>4058054.81</v>
      </c>
      <c r="AS466" s="731">
        <v>11111.1</v>
      </c>
      <c r="AT466" s="731">
        <v>3213.75</v>
      </c>
      <c r="AU466" s="731">
        <v>49653.22</v>
      </c>
      <c r="AV466" s="731">
        <v>99064.67</v>
      </c>
      <c r="AW466" s="731">
        <v>5007.75</v>
      </c>
      <c r="AX466" s="731">
        <v>379706.27</v>
      </c>
      <c r="AY466" s="732"/>
      <c r="AZ466" s="731">
        <v>3657.75</v>
      </c>
      <c r="BA466" s="731">
        <v>6331.75</v>
      </c>
      <c r="BB466" s="731">
        <v>40.5</v>
      </c>
      <c r="BC466" s="731">
        <v>44427.22</v>
      </c>
      <c r="BD466" s="732"/>
      <c r="BE466" s="732"/>
      <c r="BF466" s="732"/>
      <c r="BG466" s="732"/>
      <c r="BH466" s="731">
        <v>5830.5</v>
      </c>
      <c r="BI466" s="731">
        <v>286219.87</v>
      </c>
      <c r="BJ466" s="731">
        <v>85547.77</v>
      </c>
      <c r="BK466" s="732"/>
    </row>
    <row r="467" spans="1:63" ht="22.5" customHeight="1">
      <c r="A467" s="496">
        <v>4</v>
      </c>
      <c r="B467" s="497" t="s">
        <v>915</v>
      </c>
      <c r="C467" s="498" t="s">
        <v>913</v>
      </c>
      <c r="D467" s="498"/>
      <c r="E467" s="497"/>
      <c r="F467" s="498"/>
      <c r="G467" s="550" t="s">
        <v>3184</v>
      </c>
      <c r="H467" s="549" t="s">
        <v>529</v>
      </c>
      <c r="I467">
        <f t="shared" si="7"/>
        <v>0</v>
      </c>
      <c r="J467" s="732"/>
      <c r="K467" s="732"/>
      <c r="L467" s="731">
        <v>145295.15</v>
      </c>
      <c r="M467" s="732"/>
      <c r="N467" s="732"/>
      <c r="O467" s="732"/>
      <c r="P467" s="732"/>
      <c r="Q467" s="732"/>
      <c r="R467" s="732"/>
      <c r="S467" s="732"/>
      <c r="T467" s="732"/>
      <c r="U467" s="732"/>
      <c r="V467" s="732"/>
      <c r="W467" s="732"/>
      <c r="X467" s="732"/>
      <c r="Y467" s="732"/>
      <c r="Z467" s="731">
        <v>177047.5</v>
      </c>
      <c r="AA467" s="732"/>
      <c r="AB467" s="732"/>
      <c r="AC467" s="732"/>
      <c r="AD467" s="732"/>
      <c r="AE467" s="732"/>
      <c r="AF467" s="731">
        <v>17632</v>
      </c>
      <c r="AG467" s="732"/>
      <c r="AH467" s="731">
        <v>106084</v>
      </c>
      <c r="AI467" s="732"/>
      <c r="AJ467" s="731">
        <v>36020</v>
      </c>
      <c r="AK467" s="731">
        <v>100</v>
      </c>
      <c r="AL467" s="732"/>
      <c r="AM467" s="732"/>
      <c r="AN467" s="731">
        <v>1211290</v>
      </c>
      <c r="AO467" s="732"/>
      <c r="AP467" s="732"/>
      <c r="AQ467" s="732"/>
      <c r="AR467" s="732"/>
      <c r="AS467" s="732"/>
      <c r="AT467" s="732"/>
      <c r="AU467" s="732"/>
      <c r="AV467" s="732"/>
      <c r="AW467" s="732"/>
      <c r="AX467" s="732"/>
      <c r="AY467" s="732"/>
      <c r="AZ467" s="732"/>
      <c r="BA467" s="732"/>
      <c r="BB467" s="732"/>
      <c r="BC467" s="732"/>
      <c r="BD467" s="731">
        <v>44999</v>
      </c>
      <c r="BE467" s="731">
        <v>95798.25</v>
      </c>
      <c r="BF467" s="732"/>
      <c r="BG467" s="732"/>
      <c r="BH467" s="732"/>
      <c r="BI467" s="732"/>
      <c r="BJ467" s="732"/>
      <c r="BK467" s="732"/>
    </row>
    <row r="468" spans="1:63" ht="22.5" customHeight="1">
      <c r="A468" s="496">
        <v>4</v>
      </c>
      <c r="B468" s="497" t="s">
        <v>915</v>
      </c>
      <c r="C468" s="498" t="s">
        <v>913</v>
      </c>
      <c r="D468" s="498"/>
      <c r="E468" s="497"/>
      <c r="F468" s="498"/>
      <c r="G468" s="550" t="s">
        <v>3185</v>
      </c>
      <c r="H468" s="549" t="s">
        <v>530</v>
      </c>
      <c r="I468">
        <f t="shared" si="7"/>
        <v>-52992060.859999999</v>
      </c>
      <c r="J468" s="731">
        <v>-81862237.200000003</v>
      </c>
      <c r="K468" s="731">
        <v>-9922698.8499999996</v>
      </c>
      <c r="L468" s="731">
        <v>-23982522.199999999</v>
      </c>
      <c r="M468" s="731">
        <v>-22514606.73</v>
      </c>
      <c r="N468" s="731">
        <v>-35606770.619999997</v>
      </c>
      <c r="O468" s="731">
        <v>-28600873.739999998</v>
      </c>
      <c r="P468" s="731">
        <v>-31634603.93</v>
      </c>
      <c r="Q468" s="731">
        <v>-20036838.120000001</v>
      </c>
      <c r="R468" s="731">
        <v>-13618341.300000001</v>
      </c>
      <c r="S468" s="731">
        <v>-12092305.609999999</v>
      </c>
      <c r="T468" s="731">
        <v>-14381727.84</v>
      </c>
      <c r="U468" s="731">
        <v>-12863674.810000001</v>
      </c>
      <c r="V468" s="731">
        <v>-52992060.859999999</v>
      </c>
      <c r="W468" s="731">
        <v>-23297049.609999999</v>
      </c>
      <c r="X468" s="731">
        <v>-17754853.399999999</v>
      </c>
      <c r="Y468" s="731">
        <v>-28717174.190000001</v>
      </c>
      <c r="Z468" s="731">
        <v>-33508127.989999998</v>
      </c>
      <c r="AA468" s="731">
        <v>-30146290.620000001</v>
      </c>
      <c r="AB468" s="731">
        <v>-10599664.75</v>
      </c>
      <c r="AC468" s="731">
        <v>-9380214.5899999999</v>
      </c>
      <c r="AD468" s="731">
        <v>-102148253.17</v>
      </c>
      <c r="AE468" s="731">
        <v>-24087046.390000001</v>
      </c>
      <c r="AF468" s="731">
        <v>-31161075.239999998</v>
      </c>
      <c r="AG468" s="731">
        <v>-27056888.379999999</v>
      </c>
      <c r="AH468" s="731">
        <v>-37363015.119999997</v>
      </c>
      <c r="AI468" s="731">
        <v>-21647618.170000002</v>
      </c>
      <c r="AJ468" s="731">
        <v>-38432978.079999998</v>
      </c>
      <c r="AK468" s="731">
        <v>-32558326.670000002</v>
      </c>
      <c r="AL468" s="731">
        <v>-29964161.890000001</v>
      </c>
      <c r="AM468" s="731">
        <v>-25818931.780000001</v>
      </c>
      <c r="AN468" s="731">
        <v>-38452873.020000003</v>
      </c>
      <c r="AO468" s="731">
        <v>-19516550.390000001</v>
      </c>
      <c r="AP468" s="731">
        <v>-22301920.899999999</v>
      </c>
      <c r="AQ468" s="731">
        <v>-12519536.279999999</v>
      </c>
      <c r="AR468" s="731">
        <v>-62075884.590000004</v>
      </c>
      <c r="AS468" s="731">
        <v>-12954878.779999999</v>
      </c>
      <c r="AT468" s="732"/>
      <c r="AU468" s="731">
        <v>-27132473.859999999</v>
      </c>
      <c r="AV468" s="731">
        <v>-26891652.43</v>
      </c>
      <c r="AW468" s="731">
        <v>-21203171.809999999</v>
      </c>
      <c r="AX468" s="731">
        <v>-21885175.379999999</v>
      </c>
      <c r="AY468" s="731">
        <v>-38778591.170000002</v>
      </c>
      <c r="AZ468" s="731">
        <v>-18675390.690000001</v>
      </c>
      <c r="BA468" s="731">
        <v>-9617745.8200000003</v>
      </c>
      <c r="BB468" s="731">
        <v>-8020699.3300000001</v>
      </c>
      <c r="BC468" s="731">
        <v>-8007504.7300000004</v>
      </c>
      <c r="BD468" s="731">
        <v>-41037591.259999998</v>
      </c>
      <c r="BE468" s="731">
        <v>-35418536.969999999</v>
      </c>
      <c r="BF468" s="731">
        <v>-22628824.280000001</v>
      </c>
      <c r="BG468" s="731">
        <v>-35414843.670000002</v>
      </c>
      <c r="BH468" s="731">
        <v>-8777732.2799999993</v>
      </c>
      <c r="BI468" s="731">
        <v>-29558053.620000001</v>
      </c>
      <c r="BJ468" s="731">
        <v>-27365663.239999998</v>
      </c>
      <c r="BK468" s="731">
        <v>-14470190.91</v>
      </c>
    </row>
    <row r="469" spans="1:63" ht="22.5" customHeight="1">
      <c r="A469" s="496">
        <v>4</v>
      </c>
      <c r="B469" s="497" t="s">
        <v>915</v>
      </c>
      <c r="C469" s="498" t="s">
        <v>913</v>
      </c>
      <c r="D469" s="498"/>
      <c r="E469" s="497"/>
      <c r="F469" s="498"/>
      <c r="G469" s="550" t="s">
        <v>3186</v>
      </c>
      <c r="H469" s="549" t="s">
        <v>531</v>
      </c>
      <c r="I469">
        <f t="shared" si="7"/>
        <v>-154263837.94</v>
      </c>
      <c r="J469" s="731">
        <v>-175758102</v>
      </c>
      <c r="K469" s="731">
        <v>-1850837.48</v>
      </c>
      <c r="L469" s="731">
        <v>-7889907.5700000003</v>
      </c>
      <c r="M469" s="731">
        <v>-16359628.26</v>
      </c>
      <c r="N469" s="731">
        <v>-22721280.649999999</v>
      </c>
      <c r="O469" s="731">
        <v>-17744343.420000002</v>
      </c>
      <c r="P469" s="731">
        <v>-10431551.93</v>
      </c>
      <c r="Q469" s="731">
        <v>-7863610.4800000004</v>
      </c>
      <c r="R469" s="731">
        <v>-7189329.1600000001</v>
      </c>
      <c r="S469" s="731">
        <v>-4305193.13</v>
      </c>
      <c r="T469" s="731">
        <v>-5605721.2699999996</v>
      </c>
      <c r="U469" s="731">
        <v>-3735524.05</v>
      </c>
      <c r="V469" s="731">
        <v>-154263837.94</v>
      </c>
      <c r="W469" s="731">
        <v>-8094932.8700000001</v>
      </c>
      <c r="X469" s="731">
        <v>-6354105.5999999996</v>
      </c>
      <c r="Y469" s="731">
        <v>-6906241.5999999996</v>
      </c>
      <c r="Z469" s="731">
        <v>-17721818.260000002</v>
      </c>
      <c r="AA469" s="731">
        <v>-9406704.1300000008</v>
      </c>
      <c r="AB469" s="731">
        <v>-5552977.9500000002</v>
      </c>
      <c r="AC469" s="732"/>
      <c r="AD469" s="731">
        <v>-346458695.91000003</v>
      </c>
      <c r="AE469" s="731">
        <v>-7008123.4400000004</v>
      </c>
      <c r="AF469" s="731">
        <v>-14579713.52</v>
      </c>
      <c r="AG469" s="731">
        <v>-9914623.3399999999</v>
      </c>
      <c r="AH469" s="731">
        <v>-18677406.09</v>
      </c>
      <c r="AI469" s="731">
        <v>-7433723.04</v>
      </c>
      <c r="AJ469" s="731">
        <v>-19414717.690000001</v>
      </c>
      <c r="AK469" s="731">
        <v>-13097636.08</v>
      </c>
      <c r="AL469" s="731">
        <v>-9076900.0700000003</v>
      </c>
      <c r="AM469" s="731">
        <v>-7525853.5300000003</v>
      </c>
      <c r="AN469" s="731">
        <v>-23825206.219999999</v>
      </c>
      <c r="AO469" s="731">
        <v>-7626620.7000000002</v>
      </c>
      <c r="AP469" s="731">
        <v>-5503449.7800000003</v>
      </c>
      <c r="AQ469" s="731">
        <v>-873746.55</v>
      </c>
      <c r="AR469" s="731">
        <v>-188465334.06999999</v>
      </c>
      <c r="AS469" s="731">
        <v>-10976953.529999999</v>
      </c>
      <c r="AT469" s="731">
        <v>-6947504.4699999997</v>
      </c>
      <c r="AU469" s="731">
        <v>-38932576.210000001</v>
      </c>
      <c r="AV469" s="731">
        <v>-8447810.5999999996</v>
      </c>
      <c r="AW469" s="731">
        <v>-6873199.4199999999</v>
      </c>
      <c r="AX469" s="731">
        <v>-7037915.3899999997</v>
      </c>
      <c r="AY469" s="731">
        <v>-33681011.490000002</v>
      </c>
      <c r="AZ469" s="731">
        <v>-7975440.1799999997</v>
      </c>
      <c r="BA469" s="731">
        <v>-3325720.75</v>
      </c>
      <c r="BB469" s="731">
        <v>-3628854.68</v>
      </c>
      <c r="BC469" s="731">
        <v>-2731911.02</v>
      </c>
      <c r="BD469" s="731">
        <v>-140591690.09</v>
      </c>
      <c r="BE469" s="731">
        <v>-18159452.57</v>
      </c>
      <c r="BF469" s="731">
        <v>-6765844.8899999997</v>
      </c>
      <c r="BG469" s="731">
        <v>-21798213.449999999</v>
      </c>
      <c r="BH469" s="731">
        <v>-3185191.59</v>
      </c>
      <c r="BI469" s="731">
        <v>-11115468.359999999</v>
      </c>
      <c r="BJ469" s="731">
        <v>-11008719.880000001</v>
      </c>
      <c r="BK469" s="731">
        <v>-6284758.7300000004</v>
      </c>
    </row>
    <row r="470" spans="1:63" ht="22.5" customHeight="1">
      <c r="A470" s="496">
        <v>4</v>
      </c>
      <c r="B470" s="497" t="s">
        <v>915</v>
      </c>
      <c r="C470" s="498" t="s">
        <v>913</v>
      </c>
      <c r="D470" s="498"/>
      <c r="E470" s="497"/>
      <c r="F470" s="498"/>
      <c r="G470" s="550" t="s">
        <v>3187</v>
      </c>
      <c r="H470" s="549" t="s">
        <v>532</v>
      </c>
      <c r="I470">
        <f t="shared" si="7"/>
        <v>-10908205.199999999</v>
      </c>
      <c r="J470" s="731">
        <v>-16843062.420000002</v>
      </c>
      <c r="K470" s="731">
        <v>-2038683.67</v>
      </c>
      <c r="L470" s="731">
        <v>-4927512.2300000004</v>
      </c>
      <c r="M470" s="731">
        <v>-4623846.01</v>
      </c>
      <c r="N470" s="731">
        <v>-7313042.4900000002</v>
      </c>
      <c r="O470" s="731">
        <v>-5874745.8399999999</v>
      </c>
      <c r="P470" s="731">
        <v>-6497866.1399999997</v>
      </c>
      <c r="Q470" s="731">
        <v>-4117509.4</v>
      </c>
      <c r="R470" s="731">
        <v>-2798488.97</v>
      </c>
      <c r="S470" s="731">
        <v>-2484927.2599999998</v>
      </c>
      <c r="T470" s="731">
        <v>-2954650.64</v>
      </c>
      <c r="U470" s="731">
        <v>-2643299.23</v>
      </c>
      <c r="V470" s="731">
        <v>-10908205.199999999</v>
      </c>
      <c r="W470" s="731">
        <v>-4790480.3099999996</v>
      </c>
      <c r="X470" s="731">
        <v>-3650349</v>
      </c>
      <c r="Y470" s="731">
        <v>-5905397.21</v>
      </c>
      <c r="Z470" s="731">
        <v>-6893432.75</v>
      </c>
      <c r="AA470" s="731">
        <v>-6199457.25</v>
      </c>
      <c r="AB470" s="731">
        <v>-2178930.5699999998</v>
      </c>
      <c r="AC470" s="731">
        <v>-1929424.41</v>
      </c>
      <c r="AD470" s="731">
        <v>-21040191.920000002</v>
      </c>
      <c r="AE470" s="731">
        <v>-4936313.17</v>
      </c>
      <c r="AF470" s="731">
        <v>-6385466.2400000002</v>
      </c>
      <c r="AG470" s="731">
        <v>-5544026.1600000001</v>
      </c>
      <c r="AH470" s="731">
        <v>-7653466.8799999999</v>
      </c>
      <c r="AI470" s="731">
        <v>-4434091.79</v>
      </c>
      <c r="AJ470" s="731">
        <v>-7871897.4699999997</v>
      </c>
      <c r="AK470" s="731">
        <v>-6671788.25</v>
      </c>
      <c r="AL470" s="731">
        <v>-6140123.04</v>
      </c>
      <c r="AM470" s="731">
        <v>-5288959.6900000004</v>
      </c>
      <c r="AN470" s="731">
        <v>-7878594.4900000002</v>
      </c>
      <c r="AO470" s="731">
        <v>-3998603.91</v>
      </c>
      <c r="AP470" s="731">
        <v>-4567863.32</v>
      </c>
      <c r="AQ470" s="731">
        <v>-2565218.36</v>
      </c>
      <c r="AR470" s="731">
        <v>-12715289.34</v>
      </c>
      <c r="AS470" s="731">
        <v>-2653184.7000000002</v>
      </c>
      <c r="AT470" s="732"/>
      <c r="AU470" s="731">
        <v>-5560094.21</v>
      </c>
      <c r="AV470" s="731">
        <v>-5510684.9699999997</v>
      </c>
      <c r="AW470" s="731">
        <v>-4344380.7699999996</v>
      </c>
      <c r="AX470" s="731">
        <v>-4484179.18</v>
      </c>
      <c r="AY470" s="731">
        <v>-7943862.3399999999</v>
      </c>
      <c r="AZ470" s="731">
        <v>-3824676.13</v>
      </c>
      <c r="BA470" s="731">
        <v>-1970079.43</v>
      </c>
      <c r="BB470" s="731">
        <v>-1642953.99</v>
      </c>
      <c r="BC470" s="731">
        <v>-1639938.99</v>
      </c>
      <c r="BD470" s="731">
        <v>-8417495.1600000001</v>
      </c>
      <c r="BE470" s="731">
        <v>-7257697.46</v>
      </c>
      <c r="BF470" s="731">
        <v>-4638755.83</v>
      </c>
      <c r="BG470" s="731">
        <v>-7259623.8799999999</v>
      </c>
      <c r="BH470" s="731">
        <v>-1738393.16</v>
      </c>
      <c r="BI470" s="731">
        <v>-6056978.2000000002</v>
      </c>
      <c r="BJ470" s="731">
        <v>-5607717.8799999999</v>
      </c>
      <c r="BK470" s="731">
        <v>-2965356.89</v>
      </c>
    </row>
    <row r="471" spans="1:63" ht="22.5" customHeight="1">
      <c r="A471" s="496">
        <v>4</v>
      </c>
      <c r="B471" s="497" t="s">
        <v>915</v>
      </c>
      <c r="C471" s="498" t="s">
        <v>913</v>
      </c>
      <c r="D471" s="498"/>
      <c r="E471" s="497"/>
      <c r="F471" s="498"/>
      <c r="G471" s="548" t="s">
        <v>3962</v>
      </c>
      <c r="H471" s="547" t="s">
        <v>3643</v>
      </c>
      <c r="I471">
        <f t="shared" si="7"/>
        <v>0</v>
      </c>
      <c r="J471" s="732"/>
      <c r="K471" s="731">
        <v>1753702.32</v>
      </c>
      <c r="L471" s="731">
        <v>3405638.28</v>
      </c>
      <c r="M471" s="731">
        <v>2963972.25</v>
      </c>
      <c r="N471" s="732"/>
      <c r="O471" s="731">
        <v>1766425.5</v>
      </c>
      <c r="P471" s="731">
        <v>5161661.55</v>
      </c>
      <c r="Q471" s="731">
        <v>1526548</v>
      </c>
      <c r="R471" s="731">
        <v>37282</v>
      </c>
      <c r="S471" s="732"/>
      <c r="T471" s="732"/>
      <c r="U471" s="731">
        <v>3272450.85</v>
      </c>
      <c r="V471" s="732"/>
      <c r="W471" s="732"/>
      <c r="X471" s="732"/>
      <c r="Y471" s="732"/>
      <c r="Z471" s="732"/>
      <c r="AA471" s="732"/>
      <c r="AB471" s="731">
        <v>33372</v>
      </c>
      <c r="AC471" s="732"/>
      <c r="AD471" s="732"/>
      <c r="AE471" s="732"/>
      <c r="AF471" s="731">
        <v>10330426.890000001</v>
      </c>
      <c r="AG471" s="731">
        <v>1106582</v>
      </c>
      <c r="AH471" s="732"/>
      <c r="AI471" s="731">
        <v>707955.94</v>
      </c>
      <c r="AJ471" s="732"/>
      <c r="AK471" s="731">
        <v>13059242.689999999</v>
      </c>
      <c r="AL471" s="731">
        <v>11323354.5</v>
      </c>
      <c r="AM471" s="731">
        <v>975206.63</v>
      </c>
      <c r="AN471" s="732"/>
      <c r="AO471" s="732"/>
      <c r="AP471" s="731">
        <v>3340171.5</v>
      </c>
      <c r="AQ471" s="731">
        <v>1351938.13</v>
      </c>
      <c r="AR471" s="731">
        <v>246885</v>
      </c>
      <c r="AS471" s="731">
        <v>2905772.48</v>
      </c>
      <c r="AT471" s="731">
        <v>3179869.6</v>
      </c>
      <c r="AU471" s="731">
        <v>2829300.55</v>
      </c>
      <c r="AV471" s="731">
        <v>3521366.2</v>
      </c>
      <c r="AW471" s="731">
        <v>5840603.4199999999</v>
      </c>
      <c r="AX471" s="731">
        <v>2381227.83</v>
      </c>
      <c r="AY471" s="731">
        <v>4545826.4000000004</v>
      </c>
      <c r="AZ471" s="731">
        <v>4857634.07</v>
      </c>
      <c r="BA471" s="731">
        <v>6737823.5700000003</v>
      </c>
      <c r="BB471" s="732"/>
      <c r="BC471" s="732"/>
      <c r="BD471" s="732"/>
      <c r="BE471" s="732"/>
      <c r="BF471" s="732"/>
      <c r="BG471" s="732"/>
      <c r="BH471" s="732"/>
      <c r="BI471" s="732"/>
      <c r="BJ471" s="732"/>
      <c r="BK471" s="732"/>
    </row>
    <row r="472" spans="1:63" ht="22.5" customHeight="1">
      <c r="A472" s="496">
        <v>4</v>
      </c>
      <c r="B472" s="497" t="s">
        <v>915</v>
      </c>
      <c r="C472" s="498" t="s">
        <v>913</v>
      </c>
      <c r="D472" s="498"/>
      <c r="E472" s="497"/>
      <c r="F472" s="498"/>
      <c r="G472" s="548" t="s">
        <v>3188</v>
      </c>
      <c r="H472" s="547" t="s">
        <v>535</v>
      </c>
      <c r="I472">
        <f t="shared" si="7"/>
        <v>6668667.6399999997</v>
      </c>
      <c r="J472" s="731">
        <v>17397718.73</v>
      </c>
      <c r="K472" s="731">
        <v>106106.05</v>
      </c>
      <c r="L472" s="731">
        <v>85329.37</v>
      </c>
      <c r="M472" s="731">
        <v>336960.83</v>
      </c>
      <c r="N472" s="732"/>
      <c r="O472" s="731">
        <v>152587.19</v>
      </c>
      <c r="P472" s="732"/>
      <c r="Q472" s="732"/>
      <c r="R472" s="731">
        <v>57557.34</v>
      </c>
      <c r="S472" s="731">
        <v>29000</v>
      </c>
      <c r="T472" s="732"/>
      <c r="U472" s="731">
        <v>302920.64</v>
      </c>
      <c r="V472" s="731">
        <v>6668667.6399999997</v>
      </c>
      <c r="W472" s="732"/>
      <c r="X472" s="732"/>
      <c r="Y472" s="732"/>
      <c r="Z472" s="732"/>
      <c r="AA472" s="732"/>
      <c r="AB472" s="732"/>
      <c r="AC472" s="732"/>
      <c r="AD472" s="731">
        <v>28238706.57</v>
      </c>
      <c r="AE472" s="731">
        <v>375740.63</v>
      </c>
      <c r="AF472" s="731">
        <v>960471.85</v>
      </c>
      <c r="AG472" s="731">
        <v>1492353.44</v>
      </c>
      <c r="AH472" s="732"/>
      <c r="AI472" s="731">
        <v>830110.41</v>
      </c>
      <c r="AJ472" s="732"/>
      <c r="AK472" s="731">
        <v>704155.02</v>
      </c>
      <c r="AL472" s="731">
        <v>878133.84</v>
      </c>
      <c r="AM472" s="731">
        <v>1305621</v>
      </c>
      <c r="AN472" s="731">
        <v>1780713.6</v>
      </c>
      <c r="AO472" s="731">
        <v>1837039.47</v>
      </c>
      <c r="AP472" s="731">
        <v>551885.93000000005</v>
      </c>
      <c r="AQ472" s="731">
        <v>246032.03</v>
      </c>
      <c r="AR472" s="731">
        <v>3649907.52</v>
      </c>
      <c r="AS472" s="731">
        <v>89344.41</v>
      </c>
      <c r="AT472" s="731">
        <v>61000</v>
      </c>
      <c r="AU472" s="732"/>
      <c r="AV472" s="732"/>
      <c r="AW472" s="732"/>
      <c r="AX472" s="732"/>
      <c r="AY472" s="732"/>
      <c r="AZ472" s="732"/>
      <c r="BA472" s="732"/>
      <c r="BB472" s="731">
        <v>11640</v>
      </c>
      <c r="BC472" s="731">
        <v>30956.400000000001</v>
      </c>
      <c r="BD472" s="731">
        <v>1859073.19</v>
      </c>
      <c r="BE472" s="731">
        <v>482960.91</v>
      </c>
      <c r="BF472" s="731">
        <v>121677.02</v>
      </c>
      <c r="BG472" s="732"/>
      <c r="BH472" s="731">
        <v>157888.4</v>
      </c>
      <c r="BI472" s="732"/>
      <c r="BJ472" s="731">
        <v>407993.26</v>
      </c>
      <c r="BK472" s="732"/>
    </row>
    <row r="473" spans="1:63" ht="22.5" customHeight="1">
      <c r="A473" s="496">
        <v>4</v>
      </c>
      <c r="B473" s="497" t="s">
        <v>915</v>
      </c>
      <c r="C473" s="498" t="s">
        <v>913</v>
      </c>
      <c r="D473" s="498"/>
      <c r="E473" s="497"/>
      <c r="F473" s="498"/>
      <c r="G473" s="548" t="s">
        <v>3189</v>
      </c>
      <c r="H473" s="547" t="s">
        <v>3963</v>
      </c>
      <c r="I473">
        <f t="shared" si="7"/>
        <v>34640774.149999999</v>
      </c>
      <c r="J473" s="731">
        <v>34088306.5</v>
      </c>
      <c r="K473" s="731">
        <v>1158234</v>
      </c>
      <c r="L473" s="731">
        <v>1546159.5</v>
      </c>
      <c r="M473" s="731">
        <v>2337988.54</v>
      </c>
      <c r="N473" s="731">
        <v>5704348.25</v>
      </c>
      <c r="O473" s="731">
        <v>7020341</v>
      </c>
      <c r="P473" s="731">
        <v>2681937</v>
      </c>
      <c r="Q473" s="731">
        <v>4945136</v>
      </c>
      <c r="R473" s="731">
        <v>1275143.46</v>
      </c>
      <c r="S473" s="731">
        <v>1350215.8</v>
      </c>
      <c r="T473" s="731">
        <v>1342833.73</v>
      </c>
      <c r="U473" s="731">
        <v>983419.2</v>
      </c>
      <c r="V473" s="731">
        <v>34640774.149999999</v>
      </c>
      <c r="W473" s="731">
        <v>2284470.1800000002</v>
      </c>
      <c r="X473" s="731">
        <v>1536805.21</v>
      </c>
      <c r="Y473" s="731">
        <v>1534263</v>
      </c>
      <c r="Z473" s="731">
        <v>2218248.2000000002</v>
      </c>
      <c r="AA473" s="731">
        <v>3295508.75</v>
      </c>
      <c r="AB473" s="731">
        <v>671026.44999999995</v>
      </c>
      <c r="AC473" s="731">
        <v>596460.25</v>
      </c>
      <c r="AD473" s="731">
        <v>92572603.379999995</v>
      </c>
      <c r="AE473" s="731">
        <v>2153060.2200000002</v>
      </c>
      <c r="AF473" s="731">
        <v>2363005</v>
      </c>
      <c r="AG473" s="731">
        <v>3730821.24</v>
      </c>
      <c r="AH473" s="731">
        <v>4956291.0999999996</v>
      </c>
      <c r="AI473" s="731">
        <v>2276583.62</v>
      </c>
      <c r="AJ473" s="731">
        <v>5673786.7400000002</v>
      </c>
      <c r="AK473" s="731">
        <v>2530374</v>
      </c>
      <c r="AL473" s="731">
        <v>1323987</v>
      </c>
      <c r="AM473" s="731">
        <v>3148192.5</v>
      </c>
      <c r="AN473" s="731">
        <v>4847639.96</v>
      </c>
      <c r="AO473" s="731">
        <v>2225845.85</v>
      </c>
      <c r="AP473" s="731">
        <v>1470078</v>
      </c>
      <c r="AQ473" s="731">
        <v>643467</v>
      </c>
      <c r="AR473" s="731">
        <v>41305183.469999999</v>
      </c>
      <c r="AS473" s="731">
        <v>1220197.75</v>
      </c>
      <c r="AT473" s="731">
        <v>1475665.54</v>
      </c>
      <c r="AU473" s="731">
        <v>4851988.0599999996</v>
      </c>
      <c r="AV473" s="731">
        <v>1748826</v>
      </c>
      <c r="AW473" s="731">
        <v>1668324.37</v>
      </c>
      <c r="AX473" s="731">
        <v>1936923.96</v>
      </c>
      <c r="AY473" s="731">
        <v>6570791.3799999999</v>
      </c>
      <c r="AZ473" s="731">
        <v>2297170.12</v>
      </c>
      <c r="BA473" s="731">
        <v>1103885.1299999999</v>
      </c>
      <c r="BB473" s="731">
        <v>783990.52</v>
      </c>
      <c r="BC473" s="731">
        <v>1086087.2</v>
      </c>
      <c r="BD473" s="731">
        <v>22982572.690000001</v>
      </c>
      <c r="BE473" s="731">
        <v>1958620</v>
      </c>
      <c r="BF473" s="731">
        <v>1022198.35</v>
      </c>
      <c r="BG473" s="731">
        <v>3440666.73</v>
      </c>
      <c r="BH473" s="731">
        <v>665795.5</v>
      </c>
      <c r="BI473" s="731">
        <v>1891054.57</v>
      </c>
      <c r="BJ473" s="731">
        <v>1694056.1</v>
      </c>
      <c r="BK473" s="731">
        <v>867429.75</v>
      </c>
    </row>
    <row r="474" spans="1:63" ht="22.5" customHeight="1">
      <c r="A474" s="496">
        <v>4</v>
      </c>
      <c r="B474" s="497" t="s">
        <v>915</v>
      </c>
      <c r="C474" s="498" t="s">
        <v>913</v>
      </c>
      <c r="D474" s="498"/>
      <c r="E474" s="497"/>
      <c r="F474" s="498"/>
      <c r="G474" s="548" t="s">
        <v>3190</v>
      </c>
      <c r="H474" s="547" t="s">
        <v>3964</v>
      </c>
      <c r="I474">
        <f t="shared" si="7"/>
        <v>41642914</v>
      </c>
      <c r="J474" s="731">
        <v>40829487.57</v>
      </c>
      <c r="K474" s="731">
        <v>262863</v>
      </c>
      <c r="L474" s="731">
        <v>217220</v>
      </c>
      <c r="M474" s="731">
        <v>1076314.55</v>
      </c>
      <c r="N474" s="731">
        <v>2964914.64</v>
      </c>
      <c r="O474" s="731">
        <v>3162936.72</v>
      </c>
      <c r="P474" s="731">
        <v>629968.75</v>
      </c>
      <c r="Q474" s="731">
        <v>769351.23</v>
      </c>
      <c r="R474" s="731">
        <v>290292.8</v>
      </c>
      <c r="S474" s="731">
        <v>337835.35</v>
      </c>
      <c r="T474" s="731">
        <v>439350.34</v>
      </c>
      <c r="U474" s="731">
        <v>321912.03999999998</v>
      </c>
      <c r="V474" s="731">
        <v>41642914</v>
      </c>
      <c r="W474" s="731">
        <v>607760.89</v>
      </c>
      <c r="X474" s="731">
        <v>246127.18</v>
      </c>
      <c r="Y474" s="731">
        <v>380825.24</v>
      </c>
      <c r="Z474" s="731">
        <v>569614.56999999995</v>
      </c>
      <c r="AA474" s="731">
        <v>720905.31</v>
      </c>
      <c r="AB474" s="731">
        <v>91637.75</v>
      </c>
      <c r="AC474" s="732"/>
      <c r="AD474" s="731">
        <v>74602074.349999994</v>
      </c>
      <c r="AE474" s="731">
        <v>416019.17</v>
      </c>
      <c r="AF474" s="731">
        <v>1260664</v>
      </c>
      <c r="AG474" s="731">
        <v>1420205.97</v>
      </c>
      <c r="AH474" s="731">
        <v>2843727.59</v>
      </c>
      <c r="AI474" s="731">
        <v>427904</v>
      </c>
      <c r="AJ474" s="731">
        <v>3160067.51</v>
      </c>
      <c r="AK474" s="731">
        <v>767750.85</v>
      </c>
      <c r="AL474" s="731">
        <v>458595.75</v>
      </c>
      <c r="AM474" s="731">
        <v>805671.73</v>
      </c>
      <c r="AN474" s="731">
        <v>2776719.97</v>
      </c>
      <c r="AO474" s="731">
        <v>227689.2</v>
      </c>
      <c r="AP474" s="731">
        <v>324746.75</v>
      </c>
      <c r="AQ474" s="731">
        <v>47374</v>
      </c>
      <c r="AR474" s="731">
        <v>34302893.920000002</v>
      </c>
      <c r="AS474" s="731">
        <v>453513.26</v>
      </c>
      <c r="AT474" s="731">
        <v>564698.80000000005</v>
      </c>
      <c r="AU474" s="731">
        <v>3221046.97</v>
      </c>
      <c r="AV474" s="731">
        <v>372028.5</v>
      </c>
      <c r="AW474" s="731">
        <v>578087.79</v>
      </c>
      <c r="AX474" s="731">
        <v>402059.21</v>
      </c>
      <c r="AY474" s="731">
        <v>2106058.46</v>
      </c>
      <c r="AZ474" s="731">
        <v>544615.39</v>
      </c>
      <c r="BA474" s="731">
        <v>270724.75</v>
      </c>
      <c r="BB474" s="731">
        <v>156974.25</v>
      </c>
      <c r="BC474" s="731">
        <v>338396.8</v>
      </c>
      <c r="BD474" s="731">
        <v>18552127.289999999</v>
      </c>
      <c r="BE474" s="731">
        <v>493369.44</v>
      </c>
      <c r="BF474" s="731">
        <v>300150.25</v>
      </c>
      <c r="BG474" s="731">
        <v>1816862.91</v>
      </c>
      <c r="BH474" s="731">
        <v>59953.25</v>
      </c>
      <c r="BI474" s="731">
        <v>732216.82</v>
      </c>
      <c r="BJ474" s="731">
        <v>679428.25</v>
      </c>
      <c r="BK474" s="731">
        <v>334155.25</v>
      </c>
    </row>
    <row r="475" spans="1:63" ht="22.5" customHeight="1">
      <c r="A475" s="496">
        <v>4</v>
      </c>
      <c r="B475" s="497" t="s">
        <v>915</v>
      </c>
      <c r="C475" s="498" t="s">
        <v>913</v>
      </c>
      <c r="D475" s="498"/>
      <c r="E475" s="497"/>
      <c r="F475" s="498"/>
      <c r="G475" s="550" t="s">
        <v>3191</v>
      </c>
      <c r="H475" s="549" t="s">
        <v>3965</v>
      </c>
      <c r="I475">
        <f t="shared" si="7"/>
        <v>0</v>
      </c>
      <c r="J475" s="732"/>
      <c r="K475" s="731">
        <v>16763</v>
      </c>
      <c r="L475" s="732"/>
      <c r="M475" s="732"/>
      <c r="N475" s="732"/>
      <c r="O475" s="732"/>
      <c r="P475" s="731">
        <v>735</v>
      </c>
      <c r="Q475" s="732"/>
      <c r="R475" s="732"/>
      <c r="S475" s="731">
        <v>82822.25</v>
      </c>
      <c r="T475" s="731">
        <v>26051.5</v>
      </c>
      <c r="U475" s="731">
        <v>6165</v>
      </c>
      <c r="V475" s="732"/>
      <c r="W475" s="731">
        <v>154590.06</v>
      </c>
      <c r="X475" s="731">
        <v>82981.22</v>
      </c>
      <c r="Y475" s="731">
        <v>63131</v>
      </c>
      <c r="Z475" s="732"/>
      <c r="AA475" s="731">
        <v>86156.25</v>
      </c>
      <c r="AB475" s="732"/>
      <c r="AC475" s="732"/>
      <c r="AD475" s="731">
        <v>9978209.8499999996</v>
      </c>
      <c r="AE475" s="732"/>
      <c r="AF475" s="732"/>
      <c r="AG475" s="731">
        <v>97931.75</v>
      </c>
      <c r="AH475" s="732"/>
      <c r="AI475" s="731">
        <v>11197.66</v>
      </c>
      <c r="AJ475" s="732"/>
      <c r="AK475" s="732"/>
      <c r="AL475" s="731">
        <v>16329</v>
      </c>
      <c r="AM475" s="731">
        <v>247565</v>
      </c>
      <c r="AN475" s="731">
        <v>63043.54</v>
      </c>
      <c r="AO475" s="731">
        <v>138876.1</v>
      </c>
      <c r="AP475" s="732"/>
      <c r="AQ475" s="732"/>
      <c r="AR475" s="731">
        <v>60739.5</v>
      </c>
      <c r="AS475" s="731">
        <v>6911.75</v>
      </c>
      <c r="AT475" s="731">
        <v>9404.75</v>
      </c>
      <c r="AU475" s="731">
        <v>1344834.25</v>
      </c>
      <c r="AV475" s="732"/>
      <c r="AW475" s="731">
        <v>97999.25</v>
      </c>
      <c r="AX475" s="731">
        <v>62105.15</v>
      </c>
      <c r="AY475" s="731">
        <v>208849.5</v>
      </c>
      <c r="AZ475" s="731">
        <v>100922.15</v>
      </c>
      <c r="BA475" s="731">
        <v>75854.149999999994</v>
      </c>
      <c r="BB475" s="732"/>
      <c r="BC475" s="731">
        <v>85652</v>
      </c>
      <c r="BD475" s="731">
        <v>130467</v>
      </c>
      <c r="BE475" s="731">
        <v>28394</v>
      </c>
      <c r="BF475" s="731">
        <v>8273</v>
      </c>
      <c r="BG475" s="731">
        <v>4883</v>
      </c>
      <c r="BH475" s="731">
        <v>7532.5</v>
      </c>
      <c r="BI475" s="731">
        <v>1995.25</v>
      </c>
      <c r="BJ475" s="732"/>
      <c r="BK475" s="731">
        <v>1547.75</v>
      </c>
    </row>
    <row r="476" spans="1:63" ht="22.5" customHeight="1">
      <c r="A476" s="496">
        <v>4</v>
      </c>
      <c r="B476" s="497" t="s">
        <v>915</v>
      </c>
      <c r="C476" s="498" t="s">
        <v>913</v>
      </c>
      <c r="D476" s="498"/>
      <c r="E476" s="497"/>
      <c r="F476" s="498"/>
      <c r="G476" s="550" t="s">
        <v>3192</v>
      </c>
      <c r="H476" s="549" t="s">
        <v>3966</v>
      </c>
      <c r="I476">
        <f t="shared" si="7"/>
        <v>0</v>
      </c>
      <c r="J476" s="731">
        <v>1260341</v>
      </c>
      <c r="K476" s="731">
        <v>8927.5</v>
      </c>
      <c r="L476" s="731">
        <v>2477</v>
      </c>
      <c r="M476" s="731">
        <v>10493.35</v>
      </c>
      <c r="N476" s="732"/>
      <c r="O476" s="731">
        <v>70565</v>
      </c>
      <c r="P476" s="731">
        <v>7598</v>
      </c>
      <c r="Q476" s="732"/>
      <c r="R476" s="732"/>
      <c r="S476" s="731">
        <v>73563.75</v>
      </c>
      <c r="T476" s="732"/>
      <c r="U476" s="731">
        <v>22072</v>
      </c>
      <c r="V476" s="732"/>
      <c r="W476" s="732"/>
      <c r="X476" s="731">
        <v>85489.25</v>
      </c>
      <c r="Y476" s="731">
        <v>101410</v>
      </c>
      <c r="Z476" s="732"/>
      <c r="AA476" s="732"/>
      <c r="AB476" s="731">
        <v>51801.75</v>
      </c>
      <c r="AC476" s="732"/>
      <c r="AD476" s="731">
        <v>16208098.039999999</v>
      </c>
      <c r="AE476" s="732"/>
      <c r="AF476" s="732"/>
      <c r="AG476" s="731">
        <v>96841.75</v>
      </c>
      <c r="AH476" s="731">
        <v>2742.25</v>
      </c>
      <c r="AI476" s="732"/>
      <c r="AJ476" s="732"/>
      <c r="AK476" s="731">
        <v>45060</v>
      </c>
      <c r="AL476" s="732"/>
      <c r="AM476" s="731">
        <v>160301.75</v>
      </c>
      <c r="AN476" s="731">
        <v>61871.68</v>
      </c>
      <c r="AO476" s="731">
        <v>203378.25</v>
      </c>
      <c r="AP476" s="732"/>
      <c r="AQ476" s="732"/>
      <c r="AR476" s="731">
        <v>1606382.4</v>
      </c>
      <c r="AS476" s="732"/>
      <c r="AT476" s="731">
        <v>12960</v>
      </c>
      <c r="AU476" s="731">
        <v>192420.65</v>
      </c>
      <c r="AV476" s="732"/>
      <c r="AW476" s="731">
        <v>112745.25</v>
      </c>
      <c r="AX476" s="731">
        <v>15498.51</v>
      </c>
      <c r="AY476" s="731">
        <v>10586</v>
      </c>
      <c r="AZ476" s="731">
        <v>69337</v>
      </c>
      <c r="BA476" s="731">
        <v>83641.179999999993</v>
      </c>
      <c r="BB476" s="731">
        <v>35938.25</v>
      </c>
      <c r="BC476" s="732"/>
      <c r="BD476" s="731">
        <v>2203172.75</v>
      </c>
      <c r="BE476" s="732"/>
      <c r="BF476" s="731">
        <v>103653.75</v>
      </c>
      <c r="BG476" s="731">
        <v>139681</v>
      </c>
      <c r="BH476" s="732"/>
      <c r="BI476" s="732"/>
      <c r="BJ476" s="732"/>
      <c r="BK476" s="731">
        <v>25980.75</v>
      </c>
    </row>
    <row r="477" spans="1:63" ht="22.5" customHeight="1">
      <c r="A477" s="496">
        <v>4</v>
      </c>
      <c r="B477" s="497" t="s">
        <v>915</v>
      </c>
      <c r="C477" s="498" t="s">
        <v>913</v>
      </c>
      <c r="D477" s="498"/>
      <c r="E477" s="497"/>
      <c r="F477" s="498"/>
      <c r="G477" s="550" t="s">
        <v>3967</v>
      </c>
      <c r="H477" s="549" t="s">
        <v>3968</v>
      </c>
      <c r="I477">
        <f t="shared" si="7"/>
        <v>12926</v>
      </c>
      <c r="J477" s="732"/>
      <c r="K477" s="732"/>
      <c r="L477" s="732"/>
      <c r="M477" s="732"/>
      <c r="N477" s="732"/>
      <c r="O477" s="732"/>
      <c r="P477" s="732"/>
      <c r="Q477" s="732"/>
      <c r="R477" s="732"/>
      <c r="S477" s="732"/>
      <c r="T477" s="732"/>
      <c r="U477" s="732"/>
      <c r="V477" s="731">
        <v>12926</v>
      </c>
      <c r="W477" s="732"/>
      <c r="X477" s="732"/>
      <c r="Y477" s="732"/>
      <c r="Z477" s="732"/>
      <c r="AA477" s="732"/>
      <c r="AB477" s="732"/>
      <c r="AC477" s="732"/>
      <c r="AD477" s="731">
        <v>3419185.68</v>
      </c>
      <c r="AE477" s="732"/>
      <c r="AF477" s="732"/>
      <c r="AG477" s="732"/>
      <c r="AH477" s="732"/>
      <c r="AI477" s="732"/>
      <c r="AJ477" s="731">
        <v>77383.75</v>
      </c>
      <c r="AK477" s="732"/>
      <c r="AL477" s="732"/>
      <c r="AM477" s="732"/>
      <c r="AN477" s="732"/>
      <c r="AO477" s="731">
        <v>886.65</v>
      </c>
      <c r="AP477" s="732"/>
      <c r="AQ477" s="732"/>
      <c r="AR477" s="732"/>
      <c r="AS477" s="732"/>
      <c r="AT477" s="732"/>
      <c r="AU477" s="732"/>
      <c r="AV477" s="732"/>
      <c r="AW477" s="732"/>
      <c r="AX477" s="732"/>
      <c r="AY477" s="732"/>
      <c r="AZ477" s="732"/>
      <c r="BA477" s="732"/>
      <c r="BB477" s="732"/>
      <c r="BC477" s="732"/>
      <c r="BD477" s="732"/>
      <c r="BE477" s="732"/>
      <c r="BF477" s="732"/>
      <c r="BG477" s="732"/>
      <c r="BH477" s="732"/>
      <c r="BI477" s="732"/>
      <c r="BJ477" s="732"/>
      <c r="BK477" s="732"/>
    </row>
    <row r="478" spans="1:63" ht="22.5" customHeight="1">
      <c r="A478" s="496">
        <v>4</v>
      </c>
      <c r="B478" s="497" t="s">
        <v>915</v>
      </c>
      <c r="C478" s="498" t="s">
        <v>913</v>
      </c>
      <c r="D478" s="498"/>
      <c r="E478" s="497"/>
      <c r="F478" s="498"/>
      <c r="G478" s="550" t="s">
        <v>3969</v>
      </c>
      <c r="H478" s="549" t="s">
        <v>3970</v>
      </c>
      <c r="I478">
        <f t="shared" si="7"/>
        <v>1187657</v>
      </c>
      <c r="J478" s="732"/>
      <c r="K478" s="732"/>
      <c r="L478" s="732"/>
      <c r="M478" s="731">
        <v>5735.25</v>
      </c>
      <c r="N478" s="732"/>
      <c r="O478" s="732"/>
      <c r="P478" s="732"/>
      <c r="Q478" s="731">
        <v>9897</v>
      </c>
      <c r="R478" s="732"/>
      <c r="S478" s="732"/>
      <c r="T478" s="732"/>
      <c r="U478" s="732"/>
      <c r="V478" s="731">
        <v>1187657</v>
      </c>
      <c r="W478" s="732"/>
      <c r="X478" s="732"/>
      <c r="Y478" s="732"/>
      <c r="Z478" s="732"/>
      <c r="AA478" s="732"/>
      <c r="AB478" s="732"/>
      <c r="AC478" s="732"/>
      <c r="AD478" s="731">
        <v>7547635.3600000003</v>
      </c>
      <c r="AE478" s="732"/>
      <c r="AF478" s="732"/>
      <c r="AG478" s="732"/>
      <c r="AH478" s="732"/>
      <c r="AI478" s="732"/>
      <c r="AJ478" s="732"/>
      <c r="AK478" s="731">
        <v>250</v>
      </c>
      <c r="AL478" s="731">
        <v>1506</v>
      </c>
      <c r="AM478" s="732"/>
      <c r="AN478" s="731">
        <v>468778.56</v>
      </c>
      <c r="AO478" s="732"/>
      <c r="AP478" s="731">
        <v>7539.5</v>
      </c>
      <c r="AQ478" s="732"/>
      <c r="AR478" s="732"/>
      <c r="AS478" s="732"/>
      <c r="AT478" s="731">
        <v>2832.25</v>
      </c>
      <c r="AU478" s="732"/>
      <c r="AV478" s="732"/>
      <c r="AW478" s="732"/>
      <c r="AX478" s="732"/>
      <c r="AY478" s="732"/>
      <c r="AZ478" s="732"/>
      <c r="BA478" s="732"/>
      <c r="BB478" s="732"/>
      <c r="BC478" s="731">
        <v>14679</v>
      </c>
      <c r="BD478" s="732"/>
      <c r="BE478" s="732"/>
      <c r="BF478" s="732"/>
      <c r="BG478" s="732"/>
      <c r="BH478" s="732"/>
      <c r="BI478" s="732"/>
      <c r="BJ478" s="732"/>
      <c r="BK478" s="732"/>
    </row>
    <row r="479" spans="1:63" ht="22.5" customHeight="1" thickBot="1">
      <c r="A479" s="496">
        <v>4</v>
      </c>
      <c r="B479" s="497" t="s">
        <v>915</v>
      </c>
      <c r="C479" s="498" t="s">
        <v>913</v>
      </c>
      <c r="D479" s="498"/>
      <c r="E479" s="497"/>
      <c r="F479" s="498"/>
      <c r="G479" s="550" t="s">
        <v>3193</v>
      </c>
      <c r="H479" s="549" t="s">
        <v>542</v>
      </c>
      <c r="I479">
        <f t="shared" si="7"/>
        <v>1006735.99</v>
      </c>
      <c r="J479" s="731">
        <v>2850166.05</v>
      </c>
      <c r="K479" s="731">
        <v>144255.28</v>
      </c>
      <c r="L479" s="731">
        <v>39499</v>
      </c>
      <c r="M479" s="731">
        <v>223955.8</v>
      </c>
      <c r="N479" s="731">
        <v>313169.25</v>
      </c>
      <c r="O479" s="731">
        <v>313400.2</v>
      </c>
      <c r="P479" s="731">
        <v>287280.03999999998</v>
      </c>
      <c r="Q479" s="731">
        <v>158180</v>
      </c>
      <c r="R479" s="731">
        <v>99301.25</v>
      </c>
      <c r="S479" s="731">
        <v>115537.07</v>
      </c>
      <c r="T479" s="731">
        <v>175828.6</v>
      </c>
      <c r="U479" s="731">
        <v>90876.08</v>
      </c>
      <c r="V479" s="731">
        <v>1006735.99</v>
      </c>
      <c r="W479" s="731">
        <v>275139.39</v>
      </c>
      <c r="X479" s="731">
        <v>170746.95</v>
      </c>
      <c r="Y479" s="731">
        <v>178520</v>
      </c>
      <c r="Z479" s="731">
        <v>286566</v>
      </c>
      <c r="AA479" s="731">
        <v>315452.5</v>
      </c>
      <c r="AB479" s="731">
        <v>86545</v>
      </c>
      <c r="AC479" s="731">
        <v>42838</v>
      </c>
      <c r="AD479" s="731">
        <v>1947209.99</v>
      </c>
      <c r="AE479" s="731">
        <v>207486.29</v>
      </c>
      <c r="AF479" s="731">
        <v>95915.8</v>
      </c>
      <c r="AG479" s="731">
        <v>280456.09000000003</v>
      </c>
      <c r="AH479" s="731">
        <v>166451.75</v>
      </c>
      <c r="AI479" s="731">
        <v>173615.75</v>
      </c>
      <c r="AJ479" s="731">
        <v>535887.49</v>
      </c>
      <c r="AK479" s="731">
        <v>287934</v>
      </c>
      <c r="AL479" s="731">
        <v>176307.25</v>
      </c>
      <c r="AM479" s="731">
        <v>234747.11</v>
      </c>
      <c r="AN479" s="731">
        <v>559175.21</v>
      </c>
      <c r="AO479" s="731">
        <v>169113</v>
      </c>
      <c r="AP479" s="731">
        <v>131122.65</v>
      </c>
      <c r="AQ479" s="731">
        <v>71506.61</v>
      </c>
      <c r="AR479" s="731">
        <v>2304290.5299999998</v>
      </c>
      <c r="AS479" s="731">
        <v>258877.25</v>
      </c>
      <c r="AT479" s="731">
        <v>59936.25</v>
      </c>
      <c r="AU479" s="731">
        <v>374576.25</v>
      </c>
      <c r="AV479" s="731">
        <v>271393.75</v>
      </c>
      <c r="AW479" s="731">
        <v>156951.5</v>
      </c>
      <c r="AX479" s="731">
        <v>283982.86</v>
      </c>
      <c r="AY479" s="731">
        <v>449017.44</v>
      </c>
      <c r="AZ479" s="731">
        <v>204765.75</v>
      </c>
      <c r="BA479" s="731">
        <v>243270.5</v>
      </c>
      <c r="BB479" s="731">
        <v>132362</v>
      </c>
      <c r="BC479" s="731">
        <v>82643.100000000006</v>
      </c>
      <c r="BD479" s="731">
        <v>2131314.52</v>
      </c>
      <c r="BE479" s="731">
        <v>1028907.98</v>
      </c>
      <c r="BF479" s="731">
        <v>443633.2</v>
      </c>
      <c r="BG479" s="731">
        <v>616482.36</v>
      </c>
      <c r="BH479" s="731">
        <v>103056</v>
      </c>
      <c r="BI479" s="731">
        <v>136560.25</v>
      </c>
      <c r="BJ479" s="731">
        <v>172791.75</v>
      </c>
      <c r="BK479" s="731">
        <v>161248.65</v>
      </c>
    </row>
    <row r="480" spans="1:63" ht="22.5" customHeight="1" thickBot="1">
      <c r="A480" s="496">
        <v>4</v>
      </c>
      <c r="B480" s="497" t="s">
        <v>915</v>
      </c>
      <c r="C480" s="498" t="s">
        <v>913</v>
      </c>
      <c r="D480" s="498"/>
      <c r="E480" s="497"/>
      <c r="F480" s="499"/>
      <c r="G480" s="554" t="s">
        <v>3194</v>
      </c>
      <c r="H480" s="557" t="s">
        <v>543</v>
      </c>
      <c r="I480">
        <f t="shared" si="7"/>
        <v>1397474.3</v>
      </c>
      <c r="J480" s="731">
        <v>3714620.75</v>
      </c>
      <c r="K480" s="731">
        <v>5614</v>
      </c>
      <c r="L480" s="731">
        <v>50082</v>
      </c>
      <c r="M480" s="731">
        <v>139301.25</v>
      </c>
      <c r="N480" s="731">
        <v>404327.25</v>
      </c>
      <c r="O480" s="731">
        <v>590918</v>
      </c>
      <c r="P480" s="731">
        <v>75282.5</v>
      </c>
      <c r="Q480" s="731">
        <v>103139</v>
      </c>
      <c r="R480" s="731">
        <v>51108</v>
      </c>
      <c r="S480" s="732"/>
      <c r="T480" s="731">
        <v>67544.899999999994</v>
      </c>
      <c r="U480" s="731">
        <v>76001.399999999994</v>
      </c>
      <c r="V480" s="731">
        <v>1397474.3</v>
      </c>
      <c r="W480" s="731">
        <v>208506</v>
      </c>
      <c r="X480" s="732"/>
      <c r="Y480" s="732"/>
      <c r="Z480" s="731">
        <v>208535.65</v>
      </c>
      <c r="AA480" s="731">
        <v>121798.75</v>
      </c>
      <c r="AB480" s="732"/>
      <c r="AC480" s="732"/>
      <c r="AD480" s="731">
        <v>7656419.8099999996</v>
      </c>
      <c r="AE480" s="731">
        <v>63676.5</v>
      </c>
      <c r="AF480" s="731">
        <v>199130</v>
      </c>
      <c r="AG480" s="731">
        <v>232505</v>
      </c>
      <c r="AH480" s="731">
        <v>278412.5</v>
      </c>
      <c r="AI480" s="731">
        <v>66360.75</v>
      </c>
      <c r="AJ480" s="731">
        <v>580820.35</v>
      </c>
      <c r="AK480" s="732"/>
      <c r="AL480" s="731">
        <v>100585.25</v>
      </c>
      <c r="AM480" s="732"/>
      <c r="AN480" s="731">
        <v>174886.09</v>
      </c>
      <c r="AO480" s="732"/>
      <c r="AP480" s="731">
        <v>51655.25</v>
      </c>
      <c r="AQ480" s="732"/>
      <c r="AR480" s="731">
        <v>2780686.29</v>
      </c>
      <c r="AS480" s="731">
        <v>92246.75</v>
      </c>
      <c r="AT480" s="731">
        <v>58137.75</v>
      </c>
      <c r="AU480" s="731">
        <v>487831.75</v>
      </c>
      <c r="AV480" s="731">
        <v>108137.5</v>
      </c>
      <c r="AW480" s="731">
        <v>39662.75</v>
      </c>
      <c r="AX480" s="731">
        <v>149872.46</v>
      </c>
      <c r="AY480" s="731">
        <v>164679.57999999999</v>
      </c>
      <c r="AZ480" s="731">
        <v>19114.25</v>
      </c>
      <c r="BA480" s="732"/>
      <c r="BB480" s="732"/>
      <c r="BC480" s="731">
        <v>62597</v>
      </c>
      <c r="BD480" s="731">
        <v>770363.52</v>
      </c>
      <c r="BE480" s="731">
        <v>111147.5</v>
      </c>
      <c r="BF480" s="732"/>
      <c r="BG480" s="731">
        <v>221619</v>
      </c>
      <c r="BH480" s="731">
        <v>4080.25</v>
      </c>
      <c r="BI480" s="731">
        <v>218385</v>
      </c>
      <c r="BJ480" s="731">
        <v>100360</v>
      </c>
      <c r="BK480" s="731">
        <v>32892.75</v>
      </c>
    </row>
    <row r="481" spans="1:63" ht="22.5" customHeight="1" thickBot="1">
      <c r="A481" s="496">
        <v>4</v>
      </c>
      <c r="B481" s="497" t="s">
        <v>915</v>
      </c>
      <c r="C481" s="498" t="s">
        <v>913</v>
      </c>
      <c r="D481" s="498"/>
      <c r="E481" s="497"/>
      <c r="F481" s="499"/>
      <c r="G481" s="554" t="s">
        <v>3195</v>
      </c>
      <c r="H481" s="557" t="s">
        <v>544</v>
      </c>
      <c r="I481">
        <f t="shared" si="7"/>
        <v>1034189</v>
      </c>
      <c r="J481" s="731">
        <v>826486</v>
      </c>
      <c r="K481" s="732"/>
      <c r="L481" s="731">
        <v>62232.5</v>
      </c>
      <c r="M481" s="731">
        <v>134616.75</v>
      </c>
      <c r="N481" s="731">
        <v>58350.75</v>
      </c>
      <c r="O481" s="731">
        <v>352011</v>
      </c>
      <c r="P481" s="731">
        <v>123835</v>
      </c>
      <c r="Q481" s="731">
        <v>257317</v>
      </c>
      <c r="R481" s="732"/>
      <c r="S481" s="732"/>
      <c r="T481" s="732"/>
      <c r="U481" s="731">
        <v>3743</v>
      </c>
      <c r="V481" s="731">
        <v>1034189</v>
      </c>
      <c r="W481" s="732"/>
      <c r="X481" s="731">
        <v>1745</v>
      </c>
      <c r="Y481" s="732"/>
      <c r="Z481" s="732"/>
      <c r="AA481" s="732"/>
      <c r="AB481" s="732"/>
      <c r="AC481" s="731">
        <v>9677</v>
      </c>
      <c r="AD481" s="731">
        <v>2845635.75</v>
      </c>
      <c r="AE481" s="731">
        <v>13619</v>
      </c>
      <c r="AF481" s="732"/>
      <c r="AG481" s="732"/>
      <c r="AH481" s="732"/>
      <c r="AI481" s="732"/>
      <c r="AJ481" s="731">
        <v>315275</v>
      </c>
      <c r="AK481" s="732"/>
      <c r="AL481" s="732"/>
      <c r="AM481" s="732"/>
      <c r="AN481" s="731">
        <v>31000</v>
      </c>
      <c r="AO481" s="732"/>
      <c r="AP481" s="731">
        <v>19574.5</v>
      </c>
      <c r="AQ481" s="732"/>
      <c r="AR481" s="731">
        <v>7688408.7999999998</v>
      </c>
      <c r="AS481" s="731">
        <v>17263.5</v>
      </c>
      <c r="AT481" s="731">
        <v>102158.75</v>
      </c>
      <c r="AU481" s="732"/>
      <c r="AV481" s="731">
        <v>90243</v>
      </c>
      <c r="AW481" s="731">
        <v>21357</v>
      </c>
      <c r="AX481" s="731">
        <v>42043.08</v>
      </c>
      <c r="AY481" s="731">
        <v>50786.5</v>
      </c>
      <c r="AZ481" s="732"/>
      <c r="BA481" s="732"/>
      <c r="BB481" s="731">
        <v>43337.25</v>
      </c>
      <c r="BC481" s="732"/>
      <c r="BD481" s="731">
        <v>1802123.52</v>
      </c>
      <c r="BE481" s="732"/>
      <c r="BF481" s="732"/>
      <c r="BG481" s="731">
        <v>126820.3</v>
      </c>
      <c r="BH481" s="732"/>
      <c r="BI481" s="731">
        <v>381721.02</v>
      </c>
      <c r="BJ481" s="731">
        <v>77360</v>
      </c>
      <c r="BK481" s="731">
        <v>27462.5</v>
      </c>
    </row>
    <row r="482" spans="1:63" ht="22.5" customHeight="1">
      <c r="A482" s="496">
        <v>4</v>
      </c>
      <c r="B482" s="497" t="s">
        <v>915</v>
      </c>
      <c r="C482" s="498" t="s">
        <v>913</v>
      </c>
      <c r="D482" s="498"/>
      <c r="E482" s="497"/>
      <c r="F482" s="498"/>
      <c r="G482" s="550" t="s">
        <v>3196</v>
      </c>
      <c r="H482" s="549" t="s">
        <v>545</v>
      </c>
      <c r="I482">
        <f t="shared" si="7"/>
        <v>31068079.600000001</v>
      </c>
      <c r="J482" s="731">
        <v>4826884</v>
      </c>
      <c r="K482" s="732"/>
      <c r="L482" s="732"/>
      <c r="M482" s="732"/>
      <c r="N482" s="732"/>
      <c r="O482" s="732"/>
      <c r="P482" s="731">
        <v>3798</v>
      </c>
      <c r="Q482" s="732"/>
      <c r="R482" s="732"/>
      <c r="S482" s="732"/>
      <c r="T482" s="732"/>
      <c r="U482" s="732"/>
      <c r="V482" s="731">
        <v>31068079.600000001</v>
      </c>
      <c r="W482" s="732"/>
      <c r="X482" s="732"/>
      <c r="Y482" s="732"/>
      <c r="Z482" s="732"/>
      <c r="AA482" s="732"/>
      <c r="AB482" s="732"/>
      <c r="AC482" s="732"/>
      <c r="AD482" s="731">
        <v>55573846.859999999</v>
      </c>
      <c r="AE482" s="732"/>
      <c r="AF482" s="731">
        <v>172903.84</v>
      </c>
      <c r="AG482" s="732"/>
      <c r="AH482" s="731">
        <v>451049.96</v>
      </c>
      <c r="AI482" s="732"/>
      <c r="AJ482" s="731">
        <v>183160.75</v>
      </c>
      <c r="AK482" s="732"/>
      <c r="AL482" s="732"/>
      <c r="AM482" s="731">
        <v>237458.8</v>
      </c>
      <c r="AN482" s="731">
        <v>268810.8</v>
      </c>
      <c r="AO482" s="732"/>
      <c r="AP482" s="732"/>
      <c r="AQ482" s="732"/>
      <c r="AR482" s="731">
        <v>33927035.32</v>
      </c>
      <c r="AS482" s="732"/>
      <c r="AT482" s="732"/>
      <c r="AU482" s="732"/>
      <c r="AV482" s="731">
        <v>12102.75</v>
      </c>
      <c r="AW482" s="732"/>
      <c r="AX482" s="732"/>
      <c r="AY482" s="732"/>
      <c r="AZ482" s="732"/>
      <c r="BA482" s="732"/>
      <c r="BB482" s="731">
        <v>48642</v>
      </c>
      <c r="BC482" s="732"/>
      <c r="BD482" s="731">
        <v>11547343.960000001</v>
      </c>
      <c r="BE482" s="732"/>
      <c r="BF482" s="732"/>
      <c r="BG482" s="732"/>
      <c r="BH482" s="732"/>
      <c r="BI482" s="731">
        <v>12120.25</v>
      </c>
      <c r="BJ482" s="731">
        <v>33049</v>
      </c>
      <c r="BK482" s="732"/>
    </row>
    <row r="483" spans="1:63" ht="22.5" customHeight="1">
      <c r="A483" s="496">
        <v>4</v>
      </c>
      <c r="B483" s="497" t="s">
        <v>915</v>
      </c>
      <c r="C483" s="498" t="s">
        <v>913</v>
      </c>
      <c r="D483" s="498"/>
      <c r="E483" s="497"/>
      <c r="F483" s="498"/>
      <c r="G483" s="550" t="s">
        <v>3197</v>
      </c>
      <c r="H483" s="549" t="s">
        <v>546</v>
      </c>
      <c r="I483">
        <f t="shared" si="7"/>
        <v>-26252964.77</v>
      </c>
      <c r="J483" s="731">
        <v>-15478475.92</v>
      </c>
      <c r="K483" s="731">
        <v>-368752.04</v>
      </c>
      <c r="L483" s="731">
        <v>-610977.73</v>
      </c>
      <c r="M483" s="731">
        <v>-857536.94</v>
      </c>
      <c r="N483" s="731">
        <v>-2592081.4900000002</v>
      </c>
      <c r="O483" s="731">
        <v>-2519266.5499999998</v>
      </c>
      <c r="P483" s="731">
        <v>-1256519.31</v>
      </c>
      <c r="Q483" s="731">
        <v>-1652594.02</v>
      </c>
      <c r="R483" s="732"/>
      <c r="S483" s="731">
        <v>-504919.61</v>
      </c>
      <c r="T483" s="731">
        <v>-295216.49</v>
      </c>
      <c r="U483" s="731">
        <v>-400578.96</v>
      </c>
      <c r="V483" s="731">
        <v>-26252964.77</v>
      </c>
      <c r="W483" s="731">
        <v>-912798.27</v>
      </c>
      <c r="X483" s="731">
        <v>-772057.78</v>
      </c>
      <c r="Y483" s="731">
        <v>-758599.7</v>
      </c>
      <c r="Z483" s="731">
        <v>-1310536.05</v>
      </c>
      <c r="AA483" s="731">
        <v>-2182684.5299999998</v>
      </c>
      <c r="AB483" s="731">
        <v>-392237.6</v>
      </c>
      <c r="AC483" s="731">
        <v>-266782</v>
      </c>
      <c r="AD483" s="731">
        <v>-63685974.219999999</v>
      </c>
      <c r="AE483" s="731">
        <v>-1286834.48</v>
      </c>
      <c r="AF483" s="731">
        <v>-1590783.1</v>
      </c>
      <c r="AG483" s="731">
        <v>-1657077.86</v>
      </c>
      <c r="AH483" s="731">
        <v>-3393348.55</v>
      </c>
      <c r="AI483" s="731">
        <v>-1355664.4</v>
      </c>
      <c r="AJ483" s="731">
        <v>-1283379.8999999999</v>
      </c>
      <c r="AK483" s="731">
        <v>-1881381.01</v>
      </c>
      <c r="AL483" s="731">
        <v>-920572.97</v>
      </c>
      <c r="AM483" s="731">
        <v>-2192765.27</v>
      </c>
      <c r="AN483" s="731">
        <v>-3497574.05</v>
      </c>
      <c r="AO483" s="731">
        <v>-1337599.0900000001</v>
      </c>
      <c r="AP483" s="731">
        <v>-965163.86</v>
      </c>
      <c r="AQ483" s="731">
        <v>-386080.2</v>
      </c>
      <c r="AR483" s="731">
        <v>-28170716.699999999</v>
      </c>
      <c r="AS483" s="731">
        <v>-597546.28</v>
      </c>
      <c r="AT483" s="731">
        <v>-733299</v>
      </c>
      <c r="AU483" s="731">
        <v>-2633503.66</v>
      </c>
      <c r="AV483" s="731">
        <v>-973788.57</v>
      </c>
      <c r="AW483" s="731">
        <v>-943622.78</v>
      </c>
      <c r="AX483" s="731">
        <v>-1195116.78</v>
      </c>
      <c r="AY483" s="731">
        <v>-3650476.29</v>
      </c>
      <c r="AZ483" s="731">
        <v>-1288464.53</v>
      </c>
      <c r="BA483" s="731">
        <v>-570514.05000000005</v>
      </c>
      <c r="BB483" s="731">
        <v>-394335.84</v>
      </c>
      <c r="BC483" s="731">
        <v>-492575.26</v>
      </c>
      <c r="BD483" s="731">
        <v>-15434705.51</v>
      </c>
      <c r="BE483" s="731">
        <v>-1090685.52</v>
      </c>
      <c r="BF483" s="731">
        <v>-484625.67</v>
      </c>
      <c r="BG483" s="731">
        <v>-922351.09</v>
      </c>
      <c r="BH483" s="731">
        <v>-218929.85</v>
      </c>
      <c r="BI483" s="732"/>
      <c r="BJ483" s="731">
        <v>-1231496.76</v>
      </c>
      <c r="BK483" s="731">
        <v>-353776.64000000001</v>
      </c>
    </row>
    <row r="484" spans="1:63" ht="22.5" customHeight="1">
      <c r="A484" s="496">
        <v>4</v>
      </c>
      <c r="B484" s="497" t="s">
        <v>915</v>
      </c>
      <c r="C484" s="498" t="s">
        <v>913</v>
      </c>
      <c r="D484" s="498"/>
      <c r="E484" s="497"/>
      <c r="F484" s="498"/>
      <c r="G484" s="550" t="s">
        <v>3198</v>
      </c>
      <c r="H484" s="549" t="s">
        <v>547</v>
      </c>
      <c r="I484">
        <f t="shared" si="7"/>
        <v>-31751393.309999999</v>
      </c>
      <c r="J484" s="731">
        <v>-19262917.170000002</v>
      </c>
      <c r="K484" s="731">
        <v>-86886.64</v>
      </c>
      <c r="L484" s="731">
        <v>-65046.71</v>
      </c>
      <c r="M484" s="731">
        <v>-53142.16</v>
      </c>
      <c r="N484" s="731">
        <v>-760187.32</v>
      </c>
      <c r="O484" s="731">
        <v>-2733672.3</v>
      </c>
      <c r="P484" s="731">
        <v>-138660.79</v>
      </c>
      <c r="Q484" s="731">
        <v>-247326.17</v>
      </c>
      <c r="R484" s="732"/>
      <c r="S484" s="731">
        <v>-219060.35</v>
      </c>
      <c r="T484" s="731">
        <v>-105309.58</v>
      </c>
      <c r="U484" s="731">
        <v>-112797.82</v>
      </c>
      <c r="V484" s="731">
        <v>-31751393.309999999</v>
      </c>
      <c r="W484" s="731">
        <v>-210966.03</v>
      </c>
      <c r="X484" s="731">
        <v>-123598.09</v>
      </c>
      <c r="Y484" s="731">
        <v>-203378.81</v>
      </c>
      <c r="Z484" s="731">
        <v>-367108.95</v>
      </c>
      <c r="AA484" s="731">
        <v>-207346.02</v>
      </c>
      <c r="AB484" s="731">
        <v>-52677.79</v>
      </c>
      <c r="AC484" s="732"/>
      <c r="AD484" s="731">
        <v>-38246411.659999996</v>
      </c>
      <c r="AE484" s="731">
        <v>-247343.58</v>
      </c>
      <c r="AF484" s="731">
        <v>-407352.94</v>
      </c>
      <c r="AG484" s="731">
        <v>-480032.5</v>
      </c>
      <c r="AH484" s="731">
        <v>-1379423.05</v>
      </c>
      <c r="AI484" s="731">
        <v>-238753.64</v>
      </c>
      <c r="AJ484" s="731">
        <v>-688861.63</v>
      </c>
      <c r="AK484" s="731">
        <v>-404451.27</v>
      </c>
      <c r="AL484" s="731">
        <v>-301337.86</v>
      </c>
      <c r="AM484" s="731">
        <v>-286020.78999999998</v>
      </c>
      <c r="AN484" s="731">
        <v>-669702.88</v>
      </c>
      <c r="AO484" s="731">
        <v>-97907.97</v>
      </c>
      <c r="AP484" s="731">
        <v>-52201.53</v>
      </c>
      <c r="AQ484" s="732"/>
      <c r="AR484" s="731">
        <v>-20659509.699999999</v>
      </c>
      <c r="AS484" s="731">
        <v>-185510.96</v>
      </c>
      <c r="AT484" s="731">
        <v>-289901.89</v>
      </c>
      <c r="AU484" s="731">
        <v>-1812560.06</v>
      </c>
      <c r="AV484" s="731">
        <v>-247554.83</v>
      </c>
      <c r="AW484" s="731">
        <v>-341472.68</v>
      </c>
      <c r="AX484" s="731">
        <v>-90391.71</v>
      </c>
      <c r="AY484" s="731">
        <v>-1120193.18</v>
      </c>
      <c r="AZ484" s="731">
        <v>-171232.13</v>
      </c>
      <c r="BA484" s="731">
        <v>-140778.25</v>
      </c>
      <c r="BB484" s="731">
        <v>-33093</v>
      </c>
      <c r="BC484" s="731">
        <v>-212649.02</v>
      </c>
      <c r="BD484" s="731">
        <v>-8968309.9000000004</v>
      </c>
      <c r="BE484" s="731">
        <v>-273256.07</v>
      </c>
      <c r="BF484" s="731">
        <v>-162483.76</v>
      </c>
      <c r="BG484" s="731">
        <v>-1119767.3600000001</v>
      </c>
      <c r="BH484" s="731">
        <v>-176670.37</v>
      </c>
      <c r="BI484" s="732"/>
      <c r="BJ484" s="731">
        <v>-450445.23</v>
      </c>
      <c r="BK484" s="731">
        <v>-167006.01</v>
      </c>
    </row>
    <row r="485" spans="1:63" ht="22.5" customHeight="1">
      <c r="A485" s="496">
        <v>4</v>
      </c>
      <c r="B485" s="497" t="s">
        <v>915</v>
      </c>
      <c r="C485" s="498" t="s">
        <v>913</v>
      </c>
      <c r="D485" s="498"/>
      <c r="E485" s="497"/>
      <c r="F485" s="498"/>
      <c r="G485" s="550" t="s">
        <v>3199</v>
      </c>
      <c r="H485" s="549" t="s">
        <v>548</v>
      </c>
      <c r="I485">
        <f t="shared" si="7"/>
        <v>-8245.25</v>
      </c>
      <c r="J485" s="732"/>
      <c r="K485" s="732"/>
      <c r="L485" s="732"/>
      <c r="M485" s="731">
        <v>-2359.5</v>
      </c>
      <c r="N485" s="732"/>
      <c r="O485" s="732"/>
      <c r="P485" s="731">
        <v>-199744.1</v>
      </c>
      <c r="Q485" s="732"/>
      <c r="R485" s="731">
        <v>-46428.99</v>
      </c>
      <c r="S485" s="731">
        <v>-136139.64000000001</v>
      </c>
      <c r="T485" s="732"/>
      <c r="U485" s="732"/>
      <c r="V485" s="731">
        <v>-8245.25</v>
      </c>
      <c r="W485" s="731">
        <v>-77208.75</v>
      </c>
      <c r="X485" s="731">
        <v>-33</v>
      </c>
      <c r="Y485" s="732"/>
      <c r="Z485" s="732"/>
      <c r="AA485" s="731">
        <v>-128074.47</v>
      </c>
      <c r="AB485" s="732"/>
      <c r="AC485" s="731">
        <v>-510</v>
      </c>
      <c r="AD485" s="731">
        <v>-12537034.039999999</v>
      </c>
      <c r="AE485" s="731">
        <v>-4099.6000000000004</v>
      </c>
      <c r="AF485" s="731">
        <v>-757.8</v>
      </c>
      <c r="AG485" s="732"/>
      <c r="AH485" s="731">
        <v>-630370.31999999995</v>
      </c>
      <c r="AI485" s="732"/>
      <c r="AJ485" s="731">
        <v>-2834883.99</v>
      </c>
      <c r="AK485" s="731">
        <v>-233401.68</v>
      </c>
      <c r="AL485" s="732"/>
      <c r="AM485" s="732"/>
      <c r="AN485" s="732"/>
      <c r="AO485" s="732"/>
      <c r="AP485" s="732"/>
      <c r="AQ485" s="732"/>
      <c r="AR485" s="732"/>
      <c r="AS485" s="732"/>
      <c r="AT485" s="731">
        <v>-4683.75</v>
      </c>
      <c r="AU485" s="731">
        <v>-60420</v>
      </c>
      <c r="AV485" s="731">
        <v>-2018.5</v>
      </c>
      <c r="AW485" s="732"/>
      <c r="AX485" s="731">
        <v>-204732.6</v>
      </c>
      <c r="AY485" s="732"/>
      <c r="AZ485" s="731">
        <v>-2277</v>
      </c>
      <c r="BA485" s="732"/>
      <c r="BB485" s="731">
        <v>-68735.39</v>
      </c>
      <c r="BC485" s="732"/>
      <c r="BD485" s="732"/>
      <c r="BE485" s="732"/>
      <c r="BF485" s="732"/>
      <c r="BG485" s="732"/>
      <c r="BH485" s="731">
        <v>-36151.230000000003</v>
      </c>
      <c r="BI485" s="732"/>
      <c r="BJ485" s="731">
        <v>-1010</v>
      </c>
      <c r="BK485" s="732"/>
    </row>
    <row r="486" spans="1:63" ht="22.5" customHeight="1">
      <c r="A486" s="496">
        <v>4</v>
      </c>
      <c r="B486" s="497" t="s">
        <v>915</v>
      </c>
      <c r="C486" s="498" t="s">
        <v>913</v>
      </c>
      <c r="D486" s="498"/>
      <c r="E486" s="497"/>
      <c r="F486" s="498"/>
      <c r="G486" s="550" t="s">
        <v>3201</v>
      </c>
      <c r="H486" s="549" t="s">
        <v>549</v>
      </c>
      <c r="I486">
        <f t="shared" si="7"/>
        <v>0</v>
      </c>
      <c r="J486" s="732"/>
      <c r="K486" s="731">
        <v>0.5</v>
      </c>
      <c r="L486" s="732"/>
      <c r="M486" s="732"/>
      <c r="N486" s="731">
        <v>168000</v>
      </c>
      <c r="O486" s="732"/>
      <c r="P486" s="731">
        <v>41552.54</v>
      </c>
      <c r="Q486" s="732"/>
      <c r="R486" s="732"/>
      <c r="S486" s="731">
        <v>25043.5</v>
      </c>
      <c r="T486" s="732"/>
      <c r="U486" s="732"/>
      <c r="V486" s="732"/>
      <c r="W486" s="731">
        <v>1292</v>
      </c>
      <c r="X486" s="731">
        <v>130</v>
      </c>
      <c r="Y486" s="732"/>
      <c r="Z486" s="731">
        <v>159741.01999999999</v>
      </c>
      <c r="AA486" s="731">
        <v>24619.97</v>
      </c>
      <c r="AB486" s="732"/>
      <c r="AC486" s="732"/>
      <c r="AD486" s="732"/>
      <c r="AE486" s="731">
        <v>320.5</v>
      </c>
      <c r="AF486" s="731">
        <v>1017.4</v>
      </c>
      <c r="AG486" s="732"/>
      <c r="AH486" s="731">
        <v>1498545.44</v>
      </c>
      <c r="AI486" s="731">
        <v>545067.46</v>
      </c>
      <c r="AJ486" s="731">
        <v>3431037.37</v>
      </c>
      <c r="AK486" s="731">
        <v>595242.81000000006</v>
      </c>
      <c r="AL486" s="732"/>
      <c r="AM486" s="731">
        <v>0</v>
      </c>
      <c r="AN486" s="731">
        <v>454782.61</v>
      </c>
      <c r="AO486" s="731">
        <v>323796.19</v>
      </c>
      <c r="AP486" s="732"/>
      <c r="AQ486" s="732"/>
      <c r="AR486" s="732"/>
      <c r="AS486" s="731">
        <v>8162.55</v>
      </c>
      <c r="AT486" s="732"/>
      <c r="AU486" s="731">
        <v>8265</v>
      </c>
      <c r="AV486" s="731">
        <v>352.75</v>
      </c>
      <c r="AW486" s="732"/>
      <c r="AX486" s="731">
        <v>56099.63</v>
      </c>
      <c r="AY486" s="732"/>
      <c r="AZ486" s="731">
        <v>7.5</v>
      </c>
      <c r="BA486" s="731">
        <v>39537.75</v>
      </c>
      <c r="BB486" s="731">
        <v>2193</v>
      </c>
      <c r="BC486" s="732"/>
      <c r="BD486" s="732"/>
      <c r="BE486" s="732"/>
      <c r="BF486" s="732"/>
      <c r="BG486" s="732"/>
      <c r="BH486" s="731">
        <v>492.78</v>
      </c>
      <c r="BI486" s="732"/>
      <c r="BJ486" s="731">
        <v>23234.36</v>
      </c>
      <c r="BK486" s="732"/>
    </row>
    <row r="487" spans="1:63" ht="22.5" customHeight="1">
      <c r="A487" s="496">
        <v>4</v>
      </c>
      <c r="B487" s="497" t="s">
        <v>915</v>
      </c>
      <c r="C487" s="498" t="s">
        <v>913</v>
      </c>
      <c r="D487" s="498"/>
      <c r="E487" s="497"/>
      <c r="F487" s="498"/>
      <c r="G487" s="550" t="s">
        <v>3203</v>
      </c>
      <c r="H487" s="549" t="s">
        <v>550</v>
      </c>
      <c r="I487">
        <f t="shared" si="7"/>
        <v>0</v>
      </c>
      <c r="J487" s="731">
        <v>1706392</v>
      </c>
      <c r="K487" s="732"/>
      <c r="L487" s="732"/>
      <c r="M487" s="732"/>
      <c r="N487" s="732"/>
      <c r="O487" s="732"/>
      <c r="P487" s="731">
        <v>2492136.38</v>
      </c>
      <c r="Q487" s="732"/>
      <c r="R487" s="732"/>
      <c r="S487" s="731">
        <v>2129706.98</v>
      </c>
      <c r="T487" s="732"/>
      <c r="U487" s="732"/>
      <c r="V487" s="732"/>
      <c r="W487" s="731">
        <v>0</v>
      </c>
      <c r="X487" s="732"/>
      <c r="Y487" s="732"/>
      <c r="Z487" s="732"/>
      <c r="AA487" s="732"/>
      <c r="AB487" s="732"/>
      <c r="AC487" s="732"/>
      <c r="AD487" s="732"/>
      <c r="AE487" s="732"/>
      <c r="AF487" s="732"/>
      <c r="AG487" s="732"/>
      <c r="AH487" s="732"/>
      <c r="AI487" s="732"/>
      <c r="AJ487" s="732"/>
      <c r="AK487" s="732"/>
      <c r="AL487" s="732"/>
      <c r="AM487" s="732"/>
      <c r="AN487" s="732"/>
      <c r="AO487" s="732"/>
      <c r="AP487" s="732"/>
      <c r="AQ487" s="732"/>
      <c r="AR487" s="731">
        <v>935916</v>
      </c>
      <c r="AS487" s="731">
        <v>45468</v>
      </c>
      <c r="AT487" s="731">
        <v>88308</v>
      </c>
      <c r="AU487" s="731">
        <v>109000</v>
      </c>
      <c r="AV487" s="731">
        <v>139907</v>
      </c>
      <c r="AW487" s="731">
        <v>169000</v>
      </c>
      <c r="AX487" s="731">
        <v>208000</v>
      </c>
      <c r="AY487" s="731">
        <v>344786</v>
      </c>
      <c r="AZ487" s="731">
        <v>281263</v>
      </c>
      <c r="BA487" s="731">
        <v>92366</v>
      </c>
      <c r="BB487" s="732"/>
      <c r="BC487" s="731">
        <v>60800</v>
      </c>
      <c r="BD487" s="732"/>
      <c r="BE487" s="731">
        <v>228752.79</v>
      </c>
      <c r="BF487" s="732"/>
      <c r="BG487" s="732"/>
      <c r="BH487" s="732"/>
      <c r="BI487" s="732"/>
      <c r="BJ487" s="732"/>
      <c r="BK487" s="731">
        <v>221939.44</v>
      </c>
    </row>
    <row r="488" spans="1:63" ht="22.5" customHeight="1">
      <c r="A488" s="496">
        <v>4</v>
      </c>
      <c r="B488" s="497" t="s">
        <v>915</v>
      </c>
      <c r="C488" s="498" t="s">
        <v>913</v>
      </c>
      <c r="D488" s="498"/>
      <c r="E488" s="497"/>
      <c r="F488" s="498"/>
      <c r="G488" s="550" t="s">
        <v>3204</v>
      </c>
      <c r="H488" s="549" t="s">
        <v>551</v>
      </c>
      <c r="I488">
        <f t="shared" si="7"/>
        <v>0</v>
      </c>
      <c r="J488" s="732"/>
      <c r="K488" s="732"/>
      <c r="L488" s="732"/>
      <c r="M488" s="732"/>
      <c r="N488" s="732"/>
      <c r="O488" s="732"/>
      <c r="P488" s="732"/>
      <c r="Q488" s="732"/>
      <c r="R488" s="732"/>
      <c r="S488" s="732"/>
      <c r="T488" s="732"/>
      <c r="U488" s="732"/>
      <c r="V488" s="732"/>
      <c r="W488" s="732"/>
      <c r="X488" s="732"/>
      <c r="Y488" s="732"/>
      <c r="Z488" s="732"/>
      <c r="AA488" s="732"/>
      <c r="AB488" s="732"/>
      <c r="AC488" s="732"/>
      <c r="AD488" s="732"/>
      <c r="AE488" s="732"/>
      <c r="AF488" s="732"/>
      <c r="AG488" s="732"/>
      <c r="AH488" s="732"/>
      <c r="AI488" s="732"/>
      <c r="AJ488" s="732"/>
      <c r="AK488" s="732"/>
      <c r="AL488" s="732"/>
      <c r="AM488" s="732"/>
      <c r="AN488" s="732"/>
      <c r="AO488" s="732"/>
      <c r="AP488" s="732"/>
      <c r="AQ488" s="732"/>
      <c r="AR488" s="732"/>
      <c r="AS488" s="732"/>
      <c r="AT488" s="732"/>
      <c r="AU488" s="732"/>
      <c r="AV488" s="732"/>
      <c r="AW488" s="732"/>
      <c r="AX488" s="732"/>
      <c r="AY488" s="732"/>
      <c r="AZ488" s="732"/>
      <c r="BA488" s="732"/>
      <c r="BB488" s="732"/>
      <c r="BC488" s="732"/>
      <c r="BD488" s="732"/>
      <c r="BE488" s="732"/>
      <c r="BF488" s="732"/>
      <c r="BG488" s="732"/>
      <c r="BH488" s="732"/>
      <c r="BI488" s="732"/>
      <c r="BJ488" s="732"/>
      <c r="BK488" s="732"/>
    </row>
    <row r="489" spans="1:63" ht="22.5" customHeight="1">
      <c r="A489" s="496">
        <v>4</v>
      </c>
      <c r="B489" s="497" t="s">
        <v>915</v>
      </c>
      <c r="C489" s="498" t="s">
        <v>913</v>
      </c>
      <c r="D489" s="498"/>
      <c r="E489" s="497"/>
      <c r="F489" s="498"/>
      <c r="G489" s="550" t="s">
        <v>2330</v>
      </c>
      <c r="H489" s="549" t="s">
        <v>2331</v>
      </c>
      <c r="I489">
        <f t="shared" si="7"/>
        <v>0</v>
      </c>
      <c r="J489" s="732"/>
      <c r="K489" s="731">
        <v>89898.04</v>
      </c>
      <c r="L489" s="731">
        <v>73887.509999999995</v>
      </c>
      <c r="M489" s="732"/>
      <c r="N489" s="731">
        <v>195051.85</v>
      </c>
      <c r="O489" s="732"/>
      <c r="P489" s="732"/>
      <c r="Q489" s="731">
        <v>110442.34</v>
      </c>
      <c r="R489" s="731">
        <v>15289.79</v>
      </c>
      <c r="S489" s="732"/>
      <c r="T489" s="731">
        <v>470391.18</v>
      </c>
      <c r="U489" s="732"/>
      <c r="V489" s="732"/>
      <c r="W489" s="732"/>
      <c r="X489" s="731">
        <v>4300</v>
      </c>
      <c r="Y489" s="732"/>
      <c r="Z489" s="732"/>
      <c r="AA489" s="732"/>
      <c r="AB489" s="731">
        <v>937</v>
      </c>
      <c r="AC489" s="732"/>
      <c r="AD489" s="732"/>
      <c r="AE489" s="732"/>
      <c r="AF489" s="732"/>
      <c r="AG489" s="731">
        <v>27324.5</v>
      </c>
      <c r="AH489" s="732"/>
      <c r="AI489" s="731">
        <v>37672.25</v>
      </c>
      <c r="AJ489" s="732"/>
      <c r="AK489" s="732"/>
      <c r="AL489" s="732"/>
      <c r="AM489" s="732"/>
      <c r="AN489" s="732"/>
      <c r="AO489" s="731">
        <v>34779.699999999997</v>
      </c>
      <c r="AP489" s="732"/>
      <c r="AQ489" s="732"/>
      <c r="AR489" s="732"/>
      <c r="AS489" s="732"/>
      <c r="AT489" s="732"/>
      <c r="AU489" s="732"/>
      <c r="AV489" s="732"/>
      <c r="AW489" s="732"/>
      <c r="AX489" s="732"/>
      <c r="AY489" s="732"/>
      <c r="AZ489" s="732"/>
      <c r="BA489" s="732"/>
      <c r="BB489" s="732"/>
      <c r="BC489" s="732"/>
      <c r="BD489" s="732"/>
      <c r="BE489" s="731">
        <v>32866.980000000003</v>
      </c>
      <c r="BF489" s="732"/>
      <c r="BG489" s="731">
        <v>35813.17</v>
      </c>
      <c r="BH489" s="732"/>
      <c r="BI489" s="732"/>
      <c r="BJ489" s="731">
        <v>69915.7</v>
      </c>
      <c r="BK489" s="732"/>
    </row>
    <row r="490" spans="1:63" ht="22.5" customHeight="1">
      <c r="A490" s="496">
        <v>4</v>
      </c>
      <c r="B490" s="497" t="s">
        <v>915</v>
      </c>
      <c r="C490" s="498" t="s">
        <v>913</v>
      </c>
      <c r="D490" s="498"/>
      <c r="E490" s="497"/>
      <c r="F490" s="498"/>
      <c r="G490" s="550" t="s">
        <v>3205</v>
      </c>
      <c r="H490" s="549" t="s">
        <v>2333</v>
      </c>
      <c r="I490">
        <f t="shared" si="7"/>
        <v>300926.75</v>
      </c>
      <c r="J490" s="731">
        <v>341571</v>
      </c>
      <c r="K490" s="731">
        <v>177813</v>
      </c>
      <c r="L490" s="731">
        <v>162291</v>
      </c>
      <c r="M490" s="731">
        <v>57503.25</v>
      </c>
      <c r="N490" s="731">
        <v>518373.75</v>
      </c>
      <c r="O490" s="731">
        <v>325825</v>
      </c>
      <c r="P490" s="731">
        <v>81002</v>
      </c>
      <c r="Q490" s="731">
        <v>107060</v>
      </c>
      <c r="R490" s="731">
        <v>299751.73</v>
      </c>
      <c r="S490" s="731">
        <v>68694</v>
      </c>
      <c r="T490" s="731">
        <v>110450</v>
      </c>
      <c r="U490" s="731">
        <v>132645.54</v>
      </c>
      <c r="V490" s="731">
        <v>300926.75</v>
      </c>
      <c r="W490" s="731">
        <v>34225</v>
      </c>
      <c r="X490" s="731">
        <v>11443.75</v>
      </c>
      <c r="Y490" s="731">
        <v>30750.5</v>
      </c>
      <c r="Z490" s="731">
        <v>97618.8</v>
      </c>
      <c r="AA490" s="731">
        <v>91152</v>
      </c>
      <c r="AB490" s="731">
        <v>4822</v>
      </c>
      <c r="AC490" s="732"/>
      <c r="AD490" s="731">
        <v>2166093</v>
      </c>
      <c r="AE490" s="731">
        <v>58948.5</v>
      </c>
      <c r="AF490" s="731">
        <v>47574</v>
      </c>
      <c r="AG490" s="732"/>
      <c r="AH490" s="731">
        <v>23963.5</v>
      </c>
      <c r="AI490" s="731">
        <v>16810.75</v>
      </c>
      <c r="AJ490" s="731">
        <v>63061</v>
      </c>
      <c r="AK490" s="732"/>
      <c r="AL490" s="731">
        <v>9407</v>
      </c>
      <c r="AM490" s="731">
        <v>139975.75</v>
      </c>
      <c r="AN490" s="731">
        <v>96487.06</v>
      </c>
      <c r="AO490" s="731">
        <v>49757.4</v>
      </c>
      <c r="AP490" s="731">
        <v>27934.75</v>
      </c>
      <c r="AQ490" s="732"/>
      <c r="AR490" s="731">
        <v>454922.5</v>
      </c>
      <c r="AS490" s="731">
        <v>7862</v>
      </c>
      <c r="AT490" s="731">
        <v>27969.3</v>
      </c>
      <c r="AU490" s="731">
        <v>58859.25</v>
      </c>
      <c r="AV490" s="731">
        <v>16341.25</v>
      </c>
      <c r="AW490" s="731">
        <v>78919</v>
      </c>
      <c r="AX490" s="731">
        <v>31537</v>
      </c>
      <c r="AY490" s="731">
        <v>53175</v>
      </c>
      <c r="AZ490" s="731">
        <v>20963</v>
      </c>
      <c r="BA490" s="732"/>
      <c r="BB490" s="731">
        <v>31832</v>
      </c>
      <c r="BC490" s="731">
        <v>584</v>
      </c>
      <c r="BD490" s="731">
        <v>173694.75</v>
      </c>
      <c r="BE490" s="731">
        <v>23766</v>
      </c>
      <c r="BF490" s="731">
        <v>35092</v>
      </c>
      <c r="BG490" s="731">
        <v>53256</v>
      </c>
      <c r="BH490" s="732"/>
      <c r="BI490" s="731">
        <v>245913.75</v>
      </c>
      <c r="BJ490" s="731">
        <v>58585.65</v>
      </c>
      <c r="BK490" s="731">
        <v>184838.25</v>
      </c>
    </row>
    <row r="491" spans="1:63" ht="22.5" customHeight="1">
      <c r="A491" s="496">
        <v>4</v>
      </c>
      <c r="B491" s="497" t="s">
        <v>915</v>
      </c>
      <c r="C491" s="498" t="s">
        <v>913</v>
      </c>
      <c r="D491" s="498"/>
      <c r="E491" s="497"/>
      <c r="F491" s="498"/>
      <c r="G491" s="550" t="s">
        <v>3206</v>
      </c>
      <c r="H491" s="549" t="s">
        <v>2334</v>
      </c>
      <c r="I491">
        <f t="shared" si="7"/>
        <v>1165285.75</v>
      </c>
      <c r="J491" s="732"/>
      <c r="K491" s="731">
        <v>60957</v>
      </c>
      <c r="L491" s="731">
        <v>30817</v>
      </c>
      <c r="M491" s="731">
        <v>21510.25</v>
      </c>
      <c r="N491" s="731">
        <v>352907.5</v>
      </c>
      <c r="O491" s="731">
        <v>703823</v>
      </c>
      <c r="P491" s="731">
        <v>64698</v>
      </c>
      <c r="Q491" s="731">
        <v>101900</v>
      </c>
      <c r="R491" s="731">
        <v>156709.12</v>
      </c>
      <c r="S491" s="731">
        <v>47887</v>
      </c>
      <c r="T491" s="731">
        <v>209375</v>
      </c>
      <c r="U491" s="731">
        <v>135654.5</v>
      </c>
      <c r="V491" s="731">
        <v>1165285.75</v>
      </c>
      <c r="W491" s="731">
        <v>18388</v>
      </c>
      <c r="X491" s="731">
        <v>11092.75</v>
      </c>
      <c r="Y491" s="731">
        <v>6527</v>
      </c>
      <c r="Z491" s="731">
        <v>39285.599999999999</v>
      </c>
      <c r="AA491" s="731">
        <v>84365</v>
      </c>
      <c r="AB491" s="732"/>
      <c r="AC491" s="732"/>
      <c r="AD491" s="731">
        <v>3852218</v>
      </c>
      <c r="AE491" s="731">
        <v>418</v>
      </c>
      <c r="AF491" s="731">
        <v>27599</v>
      </c>
      <c r="AG491" s="732"/>
      <c r="AH491" s="732"/>
      <c r="AI491" s="731">
        <v>7255</v>
      </c>
      <c r="AJ491" s="731">
        <v>21450.66</v>
      </c>
      <c r="AK491" s="732"/>
      <c r="AL491" s="731">
        <v>4082.5</v>
      </c>
      <c r="AM491" s="731">
        <v>29279.75</v>
      </c>
      <c r="AN491" s="732"/>
      <c r="AO491" s="732"/>
      <c r="AP491" s="732"/>
      <c r="AQ491" s="732"/>
      <c r="AR491" s="731">
        <v>1097966.0900000001</v>
      </c>
      <c r="AS491" s="731">
        <v>4346.25</v>
      </c>
      <c r="AT491" s="731">
        <v>22051.200000000001</v>
      </c>
      <c r="AU491" s="731">
        <v>151652</v>
      </c>
      <c r="AV491" s="732"/>
      <c r="AW491" s="731">
        <v>25307</v>
      </c>
      <c r="AX491" s="731">
        <v>4278</v>
      </c>
      <c r="AY491" s="731">
        <v>57574.75</v>
      </c>
      <c r="AZ491" s="731">
        <v>11199</v>
      </c>
      <c r="BA491" s="732"/>
      <c r="BB491" s="732"/>
      <c r="BC491" s="732"/>
      <c r="BD491" s="731">
        <v>661136.75</v>
      </c>
      <c r="BE491" s="731">
        <v>34991</v>
      </c>
      <c r="BF491" s="731">
        <v>31491</v>
      </c>
      <c r="BG491" s="731">
        <v>60672</v>
      </c>
      <c r="BH491" s="732"/>
      <c r="BI491" s="731">
        <v>73774</v>
      </c>
      <c r="BJ491" s="731">
        <v>9253</v>
      </c>
      <c r="BK491" s="731">
        <v>34618.5</v>
      </c>
    </row>
    <row r="492" spans="1:63" ht="22.5" customHeight="1">
      <c r="A492" s="496">
        <v>4</v>
      </c>
      <c r="B492" s="497" t="s">
        <v>915</v>
      </c>
      <c r="C492" s="498" t="s">
        <v>913</v>
      </c>
      <c r="D492" s="498"/>
      <c r="E492" s="497"/>
      <c r="F492" s="498"/>
      <c r="G492" s="550" t="s">
        <v>3207</v>
      </c>
      <c r="H492" s="549" t="s">
        <v>2335</v>
      </c>
      <c r="I492">
        <f t="shared" si="7"/>
        <v>-300926.75</v>
      </c>
      <c r="J492" s="732"/>
      <c r="K492" s="732"/>
      <c r="L492" s="731">
        <v>-36699.5</v>
      </c>
      <c r="M492" s="732"/>
      <c r="N492" s="732"/>
      <c r="O492" s="732"/>
      <c r="P492" s="732"/>
      <c r="Q492" s="732"/>
      <c r="R492" s="732"/>
      <c r="S492" s="732"/>
      <c r="T492" s="732"/>
      <c r="U492" s="732"/>
      <c r="V492" s="731">
        <v>-300926.75</v>
      </c>
      <c r="W492" s="732"/>
      <c r="X492" s="731">
        <v>-10092.75</v>
      </c>
      <c r="Y492" s="732"/>
      <c r="Z492" s="732"/>
      <c r="AA492" s="731">
        <v>-655</v>
      </c>
      <c r="AB492" s="732"/>
      <c r="AC492" s="732"/>
      <c r="AD492" s="731">
        <v>-1838408</v>
      </c>
      <c r="AE492" s="732"/>
      <c r="AF492" s="731">
        <v>-6102</v>
      </c>
      <c r="AG492" s="732"/>
      <c r="AH492" s="732"/>
      <c r="AI492" s="732"/>
      <c r="AJ492" s="732"/>
      <c r="AK492" s="732"/>
      <c r="AL492" s="731">
        <v>-8693</v>
      </c>
      <c r="AM492" s="731">
        <v>-70953.5</v>
      </c>
      <c r="AN492" s="731">
        <v>-19251.75</v>
      </c>
      <c r="AO492" s="732"/>
      <c r="AP492" s="731">
        <v>-2675</v>
      </c>
      <c r="AQ492" s="732"/>
      <c r="AR492" s="731">
        <v>-138891.5</v>
      </c>
      <c r="AS492" s="732"/>
      <c r="AT492" s="731">
        <v>2501</v>
      </c>
      <c r="AU492" s="731">
        <v>-36117.75</v>
      </c>
      <c r="AV492" s="732"/>
      <c r="AW492" s="731">
        <v>-26716</v>
      </c>
      <c r="AX492" s="731">
        <v>-25370.48</v>
      </c>
      <c r="AY492" s="731">
        <v>-7010</v>
      </c>
      <c r="AZ492" s="732"/>
      <c r="BA492" s="732"/>
      <c r="BB492" s="732"/>
      <c r="BC492" s="732"/>
      <c r="BD492" s="731">
        <v>-174222.25</v>
      </c>
      <c r="BE492" s="731">
        <v>-23766</v>
      </c>
      <c r="BF492" s="731">
        <v>-35092</v>
      </c>
      <c r="BG492" s="731">
        <v>-53256</v>
      </c>
      <c r="BH492" s="732"/>
      <c r="BI492" s="731">
        <v>-245913.75</v>
      </c>
      <c r="BJ492" s="731">
        <v>-58585.65</v>
      </c>
      <c r="BK492" s="731">
        <v>-184838.25</v>
      </c>
    </row>
    <row r="493" spans="1:63" ht="22.5" customHeight="1">
      <c r="A493" s="496">
        <v>4</v>
      </c>
      <c r="B493" s="497" t="s">
        <v>915</v>
      </c>
      <c r="C493" s="498" t="s">
        <v>913</v>
      </c>
      <c r="D493" s="498"/>
      <c r="E493" s="497"/>
      <c r="F493" s="498"/>
      <c r="G493" s="550" t="s">
        <v>3208</v>
      </c>
      <c r="H493" s="549" t="s">
        <v>2336</v>
      </c>
      <c r="I493">
        <f t="shared" si="7"/>
        <v>-1079739.8799999999</v>
      </c>
      <c r="J493" s="732"/>
      <c r="K493" s="732"/>
      <c r="L493" s="731">
        <v>-1404</v>
      </c>
      <c r="M493" s="732"/>
      <c r="N493" s="732"/>
      <c r="O493" s="732"/>
      <c r="P493" s="732"/>
      <c r="Q493" s="732"/>
      <c r="R493" s="732"/>
      <c r="S493" s="732"/>
      <c r="T493" s="732"/>
      <c r="U493" s="732"/>
      <c r="V493" s="731">
        <v>-1079739.8799999999</v>
      </c>
      <c r="W493" s="732"/>
      <c r="X493" s="731">
        <v>-11092.75</v>
      </c>
      <c r="Y493" s="732"/>
      <c r="Z493" s="732"/>
      <c r="AA493" s="732"/>
      <c r="AB493" s="732"/>
      <c r="AC493" s="732"/>
      <c r="AD493" s="731">
        <v>-2743484</v>
      </c>
      <c r="AE493" s="732"/>
      <c r="AF493" s="732"/>
      <c r="AG493" s="732"/>
      <c r="AH493" s="732"/>
      <c r="AI493" s="732"/>
      <c r="AJ493" s="732"/>
      <c r="AK493" s="732"/>
      <c r="AL493" s="731">
        <v>-4082.5</v>
      </c>
      <c r="AM493" s="731">
        <v>-14356</v>
      </c>
      <c r="AN493" s="732"/>
      <c r="AO493" s="732"/>
      <c r="AP493" s="732"/>
      <c r="AQ493" s="732"/>
      <c r="AR493" s="731">
        <v>-867882.09</v>
      </c>
      <c r="AS493" s="732"/>
      <c r="AT493" s="732"/>
      <c r="AU493" s="731">
        <v>-124652.5</v>
      </c>
      <c r="AV493" s="732"/>
      <c r="AW493" s="731">
        <v>-3078</v>
      </c>
      <c r="AX493" s="732"/>
      <c r="AY493" s="731">
        <v>-26758.75</v>
      </c>
      <c r="AZ493" s="732"/>
      <c r="BA493" s="732"/>
      <c r="BB493" s="732"/>
      <c r="BC493" s="732"/>
      <c r="BD493" s="731">
        <v>-661136.75</v>
      </c>
      <c r="BE493" s="731">
        <v>-34991</v>
      </c>
      <c r="BF493" s="731">
        <v>-31491</v>
      </c>
      <c r="BG493" s="731">
        <v>-66541</v>
      </c>
      <c r="BH493" s="732"/>
      <c r="BI493" s="731">
        <v>-73774</v>
      </c>
      <c r="BJ493" s="731">
        <v>-9253</v>
      </c>
      <c r="BK493" s="731">
        <v>-34618.5</v>
      </c>
    </row>
    <row r="494" spans="1:63" ht="22.5" customHeight="1">
      <c r="A494" s="496">
        <v>4</v>
      </c>
      <c r="B494" s="497" t="s">
        <v>915</v>
      </c>
      <c r="C494" s="498" t="s">
        <v>913</v>
      </c>
      <c r="D494" s="498"/>
      <c r="E494" s="497"/>
      <c r="F494" s="498"/>
      <c r="G494" s="550" t="s">
        <v>3209</v>
      </c>
      <c r="H494" s="549" t="s">
        <v>3971</v>
      </c>
      <c r="I494">
        <f t="shared" si="7"/>
        <v>0</v>
      </c>
      <c r="J494" s="731">
        <v>14637</v>
      </c>
      <c r="K494" s="732"/>
      <c r="L494" s="731">
        <v>621</v>
      </c>
      <c r="M494" s="732"/>
      <c r="N494" s="732"/>
      <c r="O494" s="732"/>
      <c r="P494" s="732"/>
      <c r="Q494" s="732"/>
      <c r="R494" s="732"/>
      <c r="S494" s="732"/>
      <c r="T494" s="732"/>
      <c r="U494" s="732"/>
      <c r="V494" s="732"/>
      <c r="W494" s="731">
        <v>608</v>
      </c>
      <c r="X494" s="732"/>
      <c r="Y494" s="732"/>
      <c r="Z494" s="732"/>
      <c r="AA494" s="732"/>
      <c r="AB494" s="732"/>
      <c r="AC494" s="732"/>
      <c r="AD494" s="732"/>
      <c r="AE494" s="732"/>
      <c r="AF494" s="732"/>
      <c r="AG494" s="732"/>
      <c r="AH494" s="731">
        <v>14933.7</v>
      </c>
      <c r="AI494" s="732"/>
      <c r="AJ494" s="732"/>
      <c r="AK494" s="732"/>
      <c r="AL494" s="732"/>
      <c r="AM494" s="731">
        <v>17438</v>
      </c>
      <c r="AN494" s="732"/>
      <c r="AO494" s="732"/>
      <c r="AP494" s="732"/>
      <c r="AQ494" s="732"/>
      <c r="AR494" s="731">
        <v>513.79999999999995</v>
      </c>
      <c r="AS494" s="732"/>
      <c r="AT494" s="732"/>
      <c r="AU494" s="732"/>
      <c r="AV494" s="732"/>
      <c r="AW494" s="732"/>
      <c r="AX494" s="732"/>
      <c r="AY494" s="732"/>
      <c r="AZ494" s="732"/>
      <c r="BA494" s="732"/>
      <c r="BB494" s="732"/>
      <c r="BC494" s="732"/>
      <c r="BD494" s="732"/>
      <c r="BE494" s="732"/>
      <c r="BF494" s="732"/>
      <c r="BG494" s="732"/>
      <c r="BH494" s="732"/>
      <c r="BI494" s="731">
        <v>4610.5</v>
      </c>
      <c r="BJ494" s="732"/>
      <c r="BK494" s="731">
        <v>112.5</v>
      </c>
    </row>
    <row r="495" spans="1:63" ht="22.5" customHeight="1">
      <c r="A495" s="496">
        <v>4</v>
      </c>
      <c r="B495" s="497" t="s">
        <v>915</v>
      </c>
      <c r="C495" s="498" t="s">
        <v>913</v>
      </c>
      <c r="D495" s="498"/>
      <c r="E495" s="497"/>
      <c r="F495" s="498"/>
      <c r="G495" s="550" t="s">
        <v>3210</v>
      </c>
      <c r="H495" s="549" t="s">
        <v>2338</v>
      </c>
      <c r="I495">
        <f t="shared" si="7"/>
        <v>0</v>
      </c>
      <c r="J495" s="731">
        <v>-1154594.29</v>
      </c>
      <c r="K495" s="732"/>
      <c r="L495" s="732"/>
      <c r="M495" s="732"/>
      <c r="N495" s="732"/>
      <c r="O495" s="731">
        <v>-196866</v>
      </c>
      <c r="P495" s="732"/>
      <c r="Q495" s="731">
        <v>-31393</v>
      </c>
      <c r="R495" s="732"/>
      <c r="S495" s="732"/>
      <c r="T495" s="732"/>
      <c r="U495" s="732"/>
      <c r="V495" s="732"/>
      <c r="W495" s="732"/>
      <c r="X495" s="732"/>
      <c r="Y495" s="732"/>
      <c r="Z495" s="732"/>
      <c r="AA495" s="731">
        <v>-9907</v>
      </c>
      <c r="AB495" s="732"/>
      <c r="AC495" s="732"/>
      <c r="AD495" s="732"/>
      <c r="AE495" s="732"/>
      <c r="AF495" s="731">
        <v>-13575</v>
      </c>
      <c r="AG495" s="732"/>
      <c r="AH495" s="732"/>
      <c r="AI495" s="732"/>
      <c r="AJ495" s="732"/>
      <c r="AK495" s="732"/>
      <c r="AL495" s="732"/>
      <c r="AM495" s="731">
        <v>-14533.5</v>
      </c>
      <c r="AN495" s="732"/>
      <c r="AO495" s="732"/>
      <c r="AP495" s="732"/>
      <c r="AQ495" s="732"/>
      <c r="AR495" s="732"/>
      <c r="AS495" s="732"/>
      <c r="AT495" s="732"/>
      <c r="AU495" s="732"/>
      <c r="AV495" s="732"/>
      <c r="AW495" s="732"/>
      <c r="AX495" s="732"/>
      <c r="AY495" s="732"/>
      <c r="AZ495" s="732"/>
      <c r="BA495" s="732"/>
      <c r="BB495" s="732"/>
      <c r="BC495" s="732"/>
      <c r="BD495" s="732"/>
      <c r="BE495" s="732"/>
      <c r="BF495" s="732"/>
      <c r="BG495" s="732"/>
      <c r="BH495" s="732"/>
      <c r="BI495" s="731">
        <v>-377.1</v>
      </c>
      <c r="BJ495" s="732"/>
      <c r="BK495" s="732"/>
    </row>
    <row r="496" spans="1:63" ht="22.5" customHeight="1">
      <c r="A496" s="496">
        <v>4</v>
      </c>
      <c r="B496" s="497" t="s">
        <v>915</v>
      </c>
      <c r="C496" s="498" t="s">
        <v>913</v>
      </c>
      <c r="D496" s="498"/>
      <c r="E496" s="497"/>
      <c r="F496" s="498"/>
      <c r="G496" s="550" t="s">
        <v>3212</v>
      </c>
      <c r="H496" s="549" t="s">
        <v>2339</v>
      </c>
      <c r="I496">
        <f t="shared" si="7"/>
        <v>0</v>
      </c>
      <c r="J496" s="731">
        <v>173963.43</v>
      </c>
      <c r="K496" s="732"/>
      <c r="L496" s="732"/>
      <c r="M496" s="732"/>
      <c r="N496" s="732"/>
      <c r="O496" s="732"/>
      <c r="P496" s="732"/>
      <c r="Q496" s="732"/>
      <c r="R496" s="732"/>
      <c r="S496" s="732"/>
      <c r="T496" s="732"/>
      <c r="U496" s="732"/>
      <c r="V496" s="732"/>
      <c r="W496" s="732"/>
      <c r="X496" s="732"/>
      <c r="Y496" s="732"/>
      <c r="Z496" s="732"/>
      <c r="AA496" s="732"/>
      <c r="AB496" s="732"/>
      <c r="AC496" s="732"/>
      <c r="AD496" s="732"/>
      <c r="AE496" s="732"/>
      <c r="AF496" s="732"/>
      <c r="AG496" s="732"/>
      <c r="AH496" s="732"/>
      <c r="AI496" s="732"/>
      <c r="AJ496" s="732"/>
      <c r="AK496" s="732"/>
      <c r="AL496" s="732"/>
      <c r="AM496" s="731">
        <v>4987.83</v>
      </c>
      <c r="AN496" s="732"/>
      <c r="AO496" s="731">
        <v>3134</v>
      </c>
      <c r="AP496" s="732"/>
      <c r="AQ496" s="732"/>
      <c r="AR496" s="732"/>
      <c r="AS496" s="732"/>
      <c r="AT496" s="732"/>
      <c r="AU496" s="732"/>
      <c r="AV496" s="732"/>
      <c r="AW496" s="732"/>
      <c r="AX496" s="732"/>
      <c r="AY496" s="732"/>
      <c r="AZ496" s="732"/>
      <c r="BA496" s="732"/>
      <c r="BB496" s="732"/>
      <c r="BC496" s="732"/>
      <c r="BD496" s="732"/>
      <c r="BE496" s="732"/>
      <c r="BF496" s="732"/>
      <c r="BG496" s="732"/>
      <c r="BH496" s="732"/>
      <c r="BI496" s="732"/>
      <c r="BJ496" s="732"/>
      <c r="BK496" s="732"/>
    </row>
    <row r="497" spans="1:63" ht="22.5" customHeight="1">
      <c r="A497" s="496">
        <v>4</v>
      </c>
      <c r="B497" s="497" t="s">
        <v>915</v>
      </c>
      <c r="C497" s="498" t="s">
        <v>913</v>
      </c>
      <c r="D497" s="498"/>
      <c r="E497" s="497"/>
      <c r="F497" s="498"/>
      <c r="G497" s="550" t="s">
        <v>3214</v>
      </c>
      <c r="H497" s="549" t="s">
        <v>3972</v>
      </c>
      <c r="I497">
        <f t="shared" si="7"/>
        <v>76424</v>
      </c>
      <c r="J497" s="731">
        <v>279033.25</v>
      </c>
      <c r="K497" s="732"/>
      <c r="L497" s="732"/>
      <c r="M497" s="732"/>
      <c r="N497" s="731">
        <v>1293</v>
      </c>
      <c r="O497" s="732"/>
      <c r="P497" s="732"/>
      <c r="Q497" s="732"/>
      <c r="R497" s="732"/>
      <c r="S497" s="732"/>
      <c r="T497" s="732"/>
      <c r="U497" s="732"/>
      <c r="V497" s="731">
        <v>76424</v>
      </c>
      <c r="W497" s="732"/>
      <c r="X497" s="732"/>
      <c r="Y497" s="732"/>
      <c r="Z497" s="731">
        <v>27801.75</v>
      </c>
      <c r="AA497" s="732"/>
      <c r="AB497" s="732"/>
      <c r="AC497" s="732"/>
      <c r="AD497" s="731">
        <v>219084</v>
      </c>
      <c r="AE497" s="732"/>
      <c r="AF497" s="732"/>
      <c r="AG497" s="732"/>
      <c r="AH497" s="732"/>
      <c r="AI497" s="732"/>
      <c r="AJ497" s="732"/>
      <c r="AK497" s="732"/>
      <c r="AL497" s="732"/>
      <c r="AM497" s="732"/>
      <c r="AN497" s="732"/>
      <c r="AO497" s="732"/>
      <c r="AP497" s="732"/>
      <c r="AQ497" s="731">
        <v>2876</v>
      </c>
      <c r="AR497" s="731">
        <v>38068</v>
      </c>
      <c r="AS497" s="732"/>
      <c r="AT497" s="732"/>
      <c r="AU497" s="731">
        <v>1687</v>
      </c>
      <c r="AV497" s="732"/>
      <c r="AW497" s="732"/>
      <c r="AX497" s="732"/>
      <c r="AY497" s="732"/>
      <c r="AZ497" s="732"/>
      <c r="BA497" s="732"/>
      <c r="BB497" s="732"/>
      <c r="BC497" s="732"/>
      <c r="BD497" s="731">
        <v>1769.5</v>
      </c>
      <c r="BE497" s="732"/>
      <c r="BF497" s="732"/>
      <c r="BG497" s="732"/>
      <c r="BH497" s="732"/>
      <c r="BI497" s="731">
        <v>2689.5</v>
      </c>
      <c r="BJ497" s="732"/>
      <c r="BK497" s="731">
        <v>9893.75</v>
      </c>
    </row>
    <row r="498" spans="1:63" ht="22.5" customHeight="1">
      <c r="A498" s="496">
        <v>4</v>
      </c>
      <c r="B498" s="497" t="s">
        <v>915</v>
      </c>
      <c r="C498" s="498" t="s">
        <v>913</v>
      </c>
      <c r="D498" s="498"/>
      <c r="E498" s="497"/>
      <c r="F498" s="498"/>
      <c r="G498" s="550" t="s">
        <v>3215</v>
      </c>
      <c r="H498" s="549" t="s">
        <v>2341</v>
      </c>
      <c r="I498">
        <f t="shared" si="7"/>
        <v>243949.75</v>
      </c>
      <c r="J498" s="731">
        <v>1616805.25</v>
      </c>
      <c r="K498" s="732"/>
      <c r="L498" s="732"/>
      <c r="M498" s="732"/>
      <c r="N498" s="731">
        <v>30964</v>
      </c>
      <c r="O498" s="732"/>
      <c r="P498" s="732"/>
      <c r="Q498" s="732"/>
      <c r="R498" s="732"/>
      <c r="S498" s="732"/>
      <c r="T498" s="732"/>
      <c r="U498" s="732"/>
      <c r="V498" s="731">
        <v>243949.75</v>
      </c>
      <c r="W498" s="732"/>
      <c r="X498" s="732"/>
      <c r="Y498" s="732"/>
      <c r="Z498" s="732"/>
      <c r="AA498" s="732"/>
      <c r="AB498" s="732"/>
      <c r="AC498" s="732"/>
      <c r="AD498" s="731">
        <v>296833.7</v>
      </c>
      <c r="AE498" s="732"/>
      <c r="AF498" s="732"/>
      <c r="AG498" s="732"/>
      <c r="AH498" s="732"/>
      <c r="AI498" s="732"/>
      <c r="AJ498" s="732"/>
      <c r="AK498" s="732"/>
      <c r="AL498" s="732"/>
      <c r="AM498" s="732"/>
      <c r="AN498" s="732"/>
      <c r="AO498" s="732"/>
      <c r="AP498" s="732"/>
      <c r="AQ498" s="732"/>
      <c r="AR498" s="731">
        <v>148262.07</v>
      </c>
      <c r="AS498" s="732"/>
      <c r="AT498" s="732"/>
      <c r="AU498" s="731">
        <v>21726.25</v>
      </c>
      <c r="AV498" s="732"/>
      <c r="AW498" s="732"/>
      <c r="AX498" s="732"/>
      <c r="AY498" s="732"/>
      <c r="AZ498" s="732"/>
      <c r="BA498" s="732"/>
      <c r="BB498" s="732"/>
      <c r="BC498" s="732"/>
      <c r="BD498" s="732"/>
      <c r="BE498" s="732"/>
      <c r="BF498" s="732"/>
      <c r="BG498" s="732"/>
      <c r="BH498" s="732"/>
      <c r="BI498" s="731">
        <v>5566.5</v>
      </c>
      <c r="BJ498" s="732"/>
      <c r="BK498" s="731">
        <v>1526</v>
      </c>
    </row>
    <row r="499" spans="1:63" ht="22.5" customHeight="1">
      <c r="A499" s="496">
        <v>4</v>
      </c>
      <c r="B499" s="497" t="s">
        <v>915</v>
      </c>
      <c r="C499" s="498" t="s">
        <v>913</v>
      </c>
      <c r="D499" s="498"/>
      <c r="E499" s="497"/>
      <c r="F499" s="498"/>
      <c r="G499" s="550" t="s">
        <v>3216</v>
      </c>
      <c r="H499" s="549" t="s">
        <v>2342</v>
      </c>
      <c r="I499">
        <f t="shared" si="7"/>
        <v>137493.67000000001</v>
      </c>
      <c r="J499" s="731">
        <v>458334</v>
      </c>
      <c r="K499" s="732"/>
      <c r="L499" s="732"/>
      <c r="M499" s="732"/>
      <c r="N499" s="732"/>
      <c r="O499" s="732"/>
      <c r="P499" s="732"/>
      <c r="Q499" s="732"/>
      <c r="R499" s="732"/>
      <c r="S499" s="732"/>
      <c r="T499" s="731">
        <v>4154.6099999999997</v>
      </c>
      <c r="U499" s="732"/>
      <c r="V499" s="731">
        <v>137493.67000000001</v>
      </c>
      <c r="W499" s="732"/>
      <c r="X499" s="732"/>
      <c r="Y499" s="732"/>
      <c r="Z499" s="732"/>
      <c r="AA499" s="732"/>
      <c r="AB499" s="732"/>
      <c r="AC499" s="732"/>
      <c r="AD499" s="731">
        <v>2148736.54</v>
      </c>
      <c r="AE499" s="732"/>
      <c r="AF499" s="732"/>
      <c r="AG499" s="732"/>
      <c r="AH499" s="732"/>
      <c r="AI499" s="732"/>
      <c r="AJ499" s="732"/>
      <c r="AK499" s="732"/>
      <c r="AL499" s="732"/>
      <c r="AM499" s="732"/>
      <c r="AN499" s="732"/>
      <c r="AO499" s="732"/>
      <c r="AP499" s="732"/>
      <c r="AQ499" s="732"/>
      <c r="AR499" s="731">
        <v>474114.08</v>
      </c>
      <c r="AS499" s="732"/>
      <c r="AT499" s="732"/>
      <c r="AU499" s="732"/>
      <c r="AV499" s="732"/>
      <c r="AW499" s="732"/>
      <c r="AX499" s="732"/>
      <c r="AY499" s="732"/>
      <c r="AZ499" s="732"/>
      <c r="BA499" s="732"/>
      <c r="BB499" s="732"/>
      <c r="BC499" s="732"/>
      <c r="BD499" s="732"/>
      <c r="BE499" s="732"/>
      <c r="BF499" s="732"/>
      <c r="BG499" s="731">
        <v>5869</v>
      </c>
      <c r="BH499" s="732"/>
      <c r="BI499" s="731">
        <v>2123.4</v>
      </c>
      <c r="BJ499" s="732"/>
      <c r="BK499" s="731">
        <v>16764.5</v>
      </c>
    </row>
    <row r="500" spans="1:63" ht="22.5" customHeight="1">
      <c r="A500" s="496">
        <v>4</v>
      </c>
      <c r="B500" s="497" t="s">
        <v>915</v>
      </c>
      <c r="C500" s="498" t="s">
        <v>913</v>
      </c>
      <c r="D500" s="498"/>
      <c r="E500" s="497"/>
      <c r="F500" s="498"/>
      <c r="G500" s="550" t="s">
        <v>3218</v>
      </c>
      <c r="H500" s="549" t="s">
        <v>2343</v>
      </c>
      <c r="I500">
        <f t="shared" si="7"/>
        <v>0</v>
      </c>
      <c r="J500" s="731">
        <v>-236106.25</v>
      </c>
      <c r="K500" s="732"/>
      <c r="L500" s="732"/>
      <c r="M500" s="732"/>
      <c r="N500" s="731">
        <v>-17102.400000000001</v>
      </c>
      <c r="O500" s="732"/>
      <c r="P500" s="732"/>
      <c r="Q500" s="732"/>
      <c r="R500" s="732"/>
      <c r="S500" s="732"/>
      <c r="T500" s="732"/>
      <c r="U500" s="732"/>
      <c r="V500" s="732"/>
      <c r="W500" s="732"/>
      <c r="X500" s="732"/>
      <c r="Y500" s="732"/>
      <c r="Z500" s="732"/>
      <c r="AA500" s="732"/>
      <c r="AB500" s="731">
        <v>-4822</v>
      </c>
      <c r="AC500" s="732"/>
      <c r="AD500" s="732"/>
      <c r="AE500" s="732"/>
      <c r="AF500" s="731">
        <v>0</v>
      </c>
      <c r="AG500" s="732"/>
      <c r="AH500" s="732"/>
      <c r="AI500" s="732"/>
      <c r="AJ500" s="731">
        <v>-33583.660000000003</v>
      </c>
      <c r="AK500" s="732"/>
      <c r="AL500" s="732"/>
      <c r="AM500" s="732"/>
      <c r="AN500" s="732"/>
      <c r="AO500" s="731">
        <v>-31464.35</v>
      </c>
      <c r="AP500" s="732"/>
      <c r="AQ500" s="731">
        <v>-1636</v>
      </c>
      <c r="AR500" s="732"/>
      <c r="AS500" s="732"/>
      <c r="AT500" s="732"/>
      <c r="AU500" s="731">
        <v>-30</v>
      </c>
      <c r="AV500" s="732"/>
      <c r="AW500" s="732"/>
      <c r="AX500" s="732"/>
      <c r="AY500" s="732"/>
      <c r="AZ500" s="732"/>
      <c r="BA500" s="732"/>
      <c r="BB500" s="731">
        <v>-2818</v>
      </c>
      <c r="BC500" s="732"/>
      <c r="BD500" s="732"/>
      <c r="BE500" s="732"/>
      <c r="BF500" s="732"/>
      <c r="BG500" s="732"/>
      <c r="BH500" s="732"/>
      <c r="BI500" s="732"/>
      <c r="BJ500" s="732"/>
      <c r="BK500" s="732"/>
    </row>
    <row r="501" spans="1:63" ht="22.5" customHeight="1">
      <c r="A501" s="496">
        <v>4</v>
      </c>
      <c r="B501" s="497" t="s">
        <v>915</v>
      </c>
      <c r="C501" s="498" t="s">
        <v>913</v>
      </c>
      <c r="D501" s="498"/>
      <c r="E501" s="497"/>
      <c r="F501" s="498"/>
      <c r="G501" s="550" t="s">
        <v>3219</v>
      </c>
      <c r="H501" s="549" t="s">
        <v>2344</v>
      </c>
      <c r="I501">
        <f t="shared" si="7"/>
        <v>0</v>
      </c>
      <c r="J501" s="731">
        <v>890000</v>
      </c>
      <c r="K501" s="731">
        <v>205711</v>
      </c>
      <c r="L501" s="731">
        <v>227000</v>
      </c>
      <c r="M501" s="731">
        <v>258000</v>
      </c>
      <c r="N501" s="731">
        <v>606500</v>
      </c>
      <c r="O501" s="731">
        <v>567500</v>
      </c>
      <c r="P501" s="731">
        <v>268000</v>
      </c>
      <c r="Q501" s="731">
        <v>104500</v>
      </c>
      <c r="R501" s="731">
        <v>236000</v>
      </c>
      <c r="S501" s="731">
        <v>78000</v>
      </c>
      <c r="T501" s="731">
        <v>371101</v>
      </c>
      <c r="U501" s="731">
        <v>133500</v>
      </c>
      <c r="V501" s="732"/>
      <c r="W501" s="731">
        <v>184000</v>
      </c>
      <c r="X501" s="731">
        <v>49013</v>
      </c>
      <c r="Y501" s="731">
        <v>75500</v>
      </c>
      <c r="Z501" s="731">
        <v>113123</v>
      </c>
      <c r="AA501" s="731">
        <v>128500</v>
      </c>
      <c r="AB501" s="731">
        <v>54328</v>
      </c>
      <c r="AC501" s="732"/>
      <c r="AD501" s="731">
        <v>1542000</v>
      </c>
      <c r="AE501" s="731">
        <v>24500</v>
      </c>
      <c r="AF501" s="731">
        <v>27000</v>
      </c>
      <c r="AG501" s="731">
        <v>23121</v>
      </c>
      <c r="AH501" s="731">
        <v>112130</v>
      </c>
      <c r="AI501" s="731">
        <v>57600</v>
      </c>
      <c r="AJ501" s="731">
        <v>96500</v>
      </c>
      <c r="AK501" s="731">
        <v>40500</v>
      </c>
      <c r="AL501" s="731">
        <v>7713</v>
      </c>
      <c r="AM501" s="731">
        <v>46000</v>
      </c>
      <c r="AN501" s="731">
        <v>52500</v>
      </c>
      <c r="AO501" s="731">
        <v>44500</v>
      </c>
      <c r="AP501" s="731">
        <v>17500</v>
      </c>
      <c r="AQ501" s="732"/>
      <c r="AR501" s="731">
        <v>417000</v>
      </c>
      <c r="AS501" s="731">
        <v>12000</v>
      </c>
      <c r="AT501" s="731">
        <v>42500</v>
      </c>
      <c r="AU501" s="731">
        <v>10500</v>
      </c>
      <c r="AV501" s="731">
        <v>33500</v>
      </c>
      <c r="AW501" s="732"/>
      <c r="AX501" s="731">
        <v>46258</v>
      </c>
      <c r="AY501" s="731">
        <v>46500</v>
      </c>
      <c r="AZ501" s="731">
        <v>67000</v>
      </c>
      <c r="BA501" s="732"/>
      <c r="BB501" s="731">
        <v>20788</v>
      </c>
      <c r="BC501" s="732"/>
      <c r="BD501" s="732"/>
      <c r="BE501" s="731">
        <v>36785</v>
      </c>
      <c r="BF501" s="732"/>
      <c r="BG501" s="731">
        <v>25500</v>
      </c>
      <c r="BH501" s="732"/>
      <c r="BI501" s="731">
        <v>327403.25</v>
      </c>
      <c r="BJ501" s="731">
        <v>34000</v>
      </c>
      <c r="BK501" s="732"/>
    </row>
    <row r="502" spans="1:63" ht="22.5" customHeight="1">
      <c r="A502" s="496">
        <v>4</v>
      </c>
      <c r="B502" s="497" t="s">
        <v>915</v>
      </c>
      <c r="C502" s="498" t="s">
        <v>913</v>
      </c>
      <c r="D502" s="498"/>
      <c r="E502" s="497"/>
      <c r="F502" s="498"/>
      <c r="G502" s="550" t="s">
        <v>3220</v>
      </c>
      <c r="H502" s="549" t="s">
        <v>2345</v>
      </c>
      <c r="I502">
        <f t="shared" si="7"/>
        <v>0</v>
      </c>
      <c r="J502" s="732"/>
      <c r="K502" s="732"/>
      <c r="L502" s="732"/>
      <c r="M502" s="732"/>
      <c r="N502" s="732"/>
      <c r="O502" s="732"/>
      <c r="P502" s="731">
        <v>232657.6</v>
      </c>
      <c r="Q502" s="732"/>
      <c r="R502" s="732"/>
      <c r="S502" s="732"/>
      <c r="T502" s="732"/>
      <c r="U502" s="731">
        <v>54357.22</v>
      </c>
      <c r="V502" s="732"/>
      <c r="W502" s="732"/>
      <c r="X502" s="732"/>
      <c r="Y502" s="732"/>
      <c r="Z502" s="732"/>
      <c r="AA502" s="732"/>
      <c r="AB502" s="732"/>
      <c r="AC502" s="732"/>
      <c r="AD502" s="732"/>
      <c r="AE502" s="732"/>
      <c r="AF502" s="732"/>
      <c r="AG502" s="732"/>
      <c r="AH502" s="732"/>
      <c r="AI502" s="732"/>
      <c r="AJ502" s="732"/>
      <c r="AK502" s="732"/>
      <c r="AL502" s="732"/>
      <c r="AM502" s="732"/>
      <c r="AN502" s="732"/>
      <c r="AO502" s="732"/>
      <c r="AP502" s="732"/>
      <c r="AQ502" s="732"/>
      <c r="AR502" s="732"/>
      <c r="AS502" s="732"/>
      <c r="AT502" s="732"/>
      <c r="AU502" s="732"/>
      <c r="AV502" s="732"/>
      <c r="AW502" s="732"/>
      <c r="AX502" s="731">
        <v>86</v>
      </c>
      <c r="AY502" s="732"/>
      <c r="AZ502" s="732"/>
      <c r="BA502" s="732"/>
      <c r="BB502" s="732"/>
      <c r="BC502" s="732"/>
      <c r="BD502" s="731">
        <v>133362.19</v>
      </c>
      <c r="BE502" s="732"/>
      <c r="BF502" s="732"/>
      <c r="BG502" s="732"/>
      <c r="BH502" s="732"/>
      <c r="BI502" s="732"/>
      <c r="BJ502" s="732"/>
      <c r="BK502" s="732"/>
    </row>
    <row r="503" spans="1:63" ht="22.5" customHeight="1">
      <c r="A503" s="496">
        <v>4</v>
      </c>
      <c r="B503" s="497" t="s">
        <v>915</v>
      </c>
      <c r="C503" s="498" t="s">
        <v>913</v>
      </c>
      <c r="D503" s="498"/>
      <c r="E503" s="497"/>
      <c r="F503" s="498"/>
      <c r="G503" s="550" t="s">
        <v>3221</v>
      </c>
      <c r="H503" s="549" t="s">
        <v>3222</v>
      </c>
      <c r="I503">
        <f t="shared" si="7"/>
        <v>51718</v>
      </c>
      <c r="J503" s="732"/>
      <c r="K503" s="732"/>
      <c r="L503" s="732"/>
      <c r="M503" s="732"/>
      <c r="N503" s="732"/>
      <c r="O503" s="732"/>
      <c r="P503" s="732"/>
      <c r="Q503" s="732"/>
      <c r="R503" s="732"/>
      <c r="S503" s="732"/>
      <c r="T503" s="732"/>
      <c r="U503" s="732"/>
      <c r="V503" s="731">
        <v>51718</v>
      </c>
      <c r="W503" s="731">
        <v>6835</v>
      </c>
      <c r="X503" s="732"/>
      <c r="Y503" s="731">
        <v>2859</v>
      </c>
      <c r="Z503" s="731">
        <v>30402</v>
      </c>
      <c r="AA503" s="731">
        <v>12078.5</v>
      </c>
      <c r="AB503" s="732"/>
      <c r="AC503" s="732"/>
      <c r="AD503" s="732"/>
      <c r="AE503" s="732"/>
      <c r="AF503" s="732"/>
      <c r="AG503" s="732"/>
      <c r="AH503" s="732"/>
      <c r="AI503" s="732"/>
      <c r="AJ503" s="732"/>
      <c r="AK503" s="732"/>
      <c r="AL503" s="732"/>
      <c r="AM503" s="732"/>
      <c r="AN503" s="732"/>
      <c r="AO503" s="732"/>
      <c r="AP503" s="732"/>
      <c r="AQ503" s="732"/>
      <c r="AR503" s="732"/>
      <c r="AS503" s="732"/>
      <c r="AT503" s="732"/>
      <c r="AU503" s="732"/>
      <c r="AV503" s="732"/>
      <c r="AW503" s="732"/>
      <c r="AX503" s="732"/>
      <c r="AY503" s="732"/>
      <c r="AZ503" s="732"/>
      <c r="BA503" s="732"/>
      <c r="BB503" s="732"/>
      <c r="BC503" s="732"/>
      <c r="BD503" s="732"/>
      <c r="BE503" s="732"/>
      <c r="BF503" s="732"/>
      <c r="BG503" s="732"/>
      <c r="BH503" s="732"/>
      <c r="BI503" s="732"/>
      <c r="BJ503" s="732"/>
      <c r="BK503" s="732"/>
    </row>
    <row r="504" spans="1:63" ht="22.5" customHeight="1">
      <c r="A504" s="496">
        <v>4</v>
      </c>
      <c r="B504" s="497" t="s">
        <v>915</v>
      </c>
      <c r="C504" s="498" t="s">
        <v>913</v>
      </c>
      <c r="D504" s="498"/>
      <c r="E504" s="497"/>
      <c r="F504" s="498"/>
      <c r="G504" s="550" t="s">
        <v>3973</v>
      </c>
      <c r="H504" s="549" t="s">
        <v>2347</v>
      </c>
      <c r="I504">
        <f t="shared" si="7"/>
        <v>0</v>
      </c>
      <c r="J504" s="732"/>
      <c r="K504" s="732"/>
      <c r="L504" s="732"/>
      <c r="M504" s="732"/>
      <c r="N504" s="731">
        <v>1000</v>
      </c>
      <c r="O504" s="732"/>
      <c r="P504" s="732"/>
      <c r="Q504" s="731">
        <v>22753.25</v>
      </c>
      <c r="R504" s="732"/>
      <c r="S504" s="732"/>
      <c r="T504" s="732"/>
      <c r="U504" s="732"/>
      <c r="V504" s="732"/>
      <c r="W504" s="732"/>
      <c r="X504" s="732"/>
      <c r="Y504" s="732"/>
      <c r="Z504" s="732"/>
      <c r="AA504" s="732"/>
      <c r="AB504" s="732"/>
      <c r="AC504" s="732"/>
      <c r="AD504" s="732"/>
      <c r="AE504" s="732"/>
      <c r="AF504" s="731">
        <v>475</v>
      </c>
      <c r="AG504" s="732"/>
      <c r="AH504" s="732"/>
      <c r="AI504" s="732"/>
      <c r="AJ504" s="732"/>
      <c r="AK504" s="732"/>
      <c r="AL504" s="732"/>
      <c r="AM504" s="732"/>
      <c r="AN504" s="732"/>
      <c r="AO504" s="732"/>
      <c r="AP504" s="732"/>
      <c r="AQ504" s="732"/>
      <c r="AR504" s="732"/>
      <c r="AS504" s="732"/>
      <c r="AT504" s="732"/>
      <c r="AU504" s="732"/>
      <c r="AV504" s="732"/>
      <c r="AW504" s="732"/>
      <c r="AX504" s="732"/>
      <c r="AY504" s="731">
        <v>5501.5</v>
      </c>
      <c r="AZ504" s="732"/>
      <c r="BA504" s="732"/>
      <c r="BB504" s="732"/>
      <c r="BC504" s="732"/>
      <c r="BD504" s="732"/>
      <c r="BE504" s="732"/>
      <c r="BF504" s="732"/>
      <c r="BG504" s="732"/>
      <c r="BH504" s="732"/>
      <c r="BI504" s="732"/>
      <c r="BJ504" s="732"/>
      <c r="BK504" s="732"/>
    </row>
    <row r="505" spans="1:63" ht="22.5" customHeight="1">
      <c r="A505" s="496">
        <v>4</v>
      </c>
      <c r="B505" s="497" t="s">
        <v>915</v>
      </c>
      <c r="C505" s="498" t="s">
        <v>913</v>
      </c>
      <c r="D505" s="498"/>
      <c r="E505" s="497"/>
      <c r="F505" s="498"/>
      <c r="G505" s="550" t="s">
        <v>3223</v>
      </c>
      <c r="H505" s="549" t="s">
        <v>568</v>
      </c>
      <c r="I505">
        <f t="shared" si="7"/>
        <v>0</v>
      </c>
      <c r="J505" s="731">
        <v>26014.5</v>
      </c>
      <c r="K505" s="732"/>
      <c r="L505" s="732"/>
      <c r="M505" s="731">
        <v>576</v>
      </c>
      <c r="N505" s="732"/>
      <c r="O505" s="732"/>
      <c r="P505" s="732"/>
      <c r="Q505" s="732"/>
      <c r="R505" s="732"/>
      <c r="S505" s="731">
        <v>3625</v>
      </c>
      <c r="T505" s="732"/>
      <c r="U505" s="731">
        <v>1615</v>
      </c>
      <c r="V505" s="732"/>
      <c r="W505" s="732"/>
      <c r="X505" s="731">
        <v>150</v>
      </c>
      <c r="Y505" s="732"/>
      <c r="Z505" s="732"/>
      <c r="AA505" s="732"/>
      <c r="AB505" s="732"/>
      <c r="AC505" s="732"/>
      <c r="AD505" s="731">
        <v>32083</v>
      </c>
      <c r="AE505" s="732"/>
      <c r="AF505" s="732"/>
      <c r="AG505" s="732"/>
      <c r="AH505" s="732"/>
      <c r="AI505" s="732"/>
      <c r="AJ505" s="731">
        <v>47177.73</v>
      </c>
      <c r="AK505" s="732"/>
      <c r="AL505" s="732"/>
      <c r="AM505" s="732"/>
      <c r="AN505" s="731">
        <v>3907</v>
      </c>
      <c r="AO505" s="732"/>
      <c r="AP505" s="731">
        <v>0</v>
      </c>
      <c r="AQ505" s="732"/>
      <c r="AR505" s="731">
        <v>9847.5</v>
      </c>
      <c r="AS505" s="731">
        <v>2519.5</v>
      </c>
      <c r="AT505" s="731">
        <v>9533.76</v>
      </c>
      <c r="AU505" s="732"/>
      <c r="AV505" s="732"/>
      <c r="AW505" s="732"/>
      <c r="AX505" s="732"/>
      <c r="AY505" s="731">
        <v>19592</v>
      </c>
      <c r="AZ505" s="732"/>
      <c r="BA505" s="732"/>
      <c r="BB505" s="731">
        <v>8433</v>
      </c>
      <c r="BC505" s="732"/>
      <c r="BD505" s="731">
        <v>7000.5</v>
      </c>
      <c r="BE505" s="731">
        <v>876</v>
      </c>
      <c r="BF505" s="732"/>
      <c r="BG505" s="731">
        <v>6915</v>
      </c>
      <c r="BH505" s="732"/>
      <c r="BI505" s="731">
        <v>50</v>
      </c>
      <c r="BJ505" s="731">
        <v>2922.9</v>
      </c>
      <c r="BK505" s="731">
        <v>150</v>
      </c>
    </row>
    <row r="506" spans="1:63" ht="22.5" customHeight="1">
      <c r="A506" s="496">
        <v>4</v>
      </c>
      <c r="B506" s="497" t="s">
        <v>915</v>
      </c>
      <c r="C506" s="498" t="s">
        <v>913</v>
      </c>
      <c r="D506" s="498"/>
      <c r="E506" s="497"/>
      <c r="F506" s="498"/>
      <c r="G506" s="550" t="s">
        <v>3224</v>
      </c>
      <c r="H506" s="549" t="s">
        <v>569</v>
      </c>
      <c r="I506">
        <f t="shared" si="7"/>
        <v>76329.25</v>
      </c>
      <c r="J506" s="731">
        <v>1797</v>
      </c>
      <c r="K506" s="731">
        <v>2504.63</v>
      </c>
      <c r="L506" s="732"/>
      <c r="M506" s="731">
        <v>4380.5</v>
      </c>
      <c r="N506" s="732"/>
      <c r="O506" s="731">
        <v>76419.61</v>
      </c>
      <c r="P506" s="732"/>
      <c r="Q506" s="732"/>
      <c r="R506" s="732"/>
      <c r="S506" s="732"/>
      <c r="T506" s="732"/>
      <c r="U506" s="732"/>
      <c r="V506" s="731">
        <v>76329.25</v>
      </c>
      <c r="W506" s="732"/>
      <c r="X506" s="732"/>
      <c r="Y506" s="731">
        <v>10609.65</v>
      </c>
      <c r="Z506" s="732"/>
      <c r="AA506" s="731">
        <v>5771</v>
      </c>
      <c r="AB506" s="732"/>
      <c r="AC506" s="732"/>
      <c r="AD506" s="732"/>
      <c r="AE506" s="732"/>
      <c r="AF506" s="731">
        <v>5205</v>
      </c>
      <c r="AG506" s="732"/>
      <c r="AH506" s="731">
        <v>8467.5300000000007</v>
      </c>
      <c r="AI506" s="732"/>
      <c r="AJ506" s="732"/>
      <c r="AK506" s="731">
        <v>2824.39</v>
      </c>
      <c r="AL506" s="732"/>
      <c r="AM506" s="731">
        <v>648</v>
      </c>
      <c r="AN506" s="731">
        <v>14071</v>
      </c>
      <c r="AO506" s="732"/>
      <c r="AP506" s="731">
        <v>675</v>
      </c>
      <c r="AQ506" s="731">
        <v>75.5</v>
      </c>
      <c r="AR506" s="732"/>
      <c r="AS506" s="731">
        <v>6353.88</v>
      </c>
      <c r="AT506" s="731">
        <v>2205</v>
      </c>
      <c r="AU506" s="732"/>
      <c r="AV506" s="732"/>
      <c r="AW506" s="732"/>
      <c r="AX506" s="731">
        <v>4299</v>
      </c>
      <c r="AY506" s="731">
        <v>12594</v>
      </c>
      <c r="AZ506" s="732"/>
      <c r="BA506" s="732"/>
      <c r="BB506" s="732"/>
      <c r="BC506" s="731">
        <v>124</v>
      </c>
      <c r="BD506" s="731">
        <v>42167</v>
      </c>
      <c r="BE506" s="731">
        <v>794</v>
      </c>
      <c r="BF506" s="731">
        <v>10903.5</v>
      </c>
      <c r="BG506" s="731">
        <v>1120</v>
      </c>
      <c r="BH506" s="732"/>
      <c r="BI506" s="731">
        <v>110036.84</v>
      </c>
      <c r="BJ506" s="732"/>
      <c r="BK506" s="732"/>
    </row>
    <row r="507" spans="1:63" ht="22.5" customHeight="1">
      <c r="A507" s="496">
        <v>4</v>
      </c>
      <c r="B507" s="497" t="s">
        <v>915</v>
      </c>
      <c r="C507" s="498" t="s">
        <v>913</v>
      </c>
      <c r="D507" s="498"/>
      <c r="E507" s="497"/>
      <c r="F507" s="498"/>
      <c r="G507" s="550" t="s">
        <v>3225</v>
      </c>
      <c r="H507" s="551" t="s">
        <v>570</v>
      </c>
      <c r="I507">
        <f t="shared" si="7"/>
        <v>-47473.4</v>
      </c>
      <c r="J507" s="732"/>
      <c r="K507" s="731">
        <v>-62.5</v>
      </c>
      <c r="L507" s="732"/>
      <c r="M507" s="732"/>
      <c r="N507" s="732"/>
      <c r="O507" s="732"/>
      <c r="P507" s="732"/>
      <c r="Q507" s="732"/>
      <c r="R507" s="732"/>
      <c r="S507" s="731">
        <v>-446.75</v>
      </c>
      <c r="T507" s="732"/>
      <c r="U507" s="732"/>
      <c r="V507" s="731">
        <v>-47473.4</v>
      </c>
      <c r="W507" s="732"/>
      <c r="X507" s="732"/>
      <c r="Y507" s="732"/>
      <c r="Z507" s="732"/>
      <c r="AA507" s="732"/>
      <c r="AB507" s="732"/>
      <c r="AC507" s="732"/>
      <c r="AD507" s="732"/>
      <c r="AE507" s="732"/>
      <c r="AF507" s="731">
        <v>-1249.0899999999999</v>
      </c>
      <c r="AG507" s="732"/>
      <c r="AH507" s="732"/>
      <c r="AI507" s="732"/>
      <c r="AJ507" s="732"/>
      <c r="AK507" s="732"/>
      <c r="AL507" s="732"/>
      <c r="AM507" s="731">
        <v>-4450</v>
      </c>
      <c r="AN507" s="731">
        <v>-747.32</v>
      </c>
      <c r="AO507" s="732"/>
      <c r="AP507" s="731">
        <v>-600</v>
      </c>
      <c r="AQ507" s="732"/>
      <c r="AR507" s="731">
        <v>-147.5</v>
      </c>
      <c r="AS507" s="732"/>
      <c r="AT507" s="732"/>
      <c r="AU507" s="732"/>
      <c r="AV507" s="732"/>
      <c r="AW507" s="732"/>
      <c r="AX507" s="731">
        <v>-59</v>
      </c>
      <c r="AY507" s="731">
        <v>-12746.25</v>
      </c>
      <c r="AZ507" s="732"/>
      <c r="BA507" s="732"/>
      <c r="BB507" s="732"/>
      <c r="BC507" s="732"/>
      <c r="BD507" s="731">
        <v>-13452.25</v>
      </c>
      <c r="BE507" s="732"/>
      <c r="BF507" s="732"/>
      <c r="BG507" s="731">
        <v>-49069</v>
      </c>
      <c r="BH507" s="732"/>
      <c r="BI507" s="732"/>
      <c r="BJ507" s="732"/>
      <c r="BK507" s="732"/>
    </row>
    <row r="508" spans="1:63" ht="22.5" customHeight="1">
      <c r="A508" s="496">
        <v>4</v>
      </c>
      <c r="B508" s="497" t="s">
        <v>915</v>
      </c>
      <c r="C508" s="498" t="s">
        <v>913</v>
      </c>
      <c r="D508" s="498"/>
      <c r="E508" s="497"/>
      <c r="F508" s="498"/>
      <c r="G508" s="550" t="s">
        <v>3226</v>
      </c>
      <c r="H508" s="549" t="s">
        <v>571</v>
      </c>
      <c r="I508">
        <f t="shared" si="7"/>
        <v>-15143.57</v>
      </c>
      <c r="J508" s="731">
        <v>-68124.350000000006</v>
      </c>
      <c r="K508" s="732"/>
      <c r="L508" s="732"/>
      <c r="M508" s="732"/>
      <c r="N508" s="732"/>
      <c r="O508" s="732"/>
      <c r="P508" s="732"/>
      <c r="Q508" s="732"/>
      <c r="R508" s="732"/>
      <c r="S508" s="731">
        <v>-2242.9</v>
      </c>
      <c r="T508" s="731">
        <v>-1818.42</v>
      </c>
      <c r="U508" s="732"/>
      <c r="V508" s="731">
        <v>-15143.57</v>
      </c>
      <c r="W508" s="732"/>
      <c r="X508" s="732"/>
      <c r="Y508" s="732"/>
      <c r="Z508" s="731">
        <v>-1260</v>
      </c>
      <c r="AA508" s="732"/>
      <c r="AB508" s="732"/>
      <c r="AC508" s="732"/>
      <c r="AD508" s="732"/>
      <c r="AE508" s="732"/>
      <c r="AF508" s="732"/>
      <c r="AG508" s="731">
        <v>-2033.4</v>
      </c>
      <c r="AH508" s="732"/>
      <c r="AI508" s="732"/>
      <c r="AJ508" s="732"/>
      <c r="AK508" s="732"/>
      <c r="AL508" s="732"/>
      <c r="AM508" s="732"/>
      <c r="AN508" s="732"/>
      <c r="AO508" s="731">
        <v>-6201.58</v>
      </c>
      <c r="AP508" s="732"/>
      <c r="AQ508" s="732"/>
      <c r="AR508" s="732"/>
      <c r="AS508" s="732"/>
      <c r="AT508" s="732"/>
      <c r="AU508" s="732"/>
      <c r="AV508" s="732"/>
      <c r="AW508" s="732"/>
      <c r="AX508" s="731">
        <v>-320</v>
      </c>
      <c r="AY508" s="732"/>
      <c r="AZ508" s="732"/>
      <c r="BA508" s="732"/>
      <c r="BB508" s="732"/>
      <c r="BC508" s="732"/>
      <c r="BD508" s="732"/>
      <c r="BE508" s="732"/>
      <c r="BF508" s="732"/>
      <c r="BG508" s="731">
        <v>-17340</v>
      </c>
      <c r="BH508" s="732"/>
      <c r="BI508" s="732"/>
      <c r="BJ508" s="732"/>
      <c r="BK508" s="732"/>
    </row>
    <row r="509" spans="1:63" ht="22.5" customHeight="1">
      <c r="A509" s="496">
        <v>4</v>
      </c>
      <c r="B509" s="497" t="s">
        <v>915</v>
      </c>
      <c r="C509" s="498" t="s">
        <v>913</v>
      </c>
      <c r="D509" s="498"/>
      <c r="E509" s="497"/>
      <c r="F509" s="498"/>
      <c r="G509" s="550" t="s">
        <v>3228</v>
      </c>
      <c r="H509" s="549" t="s">
        <v>572</v>
      </c>
      <c r="I509">
        <f t="shared" si="7"/>
        <v>0</v>
      </c>
      <c r="J509" s="732"/>
      <c r="K509" s="732"/>
      <c r="L509" s="732"/>
      <c r="M509" s="732"/>
      <c r="N509" s="732"/>
      <c r="O509" s="732"/>
      <c r="P509" s="732"/>
      <c r="Q509" s="732"/>
      <c r="R509" s="732"/>
      <c r="S509" s="732"/>
      <c r="T509" s="732"/>
      <c r="U509" s="732"/>
      <c r="V509" s="732"/>
      <c r="W509" s="732"/>
      <c r="X509" s="732"/>
      <c r="Y509" s="732"/>
      <c r="Z509" s="732"/>
      <c r="AA509" s="732"/>
      <c r="AB509" s="732"/>
      <c r="AC509" s="732"/>
      <c r="AD509" s="731">
        <v>1916.21</v>
      </c>
      <c r="AE509" s="732"/>
      <c r="AF509" s="731">
        <v>455.91</v>
      </c>
      <c r="AG509" s="732"/>
      <c r="AH509" s="732"/>
      <c r="AI509" s="732"/>
      <c r="AJ509" s="732"/>
      <c r="AK509" s="732"/>
      <c r="AL509" s="732"/>
      <c r="AM509" s="732"/>
      <c r="AN509" s="731">
        <v>325.2</v>
      </c>
      <c r="AO509" s="731">
        <v>2636.57</v>
      </c>
      <c r="AP509" s="732"/>
      <c r="AQ509" s="732"/>
      <c r="AR509" s="732"/>
      <c r="AS509" s="732"/>
      <c r="AT509" s="732"/>
      <c r="AU509" s="732"/>
      <c r="AV509" s="732"/>
      <c r="AW509" s="732"/>
      <c r="AX509" s="732"/>
      <c r="AY509" s="732"/>
      <c r="AZ509" s="732"/>
      <c r="BA509" s="732"/>
      <c r="BB509" s="732"/>
      <c r="BC509" s="732"/>
      <c r="BD509" s="732"/>
      <c r="BE509" s="732"/>
      <c r="BF509" s="732"/>
      <c r="BG509" s="732"/>
      <c r="BH509" s="732"/>
      <c r="BI509" s="732"/>
      <c r="BJ509" s="732"/>
      <c r="BK509" s="732"/>
    </row>
    <row r="510" spans="1:63" ht="22.5" customHeight="1">
      <c r="A510" s="496">
        <v>4</v>
      </c>
      <c r="B510" s="497" t="s">
        <v>915</v>
      </c>
      <c r="C510" s="498" t="s">
        <v>913</v>
      </c>
      <c r="D510" s="498"/>
      <c r="E510" s="497"/>
      <c r="F510" s="498"/>
      <c r="G510" s="550" t="s">
        <v>3230</v>
      </c>
      <c r="H510" s="549" t="s">
        <v>573</v>
      </c>
      <c r="I510">
        <f t="shared" si="7"/>
        <v>0</v>
      </c>
      <c r="J510" s="732"/>
      <c r="K510" s="731">
        <v>866</v>
      </c>
      <c r="L510" s="731">
        <v>3801</v>
      </c>
      <c r="M510" s="731">
        <v>23810.85</v>
      </c>
      <c r="N510" s="732"/>
      <c r="O510" s="732"/>
      <c r="P510" s="731">
        <v>23573</v>
      </c>
      <c r="Q510" s="732"/>
      <c r="R510" s="732"/>
      <c r="S510" s="731">
        <v>8377.75</v>
      </c>
      <c r="T510" s="731">
        <v>7018.25</v>
      </c>
      <c r="U510" s="731">
        <v>550</v>
      </c>
      <c r="V510" s="732"/>
      <c r="W510" s="731">
        <v>810</v>
      </c>
      <c r="X510" s="731">
        <v>5702.89</v>
      </c>
      <c r="Y510" s="731">
        <v>965.82</v>
      </c>
      <c r="Z510" s="731">
        <v>11809.5</v>
      </c>
      <c r="AA510" s="731">
        <v>15453</v>
      </c>
      <c r="AB510" s="732"/>
      <c r="AC510" s="732"/>
      <c r="AD510" s="731">
        <v>89634</v>
      </c>
      <c r="AE510" s="732"/>
      <c r="AF510" s="731">
        <v>6594</v>
      </c>
      <c r="AG510" s="732"/>
      <c r="AH510" s="731">
        <v>11976.06</v>
      </c>
      <c r="AI510" s="732"/>
      <c r="AJ510" s="732"/>
      <c r="AK510" s="732"/>
      <c r="AL510" s="731">
        <v>32607.75</v>
      </c>
      <c r="AM510" s="731">
        <v>4780</v>
      </c>
      <c r="AN510" s="731">
        <v>8567.5</v>
      </c>
      <c r="AO510" s="732"/>
      <c r="AP510" s="731">
        <v>920</v>
      </c>
      <c r="AQ510" s="732"/>
      <c r="AR510" s="732"/>
      <c r="AS510" s="731">
        <v>4078.5</v>
      </c>
      <c r="AT510" s="731">
        <v>11698.76</v>
      </c>
      <c r="AU510" s="731">
        <v>25969.75</v>
      </c>
      <c r="AV510" s="731">
        <v>5507.5</v>
      </c>
      <c r="AW510" s="731">
        <v>9771</v>
      </c>
      <c r="AX510" s="731">
        <v>347.5</v>
      </c>
      <c r="AY510" s="731">
        <v>5558</v>
      </c>
      <c r="AZ510" s="731">
        <v>13224.93</v>
      </c>
      <c r="BA510" s="731">
        <v>12075</v>
      </c>
      <c r="BB510" s="731">
        <v>570</v>
      </c>
      <c r="BC510" s="732"/>
      <c r="BD510" s="731">
        <v>4021.75</v>
      </c>
      <c r="BE510" s="732"/>
      <c r="BF510" s="732"/>
      <c r="BG510" s="731">
        <v>41034</v>
      </c>
      <c r="BH510" s="732"/>
      <c r="BI510" s="731">
        <v>68168.5</v>
      </c>
      <c r="BJ510" s="732"/>
      <c r="BK510" s="731">
        <v>10004.5</v>
      </c>
    </row>
    <row r="511" spans="1:63" ht="22.5" customHeight="1">
      <c r="A511" s="496">
        <v>4</v>
      </c>
      <c r="B511" s="497" t="s">
        <v>915</v>
      </c>
      <c r="C511" s="498" t="s">
        <v>913</v>
      </c>
      <c r="D511" s="498"/>
      <c r="E511" s="497"/>
      <c r="F511" s="498"/>
      <c r="G511" s="550" t="s">
        <v>3231</v>
      </c>
      <c r="H511" s="549" t="s">
        <v>2351</v>
      </c>
      <c r="I511">
        <f t="shared" si="7"/>
        <v>48110</v>
      </c>
      <c r="J511" s="731">
        <v>614958.71</v>
      </c>
      <c r="K511" s="732"/>
      <c r="L511" s="732"/>
      <c r="M511" s="731">
        <v>25007.5</v>
      </c>
      <c r="N511" s="732"/>
      <c r="O511" s="732"/>
      <c r="P511" s="731">
        <v>10020</v>
      </c>
      <c r="Q511" s="732"/>
      <c r="R511" s="732"/>
      <c r="S511" s="731">
        <v>5466</v>
      </c>
      <c r="T511" s="731">
        <v>12970.25</v>
      </c>
      <c r="U511" s="732"/>
      <c r="V511" s="731">
        <v>48110</v>
      </c>
      <c r="W511" s="732"/>
      <c r="X511" s="732"/>
      <c r="Y511" s="731">
        <v>6720.5</v>
      </c>
      <c r="Z511" s="732"/>
      <c r="AA511" s="731">
        <v>8996</v>
      </c>
      <c r="AB511" s="732"/>
      <c r="AC511" s="732"/>
      <c r="AD511" s="731">
        <v>1061104.23</v>
      </c>
      <c r="AE511" s="732"/>
      <c r="AF511" s="731">
        <v>6272</v>
      </c>
      <c r="AG511" s="731">
        <v>15782.5</v>
      </c>
      <c r="AH511" s="732"/>
      <c r="AI511" s="732"/>
      <c r="AJ511" s="732"/>
      <c r="AK511" s="732"/>
      <c r="AL511" s="732"/>
      <c r="AM511" s="732"/>
      <c r="AN511" s="732"/>
      <c r="AO511" s="732"/>
      <c r="AP511" s="732"/>
      <c r="AQ511" s="732"/>
      <c r="AR511" s="731">
        <v>146857.57</v>
      </c>
      <c r="AS511" s="731">
        <v>3657.75</v>
      </c>
      <c r="AT511" s="731">
        <v>5750.65</v>
      </c>
      <c r="AU511" s="731">
        <v>43065.75</v>
      </c>
      <c r="AV511" s="731">
        <v>3674</v>
      </c>
      <c r="AW511" s="732"/>
      <c r="AX511" s="732"/>
      <c r="AY511" s="732"/>
      <c r="AZ511" s="732"/>
      <c r="BA511" s="732"/>
      <c r="BB511" s="732"/>
      <c r="BC511" s="732"/>
      <c r="BD511" s="731">
        <v>255342.25</v>
      </c>
      <c r="BE511" s="731">
        <v>7682.43</v>
      </c>
      <c r="BF511" s="731">
        <v>5317.5</v>
      </c>
      <c r="BG511" s="731">
        <v>17340</v>
      </c>
      <c r="BH511" s="732"/>
      <c r="BI511" s="731">
        <v>92672</v>
      </c>
      <c r="BJ511" s="732"/>
      <c r="BK511" s="731">
        <v>6443</v>
      </c>
    </row>
    <row r="512" spans="1:63" ht="22.5" customHeight="1">
      <c r="A512" s="496">
        <v>4</v>
      </c>
      <c r="B512" s="497" t="s">
        <v>915</v>
      </c>
      <c r="C512" s="498" t="s">
        <v>913</v>
      </c>
      <c r="D512" s="498"/>
      <c r="E512" s="497"/>
      <c r="F512" s="498"/>
      <c r="G512" s="550" t="s">
        <v>3232</v>
      </c>
      <c r="H512" s="549" t="s">
        <v>575</v>
      </c>
      <c r="I512">
        <f t="shared" si="7"/>
        <v>0</v>
      </c>
      <c r="J512" s="732"/>
      <c r="K512" s="731">
        <v>-464</v>
      </c>
      <c r="L512" s="732"/>
      <c r="M512" s="731">
        <v>-23810.85</v>
      </c>
      <c r="N512" s="732"/>
      <c r="O512" s="732"/>
      <c r="P512" s="731">
        <v>-23573</v>
      </c>
      <c r="Q512" s="732"/>
      <c r="R512" s="732"/>
      <c r="S512" s="732"/>
      <c r="T512" s="732"/>
      <c r="U512" s="731">
        <v>-1283.8900000000001</v>
      </c>
      <c r="V512" s="732"/>
      <c r="W512" s="732"/>
      <c r="X512" s="732"/>
      <c r="Y512" s="732"/>
      <c r="Z512" s="732"/>
      <c r="AA512" s="731">
        <v>-5372</v>
      </c>
      <c r="AB512" s="732"/>
      <c r="AC512" s="732"/>
      <c r="AD512" s="731">
        <v>0</v>
      </c>
      <c r="AE512" s="732"/>
      <c r="AF512" s="732"/>
      <c r="AG512" s="731">
        <v>-1856.93</v>
      </c>
      <c r="AH512" s="732"/>
      <c r="AI512" s="732"/>
      <c r="AJ512" s="732"/>
      <c r="AK512" s="732"/>
      <c r="AL512" s="731">
        <v>-17607.75</v>
      </c>
      <c r="AM512" s="732"/>
      <c r="AN512" s="731">
        <v>-8567.5</v>
      </c>
      <c r="AO512" s="732"/>
      <c r="AP512" s="732"/>
      <c r="AQ512" s="732"/>
      <c r="AR512" s="732"/>
      <c r="AS512" s="731">
        <v>-6598</v>
      </c>
      <c r="AT512" s="731">
        <v>-23437.52</v>
      </c>
      <c r="AU512" s="731">
        <v>-25969.75</v>
      </c>
      <c r="AV512" s="731">
        <v>-5507.5</v>
      </c>
      <c r="AW512" s="732"/>
      <c r="AX512" s="731">
        <v>-65</v>
      </c>
      <c r="AY512" s="731">
        <v>-8544</v>
      </c>
      <c r="AZ512" s="732"/>
      <c r="BA512" s="731">
        <v>-8273.85</v>
      </c>
      <c r="BB512" s="731">
        <v>-241</v>
      </c>
      <c r="BC512" s="732"/>
      <c r="BD512" s="732"/>
      <c r="BE512" s="732"/>
      <c r="BF512" s="732"/>
      <c r="BG512" s="732"/>
      <c r="BH512" s="732"/>
      <c r="BI512" s="731">
        <v>-84629.5</v>
      </c>
      <c r="BJ512" s="732"/>
      <c r="BK512" s="731">
        <v>-15019.92</v>
      </c>
    </row>
    <row r="513" spans="1:63" ht="22.5" customHeight="1">
      <c r="A513" s="496">
        <v>4</v>
      </c>
      <c r="B513" s="497" t="s">
        <v>915</v>
      </c>
      <c r="C513" s="498" t="s">
        <v>913</v>
      </c>
      <c r="D513" s="498"/>
      <c r="E513" s="497"/>
      <c r="F513" s="498"/>
      <c r="G513" s="550" t="s">
        <v>3233</v>
      </c>
      <c r="H513" s="549" t="s">
        <v>576</v>
      </c>
      <c r="I513">
        <f t="shared" si="7"/>
        <v>29222.74</v>
      </c>
      <c r="J513" s="732"/>
      <c r="K513" s="732"/>
      <c r="L513" s="731">
        <v>10839</v>
      </c>
      <c r="M513" s="731">
        <v>102651.96</v>
      </c>
      <c r="N513" s="731">
        <v>79525.64</v>
      </c>
      <c r="O513" s="732"/>
      <c r="P513" s="731">
        <v>45662.45</v>
      </c>
      <c r="Q513" s="731">
        <v>25170.09</v>
      </c>
      <c r="R513" s="731">
        <v>7251.72</v>
      </c>
      <c r="S513" s="731">
        <v>49528.92</v>
      </c>
      <c r="T513" s="731">
        <v>39078.51</v>
      </c>
      <c r="U513" s="732"/>
      <c r="V513" s="731">
        <v>29222.74</v>
      </c>
      <c r="W513" s="731">
        <v>29224.48</v>
      </c>
      <c r="X513" s="732"/>
      <c r="Y513" s="732"/>
      <c r="Z513" s="731">
        <v>27258.69</v>
      </c>
      <c r="AA513" s="731">
        <v>9400.83</v>
      </c>
      <c r="AB513" s="732"/>
      <c r="AC513" s="732"/>
      <c r="AD513" s="731">
        <v>89806.95</v>
      </c>
      <c r="AE513" s="732"/>
      <c r="AF513" s="731">
        <v>32261.89</v>
      </c>
      <c r="AG513" s="731">
        <v>7399.45</v>
      </c>
      <c r="AH513" s="732"/>
      <c r="AI513" s="731">
        <v>14698.1</v>
      </c>
      <c r="AJ513" s="732"/>
      <c r="AK513" s="731">
        <v>9124.6200000000008</v>
      </c>
      <c r="AL513" s="732"/>
      <c r="AM513" s="731">
        <v>4236.58</v>
      </c>
      <c r="AN513" s="731">
        <v>74382.23</v>
      </c>
      <c r="AO513" s="731">
        <v>8961.75</v>
      </c>
      <c r="AP513" s="731">
        <v>7600</v>
      </c>
      <c r="AQ513" s="732"/>
      <c r="AR513" s="732"/>
      <c r="AS513" s="731">
        <v>5951.73</v>
      </c>
      <c r="AT513" s="732"/>
      <c r="AU513" s="731">
        <v>56080.25</v>
      </c>
      <c r="AV513" s="732"/>
      <c r="AW513" s="731">
        <v>0</v>
      </c>
      <c r="AX513" s="731">
        <v>12355.75</v>
      </c>
      <c r="AY513" s="731">
        <v>13306</v>
      </c>
      <c r="AZ513" s="732"/>
      <c r="BA513" s="731">
        <v>0</v>
      </c>
      <c r="BB513" s="731">
        <v>9744.33</v>
      </c>
      <c r="BC513" s="731">
        <v>2857.56</v>
      </c>
      <c r="BD513" s="731">
        <v>46573.57</v>
      </c>
      <c r="BE513" s="731">
        <v>27563.95</v>
      </c>
      <c r="BF513" s="731">
        <v>20910.580000000002</v>
      </c>
      <c r="BG513" s="731">
        <v>34217.32</v>
      </c>
      <c r="BH513" s="732"/>
      <c r="BI513" s="732"/>
      <c r="BJ513" s="731">
        <v>86493.78</v>
      </c>
      <c r="BK513" s="731">
        <v>3041.54</v>
      </c>
    </row>
    <row r="514" spans="1:63" ht="22.5" customHeight="1">
      <c r="A514" s="496">
        <v>4</v>
      </c>
      <c r="B514" s="497" t="s">
        <v>915</v>
      </c>
      <c r="C514" s="498" t="s">
        <v>913</v>
      </c>
      <c r="D514" s="498"/>
      <c r="E514" s="497"/>
      <c r="F514" s="498"/>
      <c r="G514" s="550" t="s">
        <v>3234</v>
      </c>
      <c r="H514" s="549" t="s">
        <v>577</v>
      </c>
      <c r="I514">
        <f t="shared" si="7"/>
        <v>0</v>
      </c>
      <c r="J514" s="732"/>
      <c r="K514" s="732"/>
      <c r="L514" s="732"/>
      <c r="M514" s="732"/>
      <c r="N514" s="732"/>
      <c r="O514" s="732"/>
      <c r="P514" s="732"/>
      <c r="Q514" s="732"/>
      <c r="R514" s="732"/>
      <c r="S514" s="732"/>
      <c r="T514" s="732"/>
      <c r="U514" s="732"/>
      <c r="V514" s="732"/>
      <c r="W514" s="732"/>
      <c r="X514" s="732"/>
      <c r="Y514" s="732"/>
      <c r="Z514" s="732"/>
      <c r="AA514" s="732"/>
      <c r="AB514" s="732"/>
      <c r="AC514" s="732"/>
      <c r="AD514" s="732"/>
      <c r="AE514" s="732"/>
      <c r="AF514" s="732"/>
      <c r="AG514" s="732"/>
      <c r="AH514" s="732"/>
      <c r="AI514" s="732"/>
      <c r="AJ514" s="732"/>
      <c r="AK514" s="732"/>
      <c r="AL514" s="732"/>
      <c r="AM514" s="732"/>
      <c r="AN514" s="732"/>
      <c r="AO514" s="732"/>
      <c r="AP514" s="732"/>
      <c r="AQ514" s="732"/>
      <c r="AR514" s="732"/>
      <c r="AS514" s="732"/>
      <c r="AT514" s="732"/>
      <c r="AU514" s="732"/>
      <c r="AV514" s="732"/>
      <c r="AW514" s="732"/>
      <c r="AX514" s="732"/>
      <c r="AY514" s="732"/>
      <c r="AZ514" s="732"/>
      <c r="BA514" s="732"/>
      <c r="BB514" s="732"/>
      <c r="BC514" s="732"/>
      <c r="BD514" s="732"/>
      <c r="BE514" s="732"/>
      <c r="BF514" s="732"/>
      <c r="BG514" s="732"/>
      <c r="BH514" s="732"/>
      <c r="BI514" s="732"/>
      <c r="BJ514" s="732"/>
      <c r="BK514" s="732"/>
    </row>
    <row r="515" spans="1:63" ht="22.5" customHeight="1">
      <c r="A515" s="496">
        <v>4</v>
      </c>
      <c r="B515" s="497" t="s">
        <v>915</v>
      </c>
      <c r="C515" s="498" t="s">
        <v>913</v>
      </c>
      <c r="D515" s="498"/>
      <c r="E515" s="497"/>
      <c r="F515" s="498"/>
      <c r="G515" s="550" t="s">
        <v>3235</v>
      </c>
      <c r="H515" s="549" t="s">
        <v>578</v>
      </c>
      <c r="I515">
        <f t="shared" si="7"/>
        <v>0</v>
      </c>
      <c r="J515" s="732"/>
      <c r="K515" s="732"/>
      <c r="L515" s="732"/>
      <c r="M515" s="732"/>
      <c r="N515" s="732"/>
      <c r="O515" s="732"/>
      <c r="P515" s="732"/>
      <c r="Q515" s="732"/>
      <c r="R515" s="732"/>
      <c r="S515" s="732"/>
      <c r="T515" s="732"/>
      <c r="U515" s="732"/>
      <c r="V515" s="732"/>
      <c r="W515" s="732"/>
      <c r="X515" s="732"/>
      <c r="Y515" s="732"/>
      <c r="Z515" s="732"/>
      <c r="AA515" s="732"/>
      <c r="AB515" s="732"/>
      <c r="AC515" s="732"/>
      <c r="AD515" s="732"/>
      <c r="AE515" s="732"/>
      <c r="AF515" s="732"/>
      <c r="AG515" s="732"/>
      <c r="AH515" s="732"/>
      <c r="AI515" s="732"/>
      <c r="AJ515" s="732"/>
      <c r="AK515" s="732"/>
      <c r="AL515" s="732"/>
      <c r="AM515" s="732"/>
      <c r="AN515" s="732"/>
      <c r="AO515" s="732"/>
      <c r="AP515" s="732"/>
      <c r="AQ515" s="732"/>
      <c r="AR515" s="732"/>
      <c r="AS515" s="732"/>
      <c r="AT515" s="732"/>
      <c r="AU515" s="732"/>
      <c r="AV515" s="732"/>
      <c r="AW515" s="732"/>
      <c r="AX515" s="732"/>
      <c r="AY515" s="732"/>
      <c r="AZ515" s="732"/>
      <c r="BA515" s="732"/>
      <c r="BB515" s="732"/>
      <c r="BC515" s="732"/>
      <c r="BD515" s="732"/>
      <c r="BE515" s="732"/>
      <c r="BF515" s="732"/>
      <c r="BG515" s="732"/>
      <c r="BH515" s="732"/>
      <c r="BI515" s="732"/>
      <c r="BJ515" s="732"/>
      <c r="BK515" s="732"/>
    </row>
    <row r="516" spans="1:63" ht="22.5" customHeight="1">
      <c r="A516" s="496">
        <v>4</v>
      </c>
      <c r="B516" s="497" t="s">
        <v>915</v>
      </c>
      <c r="C516" s="498" t="s">
        <v>913</v>
      </c>
      <c r="D516" s="498"/>
      <c r="E516" s="497"/>
      <c r="F516" s="498"/>
      <c r="G516" s="550" t="s">
        <v>3236</v>
      </c>
      <c r="H516" s="549" t="s">
        <v>579</v>
      </c>
      <c r="I516">
        <f t="shared" si="7"/>
        <v>0</v>
      </c>
      <c r="J516" s="732"/>
      <c r="K516" s="732"/>
      <c r="L516" s="732"/>
      <c r="M516" s="732"/>
      <c r="N516" s="732"/>
      <c r="O516" s="732"/>
      <c r="P516" s="732"/>
      <c r="Q516" s="732"/>
      <c r="R516" s="732"/>
      <c r="S516" s="732"/>
      <c r="T516" s="732"/>
      <c r="U516" s="732"/>
      <c r="V516" s="732"/>
      <c r="W516" s="732"/>
      <c r="X516" s="732"/>
      <c r="Y516" s="731">
        <v>33000</v>
      </c>
      <c r="Z516" s="732"/>
      <c r="AA516" s="731">
        <v>16500</v>
      </c>
      <c r="AB516" s="732"/>
      <c r="AC516" s="732"/>
      <c r="AD516" s="732"/>
      <c r="AE516" s="732"/>
      <c r="AF516" s="732"/>
      <c r="AG516" s="732"/>
      <c r="AH516" s="732"/>
      <c r="AI516" s="732"/>
      <c r="AJ516" s="732"/>
      <c r="AK516" s="732"/>
      <c r="AL516" s="732"/>
      <c r="AM516" s="732"/>
      <c r="AN516" s="732"/>
      <c r="AO516" s="732"/>
      <c r="AP516" s="732"/>
      <c r="AQ516" s="732"/>
      <c r="AR516" s="732"/>
      <c r="AS516" s="732"/>
      <c r="AT516" s="732"/>
      <c r="AU516" s="732"/>
      <c r="AV516" s="732"/>
      <c r="AW516" s="732"/>
      <c r="AX516" s="732"/>
      <c r="AY516" s="732"/>
      <c r="AZ516" s="732"/>
      <c r="BA516" s="732"/>
      <c r="BB516" s="732"/>
      <c r="BC516" s="732"/>
      <c r="BD516" s="732"/>
      <c r="BE516" s="732"/>
      <c r="BF516" s="732"/>
      <c r="BG516" s="732"/>
      <c r="BH516" s="732"/>
      <c r="BI516" s="732"/>
      <c r="BJ516" s="732"/>
      <c r="BK516" s="732"/>
    </row>
    <row r="517" spans="1:63" ht="22.5" customHeight="1">
      <c r="A517" s="496">
        <v>4</v>
      </c>
      <c r="B517" s="497" t="s">
        <v>915</v>
      </c>
      <c r="C517" s="498" t="s">
        <v>913</v>
      </c>
      <c r="D517" s="498"/>
      <c r="E517" s="497"/>
      <c r="F517" s="498"/>
      <c r="G517" s="550" t="s">
        <v>3974</v>
      </c>
      <c r="H517" s="549" t="s">
        <v>3975</v>
      </c>
      <c r="I517">
        <f t="shared" ref="I517:I580" si="8">SUMIF($J$1:$BK$1,$I$1,$J517:$BK517)</f>
        <v>0</v>
      </c>
      <c r="J517" s="731">
        <v>20384222.859999999</v>
      </c>
      <c r="K517" s="732"/>
      <c r="L517" s="732"/>
      <c r="M517" s="732"/>
      <c r="N517" s="732"/>
      <c r="O517" s="732"/>
      <c r="P517" s="732"/>
      <c r="Q517" s="732"/>
      <c r="R517" s="732"/>
      <c r="S517" s="732"/>
      <c r="T517" s="732"/>
      <c r="U517" s="732"/>
      <c r="V517" s="732"/>
      <c r="W517" s="732"/>
      <c r="X517" s="732"/>
      <c r="Y517" s="732"/>
      <c r="Z517" s="732"/>
      <c r="AA517" s="732"/>
      <c r="AB517" s="732"/>
      <c r="AC517" s="732"/>
      <c r="AD517" s="732"/>
      <c r="AE517" s="732"/>
      <c r="AF517" s="732"/>
      <c r="AG517" s="732"/>
      <c r="AH517" s="732"/>
      <c r="AI517" s="732"/>
      <c r="AJ517" s="732"/>
      <c r="AK517" s="732"/>
      <c r="AL517" s="732"/>
      <c r="AM517" s="732"/>
      <c r="AN517" s="732"/>
      <c r="AO517" s="732"/>
      <c r="AP517" s="732"/>
      <c r="AQ517" s="732"/>
      <c r="AR517" s="731">
        <v>827809.3</v>
      </c>
      <c r="AS517" s="732"/>
      <c r="AT517" s="731">
        <v>2443</v>
      </c>
      <c r="AU517" s="732"/>
      <c r="AV517" s="732"/>
      <c r="AW517" s="732"/>
      <c r="AX517" s="732"/>
      <c r="AY517" s="732"/>
      <c r="AZ517" s="732"/>
      <c r="BA517" s="732"/>
      <c r="BB517" s="732"/>
      <c r="BC517" s="732"/>
      <c r="BD517" s="732"/>
      <c r="BE517" s="732"/>
      <c r="BF517" s="732"/>
      <c r="BG517" s="732"/>
      <c r="BH517" s="732"/>
      <c r="BI517" s="732"/>
      <c r="BJ517" s="732"/>
      <c r="BK517" s="732"/>
    </row>
    <row r="518" spans="1:63" ht="22.5" customHeight="1">
      <c r="A518" s="496">
        <v>4</v>
      </c>
      <c r="B518" s="497" t="s">
        <v>915</v>
      </c>
      <c r="C518" s="498" t="s">
        <v>913</v>
      </c>
      <c r="D518" s="498"/>
      <c r="E518" s="497"/>
      <c r="F518" s="498"/>
      <c r="G518" s="550" t="s">
        <v>3237</v>
      </c>
      <c r="H518" s="549" t="s">
        <v>580</v>
      </c>
      <c r="I518">
        <f t="shared" si="8"/>
        <v>408800</v>
      </c>
      <c r="J518" s="732"/>
      <c r="K518" s="731">
        <v>208925</v>
      </c>
      <c r="L518" s="731">
        <v>505602</v>
      </c>
      <c r="M518" s="731">
        <v>260011</v>
      </c>
      <c r="N518" s="731">
        <v>16200</v>
      </c>
      <c r="O518" s="731">
        <v>720202</v>
      </c>
      <c r="P518" s="731">
        <v>713062</v>
      </c>
      <c r="Q518" s="731">
        <v>558300</v>
      </c>
      <c r="R518" s="731">
        <v>789660</v>
      </c>
      <c r="S518" s="731">
        <v>3350</v>
      </c>
      <c r="T518" s="731">
        <v>823810</v>
      </c>
      <c r="U518" s="732"/>
      <c r="V518" s="731">
        <v>408800</v>
      </c>
      <c r="W518" s="731">
        <v>73722.2</v>
      </c>
      <c r="X518" s="731">
        <v>402441.5</v>
      </c>
      <c r="Y518" s="731">
        <v>102310</v>
      </c>
      <c r="Z518" s="731">
        <v>1409866.05</v>
      </c>
      <c r="AA518" s="731">
        <v>52430</v>
      </c>
      <c r="AB518" s="731">
        <v>164340</v>
      </c>
      <c r="AC518" s="731">
        <v>200000</v>
      </c>
      <c r="AD518" s="731">
        <v>606365</v>
      </c>
      <c r="AE518" s="732"/>
      <c r="AF518" s="731">
        <v>492506</v>
      </c>
      <c r="AG518" s="731">
        <v>260650</v>
      </c>
      <c r="AH518" s="731">
        <v>575982</v>
      </c>
      <c r="AI518" s="732"/>
      <c r="AJ518" s="731">
        <v>729936.2</v>
      </c>
      <c r="AK518" s="731">
        <v>187500</v>
      </c>
      <c r="AL518" s="731">
        <v>206543.5</v>
      </c>
      <c r="AM518" s="731">
        <v>146080</v>
      </c>
      <c r="AN518" s="731">
        <v>1512187.5</v>
      </c>
      <c r="AO518" s="731">
        <v>38000</v>
      </c>
      <c r="AP518" s="731">
        <v>88915</v>
      </c>
      <c r="AQ518" s="731">
        <v>191500</v>
      </c>
      <c r="AR518" s="731">
        <v>630807</v>
      </c>
      <c r="AS518" s="731">
        <v>409329</v>
      </c>
      <c r="AT518" s="731">
        <v>212583</v>
      </c>
      <c r="AU518" s="731">
        <v>339194</v>
      </c>
      <c r="AV518" s="731">
        <v>2073516</v>
      </c>
      <c r="AW518" s="731">
        <v>281559.8</v>
      </c>
      <c r="AX518" s="731">
        <v>749434</v>
      </c>
      <c r="AY518" s="731">
        <v>1316688.8999999999</v>
      </c>
      <c r="AZ518" s="731">
        <v>835360</v>
      </c>
      <c r="BA518" s="731">
        <v>611049</v>
      </c>
      <c r="BB518" s="731">
        <v>29961.5</v>
      </c>
      <c r="BC518" s="732"/>
      <c r="BD518" s="732"/>
      <c r="BE518" s="731">
        <v>141700</v>
      </c>
      <c r="BF518" s="731">
        <v>63950</v>
      </c>
      <c r="BG518" s="731">
        <v>433860</v>
      </c>
      <c r="BH518" s="731">
        <v>256130</v>
      </c>
      <c r="BI518" s="732"/>
      <c r="BJ518" s="731">
        <v>383050</v>
      </c>
      <c r="BK518" s="731">
        <v>127800</v>
      </c>
    </row>
    <row r="519" spans="1:63" ht="22.5" customHeight="1">
      <c r="A519" s="496">
        <v>4</v>
      </c>
      <c r="B519" s="497" t="s">
        <v>915</v>
      </c>
      <c r="C519" s="498" t="s">
        <v>913</v>
      </c>
      <c r="D519" s="498"/>
      <c r="E519" s="497"/>
      <c r="F519" s="498"/>
      <c r="G519" s="550" t="s">
        <v>3238</v>
      </c>
      <c r="H519" s="549" t="s">
        <v>581</v>
      </c>
      <c r="I519">
        <f t="shared" si="8"/>
        <v>399000</v>
      </c>
      <c r="J519" s="731">
        <v>143550</v>
      </c>
      <c r="K519" s="731">
        <v>53170</v>
      </c>
      <c r="L519" s="731">
        <v>111972</v>
      </c>
      <c r="M519" s="732"/>
      <c r="N519" s="731">
        <v>20000</v>
      </c>
      <c r="O519" s="731">
        <v>819000</v>
      </c>
      <c r="P519" s="731">
        <v>1020000</v>
      </c>
      <c r="Q519" s="731">
        <v>202201</v>
      </c>
      <c r="R519" s="731">
        <v>845720</v>
      </c>
      <c r="S519" s="731">
        <v>20000</v>
      </c>
      <c r="T519" s="731">
        <v>20000</v>
      </c>
      <c r="U519" s="731">
        <v>848100</v>
      </c>
      <c r="V519" s="731">
        <v>399000</v>
      </c>
      <c r="W519" s="731">
        <v>40000</v>
      </c>
      <c r="X519" s="732"/>
      <c r="Y519" s="732"/>
      <c r="Z519" s="732"/>
      <c r="AA519" s="732"/>
      <c r="AB519" s="732"/>
      <c r="AC519" s="732"/>
      <c r="AD519" s="731">
        <v>530714.88</v>
      </c>
      <c r="AE519" s="732"/>
      <c r="AF519" s="732"/>
      <c r="AG519" s="732"/>
      <c r="AH519" s="732"/>
      <c r="AI519" s="731">
        <v>206400</v>
      </c>
      <c r="AJ519" s="732"/>
      <c r="AK519" s="732"/>
      <c r="AL519" s="732"/>
      <c r="AM519" s="731">
        <v>4800</v>
      </c>
      <c r="AN519" s="732"/>
      <c r="AO519" s="731">
        <v>5450</v>
      </c>
      <c r="AP519" s="731">
        <v>3000</v>
      </c>
      <c r="AQ519" s="731">
        <v>157500</v>
      </c>
      <c r="AR519" s="731">
        <v>7054646.3899999997</v>
      </c>
      <c r="AS519" s="731">
        <v>96785</v>
      </c>
      <c r="AT519" s="732"/>
      <c r="AU519" s="731">
        <v>108645</v>
      </c>
      <c r="AV519" s="731">
        <v>4000</v>
      </c>
      <c r="AW519" s="732"/>
      <c r="AX519" s="732"/>
      <c r="AY519" s="731">
        <v>28000</v>
      </c>
      <c r="AZ519" s="732"/>
      <c r="BA519" s="731">
        <v>204500</v>
      </c>
      <c r="BB519" s="732"/>
      <c r="BC519" s="732"/>
      <c r="BD519" s="732"/>
      <c r="BE519" s="732"/>
      <c r="BF519" s="732"/>
      <c r="BG519" s="732"/>
      <c r="BH519" s="731">
        <v>450</v>
      </c>
      <c r="BI519" s="731">
        <v>83560</v>
      </c>
      <c r="BJ519" s="731">
        <v>119650</v>
      </c>
      <c r="BK519" s="732"/>
    </row>
    <row r="520" spans="1:63" ht="22.5" customHeight="1">
      <c r="A520" s="496">
        <v>4</v>
      </c>
      <c r="B520" s="497" t="s">
        <v>915</v>
      </c>
      <c r="C520" s="498" t="s">
        <v>913</v>
      </c>
      <c r="D520" s="498"/>
      <c r="E520" s="497"/>
      <c r="F520" s="498"/>
      <c r="G520" s="550" t="s">
        <v>3239</v>
      </c>
      <c r="H520" s="549" t="s">
        <v>582</v>
      </c>
      <c r="I520">
        <f t="shared" si="8"/>
        <v>0</v>
      </c>
      <c r="J520" s="732"/>
      <c r="K520" s="732"/>
      <c r="L520" s="732"/>
      <c r="M520" s="732"/>
      <c r="N520" s="732"/>
      <c r="O520" s="732"/>
      <c r="P520" s="732"/>
      <c r="Q520" s="732"/>
      <c r="R520" s="732"/>
      <c r="S520" s="732"/>
      <c r="T520" s="732"/>
      <c r="U520" s="732"/>
      <c r="V520" s="732"/>
      <c r="W520" s="732"/>
      <c r="X520" s="732"/>
      <c r="Y520" s="731">
        <v>200000</v>
      </c>
      <c r="Z520" s="732"/>
      <c r="AA520" s="732"/>
      <c r="AB520" s="732"/>
      <c r="AC520" s="732"/>
      <c r="AD520" s="732"/>
      <c r="AE520" s="732"/>
      <c r="AF520" s="732"/>
      <c r="AG520" s="732"/>
      <c r="AH520" s="732"/>
      <c r="AI520" s="732"/>
      <c r="AJ520" s="732"/>
      <c r="AK520" s="732"/>
      <c r="AL520" s="732"/>
      <c r="AM520" s="732"/>
      <c r="AN520" s="732"/>
      <c r="AO520" s="732"/>
      <c r="AP520" s="732"/>
      <c r="AQ520" s="732"/>
      <c r="AR520" s="732"/>
      <c r="AS520" s="732"/>
      <c r="AT520" s="732"/>
      <c r="AU520" s="732"/>
      <c r="AV520" s="732"/>
      <c r="AW520" s="732"/>
      <c r="AX520" s="731">
        <v>4200</v>
      </c>
      <c r="AY520" s="732"/>
      <c r="AZ520" s="732"/>
      <c r="BA520" s="732"/>
      <c r="BB520" s="732"/>
      <c r="BC520" s="732"/>
      <c r="BD520" s="732"/>
      <c r="BE520" s="732"/>
      <c r="BF520" s="732"/>
      <c r="BG520" s="732"/>
      <c r="BH520" s="732"/>
      <c r="BI520" s="732"/>
      <c r="BJ520" s="732"/>
      <c r="BK520" s="732"/>
    </row>
    <row r="521" spans="1:63" ht="22.5" customHeight="1">
      <c r="A521" s="496">
        <v>4</v>
      </c>
      <c r="B521" s="497" t="s">
        <v>915</v>
      </c>
      <c r="C521" s="498" t="s">
        <v>913</v>
      </c>
      <c r="D521" s="498"/>
      <c r="E521" s="497"/>
      <c r="F521" s="498"/>
      <c r="G521" s="550" t="s">
        <v>3240</v>
      </c>
      <c r="H521" s="549" t="s">
        <v>583</v>
      </c>
      <c r="I521">
        <f t="shared" si="8"/>
        <v>0</v>
      </c>
      <c r="J521" s="732"/>
      <c r="K521" s="732"/>
      <c r="L521" s="732"/>
      <c r="M521" s="732"/>
      <c r="N521" s="732"/>
      <c r="O521" s="732"/>
      <c r="P521" s="731">
        <v>4049640</v>
      </c>
      <c r="Q521" s="732"/>
      <c r="R521" s="732"/>
      <c r="S521" s="732"/>
      <c r="T521" s="732"/>
      <c r="U521" s="732"/>
      <c r="V521" s="732"/>
      <c r="W521" s="731">
        <v>215400</v>
      </c>
      <c r="X521" s="731">
        <v>489000</v>
      </c>
      <c r="Y521" s="732"/>
      <c r="Z521" s="731">
        <v>822500</v>
      </c>
      <c r="AA521" s="731">
        <v>872000</v>
      </c>
      <c r="AB521" s="732"/>
      <c r="AC521" s="732"/>
      <c r="AD521" s="732"/>
      <c r="AE521" s="732"/>
      <c r="AF521" s="732"/>
      <c r="AG521" s="732"/>
      <c r="AH521" s="731">
        <v>3420000</v>
      </c>
      <c r="AI521" s="732"/>
      <c r="AJ521" s="732"/>
      <c r="AK521" s="732"/>
      <c r="AL521" s="732"/>
      <c r="AM521" s="732"/>
      <c r="AN521" s="732"/>
      <c r="AO521" s="732"/>
      <c r="AP521" s="732"/>
      <c r="AQ521" s="732"/>
      <c r="AR521" s="731">
        <v>17037000</v>
      </c>
      <c r="AS521" s="732"/>
      <c r="AT521" s="732"/>
      <c r="AU521" s="732"/>
      <c r="AV521" s="732"/>
      <c r="AW521" s="732"/>
      <c r="AX521" s="732"/>
      <c r="AY521" s="732"/>
      <c r="AZ521" s="732"/>
      <c r="BA521" s="732"/>
      <c r="BB521" s="732"/>
      <c r="BC521" s="732"/>
      <c r="BD521" s="732"/>
      <c r="BE521" s="732"/>
      <c r="BF521" s="732"/>
      <c r="BG521" s="732"/>
      <c r="BH521" s="731">
        <v>1106250</v>
      </c>
      <c r="BI521" s="732"/>
      <c r="BJ521" s="732"/>
      <c r="BK521" s="732"/>
    </row>
    <row r="522" spans="1:63" ht="22.5" customHeight="1">
      <c r="A522" s="496">
        <v>4</v>
      </c>
      <c r="B522" s="497" t="s">
        <v>915</v>
      </c>
      <c r="C522" s="498" t="s">
        <v>913</v>
      </c>
      <c r="D522" s="498"/>
      <c r="E522" s="497"/>
      <c r="F522" s="498"/>
      <c r="G522" s="550" t="s">
        <v>3243</v>
      </c>
      <c r="H522" s="549" t="s">
        <v>584</v>
      </c>
      <c r="I522">
        <f t="shared" si="8"/>
        <v>12906660.66</v>
      </c>
      <c r="J522" s="731">
        <v>16836152.98</v>
      </c>
      <c r="K522" s="731">
        <v>451333.33</v>
      </c>
      <c r="L522" s="731">
        <v>544516.13</v>
      </c>
      <c r="M522" s="731">
        <v>133764.38</v>
      </c>
      <c r="N522" s="731">
        <v>2595429.2000000002</v>
      </c>
      <c r="O522" s="731">
        <v>2752559.33</v>
      </c>
      <c r="P522" s="731">
        <v>178538.7</v>
      </c>
      <c r="Q522" s="731">
        <v>3727798.56</v>
      </c>
      <c r="R522" s="731">
        <v>868101.68</v>
      </c>
      <c r="S522" s="731">
        <v>49640.02</v>
      </c>
      <c r="T522" s="731">
        <v>35811</v>
      </c>
      <c r="U522" s="731">
        <v>106990.02</v>
      </c>
      <c r="V522" s="731">
        <v>12906660.66</v>
      </c>
      <c r="W522" s="731">
        <v>1147953.96</v>
      </c>
      <c r="X522" s="731">
        <v>1932090.29</v>
      </c>
      <c r="Y522" s="731">
        <v>601272.75</v>
      </c>
      <c r="Z522" s="731">
        <v>921637.41</v>
      </c>
      <c r="AA522" s="731">
        <v>646383.17000000004</v>
      </c>
      <c r="AB522" s="731">
        <v>1499447.57</v>
      </c>
      <c r="AC522" s="731">
        <v>797636.68</v>
      </c>
      <c r="AD522" s="731">
        <v>66517382.82</v>
      </c>
      <c r="AE522" s="731">
        <v>402474</v>
      </c>
      <c r="AF522" s="731">
        <v>958488.74</v>
      </c>
      <c r="AG522" s="731">
        <v>322829</v>
      </c>
      <c r="AH522" s="731">
        <v>838802.53</v>
      </c>
      <c r="AI522" s="731">
        <v>4354.59</v>
      </c>
      <c r="AJ522" s="731">
        <v>1368220.41</v>
      </c>
      <c r="AK522" s="731">
        <v>1536412.65</v>
      </c>
      <c r="AL522" s="731">
        <v>571203.09</v>
      </c>
      <c r="AM522" s="731">
        <v>825288</v>
      </c>
      <c r="AN522" s="731">
        <v>222491.02</v>
      </c>
      <c r="AO522" s="731">
        <v>527570</v>
      </c>
      <c r="AP522" s="731">
        <v>95499</v>
      </c>
      <c r="AQ522" s="731">
        <v>27600</v>
      </c>
      <c r="AR522" s="731">
        <v>8280756.0499999998</v>
      </c>
      <c r="AS522" s="731">
        <v>3567620.5</v>
      </c>
      <c r="AT522" s="731">
        <v>270788.57</v>
      </c>
      <c r="AU522" s="731">
        <v>5303676.57</v>
      </c>
      <c r="AV522" s="731">
        <v>790305.97</v>
      </c>
      <c r="AW522" s="731">
        <v>250997</v>
      </c>
      <c r="AX522" s="731">
        <v>888937</v>
      </c>
      <c r="AY522" s="731">
        <v>2481352.19</v>
      </c>
      <c r="AZ522" s="731">
        <v>656434.02</v>
      </c>
      <c r="BA522" s="731">
        <v>533826.93999999994</v>
      </c>
      <c r="BB522" s="731">
        <v>544798.61</v>
      </c>
      <c r="BC522" s="731">
        <v>591647.02</v>
      </c>
      <c r="BD522" s="731">
        <v>9270107.7899999991</v>
      </c>
      <c r="BE522" s="731">
        <v>239013.02</v>
      </c>
      <c r="BF522" s="731">
        <v>322318.13</v>
      </c>
      <c r="BG522" s="731">
        <v>368662.98</v>
      </c>
      <c r="BH522" s="731">
        <v>91448.37</v>
      </c>
      <c r="BI522" s="731">
        <v>1022048.1</v>
      </c>
      <c r="BJ522" s="731">
        <v>895735.94</v>
      </c>
      <c r="BK522" s="731">
        <v>967032</v>
      </c>
    </row>
    <row r="523" spans="1:63" ht="22.5" customHeight="1">
      <c r="A523" s="496">
        <v>4</v>
      </c>
      <c r="B523" s="497" t="s">
        <v>915</v>
      </c>
      <c r="C523" s="498" t="s">
        <v>913</v>
      </c>
      <c r="D523" s="498"/>
      <c r="E523" s="497"/>
      <c r="F523" s="498"/>
      <c r="G523" s="550" t="s">
        <v>3244</v>
      </c>
      <c r="H523" s="549" t="s">
        <v>585</v>
      </c>
      <c r="I523">
        <f t="shared" si="8"/>
        <v>5775164.7999999998</v>
      </c>
      <c r="J523" s="731">
        <v>15543373.41</v>
      </c>
      <c r="K523" s="731">
        <v>37044</v>
      </c>
      <c r="L523" s="731">
        <v>213217</v>
      </c>
      <c r="M523" s="731">
        <v>2302000</v>
      </c>
      <c r="N523" s="731">
        <v>4962016</v>
      </c>
      <c r="O523" s="731">
        <v>1193384</v>
      </c>
      <c r="P523" s="731">
        <v>1522388.04</v>
      </c>
      <c r="Q523" s="731">
        <v>38900</v>
      </c>
      <c r="R523" s="731">
        <v>532900</v>
      </c>
      <c r="S523" s="731">
        <v>667700</v>
      </c>
      <c r="T523" s="731">
        <v>156250</v>
      </c>
      <c r="U523" s="731">
        <v>422904.04</v>
      </c>
      <c r="V523" s="731">
        <v>5775164.7999999998</v>
      </c>
      <c r="W523" s="732"/>
      <c r="X523" s="731">
        <v>106350</v>
      </c>
      <c r="Y523" s="732"/>
      <c r="Z523" s="731">
        <v>368290</v>
      </c>
      <c r="AA523" s="731">
        <v>380300</v>
      </c>
      <c r="AB523" s="731">
        <v>481040</v>
      </c>
      <c r="AC523" s="731">
        <v>93049</v>
      </c>
      <c r="AD523" s="731">
        <v>28937727.75</v>
      </c>
      <c r="AE523" s="732"/>
      <c r="AF523" s="731">
        <v>496711.72</v>
      </c>
      <c r="AG523" s="731">
        <v>422400</v>
      </c>
      <c r="AH523" s="731">
        <v>988525.06</v>
      </c>
      <c r="AI523" s="731">
        <v>723004</v>
      </c>
      <c r="AJ523" s="731">
        <v>748615.65</v>
      </c>
      <c r="AK523" s="731">
        <v>305289</v>
      </c>
      <c r="AL523" s="731">
        <v>439000</v>
      </c>
      <c r="AM523" s="731">
        <v>2793000</v>
      </c>
      <c r="AN523" s="731">
        <v>620529.31999999995</v>
      </c>
      <c r="AO523" s="731">
        <v>546398.81000000006</v>
      </c>
      <c r="AP523" s="731">
        <v>616355.94999999995</v>
      </c>
      <c r="AQ523" s="731">
        <v>2315094.34</v>
      </c>
      <c r="AR523" s="731">
        <v>10298014.73</v>
      </c>
      <c r="AS523" s="732"/>
      <c r="AT523" s="731">
        <v>445200.04</v>
      </c>
      <c r="AU523" s="731">
        <v>1446747.48</v>
      </c>
      <c r="AV523" s="731">
        <v>29000</v>
      </c>
      <c r="AW523" s="731">
        <v>15992</v>
      </c>
      <c r="AX523" s="731">
        <v>92046.720000000001</v>
      </c>
      <c r="AY523" s="732"/>
      <c r="AZ523" s="732"/>
      <c r="BA523" s="731">
        <v>403615.39</v>
      </c>
      <c r="BB523" s="731">
        <v>1180760</v>
      </c>
      <c r="BC523" s="731">
        <v>6598345.9500000002</v>
      </c>
      <c r="BD523" s="731">
        <v>3768030</v>
      </c>
      <c r="BE523" s="732"/>
      <c r="BF523" s="731">
        <v>49050</v>
      </c>
      <c r="BG523" s="731">
        <v>237379.74</v>
      </c>
      <c r="BH523" s="732"/>
      <c r="BI523" s="731">
        <v>658514.28</v>
      </c>
      <c r="BJ523" s="731">
        <v>336644.52</v>
      </c>
      <c r="BK523" s="731">
        <v>1962499.23</v>
      </c>
    </row>
    <row r="524" spans="1:63" ht="22.5" customHeight="1">
      <c r="A524" s="496">
        <v>4</v>
      </c>
      <c r="B524" s="497" t="s">
        <v>915</v>
      </c>
      <c r="C524" s="498" t="s">
        <v>913</v>
      </c>
      <c r="D524" s="498"/>
      <c r="E524" s="497"/>
      <c r="F524" s="498"/>
      <c r="G524" s="550" t="s">
        <v>3245</v>
      </c>
      <c r="H524" s="549" t="s">
        <v>586</v>
      </c>
      <c r="I524">
        <f t="shared" si="8"/>
        <v>0</v>
      </c>
      <c r="J524" s="732"/>
      <c r="K524" s="732"/>
      <c r="L524" s="732"/>
      <c r="M524" s="732"/>
      <c r="N524" s="732"/>
      <c r="O524" s="732"/>
      <c r="P524" s="732"/>
      <c r="Q524" s="732"/>
      <c r="R524" s="732"/>
      <c r="S524" s="732"/>
      <c r="T524" s="732"/>
      <c r="U524" s="732"/>
      <c r="V524" s="732"/>
      <c r="W524" s="732"/>
      <c r="X524" s="732"/>
      <c r="Y524" s="732"/>
      <c r="Z524" s="732"/>
      <c r="AA524" s="732"/>
      <c r="AB524" s="732"/>
      <c r="AC524" s="732"/>
      <c r="AD524" s="731">
        <v>13524000</v>
      </c>
      <c r="AE524" s="732"/>
      <c r="AF524" s="732"/>
      <c r="AG524" s="732"/>
      <c r="AH524" s="732"/>
      <c r="AI524" s="732"/>
      <c r="AJ524" s="732"/>
      <c r="AK524" s="732"/>
      <c r="AL524" s="732"/>
      <c r="AM524" s="732"/>
      <c r="AN524" s="732"/>
      <c r="AO524" s="732"/>
      <c r="AP524" s="732"/>
      <c r="AQ524" s="732"/>
      <c r="AR524" s="731">
        <v>17934000</v>
      </c>
      <c r="AS524" s="732"/>
      <c r="AT524" s="732"/>
      <c r="AU524" s="732"/>
      <c r="AV524" s="732"/>
      <c r="AW524" s="732"/>
      <c r="AX524" s="732"/>
      <c r="AY524" s="732"/>
      <c r="AZ524" s="732"/>
      <c r="BA524" s="732"/>
      <c r="BB524" s="732"/>
      <c r="BC524" s="732"/>
      <c r="BD524" s="732"/>
      <c r="BE524" s="732"/>
      <c r="BF524" s="732"/>
      <c r="BG524" s="732"/>
      <c r="BH524" s="732"/>
      <c r="BI524" s="732"/>
      <c r="BJ524" s="732"/>
      <c r="BK524" s="732"/>
    </row>
    <row r="525" spans="1:63" ht="22.5" customHeight="1">
      <c r="A525" s="496">
        <v>4</v>
      </c>
      <c r="B525" s="497" t="s">
        <v>915</v>
      </c>
      <c r="C525" s="498" t="s">
        <v>913</v>
      </c>
      <c r="D525" s="498"/>
      <c r="E525" s="497"/>
      <c r="F525" s="498"/>
      <c r="G525" s="550" t="s">
        <v>3246</v>
      </c>
      <c r="H525" s="549" t="s">
        <v>587</v>
      </c>
      <c r="I525">
        <f t="shared" si="8"/>
        <v>448957.53</v>
      </c>
      <c r="J525" s="731">
        <v>1117282.02</v>
      </c>
      <c r="K525" s="731">
        <v>137528.9</v>
      </c>
      <c r="L525" s="731">
        <v>86296.38</v>
      </c>
      <c r="M525" s="731">
        <v>197938.94</v>
      </c>
      <c r="N525" s="731">
        <v>201133.14</v>
      </c>
      <c r="O525" s="731">
        <v>334257.94</v>
      </c>
      <c r="P525" s="731">
        <v>339127</v>
      </c>
      <c r="Q525" s="731">
        <v>72225.649999999994</v>
      </c>
      <c r="R525" s="731">
        <v>147724.91</v>
      </c>
      <c r="S525" s="731">
        <v>122947.28</v>
      </c>
      <c r="T525" s="731">
        <v>173813.05</v>
      </c>
      <c r="U525" s="731">
        <v>106753.35</v>
      </c>
      <c r="V525" s="731">
        <v>448957.53</v>
      </c>
      <c r="W525" s="731">
        <v>79012.03</v>
      </c>
      <c r="X525" s="731">
        <v>141888.42000000001</v>
      </c>
      <c r="Y525" s="731">
        <v>304270.33</v>
      </c>
      <c r="Z525" s="731">
        <v>218398.59</v>
      </c>
      <c r="AA525" s="731">
        <v>230152.21</v>
      </c>
      <c r="AB525" s="731">
        <v>105481.58</v>
      </c>
      <c r="AC525" s="731">
        <v>72820.63</v>
      </c>
      <c r="AD525" s="731">
        <v>4543811.7699999996</v>
      </c>
      <c r="AE525" s="731">
        <v>82910.87</v>
      </c>
      <c r="AF525" s="731">
        <v>370353.07</v>
      </c>
      <c r="AG525" s="731">
        <v>85659.19</v>
      </c>
      <c r="AH525" s="731">
        <v>515125.88</v>
      </c>
      <c r="AI525" s="731">
        <v>128174.7</v>
      </c>
      <c r="AJ525" s="731">
        <v>365727.61</v>
      </c>
      <c r="AK525" s="731">
        <v>136050.67000000001</v>
      </c>
      <c r="AL525" s="731">
        <v>97364.24</v>
      </c>
      <c r="AM525" s="731">
        <v>388750.26</v>
      </c>
      <c r="AN525" s="731">
        <v>264608.15999999997</v>
      </c>
      <c r="AO525" s="731">
        <v>149315.56</v>
      </c>
      <c r="AP525" s="731">
        <v>208864.84</v>
      </c>
      <c r="AQ525" s="731">
        <v>382268.12</v>
      </c>
      <c r="AR525" s="731">
        <v>970645.78</v>
      </c>
      <c r="AS525" s="731">
        <v>92196.2</v>
      </c>
      <c r="AT525" s="731">
        <v>157150.84</v>
      </c>
      <c r="AU525" s="731">
        <v>382635.55</v>
      </c>
      <c r="AV525" s="731">
        <v>127624.46</v>
      </c>
      <c r="AW525" s="731">
        <v>289371.27</v>
      </c>
      <c r="AX525" s="731">
        <v>18051.810000000001</v>
      </c>
      <c r="AY525" s="731">
        <v>243837.38</v>
      </c>
      <c r="AZ525" s="731">
        <v>117149.9</v>
      </c>
      <c r="BA525" s="731">
        <v>176897.82</v>
      </c>
      <c r="BB525" s="731">
        <v>134706.46</v>
      </c>
      <c r="BC525" s="731">
        <v>128303.16</v>
      </c>
      <c r="BD525" s="731">
        <v>1671836.13</v>
      </c>
      <c r="BE525" s="731">
        <v>351992.69</v>
      </c>
      <c r="BF525" s="731">
        <v>59691.839999999997</v>
      </c>
      <c r="BG525" s="731">
        <v>335757.94</v>
      </c>
      <c r="BH525" s="731">
        <v>49681.25</v>
      </c>
      <c r="BI525" s="731">
        <v>453919.18</v>
      </c>
      <c r="BJ525" s="731">
        <v>104037.02</v>
      </c>
      <c r="BK525" s="731">
        <v>68497.279999999999</v>
      </c>
    </row>
    <row r="526" spans="1:63" ht="22.5" customHeight="1">
      <c r="A526" s="496">
        <v>4</v>
      </c>
      <c r="B526" s="497" t="s">
        <v>915</v>
      </c>
      <c r="C526" s="498" t="s">
        <v>913</v>
      </c>
      <c r="D526" s="498"/>
      <c r="E526" s="497"/>
      <c r="F526" s="498"/>
      <c r="G526" s="550" t="s">
        <v>3247</v>
      </c>
      <c r="H526" s="549" t="s">
        <v>463</v>
      </c>
      <c r="I526">
        <f t="shared" si="8"/>
        <v>0</v>
      </c>
      <c r="J526" s="732"/>
      <c r="K526" s="732"/>
      <c r="L526" s="732"/>
      <c r="M526" s="732"/>
      <c r="N526" s="732"/>
      <c r="O526" s="732"/>
      <c r="P526" s="732"/>
      <c r="Q526" s="732"/>
      <c r="R526" s="732"/>
      <c r="S526" s="732"/>
      <c r="T526" s="732"/>
      <c r="U526" s="732"/>
      <c r="V526" s="732"/>
      <c r="W526" s="732"/>
      <c r="X526" s="732"/>
      <c r="Y526" s="732"/>
      <c r="Z526" s="732"/>
      <c r="AA526" s="732"/>
      <c r="AB526" s="732"/>
      <c r="AC526" s="732"/>
      <c r="AD526" s="732"/>
      <c r="AE526" s="732"/>
      <c r="AF526" s="732"/>
      <c r="AG526" s="732"/>
      <c r="AH526" s="732"/>
      <c r="AI526" s="732"/>
      <c r="AJ526" s="732"/>
      <c r="AK526" s="732"/>
      <c r="AL526" s="732"/>
      <c r="AM526" s="732"/>
      <c r="AN526" s="732"/>
      <c r="AO526" s="732"/>
      <c r="AP526" s="732"/>
      <c r="AQ526" s="732"/>
      <c r="AR526" s="732"/>
      <c r="AS526" s="732"/>
      <c r="AT526" s="732"/>
      <c r="AU526" s="732"/>
      <c r="AV526" s="732"/>
      <c r="AW526" s="732"/>
      <c r="AX526" s="732"/>
      <c r="AY526" s="732"/>
      <c r="AZ526" s="732"/>
      <c r="BA526" s="732"/>
      <c r="BB526" s="732"/>
      <c r="BC526" s="732"/>
      <c r="BD526" s="732"/>
      <c r="BE526" s="732"/>
      <c r="BF526" s="732"/>
      <c r="BG526" s="732"/>
      <c r="BH526" s="732"/>
      <c r="BI526" s="732"/>
      <c r="BJ526" s="731">
        <v>750</v>
      </c>
      <c r="BK526" s="732"/>
    </row>
    <row r="527" spans="1:63" ht="22.5" customHeight="1">
      <c r="A527" s="496">
        <v>4</v>
      </c>
      <c r="B527" s="497" t="s">
        <v>915</v>
      </c>
      <c r="C527" s="498" t="s">
        <v>913</v>
      </c>
      <c r="D527" s="498"/>
      <c r="E527" s="497"/>
      <c r="F527" s="498"/>
      <c r="G527" s="550" t="s">
        <v>3248</v>
      </c>
      <c r="H527" s="549" t="s">
        <v>464</v>
      </c>
      <c r="I527">
        <f t="shared" si="8"/>
        <v>655737.31000000006</v>
      </c>
      <c r="J527" s="732"/>
      <c r="K527" s="732"/>
      <c r="L527" s="732"/>
      <c r="M527" s="731">
        <v>15550</v>
      </c>
      <c r="N527" s="731">
        <v>3900</v>
      </c>
      <c r="O527" s="732"/>
      <c r="P527" s="731">
        <v>47050</v>
      </c>
      <c r="Q527" s="732"/>
      <c r="R527" s="731">
        <v>20670</v>
      </c>
      <c r="S527" s="732"/>
      <c r="T527" s="731">
        <v>7985</v>
      </c>
      <c r="U527" s="732"/>
      <c r="V527" s="731">
        <v>655737.31000000006</v>
      </c>
      <c r="W527" s="731">
        <v>2906.55</v>
      </c>
      <c r="X527" s="731">
        <v>10950</v>
      </c>
      <c r="Y527" s="731">
        <v>19000</v>
      </c>
      <c r="Z527" s="731">
        <v>67837.5</v>
      </c>
      <c r="AA527" s="731">
        <v>6000</v>
      </c>
      <c r="AB527" s="731">
        <v>16764</v>
      </c>
      <c r="AC527" s="732"/>
      <c r="AD527" s="731">
        <v>55520</v>
      </c>
      <c r="AE527" s="732"/>
      <c r="AF527" s="732"/>
      <c r="AG527" s="732"/>
      <c r="AH527" s="732"/>
      <c r="AI527" s="732"/>
      <c r="AJ527" s="732"/>
      <c r="AK527" s="732"/>
      <c r="AL527" s="732"/>
      <c r="AM527" s="732"/>
      <c r="AN527" s="732"/>
      <c r="AO527" s="732"/>
      <c r="AP527" s="732"/>
      <c r="AQ527" s="732"/>
      <c r="AR527" s="732"/>
      <c r="AS527" s="732"/>
      <c r="AT527" s="732"/>
      <c r="AU527" s="732"/>
      <c r="AV527" s="731">
        <v>3200</v>
      </c>
      <c r="AW527" s="731">
        <v>5500</v>
      </c>
      <c r="AX527" s="732"/>
      <c r="AY527" s="732"/>
      <c r="AZ527" s="732"/>
      <c r="BA527" s="731">
        <v>8470</v>
      </c>
      <c r="BB527" s="731">
        <v>5500</v>
      </c>
      <c r="BC527" s="732"/>
      <c r="BD527" s="731">
        <v>54883</v>
      </c>
      <c r="BE527" s="731">
        <v>6300</v>
      </c>
      <c r="BF527" s="732"/>
      <c r="BG527" s="731">
        <v>8000</v>
      </c>
      <c r="BH527" s="731">
        <v>4850</v>
      </c>
      <c r="BI527" s="731">
        <v>6300</v>
      </c>
      <c r="BJ527" s="732"/>
      <c r="BK527" s="731">
        <v>1420</v>
      </c>
    </row>
    <row r="528" spans="1:63" ht="22.5" customHeight="1">
      <c r="A528" s="496">
        <v>4</v>
      </c>
      <c r="B528" s="497" t="s">
        <v>915</v>
      </c>
      <c r="C528" s="498" t="s">
        <v>913</v>
      </c>
      <c r="D528" s="498"/>
      <c r="E528" s="497"/>
      <c r="F528" s="498"/>
      <c r="G528" s="550" t="s">
        <v>3249</v>
      </c>
      <c r="H528" s="549" t="s">
        <v>588</v>
      </c>
      <c r="I528">
        <f t="shared" si="8"/>
        <v>0</v>
      </c>
      <c r="J528" s="732"/>
      <c r="K528" s="732"/>
      <c r="L528" s="732"/>
      <c r="M528" s="732"/>
      <c r="N528" s="732"/>
      <c r="O528" s="732"/>
      <c r="P528" s="732"/>
      <c r="Q528" s="732"/>
      <c r="R528" s="732"/>
      <c r="S528" s="732"/>
      <c r="T528" s="732"/>
      <c r="U528" s="732"/>
      <c r="V528" s="732"/>
      <c r="W528" s="732"/>
      <c r="X528" s="732"/>
      <c r="Y528" s="732"/>
      <c r="Z528" s="732"/>
      <c r="AA528" s="732"/>
      <c r="AB528" s="731">
        <v>480</v>
      </c>
      <c r="AC528" s="732"/>
      <c r="AD528" s="731">
        <v>14000</v>
      </c>
      <c r="AE528" s="732"/>
      <c r="AF528" s="732"/>
      <c r="AG528" s="732"/>
      <c r="AH528" s="732"/>
      <c r="AI528" s="732"/>
      <c r="AJ528" s="732"/>
      <c r="AK528" s="732"/>
      <c r="AL528" s="732"/>
      <c r="AM528" s="732"/>
      <c r="AN528" s="732"/>
      <c r="AO528" s="732"/>
      <c r="AP528" s="732"/>
      <c r="AQ528" s="732"/>
      <c r="AR528" s="732"/>
      <c r="AS528" s="732"/>
      <c r="AT528" s="732"/>
      <c r="AU528" s="732"/>
      <c r="AV528" s="732"/>
      <c r="AW528" s="732"/>
      <c r="AX528" s="732"/>
      <c r="AY528" s="732"/>
      <c r="AZ528" s="732"/>
      <c r="BA528" s="731">
        <v>75</v>
      </c>
      <c r="BB528" s="732"/>
      <c r="BC528" s="732"/>
      <c r="BD528" s="732"/>
      <c r="BE528" s="732"/>
      <c r="BF528" s="732"/>
      <c r="BG528" s="731">
        <v>7000</v>
      </c>
      <c r="BH528" s="731">
        <v>5500</v>
      </c>
      <c r="BI528" s="731">
        <v>9000</v>
      </c>
      <c r="BJ528" s="731">
        <v>25500</v>
      </c>
      <c r="BK528" s="732"/>
    </row>
    <row r="529" spans="1:63" ht="22.5" customHeight="1">
      <c r="A529" s="496">
        <v>4</v>
      </c>
      <c r="B529" s="497" t="s">
        <v>915</v>
      </c>
      <c r="C529" s="498" t="s">
        <v>913</v>
      </c>
      <c r="D529" s="498"/>
      <c r="E529" s="497"/>
      <c r="F529" s="498"/>
      <c r="G529" s="550" t="s">
        <v>3250</v>
      </c>
      <c r="H529" s="549" t="s">
        <v>589</v>
      </c>
      <c r="I529">
        <f t="shared" si="8"/>
        <v>308322160.94</v>
      </c>
      <c r="J529" s="731">
        <v>402584383.26999998</v>
      </c>
      <c r="K529" s="731">
        <v>23345059.5</v>
      </c>
      <c r="L529" s="731">
        <v>43589719.420000002</v>
      </c>
      <c r="M529" s="731">
        <v>58720343.600000001</v>
      </c>
      <c r="N529" s="731">
        <v>75196844.069999993</v>
      </c>
      <c r="O529" s="731">
        <v>65666951.729999997</v>
      </c>
      <c r="P529" s="731">
        <v>57620692.43</v>
      </c>
      <c r="Q529" s="731">
        <v>39775029.700000003</v>
      </c>
      <c r="R529" s="731">
        <v>39406434.640000001</v>
      </c>
      <c r="S529" s="731">
        <v>27591632.25</v>
      </c>
      <c r="T529" s="731">
        <v>27794506.52</v>
      </c>
      <c r="U529" s="731">
        <v>20101847.199999999</v>
      </c>
      <c r="V529" s="731">
        <v>308322160.94</v>
      </c>
      <c r="W529" s="731">
        <v>42174757.75</v>
      </c>
      <c r="X529" s="731">
        <v>40254588.640000001</v>
      </c>
      <c r="Y529" s="731">
        <v>45810138.469999999</v>
      </c>
      <c r="Z529" s="731">
        <v>70804304.840000004</v>
      </c>
      <c r="AA529" s="731">
        <v>47904861.259999998</v>
      </c>
      <c r="AB529" s="731">
        <v>22797932.030000001</v>
      </c>
      <c r="AC529" s="731">
        <v>12931504.630000001</v>
      </c>
      <c r="AD529" s="731">
        <v>665109382.5</v>
      </c>
      <c r="AE529" s="731">
        <v>42809574.759999998</v>
      </c>
      <c r="AF529" s="731">
        <v>61489802.200000003</v>
      </c>
      <c r="AG529" s="731">
        <v>52241827.240000002</v>
      </c>
      <c r="AH529" s="731">
        <v>76445895.849999994</v>
      </c>
      <c r="AI529" s="731">
        <v>35300700.960000001</v>
      </c>
      <c r="AJ529" s="731">
        <v>93381630.049999997</v>
      </c>
      <c r="AK529" s="731">
        <v>56343153.850000001</v>
      </c>
      <c r="AL529" s="731">
        <v>56443882.509999998</v>
      </c>
      <c r="AM529" s="731">
        <v>37892186.659999996</v>
      </c>
      <c r="AN529" s="731">
        <v>86027004.420000002</v>
      </c>
      <c r="AO529" s="731">
        <v>43985963.159999996</v>
      </c>
      <c r="AP529" s="731">
        <v>31992109.609999999</v>
      </c>
      <c r="AQ529" s="731">
        <v>17344900</v>
      </c>
      <c r="AR529" s="731">
        <v>365238265.43000001</v>
      </c>
      <c r="AS529" s="731">
        <v>35545711.719999999</v>
      </c>
      <c r="AT529" s="731">
        <v>36660395.18</v>
      </c>
      <c r="AU529" s="731">
        <v>84366019.069999993</v>
      </c>
      <c r="AV529" s="731">
        <v>45350006.060000002</v>
      </c>
      <c r="AW529" s="731">
        <v>39667299.310000002</v>
      </c>
      <c r="AX529" s="731">
        <v>43572587.939999998</v>
      </c>
      <c r="AY529" s="731">
        <v>95850054.189999998</v>
      </c>
      <c r="AZ529" s="731">
        <v>37008986.490000002</v>
      </c>
      <c r="BA529" s="731">
        <v>15211035.07</v>
      </c>
      <c r="BB529" s="731">
        <v>15146489.710000001</v>
      </c>
      <c r="BC529" s="731">
        <v>14508526.35</v>
      </c>
      <c r="BD529" s="731">
        <v>261088561.84</v>
      </c>
      <c r="BE529" s="731">
        <v>70217242.900000006</v>
      </c>
      <c r="BF529" s="731">
        <v>45244103.299999997</v>
      </c>
      <c r="BG529" s="731">
        <v>71623648.569999993</v>
      </c>
      <c r="BH529" s="731">
        <v>17683757.52</v>
      </c>
      <c r="BI529" s="731">
        <v>52993819.140000001</v>
      </c>
      <c r="BJ529" s="731">
        <v>51110839.079999998</v>
      </c>
      <c r="BK529" s="731">
        <v>32060968.190000001</v>
      </c>
    </row>
    <row r="530" spans="1:63" ht="22.5" customHeight="1">
      <c r="A530" s="496">
        <v>4</v>
      </c>
      <c r="B530" s="497" t="s">
        <v>915</v>
      </c>
      <c r="C530" s="498" t="s">
        <v>913</v>
      </c>
      <c r="D530" s="498"/>
      <c r="E530" s="497"/>
      <c r="F530" s="498"/>
      <c r="G530" s="550" t="s">
        <v>3251</v>
      </c>
      <c r="H530" s="549" t="s">
        <v>590</v>
      </c>
      <c r="I530">
        <f t="shared" si="8"/>
        <v>160208800</v>
      </c>
      <c r="J530" s="731">
        <v>73267970</v>
      </c>
      <c r="K530" s="732"/>
      <c r="L530" s="732"/>
      <c r="M530" s="732"/>
      <c r="N530" s="732"/>
      <c r="O530" s="732"/>
      <c r="P530" s="732"/>
      <c r="Q530" s="732"/>
      <c r="R530" s="732"/>
      <c r="S530" s="732"/>
      <c r="T530" s="732"/>
      <c r="U530" s="732"/>
      <c r="V530" s="731">
        <v>160208800</v>
      </c>
      <c r="W530" s="732"/>
      <c r="X530" s="732"/>
      <c r="Y530" s="732"/>
      <c r="Z530" s="732"/>
      <c r="AA530" s="732"/>
      <c r="AB530" s="732"/>
      <c r="AC530" s="732"/>
      <c r="AD530" s="731">
        <v>119999750</v>
      </c>
      <c r="AE530" s="732"/>
      <c r="AF530" s="732"/>
      <c r="AG530" s="732"/>
      <c r="AH530" s="732"/>
      <c r="AI530" s="731">
        <v>2346700</v>
      </c>
      <c r="AJ530" s="732"/>
      <c r="AK530" s="732"/>
      <c r="AL530" s="732"/>
      <c r="AM530" s="732"/>
      <c r="AN530" s="732"/>
      <c r="AO530" s="732"/>
      <c r="AP530" s="732"/>
      <c r="AQ530" s="732"/>
      <c r="AR530" s="731">
        <v>195972752.38999999</v>
      </c>
      <c r="AS530" s="732"/>
      <c r="AT530" s="732"/>
      <c r="AU530" s="732"/>
      <c r="AV530" s="732"/>
      <c r="AW530" s="732"/>
      <c r="AX530" s="732"/>
      <c r="AY530" s="732"/>
      <c r="AZ530" s="732"/>
      <c r="BA530" s="732"/>
      <c r="BB530" s="732"/>
      <c r="BC530" s="732"/>
      <c r="BD530" s="731">
        <v>21970450.16</v>
      </c>
      <c r="BE530" s="732"/>
      <c r="BF530" s="732"/>
      <c r="BG530" s="732"/>
      <c r="BH530" s="732"/>
      <c r="BI530" s="732"/>
      <c r="BJ530" s="732"/>
      <c r="BK530" s="732"/>
    </row>
    <row r="531" spans="1:63" ht="22.5" customHeight="1">
      <c r="A531" s="496">
        <v>4</v>
      </c>
      <c r="B531" s="497" t="s">
        <v>915</v>
      </c>
      <c r="C531" s="498" t="s">
        <v>913</v>
      </c>
      <c r="D531" s="498"/>
      <c r="E531" s="497"/>
      <c r="F531" s="498"/>
      <c r="G531" s="550" t="s">
        <v>3252</v>
      </c>
      <c r="H531" s="549" t="s">
        <v>591</v>
      </c>
      <c r="I531">
        <f t="shared" si="8"/>
        <v>28886858.789999999</v>
      </c>
      <c r="J531" s="731">
        <v>43283561.560000002</v>
      </c>
      <c r="K531" s="731">
        <v>61704.75</v>
      </c>
      <c r="L531" s="731">
        <v>35115.839999999997</v>
      </c>
      <c r="M531" s="732"/>
      <c r="N531" s="731">
        <v>104873.14</v>
      </c>
      <c r="O531" s="731">
        <v>82381.36</v>
      </c>
      <c r="P531" s="732"/>
      <c r="Q531" s="731">
        <v>101964.96</v>
      </c>
      <c r="R531" s="731">
        <v>95105.18</v>
      </c>
      <c r="S531" s="732"/>
      <c r="T531" s="731">
        <v>39402.54</v>
      </c>
      <c r="U531" s="731">
        <v>12374.28</v>
      </c>
      <c r="V531" s="731">
        <v>28886858.789999999</v>
      </c>
      <c r="W531" s="731">
        <v>211483.04</v>
      </c>
      <c r="X531" s="731">
        <v>5851.68</v>
      </c>
      <c r="Y531" s="732"/>
      <c r="Z531" s="732"/>
      <c r="AA531" s="731">
        <v>190986.06</v>
      </c>
      <c r="AB531" s="732"/>
      <c r="AC531" s="731">
        <v>8752.7999999999993</v>
      </c>
      <c r="AD531" s="731">
        <v>61934605.299999997</v>
      </c>
      <c r="AE531" s="732"/>
      <c r="AF531" s="731">
        <v>167024.01</v>
      </c>
      <c r="AG531" s="732"/>
      <c r="AH531" s="731">
        <v>497701.39</v>
      </c>
      <c r="AI531" s="731">
        <v>167925.24</v>
      </c>
      <c r="AJ531" s="731">
        <v>193918.86</v>
      </c>
      <c r="AK531" s="731">
        <v>122770.84</v>
      </c>
      <c r="AL531" s="731">
        <v>97726.51</v>
      </c>
      <c r="AM531" s="731">
        <v>100150.38</v>
      </c>
      <c r="AN531" s="732"/>
      <c r="AO531" s="732"/>
      <c r="AP531" s="732"/>
      <c r="AQ531" s="732"/>
      <c r="AR531" s="731">
        <v>41699537.049999997</v>
      </c>
      <c r="AS531" s="731">
        <v>27127.61</v>
      </c>
      <c r="AT531" s="732"/>
      <c r="AU531" s="731">
        <v>114164.23</v>
      </c>
      <c r="AV531" s="731">
        <v>63258.03</v>
      </c>
      <c r="AW531" s="732"/>
      <c r="AX531" s="732"/>
      <c r="AY531" s="731">
        <v>408014.95</v>
      </c>
      <c r="AZ531" s="732"/>
      <c r="BA531" s="731">
        <v>427334.03</v>
      </c>
      <c r="BB531" s="731">
        <v>206790</v>
      </c>
      <c r="BC531" s="731">
        <v>613241.43000000005</v>
      </c>
      <c r="BD531" s="731">
        <v>17434125.16</v>
      </c>
      <c r="BE531" s="731">
        <v>8630</v>
      </c>
      <c r="BF531" s="731">
        <v>4010772.49</v>
      </c>
      <c r="BG531" s="732"/>
      <c r="BH531" s="731">
        <v>920669.5</v>
      </c>
      <c r="BI531" s="731">
        <v>36225.54</v>
      </c>
      <c r="BJ531" s="731">
        <v>17190.490000000002</v>
      </c>
      <c r="BK531" s="732"/>
    </row>
    <row r="532" spans="1:63" ht="22.5" customHeight="1">
      <c r="A532" s="496">
        <v>4</v>
      </c>
      <c r="B532" s="497" t="s">
        <v>915</v>
      </c>
      <c r="C532" s="498" t="s">
        <v>913</v>
      </c>
      <c r="D532" s="498"/>
      <c r="E532" s="497"/>
      <c r="F532" s="498"/>
      <c r="G532" s="550" t="s">
        <v>3253</v>
      </c>
      <c r="H532" s="549" t="s">
        <v>592</v>
      </c>
      <c r="I532">
        <f t="shared" si="8"/>
        <v>70000</v>
      </c>
      <c r="J532" s="731">
        <v>130000</v>
      </c>
      <c r="K532" s="732"/>
      <c r="L532" s="732"/>
      <c r="M532" s="732"/>
      <c r="N532" s="732"/>
      <c r="O532" s="732"/>
      <c r="P532" s="732"/>
      <c r="Q532" s="732"/>
      <c r="R532" s="732"/>
      <c r="S532" s="732"/>
      <c r="T532" s="732"/>
      <c r="U532" s="732"/>
      <c r="V532" s="731">
        <v>70000</v>
      </c>
      <c r="W532" s="732"/>
      <c r="X532" s="732"/>
      <c r="Y532" s="732"/>
      <c r="Z532" s="732"/>
      <c r="AA532" s="732"/>
      <c r="AB532" s="732"/>
      <c r="AC532" s="732"/>
      <c r="AD532" s="731">
        <v>13133000</v>
      </c>
      <c r="AE532" s="732"/>
      <c r="AF532" s="732"/>
      <c r="AG532" s="732"/>
      <c r="AH532" s="732"/>
      <c r="AI532" s="732"/>
      <c r="AJ532" s="732"/>
      <c r="AK532" s="732"/>
      <c r="AL532" s="732"/>
      <c r="AM532" s="732"/>
      <c r="AN532" s="732"/>
      <c r="AO532" s="732"/>
      <c r="AP532" s="732"/>
      <c r="AQ532" s="732"/>
      <c r="AR532" s="731">
        <v>18064000</v>
      </c>
      <c r="AS532" s="732"/>
      <c r="AT532" s="732"/>
      <c r="AU532" s="732"/>
      <c r="AV532" s="732"/>
      <c r="AW532" s="732"/>
      <c r="AX532" s="732"/>
      <c r="AY532" s="732"/>
      <c r="AZ532" s="732"/>
      <c r="BA532" s="732"/>
      <c r="BB532" s="732"/>
      <c r="BC532" s="732"/>
      <c r="BD532" s="731">
        <v>130000</v>
      </c>
      <c r="BE532" s="732"/>
      <c r="BF532" s="732"/>
      <c r="BG532" s="732"/>
      <c r="BH532" s="732"/>
      <c r="BI532" s="732"/>
      <c r="BJ532" s="732"/>
      <c r="BK532" s="732"/>
    </row>
    <row r="533" spans="1:63" ht="22.5" customHeight="1">
      <c r="A533" s="496">
        <v>4</v>
      </c>
      <c r="B533" s="497" t="s">
        <v>915</v>
      </c>
      <c r="C533" s="498" t="s">
        <v>913</v>
      </c>
      <c r="D533" s="498"/>
      <c r="E533" s="497"/>
      <c r="F533" s="498"/>
      <c r="G533" s="550" t="s">
        <v>3254</v>
      </c>
      <c r="H533" s="549" t="s">
        <v>593</v>
      </c>
      <c r="I533">
        <f t="shared" si="8"/>
        <v>0</v>
      </c>
      <c r="J533" s="732"/>
      <c r="K533" s="732"/>
      <c r="L533" s="732"/>
      <c r="M533" s="732"/>
      <c r="N533" s="732"/>
      <c r="O533" s="732"/>
      <c r="P533" s="732"/>
      <c r="Q533" s="732"/>
      <c r="R533" s="732"/>
      <c r="S533" s="732"/>
      <c r="T533" s="732"/>
      <c r="U533" s="732"/>
      <c r="V533" s="732"/>
      <c r="W533" s="732"/>
      <c r="X533" s="732"/>
      <c r="Y533" s="732"/>
      <c r="Z533" s="732"/>
      <c r="AA533" s="732"/>
      <c r="AB533" s="732"/>
      <c r="AC533" s="732"/>
      <c r="AD533" s="732"/>
      <c r="AE533" s="732"/>
      <c r="AF533" s="732"/>
      <c r="AG533" s="732"/>
      <c r="AH533" s="732"/>
      <c r="AI533" s="732"/>
      <c r="AJ533" s="732"/>
      <c r="AK533" s="732"/>
      <c r="AL533" s="732"/>
      <c r="AM533" s="732"/>
      <c r="AN533" s="732"/>
      <c r="AO533" s="732"/>
      <c r="AP533" s="732"/>
      <c r="AQ533" s="732"/>
      <c r="AR533" s="732"/>
      <c r="AS533" s="732"/>
      <c r="AT533" s="732"/>
      <c r="AU533" s="732"/>
      <c r="AV533" s="732"/>
      <c r="AW533" s="732"/>
      <c r="AX533" s="732"/>
      <c r="AY533" s="732"/>
      <c r="AZ533" s="732"/>
      <c r="BA533" s="732"/>
      <c r="BB533" s="732"/>
      <c r="BC533" s="732"/>
      <c r="BD533" s="732"/>
      <c r="BE533" s="732"/>
      <c r="BF533" s="732"/>
      <c r="BG533" s="732"/>
      <c r="BH533" s="732"/>
      <c r="BI533" s="732"/>
      <c r="BJ533" s="732"/>
      <c r="BK533" s="732"/>
    </row>
    <row r="534" spans="1:63" ht="22.5" customHeight="1">
      <c r="A534" s="496">
        <v>4</v>
      </c>
      <c r="B534" s="497" t="s">
        <v>915</v>
      </c>
      <c r="C534" s="498" t="s">
        <v>913</v>
      </c>
      <c r="D534" s="498"/>
      <c r="E534" s="497"/>
      <c r="F534" s="498"/>
      <c r="G534" s="550" t="s">
        <v>3255</v>
      </c>
      <c r="H534" s="549" t="s">
        <v>594</v>
      </c>
      <c r="I534">
        <f t="shared" si="8"/>
        <v>15007425.42</v>
      </c>
      <c r="J534" s="731">
        <v>22613652.690000001</v>
      </c>
      <c r="K534" s="731">
        <v>902326.36</v>
      </c>
      <c r="L534" s="731">
        <v>1887122.27</v>
      </c>
      <c r="M534" s="731">
        <v>2188011.83</v>
      </c>
      <c r="N534" s="731">
        <v>3202645.7</v>
      </c>
      <c r="O534" s="731">
        <v>2759693.55</v>
      </c>
      <c r="P534" s="731">
        <v>4756364.42</v>
      </c>
      <c r="Q534" s="731">
        <v>1676519.65</v>
      </c>
      <c r="R534" s="731">
        <v>1533971.7</v>
      </c>
      <c r="S534" s="731">
        <v>1933717.03</v>
      </c>
      <c r="T534" s="731">
        <v>1175559.56</v>
      </c>
      <c r="U534" s="731">
        <v>852859.83</v>
      </c>
      <c r="V534" s="731">
        <v>15007425.42</v>
      </c>
      <c r="W534" s="731">
        <v>1941714.75</v>
      </c>
      <c r="X534" s="731">
        <v>1641333.44</v>
      </c>
      <c r="Y534" s="731">
        <v>1655137.11</v>
      </c>
      <c r="Z534" s="731">
        <v>2643595.7799999998</v>
      </c>
      <c r="AA534" s="731">
        <v>1946066.52</v>
      </c>
      <c r="AB534" s="732"/>
      <c r="AC534" s="731">
        <v>692912.48</v>
      </c>
      <c r="AD534" s="731">
        <v>35039255.909999996</v>
      </c>
      <c r="AE534" s="731">
        <v>1727467.92</v>
      </c>
      <c r="AF534" s="731">
        <v>2560928.2799999998</v>
      </c>
      <c r="AG534" s="731">
        <v>2316639.2400000002</v>
      </c>
      <c r="AH534" s="731">
        <v>3248681.85</v>
      </c>
      <c r="AI534" s="731">
        <v>1383710.8</v>
      </c>
      <c r="AJ534" s="731">
        <v>4074999.81</v>
      </c>
      <c r="AK534" s="731">
        <v>2553015.23</v>
      </c>
      <c r="AL534" s="731">
        <v>2403658.23</v>
      </c>
      <c r="AM534" s="731">
        <v>1472754.24</v>
      </c>
      <c r="AN534" s="731">
        <v>3778231.72</v>
      </c>
      <c r="AO534" s="731">
        <v>1833440.79</v>
      </c>
      <c r="AP534" s="731">
        <v>1381177.76</v>
      </c>
      <c r="AQ534" s="731">
        <v>730604</v>
      </c>
      <c r="AR534" s="731">
        <v>19392457.609999999</v>
      </c>
      <c r="AS534" s="731">
        <v>1471153.11</v>
      </c>
      <c r="AT534" s="731">
        <v>3557424.64</v>
      </c>
      <c r="AU534" s="731">
        <v>3375464.22</v>
      </c>
      <c r="AV534" s="731">
        <v>1980285.76</v>
      </c>
      <c r="AW534" s="732"/>
      <c r="AX534" s="732"/>
      <c r="AY534" s="731">
        <v>4177588.1</v>
      </c>
      <c r="AZ534" s="731">
        <v>1562949.35</v>
      </c>
      <c r="BA534" s="731">
        <v>573961.14</v>
      </c>
      <c r="BB534" s="731">
        <v>632797.86</v>
      </c>
      <c r="BC534" s="732"/>
      <c r="BD534" s="731">
        <v>14807925.029999999</v>
      </c>
      <c r="BE534" s="731">
        <v>3391476.26</v>
      </c>
      <c r="BF534" s="731">
        <v>2768116.51</v>
      </c>
      <c r="BG534" s="731">
        <v>3003665.25</v>
      </c>
      <c r="BH534" s="731">
        <v>1334412.3999999999</v>
      </c>
      <c r="BI534" s="731">
        <v>3657872.12</v>
      </c>
      <c r="BJ534" s="731">
        <v>2260536.4700000002</v>
      </c>
      <c r="BK534" s="731">
        <v>1252786.5</v>
      </c>
    </row>
    <row r="535" spans="1:63" ht="22.5" customHeight="1">
      <c r="A535" s="496">
        <v>4</v>
      </c>
      <c r="B535" s="497" t="s">
        <v>915</v>
      </c>
      <c r="C535" s="498" t="s">
        <v>913</v>
      </c>
      <c r="D535" s="498"/>
      <c r="E535" s="497"/>
      <c r="F535" s="498"/>
      <c r="G535" s="550" t="s">
        <v>3256</v>
      </c>
      <c r="H535" s="549" t="s">
        <v>595</v>
      </c>
      <c r="I535">
        <f t="shared" si="8"/>
        <v>0</v>
      </c>
      <c r="J535" s="732"/>
      <c r="K535" s="732"/>
      <c r="L535" s="732"/>
      <c r="M535" s="732"/>
      <c r="N535" s="732"/>
      <c r="O535" s="732"/>
      <c r="P535" s="732"/>
      <c r="Q535" s="732"/>
      <c r="R535" s="732"/>
      <c r="S535" s="732"/>
      <c r="T535" s="732"/>
      <c r="U535" s="732"/>
      <c r="V535" s="732"/>
      <c r="W535" s="732"/>
      <c r="X535" s="732"/>
      <c r="Y535" s="732"/>
      <c r="Z535" s="732"/>
      <c r="AA535" s="732"/>
      <c r="AB535" s="732"/>
      <c r="AC535" s="732"/>
      <c r="AD535" s="732"/>
      <c r="AE535" s="732"/>
      <c r="AF535" s="732"/>
      <c r="AG535" s="732"/>
      <c r="AH535" s="732"/>
      <c r="AI535" s="732"/>
      <c r="AJ535" s="732"/>
      <c r="AK535" s="732"/>
      <c r="AL535" s="732"/>
      <c r="AM535" s="732"/>
      <c r="AN535" s="732"/>
      <c r="AO535" s="732"/>
      <c r="AP535" s="732"/>
      <c r="AQ535" s="732"/>
      <c r="AR535" s="732"/>
      <c r="AS535" s="732"/>
      <c r="AT535" s="732"/>
      <c r="AU535" s="732"/>
      <c r="AV535" s="732"/>
      <c r="AW535" s="732"/>
      <c r="AX535" s="732"/>
      <c r="AY535" s="732"/>
      <c r="AZ535" s="732"/>
      <c r="BA535" s="732"/>
      <c r="BB535" s="732"/>
      <c r="BC535" s="732"/>
      <c r="BD535" s="732"/>
      <c r="BE535" s="732"/>
      <c r="BF535" s="732"/>
      <c r="BG535" s="732"/>
      <c r="BH535" s="732"/>
      <c r="BI535" s="732"/>
      <c r="BJ535" s="732"/>
      <c r="BK535" s="732"/>
    </row>
    <row r="536" spans="1:63" ht="22.5" customHeight="1">
      <c r="A536" s="496">
        <v>4</v>
      </c>
      <c r="B536" s="497" t="s">
        <v>915</v>
      </c>
      <c r="C536" s="498" t="s">
        <v>913</v>
      </c>
      <c r="D536" s="498"/>
      <c r="E536" s="497"/>
      <c r="F536" s="498"/>
      <c r="G536" s="550" t="s">
        <v>3976</v>
      </c>
      <c r="H536" s="549" t="s">
        <v>3977</v>
      </c>
      <c r="I536">
        <f t="shared" si="8"/>
        <v>0</v>
      </c>
      <c r="J536" s="732"/>
      <c r="K536" s="732"/>
      <c r="L536" s="732"/>
      <c r="M536" s="732"/>
      <c r="N536" s="732"/>
      <c r="O536" s="732"/>
      <c r="P536" s="732"/>
      <c r="Q536" s="732"/>
      <c r="R536" s="732"/>
      <c r="S536" s="732"/>
      <c r="T536" s="732"/>
      <c r="U536" s="732"/>
      <c r="V536" s="732"/>
      <c r="W536" s="732"/>
      <c r="X536" s="732"/>
      <c r="Y536" s="732"/>
      <c r="Z536" s="732"/>
      <c r="AA536" s="732"/>
      <c r="AB536" s="732"/>
      <c r="AC536" s="732"/>
      <c r="AD536" s="732"/>
      <c r="AE536" s="732"/>
      <c r="AF536" s="732"/>
      <c r="AG536" s="732"/>
      <c r="AH536" s="732"/>
      <c r="AI536" s="732"/>
      <c r="AJ536" s="732"/>
      <c r="AK536" s="732"/>
      <c r="AL536" s="732"/>
      <c r="AM536" s="732"/>
      <c r="AN536" s="732"/>
      <c r="AO536" s="732"/>
      <c r="AP536" s="732"/>
      <c r="AQ536" s="732"/>
      <c r="AR536" s="732"/>
      <c r="AS536" s="732"/>
      <c r="AT536" s="732"/>
      <c r="AU536" s="732"/>
      <c r="AV536" s="732"/>
      <c r="AW536" s="732"/>
      <c r="AX536" s="732"/>
      <c r="AY536" s="732"/>
      <c r="AZ536" s="732"/>
      <c r="BA536" s="732"/>
      <c r="BB536" s="732"/>
      <c r="BC536" s="732"/>
      <c r="BD536" s="732"/>
      <c r="BE536" s="732"/>
      <c r="BF536" s="732"/>
      <c r="BG536" s="732"/>
      <c r="BH536" s="732"/>
      <c r="BI536" s="732"/>
      <c r="BJ536" s="732"/>
      <c r="BK536" s="732"/>
    </row>
    <row r="537" spans="1:63" ht="22.5" customHeight="1">
      <c r="A537" s="496">
        <v>4</v>
      </c>
      <c r="B537" s="497" t="s">
        <v>915</v>
      </c>
      <c r="C537" s="498" t="s">
        <v>913</v>
      </c>
      <c r="D537" s="498"/>
      <c r="E537" s="497"/>
      <c r="F537" s="498"/>
      <c r="G537" s="550" t="s">
        <v>3257</v>
      </c>
      <c r="H537" s="549" t="s">
        <v>2373</v>
      </c>
      <c r="I537">
        <f t="shared" si="8"/>
        <v>0</v>
      </c>
      <c r="J537" s="732"/>
      <c r="K537" s="732"/>
      <c r="L537" s="732"/>
      <c r="M537" s="732"/>
      <c r="N537" s="732"/>
      <c r="O537" s="732"/>
      <c r="P537" s="732"/>
      <c r="Q537" s="732"/>
      <c r="R537" s="732"/>
      <c r="S537" s="732"/>
      <c r="T537" s="732"/>
      <c r="U537" s="732"/>
      <c r="V537" s="732"/>
      <c r="W537" s="732"/>
      <c r="X537" s="732"/>
      <c r="Y537" s="732"/>
      <c r="Z537" s="732"/>
      <c r="AA537" s="732"/>
      <c r="AB537" s="732"/>
      <c r="AC537" s="732"/>
      <c r="AD537" s="732"/>
      <c r="AE537" s="732"/>
      <c r="AF537" s="732"/>
      <c r="AG537" s="732"/>
      <c r="AH537" s="732"/>
      <c r="AI537" s="732"/>
      <c r="AJ537" s="732"/>
      <c r="AK537" s="732"/>
      <c r="AL537" s="732"/>
      <c r="AM537" s="732"/>
      <c r="AN537" s="732"/>
      <c r="AO537" s="732"/>
      <c r="AP537" s="732"/>
      <c r="AQ537" s="732"/>
      <c r="AR537" s="731">
        <v>492818014.41000003</v>
      </c>
      <c r="AS537" s="732"/>
      <c r="AT537" s="732"/>
      <c r="AU537" s="732"/>
      <c r="AV537" s="732"/>
      <c r="AW537" s="732"/>
      <c r="AX537" s="732"/>
      <c r="AY537" s="732"/>
      <c r="AZ537" s="732"/>
      <c r="BA537" s="732"/>
      <c r="BB537" s="732"/>
      <c r="BC537" s="732"/>
      <c r="BD537" s="732"/>
      <c r="BE537" s="732"/>
      <c r="BF537" s="732"/>
      <c r="BG537" s="732"/>
      <c r="BH537" s="732"/>
      <c r="BI537" s="732"/>
      <c r="BJ537" s="732"/>
      <c r="BK537" s="732"/>
    </row>
    <row r="538" spans="1:63" ht="22.5" customHeight="1">
      <c r="A538" s="496">
        <v>4</v>
      </c>
      <c r="B538" s="497" t="s">
        <v>915</v>
      </c>
      <c r="C538" s="498" t="s">
        <v>913</v>
      </c>
      <c r="D538" s="498"/>
      <c r="E538" s="497"/>
      <c r="F538" s="498"/>
      <c r="G538" s="550" t="s">
        <v>3258</v>
      </c>
      <c r="H538" s="549" t="s">
        <v>2374</v>
      </c>
      <c r="I538">
        <f t="shared" si="8"/>
        <v>0</v>
      </c>
      <c r="J538" s="732"/>
      <c r="K538" s="732"/>
      <c r="L538" s="732"/>
      <c r="M538" s="732"/>
      <c r="N538" s="732"/>
      <c r="O538" s="732"/>
      <c r="P538" s="732"/>
      <c r="Q538" s="732"/>
      <c r="R538" s="732"/>
      <c r="S538" s="732"/>
      <c r="T538" s="732"/>
      <c r="U538" s="732"/>
      <c r="V538" s="732"/>
      <c r="W538" s="732"/>
      <c r="X538" s="732"/>
      <c r="Y538" s="732"/>
      <c r="Z538" s="732"/>
      <c r="AA538" s="732"/>
      <c r="AB538" s="732"/>
      <c r="AC538" s="732"/>
      <c r="AD538" s="732"/>
      <c r="AE538" s="732"/>
      <c r="AF538" s="732"/>
      <c r="AG538" s="732"/>
      <c r="AH538" s="732"/>
      <c r="AI538" s="732"/>
      <c r="AJ538" s="732"/>
      <c r="AK538" s="732"/>
      <c r="AL538" s="732"/>
      <c r="AM538" s="732"/>
      <c r="AN538" s="732"/>
      <c r="AO538" s="732"/>
      <c r="AP538" s="732"/>
      <c r="AQ538" s="732"/>
      <c r="AR538" s="732"/>
      <c r="AS538" s="732"/>
      <c r="AT538" s="732"/>
      <c r="AU538" s="732"/>
      <c r="AV538" s="732"/>
      <c r="AW538" s="732"/>
      <c r="AX538" s="732"/>
      <c r="AY538" s="732"/>
      <c r="AZ538" s="732"/>
      <c r="BA538" s="732"/>
      <c r="BB538" s="732"/>
      <c r="BC538" s="732"/>
      <c r="BD538" s="732"/>
      <c r="BE538" s="732"/>
      <c r="BF538" s="732"/>
      <c r="BG538" s="732"/>
      <c r="BH538" s="732"/>
      <c r="BI538" s="732"/>
      <c r="BJ538" s="732"/>
      <c r="BK538" s="732"/>
    </row>
    <row r="539" spans="1:63" ht="22.5" customHeight="1">
      <c r="A539" s="496">
        <v>4</v>
      </c>
      <c r="B539" s="497" t="s">
        <v>915</v>
      </c>
      <c r="C539" s="498" t="s">
        <v>913</v>
      </c>
      <c r="D539" s="498"/>
      <c r="E539" s="497"/>
      <c r="F539" s="498"/>
      <c r="G539" s="550" t="s">
        <v>3259</v>
      </c>
      <c r="H539" s="549" t="s">
        <v>2375</v>
      </c>
      <c r="I539">
        <f t="shared" si="8"/>
        <v>0</v>
      </c>
      <c r="J539" s="732"/>
      <c r="K539" s="732"/>
      <c r="L539" s="732"/>
      <c r="M539" s="732"/>
      <c r="N539" s="732"/>
      <c r="O539" s="732"/>
      <c r="P539" s="732"/>
      <c r="Q539" s="732"/>
      <c r="R539" s="732"/>
      <c r="S539" s="732"/>
      <c r="T539" s="732"/>
      <c r="U539" s="732"/>
      <c r="V539" s="732"/>
      <c r="W539" s="732"/>
      <c r="X539" s="732"/>
      <c r="Y539" s="732"/>
      <c r="Z539" s="732"/>
      <c r="AA539" s="732"/>
      <c r="AB539" s="732"/>
      <c r="AC539" s="732"/>
      <c r="AD539" s="732"/>
      <c r="AE539" s="732"/>
      <c r="AF539" s="732"/>
      <c r="AG539" s="732"/>
      <c r="AH539" s="732"/>
      <c r="AI539" s="732"/>
      <c r="AJ539" s="732"/>
      <c r="AK539" s="732"/>
      <c r="AL539" s="732"/>
      <c r="AM539" s="732"/>
      <c r="AN539" s="732"/>
      <c r="AO539" s="732"/>
      <c r="AP539" s="732"/>
      <c r="AQ539" s="732"/>
      <c r="AR539" s="732"/>
      <c r="AS539" s="732"/>
      <c r="AT539" s="732"/>
      <c r="AU539" s="732"/>
      <c r="AV539" s="732"/>
      <c r="AW539" s="732"/>
      <c r="AX539" s="732"/>
      <c r="AY539" s="732"/>
      <c r="AZ539" s="732"/>
      <c r="BA539" s="732"/>
      <c r="BB539" s="732"/>
      <c r="BC539" s="732"/>
      <c r="BD539" s="732"/>
      <c r="BE539" s="732"/>
      <c r="BF539" s="732"/>
      <c r="BG539" s="732"/>
      <c r="BH539" s="732"/>
      <c r="BI539" s="732"/>
      <c r="BJ539" s="732"/>
      <c r="BK539" s="732"/>
    </row>
    <row r="540" spans="1:63" ht="22.5" customHeight="1">
      <c r="A540" s="496">
        <v>4</v>
      </c>
      <c r="B540" s="497" t="s">
        <v>915</v>
      </c>
      <c r="C540" s="498" t="s">
        <v>913</v>
      </c>
      <c r="D540" s="498"/>
      <c r="E540" s="497"/>
      <c r="F540" s="498"/>
      <c r="G540" s="550" t="s">
        <v>3260</v>
      </c>
      <c r="H540" s="549" t="s">
        <v>600</v>
      </c>
      <c r="I540">
        <f t="shared" si="8"/>
        <v>0</v>
      </c>
      <c r="J540" s="732"/>
      <c r="K540" s="732"/>
      <c r="L540" s="732"/>
      <c r="M540" s="732"/>
      <c r="N540" s="732"/>
      <c r="O540" s="732"/>
      <c r="P540" s="732"/>
      <c r="Q540" s="732"/>
      <c r="R540" s="732"/>
      <c r="S540" s="732"/>
      <c r="T540" s="732"/>
      <c r="U540" s="732"/>
      <c r="V540" s="732"/>
      <c r="W540" s="732"/>
      <c r="X540" s="732"/>
      <c r="Y540" s="732"/>
      <c r="Z540" s="732"/>
      <c r="AA540" s="732"/>
      <c r="AB540" s="732"/>
      <c r="AC540" s="732"/>
      <c r="AD540" s="732"/>
      <c r="AE540" s="732"/>
      <c r="AF540" s="732"/>
      <c r="AG540" s="732"/>
      <c r="AH540" s="732"/>
      <c r="AI540" s="732"/>
      <c r="AJ540" s="732"/>
      <c r="AK540" s="732"/>
      <c r="AL540" s="732"/>
      <c r="AM540" s="732"/>
      <c r="AN540" s="732"/>
      <c r="AO540" s="732"/>
      <c r="AP540" s="732"/>
      <c r="AQ540" s="732"/>
      <c r="AR540" s="732"/>
      <c r="AS540" s="732"/>
      <c r="AT540" s="732"/>
      <c r="AU540" s="732"/>
      <c r="AV540" s="732"/>
      <c r="AW540" s="732"/>
      <c r="AX540" s="732"/>
      <c r="AY540" s="732"/>
      <c r="AZ540" s="732"/>
      <c r="BA540" s="732"/>
      <c r="BB540" s="732"/>
      <c r="BC540" s="732"/>
      <c r="BD540" s="732"/>
      <c r="BE540" s="732"/>
      <c r="BF540" s="732"/>
      <c r="BG540" s="732"/>
      <c r="BH540" s="732"/>
      <c r="BI540" s="732"/>
      <c r="BJ540" s="732"/>
      <c r="BK540" s="732"/>
    </row>
    <row r="541" spans="1:63" ht="22.5" customHeight="1">
      <c r="A541" s="496">
        <v>4</v>
      </c>
      <c r="B541" s="497" t="s">
        <v>915</v>
      </c>
      <c r="C541" s="498" t="s">
        <v>913</v>
      </c>
      <c r="D541" s="498"/>
      <c r="E541" s="497"/>
      <c r="F541" s="498"/>
      <c r="G541" s="550" t="s">
        <v>3261</v>
      </c>
      <c r="H541" s="549" t="s">
        <v>2376</v>
      </c>
      <c r="I541">
        <f t="shared" si="8"/>
        <v>0</v>
      </c>
      <c r="J541" s="732"/>
      <c r="K541" s="732"/>
      <c r="L541" s="732"/>
      <c r="M541" s="732"/>
      <c r="N541" s="732"/>
      <c r="O541" s="732"/>
      <c r="P541" s="732"/>
      <c r="Q541" s="732"/>
      <c r="R541" s="732"/>
      <c r="S541" s="732"/>
      <c r="T541" s="732"/>
      <c r="U541" s="732"/>
      <c r="V541" s="732"/>
      <c r="W541" s="732"/>
      <c r="X541" s="732"/>
      <c r="Y541" s="732"/>
      <c r="Z541" s="732"/>
      <c r="AA541" s="732"/>
      <c r="AB541" s="732"/>
      <c r="AC541" s="732"/>
      <c r="AD541" s="732"/>
      <c r="AE541" s="732"/>
      <c r="AF541" s="732"/>
      <c r="AG541" s="732"/>
      <c r="AH541" s="732"/>
      <c r="AI541" s="732"/>
      <c r="AJ541" s="732"/>
      <c r="AK541" s="732"/>
      <c r="AL541" s="732"/>
      <c r="AM541" s="732"/>
      <c r="AN541" s="732"/>
      <c r="AO541" s="732"/>
      <c r="AP541" s="732"/>
      <c r="AQ541" s="732"/>
      <c r="AR541" s="732"/>
      <c r="AS541" s="732"/>
      <c r="AT541" s="732"/>
      <c r="AU541" s="732"/>
      <c r="AV541" s="732"/>
      <c r="AW541" s="732"/>
      <c r="AX541" s="732"/>
      <c r="AY541" s="732"/>
      <c r="AZ541" s="732"/>
      <c r="BA541" s="732"/>
      <c r="BB541" s="732"/>
      <c r="BC541" s="732"/>
      <c r="BD541" s="732"/>
      <c r="BE541" s="732"/>
      <c r="BF541" s="732"/>
      <c r="BG541" s="732"/>
      <c r="BH541" s="732"/>
      <c r="BI541" s="732"/>
      <c r="BJ541" s="732"/>
      <c r="BK541" s="732"/>
    </row>
    <row r="542" spans="1:63" ht="22.5" customHeight="1">
      <c r="A542" s="496">
        <v>4</v>
      </c>
      <c r="B542" s="497" t="s">
        <v>915</v>
      </c>
      <c r="C542" s="498" t="s">
        <v>913</v>
      </c>
      <c r="D542" s="498"/>
      <c r="E542" s="497"/>
      <c r="F542" s="498"/>
      <c r="G542" s="550" t="s">
        <v>3262</v>
      </c>
      <c r="H542" s="549" t="s">
        <v>2377</v>
      </c>
      <c r="I542">
        <f t="shared" si="8"/>
        <v>0</v>
      </c>
      <c r="J542" s="732"/>
      <c r="K542" s="732"/>
      <c r="L542" s="732"/>
      <c r="M542" s="732"/>
      <c r="N542" s="732"/>
      <c r="O542" s="732"/>
      <c r="P542" s="732"/>
      <c r="Q542" s="732"/>
      <c r="R542" s="732"/>
      <c r="S542" s="732"/>
      <c r="T542" s="732"/>
      <c r="U542" s="732"/>
      <c r="V542" s="732"/>
      <c r="W542" s="732"/>
      <c r="X542" s="732"/>
      <c r="Y542" s="732"/>
      <c r="Z542" s="732"/>
      <c r="AA542" s="732"/>
      <c r="AB542" s="732"/>
      <c r="AC542" s="732"/>
      <c r="AD542" s="732"/>
      <c r="AE542" s="732"/>
      <c r="AF542" s="732"/>
      <c r="AG542" s="732"/>
      <c r="AH542" s="732"/>
      <c r="AI542" s="732"/>
      <c r="AJ542" s="732"/>
      <c r="AK542" s="732"/>
      <c r="AL542" s="732"/>
      <c r="AM542" s="732"/>
      <c r="AN542" s="732"/>
      <c r="AO542" s="732"/>
      <c r="AP542" s="732"/>
      <c r="AQ542" s="732"/>
      <c r="AR542" s="731">
        <v>4025</v>
      </c>
      <c r="AS542" s="732"/>
      <c r="AT542" s="732"/>
      <c r="AU542" s="732"/>
      <c r="AV542" s="732"/>
      <c r="AW542" s="732"/>
      <c r="AX542" s="732"/>
      <c r="AY542" s="732"/>
      <c r="AZ542" s="732"/>
      <c r="BA542" s="732"/>
      <c r="BB542" s="732"/>
      <c r="BC542" s="732"/>
      <c r="BD542" s="732"/>
      <c r="BE542" s="732"/>
      <c r="BF542" s="732"/>
      <c r="BG542" s="732"/>
      <c r="BH542" s="732"/>
      <c r="BI542" s="732"/>
      <c r="BJ542" s="732"/>
      <c r="BK542" s="732"/>
    </row>
    <row r="543" spans="1:63" ht="22.5" customHeight="1">
      <c r="A543" s="496">
        <v>4</v>
      </c>
      <c r="B543" s="497" t="s">
        <v>915</v>
      </c>
      <c r="C543" s="498" t="s">
        <v>913</v>
      </c>
      <c r="D543" s="498"/>
      <c r="E543" s="497"/>
      <c r="F543" s="498"/>
      <c r="G543" s="550" t="s">
        <v>3978</v>
      </c>
      <c r="H543" s="549" t="s">
        <v>3979</v>
      </c>
      <c r="I543">
        <f t="shared" si="8"/>
        <v>0</v>
      </c>
      <c r="J543" s="732"/>
      <c r="K543" s="732"/>
      <c r="L543" s="732"/>
      <c r="M543" s="732"/>
      <c r="N543" s="732"/>
      <c r="O543" s="732"/>
      <c r="P543" s="732"/>
      <c r="Q543" s="732"/>
      <c r="R543" s="732"/>
      <c r="S543" s="732"/>
      <c r="T543" s="732"/>
      <c r="U543" s="732"/>
      <c r="V543" s="732"/>
      <c r="W543" s="732"/>
      <c r="X543" s="732"/>
      <c r="Y543" s="732"/>
      <c r="Z543" s="732"/>
      <c r="AA543" s="732"/>
      <c r="AB543" s="732"/>
      <c r="AC543" s="732"/>
      <c r="AD543" s="732"/>
      <c r="AE543" s="732"/>
      <c r="AF543" s="732"/>
      <c r="AG543" s="732"/>
      <c r="AH543" s="732"/>
      <c r="AI543" s="732"/>
      <c r="AJ543" s="732"/>
      <c r="AK543" s="732"/>
      <c r="AL543" s="732"/>
      <c r="AM543" s="732"/>
      <c r="AN543" s="732"/>
      <c r="AO543" s="732"/>
      <c r="AP543" s="732"/>
      <c r="AQ543" s="732"/>
      <c r="AR543" s="732"/>
      <c r="AS543" s="732"/>
      <c r="AT543" s="732"/>
      <c r="AU543" s="732"/>
      <c r="AV543" s="732"/>
      <c r="AW543" s="732"/>
      <c r="AX543" s="732"/>
      <c r="AY543" s="732"/>
      <c r="AZ543" s="732"/>
      <c r="BA543" s="732"/>
      <c r="BB543" s="732"/>
      <c r="BC543" s="732"/>
      <c r="BD543" s="732"/>
      <c r="BE543" s="732"/>
      <c r="BF543" s="732"/>
      <c r="BG543" s="732"/>
      <c r="BH543" s="732"/>
      <c r="BI543" s="732"/>
      <c r="BJ543" s="732"/>
      <c r="BK543" s="732"/>
    </row>
    <row r="544" spans="1:63" ht="22.5" customHeight="1">
      <c r="A544" s="496">
        <v>4</v>
      </c>
      <c r="B544" s="497" t="s">
        <v>915</v>
      </c>
      <c r="C544" s="498" t="s">
        <v>913</v>
      </c>
      <c r="D544" s="498"/>
      <c r="E544" s="497"/>
      <c r="F544" s="498"/>
      <c r="G544" s="550" t="s">
        <v>3263</v>
      </c>
      <c r="H544" s="549" t="s">
        <v>604</v>
      </c>
      <c r="I544">
        <f t="shared" si="8"/>
        <v>0</v>
      </c>
      <c r="J544" s="732"/>
      <c r="K544" s="732"/>
      <c r="L544" s="731">
        <v>6064</v>
      </c>
      <c r="M544" s="732"/>
      <c r="N544" s="732"/>
      <c r="O544" s="732"/>
      <c r="P544" s="732"/>
      <c r="Q544" s="731">
        <v>2070</v>
      </c>
      <c r="R544" s="732"/>
      <c r="S544" s="731">
        <v>100</v>
      </c>
      <c r="T544" s="732"/>
      <c r="U544" s="732"/>
      <c r="V544" s="732"/>
      <c r="W544" s="732"/>
      <c r="X544" s="732"/>
      <c r="Y544" s="732"/>
      <c r="Z544" s="732"/>
      <c r="AA544" s="732"/>
      <c r="AB544" s="732"/>
      <c r="AC544" s="732"/>
      <c r="AD544" s="732"/>
      <c r="AE544" s="732"/>
      <c r="AF544" s="732"/>
      <c r="AG544" s="732"/>
      <c r="AH544" s="732"/>
      <c r="AI544" s="732"/>
      <c r="AJ544" s="732"/>
      <c r="AK544" s="732"/>
      <c r="AL544" s="732"/>
      <c r="AM544" s="732"/>
      <c r="AN544" s="732"/>
      <c r="AO544" s="732"/>
      <c r="AP544" s="732"/>
      <c r="AQ544" s="732"/>
      <c r="AR544" s="732"/>
      <c r="AS544" s="732"/>
      <c r="AT544" s="732"/>
      <c r="AU544" s="732"/>
      <c r="AV544" s="732"/>
      <c r="AW544" s="732"/>
      <c r="AX544" s="732"/>
      <c r="AY544" s="732"/>
      <c r="AZ544" s="732"/>
      <c r="BA544" s="732"/>
      <c r="BB544" s="732"/>
      <c r="BC544" s="732"/>
      <c r="BD544" s="732"/>
      <c r="BE544" s="732"/>
      <c r="BF544" s="732"/>
      <c r="BG544" s="732"/>
      <c r="BH544" s="732"/>
      <c r="BI544" s="732"/>
      <c r="BJ544" s="732"/>
      <c r="BK544" s="732"/>
    </row>
    <row r="545" spans="1:63" ht="22.5" customHeight="1">
      <c r="A545" s="496">
        <v>4</v>
      </c>
      <c r="B545" s="497" t="s">
        <v>915</v>
      </c>
      <c r="C545" s="498" t="s">
        <v>913</v>
      </c>
      <c r="D545" s="498"/>
      <c r="E545" s="497"/>
      <c r="F545" s="498"/>
      <c r="G545" s="550" t="s">
        <v>3264</v>
      </c>
      <c r="H545" s="556" t="s">
        <v>605</v>
      </c>
      <c r="I545">
        <f t="shared" si="8"/>
        <v>126031.25</v>
      </c>
      <c r="J545" s="731">
        <v>944099.27</v>
      </c>
      <c r="K545" s="732"/>
      <c r="L545" s="732"/>
      <c r="M545" s="732"/>
      <c r="N545" s="731">
        <v>325784.08</v>
      </c>
      <c r="O545" s="731">
        <v>246</v>
      </c>
      <c r="P545" s="731">
        <v>29557</v>
      </c>
      <c r="Q545" s="731">
        <v>27488</v>
      </c>
      <c r="R545" s="732"/>
      <c r="S545" s="731">
        <v>49799.7</v>
      </c>
      <c r="T545" s="731">
        <v>51579.64</v>
      </c>
      <c r="U545" s="732"/>
      <c r="V545" s="731">
        <v>126031.25</v>
      </c>
      <c r="W545" s="732"/>
      <c r="X545" s="732"/>
      <c r="Y545" s="731">
        <v>4000</v>
      </c>
      <c r="Z545" s="731">
        <v>21440.400000000001</v>
      </c>
      <c r="AA545" s="731">
        <v>31113.3</v>
      </c>
      <c r="AB545" s="732"/>
      <c r="AC545" s="732"/>
      <c r="AD545" s="731">
        <v>5297682.47</v>
      </c>
      <c r="AE545" s="732"/>
      <c r="AF545" s="732"/>
      <c r="AG545" s="732"/>
      <c r="AH545" s="731">
        <v>7071.43</v>
      </c>
      <c r="AI545" s="732"/>
      <c r="AJ545" s="732"/>
      <c r="AK545" s="731">
        <v>44064</v>
      </c>
      <c r="AL545" s="731">
        <v>206795.96</v>
      </c>
      <c r="AM545" s="731">
        <v>2430.54</v>
      </c>
      <c r="AN545" s="731">
        <v>21420</v>
      </c>
      <c r="AO545" s="732"/>
      <c r="AP545" s="732"/>
      <c r="AQ545" s="732"/>
      <c r="AR545" s="731">
        <v>668461.5</v>
      </c>
      <c r="AS545" s="732"/>
      <c r="AT545" s="732"/>
      <c r="AU545" s="732"/>
      <c r="AV545" s="732"/>
      <c r="AW545" s="731">
        <v>10395</v>
      </c>
      <c r="AX545" s="732"/>
      <c r="AY545" s="732"/>
      <c r="AZ545" s="732"/>
      <c r="BA545" s="731">
        <v>1000</v>
      </c>
      <c r="BB545" s="732"/>
      <c r="BC545" s="732"/>
      <c r="BD545" s="731">
        <v>85448</v>
      </c>
      <c r="BE545" s="732"/>
      <c r="BF545" s="732"/>
      <c r="BG545" s="731">
        <v>212779.82</v>
      </c>
      <c r="BH545" s="731">
        <v>5489</v>
      </c>
      <c r="BI545" s="731">
        <v>170172.79999999999</v>
      </c>
      <c r="BJ545" s="731">
        <v>2563.1999999999998</v>
      </c>
      <c r="BK545" s="732"/>
    </row>
    <row r="546" spans="1:63" ht="22.5" customHeight="1">
      <c r="A546" s="496">
        <v>4</v>
      </c>
      <c r="B546" s="497" t="s">
        <v>915</v>
      </c>
      <c r="C546" s="498" t="s">
        <v>913</v>
      </c>
      <c r="D546" s="498"/>
      <c r="E546" s="497"/>
      <c r="F546" s="498"/>
      <c r="G546" s="550" t="s">
        <v>3265</v>
      </c>
      <c r="H546" s="549" t="s">
        <v>606</v>
      </c>
      <c r="I546">
        <f t="shared" si="8"/>
        <v>0</v>
      </c>
      <c r="J546" s="732"/>
      <c r="K546" s="732"/>
      <c r="L546" s="732"/>
      <c r="M546" s="732"/>
      <c r="N546" s="732"/>
      <c r="O546" s="732"/>
      <c r="P546" s="732"/>
      <c r="Q546" s="732"/>
      <c r="R546" s="732"/>
      <c r="S546" s="732"/>
      <c r="T546" s="732"/>
      <c r="U546" s="732"/>
      <c r="V546" s="732"/>
      <c r="W546" s="732"/>
      <c r="X546" s="732"/>
      <c r="Y546" s="732"/>
      <c r="Z546" s="732"/>
      <c r="AA546" s="732"/>
      <c r="AB546" s="732"/>
      <c r="AC546" s="732"/>
      <c r="AD546" s="731">
        <v>7947035.7300000004</v>
      </c>
      <c r="AE546" s="732"/>
      <c r="AF546" s="732"/>
      <c r="AG546" s="732"/>
      <c r="AH546" s="732"/>
      <c r="AI546" s="732"/>
      <c r="AJ546" s="732"/>
      <c r="AK546" s="732"/>
      <c r="AL546" s="732"/>
      <c r="AM546" s="732"/>
      <c r="AN546" s="732"/>
      <c r="AO546" s="732"/>
      <c r="AP546" s="732"/>
      <c r="AQ546" s="732"/>
      <c r="AR546" s="732"/>
      <c r="AS546" s="732"/>
      <c r="AT546" s="732"/>
      <c r="AU546" s="732"/>
      <c r="AV546" s="731">
        <v>54540</v>
      </c>
      <c r="AW546" s="732"/>
      <c r="AX546" s="732"/>
      <c r="AY546" s="732"/>
      <c r="AZ546" s="732"/>
      <c r="BA546" s="732"/>
      <c r="BB546" s="732"/>
      <c r="BC546" s="732"/>
      <c r="BD546" s="732"/>
      <c r="BE546" s="732"/>
      <c r="BF546" s="732"/>
      <c r="BG546" s="732"/>
      <c r="BH546" s="732"/>
      <c r="BI546" s="732"/>
      <c r="BJ546" s="732"/>
      <c r="BK546" s="732"/>
    </row>
    <row r="547" spans="1:63" ht="22.5" customHeight="1">
      <c r="A547" s="496">
        <v>4</v>
      </c>
      <c r="B547" s="497" t="s">
        <v>915</v>
      </c>
      <c r="C547" s="498" t="s">
        <v>913</v>
      </c>
      <c r="D547" s="498"/>
      <c r="E547" s="497"/>
      <c r="F547" s="498"/>
      <c r="G547" s="550" t="s">
        <v>3266</v>
      </c>
      <c r="H547" s="549" t="s">
        <v>607</v>
      </c>
      <c r="I547">
        <f t="shared" si="8"/>
        <v>0</v>
      </c>
      <c r="J547" s="731">
        <v>104771.5</v>
      </c>
      <c r="K547" s="732"/>
      <c r="L547" s="732"/>
      <c r="M547" s="732"/>
      <c r="N547" s="732"/>
      <c r="O547" s="732"/>
      <c r="P547" s="732"/>
      <c r="Q547" s="732"/>
      <c r="R547" s="732"/>
      <c r="S547" s="732"/>
      <c r="T547" s="732"/>
      <c r="U547" s="732"/>
      <c r="V547" s="732"/>
      <c r="W547" s="732"/>
      <c r="X547" s="732"/>
      <c r="Y547" s="732"/>
      <c r="Z547" s="732"/>
      <c r="AA547" s="732"/>
      <c r="AB547" s="732"/>
      <c r="AC547" s="732"/>
      <c r="AD547" s="731">
        <v>1246113.68</v>
      </c>
      <c r="AE547" s="732"/>
      <c r="AF547" s="732"/>
      <c r="AG547" s="732"/>
      <c r="AH547" s="732"/>
      <c r="AI547" s="732"/>
      <c r="AJ547" s="732"/>
      <c r="AK547" s="732"/>
      <c r="AL547" s="732"/>
      <c r="AM547" s="732"/>
      <c r="AN547" s="732"/>
      <c r="AO547" s="732"/>
      <c r="AP547" s="732"/>
      <c r="AQ547" s="732"/>
      <c r="AR547" s="732"/>
      <c r="AS547" s="732"/>
      <c r="AT547" s="732"/>
      <c r="AU547" s="732"/>
      <c r="AV547" s="732"/>
      <c r="AW547" s="732"/>
      <c r="AX547" s="732"/>
      <c r="AY547" s="732"/>
      <c r="AZ547" s="732"/>
      <c r="BA547" s="732"/>
      <c r="BB547" s="732"/>
      <c r="BC547" s="732"/>
      <c r="BD547" s="732"/>
      <c r="BE547" s="732"/>
      <c r="BF547" s="732"/>
      <c r="BG547" s="732"/>
      <c r="BH547" s="732"/>
      <c r="BI547" s="732"/>
      <c r="BJ547" s="732"/>
      <c r="BK547" s="732"/>
    </row>
    <row r="548" spans="1:63" ht="22.5" customHeight="1">
      <c r="A548" s="496">
        <v>4</v>
      </c>
      <c r="B548" s="497" t="s">
        <v>915</v>
      </c>
      <c r="C548" s="498" t="s">
        <v>913</v>
      </c>
      <c r="D548" s="498"/>
      <c r="E548" s="497"/>
      <c r="F548" s="498"/>
      <c r="G548" s="550" t="s">
        <v>3267</v>
      </c>
      <c r="H548" s="549" t="s">
        <v>608</v>
      </c>
      <c r="I548">
        <f t="shared" si="8"/>
        <v>105030</v>
      </c>
      <c r="J548" s="732"/>
      <c r="K548" s="732"/>
      <c r="L548" s="731">
        <v>110370</v>
      </c>
      <c r="M548" s="732"/>
      <c r="N548" s="732"/>
      <c r="O548" s="732"/>
      <c r="P548" s="732"/>
      <c r="Q548" s="732"/>
      <c r="R548" s="732"/>
      <c r="S548" s="732"/>
      <c r="T548" s="732"/>
      <c r="U548" s="731">
        <v>16550</v>
      </c>
      <c r="V548" s="731">
        <v>105030</v>
      </c>
      <c r="W548" s="731">
        <v>292360</v>
      </c>
      <c r="X548" s="731">
        <v>97200</v>
      </c>
      <c r="Y548" s="732"/>
      <c r="Z548" s="731">
        <v>321133</v>
      </c>
      <c r="AA548" s="731">
        <v>398790</v>
      </c>
      <c r="AB548" s="732"/>
      <c r="AC548" s="731">
        <v>166190</v>
      </c>
      <c r="AD548" s="731">
        <v>266455</v>
      </c>
      <c r="AE548" s="732"/>
      <c r="AF548" s="731">
        <v>365660</v>
      </c>
      <c r="AG548" s="732"/>
      <c r="AH548" s="731">
        <v>58100</v>
      </c>
      <c r="AI548" s="732"/>
      <c r="AJ548" s="732"/>
      <c r="AK548" s="732"/>
      <c r="AL548" s="732"/>
      <c r="AM548" s="731">
        <v>64790</v>
      </c>
      <c r="AN548" s="731">
        <v>411777.2</v>
      </c>
      <c r="AO548" s="732"/>
      <c r="AP548" s="732"/>
      <c r="AQ548" s="732"/>
      <c r="AR548" s="732"/>
      <c r="AS548" s="732"/>
      <c r="AT548" s="731">
        <v>55050</v>
      </c>
      <c r="AU548" s="732"/>
      <c r="AV548" s="731">
        <v>629946</v>
      </c>
      <c r="AW548" s="731">
        <v>31850</v>
      </c>
      <c r="AX548" s="732"/>
      <c r="AY548" s="732"/>
      <c r="AZ548" s="732"/>
      <c r="BA548" s="732"/>
      <c r="BB548" s="732"/>
      <c r="BC548" s="731">
        <v>300</v>
      </c>
      <c r="BD548" s="732"/>
      <c r="BE548" s="732"/>
      <c r="BF548" s="731">
        <v>200980</v>
      </c>
      <c r="BG548" s="731">
        <v>151420</v>
      </c>
      <c r="BH548" s="731">
        <v>113100</v>
      </c>
      <c r="BI548" s="731">
        <v>294166.5</v>
      </c>
      <c r="BJ548" s="731">
        <v>106450</v>
      </c>
      <c r="BK548" s="732"/>
    </row>
    <row r="549" spans="1:63" ht="22.5" customHeight="1">
      <c r="A549" s="496">
        <v>4</v>
      </c>
      <c r="B549" s="497" t="s">
        <v>915</v>
      </c>
      <c r="C549" s="498" t="s">
        <v>913</v>
      </c>
      <c r="D549" s="498"/>
      <c r="E549" s="497"/>
      <c r="F549" s="498"/>
      <c r="G549" s="550" t="s">
        <v>3268</v>
      </c>
      <c r="H549" s="549" t="s">
        <v>609</v>
      </c>
      <c r="I549">
        <f t="shared" si="8"/>
        <v>0</v>
      </c>
      <c r="J549" s="732"/>
      <c r="K549" s="732"/>
      <c r="L549" s="732"/>
      <c r="M549" s="732"/>
      <c r="N549" s="731">
        <v>3000</v>
      </c>
      <c r="O549" s="732"/>
      <c r="P549" s="732"/>
      <c r="Q549" s="732"/>
      <c r="R549" s="732"/>
      <c r="S549" s="732"/>
      <c r="T549" s="732"/>
      <c r="U549" s="732"/>
      <c r="V549" s="732"/>
      <c r="W549" s="731">
        <v>80500</v>
      </c>
      <c r="X549" s="732"/>
      <c r="Y549" s="732"/>
      <c r="Z549" s="732"/>
      <c r="AA549" s="732"/>
      <c r="AB549" s="732"/>
      <c r="AC549" s="732"/>
      <c r="AD549" s="731">
        <v>316066.06</v>
      </c>
      <c r="AE549" s="732"/>
      <c r="AF549" s="731">
        <v>42840</v>
      </c>
      <c r="AG549" s="732"/>
      <c r="AH549" s="731">
        <v>3000</v>
      </c>
      <c r="AI549" s="732"/>
      <c r="AJ549" s="731">
        <v>80000</v>
      </c>
      <c r="AK549" s="732"/>
      <c r="AL549" s="732"/>
      <c r="AM549" s="732"/>
      <c r="AN549" s="731">
        <v>3000</v>
      </c>
      <c r="AO549" s="732"/>
      <c r="AP549" s="732"/>
      <c r="AQ549" s="732"/>
      <c r="AR549" s="732"/>
      <c r="AS549" s="732"/>
      <c r="AT549" s="732"/>
      <c r="AU549" s="732"/>
      <c r="AV549" s="732"/>
      <c r="AW549" s="732"/>
      <c r="AX549" s="732"/>
      <c r="AY549" s="731">
        <v>87200</v>
      </c>
      <c r="AZ549" s="732"/>
      <c r="BA549" s="732"/>
      <c r="BB549" s="732"/>
      <c r="BC549" s="732"/>
      <c r="BD549" s="732"/>
      <c r="BE549" s="732"/>
      <c r="BF549" s="731">
        <v>29040</v>
      </c>
      <c r="BG549" s="732"/>
      <c r="BH549" s="732"/>
      <c r="BI549" s="731">
        <v>79040</v>
      </c>
      <c r="BJ549" s="732"/>
      <c r="BK549" s="732"/>
    </row>
    <row r="550" spans="1:63" ht="22.5" customHeight="1">
      <c r="A550" s="496">
        <v>4</v>
      </c>
      <c r="B550" s="497" t="s">
        <v>915</v>
      </c>
      <c r="C550" s="498" t="s">
        <v>913</v>
      </c>
      <c r="D550" s="498"/>
      <c r="E550" s="497"/>
      <c r="F550" s="498"/>
      <c r="G550" s="550" t="s">
        <v>3269</v>
      </c>
      <c r="H550" s="549" t="s">
        <v>610</v>
      </c>
      <c r="I550">
        <f t="shared" si="8"/>
        <v>0</v>
      </c>
      <c r="J550" s="731">
        <v>1009048</v>
      </c>
      <c r="K550" s="732"/>
      <c r="L550" s="732"/>
      <c r="M550" s="731">
        <v>2000</v>
      </c>
      <c r="N550" s="731">
        <v>6583</v>
      </c>
      <c r="O550" s="731">
        <v>11566</v>
      </c>
      <c r="P550" s="732"/>
      <c r="Q550" s="731">
        <v>4800</v>
      </c>
      <c r="R550" s="732"/>
      <c r="S550" s="732"/>
      <c r="T550" s="732"/>
      <c r="U550" s="732"/>
      <c r="V550" s="732"/>
      <c r="W550" s="732"/>
      <c r="X550" s="732"/>
      <c r="Y550" s="732"/>
      <c r="Z550" s="731">
        <v>57000</v>
      </c>
      <c r="AA550" s="731">
        <v>2000</v>
      </c>
      <c r="AB550" s="732"/>
      <c r="AC550" s="732"/>
      <c r="AD550" s="731">
        <v>800450</v>
      </c>
      <c r="AE550" s="732"/>
      <c r="AF550" s="731">
        <v>55000</v>
      </c>
      <c r="AG550" s="731">
        <v>12480</v>
      </c>
      <c r="AH550" s="731">
        <v>12480</v>
      </c>
      <c r="AI550" s="732"/>
      <c r="AJ550" s="732"/>
      <c r="AK550" s="731">
        <v>55000</v>
      </c>
      <c r="AL550" s="732"/>
      <c r="AM550" s="731">
        <v>7400</v>
      </c>
      <c r="AN550" s="731">
        <v>60000</v>
      </c>
      <c r="AO550" s="731">
        <v>16000</v>
      </c>
      <c r="AP550" s="732"/>
      <c r="AQ550" s="732"/>
      <c r="AR550" s="732"/>
      <c r="AS550" s="732"/>
      <c r="AT550" s="732"/>
      <c r="AU550" s="731">
        <v>40000</v>
      </c>
      <c r="AV550" s="732"/>
      <c r="AW550" s="732"/>
      <c r="AX550" s="732"/>
      <c r="AY550" s="731">
        <v>74560</v>
      </c>
      <c r="AZ550" s="732"/>
      <c r="BA550" s="731">
        <v>55000</v>
      </c>
      <c r="BB550" s="732"/>
      <c r="BC550" s="732"/>
      <c r="BD550" s="731">
        <v>84960</v>
      </c>
      <c r="BE550" s="732"/>
      <c r="BF550" s="731">
        <v>122480</v>
      </c>
      <c r="BG550" s="732"/>
      <c r="BH550" s="732"/>
      <c r="BI550" s="732"/>
      <c r="BJ550" s="732"/>
      <c r="BK550" s="732"/>
    </row>
    <row r="551" spans="1:63" ht="22.5" customHeight="1">
      <c r="A551" s="496">
        <v>4</v>
      </c>
      <c r="B551" s="497" t="s">
        <v>915</v>
      </c>
      <c r="C551" s="498" t="s">
        <v>913</v>
      </c>
      <c r="D551" s="498"/>
      <c r="E551" s="497"/>
      <c r="F551" s="498"/>
      <c r="G551" s="550" t="s">
        <v>3270</v>
      </c>
      <c r="H551" s="549" t="s">
        <v>611</v>
      </c>
      <c r="I551">
        <f t="shared" si="8"/>
        <v>9364266.9199999999</v>
      </c>
      <c r="J551" s="731">
        <v>2302526.81</v>
      </c>
      <c r="K551" s="731">
        <v>4600</v>
      </c>
      <c r="L551" s="731">
        <v>20800</v>
      </c>
      <c r="M551" s="731">
        <v>29892</v>
      </c>
      <c r="N551" s="731">
        <v>112566.11</v>
      </c>
      <c r="O551" s="731">
        <v>73115</v>
      </c>
      <c r="P551" s="731">
        <v>31100.2</v>
      </c>
      <c r="Q551" s="731">
        <v>23650.3</v>
      </c>
      <c r="R551" s="731">
        <v>5900</v>
      </c>
      <c r="S551" s="731">
        <v>51316</v>
      </c>
      <c r="T551" s="731">
        <v>268418.07</v>
      </c>
      <c r="U551" s="731">
        <v>95822</v>
      </c>
      <c r="V551" s="731">
        <v>9364266.9199999999</v>
      </c>
      <c r="W551" s="731">
        <v>227635.01</v>
      </c>
      <c r="X551" s="731">
        <v>132500</v>
      </c>
      <c r="Y551" s="731">
        <v>4250</v>
      </c>
      <c r="Z551" s="731">
        <v>184923.46</v>
      </c>
      <c r="AA551" s="731">
        <v>86423</v>
      </c>
      <c r="AB551" s="731">
        <v>43558</v>
      </c>
      <c r="AC551" s="731">
        <v>12725</v>
      </c>
      <c r="AD551" s="731">
        <v>3803513.82</v>
      </c>
      <c r="AE551" s="731">
        <v>93348.82</v>
      </c>
      <c r="AF551" s="731">
        <v>89138.08</v>
      </c>
      <c r="AG551" s="731">
        <v>6550</v>
      </c>
      <c r="AH551" s="731">
        <v>529727.93999999994</v>
      </c>
      <c r="AI551" s="731">
        <v>250063.98</v>
      </c>
      <c r="AJ551" s="731">
        <v>300256.15000000002</v>
      </c>
      <c r="AK551" s="731">
        <v>49717.45</v>
      </c>
      <c r="AL551" s="731">
        <v>428273.36</v>
      </c>
      <c r="AM551" s="731">
        <v>59770</v>
      </c>
      <c r="AN551" s="731">
        <v>170745.89</v>
      </c>
      <c r="AO551" s="731">
        <v>50438.57</v>
      </c>
      <c r="AP551" s="731">
        <v>25442.5</v>
      </c>
      <c r="AQ551" s="731">
        <v>19510</v>
      </c>
      <c r="AR551" s="731">
        <v>1084695.18</v>
      </c>
      <c r="AS551" s="731">
        <v>119849.99</v>
      </c>
      <c r="AT551" s="731">
        <v>20287.740000000002</v>
      </c>
      <c r="AU551" s="731">
        <v>639248.75</v>
      </c>
      <c r="AV551" s="731">
        <v>207720.89</v>
      </c>
      <c r="AW551" s="731">
        <v>15639</v>
      </c>
      <c r="AX551" s="731">
        <v>299353.12</v>
      </c>
      <c r="AY551" s="731">
        <v>239219.94</v>
      </c>
      <c r="AZ551" s="731">
        <v>165949.10999999999</v>
      </c>
      <c r="BA551" s="731">
        <v>96203.11</v>
      </c>
      <c r="BB551" s="731">
        <v>30322.07</v>
      </c>
      <c r="BC551" s="731">
        <v>37096.5</v>
      </c>
      <c r="BD551" s="731">
        <v>1568196</v>
      </c>
      <c r="BE551" s="731">
        <v>347885</v>
      </c>
      <c r="BF551" s="731">
        <v>14000</v>
      </c>
      <c r="BG551" s="731">
        <v>208973</v>
      </c>
      <c r="BH551" s="731">
        <v>41656.06</v>
      </c>
      <c r="BI551" s="731">
        <v>273593.77</v>
      </c>
      <c r="BJ551" s="731">
        <v>35483</v>
      </c>
      <c r="BK551" s="731">
        <v>10350</v>
      </c>
    </row>
    <row r="552" spans="1:63" ht="22.5" customHeight="1">
      <c r="A552" s="496">
        <v>4</v>
      </c>
      <c r="B552" s="497" t="s">
        <v>915</v>
      </c>
      <c r="C552" s="498" t="s">
        <v>913</v>
      </c>
      <c r="D552" s="498"/>
      <c r="E552" s="497"/>
      <c r="F552" s="498"/>
      <c r="G552" s="550" t="s">
        <v>3271</v>
      </c>
      <c r="H552" s="549" t="s">
        <v>612</v>
      </c>
      <c r="I552">
        <f t="shared" si="8"/>
        <v>0</v>
      </c>
      <c r="J552" s="732"/>
      <c r="K552" s="731">
        <v>8400</v>
      </c>
      <c r="L552" s="731">
        <v>6180</v>
      </c>
      <c r="M552" s="732"/>
      <c r="N552" s="732"/>
      <c r="O552" s="732"/>
      <c r="P552" s="732"/>
      <c r="Q552" s="732"/>
      <c r="R552" s="731">
        <v>10800</v>
      </c>
      <c r="S552" s="732"/>
      <c r="T552" s="732"/>
      <c r="U552" s="732"/>
      <c r="V552" s="732"/>
      <c r="W552" s="732"/>
      <c r="X552" s="732"/>
      <c r="Y552" s="732"/>
      <c r="Z552" s="731">
        <v>16440</v>
      </c>
      <c r="AA552" s="732"/>
      <c r="AB552" s="732"/>
      <c r="AC552" s="732"/>
      <c r="AD552" s="732"/>
      <c r="AE552" s="732"/>
      <c r="AF552" s="731">
        <v>1650</v>
      </c>
      <c r="AG552" s="731">
        <v>100034.04</v>
      </c>
      <c r="AH552" s="731">
        <v>1290</v>
      </c>
      <c r="AI552" s="732"/>
      <c r="AJ552" s="732"/>
      <c r="AK552" s="732"/>
      <c r="AL552" s="731">
        <v>570</v>
      </c>
      <c r="AM552" s="731">
        <v>1260</v>
      </c>
      <c r="AN552" s="731">
        <v>5160</v>
      </c>
      <c r="AO552" s="732"/>
      <c r="AP552" s="731">
        <v>1500</v>
      </c>
      <c r="AQ552" s="732"/>
      <c r="AR552" s="731">
        <v>9335</v>
      </c>
      <c r="AS552" s="731">
        <v>300</v>
      </c>
      <c r="AT552" s="732"/>
      <c r="AU552" s="732"/>
      <c r="AV552" s="731">
        <v>990</v>
      </c>
      <c r="AW552" s="732"/>
      <c r="AX552" s="732"/>
      <c r="AY552" s="732"/>
      <c r="AZ552" s="732"/>
      <c r="BA552" s="732"/>
      <c r="BB552" s="731">
        <v>360</v>
      </c>
      <c r="BC552" s="732"/>
      <c r="BD552" s="732"/>
      <c r="BE552" s="732"/>
      <c r="BF552" s="732"/>
      <c r="BG552" s="732"/>
      <c r="BH552" s="731">
        <v>300</v>
      </c>
      <c r="BI552" s="732"/>
      <c r="BJ552" s="732"/>
      <c r="BK552" s="732"/>
    </row>
    <row r="553" spans="1:63" ht="22.5" customHeight="1">
      <c r="A553" s="496">
        <v>4</v>
      </c>
      <c r="B553" s="497" t="s">
        <v>915</v>
      </c>
      <c r="C553" s="498" t="s">
        <v>913</v>
      </c>
      <c r="D553" s="498"/>
      <c r="E553" s="497"/>
      <c r="F553" s="498"/>
      <c r="G553" s="550" t="s">
        <v>3272</v>
      </c>
      <c r="H553" s="549" t="s">
        <v>3980</v>
      </c>
      <c r="I553">
        <f t="shared" si="8"/>
        <v>0</v>
      </c>
      <c r="J553" s="732"/>
      <c r="K553" s="732"/>
      <c r="L553" s="732"/>
      <c r="M553" s="732"/>
      <c r="N553" s="732"/>
      <c r="O553" s="732"/>
      <c r="P553" s="732"/>
      <c r="Q553" s="732"/>
      <c r="R553" s="732"/>
      <c r="S553" s="732"/>
      <c r="T553" s="732"/>
      <c r="U553" s="732"/>
      <c r="V553" s="732"/>
      <c r="W553" s="732"/>
      <c r="X553" s="732"/>
      <c r="Y553" s="732"/>
      <c r="Z553" s="732"/>
      <c r="AA553" s="732"/>
      <c r="AB553" s="732"/>
      <c r="AC553" s="732"/>
      <c r="AD553" s="732"/>
      <c r="AE553" s="732"/>
      <c r="AF553" s="732"/>
      <c r="AG553" s="732"/>
      <c r="AH553" s="732"/>
      <c r="AI553" s="732"/>
      <c r="AJ553" s="732"/>
      <c r="AK553" s="732"/>
      <c r="AL553" s="732"/>
      <c r="AM553" s="732"/>
      <c r="AN553" s="732"/>
      <c r="AO553" s="732"/>
      <c r="AP553" s="732"/>
      <c r="AQ553" s="732"/>
      <c r="AR553" s="732"/>
      <c r="AS553" s="732"/>
      <c r="AT553" s="732"/>
      <c r="AU553" s="732"/>
      <c r="AV553" s="732"/>
      <c r="AW553" s="732"/>
      <c r="AX553" s="732"/>
      <c r="AY553" s="732"/>
      <c r="AZ553" s="732"/>
      <c r="BA553" s="732"/>
      <c r="BB553" s="732"/>
      <c r="BC553" s="732"/>
      <c r="BD553" s="731">
        <v>85000</v>
      </c>
      <c r="BE553" s="732"/>
      <c r="BF553" s="732"/>
      <c r="BG553" s="732"/>
      <c r="BH553" s="732"/>
      <c r="BI553" s="732"/>
      <c r="BJ553" s="732"/>
      <c r="BK553" s="732"/>
    </row>
    <row r="554" spans="1:63" ht="22.5" customHeight="1">
      <c r="A554" s="496">
        <v>4</v>
      </c>
      <c r="B554" s="497" t="s">
        <v>915</v>
      </c>
      <c r="C554" s="498" t="s">
        <v>913</v>
      </c>
      <c r="D554" s="498"/>
      <c r="E554" s="497"/>
      <c r="F554" s="498"/>
      <c r="G554" s="550" t="s">
        <v>3274</v>
      </c>
      <c r="H554" s="549" t="s">
        <v>3981</v>
      </c>
      <c r="I554">
        <f t="shared" si="8"/>
        <v>0</v>
      </c>
      <c r="J554" s="732"/>
      <c r="K554" s="732"/>
      <c r="L554" s="732"/>
      <c r="M554" s="732"/>
      <c r="N554" s="732"/>
      <c r="O554" s="732"/>
      <c r="P554" s="732"/>
      <c r="Q554" s="732"/>
      <c r="R554" s="732"/>
      <c r="S554" s="732"/>
      <c r="T554" s="732"/>
      <c r="U554" s="732"/>
      <c r="V554" s="732"/>
      <c r="W554" s="732"/>
      <c r="X554" s="731">
        <v>101861</v>
      </c>
      <c r="Y554" s="732"/>
      <c r="Z554" s="732"/>
      <c r="AA554" s="732"/>
      <c r="AB554" s="732"/>
      <c r="AC554" s="732"/>
      <c r="AD554" s="732"/>
      <c r="AE554" s="732"/>
      <c r="AF554" s="732"/>
      <c r="AG554" s="732"/>
      <c r="AH554" s="732"/>
      <c r="AI554" s="732"/>
      <c r="AJ554" s="732"/>
      <c r="AK554" s="732"/>
      <c r="AL554" s="732"/>
      <c r="AM554" s="732"/>
      <c r="AN554" s="732"/>
      <c r="AO554" s="732"/>
      <c r="AP554" s="732"/>
      <c r="AQ554" s="732"/>
      <c r="AR554" s="732"/>
      <c r="AS554" s="732"/>
      <c r="AT554" s="732"/>
      <c r="AU554" s="732"/>
      <c r="AV554" s="732"/>
      <c r="AW554" s="731">
        <v>221915.98</v>
      </c>
      <c r="AX554" s="732"/>
      <c r="AY554" s="732"/>
      <c r="AZ554" s="732"/>
      <c r="BA554" s="732"/>
      <c r="BB554" s="732"/>
      <c r="BC554" s="732"/>
      <c r="BD554" s="732"/>
      <c r="BE554" s="732"/>
      <c r="BF554" s="732"/>
      <c r="BG554" s="732"/>
      <c r="BH554" s="732"/>
      <c r="BI554" s="732"/>
      <c r="BJ554" s="732"/>
      <c r="BK554" s="732"/>
    </row>
    <row r="555" spans="1:63" ht="22.5" customHeight="1">
      <c r="A555" s="496">
        <v>4</v>
      </c>
      <c r="B555" s="497" t="s">
        <v>915</v>
      </c>
      <c r="C555" s="498" t="s">
        <v>913</v>
      </c>
      <c r="D555" s="498"/>
      <c r="E555" s="497"/>
      <c r="F555" s="498"/>
      <c r="G555" s="550" t="s">
        <v>3275</v>
      </c>
      <c r="H555" s="549" t="s">
        <v>3982</v>
      </c>
      <c r="I555">
        <f t="shared" si="8"/>
        <v>0</v>
      </c>
      <c r="J555" s="732"/>
      <c r="K555" s="732"/>
      <c r="L555" s="731">
        <v>293833.40999999997</v>
      </c>
      <c r="M555" s="732"/>
      <c r="N555" s="731">
        <v>1693000</v>
      </c>
      <c r="O555" s="732"/>
      <c r="P555" s="731">
        <v>228533.16</v>
      </c>
      <c r="Q555" s="732"/>
      <c r="R555" s="731">
        <v>2247100</v>
      </c>
      <c r="S555" s="732"/>
      <c r="T555" s="732"/>
      <c r="U555" s="732"/>
      <c r="V555" s="732"/>
      <c r="W555" s="732"/>
      <c r="X555" s="732"/>
      <c r="Y555" s="731">
        <v>9304663.3100000005</v>
      </c>
      <c r="Z555" s="732"/>
      <c r="AA555" s="732"/>
      <c r="AB555" s="731">
        <v>3195000</v>
      </c>
      <c r="AC555" s="732"/>
      <c r="AD555" s="732"/>
      <c r="AE555" s="731">
        <v>4900</v>
      </c>
      <c r="AF555" s="732"/>
      <c r="AG555" s="732"/>
      <c r="AH555" s="732"/>
      <c r="AI555" s="732"/>
      <c r="AJ555" s="731">
        <v>68900</v>
      </c>
      <c r="AK555" s="732"/>
      <c r="AL555" s="732"/>
      <c r="AM555" s="731">
        <v>1</v>
      </c>
      <c r="AN555" s="731">
        <v>87011</v>
      </c>
      <c r="AO555" s="732"/>
      <c r="AP555" s="732"/>
      <c r="AQ555" s="731">
        <v>218216.29</v>
      </c>
      <c r="AR555" s="732"/>
      <c r="AS555" s="732"/>
      <c r="AT555" s="731">
        <v>207000</v>
      </c>
      <c r="AU555" s="731">
        <v>8317500</v>
      </c>
      <c r="AV555" s="732"/>
      <c r="AW555" s="732"/>
      <c r="AX555" s="732"/>
      <c r="AY555" s="732"/>
      <c r="AZ555" s="732"/>
      <c r="BA555" s="732"/>
      <c r="BB555" s="732"/>
      <c r="BC555" s="732"/>
      <c r="BD555" s="732"/>
      <c r="BE555" s="731">
        <v>784250</v>
      </c>
      <c r="BF555" s="732"/>
      <c r="BG555" s="732"/>
      <c r="BH555" s="731">
        <v>1599000</v>
      </c>
      <c r="BI555" s="731">
        <v>11747292.5</v>
      </c>
      <c r="BJ555" s="732"/>
      <c r="BK555" s="732"/>
    </row>
    <row r="556" spans="1:63" ht="22.5" customHeight="1">
      <c r="A556" s="496">
        <v>4</v>
      </c>
      <c r="B556" s="497" t="s">
        <v>915</v>
      </c>
      <c r="C556" s="498" t="s">
        <v>913</v>
      </c>
      <c r="D556" s="498"/>
      <c r="E556" s="497"/>
      <c r="F556" s="498"/>
      <c r="G556" s="550" t="s">
        <v>3276</v>
      </c>
      <c r="H556" s="549" t="s">
        <v>3983</v>
      </c>
      <c r="I556">
        <f t="shared" si="8"/>
        <v>0</v>
      </c>
      <c r="J556" s="732"/>
      <c r="K556" s="732"/>
      <c r="L556" s="731">
        <v>358600</v>
      </c>
      <c r="M556" s="731">
        <v>230000</v>
      </c>
      <c r="N556" s="732"/>
      <c r="O556" s="732"/>
      <c r="P556" s="731">
        <v>37979</v>
      </c>
      <c r="Q556" s="732"/>
      <c r="R556" s="732"/>
      <c r="S556" s="732"/>
      <c r="T556" s="731">
        <v>17200</v>
      </c>
      <c r="U556" s="731">
        <v>8600</v>
      </c>
      <c r="V556" s="732"/>
      <c r="W556" s="732"/>
      <c r="X556" s="732"/>
      <c r="Y556" s="732"/>
      <c r="Z556" s="732"/>
      <c r="AA556" s="732"/>
      <c r="AB556" s="732"/>
      <c r="AC556" s="732"/>
      <c r="AD556" s="732"/>
      <c r="AE556" s="732"/>
      <c r="AF556" s="732"/>
      <c r="AG556" s="731">
        <v>105505</v>
      </c>
      <c r="AH556" s="732"/>
      <c r="AI556" s="732"/>
      <c r="AJ556" s="732"/>
      <c r="AK556" s="731">
        <v>20000</v>
      </c>
      <c r="AL556" s="732"/>
      <c r="AM556" s="732"/>
      <c r="AN556" s="732"/>
      <c r="AO556" s="732"/>
      <c r="AP556" s="732"/>
      <c r="AQ556" s="732"/>
      <c r="AR556" s="731">
        <v>3404806.34</v>
      </c>
      <c r="AS556" s="731">
        <v>228365.27</v>
      </c>
      <c r="AT556" s="732"/>
      <c r="AU556" s="731">
        <v>69275</v>
      </c>
      <c r="AV556" s="732"/>
      <c r="AW556" s="732"/>
      <c r="AX556" s="732"/>
      <c r="AY556" s="732"/>
      <c r="AZ556" s="732"/>
      <c r="BA556" s="732"/>
      <c r="BB556" s="731">
        <v>52956.18</v>
      </c>
      <c r="BC556" s="732"/>
      <c r="BD556" s="732"/>
      <c r="BE556" s="731">
        <v>13700</v>
      </c>
      <c r="BF556" s="732"/>
      <c r="BG556" s="732"/>
      <c r="BH556" s="732"/>
      <c r="BI556" s="731">
        <v>86036.56</v>
      </c>
      <c r="BJ556" s="732"/>
      <c r="BK556" s="732"/>
    </row>
    <row r="557" spans="1:63" ht="22.5" customHeight="1">
      <c r="A557" s="496">
        <v>4</v>
      </c>
      <c r="B557" s="497" t="s">
        <v>915</v>
      </c>
      <c r="C557" s="498" t="s">
        <v>913</v>
      </c>
      <c r="D557" s="498"/>
      <c r="E557" s="497"/>
      <c r="F557" s="498"/>
      <c r="G557" s="550" t="s">
        <v>3277</v>
      </c>
      <c r="H557" s="549" t="s">
        <v>3984</v>
      </c>
      <c r="I557">
        <f t="shared" si="8"/>
        <v>0</v>
      </c>
      <c r="J557" s="732"/>
      <c r="K557" s="731">
        <v>449000</v>
      </c>
      <c r="L557" s="731">
        <v>4044075</v>
      </c>
      <c r="M557" s="731">
        <v>11557550</v>
      </c>
      <c r="N557" s="731">
        <v>14242750</v>
      </c>
      <c r="O557" s="731">
        <v>108242262.81</v>
      </c>
      <c r="P557" s="731">
        <v>780900</v>
      </c>
      <c r="Q557" s="731">
        <v>655000</v>
      </c>
      <c r="R557" s="732"/>
      <c r="S557" s="732"/>
      <c r="T557" s="731">
        <v>12709300</v>
      </c>
      <c r="U557" s="731">
        <v>13852475</v>
      </c>
      <c r="V557" s="732"/>
      <c r="W557" s="731">
        <v>428000</v>
      </c>
      <c r="X557" s="731">
        <v>3957400</v>
      </c>
      <c r="Y557" s="732"/>
      <c r="Z557" s="731">
        <v>2190000</v>
      </c>
      <c r="AA557" s="731">
        <v>13456741.619999999</v>
      </c>
      <c r="AB557" s="731">
        <v>7099000</v>
      </c>
      <c r="AC557" s="731">
        <v>9881500</v>
      </c>
      <c r="AD557" s="732"/>
      <c r="AE557" s="731">
        <v>10381020</v>
      </c>
      <c r="AF557" s="731">
        <v>5426640</v>
      </c>
      <c r="AG557" s="731">
        <v>14296720</v>
      </c>
      <c r="AH557" s="731">
        <v>9424799.2899999991</v>
      </c>
      <c r="AI557" s="731">
        <v>11755500</v>
      </c>
      <c r="AJ557" s="731">
        <v>14876475.640000001</v>
      </c>
      <c r="AK557" s="731">
        <v>10817952</v>
      </c>
      <c r="AL557" s="731">
        <v>9253100</v>
      </c>
      <c r="AM557" s="731">
        <v>2631800</v>
      </c>
      <c r="AN557" s="731">
        <v>21595727.129999999</v>
      </c>
      <c r="AO557" s="731">
        <v>7443716.5</v>
      </c>
      <c r="AP557" s="731">
        <v>8886411.2200000007</v>
      </c>
      <c r="AQ557" s="731">
        <v>12430385.82</v>
      </c>
      <c r="AR557" s="732"/>
      <c r="AS557" s="731">
        <v>3340500</v>
      </c>
      <c r="AT557" s="731">
        <v>1299500</v>
      </c>
      <c r="AU557" s="731">
        <v>7823000</v>
      </c>
      <c r="AV557" s="731">
        <v>8119200</v>
      </c>
      <c r="AW557" s="731">
        <v>4168000</v>
      </c>
      <c r="AX557" s="731">
        <v>2573000</v>
      </c>
      <c r="AY557" s="731">
        <v>18247250</v>
      </c>
      <c r="AZ557" s="731">
        <v>1528500</v>
      </c>
      <c r="BA557" s="731">
        <v>2595860</v>
      </c>
      <c r="BB557" s="731">
        <v>7506680</v>
      </c>
      <c r="BC557" s="731">
        <v>1693000</v>
      </c>
      <c r="BD557" s="732"/>
      <c r="BE557" s="731">
        <v>3778320</v>
      </c>
      <c r="BF557" s="731">
        <v>3520770</v>
      </c>
      <c r="BG557" s="731">
        <v>6899412.5</v>
      </c>
      <c r="BH557" s="732"/>
      <c r="BI557" s="732"/>
      <c r="BJ557" s="731">
        <v>2128820</v>
      </c>
      <c r="BK557" s="731">
        <v>8955320</v>
      </c>
    </row>
    <row r="558" spans="1:63" ht="22.5" customHeight="1">
      <c r="A558" s="496">
        <v>4</v>
      </c>
      <c r="B558" s="497" t="s">
        <v>915</v>
      </c>
      <c r="C558" s="498" t="s">
        <v>913</v>
      </c>
      <c r="D558" s="498"/>
      <c r="E558" s="497"/>
      <c r="F558" s="498"/>
      <c r="G558" s="550" t="s">
        <v>3278</v>
      </c>
      <c r="H558" s="549" t="s">
        <v>3985</v>
      </c>
      <c r="I558">
        <f t="shared" si="8"/>
        <v>0</v>
      </c>
      <c r="J558" s="732"/>
      <c r="K558" s="731">
        <v>1431561.3</v>
      </c>
      <c r="L558" s="731">
        <v>3388539.64</v>
      </c>
      <c r="M558" s="731">
        <v>4391533.3099999996</v>
      </c>
      <c r="N558" s="731">
        <v>8267839.1900000004</v>
      </c>
      <c r="O558" s="731">
        <v>6930959.54</v>
      </c>
      <c r="P558" s="731">
        <v>2446325</v>
      </c>
      <c r="Q558" s="731">
        <v>3262072.96</v>
      </c>
      <c r="R558" s="731">
        <v>2112088.84</v>
      </c>
      <c r="S558" s="731">
        <v>2808148</v>
      </c>
      <c r="T558" s="731">
        <v>2848800</v>
      </c>
      <c r="U558" s="731">
        <v>1667910.71</v>
      </c>
      <c r="V558" s="732"/>
      <c r="W558" s="731">
        <v>2951436.41</v>
      </c>
      <c r="X558" s="731">
        <v>2487109.35</v>
      </c>
      <c r="Y558" s="731">
        <v>3771495</v>
      </c>
      <c r="Z558" s="731">
        <v>6280537.3700000001</v>
      </c>
      <c r="AA558" s="731">
        <v>4689374.45</v>
      </c>
      <c r="AB558" s="731">
        <v>2076281.16</v>
      </c>
      <c r="AC558" s="731">
        <v>1171375</v>
      </c>
      <c r="AD558" s="732"/>
      <c r="AE558" s="731">
        <v>3466127.12</v>
      </c>
      <c r="AF558" s="731">
        <v>5873148.3799999999</v>
      </c>
      <c r="AG558" s="731">
        <v>4179982.25</v>
      </c>
      <c r="AH558" s="731">
        <v>7389379.0199999996</v>
      </c>
      <c r="AI558" s="731">
        <v>2642466.56</v>
      </c>
      <c r="AJ558" s="731">
        <v>8733535.6400000006</v>
      </c>
      <c r="AK558" s="731">
        <v>5035770.96</v>
      </c>
      <c r="AL558" s="731">
        <v>4599428.79</v>
      </c>
      <c r="AM558" s="731">
        <v>3575531.7</v>
      </c>
      <c r="AN558" s="731">
        <v>8671154.7200000007</v>
      </c>
      <c r="AO558" s="731">
        <v>3716333.11</v>
      </c>
      <c r="AP558" s="731">
        <v>3272598.69</v>
      </c>
      <c r="AQ558" s="731">
        <v>2269032.41</v>
      </c>
      <c r="AR558" s="732"/>
      <c r="AS558" s="731">
        <v>2728867</v>
      </c>
      <c r="AT558" s="731">
        <v>1718501.8</v>
      </c>
      <c r="AU558" s="731">
        <v>6648802.3200000003</v>
      </c>
      <c r="AV558" s="731">
        <v>2856008</v>
      </c>
      <c r="AW558" s="731">
        <v>2150567.52</v>
      </c>
      <c r="AX558" s="731">
        <v>537456.53</v>
      </c>
      <c r="AY558" s="731">
        <v>7694718.0999999996</v>
      </c>
      <c r="AZ558" s="731">
        <v>2452312</v>
      </c>
      <c r="BA558" s="731">
        <v>807269.51</v>
      </c>
      <c r="BB558" s="731">
        <v>1473918.88</v>
      </c>
      <c r="BC558" s="731">
        <v>1534624.6</v>
      </c>
      <c r="BD558" s="732"/>
      <c r="BE558" s="731">
        <v>6116406.6299999999</v>
      </c>
      <c r="BF558" s="732"/>
      <c r="BG558" s="731">
        <v>6390688.46</v>
      </c>
      <c r="BH558" s="731">
        <v>1161040.2</v>
      </c>
      <c r="BI558" s="731">
        <v>7028490.2400000002</v>
      </c>
      <c r="BJ558" s="731">
        <v>4475929.24</v>
      </c>
      <c r="BK558" s="731">
        <v>2429428.75</v>
      </c>
    </row>
    <row r="559" spans="1:63" ht="22.5" customHeight="1">
      <c r="A559" s="496">
        <v>4</v>
      </c>
      <c r="B559" s="497" t="s">
        <v>915</v>
      </c>
      <c r="C559" s="498" t="s">
        <v>913</v>
      </c>
      <c r="D559" s="498"/>
      <c r="E559" s="497"/>
      <c r="F559" s="498"/>
      <c r="G559" s="550" t="s">
        <v>3280</v>
      </c>
      <c r="H559" s="549" t="s">
        <v>3986</v>
      </c>
      <c r="I559">
        <f t="shared" si="8"/>
        <v>0</v>
      </c>
      <c r="J559" s="731">
        <v>962500</v>
      </c>
      <c r="K559" s="732"/>
      <c r="L559" s="732"/>
      <c r="M559" s="732"/>
      <c r="N559" s="732"/>
      <c r="O559" s="732"/>
      <c r="P559" s="732"/>
      <c r="Q559" s="732"/>
      <c r="R559" s="732"/>
      <c r="S559" s="732"/>
      <c r="T559" s="732"/>
      <c r="U559" s="732"/>
      <c r="V559" s="732"/>
      <c r="W559" s="732"/>
      <c r="X559" s="732"/>
      <c r="Y559" s="732"/>
      <c r="Z559" s="732"/>
      <c r="AA559" s="732"/>
      <c r="AB559" s="732"/>
      <c r="AC559" s="732"/>
      <c r="AD559" s="731">
        <v>864000</v>
      </c>
      <c r="AE559" s="732"/>
      <c r="AF559" s="732"/>
      <c r="AG559" s="732"/>
      <c r="AH559" s="732"/>
      <c r="AI559" s="732"/>
      <c r="AJ559" s="732"/>
      <c r="AK559" s="732"/>
      <c r="AL559" s="732"/>
      <c r="AM559" s="732"/>
      <c r="AN559" s="732"/>
      <c r="AO559" s="732"/>
      <c r="AP559" s="732"/>
      <c r="AQ559" s="732"/>
      <c r="AR559" s="732"/>
      <c r="AS559" s="732"/>
      <c r="AT559" s="732"/>
      <c r="AU559" s="732"/>
      <c r="AV559" s="732"/>
      <c r="AW559" s="732"/>
      <c r="AX559" s="732"/>
      <c r="AY559" s="732"/>
      <c r="AZ559" s="732"/>
      <c r="BA559" s="732"/>
      <c r="BB559" s="732"/>
      <c r="BC559" s="731">
        <v>55000</v>
      </c>
      <c r="BD559" s="732"/>
      <c r="BE559" s="732"/>
      <c r="BF559" s="732"/>
      <c r="BG559" s="732"/>
      <c r="BH559" s="732"/>
      <c r="BI559" s="732"/>
      <c r="BJ559" s="732"/>
      <c r="BK559" s="732"/>
    </row>
    <row r="560" spans="1:63" ht="22.5" customHeight="1">
      <c r="A560" s="496">
        <v>4</v>
      </c>
      <c r="B560" s="497" t="s">
        <v>915</v>
      </c>
      <c r="C560" s="498" t="s">
        <v>913</v>
      </c>
      <c r="D560" s="498"/>
      <c r="E560" s="497"/>
      <c r="F560" s="498"/>
      <c r="G560" s="550" t="s">
        <v>3281</v>
      </c>
      <c r="H560" s="549" t="s">
        <v>3987</v>
      </c>
      <c r="I560">
        <f t="shared" si="8"/>
        <v>0</v>
      </c>
      <c r="J560" s="732"/>
      <c r="K560" s="732"/>
      <c r="L560" s="732"/>
      <c r="M560" s="732"/>
      <c r="N560" s="732"/>
      <c r="O560" s="732"/>
      <c r="P560" s="732"/>
      <c r="Q560" s="732"/>
      <c r="R560" s="732"/>
      <c r="S560" s="732"/>
      <c r="T560" s="732"/>
      <c r="U560" s="732"/>
      <c r="V560" s="732"/>
      <c r="W560" s="732"/>
      <c r="X560" s="731">
        <v>21494</v>
      </c>
      <c r="Y560" s="732"/>
      <c r="Z560" s="732"/>
      <c r="AA560" s="732"/>
      <c r="AB560" s="732"/>
      <c r="AC560" s="731">
        <v>147760</v>
      </c>
      <c r="AD560" s="731">
        <v>14299</v>
      </c>
      <c r="AE560" s="732"/>
      <c r="AF560" s="732"/>
      <c r="AG560" s="732"/>
      <c r="AH560" s="732"/>
      <c r="AI560" s="732"/>
      <c r="AJ560" s="732"/>
      <c r="AK560" s="732"/>
      <c r="AL560" s="732"/>
      <c r="AM560" s="732"/>
      <c r="AN560" s="732"/>
      <c r="AO560" s="732"/>
      <c r="AP560" s="732"/>
      <c r="AQ560" s="732"/>
      <c r="AR560" s="732"/>
      <c r="AS560" s="732"/>
      <c r="AT560" s="732"/>
      <c r="AU560" s="732"/>
      <c r="AV560" s="732"/>
      <c r="AW560" s="732"/>
      <c r="AX560" s="732"/>
      <c r="AY560" s="732"/>
      <c r="AZ560" s="732"/>
      <c r="BA560" s="732"/>
      <c r="BB560" s="732"/>
      <c r="BC560" s="732"/>
      <c r="BD560" s="732"/>
      <c r="BE560" s="732"/>
      <c r="BF560" s="732"/>
      <c r="BG560" s="732"/>
      <c r="BH560" s="732"/>
      <c r="BI560" s="732"/>
      <c r="BJ560" s="732"/>
      <c r="BK560" s="732"/>
    </row>
    <row r="561" spans="1:63" ht="22.5" customHeight="1">
      <c r="A561" s="496">
        <v>4</v>
      </c>
      <c r="B561" s="497" t="s">
        <v>915</v>
      </c>
      <c r="C561" s="498" t="s">
        <v>913</v>
      </c>
      <c r="D561" s="498"/>
      <c r="E561" s="497"/>
      <c r="F561" s="498"/>
      <c r="G561" s="550" t="s">
        <v>3283</v>
      </c>
      <c r="H561" s="549" t="s">
        <v>3988</v>
      </c>
      <c r="I561">
        <f t="shared" si="8"/>
        <v>0</v>
      </c>
      <c r="J561" s="732"/>
      <c r="K561" s="731">
        <v>264080.5</v>
      </c>
      <c r="L561" s="731">
        <v>310689</v>
      </c>
      <c r="M561" s="731">
        <v>873956.5</v>
      </c>
      <c r="N561" s="731">
        <v>359575</v>
      </c>
      <c r="O561" s="731">
        <v>441775</v>
      </c>
      <c r="P561" s="731">
        <v>289301.96000000002</v>
      </c>
      <c r="Q561" s="731">
        <v>353699</v>
      </c>
      <c r="R561" s="731">
        <v>396548</v>
      </c>
      <c r="S561" s="731">
        <v>244393.94</v>
      </c>
      <c r="T561" s="731">
        <v>471218.25</v>
      </c>
      <c r="U561" s="731">
        <v>203836</v>
      </c>
      <c r="V561" s="732"/>
      <c r="W561" s="731">
        <v>203305</v>
      </c>
      <c r="X561" s="731">
        <v>1171441</v>
      </c>
      <c r="Y561" s="731">
        <v>294260</v>
      </c>
      <c r="Z561" s="731">
        <v>259892</v>
      </c>
      <c r="AA561" s="731">
        <v>228593</v>
      </c>
      <c r="AB561" s="731">
        <v>1283893.53</v>
      </c>
      <c r="AC561" s="731">
        <v>5290</v>
      </c>
      <c r="AD561" s="732"/>
      <c r="AE561" s="731">
        <v>321035</v>
      </c>
      <c r="AF561" s="731">
        <v>517968</v>
      </c>
      <c r="AG561" s="731">
        <v>4218050.78</v>
      </c>
      <c r="AH561" s="731">
        <v>3475030.28</v>
      </c>
      <c r="AI561" s="731">
        <v>356582</v>
      </c>
      <c r="AJ561" s="731">
        <v>505890.5</v>
      </c>
      <c r="AK561" s="731">
        <v>658857.19999999995</v>
      </c>
      <c r="AL561" s="731">
        <v>474457.58</v>
      </c>
      <c r="AM561" s="731">
        <v>3224624</v>
      </c>
      <c r="AN561" s="731">
        <v>3363363.78</v>
      </c>
      <c r="AO561" s="731">
        <v>187010</v>
      </c>
      <c r="AP561" s="731">
        <v>195138</v>
      </c>
      <c r="AQ561" s="731">
        <v>146958</v>
      </c>
      <c r="AR561" s="732"/>
      <c r="AS561" s="731">
        <v>718698.2</v>
      </c>
      <c r="AT561" s="731">
        <v>467552</v>
      </c>
      <c r="AU561" s="731">
        <v>2596881.75</v>
      </c>
      <c r="AV561" s="731">
        <v>457810.25</v>
      </c>
      <c r="AW561" s="731">
        <v>2140457.36</v>
      </c>
      <c r="AX561" s="731">
        <v>737598.35</v>
      </c>
      <c r="AY561" s="731">
        <v>1061217.5</v>
      </c>
      <c r="AZ561" s="731">
        <v>462356.75</v>
      </c>
      <c r="BA561" s="731">
        <v>91469</v>
      </c>
      <c r="BB561" s="731">
        <v>183257</v>
      </c>
      <c r="BC561" s="731">
        <v>125546.14</v>
      </c>
      <c r="BD561" s="732"/>
      <c r="BE561" s="731">
        <v>670702.25</v>
      </c>
      <c r="BF561" s="732"/>
      <c r="BG561" s="731">
        <v>664264</v>
      </c>
      <c r="BH561" s="731">
        <v>123220</v>
      </c>
      <c r="BI561" s="731">
        <v>617234.25</v>
      </c>
      <c r="BJ561" s="731">
        <v>487588.5</v>
      </c>
      <c r="BK561" s="731">
        <v>296631.75</v>
      </c>
    </row>
    <row r="562" spans="1:63" ht="22.5" customHeight="1">
      <c r="A562" s="496">
        <v>4</v>
      </c>
      <c r="B562" s="497" t="s">
        <v>915</v>
      </c>
      <c r="C562" s="498" t="s">
        <v>913</v>
      </c>
      <c r="D562" s="498"/>
      <c r="E562" s="497"/>
      <c r="F562" s="498"/>
      <c r="G562" s="550" t="s">
        <v>3989</v>
      </c>
      <c r="H562" s="549" t="s">
        <v>622</v>
      </c>
      <c r="I562">
        <f t="shared" si="8"/>
        <v>0</v>
      </c>
      <c r="J562" s="732"/>
      <c r="K562" s="732"/>
      <c r="L562" s="732"/>
      <c r="M562" s="732"/>
      <c r="N562" s="732"/>
      <c r="O562" s="732"/>
      <c r="P562" s="732"/>
      <c r="Q562" s="732"/>
      <c r="R562" s="732"/>
      <c r="S562" s="732"/>
      <c r="T562" s="732"/>
      <c r="U562" s="732"/>
      <c r="V562" s="732"/>
      <c r="W562" s="732"/>
      <c r="X562" s="732"/>
      <c r="Y562" s="732"/>
      <c r="Z562" s="732"/>
      <c r="AA562" s="732"/>
      <c r="AB562" s="732"/>
      <c r="AC562" s="732"/>
      <c r="AD562" s="732"/>
      <c r="AE562" s="732"/>
      <c r="AF562" s="732"/>
      <c r="AG562" s="732"/>
      <c r="AH562" s="732"/>
      <c r="AI562" s="732"/>
      <c r="AJ562" s="732"/>
      <c r="AK562" s="732"/>
      <c r="AL562" s="732"/>
      <c r="AM562" s="732"/>
      <c r="AN562" s="732"/>
      <c r="AO562" s="732"/>
      <c r="AP562" s="732"/>
      <c r="AQ562" s="732"/>
      <c r="AR562" s="732"/>
      <c r="AS562" s="732"/>
      <c r="AT562" s="732"/>
      <c r="AU562" s="732"/>
      <c r="AV562" s="732"/>
      <c r="AW562" s="732"/>
      <c r="AX562" s="732"/>
      <c r="AY562" s="732"/>
      <c r="AZ562" s="732"/>
      <c r="BA562" s="732"/>
      <c r="BB562" s="732"/>
      <c r="BC562" s="732"/>
      <c r="BD562" s="732"/>
      <c r="BE562" s="732"/>
      <c r="BF562" s="732"/>
      <c r="BG562" s="732"/>
      <c r="BH562" s="732"/>
      <c r="BI562" s="732"/>
      <c r="BJ562" s="732"/>
      <c r="BK562" s="732"/>
    </row>
    <row r="563" spans="1:63" ht="22.5" customHeight="1">
      <c r="A563" s="496">
        <v>4</v>
      </c>
      <c r="B563" s="497" t="s">
        <v>915</v>
      </c>
      <c r="C563" s="498" t="s">
        <v>913</v>
      </c>
      <c r="D563" s="498"/>
      <c r="E563" s="497"/>
      <c r="F563" s="498"/>
      <c r="G563" s="550" t="s">
        <v>3284</v>
      </c>
      <c r="H563" s="549" t="s">
        <v>623</v>
      </c>
      <c r="I563">
        <f t="shared" si="8"/>
        <v>1157230</v>
      </c>
      <c r="J563" s="731">
        <v>1169850</v>
      </c>
      <c r="K563" s="731">
        <v>193260</v>
      </c>
      <c r="L563" s="731">
        <v>401270</v>
      </c>
      <c r="M563" s="731">
        <v>534270</v>
      </c>
      <c r="N563" s="731">
        <v>727102</v>
      </c>
      <c r="O563" s="731">
        <v>668340</v>
      </c>
      <c r="P563" s="731">
        <v>463180</v>
      </c>
      <c r="Q563" s="731">
        <v>265980</v>
      </c>
      <c r="R563" s="731">
        <v>269735</v>
      </c>
      <c r="S563" s="731">
        <v>286243</v>
      </c>
      <c r="T563" s="731">
        <v>298680</v>
      </c>
      <c r="U563" s="731">
        <v>280440</v>
      </c>
      <c r="V563" s="731">
        <v>1157230</v>
      </c>
      <c r="W563" s="731">
        <v>234649</v>
      </c>
      <c r="X563" s="731">
        <v>352630</v>
      </c>
      <c r="Y563" s="731">
        <v>289530</v>
      </c>
      <c r="Z563" s="731">
        <v>387640</v>
      </c>
      <c r="AA563" s="731">
        <v>421130</v>
      </c>
      <c r="AB563" s="731">
        <v>190320</v>
      </c>
      <c r="AC563" s="731">
        <v>152230</v>
      </c>
      <c r="AD563" s="731">
        <v>3171840</v>
      </c>
      <c r="AE563" s="731">
        <v>442770</v>
      </c>
      <c r="AF563" s="731">
        <v>373680</v>
      </c>
      <c r="AG563" s="731">
        <v>998914.36</v>
      </c>
      <c r="AH563" s="731">
        <v>910780</v>
      </c>
      <c r="AI563" s="731">
        <v>314220</v>
      </c>
      <c r="AJ563" s="731">
        <v>922260</v>
      </c>
      <c r="AK563" s="731">
        <v>539130</v>
      </c>
      <c r="AL563" s="731">
        <v>685680</v>
      </c>
      <c r="AM563" s="731">
        <v>348060</v>
      </c>
      <c r="AN563" s="731">
        <v>598880</v>
      </c>
      <c r="AO563" s="731">
        <v>446010</v>
      </c>
      <c r="AP563" s="731">
        <v>361770</v>
      </c>
      <c r="AQ563" s="731">
        <v>181140</v>
      </c>
      <c r="AR563" s="731">
        <v>107850</v>
      </c>
      <c r="AS563" s="731">
        <v>186530</v>
      </c>
      <c r="AT563" s="731">
        <v>204600</v>
      </c>
      <c r="AU563" s="731">
        <v>637960</v>
      </c>
      <c r="AV563" s="731">
        <v>411170</v>
      </c>
      <c r="AW563" s="732"/>
      <c r="AX563" s="732"/>
      <c r="AY563" s="731">
        <v>498040</v>
      </c>
      <c r="AZ563" s="731">
        <v>244410</v>
      </c>
      <c r="BA563" s="732"/>
      <c r="BB563" s="731">
        <v>219107</v>
      </c>
      <c r="BC563" s="731">
        <v>123720</v>
      </c>
      <c r="BD563" s="731">
        <v>1012650</v>
      </c>
      <c r="BE563" s="732"/>
      <c r="BF563" s="731">
        <v>222840</v>
      </c>
      <c r="BG563" s="731">
        <v>574584</v>
      </c>
      <c r="BH563" s="731">
        <v>134710</v>
      </c>
      <c r="BI563" s="731">
        <v>870325</v>
      </c>
      <c r="BJ563" s="731">
        <v>697625</v>
      </c>
      <c r="BK563" s="731">
        <v>351948</v>
      </c>
    </row>
    <row r="564" spans="1:63" ht="22.5" customHeight="1">
      <c r="A564" s="496">
        <v>5</v>
      </c>
      <c r="B564" s="497" t="s">
        <v>917</v>
      </c>
      <c r="C564" s="498" t="s">
        <v>916</v>
      </c>
      <c r="D564" s="498"/>
      <c r="E564" s="497"/>
      <c r="F564" s="498"/>
      <c r="G564" s="550" t="s">
        <v>3285</v>
      </c>
      <c r="H564" s="556" t="s">
        <v>624</v>
      </c>
      <c r="I564">
        <f t="shared" si="8"/>
        <v>239421806.63</v>
      </c>
      <c r="J564" s="731">
        <v>336823529.54000002</v>
      </c>
      <c r="K564" s="731">
        <v>19427976.280000001</v>
      </c>
      <c r="L564" s="731">
        <v>36272727.539999999</v>
      </c>
      <c r="M564" s="731">
        <v>49996696.420000002</v>
      </c>
      <c r="N564" s="731">
        <v>64312972.039999999</v>
      </c>
      <c r="O564" s="731">
        <v>56847920.5</v>
      </c>
      <c r="P564" s="731">
        <v>50378204.979999997</v>
      </c>
      <c r="Q564" s="731">
        <v>31505188.690000001</v>
      </c>
      <c r="R564" s="731">
        <v>33487217.73</v>
      </c>
      <c r="S564" s="731">
        <v>21122597.309999999</v>
      </c>
      <c r="T564" s="731">
        <v>24003601.27</v>
      </c>
      <c r="U564" s="731">
        <v>16873926.5</v>
      </c>
      <c r="V564" s="731">
        <v>239421806.63</v>
      </c>
      <c r="W564" s="731">
        <v>35031218.369999997</v>
      </c>
      <c r="X564" s="731">
        <v>34881883.850000001</v>
      </c>
      <c r="Y564" s="731">
        <v>39090298.700000003</v>
      </c>
      <c r="Z564" s="731">
        <v>61796156.829999998</v>
      </c>
      <c r="AA564" s="731">
        <v>41436152.890000001</v>
      </c>
      <c r="AB564" s="731">
        <v>19192588.27</v>
      </c>
      <c r="AC564" s="731">
        <v>11315459.35</v>
      </c>
      <c r="AD564" s="731">
        <v>540133727.72000003</v>
      </c>
      <c r="AE564" s="731">
        <v>26575464.059999999</v>
      </c>
      <c r="AF564" s="731">
        <v>52036617.579999998</v>
      </c>
      <c r="AG564" s="731">
        <v>45339412.409999996</v>
      </c>
      <c r="AH564" s="731">
        <v>65803418.229999997</v>
      </c>
      <c r="AI564" s="731">
        <v>29612842.91</v>
      </c>
      <c r="AJ564" s="731">
        <v>78578883.810000002</v>
      </c>
      <c r="AK564" s="731">
        <v>49272376.090000004</v>
      </c>
      <c r="AL564" s="731">
        <v>47574327.240000002</v>
      </c>
      <c r="AM564" s="731">
        <v>31228452.609999999</v>
      </c>
      <c r="AN564" s="731">
        <v>73742144.109999999</v>
      </c>
      <c r="AO564" s="731">
        <v>37283949.270000003</v>
      </c>
      <c r="AP564" s="731">
        <v>25578607.350000001</v>
      </c>
      <c r="AQ564" s="731">
        <v>14880026.289999999</v>
      </c>
      <c r="AR564" s="731">
        <v>291209771.05000001</v>
      </c>
      <c r="AS564" s="731">
        <v>29662540.629999999</v>
      </c>
      <c r="AT564" s="731">
        <v>30001721.260000002</v>
      </c>
      <c r="AU564" s="731">
        <v>65940046.130000003</v>
      </c>
      <c r="AV564" s="731">
        <v>36874020.829999998</v>
      </c>
      <c r="AW564" s="731">
        <v>30445600.98</v>
      </c>
      <c r="AX564" s="731">
        <v>35702161.479999997</v>
      </c>
      <c r="AY564" s="731">
        <v>81858352.390000001</v>
      </c>
      <c r="AZ564" s="731">
        <v>30159295.710000001</v>
      </c>
      <c r="BA564" s="731">
        <v>12027271.6</v>
      </c>
      <c r="BB564" s="731">
        <v>11620052.699999999</v>
      </c>
      <c r="BC564" s="731">
        <v>11554048.800000001</v>
      </c>
      <c r="BD564" s="731">
        <v>165988293.86000001</v>
      </c>
      <c r="BE564" s="731">
        <v>65400362.899999999</v>
      </c>
      <c r="BF564" s="731">
        <v>38361390.409999996</v>
      </c>
      <c r="BG564" s="731">
        <v>62978652.75</v>
      </c>
      <c r="BH564" s="731">
        <v>12366635.98</v>
      </c>
      <c r="BI564" s="731">
        <v>45408618.759999998</v>
      </c>
      <c r="BJ564" s="731">
        <v>43166763.079999998</v>
      </c>
      <c r="BK564" s="731">
        <v>27132860</v>
      </c>
    </row>
    <row r="565" spans="1:63" ht="22.5" customHeight="1">
      <c r="A565" s="496">
        <v>5</v>
      </c>
      <c r="B565" s="497" t="s">
        <v>917</v>
      </c>
      <c r="C565" s="498" t="s">
        <v>916</v>
      </c>
      <c r="D565" s="498"/>
      <c r="E565" s="497"/>
      <c r="F565" s="498"/>
      <c r="G565" s="550" t="s">
        <v>3286</v>
      </c>
      <c r="H565" s="549" t="s">
        <v>625</v>
      </c>
      <c r="I565">
        <f t="shared" si="8"/>
        <v>26602422.949999999</v>
      </c>
      <c r="J565" s="731">
        <v>18790419.68</v>
      </c>
      <c r="K565" s="731">
        <v>503340</v>
      </c>
      <c r="L565" s="731">
        <v>1660200</v>
      </c>
      <c r="M565" s="731">
        <v>231720</v>
      </c>
      <c r="N565" s="731">
        <v>1131494.3600000001</v>
      </c>
      <c r="O565" s="731">
        <v>1822536.78</v>
      </c>
      <c r="P565" s="731">
        <v>804260</v>
      </c>
      <c r="Q565" s="731">
        <v>2242132.61</v>
      </c>
      <c r="R565" s="731">
        <v>1071540</v>
      </c>
      <c r="S565" s="731">
        <v>2044420</v>
      </c>
      <c r="T565" s="731">
        <v>336070</v>
      </c>
      <c r="U565" s="731">
        <v>739110</v>
      </c>
      <c r="V565" s="731">
        <v>26602422.949999999</v>
      </c>
      <c r="W565" s="731">
        <v>1761760</v>
      </c>
      <c r="X565" s="731">
        <v>1733620</v>
      </c>
      <c r="Y565" s="731">
        <v>1691111.29</v>
      </c>
      <c r="Z565" s="731">
        <v>2545690</v>
      </c>
      <c r="AA565" s="731">
        <v>2407160</v>
      </c>
      <c r="AB565" s="731">
        <v>999550</v>
      </c>
      <c r="AC565" s="731">
        <v>596230</v>
      </c>
      <c r="AD565" s="731">
        <v>23389727.100000001</v>
      </c>
      <c r="AE565" s="731">
        <v>10778204.560000001</v>
      </c>
      <c r="AF565" s="731">
        <v>1178668.3899999999</v>
      </c>
      <c r="AG565" s="731">
        <v>864426.31</v>
      </c>
      <c r="AH565" s="731">
        <v>3139150</v>
      </c>
      <c r="AI565" s="731">
        <v>2147050</v>
      </c>
      <c r="AJ565" s="731">
        <v>6020928.5999999996</v>
      </c>
      <c r="AK565" s="731">
        <v>2219243.23</v>
      </c>
      <c r="AL565" s="731">
        <v>1523180</v>
      </c>
      <c r="AM565" s="731">
        <v>2149320.77</v>
      </c>
      <c r="AN565" s="731">
        <v>4516510</v>
      </c>
      <c r="AO565" s="731">
        <v>2327010</v>
      </c>
      <c r="AP565" s="731">
        <v>1821280</v>
      </c>
      <c r="AQ565" s="731">
        <v>485435</v>
      </c>
      <c r="AR565" s="731">
        <v>15172321.939999999</v>
      </c>
      <c r="AS565" s="731">
        <v>1328913.33</v>
      </c>
      <c r="AT565" s="731">
        <v>1022380.32</v>
      </c>
      <c r="AU565" s="731">
        <v>6000000</v>
      </c>
      <c r="AV565" s="731">
        <v>1457750</v>
      </c>
      <c r="AW565" s="731">
        <v>3287436.13</v>
      </c>
      <c r="AX565" s="731">
        <v>1003154.84</v>
      </c>
      <c r="AY565" s="731">
        <v>4093115.8</v>
      </c>
      <c r="AZ565" s="731">
        <v>972706.13</v>
      </c>
      <c r="BA565" s="731">
        <v>829840</v>
      </c>
      <c r="BB565" s="731">
        <v>1035904.27</v>
      </c>
      <c r="BC565" s="731">
        <v>710780</v>
      </c>
      <c r="BD565" s="731">
        <v>50268233.07</v>
      </c>
      <c r="BE565" s="731">
        <v>2718160</v>
      </c>
      <c r="BF565" s="731">
        <v>1942456.77</v>
      </c>
      <c r="BG565" s="731">
        <v>2132250</v>
      </c>
      <c r="BH565" s="731">
        <v>2334505.73</v>
      </c>
      <c r="BI565" s="731">
        <v>1838409.35</v>
      </c>
      <c r="BJ565" s="731">
        <v>2477590</v>
      </c>
      <c r="BK565" s="731">
        <v>688650</v>
      </c>
    </row>
    <row r="566" spans="1:63" ht="22.5" customHeight="1">
      <c r="A566" s="496">
        <v>5</v>
      </c>
      <c r="B566" s="497" t="s">
        <v>917</v>
      </c>
      <c r="C566" s="498" t="s">
        <v>916</v>
      </c>
      <c r="D566" s="498"/>
      <c r="E566" s="497"/>
      <c r="F566" s="498"/>
      <c r="G566" s="550" t="s">
        <v>3287</v>
      </c>
      <c r="H566" s="549" t="s">
        <v>626</v>
      </c>
      <c r="I566">
        <f t="shared" si="8"/>
        <v>120000</v>
      </c>
      <c r="J566" s="731">
        <v>380000</v>
      </c>
      <c r="K566" s="732"/>
      <c r="L566" s="732"/>
      <c r="M566" s="732"/>
      <c r="N566" s="732"/>
      <c r="O566" s="732"/>
      <c r="P566" s="732"/>
      <c r="Q566" s="732"/>
      <c r="R566" s="732"/>
      <c r="S566" s="732"/>
      <c r="T566" s="732"/>
      <c r="U566" s="732"/>
      <c r="V566" s="731">
        <v>120000</v>
      </c>
      <c r="W566" s="732"/>
      <c r="X566" s="732"/>
      <c r="Y566" s="732"/>
      <c r="Z566" s="732"/>
      <c r="AA566" s="732"/>
      <c r="AB566" s="732"/>
      <c r="AC566" s="732"/>
      <c r="AD566" s="731">
        <v>141000</v>
      </c>
      <c r="AE566" s="731">
        <v>921767.74</v>
      </c>
      <c r="AF566" s="732"/>
      <c r="AG566" s="732"/>
      <c r="AH566" s="732"/>
      <c r="AI566" s="732"/>
      <c r="AJ566" s="732"/>
      <c r="AK566" s="732"/>
      <c r="AL566" s="732"/>
      <c r="AM566" s="732"/>
      <c r="AN566" s="732"/>
      <c r="AO566" s="732"/>
      <c r="AP566" s="732"/>
      <c r="AQ566" s="732"/>
      <c r="AR566" s="731">
        <v>120000</v>
      </c>
      <c r="AS566" s="732"/>
      <c r="AT566" s="732"/>
      <c r="AU566" s="732"/>
      <c r="AV566" s="732"/>
      <c r="AW566" s="732"/>
      <c r="AX566" s="732"/>
      <c r="AY566" s="732"/>
      <c r="AZ566" s="732"/>
      <c r="BA566" s="732"/>
      <c r="BB566" s="732"/>
      <c r="BC566" s="731">
        <v>859594.43</v>
      </c>
      <c r="BD566" s="731">
        <v>120000</v>
      </c>
      <c r="BE566" s="732"/>
      <c r="BF566" s="732"/>
      <c r="BG566" s="732"/>
      <c r="BH566" s="732"/>
      <c r="BI566" s="732"/>
      <c r="BJ566" s="732"/>
      <c r="BK566" s="732"/>
    </row>
    <row r="567" spans="1:63" ht="22.5" customHeight="1">
      <c r="A567" s="496">
        <v>5</v>
      </c>
      <c r="B567" s="497" t="s">
        <v>917</v>
      </c>
      <c r="C567" s="498" t="s">
        <v>916</v>
      </c>
      <c r="D567" s="498"/>
      <c r="E567" s="497"/>
      <c r="F567" s="498"/>
      <c r="G567" s="550" t="s">
        <v>3289</v>
      </c>
      <c r="H567" s="549" t="s">
        <v>627</v>
      </c>
      <c r="I567">
        <f t="shared" si="8"/>
        <v>17506924.68</v>
      </c>
      <c r="J567" s="731">
        <v>25427561.719999999</v>
      </c>
      <c r="K567" s="731">
        <v>1107987.0900000001</v>
      </c>
      <c r="L567" s="731">
        <v>2480881.86</v>
      </c>
      <c r="M567" s="731">
        <v>3009671.09</v>
      </c>
      <c r="N567" s="731">
        <v>4159302.43</v>
      </c>
      <c r="O567" s="731">
        <v>3638378.08</v>
      </c>
      <c r="P567" s="731">
        <v>2938098.72</v>
      </c>
      <c r="Q567" s="731">
        <v>1930509.69</v>
      </c>
      <c r="R567" s="731">
        <v>1855291.99</v>
      </c>
      <c r="S567" s="731">
        <v>1229604.8400000001</v>
      </c>
      <c r="T567" s="731">
        <v>1492358.24</v>
      </c>
      <c r="U567" s="731">
        <v>775602.26</v>
      </c>
      <c r="V567" s="731">
        <v>17506924.68</v>
      </c>
      <c r="W567" s="731">
        <v>2120643.5499999998</v>
      </c>
      <c r="X567" s="731">
        <v>1931345.91</v>
      </c>
      <c r="Y567" s="731">
        <v>3215797.73</v>
      </c>
      <c r="Z567" s="731">
        <v>4148425.81</v>
      </c>
      <c r="AA567" s="731">
        <v>2871828.85</v>
      </c>
      <c r="AB567" s="731">
        <v>1594499.89</v>
      </c>
      <c r="AC567" s="731">
        <v>636532.04</v>
      </c>
      <c r="AD567" s="731">
        <v>39049445.719999999</v>
      </c>
      <c r="AE567" s="731">
        <v>1882190</v>
      </c>
      <c r="AF567" s="731">
        <v>3307134.94</v>
      </c>
      <c r="AG567" s="731">
        <v>2595283.89</v>
      </c>
      <c r="AH567" s="731">
        <v>4155678.7200000002</v>
      </c>
      <c r="AI567" s="731">
        <v>1526956.45</v>
      </c>
      <c r="AJ567" s="731">
        <v>4828110</v>
      </c>
      <c r="AK567" s="731">
        <v>3052575.81</v>
      </c>
      <c r="AL567" s="731">
        <v>2624417.4</v>
      </c>
      <c r="AM567" s="731">
        <v>1635639.82</v>
      </c>
      <c r="AN567" s="731">
        <v>4454754.83</v>
      </c>
      <c r="AO567" s="731">
        <v>1938315.81</v>
      </c>
      <c r="AP567" s="731">
        <v>1655488.71</v>
      </c>
      <c r="AQ567" s="731">
        <v>788699.14</v>
      </c>
      <c r="AR567" s="731">
        <v>19812698.210000001</v>
      </c>
      <c r="AS567" s="731">
        <v>1975087.65</v>
      </c>
      <c r="AT567" s="731">
        <v>2492941.91</v>
      </c>
      <c r="AU567" s="731">
        <v>4473848.3899999997</v>
      </c>
      <c r="AV567" s="731">
        <v>2539426.87</v>
      </c>
      <c r="AW567" s="731">
        <v>1729429.03</v>
      </c>
      <c r="AX567" s="731">
        <v>814100</v>
      </c>
      <c r="AY567" s="731">
        <v>4981889.51</v>
      </c>
      <c r="AZ567" s="731">
        <v>2086484.19</v>
      </c>
      <c r="BA567" s="731">
        <v>826765.51</v>
      </c>
      <c r="BB567" s="731">
        <v>694573.71</v>
      </c>
      <c r="BC567" s="731">
        <v>280445.38</v>
      </c>
      <c r="BD567" s="731">
        <v>13939660.73</v>
      </c>
      <c r="BE567" s="732"/>
      <c r="BF567" s="731">
        <v>2215962.9</v>
      </c>
      <c r="BG567" s="731">
        <v>4756533.88</v>
      </c>
      <c r="BH567" s="732"/>
      <c r="BI567" s="731">
        <v>2557946.23</v>
      </c>
      <c r="BJ567" s="731">
        <v>1723400</v>
      </c>
      <c r="BK567" s="731">
        <v>516400</v>
      </c>
    </row>
    <row r="568" spans="1:63" ht="22.5" customHeight="1">
      <c r="A568" s="496">
        <v>5</v>
      </c>
      <c r="B568" s="497" t="s">
        <v>917</v>
      </c>
      <c r="C568" s="498" t="s">
        <v>916</v>
      </c>
      <c r="D568" s="498"/>
      <c r="E568" s="497"/>
      <c r="F568" s="498"/>
      <c r="G568" s="550" t="s">
        <v>3290</v>
      </c>
      <c r="H568" s="549" t="s">
        <v>2391</v>
      </c>
      <c r="I568">
        <f t="shared" si="8"/>
        <v>1214667.55</v>
      </c>
      <c r="J568" s="732"/>
      <c r="K568" s="732"/>
      <c r="L568" s="732"/>
      <c r="M568" s="731">
        <v>237600</v>
      </c>
      <c r="N568" s="731">
        <v>118800</v>
      </c>
      <c r="O568" s="731">
        <v>118800</v>
      </c>
      <c r="P568" s="731">
        <v>710558.07</v>
      </c>
      <c r="Q568" s="732"/>
      <c r="R568" s="732"/>
      <c r="S568" s="732"/>
      <c r="T568" s="732"/>
      <c r="U568" s="732"/>
      <c r="V568" s="731">
        <v>1214667.55</v>
      </c>
      <c r="W568" s="731">
        <v>118800</v>
      </c>
      <c r="X568" s="731">
        <v>102000</v>
      </c>
      <c r="Y568" s="732"/>
      <c r="Z568" s="732"/>
      <c r="AA568" s="732"/>
      <c r="AB568" s="731">
        <v>422158.71</v>
      </c>
      <c r="AC568" s="732"/>
      <c r="AD568" s="731">
        <v>3177454.91</v>
      </c>
      <c r="AE568" s="731">
        <v>118800</v>
      </c>
      <c r="AF568" s="732"/>
      <c r="AG568" s="732"/>
      <c r="AH568" s="731">
        <v>118800</v>
      </c>
      <c r="AI568" s="732"/>
      <c r="AJ568" s="732"/>
      <c r="AK568" s="732"/>
      <c r="AL568" s="731">
        <v>118800</v>
      </c>
      <c r="AM568" s="731">
        <v>99000</v>
      </c>
      <c r="AN568" s="731">
        <v>118800</v>
      </c>
      <c r="AO568" s="731">
        <v>118800</v>
      </c>
      <c r="AP568" s="731">
        <v>118800</v>
      </c>
      <c r="AQ568" s="732"/>
      <c r="AR568" s="731">
        <v>1404206.46</v>
      </c>
      <c r="AS568" s="732"/>
      <c r="AT568" s="732"/>
      <c r="AU568" s="731">
        <v>336600</v>
      </c>
      <c r="AV568" s="732"/>
      <c r="AW568" s="731">
        <v>118800</v>
      </c>
      <c r="AX568" s="732"/>
      <c r="AY568" s="731">
        <v>118800</v>
      </c>
      <c r="AZ568" s="732"/>
      <c r="BA568" s="732"/>
      <c r="BB568" s="732"/>
      <c r="BC568" s="732"/>
      <c r="BD568" s="731">
        <v>685364.34</v>
      </c>
      <c r="BE568" s="732"/>
      <c r="BF568" s="732"/>
      <c r="BG568" s="732"/>
      <c r="BH568" s="731">
        <v>1161134.6299999999</v>
      </c>
      <c r="BI568" s="731">
        <v>505200</v>
      </c>
      <c r="BJ568" s="731">
        <v>712600</v>
      </c>
      <c r="BK568" s="732"/>
    </row>
    <row r="569" spans="1:63" ht="22.5" customHeight="1">
      <c r="A569" s="496">
        <v>5</v>
      </c>
      <c r="B569" s="497" t="s">
        <v>917</v>
      </c>
      <c r="C569" s="498" t="s">
        <v>916</v>
      </c>
      <c r="D569" s="498"/>
      <c r="E569" s="497"/>
      <c r="F569" s="498"/>
      <c r="G569" s="550" t="s">
        <v>3291</v>
      </c>
      <c r="H569" s="549" t="s">
        <v>629</v>
      </c>
      <c r="I569">
        <f t="shared" si="8"/>
        <v>677759</v>
      </c>
      <c r="J569" s="731">
        <v>2442840</v>
      </c>
      <c r="K569" s="731">
        <v>49160</v>
      </c>
      <c r="L569" s="731">
        <v>173290</v>
      </c>
      <c r="M569" s="731">
        <v>279220</v>
      </c>
      <c r="N569" s="732"/>
      <c r="O569" s="732"/>
      <c r="P569" s="732"/>
      <c r="Q569" s="731">
        <v>406050</v>
      </c>
      <c r="R569" s="731">
        <v>236260</v>
      </c>
      <c r="S569" s="731">
        <v>338880</v>
      </c>
      <c r="T569" s="732"/>
      <c r="U569" s="732"/>
      <c r="V569" s="731">
        <v>677759</v>
      </c>
      <c r="W569" s="732"/>
      <c r="X569" s="732"/>
      <c r="Y569" s="732"/>
      <c r="Z569" s="732"/>
      <c r="AA569" s="732"/>
      <c r="AB569" s="732"/>
      <c r="AC569" s="732"/>
      <c r="AD569" s="731">
        <v>3364120</v>
      </c>
      <c r="AE569" s="732"/>
      <c r="AF569" s="732"/>
      <c r="AG569" s="732"/>
      <c r="AH569" s="731">
        <v>752155</v>
      </c>
      <c r="AI569" s="732"/>
      <c r="AJ569" s="732"/>
      <c r="AK569" s="732"/>
      <c r="AL569" s="732"/>
      <c r="AM569" s="732"/>
      <c r="AN569" s="732"/>
      <c r="AO569" s="732"/>
      <c r="AP569" s="732"/>
      <c r="AQ569" s="732"/>
      <c r="AR569" s="731">
        <v>1766325</v>
      </c>
      <c r="AS569" s="732"/>
      <c r="AT569" s="732"/>
      <c r="AU569" s="732"/>
      <c r="AV569" s="732"/>
      <c r="AW569" s="732"/>
      <c r="AX569" s="732"/>
      <c r="AY569" s="732"/>
      <c r="AZ569" s="732"/>
      <c r="BA569" s="732"/>
      <c r="BB569" s="732"/>
      <c r="BC569" s="732"/>
      <c r="BD569" s="732"/>
      <c r="BE569" s="731">
        <v>176550</v>
      </c>
      <c r="BF569" s="732"/>
      <c r="BG569" s="732"/>
      <c r="BH569" s="732"/>
      <c r="BI569" s="732"/>
      <c r="BJ569" s="732"/>
      <c r="BK569" s="732"/>
    </row>
    <row r="570" spans="1:63" ht="22.5" customHeight="1">
      <c r="A570" s="496">
        <v>5</v>
      </c>
      <c r="B570" s="497" t="s">
        <v>917</v>
      </c>
      <c r="C570" s="498" t="s">
        <v>916</v>
      </c>
      <c r="D570" s="498"/>
      <c r="E570" s="497"/>
      <c r="F570" s="498"/>
      <c r="G570" s="550" t="s">
        <v>3292</v>
      </c>
      <c r="H570" s="549" t="s">
        <v>630</v>
      </c>
      <c r="I570">
        <f t="shared" si="8"/>
        <v>1868145.12</v>
      </c>
      <c r="J570" s="731">
        <v>11419835.01</v>
      </c>
      <c r="K570" s="731">
        <v>59183.55</v>
      </c>
      <c r="L570" s="731">
        <v>36856.68</v>
      </c>
      <c r="M570" s="731">
        <v>152669.17000000001</v>
      </c>
      <c r="N570" s="731">
        <v>136560.93</v>
      </c>
      <c r="O570" s="731">
        <v>110487.09</v>
      </c>
      <c r="P570" s="731">
        <v>64950.66</v>
      </c>
      <c r="Q570" s="731">
        <v>67468.86</v>
      </c>
      <c r="R570" s="731">
        <v>101326.64</v>
      </c>
      <c r="S570" s="732"/>
      <c r="T570" s="731">
        <v>39402.54</v>
      </c>
      <c r="U570" s="731">
        <v>12374.28</v>
      </c>
      <c r="V570" s="731">
        <v>1868145.12</v>
      </c>
      <c r="W570" s="731">
        <v>195266.58</v>
      </c>
      <c r="X570" s="731">
        <v>42853.37</v>
      </c>
      <c r="Y570" s="731">
        <v>47225.7</v>
      </c>
      <c r="Z570" s="732"/>
      <c r="AA570" s="731">
        <v>134736.06</v>
      </c>
      <c r="AB570" s="732"/>
      <c r="AC570" s="731">
        <v>8752.7999999999993</v>
      </c>
      <c r="AD570" s="731">
        <v>3208711.05</v>
      </c>
      <c r="AE570" s="731">
        <v>170931.20000000001</v>
      </c>
      <c r="AF570" s="731">
        <v>156594.46</v>
      </c>
      <c r="AG570" s="731">
        <v>118107.72</v>
      </c>
      <c r="AH570" s="731">
        <v>310547.39</v>
      </c>
      <c r="AI570" s="731">
        <v>166787.28</v>
      </c>
      <c r="AJ570" s="731">
        <v>193918.26</v>
      </c>
      <c r="AK570" s="731">
        <v>122770.84</v>
      </c>
      <c r="AL570" s="731">
        <v>97726.51</v>
      </c>
      <c r="AM570" s="731">
        <v>100150.38</v>
      </c>
      <c r="AN570" s="731">
        <v>322386.67</v>
      </c>
      <c r="AO570" s="731">
        <v>38677.24</v>
      </c>
      <c r="AP570" s="731">
        <v>101744.82</v>
      </c>
      <c r="AQ570" s="731">
        <v>24036.26</v>
      </c>
      <c r="AR570" s="731">
        <v>1320134.22</v>
      </c>
      <c r="AS570" s="731">
        <v>7962.54</v>
      </c>
      <c r="AT570" s="731">
        <v>127432.29</v>
      </c>
      <c r="AU570" s="731">
        <v>185177.4</v>
      </c>
      <c r="AV570" s="731">
        <v>45416.44</v>
      </c>
      <c r="AW570" s="731">
        <v>131631.81</v>
      </c>
      <c r="AX570" s="732"/>
      <c r="AY570" s="731">
        <v>408014.95</v>
      </c>
      <c r="AZ570" s="732"/>
      <c r="BA570" s="731">
        <v>6674.03</v>
      </c>
      <c r="BB570" s="732"/>
      <c r="BC570" s="732"/>
      <c r="BD570" s="731">
        <v>904342.76</v>
      </c>
      <c r="BE570" s="732"/>
      <c r="BF570" s="731">
        <v>6818.7</v>
      </c>
      <c r="BG570" s="731">
        <v>156729.1</v>
      </c>
      <c r="BH570" s="731">
        <v>56355.4</v>
      </c>
      <c r="BI570" s="732"/>
      <c r="BJ570" s="731">
        <v>2407.02</v>
      </c>
      <c r="BK570" s="732"/>
    </row>
    <row r="571" spans="1:63" ht="22.5" customHeight="1">
      <c r="A571" s="496">
        <v>5</v>
      </c>
      <c r="B571" s="497" t="s">
        <v>917</v>
      </c>
      <c r="C571" s="498" t="s">
        <v>916</v>
      </c>
      <c r="D571" s="498"/>
      <c r="E571" s="497"/>
      <c r="F571" s="498"/>
      <c r="G571" s="550" t="s">
        <v>3293</v>
      </c>
      <c r="H571" s="549" t="s">
        <v>631</v>
      </c>
      <c r="I571">
        <f t="shared" si="8"/>
        <v>137050.06</v>
      </c>
      <c r="J571" s="731">
        <v>264921.08</v>
      </c>
      <c r="K571" s="732"/>
      <c r="L571" s="732"/>
      <c r="M571" s="732"/>
      <c r="N571" s="732"/>
      <c r="O571" s="732"/>
      <c r="P571" s="732"/>
      <c r="Q571" s="731">
        <v>20148.900000000001</v>
      </c>
      <c r="R571" s="732"/>
      <c r="S571" s="732"/>
      <c r="T571" s="732"/>
      <c r="U571" s="732"/>
      <c r="V571" s="731">
        <v>137050.06</v>
      </c>
      <c r="W571" s="732"/>
      <c r="X571" s="732"/>
      <c r="Y571" s="732"/>
      <c r="Z571" s="732"/>
      <c r="AA571" s="732"/>
      <c r="AB571" s="732"/>
      <c r="AC571" s="732"/>
      <c r="AD571" s="731">
        <v>87989.68</v>
      </c>
      <c r="AE571" s="732"/>
      <c r="AF571" s="732"/>
      <c r="AG571" s="732"/>
      <c r="AH571" s="732"/>
      <c r="AI571" s="731">
        <v>1137.96</v>
      </c>
      <c r="AJ571" s="732"/>
      <c r="AK571" s="732"/>
      <c r="AL571" s="732"/>
      <c r="AM571" s="732"/>
      <c r="AN571" s="732"/>
      <c r="AO571" s="731">
        <v>36434.71</v>
      </c>
      <c r="AP571" s="732"/>
      <c r="AQ571" s="732"/>
      <c r="AR571" s="732"/>
      <c r="AS571" s="731">
        <v>19165.07</v>
      </c>
      <c r="AT571" s="732"/>
      <c r="AU571" s="732"/>
      <c r="AV571" s="731">
        <v>2091.59</v>
      </c>
      <c r="AW571" s="731">
        <v>33590.74</v>
      </c>
      <c r="AX571" s="732"/>
      <c r="AY571" s="732"/>
      <c r="AZ571" s="732"/>
      <c r="BA571" s="732"/>
      <c r="BB571" s="731">
        <v>825</v>
      </c>
      <c r="BC571" s="732"/>
      <c r="BD571" s="732"/>
      <c r="BE571" s="732"/>
      <c r="BF571" s="732"/>
      <c r="BG571" s="731">
        <v>13062.85</v>
      </c>
      <c r="BH571" s="731">
        <v>18466.189999999999</v>
      </c>
      <c r="BI571" s="732"/>
      <c r="BJ571" s="731">
        <v>3683.47</v>
      </c>
      <c r="BK571" s="732"/>
    </row>
    <row r="572" spans="1:63" ht="22.5" customHeight="1">
      <c r="A572" s="496">
        <v>5</v>
      </c>
      <c r="B572" s="497" t="s">
        <v>917</v>
      </c>
      <c r="C572" s="498" t="s">
        <v>916</v>
      </c>
      <c r="D572" s="498"/>
      <c r="E572" s="497"/>
      <c r="F572" s="498"/>
      <c r="G572" s="550" t="s">
        <v>3294</v>
      </c>
      <c r="H572" s="549" t="s">
        <v>632</v>
      </c>
      <c r="I572">
        <f t="shared" si="8"/>
        <v>24666.12</v>
      </c>
      <c r="J572" s="731">
        <v>16372.8</v>
      </c>
      <c r="K572" s="732"/>
      <c r="L572" s="731">
        <v>2046.6</v>
      </c>
      <c r="M572" s="732"/>
      <c r="N572" s="731">
        <v>15296.4</v>
      </c>
      <c r="O572" s="731">
        <v>4093.2</v>
      </c>
      <c r="P572" s="732"/>
      <c r="Q572" s="732"/>
      <c r="R572" s="731">
        <v>7563.6</v>
      </c>
      <c r="S572" s="732"/>
      <c r="T572" s="732"/>
      <c r="U572" s="732"/>
      <c r="V572" s="731">
        <v>24666.12</v>
      </c>
      <c r="W572" s="732"/>
      <c r="X572" s="732"/>
      <c r="Y572" s="731">
        <v>1364.4</v>
      </c>
      <c r="Z572" s="732"/>
      <c r="AA572" s="732"/>
      <c r="AB572" s="732"/>
      <c r="AC572" s="732"/>
      <c r="AD572" s="731">
        <v>131650.79999999999</v>
      </c>
      <c r="AE572" s="732"/>
      <c r="AF572" s="731">
        <v>10429.549999999999</v>
      </c>
      <c r="AG572" s="732"/>
      <c r="AH572" s="732"/>
      <c r="AI572" s="732"/>
      <c r="AJ572" s="732"/>
      <c r="AK572" s="732"/>
      <c r="AL572" s="732"/>
      <c r="AM572" s="732"/>
      <c r="AN572" s="732"/>
      <c r="AO572" s="731">
        <v>6160.8</v>
      </c>
      <c r="AP572" s="732"/>
      <c r="AQ572" s="732"/>
      <c r="AR572" s="732"/>
      <c r="AS572" s="732"/>
      <c r="AT572" s="731">
        <v>13334.4</v>
      </c>
      <c r="AU572" s="732"/>
      <c r="AV572" s="731">
        <v>14647.6</v>
      </c>
      <c r="AW572" s="732"/>
      <c r="AX572" s="732"/>
      <c r="AY572" s="732"/>
      <c r="AZ572" s="732"/>
      <c r="BA572" s="732"/>
      <c r="BB572" s="732"/>
      <c r="BC572" s="732"/>
      <c r="BD572" s="732"/>
      <c r="BE572" s="732"/>
      <c r="BF572" s="732"/>
      <c r="BG572" s="732"/>
      <c r="BH572" s="732"/>
      <c r="BI572" s="732"/>
      <c r="BJ572" s="732"/>
      <c r="BK572" s="732"/>
    </row>
    <row r="573" spans="1:63" ht="22.5" customHeight="1">
      <c r="A573" s="496">
        <v>5</v>
      </c>
      <c r="B573" s="497" t="s">
        <v>917</v>
      </c>
      <c r="C573" s="498" t="s">
        <v>916</v>
      </c>
      <c r="D573" s="498"/>
      <c r="E573" s="497"/>
      <c r="F573" s="498"/>
      <c r="G573" s="550" t="s">
        <v>3295</v>
      </c>
      <c r="H573" s="549" t="s">
        <v>633</v>
      </c>
      <c r="I573">
        <f t="shared" si="8"/>
        <v>2740.68</v>
      </c>
      <c r="J573" s="731">
        <v>14234.4</v>
      </c>
      <c r="K573" s="731">
        <v>2521.1999999999998</v>
      </c>
      <c r="L573" s="731">
        <v>1540.2</v>
      </c>
      <c r="M573" s="731">
        <v>8186.4</v>
      </c>
      <c r="N573" s="732"/>
      <c r="O573" s="732"/>
      <c r="P573" s="732"/>
      <c r="Q573" s="731">
        <v>14347.2</v>
      </c>
      <c r="R573" s="731">
        <v>5042.3999999999996</v>
      </c>
      <c r="S573" s="732"/>
      <c r="T573" s="732"/>
      <c r="U573" s="732"/>
      <c r="V573" s="731">
        <v>2740.68</v>
      </c>
      <c r="W573" s="731">
        <v>18482.400000000001</v>
      </c>
      <c r="X573" s="732"/>
      <c r="Y573" s="732"/>
      <c r="Z573" s="732"/>
      <c r="AA573" s="732"/>
      <c r="AB573" s="732"/>
      <c r="AC573" s="732"/>
      <c r="AD573" s="731">
        <v>84541.2</v>
      </c>
      <c r="AE573" s="732"/>
      <c r="AF573" s="732"/>
      <c r="AG573" s="732"/>
      <c r="AH573" s="732"/>
      <c r="AI573" s="732"/>
      <c r="AJ573" s="732"/>
      <c r="AK573" s="732"/>
      <c r="AL573" s="732"/>
      <c r="AM573" s="732"/>
      <c r="AN573" s="732"/>
      <c r="AO573" s="732"/>
      <c r="AP573" s="732"/>
      <c r="AQ573" s="732"/>
      <c r="AR573" s="731">
        <v>55321.2</v>
      </c>
      <c r="AS573" s="732"/>
      <c r="AT573" s="732"/>
      <c r="AU573" s="732"/>
      <c r="AV573" s="731">
        <v>1102.4000000000001</v>
      </c>
      <c r="AW573" s="731">
        <v>8486.4</v>
      </c>
      <c r="AX573" s="732"/>
      <c r="AY573" s="732"/>
      <c r="AZ573" s="732"/>
      <c r="BA573" s="732"/>
      <c r="BB573" s="732"/>
      <c r="BC573" s="732"/>
      <c r="BD573" s="732"/>
      <c r="BE573" s="732"/>
      <c r="BF573" s="732"/>
      <c r="BG573" s="732"/>
      <c r="BH573" s="732"/>
      <c r="BI573" s="732"/>
      <c r="BJ573" s="732"/>
      <c r="BK573" s="732"/>
    </row>
    <row r="574" spans="1:63" ht="22.5" customHeight="1">
      <c r="A574" s="496">
        <v>5</v>
      </c>
      <c r="B574" s="497" t="s">
        <v>917</v>
      </c>
      <c r="C574" s="498" t="s">
        <v>916</v>
      </c>
      <c r="D574" s="498"/>
      <c r="E574" s="497"/>
      <c r="F574" s="498"/>
      <c r="G574" s="550" t="s">
        <v>3296</v>
      </c>
      <c r="H574" s="549" t="s">
        <v>634</v>
      </c>
      <c r="I574">
        <f t="shared" si="8"/>
        <v>1861434</v>
      </c>
      <c r="J574" s="731">
        <v>6208800</v>
      </c>
      <c r="K574" s="732"/>
      <c r="L574" s="731">
        <v>733080</v>
      </c>
      <c r="M574" s="731">
        <v>2143080</v>
      </c>
      <c r="N574" s="731">
        <v>2974200</v>
      </c>
      <c r="O574" s="731">
        <v>1093440</v>
      </c>
      <c r="P574" s="731">
        <v>1953600</v>
      </c>
      <c r="Q574" s="731">
        <v>1128360</v>
      </c>
      <c r="R574" s="731">
        <v>991080</v>
      </c>
      <c r="S574" s="731">
        <v>692040</v>
      </c>
      <c r="T574" s="732"/>
      <c r="U574" s="732"/>
      <c r="V574" s="731">
        <v>1861434</v>
      </c>
      <c r="W574" s="732"/>
      <c r="X574" s="731">
        <v>346020</v>
      </c>
      <c r="Y574" s="731">
        <v>802020</v>
      </c>
      <c r="Z574" s="731">
        <v>166240</v>
      </c>
      <c r="AA574" s="732"/>
      <c r="AB574" s="732"/>
      <c r="AC574" s="732"/>
      <c r="AD574" s="731">
        <v>12246028.23</v>
      </c>
      <c r="AE574" s="731">
        <v>580491.29</v>
      </c>
      <c r="AF574" s="731">
        <v>1876680</v>
      </c>
      <c r="AG574" s="731">
        <v>1910220</v>
      </c>
      <c r="AH574" s="731">
        <v>1226580</v>
      </c>
      <c r="AI574" s="731">
        <v>645399.35</v>
      </c>
      <c r="AJ574" s="731">
        <v>2205655.4</v>
      </c>
      <c r="AK574" s="731">
        <v>116440</v>
      </c>
      <c r="AL574" s="731">
        <v>1720230.32</v>
      </c>
      <c r="AM574" s="731">
        <v>977831.94</v>
      </c>
      <c r="AN574" s="731">
        <v>1251780</v>
      </c>
      <c r="AO574" s="731">
        <v>687360</v>
      </c>
      <c r="AP574" s="731">
        <v>372780</v>
      </c>
      <c r="AQ574" s="732"/>
      <c r="AR574" s="732"/>
      <c r="AS574" s="731">
        <v>365800</v>
      </c>
      <c r="AT574" s="731">
        <v>1967904.52</v>
      </c>
      <c r="AU574" s="731">
        <v>3026120</v>
      </c>
      <c r="AV574" s="731">
        <v>1014180</v>
      </c>
      <c r="AW574" s="731">
        <v>968290</v>
      </c>
      <c r="AX574" s="731">
        <v>2155060</v>
      </c>
      <c r="AY574" s="731">
        <v>1010940</v>
      </c>
      <c r="AZ574" s="731">
        <v>647400</v>
      </c>
      <c r="BA574" s="732"/>
      <c r="BB574" s="732"/>
      <c r="BC574" s="732"/>
      <c r="BD574" s="731">
        <v>3391725</v>
      </c>
      <c r="BE574" s="731">
        <v>1417200</v>
      </c>
      <c r="BF574" s="732"/>
      <c r="BG574" s="731">
        <v>778680</v>
      </c>
      <c r="BH574" s="732"/>
      <c r="BI574" s="731">
        <v>1581216.74</v>
      </c>
      <c r="BJ574" s="731">
        <v>1590780</v>
      </c>
      <c r="BK574" s="731">
        <v>1054290</v>
      </c>
    </row>
    <row r="575" spans="1:63" ht="22.5" customHeight="1">
      <c r="A575" s="496">
        <v>5</v>
      </c>
      <c r="B575" s="497" t="s">
        <v>917</v>
      </c>
      <c r="C575" s="498" t="s">
        <v>916</v>
      </c>
      <c r="D575" s="498"/>
      <c r="E575" s="497"/>
      <c r="F575" s="498"/>
      <c r="G575" s="550" t="s">
        <v>3297</v>
      </c>
      <c r="H575" s="558" t="s">
        <v>635</v>
      </c>
      <c r="I575">
        <f t="shared" si="8"/>
        <v>206826</v>
      </c>
      <c r="J575" s="731">
        <v>3879780</v>
      </c>
      <c r="K575" s="731">
        <v>654840</v>
      </c>
      <c r="L575" s="731">
        <v>637800</v>
      </c>
      <c r="M575" s="731">
        <v>1045560</v>
      </c>
      <c r="N575" s="731">
        <v>36605.33</v>
      </c>
      <c r="O575" s="731">
        <v>336360</v>
      </c>
      <c r="P575" s="732"/>
      <c r="Q575" s="731">
        <v>1541485.16</v>
      </c>
      <c r="R575" s="731">
        <v>608280</v>
      </c>
      <c r="S575" s="731">
        <v>606482.4</v>
      </c>
      <c r="T575" s="732"/>
      <c r="U575" s="732"/>
      <c r="V575" s="731">
        <v>206826</v>
      </c>
      <c r="W575" s="731">
        <v>1401420</v>
      </c>
      <c r="X575" s="731">
        <v>372780</v>
      </c>
      <c r="Y575" s="732"/>
      <c r="Z575" s="731">
        <v>851180.2</v>
      </c>
      <c r="AA575" s="731">
        <v>102330</v>
      </c>
      <c r="AB575" s="732"/>
      <c r="AC575" s="732"/>
      <c r="AD575" s="731">
        <v>5126163.87</v>
      </c>
      <c r="AE575" s="731">
        <v>1181657.1100000001</v>
      </c>
      <c r="AF575" s="731">
        <v>1287473.23</v>
      </c>
      <c r="AG575" s="732"/>
      <c r="AH575" s="732"/>
      <c r="AI575" s="732"/>
      <c r="AJ575" s="732"/>
      <c r="AK575" s="731">
        <v>188040</v>
      </c>
      <c r="AL575" s="731">
        <v>359400</v>
      </c>
      <c r="AM575" s="732"/>
      <c r="AN575" s="732"/>
      <c r="AO575" s="732"/>
      <c r="AP575" s="732"/>
      <c r="AQ575" s="732"/>
      <c r="AR575" s="731">
        <v>13113840</v>
      </c>
      <c r="AS575" s="731">
        <v>33560</v>
      </c>
      <c r="AT575" s="732"/>
      <c r="AU575" s="731">
        <v>1650000</v>
      </c>
      <c r="AV575" s="731">
        <v>1114620</v>
      </c>
      <c r="AW575" s="731">
        <v>1436450</v>
      </c>
      <c r="AX575" s="731">
        <v>749720</v>
      </c>
      <c r="AY575" s="731">
        <v>1055100</v>
      </c>
      <c r="AZ575" s="731">
        <v>1037580</v>
      </c>
      <c r="BA575" s="732"/>
      <c r="BB575" s="732"/>
      <c r="BC575" s="732"/>
      <c r="BD575" s="731">
        <v>8242165</v>
      </c>
      <c r="BE575" s="731">
        <v>394950</v>
      </c>
      <c r="BF575" s="731">
        <v>433260</v>
      </c>
      <c r="BG575" s="732"/>
      <c r="BH575" s="731">
        <v>670352</v>
      </c>
      <c r="BI575" s="731">
        <v>391050</v>
      </c>
      <c r="BJ575" s="731">
        <v>421020</v>
      </c>
      <c r="BK575" s="731">
        <v>342210</v>
      </c>
    </row>
    <row r="576" spans="1:63" ht="22.5" customHeight="1">
      <c r="A576" s="496">
        <v>5</v>
      </c>
      <c r="B576" s="497" t="s">
        <v>917</v>
      </c>
      <c r="C576" s="498" t="s">
        <v>916</v>
      </c>
      <c r="D576" s="498"/>
      <c r="E576" s="497"/>
      <c r="F576" s="498"/>
      <c r="G576" s="550" t="s">
        <v>3298</v>
      </c>
      <c r="H576" s="549" t="s">
        <v>636</v>
      </c>
      <c r="I576">
        <f t="shared" si="8"/>
        <v>8042431.9000000004</v>
      </c>
      <c r="J576" s="731">
        <v>39503266.25</v>
      </c>
      <c r="K576" s="732"/>
      <c r="L576" s="731">
        <v>195677.42</v>
      </c>
      <c r="M576" s="732"/>
      <c r="N576" s="731">
        <v>4517603.5999999996</v>
      </c>
      <c r="O576" s="731">
        <v>4159855.92</v>
      </c>
      <c r="P576" s="732"/>
      <c r="Q576" s="731">
        <v>1709232.02</v>
      </c>
      <c r="R576" s="731">
        <v>208680</v>
      </c>
      <c r="S576" s="731">
        <v>1789566</v>
      </c>
      <c r="T576" s="731">
        <v>815499</v>
      </c>
      <c r="U576" s="731">
        <v>1140604.26</v>
      </c>
      <c r="V576" s="731">
        <v>8042431.9000000004</v>
      </c>
      <c r="W576" s="731">
        <v>516500</v>
      </c>
      <c r="X576" s="731">
        <v>256988.35</v>
      </c>
      <c r="Y576" s="731">
        <v>612744.67000000004</v>
      </c>
      <c r="Z576" s="731">
        <v>2966033.84</v>
      </c>
      <c r="AA576" s="731">
        <v>1588813.39</v>
      </c>
      <c r="AB576" s="731">
        <v>256943</v>
      </c>
      <c r="AC576" s="731">
        <v>300237.92</v>
      </c>
      <c r="AD576" s="731">
        <v>73374196</v>
      </c>
      <c r="AE576" s="731">
        <v>620330</v>
      </c>
      <c r="AF576" s="731">
        <v>2974510</v>
      </c>
      <c r="AG576" s="731">
        <v>4163485</v>
      </c>
      <c r="AH576" s="731">
        <v>5518074.4800000004</v>
      </c>
      <c r="AI576" s="731">
        <v>2568276</v>
      </c>
      <c r="AJ576" s="731">
        <v>5538729.5099999998</v>
      </c>
      <c r="AK576" s="731">
        <v>4821448.16</v>
      </c>
      <c r="AL576" s="731">
        <v>6034296.8099999996</v>
      </c>
      <c r="AM576" s="731">
        <v>3693697.6</v>
      </c>
      <c r="AN576" s="731">
        <v>6158781</v>
      </c>
      <c r="AO576" s="731">
        <v>2816975</v>
      </c>
      <c r="AP576" s="731">
        <v>1270587.32</v>
      </c>
      <c r="AQ576" s="731">
        <v>1641505</v>
      </c>
      <c r="AR576" s="731">
        <v>12445624.960000001</v>
      </c>
      <c r="AS576" s="731">
        <v>1162786.6499999999</v>
      </c>
      <c r="AT576" s="731">
        <v>1289203.3799999999</v>
      </c>
      <c r="AU576" s="731">
        <v>2302228.9500000002</v>
      </c>
      <c r="AV576" s="731">
        <v>620503.97</v>
      </c>
      <c r="AW576" s="731">
        <v>1069939</v>
      </c>
      <c r="AX576" s="731">
        <v>2168647.6800000002</v>
      </c>
      <c r="AY576" s="731">
        <v>5406562.8600000003</v>
      </c>
      <c r="AZ576" s="731">
        <v>873469.11</v>
      </c>
      <c r="BA576" s="731">
        <v>980511.69</v>
      </c>
      <c r="BB576" s="731">
        <v>626090</v>
      </c>
      <c r="BC576" s="731">
        <v>588000</v>
      </c>
      <c r="BD576" s="731">
        <v>7314404.75</v>
      </c>
      <c r="BE576" s="732"/>
      <c r="BF576" s="731">
        <v>1740171.7</v>
      </c>
      <c r="BG576" s="731">
        <v>2723986.98</v>
      </c>
      <c r="BH576" s="731">
        <v>744400</v>
      </c>
      <c r="BI576" s="731">
        <v>166080</v>
      </c>
      <c r="BJ576" s="731">
        <v>2475425</v>
      </c>
      <c r="BK576" s="731">
        <v>376630</v>
      </c>
    </row>
    <row r="577" spans="1:63" ht="22.5" customHeight="1">
      <c r="A577" s="496">
        <v>5</v>
      </c>
      <c r="B577" s="497" t="s">
        <v>917</v>
      </c>
      <c r="C577" s="498" t="s">
        <v>916</v>
      </c>
      <c r="D577" s="498"/>
      <c r="E577" s="497"/>
      <c r="F577" s="498"/>
      <c r="G577" s="550" t="s">
        <v>3299</v>
      </c>
      <c r="H577" s="549" t="s">
        <v>637</v>
      </c>
      <c r="I577">
        <f t="shared" si="8"/>
        <v>4238907.0999999996</v>
      </c>
      <c r="J577" s="731">
        <v>6476235</v>
      </c>
      <c r="K577" s="732"/>
      <c r="L577" s="732"/>
      <c r="M577" s="732"/>
      <c r="N577" s="731">
        <v>1580445</v>
      </c>
      <c r="O577" s="731">
        <v>870197.78</v>
      </c>
      <c r="P577" s="732"/>
      <c r="Q577" s="731">
        <v>575230</v>
      </c>
      <c r="R577" s="732"/>
      <c r="S577" s="731">
        <v>252270</v>
      </c>
      <c r="T577" s="731">
        <v>778280</v>
      </c>
      <c r="U577" s="731">
        <v>197112</v>
      </c>
      <c r="V577" s="731">
        <v>4238907.0999999996</v>
      </c>
      <c r="W577" s="732"/>
      <c r="X577" s="732"/>
      <c r="Y577" s="732"/>
      <c r="Z577" s="731">
        <v>2057376.73</v>
      </c>
      <c r="AA577" s="731">
        <v>3255613.5</v>
      </c>
      <c r="AB577" s="732"/>
      <c r="AC577" s="732"/>
      <c r="AD577" s="731">
        <v>12713147</v>
      </c>
      <c r="AE577" s="731">
        <v>1145160</v>
      </c>
      <c r="AF577" s="731">
        <v>1320550</v>
      </c>
      <c r="AG577" s="731">
        <v>1274930.6299999999</v>
      </c>
      <c r="AH577" s="731">
        <v>1885131.02</v>
      </c>
      <c r="AI577" s="731">
        <v>236969</v>
      </c>
      <c r="AJ577" s="731">
        <v>1361598</v>
      </c>
      <c r="AK577" s="731">
        <v>1757159</v>
      </c>
      <c r="AL577" s="731">
        <v>467276.74</v>
      </c>
      <c r="AM577" s="731">
        <v>811475.4</v>
      </c>
      <c r="AN577" s="731">
        <v>2191944</v>
      </c>
      <c r="AO577" s="731">
        <v>527070</v>
      </c>
      <c r="AP577" s="731">
        <v>338040</v>
      </c>
      <c r="AQ577" s="731">
        <v>770235</v>
      </c>
      <c r="AR577" s="731">
        <v>123653</v>
      </c>
      <c r="AS577" s="731">
        <v>90090</v>
      </c>
      <c r="AT577" s="732"/>
      <c r="AU577" s="731">
        <v>86647</v>
      </c>
      <c r="AV577" s="731">
        <v>536678.61</v>
      </c>
      <c r="AW577" s="731">
        <v>148762</v>
      </c>
      <c r="AX577" s="732"/>
      <c r="AY577" s="731">
        <v>2398984.5</v>
      </c>
      <c r="AZ577" s="731">
        <v>211680</v>
      </c>
      <c r="BA577" s="732"/>
      <c r="BB577" s="731">
        <v>35730</v>
      </c>
      <c r="BC577" s="732"/>
      <c r="BD577" s="731">
        <v>9415334.6099999994</v>
      </c>
      <c r="BE577" s="731">
        <v>1143615</v>
      </c>
      <c r="BF577" s="731">
        <v>793595</v>
      </c>
      <c r="BG577" s="732"/>
      <c r="BH577" s="731">
        <v>335195</v>
      </c>
      <c r="BI577" s="731">
        <v>127080</v>
      </c>
      <c r="BJ577" s="731">
        <v>974090</v>
      </c>
      <c r="BK577" s="732"/>
    </row>
    <row r="578" spans="1:63" ht="22.5" customHeight="1">
      <c r="A578" s="496">
        <v>5</v>
      </c>
      <c r="B578" s="497" t="s">
        <v>917</v>
      </c>
      <c r="C578" s="498" t="s">
        <v>916</v>
      </c>
      <c r="D578" s="498"/>
      <c r="E578" s="497"/>
      <c r="F578" s="498"/>
      <c r="G578" s="550" t="s">
        <v>3300</v>
      </c>
      <c r="H578" s="549" t="s">
        <v>638</v>
      </c>
      <c r="I578">
        <f t="shared" si="8"/>
        <v>37102473.899999999</v>
      </c>
      <c r="J578" s="731">
        <v>43143269.409999996</v>
      </c>
      <c r="K578" s="731">
        <v>1940229.76</v>
      </c>
      <c r="L578" s="731">
        <v>5053918.3600000003</v>
      </c>
      <c r="M578" s="731">
        <v>7058456</v>
      </c>
      <c r="N578" s="731">
        <v>12726679.300000001</v>
      </c>
      <c r="O578" s="731">
        <v>8480474</v>
      </c>
      <c r="P578" s="731">
        <v>8978072.2899999991</v>
      </c>
      <c r="Q578" s="731">
        <v>6575480.8799999999</v>
      </c>
      <c r="R578" s="731">
        <v>7313119.9900000002</v>
      </c>
      <c r="S578" s="731">
        <v>5091813.53</v>
      </c>
      <c r="T578" s="731">
        <v>5433580.96</v>
      </c>
      <c r="U578" s="731">
        <v>5059730.1900000004</v>
      </c>
      <c r="V578" s="731">
        <v>37102473.899999999</v>
      </c>
      <c r="W578" s="731">
        <v>2226323</v>
      </c>
      <c r="X578" s="731">
        <v>4736784.9000000004</v>
      </c>
      <c r="Y578" s="731">
        <v>1354610</v>
      </c>
      <c r="Z578" s="731">
        <v>4482242.0999999996</v>
      </c>
      <c r="AA578" s="731">
        <v>1106145.57</v>
      </c>
      <c r="AB578" s="731">
        <v>2812930</v>
      </c>
      <c r="AC578" s="731">
        <v>1159680</v>
      </c>
      <c r="AD578" s="731">
        <v>63154418</v>
      </c>
      <c r="AE578" s="731">
        <v>7588893.5899999999</v>
      </c>
      <c r="AF578" s="731">
        <v>9217634</v>
      </c>
      <c r="AG578" s="731">
        <v>9119185.7599999998</v>
      </c>
      <c r="AH578" s="731">
        <v>14479026.08</v>
      </c>
      <c r="AI578" s="731">
        <v>8010943.0999999996</v>
      </c>
      <c r="AJ578" s="731">
        <v>14340130.91</v>
      </c>
      <c r="AK578" s="731">
        <v>6739095.8399999999</v>
      </c>
      <c r="AL578" s="731">
        <v>8079588.0999999996</v>
      </c>
      <c r="AM578" s="731">
        <v>5339762.67</v>
      </c>
      <c r="AN578" s="731">
        <v>9233530.0600000005</v>
      </c>
      <c r="AO578" s="731">
        <v>6330680</v>
      </c>
      <c r="AP578" s="731">
        <v>6594582.5599999996</v>
      </c>
      <c r="AQ578" s="731">
        <v>3842406.6</v>
      </c>
      <c r="AR578" s="731">
        <v>1938340</v>
      </c>
      <c r="AS578" s="731">
        <v>2711995</v>
      </c>
      <c r="AT578" s="731">
        <v>2779580.62</v>
      </c>
      <c r="AU578" s="731">
        <v>2203130.66</v>
      </c>
      <c r="AV578" s="731">
        <v>6612130.6100000003</v>
      </c>
      <c r="AW578" s="731">
        <v>4747728</v>
      </c>
      <c r="AX578" s="731">
        <v>3865093.39</v>
      </c>
      <c r="AY578" s="731">
        <v>8475973</v>
      </c>
      <c r="AZ578" s="731">
        <v>4625540</v>
      </c>
      <c r="BA578" s="731">
        <v>1430780</v>
      </c>
      <c r="BB578" s="731">
        <v>2372355.4</v>
      </c>
      <c r="BC578" s="731">
        <v>1528510</v>
      </c>
      <c r="BD578" s="731">
        <v>12198020.710000001</v>
      </c>
      <c r="BE578" s="731">
        <v>12296177.41</v>
      </c>
      <c r="BF578" s="731">
        <v>6108941.4400000004</v>
      </c>
      <c r="BG578" s="731">
        <v>12897690.33</v>
      </c>
      <c r="BH578" s="731">
        <v>2694768</v>
      </c>
      <c r="BI578" s="731">
        <v>9389599.8300000001</v>
      </c>
      <c r="BJ578" s="731">
        <v>8842742.4900000002</v>
      </c>
      <c r="BK578" s="731">
        <v>2608990.16</v>
      </c>
    </row>
    <row r="579" spans="1:63" ht="22.5" customHeight="1">
      <c r="A579" s="496">
        <v>5</v>
      </c>
      <c r="B579" s="497" t="s">
        <v>917</v>
      </c>
      <c r="C579" s="498" t="s">
        <v>916</v>
      </c>
      <c r="D579" s="498"/>
      <c r="E579" s="497"/>
      <c r="F579" s="498"/>
      <c r="G579" s="550" t="s">
        <v>3301</v>
      </c>
      <c r="H579" s="549" t="s">
        <v>639</v>
      </c>
      <c r="I579">
        <f t="shared" si="8"/>
        <v>4122497.1</v>
      </c>
      <c r="J579" s="731">
        <v>12595156.02</v>
      </c>
      <c r="K579" s="731">
        <v>1527798</v>
      </c>
      <c r="L579" s="731">
        <v>3128540.27</v>
      </c>
      <c r="M579" s="731">
        <v>2457140</v>
      </c>
      <c r="N579" s="731">
        <v>5287992.51</v>
      </c>
      <c r="O579" s="731">
        <v>5017449</v>
      </c>
      <c r="P579" s="731">
        <v>1637348.57</v>
      </c>
      <c r="Q579" s="731">
        <v>2210869.0299999998</v>
      </c>
      <c r="R579" s="731">
        <v>1604691</v>
      </c>
      <c r="S579" s="731">
        <v>772104.52</v>
      </c>
      <c r="T579" s="731">
        <v>2647920</v>
      </c>
      <c r="U579" s="731">
        <v>475510</v>
      </c>
      <c r="V579" s="731">
        <v>4122497.1</v>
      </c>
      <c r="W579" s="731">
        <v>898692.5</v>
      </c>
      <c r="X579" s="731">
        <v>2051880</v>
      </c>
      <c r="Y579" s="731">
        <v>3064070</v>
      </c>
      <c r="Z579" s="731">
        <v>4549880.17</v>
      </c>
      <c r="AA579" s="731">
        <v>8297640.96</v>
      </c>
      <c r="AB579" s="731">
        <v>829508.35</v>
      </c>
      <c r="AC579" s="731">
        <v>947040</v>
      </c>
      <c r="AD579" s="731">
        <v>29227965.670000002</v>
      </c>
      <c r="AE579" s="731">
        <v>2139520</v>
      </c>
      <c r="AF579" s="731">
        <v>3226250</v>
      </c>
      <c r="AG579" s="731">
        <v>2376318.5099999998</v>
      </c>
      <c r="AH579" s="731">
        <v>2302004.92</v>
      </c>
      <c r="AI579" s="731">
        <v>1550846.44</v>
      </c>
      <c r="AJ579" s="731">
        <v>2640522</v>
      </c>
      <c r="AK579" s="731">
        <v>3222983</v>
      </c>
      <c r="AL579" s="731">
        <v>1297284.19</v>
      </c>
      <c r="AM579" s="731">
        <v>2529650</v>
      </c>
      <c r="AN579" s="731">
        <v>8614633</v>
      </c>
      <c r="AO579" s="731">
        <v>2757720</v>
      </c>
      <c r="AP579" s="731">
        <v>3257998.32</v>
      </c>
      <c r="AQ579" s="731">
        <v>1334545.3400000001</v>
      </c>
      <c r="AR579" s="731">
        <v>53926664.689999998</v>
      </c>
      <c r="AS579" s="731">
        <v>2080698</v>
      </c>
      <c r="AT579" s="731">
        <v>2512810</v>
      </c>
      <c r="AU579" s="731">
        <v>13238238.050000001</v>
      </c>
      <c r="AV579" s="731">
        <v>4180990</v>
      </c>
      <c r="AW579" s="731">
        <v>2259620</v>
      </c>
      <c r="AX579" s="731">
        <v>3198870</v>
      </c>
      <c r="AY579" s="731">
        <v>3717568.78</v>
      </c>
      <c r="AZ579" s="731">
        <v>1854960</v>
      </c>
      <c r="BA579" s="731">
        <v>1234680</v>
      </c>
      <c r="BB579" s="731">
        <v>820480</v>
      </c>
      <c r="BC579" s="731">
        <v>1040010</v>
      </c>
      <c r="BD579" s="731">
        <v>20029001.109999999</v>
      </c>
      <c r="BE579" s="731">
        <v>1380240</v>
      </c>
      <c r="BF579" s="731">
        <v>3423328</v>
      </c>
      <c r="BG579" s="731">
        <v>3125640</v>
      </c>
      <c r="BH579" s="731">
        <v>1372641</v>
      </c>
      <c r="BI579" s="731">
        <v>4524227.3</v>
      </c>
      <c r="BJ579" s="731">
        <v>3342825.8</v>
      </c>
      <c r="BK579" s="731">
        <v>5539440</v>
      </c>
    </row>
    <row r="580" spans="1:63" ht="22.5" customHeight="1">
      <c r="A580" s="496">
        <v>5</v>
      </c>
      <c r="B580" s="497" t="s">
        <v>917</v>
      </c>
      <c r="C580" s="498" t="s">
        <v>916</v>
      </c>
      <c r="D580" s="498"/>
      <c r="E580" s="497"/>
      <c r="F580" s="498"/>
      <c r="G580" s="550" t="s">
        <v>3302</v>
      </c>
      <c r="H580" s="549" t="s">
        <v>640</v>
      </c>
      <c r="I580">
        <f t="shared" si="8"/>
        <v>0</v>
      </c>
      <c r="J580" s="732"/>
      <c r="K580" s="731">
        <v>1248500.54</v>
      </c>
      <c r="L580" s="731">
        <v>3278475.09</v>
      </c>
      <c r="M580" s="731">
        <v>3749240</v>
      </c>
      <c r="N580" s="731">
        <v>2915750.73</v>
      </c>
      <c r="O580" s="731">
        <v>3681214.75</v>
      </c>
      <c r="P580" s="731">
        <v>6195685.9900000002</v>
      </c>
      <c r="Q580" s="731">
        <v>7763672.1299999999</v>
      </c>
      <c r="R580" s="731">
        <v>1028556.6</v>
      </c>
      <c r="S580" s="731">
        <v>1280930.2</v>
      </c>
      <c r="T580" s="732"/>
      <c r="U580" s="731">
        <v>1138042.5</v>
      </c>
      <c r="V580" s="732"/>
      <c r="W580" s="731">
        <v>7510437</v>
      </c>
      <c r="X580" s="731">
        <v>584895.09</v>
      </c>
      <c r="Y580" s="731">
        <v>574473</v>
      </c>
      <c r="Z580" s="731">
        <v>2931111.05</v>
      </c>
      <c r="AA580" s="731">
        <v>1312623.71</v>
      </c>
      <c r="AB580" s="731">
        <v>1665591</v>
      </c>
      <c r="AC580" s="731">
        <v>1381734.47</v>
      </c>
      <c r="AD580" s="732"/>
      <c r="AE580" s="731">
        <v>4937826</v>
      </c>
      <c r="AF580" s="731">
        <v>187910</v>
      </c>
      <c r="AG580" s="731">
        <v>87207.5</v>
      </c>
      <c r="AH580" s="731">
        <v>2419445</v>
      </c>
      <c r="AI580" s="731">
        <v>1067600</v>
      </c>
      <c r="AJ580" s="731">
        <v>941976.25</v>
      </c>
      <c r="AK580" s="731">
        <v>1001485</v>
      </c>
      <c r="AL580" s="731">
        <v>263330.06</v>
      </c>
      <c r="AM580" s="731">
        <v>2329299.5</v>
      </c>
      <c r="AN580" s="732"/>
      <c r="AO580" s="731">
        <v>805310</v>
      </c>
      <c r="AP580" s="732"/>
      <c r="AQ580" s="732"/>
      <c r="AR580" s="731">
        <v>10771860</v>
      </c>
      <c r="AS580" s="731">
        <v>2051296</v>
      </c>
      <c r="AT580" s="731">
        <v>2153652.46</v>
      </c>
      <c r="AU580" s="731">
        <v>7918465.0099999998</v>
      </c>
      <c r="AV580" s="731">
        <v>2619052.86</v>
      </c>
      <c r="AW580" s="731">
        <v>2082483</v>
      </c>
      <c r="AX580" s="731">
        <v>2651531.9700000002</v>
      </c>
      <c r="AY580" s="731">
        <v>1388933.6</v>
      </c>
      <c r="AZ580" s="731">
        <v>1750315.56</v>
      </c>
      <c r="BA580" s="731">
        <v>4546142.93</v>
      </c>
      <c r="BB580" s="731">
        <v>1844290.44</v>
      </c>
      <c r="BC580" s="731">
        <v>3068389</v>
      </c>
      <c r="BD580" s="732"/>
      <c r="BE580" s="731">
        <v>1662502</v>
      </c>
      <c r="BF580" s="732"/>
      <c r="BG580" s="731">
        <v>1786330</v>
      </c>
      <c r="BH580" s="732"/>
      <c r="BI580" s="731">
        <v>3646815</v>
      </c>
      <c r="BJ580" s="732"/>
      <c r="BK580" s="731">
        <v>105430</v>
      </c>
    </row>
    <row r="581" spans="1:63" ht="22.5" customHeight="1">
      <c r="A581" s="496">
        <v>5</v>
      </c>
      <c r="B581" s="497" t="s">
        <v>917</v>
      </c>
      <c r="C581" s="498" t="s">
        <v>916</v>
      </c>
      <c r="D581" s="498"/>
      <c r="E581" s="497"/>
      <c r="F581" s="498"/>
      <c r="G581" s="550" t="s">
        <v>3303</v>
      </c>
      <c r="H581" s="549" t="s">
        <v>641</v>
      </c>
      <c r="I581">
        <f t="shared" ref="I581:I644" si="9">SUMIF($J$1:$BK$1,$I$1,$J581:$BK581)</f>
        <v>0</v>
      </c>
      <c r="J581" s="731">
        <v>103600</v>
      </c>
      <c r="K581" s="731">
        <v>1152864.19</v>
      </c>
      <c r="L581" s="731">
        <v>2737906.84</v>
      </c>
      <c r="M581" s="731">
        <v>2870228.12</v>
      </c>
      <c r="N581" s="731">
        <v>274907.11</v>
      </c>
      <c r="O581" s="731">
        <v>649198</v>
      </c>
      <c r="P581" s="731">
        <v>985903.01</v>
      </c>
      <c r="Q581" s="732"/>
      <c r="R581" s="731">
        <v>522564.4</v>
      </c>
      <c r="S581" s="731">
        <v>292180.32</v>
      </c>
      <c r="T581" s="732"/>
      <c r="U581" s="731">
        <v>1468387.01</v>
      </c>
      <c r="V581" s="732"/>
      <c r="W581" s="731">
        <v>186365</v>
      </c>
      <c r="X581" s="731">
        <v>398496.57</v>
      </c>
      <c r="Y581" s="731">
        <v>1426444</v>
      </c>
      <c r="Z581" s="732"/>
      <c r="AA581" s="731">
        <v>207703.5</v>
      </c>
      <c r="AB581" s="731">
        <v>541282</v>
      </c>
      <c r="AC581" s="731">
        <v>672670</v>
      </c>
      <c r="AD581" s="732"/>
      <c r="AE581" s="731">
        <v>168240</v>
      </c>
      <c r="AF581" s="731">
        <v>83250</v>
      </c>
      <c r="AG581" s="731">
        <v>30118.75</v>
      </c>
      <c r="AH581" s="731">
        <v>7035</v>
      </c>
      <c r="AI581" s="731">
        <v>990543.76</v>
      </c>
      <c r="AJ581" s="731">
        <v>832682.25</v>
      </c>
      <c r="AK581" s="732"/>
      <c r="AL581" s="732"/>
      <c r="AM581" s="731">
        <v>40511</v>
      </c>
      <c r="AN581" s="732"/>
      <c r="AO581" s="732"/>
      <c r="AP581" s="731">
        <v>7000</v>
      </c>
      <c r="AQ581" s="732"/>
      <c r="AR581" s="731">
        <v>12112002.5</v>
      </c>
      <c r="AS581" s="731">
        <v>1313873</v>
      </c>
      <c r="AT581" s="731">
        <v>1706766.03</v>
      </c>
      <c r="AU581" s="732"/>
      <c r="AV581" s="731">
        <v>425336.04</v>
      </c>
      <c r="AW581" s="731">
        <v>1687766</v>
      </c>
      <c r="AX581" s="731">
        <v>702873.39</v>
      </c>
      <c r="AY581" s="731">
        <v>728587.9</v>
      </c>
      <c r="AZ581" s="731">
        <v>136616.70000000001</v>
      </c>
      <c r="BA581" s="731">
        <v>742173.66</v>
      </c>
      <c r="BB581" s="731">
        <v>557845.36</v>
      </c>
      <c r="BC581" s="731">
        <v>609215</v>
      </c>
      <c r="BD581" s="732"/>
      <c r="BE581" s="731">
        <v>812375</v>
      </c>
      <c r="BF581" s="732"/>
      <c r="BG581" s="732"/>
      <c r="BH581" s="731">
        <v>114860</v>
      </c>
      <c r="BI581" s="732"/>
      <c r="BJ581" s="732"/>
      <c r="BK581" s="731">
        <v>520754.5</v>
      </c>
    </row>
    <row r="582" spans="1:63" ht="22.5" customHeight="1">
      <c r="A582" s="496">
        <v>5</v>
      </c>
      <c r="B582" s="497" t="s">
        <v>917</v>
      </c>
      <c r="C582" s="498" t="s">
        <v>916</v>
      </c>
      <c r="D582" s="498"/>
      <c r="E582" s="497"/>
      <c r="F582" s="498"/>
      <c r="G582" s="550" t="s">
        <v>3304</v>
      </c>
      <c r="H582" s="549" t="s">
        <v>642</v>
      </c>
      <c r="I582">
        <f t="shared" si="9"/>
        <v>0</v>
      </c>
      <c r="J582" s="731">
        <v>1282568.71</v>
      </c>
      <c r="K582" s="731">
        <v>337880</v>
      </c>
      <c r="L582" s="731">
        <v>286200</v>
      </c>
      <c r="M582" s="732"/>
      <c r="N582" s="731">
        <v>385825.16</v>
      </c>
      <c r="O582" s="732"/>
      <c r="P582" s="731">
        <v>226000</v>
      </c>
      <c r="Q582" s="732"/>
      <c r="R582" s="732"/>
      <c r="S582" s="731">
        <v>229422.67</v>
      </c>
      <c r="T582" s="731">
        <v>701120</v>
      </c>
      <c r="U582" s="731">
        <v>270100</v>
      </c>
      <c r="V582" s="732"/>
      <c r="W582" s="731">
        <v>228712.65</v>
      </c>
      <c r="X582" s="731">
        <v>85285.16</v>
      </c>
      <c r="Y582" s="731">
        <v>299430</v>
      </c>
      <c r="Z582" s="731">
        <v>568690</v>
      </c>
      <c r="AA582" s="731">
        <v>299660</v>
      </c>
      <c r="AB582" s="731">
        <v>112825.16</v>
      </c>
      <c r="AC582" s="732"/>
      <c r="AD582" s="731">
        <v>7518811</v>
      </c>
      <c r="AE582" s="732"/>
      <c r="AF582" s="732"/>
      <c r="AG582" s="731">
        <v>74760</v>
      </c>
      <c r="AH582" s="731">
        <v>415896</v>
      </c>
      <c r="AI582" s="732"/>
      <c r="AJ582" s="732"/>
      <c r="AK582" s="732"/>
      <c r="AL582" s="731">
        <v>537120</v>
      </c>
      <c r="AM582" s="732"/>
      <c r="AN582" s="732"/>
      <c r="AO582" s="732"/>
      <c r="AP582" s="731">
        <v>671480</v>
      </c>
      <c r="AQ582" s="731">
        <v>284520</v>
      </c>
      <c r="AR582" s="731">
        <v>177996.77</v>
      </c>
      <c r="AS582" s="731">
        <v>1120720</v>
      </c>
      <c r="AT582" s="732"/>
      <c r="AU582" s="731">
        <v>434808.16</v>
      </c>
      <c r="AV582" s="731">
        <v>462630</v>
      </c>
      <c r="AW582" s="731">
        <v>102816</v>
      </c>
      <c r="AX582" s="731">
        <v>80790</v>
      </c>
      <c r="AY582" s="731">
        <v>346064.45</v>
      </c>
      <c r="AZ582" s="731">
        <v>454055.16</v>
      </c>
      <c r="BA582" s="731">
        <v>312910</v>
      </c>
      <c r="BB582" s="731">
        <v>399457.1</v>
      </c>
      <c r="BC582" s="732"/>
      <c r="BD582" s="731">
        <v>2461215</v>
      </c>
      <c r="BE582" s="732"/>
      <c r="BF582" s="731">
        <v>338670</v>
      </c>
      <c r="BG582" s="731">
        <v>235220.31</v>
      </c>
      <c r="BH582" s="731">
        <v>638939.18000000005</v>
      </c>
      <c r="BI582" s="731">
        <v>376288.06</v>
      </c>
      <c r="BJ582" s="731">
        <v>104406</v>
      </c>
      <c r="BK582" s="732"/>
    </row>
    <row r="583" spans="1:63" ht="22.5" customHeight="1">
      <c r="A583" s="496">
        <v>5</v>
      </c>
      <c r="B583" s="497" t="s">
        <v>917</v>
      </c>
      <c r="C583" s="498" t="s">
        <v>916</v>
      </c>
      <c r="D583" s="498"/>
      <c r="E583" s="497"/>
      <c r="F583" s="498"/>
      <c r="G583" s="550" t="s">
        <v>3305</v>
      </c>
      <c r="H583" s="549" t="s">
        <v>643</v>
      </c>
      <c r="I583">
        <f t="shared" si="9"/>
        <v>13271133.5</v>
      </c>
      <c r="J583" s="731">
        <v>9681971.6099999994</v>
      </c>
      <c r="K583" s="731">
        <v>975049.03</v>
      </c>
      <c r="L583" s="731">
        <v>760680</v>
      </c>
      <c r="M583" s="731">
        <v>908400</v>
      </c>
      <c r="N583" s="731">
        <v>1087080</v>
      </c>
      <c r="O583" s="731">
        <v>903240</v>
      </c>
      <c r="P583" s="731">
        <v>532350</v>
      </c>
      <c r="Q583" s="731">
        <v>852360</v>
      </c>
      <c r="R583" s="731">
        <v>886315.23</v>
      </c>
      <c r="S583" s="731">
        <v>830522</v>
      </c>
      <c r="T583" s="731">
        <v>718440</v>
      </c>
      <c r="U583" s="731">
        <v>926420</v>
      </c>
      <c r="V583" s="731">
        <v>13271133.5</v>
      </c>
      <c r="W583" s="731">
        <v>701700</v>
      </c>
      <c r="X583" s="731">
        <v>154885.71</v>
      </c>
      <c r="Y583" s="731">
        <v>645210</v>
      </c>
      <c r="Z583" s="731">
        <v>727922</v>
      </c>
      <c r="AA583" s="731">
        <v>747720</v>
      </c>
      <c r="AB583" s="731">
        <v>476310</v>
      </c>
      <c r="AC583" s="731">
        <v>193380</v>
      </c>
      <c r="AD583" s="731">
        <v>15717508</v>
      </c>
      <c r="AE583" s="731">
        <v>771000</v>
      </c>
      <c r="AF583" s="731">
        <v>995382.9</v>
      </c>
      <c r="AG583" s="731">
        <v>655440</v>
      </c>
      <c r="AH583" s="731">
        <v>369720</v>
      </c>
      <c r="AI583" s="731">
        <v>605520</v>
      </c>
      <c r="AJ583" s="731">
        <v>657120</v>
      </c>
      <c r="AK583" s="731">
        <v>764040</v>
      </c>
      <c r="AL583" s="731">
        <v>1023960</v>
      </c>
      <c r="AM583" s="731">
        <v>865560</v>
      </c>
      <c r="AN583" s="731">
        <v>890280</v>
      </c>
      <c r="AO583" s="731">
        <v>921240</v>
      </c>
      <c r="AP583" s="731">
        <v>1141480</v>
      </c>
      <c r="AQ583" s="731">
        <v>526920</v>
      </c>
      <c r="AR583" s="731">
        <v>13719197.960000001</v>
      </c>
      <c r="AS583" s="731">
        <v>483425.45</v>
      </c>
      <c r="AT583" s="731">
        <v>1151540</v>
      </c>
      <c r="AU583" s="731">
        <v>819270</v>
      </c>
      <c r="AV583" s="731">
        <v>838728.5</v>
      </c>
      <c r="AW583" s="731">
        <v>996180</v>
      </c>
      <c r="AX583" s="731">
        <v>1124987.07</v>
      </c>
      <c r="AY583" s="731">
        <v>1035340</v>
      </c>
      <c r="AZ583" s="731">
        <v>916920</v>
      </c>
      <c r="BA583" s="731">
        <v>932550</v>
      </c>
      <c r="BB583" s="731">
        <v>1172850</v>
      </c>
      <c r="BC583" s="731">
        <v>1101257.74</v>
      </c>
      <c r="BD583" s="731">
        <v>8850483.4199999999</v>
      </c>
      <c r="BE583" s="731">
        <v>286570</v>
      </c>
      <c r="BF583" s="731">
        <v>696240</v>
      </c>
      <c r="BG583" s="731">
        <v>547130</v>
      </c>
      <c r="BH583" s="731">
        <v>498240</v>
      </c>
      <c r="BI583" s="731">
        <v>335090</v>
      </c>
      <c r="BJ583" s="731">
        <v>401880</v>
      </c>
      <c r="BK583" s="731">
        <v>609658.18999999994</v>
      </c>
    </row>
    <row r="584" spans="1:63" ht="22.5" customHeight="1">
      <c r="A584" s="496">
        <v>5</v>
      </c>
      <c r="B584" s="497" t="s">
        <v>917</v>
      </c>
      <c r="C584" s="498" t="s">
        <v>916</v>
      </c>
      <c r="D584" s="498"/>
      <c r="E584" s="497"/>
      <c r="F584" s="498"/>
      <c r="G584" s="550" t="s">
        <v>3307</v>
      </c>
      <c r="H584" s="549" t="s">
        <v>644</v>
      </c>
      <c r="I584">
        <f t="shared" si="9"/>
        <v>7183256.5999999996</v>
      </c>
      <c r="J584" s="731">
        <v>11759</v>
      </c>
      <c r="K584" s="732"/>
      <c r="L584" s="731">
        <v>950</v>
      </c>
      <c r="M584" s="732"/>
      <c r="N584" s="731">
        <v>14620</v>
      </c>
      <c r="O584" s="732"/>
      <c r="P584" s="731">
        <v>3670</v>
      </c>
      <c r="Q584" s="732"/>
      <c r="R584" s="732"/>
      <c r="S584" s="731">
        <v>4950</v>
      </c>
      <c r="T584" s="732"/>
      <c r="U584" s="731">
        <v>17190</v>
      </c>
      <c r="V584" s="731">
        <v>7183256.5999999996</v>
      </c>
      <c r="W584" s="732"/>
      <c r="X584" s="732"/>
      <c r="Y584" s="732"/>
      <c r="Z584" s="732"/>
      <c r="AA584" s="731">
        <v>9557.42</v>
      </c>
      <c r="AB584" s="732"/>
      <c r="AC584" s="732"/>
      <c r="AD584" s="731">
        <v>28257.42</v>
      </c>
      <c r="AE584" s="732"/>
      <c r="AF584" s="732"/>
      <c r="AG584" s="731">
        <v>11711.47</v>
      </c>
      <c r="AH584" s="732"/>
      <c r="AI584" s="732"/>
      <c r="AJ584" s="732"/>
      <c r="AK584" s="732"/>
      <c r="AL584" s="731">
        <v>12200</v>
      </c>
      <c r="AM584" s="731">
        <v>3420</v>
      </c>
      <c r="AN584" s="732"/>
      <c r="AO584" s="731">
        <v>4195</v>
      </c>
      <c r="AP584" s="732"/>
      <c r="AQ584" s="732"/>
      <c r="AR584" s="731">
        <v>14505</v>
      </c>
      <c r="AS584" s="731">
        <v>12955</v>
      </c>
      <c r="AT584" s="732"/>
      <c r="AU584" s="731">
        <v>19784.04</v>
      </c>
      <c r="AV584" s="731">
        <v>2797.2</v>
      </c>
      <c r="AW584" s="731">
        <v>7235</v>
      </c>
      <c r="AX584" s="732"/>
      <c r="AY584" s="731">
        <v>8575</v>
      </c>
      <c r="AZ584" s="731">
        <v>21205.81</v>
      </c>
      <c r="BA584" s="732"/>
      <c r="BB584" s="732"/>
      <c r="BC584" s="731">
        <v>2200</v>
      </c>
      <c r="BD584" s="731">
        <v>10590</v>
      </c>
      <c r="BE584" s="732"/>
      <c r="BF584" s="732"/>
      <c r="BG584" s="731">
        <v>25109.68</v>
      </c>
      <c r="BH584" s="732"/>
      <c r="BI584" s="732"/>
      <c r="BJ584" s="732"/>
      <c r="BK584" s="732"/>
    </row>
    <row r="585" spans="1:63" ht="22.5" customHeight="1">
      <c r="A585" s="496">
        <v>5</v>
      </c>
      <c r="B585" s="497" t="s">
        <v>917</v>
      </c>
      <c r="C585" s="498" t="s">
        <v>916</v>
      </c>
      <c r="D585" s="498"/>
      <c r="E585" s="497"/>
      <c r="F585" s="498"/>
      <c r="G585" s="550" t="s">
        <v>3309</v>
      </c>
      <c r="H585" s="549" t="s">
        <v>645</v>
      </c>
      <c r="I585">
        <f t="shared" si="9"/>
        <v>738.38</v>
      </c>
      <c r="J585" s="731">
        <v>23045.81</v>
      </c>
      <c r="K585" s="732"/>
      <c r="L585" s="732"/>
      <c r="M585" s="732"/>
      <c r="N585" s="732"/>
      <c r="O585" s="732"/>
      <c r="P585" s="732"/>
      <c r="Q585" s="732"/>
      <c r="R585" s="732"/>
      <c r="S585" s="732"/>
      <c r="T585" s="732"/>
      <c r="U585" s="732"/>
      <c r="V585" s="731">
        <v>738.38</v>
      </c>
      <c r="W585" s="732"/>
      <c r="X585" s="731">
        <v>27057.5</v>
      </c>
      <c r="Y585" s="731">
        <v>17680.650000000001</v>
      </c>
      <c r="Z585" s="732"/>
      <c r="AA585" s="731">
        <v>30452.1</v>
      </c>
      <c r="AB585" s="732"/>
      <c r="AC585" s="731">
        <v>825</v>
      </c>
      <c r="AD585" s="731">
        <v>28890</v>
      </c>
      <c r="AE585" s="732"/>
      <c r="AF585" s="732"/>
      <c r="AG585" s="732"/>
      <c r="AH585" s="732"/>
      <c r="AI585" s="732"/>
      <c r="AJ585" s="732"/>
      <c r="AK585" s="732"/>
      <c r="AL585" s="731">
        <v>2660</v>
      </c>
      <c r="AM585" s="732"/>
      <c r="AN585" s="732"/>
      <c r="AO585" s="732"/>
      <c r="AP585" s="732"/>
      <c r="AQ585" s="731">
        <v>1025</v>
      </c>
      <c r="AR585" s="731">
        <v>18147.36</v>
      </c>
      <c r="AS585" s="732"/>
      <c r="AT585" s="731">
        <v>5565</v>
      </c>
      <c r="AU585" s="732"/>
      <c r="AV585" s="731">
        <v>5697.8</v>
      </c>
      <c r="AW585" s="731">
        <v>20075.810000000001</v>
      </c>
      <c r="AX585" s="732"/>
      <c r="AY585" s="731">
        <v>27672.1</v>
      </c>
      <c r="AZ585" s="732"/>
      <c r="BA585" s="732"/>
      <c r="BB585" s="732"/>
      <c r="BC585" s="731">
        <v>200</v>
      </c>
      <c r="BD585" s="731">
        <v>1250</v>
      </c>
      <c r="BE585" s="732"/>
      <c r="BF585" s="731">
        <v>2210</v>
      </c>
      <c r="BG585" s="731">
        <v>280</v>
      </c>
      <c r="BH585" s="731">
        <v>13950</v>
      </c>
      <c r="BI585" s="732"/>
      <c r="BJ585" s="732"/>
      <c r="BK585" s="732"/>
    </row>
    <row r="586" spans="1:63" ht="22.5" customHeight="1">
      <c r="A586" s="496">
        <v>5</v>
      </c>
      <c r="B586" s="497" t="s">
        <v>917</v>
      </c>
      <c r="C586" s="498" t="s">
        <v>916</v>
      </c>
      <c r="D586" s="498"/>
      <c r="E586" s="497"/>
      <c r="F586" s="498"/>
      <c r="G586" s="550" t="s">
        <v>3310</v>
      </c>
      <c r="H586" s="549" t="s">
        <v>646</v>
      </c>
      <c r="I586">
        <f t="shared" si="9"/>
        <v>0</v>
      </c>
      <c r="J586" s="732"/>
      <c r="K586" s="732"/>
      <c r="L586" s="732"/>
      <c r="M586" s="732"/>
      <c r="N586" s="732"/>
      <c r="O586" s="732"/>
      <c r="P586" s="732"/>
      <c r="Q586" s="732"/>
      <c r="R586" s="732"/>
      <c r="S586" s="732"/>
      <c r="T586" s="732"/>
      <c r="U586" s="732"/>
      <c r="V586" s="732"/>
      <c r="W586" s="732"/>
      <c r="X586" s="732"/>
      <c r="Y586" s="732"/>
      <c r="Z586" s="732"/>
      <c r="AA586" s="732"/>
      <c r="AB586" s="732"/>
      <c r="AC586" s="732"/>
      <c r="AD586" s="732"/>
      <c r="AE586" s="732"/>
      <c r="AF586" s="732"/>
      <c r="AG586" s="732"/>
      <c r="AH586" s="732"/>
      <c r="AI586" s="732"/>
      <c r="AJ586" s="732"/>
      <c r="AK586" s="732"/>
      <c r="AL586" s="732"/>
      <c r="AM586" s="732"/>
      <c r="AN586" s="732"/>
      <c r="AO586" s="732"/>
      <c r="AP586" s="732"/>
      <c r="AQ586" s="732"/>
      <c r="AR586" s="732"/>
      <c r="AS586" s="732"/>
      <c r="AT586" s="732"/>
      <c r="AU586" s="731">
        <v>64709.599999999999</v>
      </c>
      <c r="AV586" s="732"/>
      <c r="AW586" s="732"/>
      <c r="AX586" s="732"/>
      <c r="AY586" s="732"/>
      <c r="AZ586" s="732"/>
      <c r="BA586" s="732"/>
      <c r="BB586" s="732"/>
      <c r="BC586" s="732"/>
      <c r="BD586" s="732"/>
      <c r="BE586" s="732"/>
      <c r="BF586" s="732"/>
      <c r="BG586" s="732"/>
      <c r="BH586" s="732"/>
      <c r="BI586" s="732"/>
      <c r="BJ586" s="732"/>
      <c r="BK586" s="732"/>
    </row>
    <row r="587" spans="1:63" ht="22.5" customHeight="1">
      <c r="A587" s="496">
        <v>5</v>
      </c>
      <c r="B587" s="497" t="s">
        <v>917</v>
      </c>
      <c r="C587" s="498" t="s">
        <v>916</v>
      </c>
      <c r="D587" s="498"/>
      <c r="E587" s="497"/>
      <c r="F587" s="498"/>
      <c r="G587" s="550" t="s">
        <v>3311</v>
      </c>
      <c r="H587" s="549" t="s">
        <v>647</v>
      </c>
      <c r="I587">
        <f t="shared" si="9"/>
        <v>0</v>
      </c>
      <c r="J587" s="732"/>
      <c r="K587" s="732"/>
      <c r="L587" s="732"/>
      <c r="M587" s="732"/>
      <c r="N587" s="732"/>
      <c r="O587" s="732"/>
      <c r="P587" s="732"/>
      <c r="Q587" s="732"/>
      <c r="R587" s="732"/>
      <c r="S587" s="732"/>
      <c r="T587" s="732"/>
      <c r="U587" s="732"/>
      <c r="V587" s="732"/>
      <c r="W587" s="732"/>
      <c r="X587" s="732"/>
      <c r="Y587" s="732"/>
      <c r="Z587" s="732"/>
      <c r="AA587" s="732"/>
      <c r="AB587" s="732"/>
      <c r="AC587" s="732"/>
      <c r="AD587" s="732"/>
      <c r="AE587" s="732"/>
      <c r="AF587" s="732"/>
      <c r="AG587" s="732"/>
      <c r="AH587" s="732"/>
      <c r="AI587" s="732"/>
      <c r="AJ587" s="732"/>
      <c r="AK587" s="732"/>
      <c r="AL587" s="732"/>
      <c r="AM587" s="732"/>
      <c r="AN587" s="732"/>
      <c r="AO587" s="732"/>
      <c r="AP587" s="732"/>
      <c r="AQ587" s="732"/>
      <c r="AR587" s="732"/>
      <c r="AS587" s="732"/>
      <c r="AT587" s="732"/>
      <c r="AU587" s="732"/>
      <c r="AV587" s="732"/>
      <c r="AW587" s="732"/>
      <c r="AX587" s="732"/>
      <c r="AY587" s="732"/>
      <c r="AZ587" s="732"/>
      <c r="BA587" s="732"/>
      <c r="BB587" s="732"/>
      <c r="BC587" s="732"/>
      <c r="BD587" s="732"/>
      <c r="BE587" s="732"/>
      <c r="BF587" s="732"/>
      <c r="BG587" s="732"/>
      <c r="BH587" s="732"/>
      <c r="BI587" s="732"/>
      <c r="BJ587" s="732"/>
      <c r="BK587" s="732"/>
    </row>
    <row r="588" spans="1:63" ht="22.5" customHeight="1">
      <c r="A588" s="496">
        <v>5</v>
      </c>
      <c r="B588" s="497" t="s">
        <v>917</v>
      </c>
      <c r="C588" s="498" t="s">
        <v>916</v>
      </c>
      <c r="D588" s="498"/>
      <c r="E588" s="497"/>
      <c r="F588" s="498"/>
      <c r="G588" s="550" t="s">
        <v>3312</v>
      </c>
      <c r="H588" s="549" t="s">
        <v>648</v>
      </c>
      <c r="I588">
        <f t="shared" si="9"/>
        <v>0</v>
      </c>
      <c r="J588" s="731">
        <v>44340</v>
      </c>
      <c r="K588" s="732"/>
      <c r="L588" s="732"/>
      <c r="M588" s="732"/>
      <c r="N588" s="732"/>
      <c r="O588" s="732"/>
      <c r="P588" s="732"/>
      <c r="Q588" s="732"/>
      <c r="R588" s="732"/>
      <c r="S588" s="732"/>
      <c r="T588" s="732"/>
      <c r="U588" s="732"/>
      <c r="V588" s="732"/>
      <c r="W588" s="732"/>
      <c r="X588" s="732"/>
      <c r="Y588" s="732"/>
      <c r="Z588" s="732"/>
      <c r="AA588" s="732"/>
      <c r="AB588" s="732"/>
      <c r="AC588" s="732"/>
      <c r="AD588" s="731">
        <v>196267</v>
      </c>
      <c r="AE588" s="732"/>
      <c r="AF588" s="732"/>
      <c r="AG588" s="732"/>
      <c r="AH588" s="732"/>
      <c r="AI588" s="732"/>
      <c r="AJ588" s="732"/>
      <c r="AK588" s="732"/>
      <c r="AL588" s="732"/>
      <c r="AM588" s="732"/>
      <c r="AN588" s="732"/>
      <c r="AO588" s="732"/>
      <c r="AP588" s="732"/>
      <c r="AQ588" s="732"/>
      <c r="AR588" s="731">
        <v>21775</v>
      </c>
      <c r="AS588" s="732"/>
      <c r="AT588" s="732"/>
      <c r="AU588" s="732"/>
      <c r="AV588" s="732"/>
      <c r="AW588" s="732"/>
      <c r="AX588" s="732"/>
      <c r="AY588" s="732"/>
      <c r="AZ588" s="732"/>
      <c r="BA588" s="732"/>
      <c r="BB588" s="732"/>
      <c r="BC588" s="732"/>
      <c r="BD588" s="731">
        <v>10715</v>
      </c>
      <c r="BE588" s="732"/>
      <c r="BF588" s="732"/>
      <c r="BG588" s="732"/>
      <c r="BH588" s="732"/>
      <c r="BI588" s="732"/>
      <c r="BJ588" s="732"/>
      <c r="BK588" s="732"/>
    </row>
    <row r="589" spans="1:63" ht="22.5" customHeight="1">
      <c r="A589" s="496">
        <v>5</v>
      </c>
      <c r="B589" s="497" t="s">
        <v>917</v>
      </c>
      <c r="C589" s="498" t="s">
        <v>916</v>
      </c>
      <c r="D589" s="498"/>
      <c r="E589" s="497"/>
      <c r="F589" s="498"/>
      <c r="G589" s="550" t="s">
        <v>3313</v>
      </c>
      <c r="H589" s="549" t="s">
        <v>649</v>
      </c>
      <c r="I589">
        <f t="shared" si="9"/>
        <v>273798.09999999998</v>
      </c>
      <c r="J589" s="732"/>
      <c r="K589" s="732"/>
      <c r="L589" s="732"/>
      <c r="M589" s="732"/>
      <c r="N589" s="732"/>
      <c r="O589" s="732"/>
      <c r="P589" s="732"/>
      <c r="Q589" s="732"/>
      <c r="R589" s="732"/>
      <c r="S589" s="732"/>
      <c r="T589" s="732"/>
      <c r="U589" s="732"/>
      <c r="V589" s="731">
        <v>273798.09999999998</v>
      </c>
      <c r="W589" s="732"/>
      <c r="X589" s="732"/>
      <c r="Y589" s="732"/>
      <c r="Z589" s="732"/>
      <c r="AA589" s="732"/>
      <c r="AB589" s="732"/>
      <c r="AC589" s="732"/>
      <c r="AD589" s="732"/>
      <c r="AE589" s="732"/>
      <c r="AF589" s="732"/>
      <c r="AG589" s="732"/>
      <c r="AH589" s="732"/>
      <c r="AI589" s="732"/>
      <c r="AJ589" s="732"/>
      <c r="AK589" s="732"/>
      <c r="AL589" s="732"/>
      <c r="AM589" s="732"/>
      <c r="AN589" s="732"/>
      <c r="AO589" s="732"/>
      <c r="AP589" s="732"/>
      <c r="AQ589" s="732"/>
      <c r="AR589" s="731">
        <v>133525</v>
      </c>
      <c r="AS589" s="732"/>
      <c r="AT589" s="732"/>
      <c r="AU589" s="732"/>
      <c r="AV589" s="732"/>
      <c r="AW589" s="732"/>
      <c r="AX589" s="732"/>
      <c r="AY589" s="732"/>
      <c r="AZ589" s="732"/>
      <c r="BA589" s="732"/>
      <c r="BB589" s="732"/>
      <c r="BC589" s="732"/>
      <c r="BD589" s="732"/>
      <c r="BE589" s="732"/>
      <c r="BF589" s="732"/>
      <c r="BG589" s="732"/>
      <c r="BH589" s="732"/>
      <c r="BI589" s="732"/>
      <c r="BJ589" s="732"/>
      <c r="BK589" s="732"/>
    </row>
    <row r="590" spans="1:63" ht="22.5" customHeight="1">
      <c r="A590" s="496">
        <v>5</v>
      </c>
      <c r="B590" s="497" t="s">
        <v>917</v>
      </c>
      <c r="C590" s="498" t="s">
        <v>916</v>
      </c>
      <c r="D590" s="498"/>
      <c r="E590" s="497"/>
      <c r="F590" s="498"/>
      <c r="G590" s="550" t="s">
        <v>3314</v>
      </c>
      <c r="H590" s="549" t="s">
        <v>650</v>
      </c>
      <c r="I590">
        <f t="shared" si="9"/>
        <v>0</v>
      </c>
      <c r="J590" s="732"/>
      <c r="K590" s="731">
        <v>337987.1</v>
      </c>
      <c r="L590" s="731">
        <v>757200.02</v>
      </c>
      <c r="M590" s="731">
        <v>1019588.83</v>
      </c>
      <c r="N590" s="731">
        <v>949767.75</v>
      </c>
      <c r="O590" s="731">
        <v>874077.44</v>
      </c>
      <c r="P590" s="732"/>
      <c r="Q590" s="731">
        <v>574993.55000000005</v>
      </c>
      <c r="R590" s="731">
        <v>506709.69</v>
      </c>
      <c r="S590" s="731">
        <v>831593.03</v>
      </c>
      <c r="T590" s="731">
        <v>542917.01</v>
      </c>
      <c r="U590" s="731">
        <v>388272.68</v>
      </c>
      <c r="V590" s="732"/>
      <c r="W590" s="731">
        <v>810503.18</v>
      </c>
      <c r="X590" s="731">
        <v>582708.81999999995</v>
      </c>
      <c r="Y590" s="732"/>
      <c r="Z590" s="732"/>
      <c r="AA590" s="732"/>
      <c r="AB590" s="732"/>
      <c r="AC590" s="731">
        <v>189078.24</v>
      </c>
      <c r="AD590" s="731">
        <v>18081633.789999999</v>
      </c>
      <c r="AE590" s="732"/>
      <c r="AF590" s="731">
        <v>807845.16</v>
      </c>
      <c r="AG590" s="731">
        <v>712283.88</v>
      </c>
      <c r="AH590" s="731">
        <v>1216652.8999999999</v>
      </c>
      <c r="AI590" s="731">
        <v>762932.25</v>
      </c>
      <c r="AJ590" s="731">
        <v>1090932.24</v>
      </c>
      <c r="AK590" s="731">
        <v>730438.72</v>
      </c>
      <c r="AL590" s="731">
        <v>947587.55</v>
      </c>
      <c r="AM590" s="731">
        <v>932961.52</v>
      </c>
      <c r="AN590" s="731">
        <v>1052735.48</v>
      </c>
      <c r="AO590" s="731">
        <v>699255.06</v>
      </c>
      <c r="AP590" s="731">
        <v>632193.55000000005</v>
      </c>
      <c r="AQ590" s="731">
        <v>357586.62</v>
      </c>
      <c r="AR590" s="731">
        <v>9044780.9700000007</v>
      </c>
      <c r="AS590" s="731">
        <v>562709.66</v>
      </c>
      <c r="AT590" s="732"/>
      <c r="AU590" s="731">
        <v>1579077.41</v>
      </c>
      <c r="AV590" s="731">
        <v>1040154.86</v>
      </c>
      <c r="AW590" s="731">
        <v>381277.41</v>
      </c>
      <c r="AX590" s="732"/>
      <c r="AY590" s="731">
        <v>1208754.8400000001</v>
      </c>
      <c r="AZ590" s="731">
        <v>713339.49</v>
      </c>
      <c r="BA590" s="731">
        <v>281697.96000000002</v>
      </c>
      <c r="BB590" s="731">
        <v>223651.93</v>
      </c>
      <c r="BC590" s="732"/>
      <c r="BD590" s="731">
        <v>5622821.0599999996</v>
      </c>
      <c r="BE590" s="732"/>
      <c r="BF590" s="731">
        <v>1253913.22</v>
      </c>
      <c r="BG590" s="732"/>
      <c r="BH590" s="732"/>
      <c r="BI590" s="732"/>
      <c r="BJ590" s="731">
        <v>512400</v>
      </c>
      <c r="BK590" s="731">
        <v>1716900</v>
      </c>
    </row>
    <row r="591" spans="1:63" ht="22.5" customHeight="1">
      <c r="A591" s="496">
        <v>5</v>
      </c>
      <c r="B591" s="497" t="s">
        <v>917</v>
      </c>
      <c r="C591" s="498" t="s">
        <v>916</v>
      </c>
      <c r="D591" s="498"/>
      <c r="E591" s="497"/>
      <c r="F591" s="498"/>
      <c r="G591" s="550" t="s">
        <v>3315</v>
      </c>
      <c r="H591" s="549" t="s">
        <v>651</v>
      </c>
      <c r="I591">
        <f t="shared" si="9"/>
        <v>0</v>
      </c>
      <c r="J591" s="732"/>
      <c r="K591" s="732"/>
      <c r="L591" s="732"/>
      <c r="M591" s="732"/>
      <c r="N591" s="732"/>
      <c r="O591" s="732"/>
      <c r="P591" s="732"/>
      <c r="Q591" s="732"/>
      <c r="R591" s="732"/>
      <c r="S591" s="732"/>
      <c r="T591" s="732"/>
      <c r="U591" s="732"/>
      <c r="V591" s="732"/>
      <c r="W591" s="732"/>
      <c r="X591" s="732"/>
      <c r="Y591" s="732"/>
      <c r="Z591" s="732"/>
      <c r="AA591" s="732"/>
      <c r="AB591" s="732"/>
      <c r="AC591" s="732"/>
      <c r="AD591" s="731">
        <v>274467.74</v>
      </c>
      <c r="AE591" s="732"/>
      <c r="AF591" s="732"/>
      <c r="AG591" s="732"/>
      <c r="AH591" s="732"/>
      <c r="AI591" s="732"/>
      <c r="AJ591" s="732"/>
      <c r="AK591" s="732"/>
      <c r="AL591" s="732"/>
      <c r="AM591" s="732"/>
      <c r="AN591" s="732"/>
      <c r="AO591" s="732"/>
      <c r="AP591" s="732"/>
      <c r="AQ591" s="732"/>
      <c r="AR591" s="731">
        <v>84000</v>
      </c>
      <c r="AS591" s="732"/>
      <c r="AT591" s="732"/>
      <c r="AU591" s="732"/>
      <c r="AV591" s="732"/>
      <c r="AW591" s="732"/>
      <c r="AX591" s="732"/>
      <c r="AY591" s="732"/>
      <c r="AZ591" s="732"/>
      <c r="BA591" s="732"/>
      <c r="BB591" s="732"/>
      <c r="BC591" s="732"/>
      <c r="BD591" s="731">
        <v>95550</v>
      </c>
      <c r="BE591" s="732"/>
      <c r="BF591" s="732"/>
      <c r="BG591" s="732"/>
      <c r="BH591" s="732"/>
      <c r="BI591" s="732"/>
      <c r="BJ591" s="732"/>
      <c r="BK591" s="732"/>
    </row>
    <row r="592" spans="1:63" ht="22.5" customHeight="1">
      <c r="A592" s="496">
        <v>5</v>
      </c>
      <c r="B592" s="497" t="s">
        <v>917</v>
      </c>
      <c r="C592" s="498" t="s">
        <v>916</v>
      </c>
      <c r="D592" s="498"/>
      <c r="E592" s="497"/>
      <c r="F592" s="498"/>
      <c r="G592" s="550" t="s">
        <v>3316</v>
      </c>
      <c r="H592" s="549" t="s">
        <v>652</v>
      </c>
      <c r="I592">
        <f t="shared" si="9"/>
        <v>9553290</v>
      </c>
      <c r="J592" s="731">
        <v>28916830</v>
      </c>
      <c r="K592" s="731">
        <v>721080</v>
      </c>
      <c r="L592" s="731">
        <v>1219230</v>
      </c>
      <c r="M592" s="731">
        <v>1730110</v>
      </c>
      <c r="N592" s="731">
        <v>2620980</v>
      </c>
      <c r="O592" s="731">
        <v>2352960</v>
      </c>
      <c r="P592" s="731">
        <v>2330000</v>
      </c>
      <c r="Q592" s="731">
        <v>1637020</v>
      </c>
      <c r="R592" s="731">
        <v>1508160</v>
      </c>
      <c r="S592" s="731">
        <v>1026465</v>
      </c>
      <c r="T592" s="731">
        <v>1478400</v>
      </c>
      <c r="U592" s="731">
        <v>1238490</v>
      </c>
      <c r="V592" s="731">
        <v>9553290</v>
      </c>
      <c r="W592" s="731">
        <v>1266660</v>
      </c>
      <c r="X592" s="731">
        <v>1187490</v>
      </c>
      <c r="Y592" s="731">
        <v>1092780</v>
      </c>
      <c r="Z592" s="731">
        <v>1431782.5</v>
      </c>
      <c r="AA592" s="731">
        <v>1686900</v>
      </c>
      <c r="AB592" s="731">
        <v>904320</v>
      </c>
      <c r="AC592" s="732"/>
      <c r="AD592" s="731">
        <v>34943265</v>
      </c>
      <c r="AE592" s="731">
        <v>951445</v>
      </c>
      <c r="AF592" s="731">
        <v>1790160</v>
      </c>
      <c r="AG592" s="731">
        <v>2380590</v>
      </c>
      <c r="AH592" s="731">
        <v>3136005</v>
      </c>
      <c r="AI592" s="731">
        <v>1080645</v>
      </c>
      <c r="AJ592" s="731">
        <v>4327760</v>
      </c>
      <c r="AK592" s="731">
        <v>1150000</v>
      </c>
      <c r="AL592" s="731">
        <v>1529950</v>
      </c>
      <c r="AM592" s="731">
        <v>1148869.99</v>
      </c>
      <c r="AN592" s="731">
        <v>3463575</v>
      </c>
      <c r="AO592" s="731">
        <v>1143870</v>
      </c>
      <c r="AP592" s="731">
        <v>1109880</v>
      </c>
      <c r="AQ592" s="731">
        <v>799320</v>
      </c>
      <c r="AR592" s="731">
        <v>14419544.5</v>
      </c>
      <c r="AS592" s="731">
        <v>967080</v>
      </c>
      <c r="AT592" s="731">
        <v>1116150</v>
      </c>
      <c r="AU592" s="731">
        <v>2595746.25</v>
      </c>
      <c r="AV592" s="731">
        <v>1641860</v>
      </c>
      <c r="AW592" s="731">
        <v>1060830</v>
      </c>
      <c r="AX592" s="731">
        <v>3019463.84</v>
      </c>
      <c r="AY592" s="731">
        <v>3175840</v>
      </c>
      <c r="AZ592" s="731">
        <v>1505070</v>
      </c>
      <c r="BA592" s="731">
        <v>612560</v>
      </c>
      <c r="BB592" s="731">
        <v>805770</v>
      </c>
      <c r="BC592" s="731">
        <v>572860</v>
      </c>
      <c r="BD592" s="731">
        <v>11117887.529999999</v>
      </c>
      <c r="BE592" s="731">
        <v>2381280</v>
      </c>
      <c r="BF592" s="731">
        <v>994400</v>
      </c>
      <c r="BG592" s="731">
        <v>2604360</v>
      </c>
      <c r="BH592" s="731">
        <v>321720</v>
      </c>
      <c r="BI592" s="731">
        <v>2079727.5</v>
      </c>
      <c r="BJ592" s="731">
        <v>1606830</v>
      </c>
      <c r="BK592" s="731">
        <v>857739.75</v>
      </c>
    </row>
    <row r="593" spans="1:63" ht="22.5" customHeight="1">
      <c r="A593" s="496">
        <v>5</v>
      </c>
      <c r="B593" s="497" t="s">
        <v>917</v>
      </c>
      <c r="C593" s="498" t="s">
        <v>916</v>
      </c>
      <c r="D593" s="498"/>
      <c r="E593" s="497"/>
      <c r="F593" s="498"/>
      <c r="G593" s="550" t="s">
        <v>3317</v>
      </c>
      <c r="H593" s="549" t="s">
        <v>3990</v>
      </c>
      <c r="I593">
        <f t="shared" si="9"/>
        <v>0</v>
      </c>
      <c r="J593" s="732"/>
      <c r="K593" s="732"/>
      <c r="L593" s="732"/>
      <c r="M593" s="732"/>
      <c r="N593" s="732"/>
      <c r="O593" s="732"/>
      <c r="P593" s="732"/>
      <c r="Q593" s="732"/>
      <c r="R593" s="732"/>
      <c r="S593" s="732"/>
      <c r="T593" s="732"/>
      <c r="U593" s="732"/>
      <c r="V593" s="732"/>
      <c r="W593" s="732"/>
      <c r="X593" s="732"/>
      <c r="Y593" s="732"/>
      <c r="Z593" s="732"/>
      <c r="AA593" s="732"/>
      <c r="AB593" s="732"/>
      <c r="AC593" s="732"/>
      <c r="AD593" s="731">
        <v>296251.95</v>
      </c>
      <c r="AE593" s="732"/>
      <c r="AF593" s="732"/>
      <c r="AG593" s="732"/>
      <c r="AH593" s="732"/>
      <c r="AI593" s="732"/>
      <c r="AJ593" s="732"/>
      <c r="AK593" s="732"/>
      <c r="AL593" s="732"/>
      <c r="AM593" s="732"/>
      <c r="AN593" s="732"/>
      <c r="AO593" s="732"/>
      <c r="AP593" s="732"/>
      <c r="AQ593" s="732"/>
      <c r="AR593" s="732"/>
      <c r="AS593" s="732"/>
      <c r="AT593" s="732"/>
      <c r="AU593" s="732"/>
      <c r="AV593" s="732"/>
      <c r="AW593" s="732"/>
      <c r="AX593" s="732"/>
      <c r="AY593" s="732"/>
      <c r="AZ593" s="732"/>
      <c r="BA593" s="732"/>
      <c r="BB593" s="732"/>
      <c r="BC593" s="732"/>
      <c r="BD593" s="731">
        <v>157950</v>
      </c>
      <c r="BE593" s="732"/>
      <c r="BF593" s="732"/>
      <c r="BG593" s="732"/>
      <c r="BH593" s="732"/>
      <c r="BI593" s="732"/>
      <c r="BJ593" s="732"/>
      <c r="BK593" s="732"/>
    </row>
    <row r="594" spans="1:63" ht="22.5" customHeight="1">
      <c r="A594" s="496">
        <v>5</v>
      </c>
      <c r="B594" s="497" t="s">
        <v>917</v>
      </c>
      <c r="C594" s="498" t="s">
        <v>916</v>
      </c>
      <c r="D594" s="498"/>
      <c r="E594" s="497"/>
      <c r="F594" s="498"/>
      <c r="G594" s="550" t="s">
        <v>3991</v>
      </c>
      <c r="H594" s="549" t="s">
        <v>654</v>
      </c>
      <c r="I594">
        <f t="shared" si="9"/>
        <v>0</v>
      </c>
      <c r="J594" s="732"/>
      <c r="K594" s="732"/>
      <c r="L594" s="732"/>
      <c r="M594" s="732"/>
      <c r="N594" s="732"/>
      <c r="O594" s="732"/>
      <c r="P594" s="732"/>
      <c r="Q594" s="732"/>
      <c r="R594" s="732"/>
      <c r="S594" s="732"/>
      <c r="T594" s="732"/>
      <c r="U594" s="732"/>
      <c r="V594" s="732"/>
      <c r="W594" s="732"/>
      <c r="X594" s="732"/>
      <c r="Y594" s="732"/>
      <c r="Z594" s="732"/>
      <c r="AA594" s="732"/>
      <c r="AB594" s="732"/>
      <c r="AC594" s="732"/>
      <c r="AD594" s="732"/>
      <c r="AE594" s="732"/>
      <c r="AF594" s="732"/>
      <c r="AG594" s="732"/>
      <c r="AH594" s="732"/>
      <c r="AI594" s="732"/>
      <c r="AJ594" s="732"/>
      <c r="AK594" s="732"/>
      <c r="AL594" s="732"/>
      <c r="AM594" s="732"/>
      <c r="AN594" s="732"/>
      <c r="AO594" s="732"/>
      <c r="AP594" s="732"/>
      <c r="AQ594" s="732"/>
      <c r="AR594" s="732"/>
      <c r="AS594" s="732"/>
      <c r="AT594" s="732"/>
      <c r="AU594" s="732"/>
      <c r="AV594" s="732"/>
      <c r="AW594" s="732"/>
      <c r="AX594" s="732"/>
      <c r="AY594" s="732"/>
      <c r="AZ594" s="732"/>
      <c r="BA594" s="732"/>
      <c r="BB594" s="732"/>
      <c r="BC594" s="732"/>
      <c r="BD594" s="731">
        <v>94590</v>
      </c>
      <c r="BE594" s="732"/>
      <c r="BF594" s="732"/>
      <c r="BG594" s="732"/>
      <c r="BH594" s="732"/>
      <c r="BI594" s="732"/>
      <c r="BJ594" s="732"/>
      <c r="BK594" s="732"/>
    </row>
    <row r="595" spans="1:63" ht="22.5" customHeight="1">
      <c r="A595" s="496">
        <v>5</v>
      </c>
      <c r="B595" s="497" t="s">
        <v>917</v>
      </c>
      <c r="C595" s="498" t="s">
        <v>916</v>
      </c>
      <c r="D595" s="498"/>
      <c r="E595" s="497"/>
      <c r="F595" s="498"/>
      <c r="G595" s="550" t="s">
        <v>3318</v>
      </c>
      <c r="H595" s="549" t="s">
        <v>655</v>
      </c>
      <c r="I595">
        <f t="shared" si="9"/>
        <v>0</v>
      </c>
      <c r="J595" s="732"/>
      <c r="K595" s="732"/>
      <c r="L595" s="732"/>
      <c r="M595" s="732"/>
      <c r="N595" s="732"/>
      <c r="O595" s="732"/>
      <c r="P595" s="732"/>
      <c r="Q595" s="732"/>
      <c r="R595" s="732"/>
      <c r="S595" s="732"/>
      <c r="T595" s="732"/>
      <c r="U595" s="732"/>
      <c r="V595" s="732"/>
      <c r="W595" s="732"/>
      <c r="X595" s="732"/>
      <c r="Y595" s="732"/>
      <c r="Z595" s="732"/>
      <c r="AA595" s="732"/>
      <c r="AB595" s="732"/>
      <c r="AC595" s="732"/>
      <c r="AD595" s="732"/>
      <c r="AE595" s="732"/>
      <c r="AF595" s="732"/>
      <c r="AG595" s="732"/>
      <c r="AH595" s="732"/>
      <c r="AI595" s="732"/>
      <c r="AJ595" s="732"/>
      <c r="AK595" s="732"/>
      <c r="AL595" s="732"/>
      <c r="AM595" s="732"/>
      <c r="AN595" s="732"/>
      <c r="AO595" s="732"/>
      <c r="AP595" s="732"/>
      <c r="AQ595" s="732"/>
      <c r="AR595" s="732"/>
      <c r="AS595" s="732"/>
      <c r="AT595" s="732"/>
      <c r="AU595" s="732"/>
      <c r="AV595" s="732"/>
      <c r="AW595" s="732"/>
      <c r="AX595" s="732"/>
      <c r="AY595" s="732"/>
      <c r="AZ595" s="732"/>
      <c r="BA595" s="732"/>
      <c r="BB595" s="732"/>
      <c r="BC595" s="732"/>
      <c r="BD595" s="732"/>
      <c r="BE595" s="732"/>
      <c r="BF595" s="732"/>
      <c r="BG595" s="732"/>
      <c r="BH595" s="732"/>
      <c r="BI595" s="732"/>
      <c r="BJ595" s="732"/>
      <c r="BK595" s="732"/>
    </row>
    <row r="596" spans="1:63" ht="22.5" customHeight="1">
      <c r="A596" s="496">
        <v>5</v>
      </c>
      <c r="B596" s="497" t="s">
        <v>917</v>
      </c>
      <c r="C596" s="498" t="s">
        <v>916</v>
      </c>
      <c r="D596" s="498"/>
      <c r="E596" s="497"/>
      <c r="F596" s="498"/>
      <c r="G596" s="550" t="s">
        <v>3319</v>
      </c>
      <c r="H596" s="549" t="s">
        <v>656</v>
      </c>
      <c r="I596">
        <f t="shared" si="9"/>
        <v>4688424.45</v>
      </c>
      <c r="J596" s="731">
        <v>6584264.6200000001</v>
      </c>
      <c r="K596" s="731">
        <v>356097.9</v>
      </c>
      <c r="L596" s="731">
        <v>745979.94</v>
      </c>
      <c r="M596" s="731">
        <v>836941.07</v>
      </c>
      <c r="N596" s="731">
        <v>1283997.75</v>
      </c>
      <c r="O596" s="731">
        <v>1086719.82</v>
      </c>
      <c r="P596" s="731">
        <v>1196371.67</v>
      </c>
      <c r="Q596" s="731">
        <v>638226.25</v>
      </c>
      <c r="R596" s="731">
        <v>594476.51</v>
      </c>
      <c r="S596" s="731">
        <v>463340.39</v>
      </c>
      <c r="T596" s="731">
        <v>470223.83</v>
      </c>
      <c r="U596" s="731">
        <v>341143.94</v>
      </c>
      <c r="V596" s="731">
        <v>4688424.45</v>
      </c>
      <c r="W596" s="731">
        <v>807636.17</v>
      </c>
      <c r="X596" s="731">
        <v>647907.78</v>
      </c>
      <c r="Y596" s="731">
        <v>652430.61</v>
      </c>
      <c r="Z596" s="731">
        <v>1001160.99</v>
      </c>
      <c r="AA596" s="731">
        <v>777198.33</v>
      </c>
      <c r="AB596" s="732"/>
      <c r="AC596" s="732"/>
      <c r="AD596" s="731">
        <v>10342742.93</v>
      </c>
      <c r="AE596" s="731">
        <v>668400.89</v>
      </c>
      <c r="AF596" s="731">
        <v>994810.35</v>
      </c>
      <c r="AG596" s="731">
        <v>896987.38</v>
      </c>
      <c r="AH596" s="731">
        <v>1284753.77</v>
      </c>
      <c r="AI596" s="731">
        <v>567272.53</v>
      </c>
      <c r="AJ596" s="731">
        <v>1591089.44</v>
      </c>
      <c r="AK596" s="731">
        <v>1015342.17</v>
      </c>
      <c r="AL596" s="731">
        <v>941460.6</v>
      </c>
      <c r="AM596" s="731">
        <v>571075.6</v>
      </c>
      <c r="AN596" s="731">
        <v>1496271.33</v>
      </c>
      <c r="AO596" s="731">
        <v>725128.01</v>
      </c>
      <c r="AP596" s="731">
        <v>547997.74</v>
      </c>
      <c r="AQ596" s="731">
        <v>292241.59999999998</v>
      </c>
      <c r="AR596" s="731">
        <v>5583979.1500000004</v>
      </c>
      <c r="AS596" s="731">
        <v>583660.68999999994</v>
      </c>
      <c r="AT596" s="731">
        <v>743664.71</v>
      </c>
      <c r="AU596" s="731">
        <v>1295916.17</v>
      </c>
      <c r="AV596" s="731">
        <v>766635.44</v>
      </c>
      <c r="AW596" s="731">
        <v>661504.18000000005</v>
      </c>
      <c r="AX596" s="731">
        <v>471733.99</v>
      </c>
      <c r="AY596" s="731">
        <v>1653835.18</v>
      </c>
      <c r="AZ596" s="731">
        <v>608626.43999999994</v>
      </c>
      <c r="BA596" s="731">
        <v>229584.46</v>
      </c>
      <c r="BB596" s="731">
        <v>253119.15</v>
      </c>
      <c r="BC596" s="731">
        <v>245296.57</v>
      </c>
      <c r="BD596" s="731">
        <v>3985168.49</v>
      </c>
      <c r="BE596" s="731">
        <v>1338759.83</v>
      </c>
      <c r="BF596" s="731">
        <v>642788.56000000006</v>
      </c>
      <c r="BG596" s="731">
        <v>1192121.94</v>
      </c>
      <c r="BH596" s="731">
        <v>1061449.8999999999</v>
      </c>
      <c r="BI596" s="731">
        <v>2262823.2400000002</v>
      </c>
      <c r="BJ596" s="731">
        <v>886775.28</v>
      </c>
      <c r="BK596" s="731">
        <v>484356.6</v>
      </c>
    </row>
    <row r="597" spans="1:63" ht="22.5" customHeight="1">
      <c r="A597" s="496">
        <v>5</v>
      </c>
      <c r="B597" s="497" t="s">
        <v>917</v>
      </c>
      <c r="C597" s="498" t="s">
        <v>916</v>
      </c>
      <c r="D597" s="498"/>
      <c r="E597" s="497"/>
      <c r="F597" s="498"/>
      <c r="G597" s="550" t="s">
        <v>3320</v>
      </c>
      <c r="H597" s="549" t="s">
        <v>657</v>
      </c>
      <c r="I597">
        <f t="shared" si="9"/>
        <v>7032636.71</v>
      </c>
      <c r="J597" s="731">
        <v>9876396.9100000001</v>
      </c>
      <c r="K597" s="731">
        <v>534146.86</v>
      </c>
      <c r="L597" s="731">
        <v>1118969.93</v>
      </c>
      <c r="M597" s="731">
        <v>1255411.56</v>
      </c>
      <c r="N597" s="731">
        <v>1787996.59</v>
      </c>
      <c r="O597" s="731">
        <v>1630079.73</v>
      </c>
      <c r="P597" s="731">
        <v>3501384.75</v>
      </c>
      <c r="Q597" s="731">
        <v>958200.05</v>
      </c>
      <c r="R597" s="731">
        <v>891714.79</v>
      </c>
      <c r="S597" s="731">
        <v>1431572.24</v>
      </c>
      <c r="T597" s="731">
        <v>705335.73</v>
      </c>
      <c r="U597" s="731">
        <v>511715.89</v>
      </c>
      <c r="V597" s="731">
        <v>7032636.71</v>
      </c>
      <c r="W597" s="731">
        <v>1089770.04</v>
      </c>
      <c r="X597" s="731">
        <v>971861.66</v>
      </c>
      <c r="Y597" s="731">
        <v>978645.9</v>
      </c>
      <c r="Z597" s="731">
        <v>1502745.69</v>
      </c>
      <c r="AA597" s="731">
        <v>1165798.29</v>
      </c>
      <c r="AB597" s="731">
        <v>1057996.53</v>
      </c>
      <c r="AC597" s="731">
        <v>692912.48</v>
      </c>
      <c r="AD597" s="731">
        <v>15514114.09</v>
      </c>
      <c r="AE597" s="731">
        <v>1002601.33</v>
      </c>
      <c r="AF597" s="731">
        <v>1492215.53</v>
      </c>
      <c r="AG597" s="731">
        <v>1322526.82</v>
      </c>
      <c r="AH597" s="731">
        <v>1927130.68</v>
      </c>
      <c r="AI597" s="731">
        <v>797076.29</v>
      </c>
      <c r="AJ597" s="731">
        <v>2411629.5699999998</v>
      </c>
      <c r="AK597" s="731">
        <v>1523013.26</v>
      </c>
      <c r="AL597" s="731">
        <v>1412190.92</v>
      </c>
      <c r="AM597" s="731">
        <v>871740.34</v>
      </c>
      <c r="AN597" s="731">
        <v>2244406.9900000002</v>
      </c>
      <c r="AO597" s="731">
        <v>1087691.98</v>
      </c>
      <c r="AP597" s="731">
        <v>821996.62</v>
      </c>
      <c r="AQ597" s="731">
        <v>438362.4</v>
      </c>
      <c r="AR597" s="731">
        <v>8375968.6200000001</v>
      </c>
      <c r="AS597" s="731">
        <v>875511.62</v>
      </c>
      <c r="AT597" s="731">
        <v>2106569.16</v>
      </c>
      <c r="AU597" s="731">
        <v>1943734.45</v>
      </c>
      <c r="AV597" s="731">
        <v>1149953.1200000001</v>
      </c>
      <c r="AW597" s="731">
        <v>992255.91</v>
      </c>
      <c r="AX597" s="731">
        <v>708998.46</v>
      </c>
      <c r="AY597" s="731">
        <v>2480752.42</v>
      </c>
      <c r="AZ597" s="731">
        <v>912939.65</v>
      </c>
      <c r="BA597" s="731">
        <v>344376.68</v>
      </c>
      <c r="BB597" s="731">
        <v>379678.71</v>
      </c>
      <c r="BC597" s="731">
        <v>367944.86</v>
      </c>
      <c r="BD597" s="731">
        <v>5977752.79</v>
      </c>
      <c r="BE597" s="731">
        <v>2008139.73</v>
      </c>
      <c r="BF597" s="731">
        <v>1796900.2</v>
      </c>
      <c r="BG597" s="731">
        <v>1788182.91</v>
      </c>
      <c r="BH597" s="731">
        <v>252851.94</v>
      </c>
      <c r="BI597" s="731">
        <v>1336317.82</v>
      </c>
      <c r="BJ597" s="731">
        <v>1313407.19</v>
      </c>
      <c r="BK597" s="731">
        <v>726534.9</v>
      </c>
    </row>
    <row r="598" spans="1:63" ht="22.5" customHeight="1">
      <c r="A598" s="496">
        <v>5</v>
      </c>
      <c r="B598" s="497" t="s">
        <v>917</v>
      </c>
      <c r="C598" s="498" t="s">
        <v>916</v>
      </c>
      <c r="D598" s="498"/>
      <c r="E598" s="497"/>
      <c r="F598" s="498"/>
      <c r="G598" s="550" t="s">
        <v>3321</v>
      </c>
      <c r="H598" s="549" t="s">
        <v>658</v>
      </c>
      <c r="I598">
        <f t="shared" si="9"/>
        <v>54484.2</v>
      </c>
      <c r="J598" s="731">
        <v>268212.59999999998</v>
      </c>
      <c r="K598" s="731">
        <v>12081.6</v>
      </c>
      <c r="L598" s="731">
        <v>22172.400000000001</v>
      </c>
      <c r="M598" s="731">
        <v>95659.199999999997</v>
      </c>
      <c r="N598" s="731">
        <v>76705.36</v>
      </c>
      <c r="O598" s="731">
        <v>42894</v>
      </c>
      <c r="P598" s="731">
        <v>58608</v>
      </c>
      <c r="Q598" s="731">
        <v>80093.350000000006</v>
      </c>
      <c r="R598" s="731">
        <v>47780.4</v>
      </c>
      <c r="S598" s="731">
        <v>38804.400000000001</v>
      </c>
      <c r="T598" s="732"/>
      <c r="U598" s="732"/>
      <c r="V598" s="731">
        <v>54484.2</v>
      </c>
      <c r="W598" s="731">
        <v>42042.6</v>
      </c>
      <c r="X598" s="731">
        <v>21564</v>
      </c>
      <c r="Y598" s="731">
        <v>24060.6</v>
      </c>
      <c r="Z598" s="731">
        <v>20975.599999999999</v>
      </c>
      <c r="AA598" s="731">
        <v>3069.9</v>
      </c>
      <c r="AB598" s="732"/>
      <c r="AC598" s="732"/>
      <c r="AD598" s="731">
        <v>404589.4</v>
      </c>
      <c r="AE598" s="731">
        <v>56465.7</v>
      </c>
      <c r="AF598" s="731">
        <v>73902.399999999994</v>
      </c>
      <c r="AG598" s="731">
        <v>57306.6</v>
      </c>
      <c r="AH598" s="731">
        <v>36797.4</v>
      </c>
      <c r="AI598" s="731">
        <v>19361.98</v>
      </c>
      <c r="AJ598" s="731">
        <v>72280.800000000003</v>
      </c>
      <c r="AK598" s="731">
        <v>14659.8</v>
      </c>
      <c r="AL598" s="731">
        <v>50006.71</v>
      </c>
      <c r="AM598" s="731">
        <v>29938.3</v>
      </c>
      <c r="AN598" s="731">
        <v>37553.4</v>
      </c>
      <c r="AO598" s="731">
        <v>20620.8</v>
      </c>
      <c r="AP598" s="731">
        <v>11183.4</v>
      </c>
      <c r="AQ598" s="732"/>
      <c r="AR598" s="731">
        <v>371639.6</v>
      </c>
      <c r="AS598" s="731">
        <v>11980.8</v>
      </c>
      <c r="AT598" s="731">
        <v>55299</v>
      </c>
      <c r="AU598" s="731">
        <v>135813.6</v>
      </c>
      <c r="AV598" s="731">
        <v>63697.2</v>
      </c>
      <c r="AW598" s="731">
        <v>76262.7</v>
      </c>
      <c r="AX598" s="731">
        <v>36635.1</v>
      </c>
      <c r="AY598" s="731">
        <v>51600.6</v>
      </c>
      <c r="AZ598" s="731">
        <v>41383.26</v>
      </c>
      <c r="BA598" s="732"/>
      <c r="BB598" s="732"/>
      <c r="BC598" s="732"/>
      <c r="BD598" s="731">
        <v>317713.5</v>
      </c>
      <c r="BE598" s="731">
        <v>44576.7</v>
      </c>
      <c r="BF598" s="731">
        <v>12933</v>
      </c>
      <c r="BG598" s="731">
        <v>23360.400000000001</v>
      </c>
      <c r="BH598" s="731">
        <v>20110.560000000001</v>
      </c>
      <c r="BI598" s="731">
        <v>58731.06</v>
      </c>
      <c r="BJ598" s="731">
        <v>60354</v>
      </c>
      <c r="BK598" s="731">
        <v>41895</v>
      </c>
    </row>
    <row r="599" spans="1:63" ht="22.5" customHeight="1">
      <c r="A599" s="496">
        <v>5</v>
      </c>
      <c r="B599" s="497" t="s">
        <v>917</v>
      </c>
      <c r="C599" s="498" t="s">
        <v>916</v>
      </c>
      <c r="D599" s="498"/>
      <c r="E599" s="497"/>
      <c r="F599" s="498"/>
      <c r="G599" s="548" t="s">
        <v>3992</v>
      </c>
      <c r="H599" s="547" t="s">
        <v>659</v>
      </c>
      <c r="I599">
        <f t="shared" si="9"/>
        <v>394448</v>
      </c>
      <c r="J599" s="731">
        <v>300110</v>
      </c>
      <c r="K599" s="731">
        <v>28800</v>
      </c>
      <c r="L599" s="731">
        <v>28800</v>
      </c>
      <c r="M599" s="731">
        <v>24300</v>
      </c>
      <c r="N599" s="731">
        <v>39133</v>
      </c>
      <c r="O599" s="731">
        <v>24300</v>
      </c>
      <c r="P599" s="731">
        <v>16350</v>
      </c>
      <c r="Q599" s="731">
        <v>24300</v>
      </c>
      <c r="R599" s="731">
        <v>29788</v>
      </c>
      <c r="S599" s="731">
        <v>26400</v>
      </c>
      <c r="T599" s="731">
        <v>31050</v>
      </c>
      <c r="U599" s="731">
        <v>25350</v>
      </c>
      <c r="V599" s="731">
        <v>394448</v>
      </c>
      <c r="W599" s="731">
        <v>27222</v>
      </c>
      <c r="X599" s="731">
        <v>8486</v>
      </c>
      <c r="Y599" s="731">
        <v>24300</v>
      </c>
      <c r="Z599" s="731">
        <v>32400</v>
      </c>
      <c r="AA599" s="731">
        <v>24300</v>
      </c>
      <c r="AB599" s="731">
        <v>18313</v>
      </c>
      <c r="AC599" s="731">
        <v>7080</v>
      </c>
      <c r="AD599" s="731">
        <v>717696</v>
      </c>
      <c r="AE599" s="732"/>
      <c r="AF599" s="732"/>
      <c r="AG599" s="732"/>
      <c r="AH599" s="731">
        <v>12000</v>
      </c>
      <c r="AI599" s="732"/>
      <c r="AJ599" s="732"/>
      <c r="AK599" s="732"/>
      <c r="AL599" s="732"/>
      <c r="AM599" s="732"/>
      <c r="AN599" s="732"/>
      <c r="AO599" s="732"/>
      <c r="AP599" s="732"/>
      <c r="AQ599" s="732"/>
      <c r="AR599" s="731">
        <v>446433</v>
      </c>
      <c r="AS599" s="732"/>
      <c r="AT599" s="732"/>
      <c r="AU599" s="732"/>
      <c r="AV599" s="732"/>
      <c r="AW599" s="731">
        <v>27300</v>
      </c>
      <c r="AX599" s="731">
        <v>34247</v>
      </c>
      <c r="AY599" s="732"/>
      <c r="AZ599" s="732"/>
      <c r="BA599" s="732"/>
      <c r="BB599" s="732"/>
      <c r="BC599" s="731">
        <v>32400</v>
      </c>
      <c r="BD599" s="731">
        <v>305557</v>
      </c>
      <c r="BE599" s="731">
        <v>8630</v>
      </c>
      <c r="BF599" s="731">
        <v>24300</v>
      </c>
      <c r="BG599" s="731">
        <v>20716</v>
      </c>
      <c r="BH599" s="731">
        <v>32130</v>
      </c>
      <c r="BI599" s="731">
        <v>19532</v>
      </c>
      <c r="BJ599" s="731">
        <v>11100</v>
      </c>
      <c r="BK599" s="731">
        <v>13950</v>
      </c>
    </row>
    <row r="600" spans="1:63" ht="22.5" customHeight="1">
      <c r="A600" s="496">
        <v>5</v>
      </c>
      <c r="B600" s="497" t="s">
        <v>917</v>
      </c>
      <c r="C600" s="498" t="s">
        <v>916</v>
      </c>
      <c r="D600" s="498"/>
      <c r="E600" s="497"/>
      <c r="F600" s="498"/>
      <c r="G600" s="548" t="s">
        <v>3993</v>
      </c>
      <c r="H600" s="547" t="s">
        <v>660</v>
      </c>
      <c r="I600">
        <f t="shared" si="9"/>
        <v>2315643</v>
      </c>
      <c r="J600" s="731">
        <v>4444995</v>
      </c>
      <c r="K600" s="731">
        <v>131866</v>
      </c>
      <c r="L600" s="731">
        <v>315795</v>
      </c>
      <c r="M600" s="731">
        <v>369470</v>
      </c>
      <c r="N600" s="731">
        <v>961934</v>
      </c>
      <c r="O600" s="731">
        <v>536309</v>
      </c>
      <c r="P600" s="731">
        <v>440062</v>
      </c>
      <c r="Q600" s="731">
        <v>411029.22</v>
      </c>
      <c r="R600" s="731">
        <v>345327</v>
      </c>
      <c r="S600" s="731">
        <v>307317</v>
      </c>
      <c r="T600" s="731">
        <v>364356</v>
      </c>
      <c r="U600" s="731">
        <v>263299</v>
      </c>
      <c r="V600" s="731">
        <v>2315643</v>
      </c>
      <c r="W600" s="731">
        <v>164463</v>
      </c>
      <c r="X600" s="731">
        <v>310794</v>
      </c>
      <c r="Y600" s="731">
        <v>201503</v>
      </c>
      <c r="Z600" s="731">
        <v>391412</v>
      </c>
      <c r="AA600" s="731">
        <v>426962</v>
      </c>
      <c r="AB600" s="731">
        <v>150916</v>
      </c>
      <c r="AC600" s="731">
        <v>78374</v>
      </c>
      <c r="AD600" s="731">
        <v>6903286</v>
      </c>
      <c r="AE600" s="731">
        <v>442634</v>
      </c>
      <c r="AF600" s="731">
        <v>472722</v>
      </c>
      <c r="AG600" s="731">
        <v>439021</v>
      </c>
      <c r="AH600" s="731">
        <v>885830</v>
      </c>
      <c r="AI600" s="731">
        <v>473395</v>
      </c>
      <c r="AJ600" s="731">
        <v>948389</v>
      </c>
      <c r="AK600" s="731">
        <v>645104</v>
      </c>
      <c r="AL600" s="731">
        <v>628200</v>
      </c>
      <c r="AM600" s="731">
        <v>471891</v>
      </c>
      <c r="AN600" s="731">
        <v>894639</v>
      </c>
      <c r="AO600" s="731">
        <v>529476</v>
      </c>
      <c r="AP600" s="731">
        <v>438557</v>
      </c>
      <c r="AQ600" s="731">
        <v>288321</v>
      </c>
      <c r="AR600" s="731">
        <v>3472021</v>
      </c>
      <c r="AS600" s="731">
        <v>237698</v>
      </c>
      <c r="AT600" s="731">
        <v>264896</v>
      </c>
      <c r="AU600" s="731">
        <v>685415</v>
      </c>
      <c r="AV600" s="731">
        <v>461438</v>
      </c>
      <c r="AW600" s="731">
        <v>335642</v>
      </c>
      <c r="AX600" s="731">
        <v>355010</v>
      </c>
      <c r="AY600" s="731">
        <v>784510</v>
      </c>
      <c r="AZ600" s="731">
        <v>301695</v>
      </c>
      <c r="BA600" s="731">
        <v>141384</v>
      </c>
      <c r="BB600" s="731">
        <v>170175</v>
      </c>
      <c r="BC600" s="731">
        <v>123432</v>
      </c>
      <c r="BD600" s="731">
        <v>1803945</v>
      </c>
      <c r="BE600" s="731">
        <v>636506</v>
      </c>
      <c r="BF600" s="731">
        <v>459614</v>
      </c>
      <c r="BG600" s="731">
        <v>777292</v>
      </c>
      <c r="BH600" s="731">
        <v>192242</v>
      </c>
      <c r="BI600" s="731">
        <v>651790</v>
      </c>
      <c r="BJ600" s="731">
        <v>607678</v>
      </c>
      <c r="BK600" s="731">
        <v>318735</v>
      </c>
    </row>
    <row r="601" spans="1:63" ht="22.5" customHeight="1">
      <c r="A601" s="496">
        <v>5</v>
      </c>
      <c r="B601" s="497" t="s">
        <v>917</v>
      </c>
      <c r="C601" s="498" t="s">
        <v>916</v>
      </c>
      <c r="D601" s="498"/>
      <c r="E601" s="497"/>
      <c r="F601" s="498"/>
      <c r="G601" s="550" t="s">
        <v>3324</v>
      </c>
      <c r="H601" s="549" t="s">
        <v>661</v>
      </c>
      <c r="I601">
        <f t="shared" si="9"/>
        <v>0</v>
      </c>
      <c r="J601" s="732"/>
      <c r="K601" s="732"/>
      <c r="L601" s="732"/>
      <c r="M601" s="732"/>
      <c r="N601" s="732"/>
      <c r="O601" s="732"/>
      <c r="P601" s="732"/>
      <c r="Q601" s="732"/>
      <c r="R601" s="732"/>
      <c r="S601" s="732"/>
      <c r="T601" s="732"/>
      <c r="U601" s="732"/>
      <c r="V601" s="732"/>
      <c r="W601" s="732"/>
      <c r="X601" s="732"/>
      <c r="Y601" s="732"/>
      <c r="Z601" s="732"/>
      <c r="AA601" s="732"/>
      <c r="AB601" s="732"/>
      <c r="AC601" s="732"/>
      <c r="AD601" s="731">
        <v>489935.48</v>
      </c>
      <c r="AE601" s="732"/>
      <c r="AF601" s="732"/>
      <c r="AG601" s="732"/>
      <c r="AH601" s="732"/>
      <c r="AI601" s="732"/>
      <c r="AJ601" s="732"/>
      <c r="AK601" s="732"/>
      <c r="AL601" s="732"/>
      <c r="AM601" s="732"/>
      <c r="AN601" s="732"/>
      <c r="AO601" s="732"/>
      <c r="AP601" s="732"/>
      <c r="AQ601" s="732"/>
      <c r="AR601" s="732"/>
      <c r="AS601" s="732"/>
      <c r="AT601" s="732"/>
      <c r="AU601" s="732"/>
      <c r="AV601" s="732"/>
      <c r="AW601" s="732"/>
      <c r="AX601" s="732"/>
      <c r="AY601" s="732"/>
      <c r="AZ601" s="732"/>
      <c r="BA601" s="732"/>
      <c r="BB601" s="732"/>
      <c r="BC601" s="732"/>
      <c r="BD601" s="732"/>
      <c r="BE601" s="732"/>
      <c r="BF601" s="732"/>
      <c r="BG601" s="732"/>
      <c r="BH601" s="732"/>
      <c r="BI601" s="732"/>
      <c r="BJ601" s="732"/>
      <c r="BK601" s="732"/>
    </row>
    <row r="602" spans="1:63" ht="22.5" customHeight="1">
      <c r="A602" s="496">
        <v>5</v>
      </c>
      <c r="B602" s="497" t="s">
        <v>917</v>
      </c>
      <c r="C602" s="498" t="s">
        <v>916</v>
      </c>
      <c r="D602" s="498"/>
      <c r="E602" s="497"/>
      <c r="F602" s="498"/>
      <c r="G602" s="550" t="s">
        <v>3325</v>
      </c>
      <c r="H602" s="549" t="s">
        <v>662</v>
      </c>
      <c r="I602">
        <f t="shared" si="9"/>
        <v>0</v>
      </c>
      <c r="J602" s="731">
        <v>342674.55</v>
      </c>
      <c r="K602" s="731">
        <v>3600.8</v>
      </c>
      <c r="L602" s="732"/>
      <c r="M602" s="731">
        <v>3139.2</v>
      </c>
      <c r="N602" s="731">
        <v>15461.2</v>
      </c>
      <c r="O602" s="731">
        <v>170988</v>
      </c>
      <c r="P602" s="731">
        <v>104316.6</v>
      </c>
      <c r="Q602" s="732"/>
      <c r="R602" s="731">
        <v>61657.4</v>
      </c>
      <c r="S602" s="731">
        <v>38671.199999999997</v>
      </c>
      <c r="T602" s="732"/>
      <c r="U602" s="732"/>
      <c r="V602" s="732"/>
      <c r="W602" s="732"/>
      <c r="X602" s="732"/>
      <c r="Y602" s="732"/>
      <c r="Z602" s="732"/>
      <c r="AA602" s="732"/>
      <c r="AB602" s="732"/>
      <c r="AC602" s="732"/>
      <c r="AD602" s="731">
        <v>910193.1</v>
      </c>
      <c r="AE602" s="732"/>
      <c r="AF602" s="732"/>
      <c r="AG602" s="732"/>
      <c r="AH602" s="731">
        <v>156242.6</v>
      </c>
      <c r="AI602" s="731">
        <v>118092.34</v>
      </c>
      <c r="AJ602" s="731">
        <v>223789.14</v>
      </c>
      <c r="AK602" s="731">
        <v>94108.32</v>
      </c>
      <c r="AL602" s="731">
        <v>11481.2</v>
      </c>
      <c r="AM602" s="731">
        <v>112392.07</v>
      </c>
      <c r="AN602" s="731">
        <v>265045.09999999998</v>
      </c>
      <c r="AO602" s="731">
        <v>57661.8</v>
      </c>
      <c r="AP602" s="731">
        <v>29409.599999999999</v>
      </c>
      <c r="AQ602" s="731">
        <v>41699</v>
      </c>
      <c r="AR602" s="731">
        <v>299745.39</v>
      </c>
      <c r="AS602" s="731">
        <v>63791.360000000001</v>
      </c>
      <c r="AT602" s="731">
        <v>5750.4</v>
      </c>
      <c r="AU602" s="731">
        <v>217566.11</v>
      </c>
      <c r="AV602" s="731">
        <v>69123.600000000006</v>
      </c>
      <c r="AW602" s="731">
        <v>91569.600000000006</v>
      </c>
      <c r="AX602" s="731">
        <v>40934.199999999997</v>
      </c>
      <c r="AY602" s="732"/>
      <c r="AZ602" s="731">
        <v>32956.800000000003</v>
      </c>
      <c r="BA602" s="731">
        <v>52361.599999999999</v>
      </c>
      <c r="BB602" s="731">
        <v>22580</v>
      </c>
      <c r="BC602" s="731">
        <v>31608.2</v>
      </c>
      <c r="BD602" s="731">
        <v>201904.5</v>
      </c>
      <c r="BE602" s="731">
        <v>154520.79999999999</v>
      </c>
      <c r="BF602" s="731">
        <v>25317.599999999999</v>
      </c>
      <c r="BG602" s="731">
        <v>55994.400000000001</v>
      </c>
      <c r="BH602" s="731">
        <v>25392</v>
      </c>
      <c r="BI602" s="731">
        <v>131540.96</v>
      </c>
      <c r="BJ602" s="731">
        <v>120575.63</v>
      </c>
      <c r="BK602" s="731">
        <v>70480</v>
      </c>
    </row>
    <row r="603" spans="1:63" ht="22.5" customHeight="1">
      <c r="A603" s="496">
        <v>5</v>
      </c>
      <c r="B603" s="497" t="s">
        <v>917</v>
      </c>
      <c r="C603" s="498" t="s">
        <v>916</v>
      </c>
      <c r="D603" s="498"/>
      <c r="E603" s="497"/>
      <c r="F603" s="498"/>
      <c r="G603" s="550" t="s">
        <v>3327</v>
      </c>
      <c r="H603" s="549" t="s">
        <v>3994</v>
      </c>
      <c r="I603">
        <f t="shared" si="9"/>
        <v>19547103.280000001</v>
      </c>
      <c r="J603" s="731">
        <v>25523845.469999999</v>
      </c>
      <c r="K603" s="731">
        <v>908161.3</v>
      </c>
      <c r="L603" s="731">
        <v>1736724</v>
      </c>
      <c r="M603" s="731">
        <v>1947735</v>
      </c>
      <c r="N603" s="731">
        <v>4657490</v>
      </c>
      <c r="O603" s="731">
        <v>3913239.54</v>
      </c>
      <c r="P603" s="731">
        <v>1221489.96</v>
      </c>
      <c r="Q603" s="731">
        <v>1702862.96</v>
      </c>
      <c r="R603" s="731">
        <v>1062973.3799999999</v>
      </c>
      <c r="S603" s="731">
        <v>1347200</v>
      </c>
      <c r="T603" s="731">
        <v>1492500</v>
      </c>
      <c r="U603" s="731">
        <v>936386.47</v>
      </c>
      <c r="V603" s="731">
        <v>19547103.280000001</v>
      </c>
      <c r="W603" s="731">
        <v>1202177.46</v>
      </c>
      <c r="X603" s="731">
        <v>1279669.3500000001</v>
      </c>
      <c r="Y603" s="731">
        <v>1608250</v>
      </c>
      <c r="Z603" s="731">
        <v>2916048.37</v>
      </c>
      <c r="AA603" s="731">
        <v>2016806.45</v>
      </c>
      <c r="AB603" s="731">
        <v>773645.16</v>
      </c>
      <c r="AC603" s="731">
        <v>514689.66</v>
      </c>
      <c r="AD603" s="731">
        <v>44989709.390000001</v>
      </c>
      <c r="AE603" s="731">
        <v>2353105.9199999999</v>
      </c>
      <c r="AF603" s="731">
        <v>2696498.38</v>
      </c>
      <c r="AG603" s="731">
        <v>2215532.25</v>
      </c>
      <c r="AH603" s="731">
        <v>3379129.02</v>
      </c>
      <c r="AI603" s="731">
        <v>1264186.56</v>
      </c>
      <c r="AJ603" s="731">
        <v>4818621.2</v>
      </c>
      <c r="AK603" s="731">
        <v>2692820.96</v>
      </c>
      <c r="AL603" s="731">
        <v>2247818.79</v>
      </c>
      <c r="AM603" s="731">
        <v>1889031.7</v>
      </c>
      <c r="AN603" s="731">
        <v>3291693.55</v>
      </c>
      <c r="AO603" s="731">
        <v>1800698.38</v>
      </c>
      <c r="AP603" s="731">
        <v>1369133.87</v>
      </c>
      <c r="AQ603" s="731">
        <v>1035180.1</v>
      </c>
      <c r="AR603" s="731">
        <v>23535850</v>
      </c>
      <c r="AS603" s="731">
        <v>1250167</v>
      </c>
      <c r="AT603" s="731">
        <v>1286096.77</v>
      </c>
      <c r="AU603" s="731">
        <v>5931797.25</v>
      </c>
      <c r="AV603" s="731">
        <v>1710500</v>
      </c>
      <c r="AW603" s="731">
        <v>1089464.52</v>
      </c>
      <c r="AX603" s="731">
        <v>946087.1</v>
      </c>
      <c r="AY603" s="731">
        <v>5576224.9000000004</v>
      </c>
      <c r="AZ603" s="731">
        <v>1347000</v>
      </c>
      <c r="BA603" s="731">
        <v>702933.51</v>
      </c>
      <c r="BB603" s="731">
        <v>963500</v>
      </c>
      <c r="BC603" s="731">
        <v>883500</v>
      </c>
      <c r="BD603" s="731">
        <v>14105623.26</v>
      </c>
      <c r="BE603" s="731">
        <v>3154637.63</v>
      </c>
      <c r="BF603" s="731">
        <v>1911225.79</v>
      </c>
      <c r="BG603" s="731">
        <v>3516031.21</v>
      </c>
      <c r="BH603" s="731">
        <v>875847.91</v>
      </c>
      <c r="BI603" s="731">
        <v>2697691.78</v>
      </c>
      <c r="BJ603" s="731">
        <v>2237133.64</v>
      </c>
      <c r="BK603" s="731">
        <v>1210795.1499999999</v>
      </c>
    </row>
    <row r="604" spans="1:63" ht="22.5" customHeight="1">
      <c r="A604" s="496">
        <v>5</v>
      </c>
      <c r="B604" s="497" t="s">
        <v>917</v>
      </c>
      <c r="C604" s="498" t="s">
        <v>916</v>
      </c>
      <c r="D604" s="498"/>
      <c r="E604" s="497"/>
      <c r="F604" s="498"/>
      <c r="G604" s="550" t="s">
        <v>3329</v>
      </c>
      <c r="H604" s="549" t="s">
        <v>3995</v>
      </c>
      <c r="I604">
        <f t="shared" si="9"/>
        <v>227575.93</v>
      </c>
      <c r="J604" s="731">
        <v>2187078.35</v>
      </c>
      <c r="K604" s="731">
        <v>35838.76</v>
      </c>
      <c r="L604" s="731">
        <v>94187</v>
      </c>
      <c r="M604" s="731">
        <v>74400</v>
      </c>
      <c r="N604" s="731">
        <v>411935</v>
      </c>
      <c r="O604" s="731">
        <v>143211.26999999999</v>
      </c>
      <c r="P604" s="731">
        <v>191467</v>
      </c>
      <c r="Q604" s="731">
        <v>193227.96</v>
      </c>
      <c r="R604" s="731">
        <v>117000</v>
      </c>
      <c r="S604" s="731">
        <v>97275.8</v>
      </c>
      <c r="T604" s="731">
        <v>83725</v>
      </c>
      <c r="U604" s="731">
        <v>74088.75</v>
      </c>
      <c r="V604" s="731">
        <v>227575.93</v>
      </c>
      <c r="W604" s="731">
        <v>43500</v>
      </c>
      <c r="X604" s="731">
        <v>14000</v>
      </c>
      <c r="Y604" s="731">
        <v>28550</v>
      </c>
      <c r="Z604" s="731">
        <v>80661.119999999995</v>
      </c>
      <c r="AA604" s="731">
        <v>148133.34</v>
      </c>
      <c r="AB604" s="731">
        <v>6000</v>
      </c>
      <c r="AC604" s="731">
        <v>20950</v>
      </c>
      <c r="AD604" s="731">
        <v>4605496</v>
      </c>
      <c r="AE604" s="731">
        <v>114415.48</v>
      </c>
      <c r="AF604" s="731">
        <v>115548.4</v>
      </c>
      <c r="AG604" s="731">
        <v>155706.23000000001</v>
      </c>
      <c r="AH604" s="731">
        <v>277526.75</v>
      </c>
      <c r="AI604" s="731">
        <v>70500</v>
      </c>
      <c r="AJ604" s="731">
        <v>140693.51</v>
      </c>
      <c r="AK604" s="731">
        <v>111080.68</v>
      </c>
      <c r="AL604" s="731">
        <v>246756.48000000001</v>
      </c>
      <c r="AM604" s="731">
        <v>151306.46</v>
      </c>
      <c r="AN604" s="731">
        <v>1319500</v>
      </c>
      <c r="AO604" s="731">
        <v>67500</v>
      </c>
      <c r="AP604" s="731">
        <v>138164</v>
      </c>
      <c r="AQ604" s="732"/>
      <c r="AR604" s="731">
        <v>1154847</v>
      </c>
      <c r="AS604" s="731">
        <v>42000</v>
      </c>
      <c r="AT604" s="731">
        <v>66903.23</v>
      </c>
      <c r="AU604" s="731">
        <v>224500</v>
      </c>
      <c r="AV604" s="731">
        <v>58500</v>
      </c>
      <c r="AW604" s="731">
        <v>62200</v>
      </c>
      <c r="AX604" s="731">
        <v>107000</v>
      </c>
      <c r="AY604" s="731">
        <v>166000</v>
      </c>
      <c r="AZ604" s="731">
        <v>56000</v>
      </c>
      <c r="BA604" s="731">
        <v>40000</v>
      </c>
      <c r="BB604" s="731">
        <v>46500</v>
      </c>
      <c r="BC604" s="731">
        <v>30000</v>
      </c>
      <c r="BD604" s="731">
        <v>472095.78</v>
      </c>
      <c r="BE604" s="731">
        <v>215400</v>
      </c>
      <c r="BF604" s="731">
        <v>124887.12</v>
      </c>
      <c r="BG604" s="731">
        <v>173024</v>
      </c>
      <c r="BH604" s="731">
        <v>14596</v>
      </c>
      <c r="BI604" s="731">
        <v>43451.61</v>
      </c>
      <c r="BJ604" s="731">
        <v>23752.29</v>
      </c>
      <c r="BK604" s="731">
        <v>19500</v>
      </c>
    </row>
    <row r="605" spans="1:63" ht="22.5" customHeight="1">
      <c r="A605" s="496">
        <v>5</v>
      </c>
      <c r="B605" s="497" t="s">
        <v>917</v>
      </c>
      <c r="C605" s="498" t="s">
        <v>916</v>
      </c>
      <c r="D605" s="498"/>
      <c r="E605" s="497"/>
      <c r="F605" s="498"/>
      <c r="G605" s="550" t="s">
        <v>3996</v>
      </c>
      <c r="H605" s="549" t="s">
        <v>665</v>
      </c>
      <c r="I605">
        <f t="shared" si="9"/>
        <v>16200</v>
      </c>
      <c r="J605" s="732"/>
      <c r="K605" s="732"/>
      <c r="L605" s="732"/>
      <c r="M605" s="732"/>
      <c r="N605" s="731">
        <v>26177</v>
      </c>
      <c r="O605" s="732"/>
      <c r="P605" s="732"/>
      <c r="Q605" s="732"/>
      <c r="R605" s="732"/>
      <c r="S605" s="732"/>
      <c r="T605" s="732"/>
      <c r="U605" s="732"/>
      <c r="V605" s="731">
        <v>16200</v>
      </c>
      <c r="W605" s="732"/>
      <c r="X605" s="732"/>
      <c r="Y605" s="732"/>
      <c r="Z605" s="732"/>
      <c r="AA605" s="732"/>
      <c r="AB605" s="732"/>
      <c r="AC605" s="732"/>
      <c r="AD605" s="732"/>
      <c r="AE605" s="732"/>
      <c r="AF605" s="732"/>
      <c r="AG605" s="732"/>
      <c r="AH605" s="732"/>
      <c r="AI605" s="732"/>
      <c r="AJ605" s="732"/>
      <c r="AK605" s="732"/>
      <c r="AL605" s="732"/>
      <c r="AM605" s="732"/>
      <c r="AN605" s="732"/>
      <c r="AO605" s="732"/>
      <c r="AP605" s="732"/>
      <c r="AQ605" s="732"/>
      <c r="AR605" s="732"/>
      <c r="AS605" s="732"/>
      <c r="AT605" s="732"/>
      <c r="AU605" s="732"/>
      <c r="AV605" s="732"/>
      <c r="AW605" s="732"/>
      <c r="AX605" s="732"/>
      <c r="AY605" s="732"/>
      <c r="AZ605" s="732"/>
      <c r="BA605" s="732"/>
      <c r="BB605" s="732"/>
      <c r="BC605" s="732"/>
      <c r="BD605" s="732"/>
      <c r="BE605" s="732"/>
      <c r="BF605" s="732"/>
      <c r="BG605" s="732"/>
      <c r="BH605" s="732"/>
      <c r="BI605" s="732"/>
      <c r="BJ605" s="732"/>
      <c r="BK605" s="732"/>
    </row>
    <row r="606" spans="1:63" ht="22.5" customHeight="1">
      <c r="A606" s="496">
        <v>5</v>
      </c>
      <c r="B606" s="497" t="s">
        <v>917</v>
      </c>
      <c r="C606" s="498" t="s">
        <v>916</v>
      </c>
      <c r="D606" s="498"/>
      <c r="E606" s="497"/>
      <c r="F606" s="498"/>
      <c r="G606" s="550" t="s">
        <v>3997</v>
      </c>
      <c r="H606" s="549" t="s">
        <v>666</v>
      </c>
      <c r="I606">
        <f t="shared" si="9"/>
        <v>8258.08</v>
      </c>
      <c r="J606" s="732"/>
      <c r="K606" s="732"/>
      <c r="L606" s="732"/>
      <c r="M606" s="732"/>
      <c r="N606" s="732"/>
      <c r="O606" s="732"/>
      <c r="P606" s="732"/>
      <c r="Q606" s="732"/>
      <c r="R606" s="732"/>
      <c r="S606" s="732"/>
      <c r="T606" s="732"/>
      <c r="U606" s="732"/>
      <c r="V606" s="731">
        <v>8258.08</v>
      </c>
      <c r="W606" s="732"/>
      <c r="X606" s="732"/>
      <c r="Y606" s="732"/>
      <c r="Z606" s="732"/>
      <c r="AA606" s="732"/>
      <c r="AB606" s="732"/>
      <c r="AC606" s="732"/>
      <c r="AD606" s="732"/>
      <c r="AE606" s="732"/>
      <c r="AF606" s="732"/>
      <c r="AG606" s="732"/>
      <c r="AH606" s="732"/>
      <c r="AI606" s="732"/>
      <c r="AJ606" s="732"/>
      <c r="AK606" s="732"/>
      <c r="AL606" s="732"/>
      <c r="AM606" s="732"/>
      <c r="AN606" s="732"/>
      <c r="AO606" s="732"/>
      <c r="AP606" s="732"/>
      <c r="AQ606" s="732"/>
      <c r="AR606" s="732"/>
      <c r="AS606" s="732"/>
      <c r="AT606" s="732"/>
      <c r="AU606" s="732"/>
      <c r="AV606" s="732"/>
      <c r="AW606" s="732"/>
      <c r="AX606" s="732"/>
      <c r="AY606" s="732"/>
      <c r="AZ606" s="732"/>
      <c r="BA606" s="732"/>
      <c r="BB606" s="732"/>
      <c r="BC606" s="732"/>
      <c r="BD606" s="732"/>
      <c r="BE606" s="732"/>
      <c r="BF606" s="732"/>
      <c r="BG606" s="732"/>
      <c r="BH606" s="732"/>
      <c r="BI606" s="732"/>
      <c r="BJ606" s="732"/>
      <c r="BK606" s="732"/>
    </row>
    <row r="607" spans="1:63" ht="22.5" customHeight="1">
      <c r="A607" s="496">
        <v>5</v>
      </c>
      <c r="B607" s="497" t="s">
        <v>917</v>
      </c>
      <c r="C607" s="498" t="s">
        <v>916</v>
      </c>
      <c r="D607" s="498"/>
      <c r="E607" s="497"/>
      <c r="F607" s="498"/>
      <c r="G607" s="550" t="s">
        <v>3343</v>
      </c>
      <c r="H607" s="549" t="s">
        <v>667</v>
      </c>
      <c r="I607">
        <f t="shared" si="9"/>
        <v>0</v>
      </c>
      <c r="J607" s="732"/>
      <c r="K607" s="732"/>
      <c r="L607" s="732"/>
      <c r="M607" s="732"/>
      <c r="N607" s="732"/>
      <c r="O607" s="732"/>
      <c r="P607" s="732"/>
      <c r="Q607" s="732"/>
      <c r="R607" s="732"/>
      <c r="S607" s="732"/>
      <c r="T607" s="732"/>
      <c r="U607" s="732"/>
      <c r="V607" s="732"/>
      <c r="W607" s="732"/>
      <c r="X607" s="732"/>
      <c r="Y607" s="732"/>
      <c r="Z607" s="732"/>
      <c r="AA607" s="732"/>
      <c r="AB607" s="732"/>
      <c r="AC607" s="732"/>
      <c r="AD607" s="732"/>
      <c r="AE607" s="731">
        <v>9974</v>
      </c>
      <c r="AF607" s="732"/>
      <c r="AG607" s="732"/>
      <c r="AH607" s="732"/>
      <c r="AI607" s="732"/>
      <c r="AJ607" s="732"/>
      <c r="AK607" s="732"/>
      <c r="AL607" s="732"/>
      <c r="AM607" s="732"/>
      <c r="AN607" s="732"/>
      <c r="AO607" s="732"/>
      <c r="AP607" s="731">
        <v>12271</v>
      </c>
      <c r="AQ607" s="731">
        <v>7017</v>
      </c>
      <c r="AR607" s="731">
        <v>0</v>
      </c>
      <c r="AS607" s="732"/>
      <c r="AT607" s="732"/>
      <c r="AU607" s="732"/>
      <c r="AV607" s="732"/>
      <c r="AW607" s="732"/>
      <c r="AX607" s="731">
        <v>9440</v>
      </c>
      <c r="AY607" s="732"/>
      <c r="AZ607" s="732"/>
      <c r="BA607" s="732"/>
      <c r="BB607" s="732"/>
      <c r="BC607" s="732"/>
      <c r="BD607" s="732"/>
      <c r="BE607" s="732"/>
      <c r="BF607" s="732"/>
      <c r="BG607" s="732"/>
      <c r="BH607" s="732"/>
      <c r="BI607" s="732"/>
      <c r="BJ607" s="732"/>
      <c r="BK607" s="732"/>
    </row>
    <row r="608" spans="1:63" ht="22.5" customHeight="1">
      <c r="A608" s="496">
        <v>5</v>
      </c>
      <c r="B608" s="497" t="s">
        <v>917</v>
      </c>
      <c r="C608" s="498" t="s">
        <v>916</v>
      </c>
      <c r="D608" s="498"/>
      <c r="E608" s="497"/>
      <c r="F608" s="498"/>
      <c r="G608" s="550" t="s">
        <v>3998</v>
      </c>
      <c r="H608" s="549" t="s">
        <v>668</v>
      </c>
      <c r="I608">
        <f t="shared" si="9"/>
        <v>8244</v>
      </c>
      <c r="J608" s="731">
        <v>16848</v>
      </c>
      <c r="K608" s="732"/>
      <c r="L608" s="732"/>
      <c r="M608" s="732"/>
      <c r="N608" s="732"/>
      <c r="O608" s="732"/>
      <c r="P608" s="732"/>
      <c r="Q608" s="732"/>
      <c r="R608" s="732"/>
      <c r="S608" s="732"/>
      <c r="T608" s="732"/>
      <c r="U608" s="732"/>
      <c r="V608" s="731">
        <v>8244</v>
      </c>
      <c r="W608" s="732"/>
      <c r="X608" s="732"/>
      <c r="Y608" s="732"/>
      <c r="Z608" s="732"/>
      <c r="AA608" s="732"/>
      <c r="AB608" s="732"/>
      <c r="AC608" s="732"/>
      <c r="AD608" s="731">
        <v>38496</v>
      </c>
      <c r="AE608" s="732"/>
      <c r="AF608" s="732"/>
      <c r="AG608" s="732"/>
      <c r="AH608" s="732"/>
      <c r="AI608" s="732"/>
      <c r="AJ608" s="732"/>
      <c r="AK608" s="732"/>
      <c r="AL608" s="732"/>
      <c r="AM608" s="732"/>
      <c r="AN608" s="732"/>
      <c r="AO608" s="732"/>
      <c r="AP608" s="732"/>
      <c r="AQ608" s="732"/>
      <c r="AR608" s="731">
        <v>29102</v>
      </c>
      <c r="AS608" s="732"/>
      <c r="AT608" s="732"/>
      <c r="AU608" s="732"/>
      <c r="AV608" s="732"/>
      <c r="AW608" s="732"/>
      <c r="AX608" s="732"/>
      <c r="AY608" s="732"/>
      <c r="AZ608" s="732"/>
      <c r="BA608" s="732"/>
      <c r="BB608" s="732"/>
      <c r="BC608" s="732"/>
      <c r="BD608" s="731">
        <v>17760</v>
      </c>
      <c r="BE608" s="732"/>
      <c r="BF608" s="732"/>
      <c r="BG608" s="732"/>
      <c r="BH608" s="732"/>
      <c r="BI608" s="732"/>
      <c r="BJ608" s="732"/>
      <c r="BK608" s="732"/>
    </row>
    <row r="609" spans="1:63" ht="22.5" customHeight="1">
      <c r="A609" s="496">
        <v>5</v>
      </c>
      <c r="B609" s="497" t="s">
        <v>917</v>
      </c>
      <c r="C609" s="498" t="s">
        <v>916</v>
      </c>
      <c r="D609" s="498"/>
      <c r="E609" s="497"/>
      <c r="F609" s="498"/>
      <c r="G609" s="550" t="s">
        <v>3999</v>
      </c>
      <c r="H609" s="549" t="s">
        <v>4000</v>
      </c>
      <c r="I609">
        <f t="shared" si="9"/>
        <v>0</v>
      </c>
      <c r="J609" s="731">
        <v>96139</v>
      </c>
      <c r="K609" s="731">
        <v>1749</v>
      </c>
      <c r="L609" s="731">
        <v>8715</v>
      </c>
      <c r="M609" s="731">
        <v>8704</v>
      </c>
      <c r="N609" s="731">
        <v>18360</v>
      </c>
      <c r="O609" s="731">
        <v>12823</v>
      </c>
      <c r="P609" s="731">
        <v>7800</v>
      </c>
      <c r="Q609" s="731">
        <v>11445</v>
      </c>
      <c r="R609" s="731">
        <v>8927</v>
      </c>
      <c r="S609" s="731">
        <v>6311</v>
      </c>
      <c r="T609" s="731">
        <v>9036</v>
      </c>
      <c r="U609" s="731">
        <v>5591</v>
      </c>
      <c r="V609" s="732"/>
      <c r="W609" s="731">
        <v>3611</v>
      </c>
      <c r="X609" s="731">
        <v>6500</v>
      </c>
      <c r="Y609" s="731">
        <v>5289</v>
      </c>
      <c r="Z609" s="731">
        <v>31556</v>
      </c>
      <c r="AA609" s="731">
        <v>10200</v>
      </c>
      <c r="AB609" s="731">
        <v>3339</v>
      </c>
      <c r="AC609" s="731">
        <v>2100</v>
      </c>
      <c r="AD609" s="731">
        <v>165580</v>
      </c>
      <c r="AE609" s="732"/>
      <c r="AF609" s="731">
        <v>12058</v>
      </c>
      <c r="AG609" s="731">
        <v>12281</v>
      </c>
      <c r="AH609" s="731">
        <v>23385</v>
      </c>
      <c r="AI609" s="731">
        <v>12574</v>
      </c>
      <c r="AJ609" s="732"/>
      <c r="AK609" s="731">
        <v>16085</v>
      </c>
      <c r="AL609" s="731">
        <v>16244</v>
      </c>
      <c r="AM609" s="731">
        <v>12052</v>
      </c>
      <c r="AN609" s="731">
        <v>24064</v>
      </c>
      <c r="AO609" s="731">
        <v>12871</v>
      </c>
      <c r="AP609" s="732"/>
      <c r="AQ609" s="732"/>
      <c r="AR609" s="731">
        <v>67468</v>
      </c>
      <c r="AS609" s="731">
        <v>6461</v>
      </c>
      <c r="AT609" s="731">
        <v>6600</v>
      </c>
      <c r="AU609" s="731">
        <v>16647</v>
      </c>
      <c r="AV609" s="731">
        <v>12281</v>
      </c>
      <c r="AW609" s="731">
        <v>9562</v>
      </c>
      <c r="AX609" s="732"/>
      <c r="AY609" s="731">
        <v>21137</v>
      </c>
      <c r="AZ609" s="731">
        <v>7019</v>
      </c>
      <c r="BA609" s="731">
        <v>3100</v>
      </c>
      <c r="BB609" s="731">
        <v>3978</v>
      </c>
      <c r="BC609" s="731">
        <v>3139</v>
      </c>
      <c r="BD609" s="731">
        <v>39085</v>
      </c>
      <c r="BE609" s="731">
        <v>15905</v>
      </c>
      <c r="BF609" s="731">
        <v>11479</v>
      </c>
      <c r="BG609" s="731">
        <v>20783</v>
      </c>
      <c r="BH609" s="731">
        <v>5405</v>
      </c>
      <c r="BI609" s="732"/>
      <c r="BJ609" s="731">
        <v>16741</v>
      </c>
      <c r="BK609" s="731">
        <v>7600</v>
      </c>
    </row>
    <row r="610" spans="1:63" ht="22.5" customHeight="1">
      <c r="A610" s="496">
        <v>5</v>
      </c>
      <c r="B610" s="497" t="s">
        <v>917</v>
      </c>
      <c r="C610" s="498" t="s">
        <v>916</v>
      </c>
      <c r="D610" s="498"/>
      <c r="E610" s="497"/>
      <c r="F610" s="498"/>
      <c r="G610" s="550" t="s">
        <v>4001</v>
      </c>
      <c r="H610" s="549" t="s">
        <v>3651</v>
      </c>
      <c r="I610">
        <f t="shared" si="9"/>
        <v>0</v>
      </c>
      <c r="J610" s="732"/>
      <c r="K610" s="732"/>
      <c r="L610" s="732"/>
      <c r="M610" s="732"/>
      <c r="N610" s="732"/>
      <c r="O610" s="732"/>
      <c r="P610" s="732"/>
      <c r="Q610" s="732"/>
      <c r="R610" s="732"/>
      <c r="S610" s="732"/>
      <c r="T610" s="732"/>
      <c r="U610" s="732"/>
      <c r="V610" s="732"/>
      <c r="W610" s="732"/>
      <c r="X610" s="732"/>
      <c r="Y610" s="732"/>
      <c r="Z610" s="732"/>
      <c r="AA610" s="732"/>
      <c r="AB610" s="732"/>
      <c r="AC610" s="732"/>
      <c r="AD610" s="732"/>
      <c r="AE610" s="732"/>
      <c r="AF610" s="732"/>
      <c r="AG610" s="732"/>
      <c r="AH610" s="732"/>
      <c r="AI610" s="732"/>
      <c r="AJ610" s="732"/>
      <c r="AK610" s="732"/>
      <c r="AL610" s="732"/>
      <c r="AM610" s="732"/>
      <c r="AN610" s="732"/>
      <c r="AO610" s="732"/>
      <c r="AP610" s="732"/>
      <c r="AQ610" s="732"/>
      <c r="AR610" s="732"/>
      <c r="AS610" s="732"/>
      <c r="AT610" s="732"/>
      <c r="AU610" s="732"/>
      <c r="AV610" s="732"/>
      <c r="AW610" s="732"/>
      <c r="AX610" s="732"/>
      <c r="AY610" s="732"/>
      <c r="AZ610" s="732"/>
      <c r="BA610" s="732"/>
      <c r="BB610" s="732"/>
      <c r="BC610" s="732"/>
      <c r="BD610" s="732"/>
      <c r="BE610" s="732"/>
      <c r="BF610" s="732"/>
      <c r="BG610" s="732"/>
      <c r="BH610" s="732"/>
      <c r="BI610" s="732"/>
      <c r="BJ610" s="732"/>
      <c r="BK610" s="732"/>
    </row>
    <row r="611" spans="1:63" ht="22.5" customHeight="1">
      <c r="A611" s="496">
        <v>5</v>
      </c>
      <c r="B611" s="497" t="s">
        <v>917</v>
      </c>
      <c r="C611" s="498" t="s">
        <v>916</v>
      </c>
      <c r="D611" s="498"/>
      <c r="E611" s="497"/>
      <c r="F611" s="498"/>
      <c r="G611" s="550" t="s">
        <v>4002</v>
      </c>
      <c r="H611" s="549" t="s">
        <v>3652</v>
      </c>
      <c r="I611">
        <f t="shared" si="9"/>
        <v>0</v>
      </c>
      <c r="J611" s="732"/>
      <c r="K611" s="732"/>
      <c r="L611" s="732"/>
      <c r="M611" s="732"/>
      <c r="N611" s="732"/>
      <c r="O611" s="732"/>
      <c r="P611" s="732"/>
      <c r="Q611" s="732"/>
      <c r="R611" s="732"/>
      <c r="S611" s="732"/>
      <c r="T611" s="732"/>
      <c r="U611" s="732"/>
      <c r="V611" s="732"/>
      <c r="W611" s="732"/>
      <c r="X611" s="732"/>
      <c r="Y611" s="732"/>
      <c r="Z611" s="732"/>
      <c r="AA611" s="732"/>
      <c r="AB611" s="732"/>
      <c r="AC611" s="732"/>
      <c r="AD611" s="732"/>
      <c r="AE611" s="732"/>
      <c r="AF611" s="732"/>
      <c r="AG611" s="732"/>
      <c r="AH611" s="732"/>
      <c r="AI611" s="732"/>
      <c r="AJ611" s="732"/>
      <c r="AK611" s="732"/>
      <c r="AL611" s="732"/>
      <c r="AM611" s="732"/>
      <c r="AN611" s="732"/>
      <c r="AO611" s="732"/>
      <c r="AP611" s="732"/>
      <c r="AQ611" s="732"/>
      <c r="AR611" s="732"/>
      <c r="AS611" s="732"/>
      <c r="AT611" s="732"/>
      <c r="AU611" s="732"/>
      <c r="AV611" s="732"/>
      <c r="AW611" s="732"/>
      <c r="AX611" s="732"/>
      <c r="AY611" s="732"/>
      <c r="AZ611" s="732"/>
      <c r="BA611" s="732"/>
      <c r="BB611" s="732"/>
      <c r="BC611" s="732"/>
      <c r="BD611" s="732"/>
      <c r="BE611" s="732"/>
      <c r="BF611" s="732"/>
      <c r="BG611" s="732"/>
      <c r="BH611" s="732"/>
      <c r="BI611" s="732"/>
      <c r="BJ611" s="732"/>
      <c r="BK611" s="732"/>
    </row>
    <row r="612" spans="1:63" ht="22.5" customHeight="1">
      <c r="A612" s="496">
        <v>5</v>
      </c>
      <c r="B612" s="497" t="s">
        <v>917</v>
      </c>
      <c r="C612" s="498" t="s">
        <v>916</v>
      </c>
      <c r="D612" s="498"/>
      <c r="E612" s="497"/>
      <c r="F612" s="498"/>
      <c r="G612" s="550" t="s">
        <v>3348</v>
      </c>
      <c r="H612" s="549" t="s">
        <v>670</v>
      </c>
      <c r="I612">
        <f t="shared" si="9"/>
        <v>1559370</v>
      </c>
      <c r="J612" s="731">
        <v>2043485</v>
      </c>
      <c r="K612" s="731">
        <v>224756</v>
      </c>
      <c r="L612" s="731">
        <v>193592</v>
      </c>
      <c r="M612" s="731">
        <v>400764</v>
      </c>
      <c r="N612" s="731">
        <v>189710</v>
      </c>
      <c r="O612" s="732"/>
      <c r="P612" s="731">
        <v>117553</v>
      </c>
      <c r="Q612" s="731">
        <v>180836</v>
      </c>
      <c r="R612" s="731">
        <v>210876</v>
      </c>
      <c r="S612" s="731">
        <v>126165</v>
      </c>
      <c r="T612" s="731">
        <v>125106.25</v>
      </c>
      <c r="U612" s="731">
        <v>64940</v>
      </c>
      <c r="V612" s="731">
        <v>1559370</v>
      </c>
      <c r="W612" s="731">
        <v>134050</v>
      </c>
      <c r="X612" s="731">
        <v>127020</v>
      </c>
      <c r="Y612" s="731">
        <v>263860</v>
      </c>
      <c r="Z612" s="731">
        <v>259892</v>
      </c>
      <c r="AA612" s="731">
        <v>214893</v>
      </c>
      <c r="AB612" s="731">
        <v>24840</v>
      </c>
      <c r="AC612" s="732"/>
      <c r="AD612" s="731">
        <v>3295068</v>
      </c>
      <c r="AE612" s="731">
        <v>262840</v>
      </c>
      <c r="AF612" s="731">
        <v>356910</v>
      </c>
      <c r="AG612" s="731">
        <v>332400</v>
      </c>
      <c r="AH612" s="731">
        <v>450590</v>
      </c>
      <c r="AI612" s="731">
        <v>231050</v>
      </c>
      <c r="AJ612" s="731">
        <v>271276</v>
      </c>
      <c r="AK612" s="731">
        <v>239122</v>
      </c>
      <c r="AL612" s="731">
        <v>360050.5</v>
      </c>
      <c r="AM612" s="731">
        <v>111470</v>
      </c>
      <c r="AN612" s="731">
        <v>344265</v>
      </c>
      <c r="AO612" s="731">
        <v>66714</v>
      </c>
      <c r="AP612" s="731">
        <v>167220</v>
      </c>
      <c r="AQ612" s="731">
        <v>98820</v>
      </c>
      <c r="AR612" s="731">
        <v>1596089</v>
      </c>
      <c r="AS612" s="731">
        <v>266885</v>
      </c>
      <c r="AT612" s="731">
        <v>255392</v>
      </c>
      <c r="AU612" s="732"/>
      <c r="AV612" s="731">
        <v>320004.25</v>
      </c>
      <c r="AW612" s="731">
        <v>333350</v>
      </c>
      <c r="AX612" s="731">
        <v>374313.25</v>
      </c>
      <c r="AY612" s="731">
        <v>450121.5</v>
      </c>
      <c r="AZ612" s="731">
        <v>300299.75</v>
      </c>
      <c r="BA612" s="731">
        <v>60435</v>
      </c>
      <c r="BB612" s="731">
        <v>52980</v>
      </c>
      <c r="BC612" s="731">
        <v>58213.5</v>
      </c>
      <c r="BD612" s="731">
        <v>1430140</v>
      </c>
      <c r="BE612" s="731">
        <v>479060</v>
      </c>
      <c r="BF612" s="731">
        <v>253210</v>
      </c>
      <c r="BG612" s="731">
        <v>378560</v>
      </c>
      <c r="BH612" s="731">
        <v>98590</v>
      </c>
      <c r="BI612" s="731">
        <v>268458.25</v>
      </c>
      <c r="BJ612" s="731">
        <v>310530</v>
      </c>
      <c r="BK612" s="731">
        <v>255950.75</v>
      </c>
    </row>
    <row r="613" spans="1:63" ht="22.5" customHeight="1">
      <c r="A613" s="496">
        <v>5</v>
      </c>
      <c r="B613" s="497" t="s">
        <v>917</v>
      </c>
      <c r="C613" s="498" t="s">
        <v>916</v>
      </c>
      <c r="D613" s="498"/>
      <c r="E613" s="497"/>
      <c r="F613" s="498"/>
      <c r="G613" s="550" t="s">
        <v>3349</v>
      </c>
      <c r="H613" s="549" t="s">
        <v>671</v>
      </c>
      <c r="I613">
        <f t="shared" si="9"/>
        <v>556815.25</v>
      </c>
      <c r="J613" s="731">
        <v>2939012</v>
      </c>
      <c r="K613" s="731">
        <v>39324.5</v>
      </c>
      <c r="L613" s="731">
        <v>117097</v>
      </c>
      <c r="M613" s="731">
        <v>473192.5</v>
      </c>
      <c r="N613" s="731">
        <v>223811</v>
      </c>
      <c r="O613" s="731">
        <v>252135</v>
      </c>
      <c r="P613" s="731">
        <v>155359</v>
      </c>
      <c r="Q613" s="731">
        <v>172863</v>
      </c>
      <c r="R613" s="731">
        <v>182072</v>
      </c>
      <c r="S613" s="731">
        <v>102818</v>
      </c>
      <c r="T613" s="731">
        <v>309672</v>
      </c>
      <c r="U613" s="731">
        <v>138896</v>
      </c>
      <c r="V613" s="731">
        <v>556815.25</v>
      </c>
      <c r="W613" s="731">
        <v>69255</v>
      </c>
      <c r="X613" s="731">
        <v>59421</v>
      </c>
      <c r="Y613" s="731">
        <v>30400</v>
      </c>
      <c r="Z613" s="731">
        <v>105713.5</v>
      </c>
      <c r="AA613" s="731">
        <v>13700</v>
      </c>
      <c r="AB613" s="731">
        <v>201057</v>
      </c>
      <c r="AC613" s="731">
        <v>5290</v>
      </c>
      <c r="AD613" s="731">
        <v>2317464.5</v>
      </c>
      <c r="AE613" s="731">
        <v>58195</v>
      </c>
      <c r="AF613" s="731">
        <v>161058</v>
      </c>
      <c r="AG613" s="731">
        <v>141305</v>
      </c>
      <c r="AH613" s="731">
        <v>228640.28</v>
      </c>
      <c r="AI613" s="731">
        <v>125532</v>
      </c>
      <c r="AJ613" s="731">
        <v>209614.5</v>
      </c>
      <c r="AK613" s="731">
        <v>408489</v>
      </c>
      <c r="AL613" s="731">
        <v>114407.08</v>
      </c>
      <c r="AM613" s="731">
        <v>66754</v>
      </c>
      <c r="AN613" s="731">
        <v>228198.78</v>
      </c>
      <c r="AO613" s="731">
        <v>83506</v>
      </c>
      <c r="AP613" s="731">
        <v>27918</v>
      </c>
      <c r="AQ613" s="731">
        <v>48138</v>
      </c>
      <c r="AR613" s="731">
        <v>1517423.5</v>
      </c>
      <c r="AS613" s="731">
        <v>403924</v>
      </c>
      <c r="AT613" s="731">
        <v>78660</v>
      </c>
      <c r="AU613" s="731">
        <v>2650924.5</v>
      </c>
      <c r="AV613" s="731">
        <v>137806</v>
      </c>
      <c r="AW613" s="731">
        <v>77084.570000000007</v>
      </c>
      <c r="AX613" s="731">
        <v>119398</v>
      </c>
      <c r="AY613" s="731">
        <v>574047</v>
      </c>
      <c r="AZ613" s="731">
        <v>162057</v>
      </c>
      <c r="BA613" s="731">
        <v>24934</v>
      </c>
      <c r="BB613" s="731">
        <v>36860</v>
      </c>
      <c r="BC613" s="731">
        <v>89604</v>
      </c>
      <c r="BD613" s="731">
        <v>538333</v>
      </c>
      <c r="BE613" s="731">
        <v>191642.25</v>
      </c>
      <c r="BF613" s="731">
        <v>62284.75</v>
      </c>
      <c r="BG613" s="731">
        <v>285704</v>
      </c>
      <c r="BH613" s="731">
        <v>24630</v>
      </c>
      <c r="BI613" s="731">
        <v>348776</v>
      </c>
      <c r="BJ613" s="731">
        <v>177058.5</v>
      </c>
      <c r="BK613" s="731">
        <v>40681</v>
      </c>
    </row>
    <row r="614" spans="1:63" ht="22.5" customHeight="1">
      <c r="A614" s="496">
        <v>5</v>
      </c>
      <c r="B614" s="497" t="s">
        <v>917</v>
      </c>
      <c r="C614" s="498" t="s">
        <v>916</v>
      </c>
      <c r="D614" s="498"/>
      <c r="E614" s="497"/>
      <c r="F614" s="498"/>
      <c r="G614" s="550" t="s">
        <v>3351</v>
      </c>
      <c r="H614" s="551" t="s">
        <v>672</v>
      </c>
      <c r="I614">
        <f t="shared" si="9"/>
        <v>0</v>
      </c>
      <c r="J614" s="732"/>
      <c r="K614" s="732"/>
      <c r="L614" s="732"/>
      <c r="M614" s="732"/>
      <c r="N614" s="732"/>
      <c r="O614" s="732"/>
      <c r="P614" s="732"/>
      <c r="Q614" s="732"/>
      <c r="R614" s="732"/>
      <c r="S614" s="731">
        <v>15410.94</v>
      </c>
      <c r="T614" s="732"/>
      <c r="U614" s="732"/>
      <c r="V614" s="732"/>
      <c r="W614" s="732"/>
      <c r="X614" s="732"/>
      <c r="Y614" s="732"/>
      <c r="Z614" s="731">
        <v>13000</v>
      </c>
      <c r="AA614" s="732"/>
      <c r="AB614" s="732"/>
      <c r="AC614" s="732"/>
      <c r="AD614" s="731">
        <v>57917.78</v>
      </c>
      <c r="AE614" s="732"/>
      <c r="AF614" s="732"/>
      <c r="AG614" s="732"/>
      <c r="AH614" s="732"/>
      <c r="AI614" s="732"/>
      <c r="AJ614" s="732"/>
      <c r="AK614" s="732"/>
      <c r="AL614" s="732"/>
      <c r="AM614" s="732"/>
      <c r="AN614" s="732"/>
      <c r="AO614" s="732"/>
      <c r="AP614" s="732"/>
      <c r="AQ614" s="732"/>
      <c r="AR614" s="732"/>
      <c r="AS614" s="732"/>
      <c r="AT614" s="732"/>
      <c r="AU614" s="732"/>
      <c r="AV614" s="732"/>
      <c r="AW614" s="732"/>
      <c r="AX614" s="732"/>
      <c r="AY614" s="732"/>
      <c r="AZ614" s="732"/>
      <c r="BA614" s="732"/>
      <c r="BB614" s="732"/>
      <c r="BC614" s="732"/>
      <c r="BD614" s="732"/>
      <c r="BE614" s="732"/>
      <c r="BF614" s="732"/>
      <c r="BG614" s="732"/>
      <c r="BH614" s="732"/>
      <c r="BI614" s="732"/>
      <c r="BJ614" s="732"/>
      <c r="BK614" s="732"/>
    </row>
    <row r="615" spans="1:63" ht="22.5" customHeight="1">
      <c r="A615" s="496">
        <v>5</v>
      </c>
      <c r="B615" s="497" t="s">
        <v>917</v>
      </c>
      <c r="C615" s="498" t="s">
        <v>916</v>
      </c>
      <c r="D615" s="498"/>
      <c r="E615" s="497"/>
      <c r="F615" s="498"/>
      <c r="G615" s="550" t="s">
        <v>3353</v>
      </c>
      <c r="H615" s="549" t="s">
        <v>4003</v>
      </c>
      <c r="I615">
        <f t="shared" si="9"/>
        <v>0</v>
      </c>
      <c r="J615" s="732"/>
      <c r="K615" s="732"/>
      <c r="L615" s="732"/>
      <c r="M615" s="732"/>
      <c r="N615" s="732"/>
      <c r="O615" s="732"/>
      <c r="P615" s="732"/>
      <c r="Q615" s="732"/>
      <c r="R615" s="732"/>
      <c r="S615" s="732"/>
      <c r="T615" s="732"/>
      <c r="U615" s="732"/>
      <c r="V615" s="732"/>
      <c r="W615" s="732"/>
      <c r="X615" s="732"/>
      <c r="Y615" s="732"/>
      <c r="Z615" s="732"/>
      <c r="AA615" s="732"/>
      <c r="AB615" s="732"/>
      <c r="AC615" s="732"/>
      <c r="AD615" s="732"/>
      <c r="AE615" s="732"/>
      <c r="AF615" s="732"/>
      <c r="AG615" s="732"/>
      <c r="AH615" s="732"/>
      <c r="AI615" s="732"/>
      <c r="AJ615" s="732"/>
      <c r="AK615" s="732"/>
      <c r="AL615" s="732"/>
      <c r="AM615" s="732"/>
      <c r="AN615" s="732"/>
      <c r="AO615" s="732"/>
      <c r="AP615" s="732"/>
      <c r="AQ615" s="732"/>
      <c r="AR615" s="732"/>
      <c r="AS615" s="731">
        <v>22800</v>
      </c>
      <c r="AT615" s="732"/>
      <c r="AU615" s="732"/>
      <c r="AV615" s="732"/>
      <c r="AW615" s="732"/>
      <c r="AX615" s="732"/>
      <c r="AY615" s="732"/>
      <c r="AZ615" s="732"/>
      <c r="BA615" s="731">
        <v>6100</v>
      </c>
      <c r="BB615" s="732"/>
      <c r="BC615" s="732"/>
      <c r="BD615" s="732"/>
      <c r="BE615" s="732"/>
      <c r="BF615" s="732"/>
      <c r="BG615" s="732"/>
      <c r="BH615" s="732"/>
      <c r="BI615" s="732"/>
      <c r="BJ615" s="732"/>
      <c r="BK615" s="732"/>
    </row>
    <row r="616" spans="1:63" ht="22.5" customHeight="1">
      <c r="A616" s="496">
        <v>5</v>
      </c>
      <c r="B616" s="497" t="s">
        <v>917</v>
      </c>
      <c r="C616" s="498" t="s">
        <v>916</v>
      </c>
      <c r="D616" s="498"/>
      <c r="E616" s="497"/>
      <c r="F616" s="498"/>
      <c r="G616" s="550" t="s">
        <v>3355</v>
      </c>
      <c r="H616" s="549" t="s">
        <v>4004</v>
      </c>
      <c r="I616">
        <f t="shared" si="9"/>
        <v>0</v>
      </c>
      <c r="J616" s="732"/>
      <c r="K616" s="732"/>
      <c r="L616" s="732"/>
      <c r="M616" s="732"/>
      <c r="N616" s="732"/>
      <c r="O616" s="732"/>
      <c r="P616" s="732"/>
      <c r="Q616" s="732"/>
      <c r="R616" s="732"/>
      <c r="S616" s="732"/>
      <c r="T616" s="732"/>
      <c r="U616" s="732"/>
      <c r="V616" s="732"/>
      <c r="W616" s="732"/>
      <c r="X616" s="732"/>
      <c r="Y616" s="732"/>
      <c r="Z616" s="732"/>
      <c r="AA616" s="732"/>
      <c r="AB616" s="732"/>
      <c r="AC616" s="732"/>
      <c r="AD616" s="731">
        <v>466435.47</v>
      </c>
      <c r="AE616" s="732"/>
      <c r="AF616" s="732"/>
      <c r="AG616" s="732"/>
      <c r="AH616" s="732"/>
      <c r="AI616" s="732"/>
      <c r="AJ616" s="732"/>
      <c r="AK616" s="731">
        <v>11246.2</v>
      </c>
      <c r="AL616" s="732"/>
      <c r="AM616" s="732"/>
      <c r="AN616" s="732"/>
      <c r="AO616" s="732"/>
      <c r="AP616" s="732"/>
      <c r="AQ616" s="732"/>
      <c r="AR616" s="732"/>
      <c r="AS616" s="732"/>
      <c r="AT616" s="732"/>
      <c r="AU616" s="732"/>
      <c r="AV616" s="732"/>
      <c r="AW616" s="732"/>
      <c r="AX616" s="732"/>
      <c r="AY616" s="731">
        <v>24839</v>
      </c>
      <c r="AZ616" s="732"/>
      <c r="BA616" s="732"/>
      <c r="BB616" s="732"/>
      <c r="BC616" s="732"/>
      <c r="BD616" s="731">
        <v>15000</v>
      </c>
      <c r="BE616" s="732"/>
      <c r="BF616" s="732"/>
      <c r="BG616" s="732"/>
      <c r="BH616" s="732"/>
      <c r="BI616" s="732"/>
      <c r="BJ616" s="732"/>
      <c r="BK616" s="732"/>
    </row>
    <row r="617" spans="1:63" ht="22.5" customHeight="1">
      <c r="A617" s="496">
        <v>5</v>
      </c>
      <c r="B617" s="497" t="s">
        <v>917</v>
      </c>
      <c r="C617" s="498" t="s">
        <v>916</v>
      </c>
      <c r="D617" s="498"/>
      <c r="E617" s="497"/>
      <c r="F617" s="498"/>
      <c r="G617" s="550" t="s">
        <v>3357</v>
      </c>
      <c r="H617" s="549" t="s">
        <v>675</v>
      </c>
      <c r="I617">
        <f t="shared" si="9"/>
        <v>0</v>
      </c>
      <c r="J617" s="732"/>
      <c r="K617" s="732"/>
      <c r="L617" s="732"/>
      <c r="M617" s="732"/>
      <c r="N617" s="732"/>
      <c r="O617" s="732"/>
      <c r="P617" s="732"/>
      <c r="Q617" s="732"/>
      <c r="R617" s="732"/>
      <c r="S617" s="732"/>
      <c r="T617" s="732"/>
      <c r="U617" s="732"/>
      <c r="V617" s="732"/>
      <c r="W617" s="732"/>
      <c r="X617" s="732"/>
      <c r="Y617" s="732"/>
      <c r="Z617" s="732"/>
      <c r="AA617" s="732"/>
      <c r="AB617" s="732"/>
      <c r="AC617" s="732"/>
      <c r="AD617" s="732"/>
      <c r="AE617" s="732"/>
      <c r="AF617" s="732"/>
      <c r="AG617" s="732"/>
      <c r="AH617" s="732"/>
      <c r="AI617" s="732"/>
      <c r="AJ617" s="732"/>
      <c r="AK617" s="732"/>
      <c r="AL617" s="732"/>
      <c r="AM617" s="732"/>
      <c r="AN617" s="732"/>
      <c r="AO617" s="732"/>
      <c r="AP617" s="732"/>
      <c r="AQ617" s="732"/>
      <c r="AR617" s="732"/>
      <c r="AS617" s="732"/>
      <c r="AT617" s="732"/>
      <c r="AU617" s="732"/>
      <c r="AV617" s="732"/>
      <c r="AW617" s="732"/>
      <c r="AX617" s="732"/>
      <c r="AY617" s="732"/>
      <c r="AZ617" s="732"/>
      <c r="BA617" s="732"/>
      <c r="BB617" s="732"/>
      <c r="BC617" s="732"/>
      <c r="BD617" s="732"/>
      <c r="BE617" s="732"/>
      <c r="BF617" s="732"/>
      <c r="BG617" s="732"/>
      <c r="BH617" s="732"/>
      <c r="BI617" s="732"/>
      <c r="BJ617" s="732"/>
      <c r="BK617" s="732"/>
    </row>
    <row r="618" spans="1:63" ht="22.5" customHeight="1">
      <c r="A618" s="496">
        <v>5</v>
      </c>
      <c r="B618" s="497" t="s">
        <v>917</v>
      </c>
      <c r="C618" s="498" t="s">
        <v>916</v>
      </c>
      <c r="D618" s="498"/>
      <c r="E618" s="497"/>
      <c r="F618" s="498"/>
      <c r="G618" s="550" t="s">
        <v>3358</v>
      </c>
      <c r="H618" s="549" t="s">
        <v>676</v>
      </c>
      <c r="I618">
        <f t="shared" si="9"/>
        <v>0</v>
      </c>
      <c r="J618" s="732"/>
      <c r="K618" s="732"/>
      <c r="L618" s="732"/>
      <c r="M618" s="732"/>
      <c r="N618" s="732"/>
      <c r="O618" s="732"/>
      <c r="P618" s="732"/>
      <c r="Q618" s="732"/>
      <c r="R618" s="732"/>
      <c r="S618" s="732"/>
      <c r="T618" s="732"/>
      <c r="U618" s="732"/>
      <c r="V618" s="732"/>
      <c r="W618" s="732"/>
      <c r="X618" s="732"/>
      <c r="Y618" s="732"/>
      <c r="Z618" s="732"/>
      <c r="AA618" s="732"/>
      <c r="AB618" s="732"/>
      <c r="AC618" s="732"/>
      <c r="AD618" s="732"/>
      <c r="AE618" s="732"/>
      <c r="AF618" s="732"/>
      <c r="AG618" s="732"/>
      <c r="AH618" s="732"/>
      <c r="AI618" s="732"/>
      <c r="AJ618" s="732"/>
      <c r="AK618" s="732"/>
      <c r="AL618" s="732"/>
      <c r="AM618" s="732"/>
      <c r="AN618" s="732"/>
      <c r="AO618" s="732"/>
      <c r="AP618" s="732"/>
      <c r="AQ618" s="732"/>
      <c r="AR618" s="732"/>
      <c r="AS618" s="732"/>
      <c r="AT618" s="732"/>
      <c r="AU618" s="732"/>
      <c r="AV618" s="732"/>
      <c r="AW618" s="732"/>
      <c r="AX618" s="732"/>
      <c r="AY618" s="732"/>
      <c r="AZ618" s="732"/>
      <c r="BA618" s="732"/>
      <c r="BB618" s="732"/>
      <c r="BC618" s="732"/>
      <c r="BD618" s="732"/>
      <c r="BE618" s="732"/>
      <c r="BF618" s="732"/>
      <c r="BG618" s="732"/>
      <c r="BH618" s="732"/>
      <c r="BI618" s="732"/>
      <c r="BJ618" s="732"/>
      <c r="BK618" s="732"/>
    </row>
    <row r="619" spans="1:63" ht="22.5" customHeight="1">
      <c r="A619" s="496">
        <v>5</v>
      </c>
      <c r="B619" s="497" t="s">
        <v>917</v>
      </c>
      <c r="C619" s="498" t="s">
        <v>916</v>
      </c>
      <c r="D619" s="498"/>
      <c r="E619" s="497"/>
      <c r="F619" s="498"/>
      <c r="G619" s="550" t="s">
        <v>3359</v>
      </c>
      <c r="H619" s="549" t="s">
        <v>677</v>
      </c>
      <c r="I619">
        <f t="shared" si="9"/>
        <v>202408.35</v>
      </c>
      <c r="J619" s="731">
        <v>251485.14</v>
      </c>
      <c r="K619" s="732"/>
      <c r="L619" s="732"/>
      <c r="M619" s="732"/>
      <c r="N619" s="732"/>
      <c r="O619" s="732"/>
      <c r="P619" s="732"/>
      <c r="Q619" s="732"/>
      <c r="R619" s="732"/>
      <c r="S619" s="732"/>
      <c r="T619" s="732"/>
      <c r="U619" s="732"/>
      <c r="V619" s="731">
        <v>202408.35</v>
      </c>
      <c r="W619" s="732"/>
      <c r="X619" s="732"/>
      <c r="Y619" s="732"/>
      <c r="Z619" s="732"/>
      <c r="AA619" s="732"/>
      <c r="AB619" s="732"/>
      <c r="AC619" s="732"/>
      <c r="AD619" s="732"/>
      <c r="AE619" s="732"/>
      <c r="AF619" s="732"/>
      <c r="AG619" s="732"/>
      <c r="AH619" s="732"/>
      <c r="AI619" s="732"/>
      <c r="AJ619" s="732"/>
      <c r="AK619" s="732"/>
      <c r="AL619" s="732"/>
      <c r="AM619" s="732"/>
      <c r="AN619" s="732"/>
      <c r="AO619" s="732"/>
      <c r="AP619" s="732"/>
      <c r="AQ619" s="732"/>
      <c r="AR619" s="731">
        <v>42018</v>
      </c>
      <c r="AS619" s="732"/>
      <c r="AT619" s="732"/>
      <c r="AU619" s="732"/>
      <c r="AV619" s="732"/>
      <c r="AW619" s="732"/>
      <c r="AX619" s="732"/>
      <c r="AY619" s="732"/>
      <c r="AZ619" s="732"/>
      <c r="BA619" s="732"/>
      <c r="BB619" s="732"/>
      <c r="BC619" s="732"/>
      <c r="BD619" s="731">
        <v>146454.9</v>
      </c>
      <c r="BE619" s="732"/>
      <c r="BF619" s="732"/>
      <c r="BG619" s="732"/>
      <c r="BH619" s="732"/>
      <c r="BI619" s="732"/>
      <c r="BJ619" s="732"/>
      <c r="BK619" s="732"/>
    </row>
    <row r="620" spans="1:63" ht="22.5" customHeight="1">
      <c r="A620" s="496">
        <v>5</v>
      </c>
      <c r="B620" s="497" t="s">
        <v>917</v>
      </c>
      <c r="C620" s="498" t="s">
        <v>916</v>
      </c>
      <c r="D620" s="498"/>
      <c r="E620" s="497"/>
      <c r="F620" s="498"/>
      <c r="G620" s="550" t="s">
        <v>3360</v>
      </c>
      <c r="H620" s="549" t="s">
        <v>678</v>
      </c>
      <c r="I620">
        <f t="shared" si="9"/>
        <v>0</v>
      </c>
      <c r="J620" s="732"/>
      <c r="K620" s="732"/>
      <c r="L620" s="732"/>
      <c r="M620" s="732"/>
      <c r="N620" s="732"/>
      <c r="O620" s="732"/>
      <c r="P620" s="732"/>
      <c r="Q620" s="732"/>
      <c r="R620" s="732"/>
      <c r="S620" s="732"/>
      <c r="T620" s="732"/>
      <c r="U620" s="732"/>
      <c r="V620" s="732"/>
      <c r="W620" s="732"/>
      <c r="X620" s="732"/>
      <c r="Y620" s="732"/>
      <c r="Z620" s="732"/>
      <c r="AA620" s="732"/>
      <c r="AB620" s="732"/>
      <c r="AC620" s="732"/>
      <c r="AD620" s="732"/>
      <c r="AE620" s="732"/>
      <c r="AF620" s="732"/>
      <c r="AG620" s="732"/>
      <c r="AH620" s="732"/>
      <c r="AI620" s="732"/>
      <c r="AJ620" s="732"/>
      <c r="AK620" s="732"/>
      <c r="AL620" s="732"/>
      <c r="AM620" s="732"/>
      <c r="AN620" s="732"/>
      <c r="AO620" s="732"/>
      <c r="AP620" s="732"/>
      <c r="AQ620" s="732"/>
      <c r="AR620" s="732"/>
      <c r="AS620" s="732"/>
      <c r="AT620" s="732"/>
      <c r="AU620" s="732"/>
      <c r="AV620" s="732"/>
      <c r="AW620" s="732"/>
      <c r="AX620" s="732"/>
      <c r="AY620" s="732"/>
      <c r="AZ620" s="732"/>
      <c r="BA620" s="732"/>
      <c r="BB620" s="732"/>
      <c r="BC620" s="732"/>
      <c r="BD620" s="732"/>
      <c r="BE620" s="732"/>
      <c r="BF620" s="732"/>
      <c r="BG620" s="732"/>
      <c r="BH620" s="732"/>
      <c r="BI620" s="732"/>
      <c r="BJ620" s="732"/>
      <c r="BK620" s="732"/>
    </row>
    <row r="621" spans="1:63" ht="22.5" customHeight="1">
      <c r="A621" s="496">
        <v>5</v>
      </c>
      <c r="B621" s="497" t="s">
        <v>917</v>
      </c>
      <c r="C621" s="498" t="s">
        <v>916</v>
      </c>
      <c r="D621" s="498"/>
      <c r="E621" s="497"/>
      <c r="F621" s="498"/>
      <c r="G621" s="550" t="s">
        <v>3361</v>
      </c>
      <c r="H621" s="549" t="s">
        <v>670</v>
      </c>
      <c r="I621">
        <f t="shared" si="9"/>
        <v>76150</v>
      </c>
      <c r="J621" s="731">
        <v>58800</v>
      </c>
      <c r="K621" s="732"/>
      <c r="L621" s="732"/>
      <c r="M621" s="732"/>
      <c r="N621" s="732"/>
      <c r="O621" s="731">
        <v>189640</v>
      </c>
      <c r="P621" s="732"/>
      <c r="Q621" s="732"/>
      <c r="R621" s="732"/>
      <c r="S621" s="732"/>
      <c r="T621" s="732"/>
      <c r="U621" s="732"/>
      <c r="V621" s="731">
        <v>76150</v>
      </c>
      <c r="W621" s="732"/>
      <c r="X621" s="732"/>
      <c r="Y621" s="732"/>
      <c r="Z621" s="732"/>
      <c r="AA621" s="732"/>
      <c r="AB621" s="732"/>
      <c r="AC621" s="732"/>
      <c r="AD621" s="731">
        <v>283730</v>
      </c>
      <c r="AE621" s="732"/>
      <c r="AF621" s="732"/>
      <c r="AG621" s="732"/>
      <c r="AH621" s="732"/>
      <c r="AI621" s="732"/>
      <c r="AJ621" s="731">
        <v>25000</v>
      </c>
      <c r="AK621" s="732"/>
      <c r="AL621" s="732"/>
      <c r="AM621" s="731">
        <v>50100</v>
      </c>
      <c r="AN621" s="732"/>
      <c r="AO621" s="732"/>
      <c r="AP621" s="732"/>
      <c r="AQ621" s="732"/>
      <c r="AR621" s="731">
        <v>116800</v>
      </c>
      <c r="AS621" s="732"/>
      <c r="AT621" s="732"/>
      <c r="AU621" s="732"/>
      <c r="AV621" s="732"/>
      <c r="AW621" s="732"/>
      <c r="AX621" s="732"/>
      <c r="AY621" s="732"/>
      <c r="AZ621" s="732"/>
      <c r="BA621" s="732"/>
      <c r="BB621" s="732"/>
      <c r="BC621" s="732"/>
      <c r="BD621" s="731">
        <v>206150</v>
      </c>
      <c r="BE621" s="732"/>
      <c r="BF621" s="732"/>
      <c r="BG621" s="732"/>
      <c r="BH621" s="732"/>
      <c r="BI621" s="732"/>
      <c r="BJ621" s="732"/>
      <c r="BK621" s="732"/>
    </row>
    <row r="622" spans="1:63" ht="22.5" customHeight="1">
      <c r="A622" s="496">
        <v>5</v>
      </c>
      <c r="B622" s="497" t="s">
        <v>917</v>
      </c>
      <c r="C622" s="498" t="s">
        <v>916</v>
      </c>
      <c r="D622" s="498"/>
      <c r="E622" s="497"/>
      <c r="F622" s="498"/>
      <c r="G622" s="550" t="s">
        <v>3362</v>
      </c>
      <c r="H622" s="549" t="s">
        <v>4005</v>
      </c>
      <c r="I622">
        <f t="shared" si="9"/>
        <v>387136.46</v>
      </c>
      <c r="J622" s="731">
        <v>496243</v>
      </c>
      <c r="K622" s="732"/>
      <c r="L622" s="732"/>
      <c r="M622" s="732"/>
      <c r="N622" s="732"/>
      <c r="O622" s="732"/>
      <c r="P622" s="732"/>
      <c r="Q622" s="732"/>
      <c r="R622" s="732"/>
      <c r="S622" s="732"/>
      <c r="T622" s="732"/>
      <c r="U622" s="732"/>
      <c r="V622" s="731">
        <v>387136.46</v>
      </c>
      <c r="W622" s="732"/>
      <c r="X622" s="732"/>
      <c r="Y622" s="732"/>
      <c r="Z622" s="732"/>
      <c r="AA622" s="732"/>
      <c r="AB622" s="732"/>
      <c r="AC622" s="732"/>
      <c r="AD622" s="731">
        <v>1912069.7</v>
      </c>
      <c r="AE622" s="732"/>
      <c r="AF622" s="732"/>
      <c r="AG622" s="732"/>
      <c r="AH622" s="732"/>
      <c r="AI622" s="732"/>
      <c r="AJ622" s="732"/>
      <c r="AK622" s="732"/>
      <c r="AL622" s="732"/>
      <c r="AM622" s="732"/>
      <c r="AN622" s="732"/>
      <c r="AO622" s="732"/>
      <c r="AP622" s="732"/>
      <c r="AQ622" s="732"/>
      <c r="AR622" s="731">
        <v>672010.7</v>
      </c>
      <c r="AS622" s="732"/>
      <c r="AT622" s="732"/>
      <c r="AU622" s="732"/>
      <c r="AV622" s="732"/>
      <c r="AW622" s="732"/>
      <c r="AX622" s="731">
        <v>12630</v>
      </c>
      <c r="AY622" s="732"/>
      <c r="AZ622" s="732"/>
      <c r="BA622" s="732"/>
      <c r="BB622" s="731">
        <v>85017</v>
      </c>
      <c r="BC622" s="732"/>
      <c r="BD622" s="731">
        <v>211280.25</v>
      </c>
      <c r="BE622" s="732"/>
      <c r="BF622" s="732"/>
      <c r="BG622" s="732"/>
      <c r="BH622" s="732"/>
      <c r="BI622" s="732"/>
      <c r="BJ622" s="732"/>
      <c r="BK622" s="732"/>
    </row>
    <row r="623" spans="1:63" ht="22.5" customHeight="1">
      <c r="A623" s="496">
        <v>5</v>
      </c>
      <c r="B623" s="497" t="s">
        <v>917</v>
      </c>
      <c r="C623" s="498" t="s">
        <v>916</v>
      </c>
      <c r="D623" s="498"/>
      <c r="E623" s="497"/>
      <c r="F623" s="498"/>
      <c r="G623" s="550" t="s">
        <v>3364</v>
      </c>
      <c r="H623" s="551" t="s">
        <v>4006</v>
      </c>
      <c r="I623">
        <f t="shared" si="9"/>
        <v>0</v>
      </c>
      <c r="J623" s="731">
        <v>95753.42</v>
      </c>
      <c r="K623" s="732"/>
      <c r="L623" s="732"/>
      <c r="M623" s="732"/>
      <c r="N623" s="732"/>
      <c r="O623" s="732"/>
      <c r="P623" s="732"/>
      <c r="Q623" s="732"/>
      <c r="R623" s="732"/>
      <c r="S623" s="732"/>
      <c r="T623" s="732"/>
      <c r="U623" s="732"/>
      <c r="V623" s="732"/>
      <c r="W623" s="732"/>
      <c r="X623" s="732"/>
      <c r="Y623" s="732"/>
      <c r="Z623" s="732"/>
      <c r="AA623" s="732"/>
      <c r="AB623" s="732"/>
      <c r="AC623" s="732"/>
      <c r="AD623" s="732"/>
      <c r="AE623" s="732"/>
      <c r="AF623" s="732"/>
      <c r="AG623" s="732"/>
      <c r="AH623" s="732"/>
      <c r="AI623" s="732"/>
      <c r="AJ623" s="732"/>
      <c r="AK623" s="732"/>
      <c r="AL623" s="732"/>
      <c r="AM623" s="732"/>
      <c r="AN623" s="732"/>
      <c r="AO623" s="732"/>
      <c r="AP623" s="732"/>
      <c r="AQ623" s="732"/>
      <c r="AR623" s="732"/>
      <c r="AS623" s="732"/>
      <c r="AT623" s="732"/>
      <c r="AU623" s="732"/>
      <c r="AV623" s="732"/>
      <c r="AW623" s="732"/>
      <c r="AX623" s="732"/>
      <c r="AY623" s="732"/>
      <c r="AZ623" s="732"/>
      <c r="BA623" s="732"/>
      <c r="BB623" s="732"/>
      <c r="BC623" s="732"/>
      <c r="BD623" s="732"/>
      <c r="BE623" s="732"/>
      <c r="BF623" s="732"/>
      <c r="BG623" s="732"/>
      <c r="BH623" s="732"/>
      <c r="BI623" s="732"/>
      <c r="BJ623" s="732"/>
      <c r="BK623" s="732"/>
    </row>
    <row r="624" spans="1:63" ht="22.5" customHeight="1">
      <c r="A624" s="496">
        <v>5</v>
      </c>
      <c r="B624" s="497" t="s">
        <v>917</v>
      </c>
      <c r="C624" s="498" t="s">
        <v>916</v>
      </c>
      <c r="D624" s="498"/>
      <c r="E624" s="497"/>
      <c r="F624" s="498"/>
      <c r="G624" s="550" t="s">
        <v>3366</v>
      </c>
      <c r="H624" s="549" t="s">
        <v>4007</v>
      </c>
      <c r="I624">
        <f t="shared" si="9"/>
        <v>0</v>
      </c>
      <c r="J624" s="732"/>
      <c r="K624" s="732"/>
      <c r="L624" s="732"/>
      <c r="M624" s="732"/>
      <c r="N624" s="732"/>
      <c r="O624" s="732"/>
      <c r="P624" s="732"/>
      <c r="Q624" s="732"/>
      <c r="R624" s="732"/>
      <c r="S624" s="732"/>
      <c r="T624" s="732"/>
      <c r="U624" s="732"/>
      <c r="V624" s="732"/>
      <c r="W624" s="732"/>
      <c r="X624" s="732"/>
      <c r="Y624" s="732"/>
      <c r="Z624" s="732"/>
      <c r="AA624" s="732"/>
      <c r="AB624" s="732"/>
      <c r="AC624" s="732"/>
      <c r="AD624" s="732"/>
      <c r="AE624" s="732"/>
      <c r="AF624" s="732"/>
      <c r="AG624" s="732"/>
      <c r="AH624" s="732"/>
      <c r="AI624" s="732"/>
      <c r="AJ624" s="732"/>
      <c r="AK624" s="732"/>
      <c r="AL624" s="732"/>
      <c r="AM624" s="732"/>
      <c r="AN624" s="732"/>
      <c r="AO624" s="732"/>
      <c r="AP624" s="732"/>
      <c r="AQ624" s="732"/>
      <c r="AR624" s="732"/>
      <c r="AS624" s="732"/>
      <c r="AT624" s="732"/>
      <c r="AU624" s="732"/>
      <c r="AV624" s="732"/>
      <c r="AW624" s="732"/>
      <c r="AX624" s="732"/>
      <c r="AY624" s="732"/>
      <c r="AZ624" s="732"/>
      <c r="BA624" s="732"/>
      <c r="BB624" s="732"/>
      <c r="BC624" s="732"/>
      <c r="BD624" s="732"/>
      <c r="BE624" s="732"/>
      <c r="BF624" s="732"/>
      <c r="BG624" s="732"/>
      <c r="BH624" s="732"/>
      <c r="BI624" s="732"/>
      <c r="BJ624" s="732"/>
      <c r="BK624" s="732"/>
    </row>
    <row r="625" spans="1:63" ht="22.5" customHeight="1">
      <c r="A625" s="496">
        <v>5</v>
      </c>
      <c r="B625" s="497" t="s">
        <v>917</v>
      </c>
      <c r="C625" s="498" t="s">
        <v>916</v>
      </c>
      <c r="D625" s="498"/>
      <c r="E625" s="497"/>
      <c r="F625" s="498"/>
      <c r="G625" s="550" t="s">
        <v>3368</v>
      </c>
      <c r="H625" s="549" t="s">
        <v>4008</v>
      </c>
      <c r="I625">
        <f t="shared" si="9"/>
        <v>0</v>
      </c>
      <c r="J625" s="732"/>
      <c r="K625" s="732"/>
      <c r="L625" s="732"/>
      <c r="M625" s="732"/>
      <c r="N625" s="732"/>
      <c r="O625" s="732"/>
      <c r="P625" s="732"/>
      <c r="Q625" s="732"/>
      <c r="R625" s="732"/>
      <c r="S625" s="732"/>
      <c r="T625" s="732"/>
      <c r="U625" s="732"/>
      <c r="V625" s="732"/>
      <c r="W625" s="732"/>
      <c r="X625" s="732"/>
      <c r="Y625" s="732"/>
      <c r="Z625" s="732"/>
      <c r="AA625" s="732"/>
      <c r="AB625" s="732"/>
      <c r="AC625" s="732"/>
      <c r="AD625" s="731">
        <v>148372.09</v>
      </c>
      <c r="AE625" s="732"/>
      <c r="AF625" s="732"/>
      <c r="AG625" s="731">
        <v>22265.78</v>
      </c>
      <c r="AH625" s="732"/>
      <c r="AI625" s="732"/>
      <c r="AJ625" s="732"/>
      <c r="AK625" s="732"/>
      <c r="AL625" s="732"/>
      <c r="AM625" s="732"/>
      <c r="AN625" s="732"/>
      <c r="AO625" s="732"/>
      <c r="AP625" s="732"/>
      <c r="AQ625" s="732"/>
      <c r="AR625" s="731">
        <v>261528.75</v>
      </c>
      <c r="AS625" s="732"/>
      <c r="AT625" s="732"/>
      <c r="AU625" s="732"/>
      <c r="AV625" s="732"/>
      <c r="AW625" s="732"/>
      <c r="AX625" s="732"/>
      <c r="AY625" s="732"/>
      <c r="AZ625" s="732"/>
      <c r="BA625" s="732"/>
      <c r="BB625" s="732"/>
      <c r="BC625" s="732"/>
      <c r="BD625" s="732"/>
      <c r="BE625" s="732"/>
      <c r="BF625" s="732"/>
      <c r="BG625" s="732"/>
      <c r="BH625" s="732"/>
      <c r="BI625" s="732"/>
      <c r="BJ625" s="732"/>
      <c r="BK625" s="732"/>
    </row>
    <row r="626" spans="1:63" ht="22.5" customHeight="1">
      <c r="A626" s="496">
        <v>5</v>
      </c>
      <c r="B626" s="497" t="s">
        <v>917</v>
      </c>
      <c r="C626" s="498" t="s">
        <v>916</v>
      </c>
      <c r="D626" s="498"/>
      <c r="E626" s="497"/>
      <c r="F626" s="498"/>
      <c r="G626" s="550" t="s">
        <v>3370</v>
      </c>
      <c r="H626" s="547" t="s">
        <v>4009</v>
      </c>
      <c r="I626">
        <f t="shared" si="9"/>
        <v>0</v>
      </c>
      <c r="J626" s="731">
        <v>40000</v>
      </c>
      <c r="K626" s="732"/>
      <c r="L626" s="732"/>
      <c r="M626" s="732"/>
      <c r="N626" s="732"/>
      <c r="O626" s="732"/>
      <c r="P626" s="731">
        <v>80000</v>
      </c>
      <c r="Q626" s="732"/>
      <c r="R626" s="732"/>
      <c r="S626" s="732"/>
      <c r="T626" s="732"/>
      <c r="U626" s="732"/>
      <c r="V626" s="732"/>
      <c r="W626" s="732"/>
      <c r="X626" s="732"/>
      <c r="Y626" s="731">
        <v>80000</v>
      </c>
      <c r="Z626" s="731">
        <v>276850.15000000002</v>
      </c>
      <c r="AA626" s="731">
        <v>600000</v>
      </c>
      <c r="AB626" s="731">
        <v>160000</v>
      </c>
      <c r="AC626" s="732"/>
      <c r="AD626" s="732"/>
      <c r="AE626" s="732"/>
      <c r="AF626" s="731">
        <v>560000</v>
      </c>
      <c r="AG626" s="732"/>
      <c r="AH626" s="732"/>
      <c r="AI626" s="732"/>
      <c r="AJ626" s="732"/>
      <c r="AK626" s="732"/>
      <c r="AL626" s="732"/>
      <c r="AM626" s="732"/>
      <c r="AN626" s="731">
        <v>620000</v>
      </c>
      <c r="AO626" s="732"/>
      <c r="AP626" s="731">
        <v>440000</v>
      </c>
      <c r="AQ626" s="732"/>
      <c r="AR626" s="731">
        <v>6025000</v>
      </c>
      <c r="AS626" s="731">
        <v>280000</v>
      </c>
      <c r="AT626" s="732"/>
      <c r="AU626" s="731">
        <v>1080000</v>
      </c>
      <c r="AV626" s="732"/>
      <c r="AW626" s="732"/>
      <c r="AX626" s="732"/>
      <c r="AY626" s="731">
        <v>920000</v>
      </c>
      <c r="AZ626" s="732"/>
      <c r="BA626" s="731">
        <v>500000</v>
      </c>
      <c r="BB626" s="731">
        <v>440000</v>
      </c>
      <c r="BC626" s="731">
        <v>320000</v>
      </c>
      <c r="BD626" s="731">
        <v>3070000</v>
      </c>
      <c r="BE626" s="732"/>
      <c r="BF626" s="731">
        <v>240000</v>
      </c>
      <c r="BG626" s="731">
        <v>560000</v>
      </c>
      <c r="BH626" s="731">
        <v>160000</v>
      </c>
      <c r="BI626" s="731">
        <v>680000</v>
      </c>
      <c r="BJ626" s="732"/>
      <c r="BK626" s="732"/>
    </row>
    <row r="627" spans="1:63" ht="22.5" customHeight="1">
      <c r="A627" s="496">
        <v>5</v>
      </c>
      <c r="B627" s="497" t="s">
        <v>917</v>
      </c>
      <c r="C627" s="498" t="s">
        <v>916</v>
      </c>
      <c r="D627" s="498"/>
      <c r="E627" s="497"/>
      <c r="F627" s="498"/>
      <c r="G627" s="550" t="s">
        <v>3372</v>
      </c>
      <c r="H627" s="547" t="s">
        <v>4010</v>
      </c>
      <c r="I627">
        <f t="shared" si="9"/>
        <v>0</v>
      </c>
      <c r="J627" s="732"/>
      <c r="K627" s="732"/>
      <c r="L627" s="732"/>
      <c r="M627" s="732"/>
      <c r="N627" s="732"/>
      <c r="O627" s="732"/>
      <c r="P627" s="732"/>
      <c r="Q627" s="731">
        <v>90760</v>
      </c>
      <c r="R627" s="732"/>
      <c r="S627" s="732"/>
      <c r="T627" s="732"/>
      <c r="U627" s="732"/>
      <c r="V627" s="732"/>
      <c r="W627" s="732"/>
      <c r="X627" s="732"/>
      <c r="Y627" s="732"/>
      <c r="Z627" s="732"/>
      <c r="AA627" s="732"/>
      <c r="AB627" s="732"/>
      <c r="AC627" s="732"/>
      <c r="AD627" s="731">
        <v>70008</v>
      </c>
      <c r="AE627" s="732"/>
      <c r="AF627" s="732"/>
      <c r="AG627" s="732"/>
      <c r="AH627" s="732"/>
      <c r="AI627" s="732"/>
      <c r="AJ627" s="732"/>
      <c r="AK627" s="732"/>
      <c r="AL627" s="732"/>
      <c r="AM627" s="732"/>
      <c r="AN627" s="732"/>
      <c r="AO627" s="732"/>
      <c r="AP627" s="732"/>
      <c r="AQ627" s="732"/>
      <c r="AR627" s="732"/>
      <c r="AS627" s="732"/>
      <c r="AT627" s="732"/>
      <c r="AU627" s="732"/>
      <c r="AV627" s="731">
        <v>3000</v>
      </c>
      <c r="AW627" s="732"/>
      <c r="AX627" s="731">
        <v>1200</v>
      </c>
      <c r="AY627" s="732"/>
      <c r="AZ627" s="732"/>
      <c r="BA627" s="732"/>
      <c r="BB627" s="732"/>
      <c r="BC627" s="732"/>
      <c r="BD627" s="732"/>
      <c r="BE627" s="732"/>
      <c r="BF627" s="732"/>
      <c r="BG627" s="732"/>
      <c r="BH627" s="732"/>
      <c r="BI627" s="732"/>
      <c r="BJ627" s="732"/>
      <c r="BK627" s="732"/>
    </row>
    <row r="628" spans="1:63" ht="22.5" customHeight="1">
      <c r="A628" s="496">
        <v>5</v>
      </c>
      <c r="B628" s="497" t="s">
        <v>917</v>
      </c>
      <c r="C628" s="498" t="s">
        <v>916</v>
      </c>
      <c r="D628" s="498"/>
      <c r="E628" s="497"/>
      <c r="F628" s="498"/>
      <c r="G628" s="548" t="s">
        <v>4011</v>
      </c>
      <c r="H628" s="547" t="s">
        <v>685</v>
      </c>
      <c r="I628">
        <f t="shared" si="9"/>
        <v>3035502.5</v>
      </c>
      <c r="J628" s="731">
        <v>7957518</v>
      </c>
      <c r="K628" s="731">
        <v>223245.16</v>
      </c>
      <c r="L628" s="731">
        <v>595050.62</v>
      </c>
      <c r="M628" s="731">
        <v>612214.11</v>
      </c>
      <c r="N628" s="731">
        <v>599405</v>
      </c>
      <c r="O628" s="731">
        <v>929359.88</v>
      </c>
      <c r="P628" s="731">
        <v>373101</v>
      </c>
      <c r="Q628" s="731">
        <v>503266.7</v>
      </c>
      <c r="R628" s="731">
        <v>508175.78</v>
      </c>
      <c r="S628" s="731">
        <v>368890.38</v>
      </c>
      <c r="T628" s="731">
        <v>263170.57</v>
      </c>
      <c r="U628" s="731">
        <v>432036.45</v>
      </c>
      <c r="V628" s="731">
        <v>3035502.5</v>
      </c>
      <c r="W628" s="731">
        <v>34378</v>
      </c>
      <c r="X628" s="731">
        <v>332020</v>
      </c>
      <c r="Y628" s="731">
        <v>382960</v>
      </c>
      <c r="Z628" s="731">
        <v>654346.38</v>
      </c>
      <c r="AA628" s="731">
        <v>329488.39</v>
      </c>
      <c r="AB628" s="731">
        <v>67830</v>
      </c>
      <c r="AC628" s="731">
        <v>15319</v>
      </c>
      <c r="AD628" s="731">
        <v>11404937.640000001</v>
      </c>
      <c r="AE628" s="731">
        <v>265159</v>
      </c>
      <c r="AF628" s="731">
        <v>219958</v>
      </c>
      <c r="AG628" s="731">
        <v>1014562.62</v>
      </c>
      <c r="AH628" s="731">
        <v>322512</v>
      </c>
      <c r="AI628" s="731">
        <v>128884</v>
      </c>
      <c r="AJ628" s="731">
        <v>950414.47</v>
      </c>
      <c r="AK628" s="731">
        <v>436426</v>
      </c>
      <c r="AL628" s="731">
        <v>376188</v>
      </c>
      <c r="AM628" s="731">
        <v>136400</v>
      </c>
      <c r="AN628" s="731">
        <v>413490</v>
      </c>
      <c r="AO628" s="731">
        <v>239200</v>
      </c>
      <c r="AP628" s="731">
        <v>276837.40000000002</v>
      </c>
      <c r="AQ628" s="731">
        <v>346260</v>
      </c>
      <c r="AR628" s="732"/>
      <c r="AS628" s="731">
        <v>330644</v>
      </c>
      <c r="AT628" s="731">
        <v>210032</v>
      </c>
      <c r="AU628" s="731">
        <v>979927.09</v>
      </c>
      <c r="AV628" s="731">
        <v>318880</v>
      </c>
      <c r="AW628" s="731">
        <v>488312</v>
      </c>
      <c r="AX628" s="732"/>
      <c r="AY628" s="731">
        <v>1921218.66</v>
      </c>
      <c r="AZ628" s="731">
        <v>576388.4</v>
      </c>
      <c r="BA628" s="731">
        <v>192517.06</v>
      </c>
      <c r="BB628" s="731">
        <v>274584.5</v>
      </c>
      <c r="BC628" s="731">
        <v>315828.92</v>
      </c>
      <c r="BD628" s="731">
        <v>2814126.64</v>
      </c>
      <c r="BE628" s="731">
        <v>516624.3</v>
      </c>
      <c r="BF628" s="731">
        <v>255782</v>
      </c>
      <c r="BG628" s="731">
        <v>594709.69999999995</v>
      </c>
      <c r="BH628" s="731">
        <v>73200</v>
      </c>
      <c r="BI628" s="731">
        <v>583809.30000000005</v>
      </c>
      <c r="BJ628" s="731">
        <v>413346</v>
      </c>
      <c r="BK628" s="731">
        <v>164505</v>
      </c>
    </row>
    <row r="629" spans="1:63" ht="22.5" customHeight="1">
      <c r="A629" s="496">
        <v>5</v>
      </c>
      <c r="B629" s="497" t="s">
        <v>917</v>
      </c>
      <c r="C629" s="498" t="s">
        <v>916</v>
      </c>
      <c r="D629" s="498"/>
      <c r="E629" s="497"/>
      <c r="F629" s="498"/>
      <c r="G629" s="550" t="s">
        <v>3374</v>
      </c>
      <c r="H629" s="549" t="s">
        <v>4012</v>
      </c>
      <c r="I629">
        <f t="shared" si="9"/>
        <v>0</v>
      </c>
      <c r="J629" s="732"/>
      <c r="K629" s="732"/>
      <c r="L629" s="732"/>
      <c r="M629" s="732"/>
      <c r="N629" s="732"/>
      <c r="O629" s="732"/>
      <c r="P629" s="732"/>
      <c r="Q629" s="732"/>
      <c r="R629" s="732"/>
      <c r="S629" s="732"/>
      <c r="T629" s="732"/>
      <c r="U629" s="732"/>
      <c r="V629" s="732"/>
      <c r="W629" s="732"/>
      <c r="X629" s="732"/>
      <c r="Y629" s="732"/>
      <c r="Z629" s="732"/>
      <c r="AA629" s="732"/>
      <c r="AB629" s="732"/>
      <c r="AC629" s="732"/>
      <c r="AD629" s="732"/>
      <c r="AE629" s="732"/>
      <c r="AF629" s="732"/>
      <c r="AG629" s="732"/>
      <c r="AH629" s="732"/>
      <c r="AI629" s="732"/>
      <c r="AJ629" s="732"/>
      <c r="AK629" s="732"/>
      <c r="AL629" s="732"/>
      <c r="AM629" s="732"/>
      <c r="AN629" s="732"/>
      <c r="AO629" s="732"/>
      <c r="AP629" s="732"/>
      <c r="AQ629" s="732"/>
      <c r="AR629" s="732"/>
      <c r="AS629" s="732"/>
      <c r="AT629" s="732"/>
      <c r="AU629" s="732"/>
      <c r="AV629" s="732"/>
      <c r="AW629" s="732"/>
      <c r="AX629" s="732"/>
      <c r="AY629" s="732"/>
      <c r="AZ629" s="732"/>
      <c r="BA629" s="732"/>
      <c r="BB629" s="732"/>
      <c r="BC629" s="732"/>
      <c r="BD629" s="731">
        <v>10500</v>
      </c>
      <c r="BE629" s="732"/>
      <c r="BF629" s="732"/>
      <c r="BG629" s="732"/>
      <c r="BH629" s="732"/>
      <c r="BI629" s="732"/>
      <c r="BJ629" s="732"/>
      <c r="BK629" s="732"/>
    </row>
    <row r="630" spans="1:63" ht="22.5" customHeight="1">
      <c r="A630" s="496">
        <v>5</v>
      </c>
      <c r="B630" s="497" t="s">
        <v>917</v>
      </c>
      <c r="C630" s="498" t="s">
        <v>916</v>
      </c>
      <c r="D630" s="498"/>
      <c r="E630" s="497"/>
      <c r="F630" s="498"/>
      <c r="G630" s="550" t="s">
        <v>4013</v>
      </c>
      <c r="H630" s="549" t="s">
        <v>4014</v>
      </c>
      <c r="I630">
        <f t="shared" si="9"/>
        <v>0</v>
      </c>
      <c r="J630" s="732"/>
      <c r="K630" s="732"/>
      <c r="L630" s="732"/>
      <c r="M630" s="732"/>
      <c r="N630" s="732"/>
      <c r="O630" s="732"/>
      <c r="P630" s="732"/>
      <c r="Q630" s="732"/>
      <c r="R630" s="732"/>
      <c r="S630" s="732"/>
      <c r="T630" s="731">
        <v>45040</v>
      </c>
      <c r="U630" s="732"/>
      <c r="V630" s="732"/>
      <c r="W630" s="732"/>
      <c r="X630" s="731">
        <v>1200</v>
      </c>
      <c r="Y630" s="732"/>
      <c r="Z630" s="732"/>
      <c r="AA630" s="732"/>
      <c r="AB630" s="732"/>
      <c r="AC630" s="732"/>
      <c r="AD630" s="731">
        <v>2648307.27</v>
      </c>
      <c r="AE630" s="732"/>
      <c r="AF630" s="732"/>
      <c r="AG630" s="732"/>
      <c r="AH630" s="732"/>
      <c r="AI630" s="732"/>
      <c r="AJ630" s="732"/>
      <c r="AK630" s="731">
        <v>27300</v>
      </c>
      <c r="AL630" s="732"/>
      <c r="AM630" s="732"/>
      <c r="AN630" s="732"/>
      <c r="AO630" s="732"/>
      <c r="AP630" s="731">
        <v>2540</v>
      </c>
      <c r="AQ630" s="732"/>
      <c r="AR630" s="732"/>
      <c r="AS630" s="732"/>
      <c r="AT630" s="732"/>
      <c r="AU630" s="732"/>
      <c r="AV630" s="731">
        <v>4160</v>
      </c>
      <c r="AW630" s="731">
        <v>5120</v>
      </c>
      <c r="AX630" s="732"/>
      <c r="AY630" s="732"/>
      <c r="AZ630" s="732"/>
      <c r="BA630" s="731">
        <v>4720</v>
      </c>
      <c r="BB630" s="732"/>
      <c r="BC630" s="732"/>
      <c r="BD630" s="732"/>
      <c r="BE630" s="732"/>
      <c r="BF630" s="732"/>
      <c r="BG630" s="732"/>
      <c r="BH630" s="732"/>
      <c r="BI630" s="732"/>
      <c r="BJ630" s="732"/>
      <c r="BK630" s="732"/>
    </row>
    <row r="631" spans="1:63" ht="22.5" customHeight="1">
      <c r="A631" s="496">
        <v>5</v>
      </c>
      <c r="B631" s="497" t="s">
        <v>917</v>
      </c>
      <c r="C631" s="498" t="s">
        <v>916</v>
      </c>
      <c r="D631" s="498"/>
      <c r="E631" s="497"/>
      <c r="F631" s="498"/>
      <c r="G631" s="550" t="s">
        <v>3376</v>
      </c>
      <c r="H631" s="549" t="s">
        <v>4015</v>
      </c>
      <c r="I631">
        <f t="shared" si="9"/>
        <v>0</v>
      </c>
      <c r="J631" s="732"/>
      <c r="K631" s="732"/>
      <c r="L631" s="732"/>
      <c r="M631" s="732"/>
      <c r="N631" s="732"/>
      <c r="O631" s="732"/>
      <c r="P631" s="732"/>
      <c r="Q631" s="732"/>
      <c r="R631" s="732"/>
      <c r="S631" s="732"/>
      <c r="T631" s="732"/>
      <c r="U631" s="732"/>
      <c r="V631" s="732"/>
      <c r="W631" s="732"/>
      <c r="X631" s="732"/>
      <c r="Y631" s="732"/>
      <c r="Z631" s="732"/>
      <c r="AA631" s="732"/>
      <c r="AB631" s="732"/>
      <c r="AC631" s="732"/>
      <c r="AD631" s="731">
        <v>12790</v>
      </c>
      <c r="AE631" s="732"/>
      <c r="AF631" s="732"/>
      <c r="AG631" s="732"/>
      <c r="AH631" s="732"/>
      <c r="AI631" s="732"/>
      <c r="AJ631" s="732"/>
      <c r="AK631" s="732"/>
      <c r="AL631" s="732"/>
      <c r="AM631" s="732"/>
      <c r="AN631" s="732"/>
      <c r="AO631" s="732"/>
      <c r="AP631" s="732"/>
      <c r="AQ631" s="732"/>
      <c r="AR631" s="731">
        <v>48300</v>
      </c>
      <c r="AS631" s="732"/>
      <c r="AT631" s="732"/>
      <c r="AU631" s="732"/>
      <c r="AV631" s="732"/>
      <c r="AW631" s="732"/>
      <c r="AX631" s="732"/>
      <c r="AY631" s="732"/>
      <c r="AZ631" s="732"/>
      <c r="BA631" s="732"/>
      <c r="BB631" s="732"/>
      <c r="BC631" s="732"/>
      <c r="BD631" s="732"/>
      <c r="BE631" s="732"/>
      <c r="BF631" s="731">
        <v>480</v>
      </c>
      <c r="BG631" s="732"/>
      <c r="BH631" s="732"/>
      <c r="BI631" s="731">
        <v>960</v>
      </c>
      <c r="BJ631" s="732"/>
      <c r="BK631" s="731">
        <v>1200</v>
      </c>
    </row>
    <row r="632" spans="1:63" ht="22.5" customHeight="1">
      <c r="A632" s="496">
        <v>5</v>
      </c>
      <c r="B632" s="497" t="s">
        <v>917</v>
      </c>
      <c r="C632" s="498" t="s">
        <v>916</v>
      </c>
      <c r="D632" s="498"/>
      <c r="E632" s="497"/>
      <c r="F632" s="498"/>
      <c r="G632" s="548" t="s">
        <v>4016</v>
      </c>
      <c r="H632" s="547" t="s">
        <v>4017</v>
      </c>
      <c r="I632">
        <f t="shared" si="9"/>
        <v>0</v>
      </c>
      <c r="J632" s="731">
        <v>233912</v>
      </c>
      <c r="K632" s="731">
        <v>1200</v>
      </c>
      <c r="L632" s="731">
        <v>720</v>
      </c>
      <c r="M632" s="732"/>
      <c r="N632" s="731">
        <v>240</v>
      </c>
      <c r="O632" s="732"/>
      <c r="P632" s="732"/>
      <c r="Q632" s="732"/>
      <c r="R632" s="732"/>
      <c r="S632" s="732"/>
      <c r="T632" s="731">
        <v>1080</v>
      </c>
      <c r="U632" s="732"/>
      <c r="V632" s="732"/>
      <c r="W632" s="731">
        <v>49408</v>
      </c>
      <c r="X632" s="732"/>
      <c r="Y632" s="732"/>
      <c r="Z632" s="732"/>
      <c r="AA632" s="732"/>
      <c r="AB632" s="731">
        <v>39961</v>
      </c>
      <c r="AC632" s="732"/>
      <c r="AD632" s="731">
        <v>121920</v>
      </c>
      <c r="AE632" s="731">
        <v>4800</v>
      </c>
      <c r="AF632" s="731">
        <v>840</v>
      </c>
      <c r="AG632" s="732"/>
      <c r="AH632" s="731">
        <v>23920</v>
      </c>
      <c r="AI632" s="732"/>
      <c r="AJ632" s="732"/>
      <c r="AK632" s="731">
        <v>46800</v>
      </c>
      <c r="AL632" s="732"/>
      <c r="AM632" s="731">
        <v>25420</v>
      </c>
      <c r="AN632" s="731">
        <v>185980</v>
      </c>
      <c r="AO632" s="731">
        <v>101280</v>
      </c>
      <c r="AP632" s="731">
        <v>720</v>
      </c>
      <c r="AQ632" s="732"/>
      <c r="AR632" s="731">
        <v>417080</v>
      </c>
      <c r="AS632" s="732"/>
      <c r="AT632" s="732"/>
      <c r="AU632" s="732"/>
      <c r="AV632" s="732"/>
      <c r="AW632" s="732"/>
      <c r="AX632" s="732"/>
      <c r="AY632" s="731">
        <v>26630</v>
      </c>
      <c r="AZ632" s="732"/>
      <c r="BA632" s="732"/>
      <c r="BB632" s="732"/>
      <c r="BC632" s="732"/>
      <c r="BD632" s="732"/>
      <c r="BE632" s="731">
        <v>2880</v>
      </c>
      <c r="BF632" s="732"/>
      <c r="BG632" s="732"/>
      <c r="BH632" s="731">
        <v>2600</v>
      </c>
      <c r="BI632" s="732"/>
      <c r="BJ632" s="731">
        <v>15130</v>
      </c>
      <c r="BK632" s="731">
        <v>960</v>
      </c>
    </row>
    <row r="633" spans="1:63" ht="22.5" customHeight="1">
      <c r="A633" s="496">
        <v>5</v>
      </c>
      <c r="B633" s="497" t="s">
        <v>917</v>
      </c>
      <c r="C633" s="498" t="s">
        <v>916</v>
      </c>
      <c r="D633" s="498"/>
      <c r="E633" s="497"/>
      <c r="F633" s="498"/>
      <c r="G633" s="550" t="s">
        <v>3378</v>
      </c>
      <c r="H633" s="549" t="s">
        <v>4018</v>
      </c>
      <c r="I633">
        <f t="shared" si="9"/>
        <v>0</v>
      </c>
      <c r="J633" s="731">
        <v>1195</v>
      </c>
      <c r="K633" s="732"/>
      <c r="L633" s="732"/>
      <c r="M633" s="732"/>
      <c r="N633" s="732"/>
      <c r="O633" s="732"/>
      <c r="P633" s="732"/>
      <c r="Q633" s="732"/>
      <c r="R633" s="732"/>
      <c r="S633" s="732"/>
      <c r="T633" s="732"/>
      <c r="U633" s="732"/>
      <c r="V633" s="732"/>
      <c r="W633" s="732"/>
      <c r="X633" s="732"/>
      <c r="Y633" s="732"/>
      <c r="Z633" s="732"/>
      <c r="AA633" s="732"/>
      <c r="AB633" s="732"/>
      <c r="AC633" s="732"/>
      <c r="AD633" s="731">
        <v>12650</v>
      </c>
      <c r="AE633" s="732"/>
      <c r="AF633" s="732"/>
      <c r="AG633" s="732"/>
      <c r="AH633" s="732"/>
      <c r="AI633" s="732"/>
      <c r="AJ633" s="732"/>
      <c r="AK633" s="732"/>
      <c r="AL633" s="732"/>
      <c r="AM633" s="732"/>
      <c r="AN633" s="732"/>
      <c r="AO633" s="732"/>
      <c r="AP633" s="732"/>
      <c r="AQ633" s="732"/>
      <c r="AR633" s="731">
        <v>75616</v>
      </c>
      <c r="AS633" s="732"/>
      <c r="AT633" s="732"/>
      <c r="AU633" s="732"/>
      <c r="AV633" s="732"/>
      <c r="AW633" s="732"/>
      <c r="AX633" s="732"/>
      <c r="AY633" s="732"/>
      <c r="AZ633" s="732"/>
      <c r="BA633" s="732"/>
      <c r="BB633" s="732"/>
      <c r="BC633" s="732"/>
      <c r="BD633" s="732"/>
      <c r="BE633" s="732"/>
      <c r="BF633" s="732"/>
      <c r="BG633" s="732"/>
      <c r="BH633" s="732"/>
      <c r="BI633" s="732"/>
      <c r="BJ633" s="732"/>
      <c r="BK633" s="732"/>
    </row>
    <row r="634" spans="1:63" ht="22.5" customHeight="1">
      <c r="A634" s="496">
        <v>5</v>
      </c>
      <c r="B634" s="497" t="s">
        <v>917</v>
      </c>
      <c r="C634" s="498" t="s">
        <v>916</v>
      </c>
      <c r="D634" s="498"/>
      <c r="E634" s="497"/>
      <c r="F634" s="498"/>
      <c r="G634" s="548" t="s">
        <v>4019</v>
      </c>
      <c r="H634" s="547" t="s">
        <v>4020</v>
      </c>
      <c r="I634">
        <f t="shared" si="9"/>
        <v>0</v>
      </c>
      <c r="J634" s="731">
        <v>63194</v>
      </c>
      <c r="K634" s="731">
        <v>5800</v>
      </c>
      <c r="L634" s="731">
        <v>5098.1000000000004</v>
      </c>
      <c r="M634" s="732"/>
      <c r="N634" s="731">
        <v>800</v>
      </c>
      <c r="O634" s="732"/>
      <c r="P634" s="732"/>
      <c r="Q634" s="732"/>
      <c r="R634" s="732"/>
      <c r="S634" s="732"/>
      <c r="T634" s="732"/>
      <c r="U634" s="732"/>
      <c r="V634" s="732"/>
      <c r="W634" s="731">
        <v>3200</v>
      </c>
      <c r="X634" s="732"/>
      <c r="Y634" s="732"/>
      <c r="Z634" s="732"/>
      <c r="AA634" s="732"/>
      <c r="AB634" s="731">
        <v>41220</v>
      </c>
      <c r="AC634" s="732"/>
      <c r="AD634" s="731">
        <v>65626</v>
      </c>
      <c r="AE634" s="732"/>
      <c r="AF634" s="732"/>
      <c r="AG634" s="732"/>
      <c r="AH634" s="731">
        <v>48872.31</v>
      </c>
      <c r="AI634" s="732"/>
      <c r="AJ634" s="732"/>
      <c r="AK634" s="731">
        <v>67370</v>
      </c>
      <c r="AL634" s="732"/>
      <c r="AM634" s="731">
        <v>44510</v>
      </c>
      <c r="AN634" s="731">
        <v>286532.65000000002</v>
      </c>
      <c r="AO634" s="731">
        <v>151611.44</v>
      </c>
      <c r="AP634" s="731">
        <v>18900</v>
      </c>
      <c r="AQ634" s="732"/>
      <c r="AR634" s="731">
        <v>1606914.88</v>
      </c>
      <c r="AS634" s="732"/>
      <c r="AT634" s="732"/>
      <c r="AU634" s="732"/>
      <c r="AV634" s="732"/>
      <c r="AW634" s="732"/>
      <c r="AX634" s="732"/>
      <c r="AY634" s="731">
        <v>80530</v>
      </c>
      <c r="AZ634" s="732"/>
      <c r="BA634" s="732"/>
      <c r="BB634" s="732"/>
      <c r="BC634" s="732"/>
      <c r="BD634" s="732"/>
      <c r="BE634" s="732"/>
      <c r="BF634" s="732"/>
      <c r="BG634" s="732"/>
      <c r="BH634" s="731">
        <v>13950</v>
      </c>
      <c r="BI634" s="732"/>
      <c r="BJ634" s="731">
        <v>56499</v>
      </c>
      <c r="BK634" s="731">
        <v>3200</v>
      </c>
    </row>
    <row r="635" spans="1:63" ht="22.5" customHeight="1">
      <c r="A635" s="496">
        <v>5</v>
      </c>
      <c r="B635" s="497" t="s">
        <v>917</v>
      </c>
      <c r="C635" s="498" t="s">
        <v>916</v>
      </c>
      <c r="D635" s="498"/>
      <c r="E635" s="497"/>
      <c r="F635" s="498"/>
      <c r="G635" s="550" t="s">
        <v>3380</v>
      </c>
      <c r="H635" s="549" t="s">
        <v>4021</v>
      </c>
      <c r="I635">
        <f t="shared" si="9"/>
        <v>5820</v>
      </c>
      <c r="J635" s="732"/>
      <c r="K635" s="732"/>
      <c r="L635" s="732"/>
      <c r="M635" s="732"/>
      <c r="N635" s="732"/>
      <c r="O635" s="732"/>
      <c r="P635" s="732"/>
      <c r="Q635" s="732"/>
      <c r="R635" s="732"/>
      <c r="S635" s="732"/>
      <c r="T635" s="732"/>
      <c r="U635" s="732"/>
      <c r="V635" s="731">
        <v>5820</v>
      </c>
      <c r="W635" s="732"/>
      <c r="X635" s="732"/>
      <c r="Y635" s="732"/>
      <c r="Z635" s="732"/>
      <c r="AA635" s="732"/>
      <c r="AB635" s="732"/>
      <c r="AC635" s="732"/>
      <c r="AD635" s="731">
        <v>93396</v>
      </c>
      <c r="AE635" s="732"/>
      <c r="AF635" s="732"/>
      <c r="AG635" s="732"/>
      <c r="AH635" s="732"/>
      <c r="AI635" s="732"/>
      <c r="AJ635" s="732"/>
      <c r="AK635" s="732"/>
      <c r="AL635" s="732"/>
      <c r="AM635" s="732"/>
      <c r="AN635" s="732"/>
      <c r="AO635" s="732"/>
      <c r="AP635" s="732"/>
      <c r="AQ635" s="732"/>
      <c r="AR635" s="731">
        <v>83584</v>
      </c>
      <c r="AS635" s="732"/>
      <c r="AT635" s="732"/>
      <c r="AU635" s="732"/>
      <c r="AV635" s="732"/>
      <c r="AW635" s="732"/>
      <c r="AX635" s="732"/>
      <c r="AY635" s="732"/>
      <c r="AZ635" s="732"/>
      <c r="BA635" s="732"/>
      <c r="BB635" s="732"/>
      <c r="BC635" s="732"/>
      <c r="BD635" s="732"/>
      <c r="BE635" s="732"/>
      <c r="BF635" s="732"/>
      <c r="BG635" s="731">
        <v>1200</v>
      </c>
      <c r="BH635" s="731">
        <v>720</v>
      </c>
      <c r="BI635" s="732"/>
      <c r="BJ635" s="731">
        <v>1800</v>
      </c>
      <c r="BK635" s="732"/>
    </row>
    <row r="636" spans="1:63" ht="22.5" customHeight="1">
      <c r="A636" s="496">
        <v>5</v>
      </c>
      <c r="B636" s="497" t="s">
        <v>917</v>
      </c>
      <c r="C636" s="498" t="s">
        <v>916</v>
      </c>
      <c r="D636" s="498"/>
      <c r="E636" s="497"/>
      <c r="F636" s="498"/>
      <c r="G636" s="548" t="s">
        <v>4022</v>
      </c>
      <c r="H636" s="549" t="s">
        <v>4023</v>
      </c>
      <c r="I636">
        <f t="shared" si="9"/>
        <v>13690</v>
      </c>
      <c r="J636" s="731">
        <v>212638.89</v>
      </c>
      <c r="K636" s="731">
        <v>3536</v>
      </c>
      <c r="L636" s="731">
        <v>10312</v>
      </c>
      <c r="M636" s="732"/>
      <c r="N636" s="731">
        <v>9720</v>
      </c>
      <c r="O636" s="731">
        <v>26739</v>
      </c>
      <c r="P636" s="732"/>
      <c r="Q636" s="732"/>
      <c r="R636" s="732"/>
      <c r="S636" s="732"/>
      <c r="T636" s="732"/>
      <c r="U636" s="732"/>
      <c r="V636" s="731">
        <v>13690</v>
      </c>
      <c r="W636" s="731">
        <v>400</v>
      </c>
      <c r="X636" s="731">
        <v>400</v>
      </c>
      <c r="Y636" s="732"/>
      <c r="Z636" s="732"/>
      <c r="AA636" s="732"/>
      <c r="AB636" s="731">
        <v>36341</v>
      </c>
      <c r="AC636" s="731">
        <v>41967</v>
      </c>
      <c r="AD636" s="731">
        <v>38488</v>
      </c>
      <c r="AE636" s="732"/>
      <c r="AF636" s="732"/>
      <c r="AG636" s="731">
        <v>102360.11</v>
      </c>
      <c r="AH636" s="731">
        <v>22220</v>
      </c>
      <c r="AI636" s="732"/>
      <c r="AJ636" s="732"/>
      <c r="AK636" s="731">
        <v>26595</v>
      </c>
      <c r="AL636" s="732"/>
      <c r="AM636" s="731">
        <v>13367</v>
      </c>
      <c r="AN636" s="731">
        <v>99014.52</v>
      </c>
      <c r="AO636" s="731">
        <v>39891.599999999999</v>
      </c>
      <c r="AP636" s="731">
        <v>1610</v>
      </c>
      <c r="AQ636" s="732"/>
      <c r="AR636" s="731">
        <v>3910484.94</v>
      </c>
      <c r="AS636" s="731">
        <v>101482</v>
      </c>
      <c r="AT636" s="732"/>
      <c r="AU636" s="732"/>
      <c r="AV636" s="732"/>
      <c r="AW636" s="732"/>
      <c r="AX636" s="731">
        <v>284693</v>
      </c>
      <c r="AY636" s="731">
        <v>42433</v>
      </c>
      <c r="AZ636" s="732"/>
      <c r="BA636" s="732"/>
      <c r="BB636" s="732"/>
      <c r="BC636" s="731">
        <v>2527.92</v>
      </c>
      <c r="BD636" s="732"/>
      <c r="BE636" s="731">
        <v>3680</v>
      </c>
      <c r="BF636" s="731">
        <v>4560</v>
      </c>
      <c r="BG636" s="731">
        <v>10240</v>
      </c>
      <c r="BH636" s="731">
        <v>58034</v>
      </c>
      <c r="BI636" s="732"/>
      <c r="BJ636" s="731">
        <v>126130</v>
      </c>
      <c r="BK636" s="731">
        <v>560</v>
      </c>
    </row>
    <row r="637" spans="1:63" ht="22.5" customHeight="1">
      <c r="A637" s="496">
        <v>5</v>
      </c>
      <c r="B637" s="497" t="s">
        <v>917</v>
      </c>
      <c r="C637" s="498" t="s">
        <v>916</v>
      </c>
      <c r="D637" s="498"/>
      <c r="E637" s="497"/>
      <c r="F637" s="498"/>
      <c r="G637" s="548" t="s">
        <v>3382</v>
      </c>
      <c r="H637" s="549" t="s">
        <v>694</v>
      </c>
      <c r="I637">
        <f t="shared" si="9"/>
        <v>2703889.01</v>
      </c>
      <c r="J637" s="731">
        <v>9725305.2300000004</v>
      </c>
      <c r="K637" s="731">
        <v>206162</v>
      </c>
      <c r="L637" s="731">
        <v>688386.23</v>
      </c>
      <c r="M637" s="731">
        <v>866841</v>
      </c>
      <c r="N637" s="731">
        <v>1221529.8500000001</v>
      </c>
      <c r="O637" s="731">
        <v>834097</v>
      </c>
      <c r="P637" s="731">
        <v>443687.65</v>
      </c>
      <c r="Q637" s="731">
        <v>399445.56</v>
      </c>
      <c r="R637" s="731">
        <v>252237.44</v>
      </c>
      <c r="S637" s="731">
        <v>570192.69999999995</v>
      </c>
      <c r="T637" s="731">
        <v>459543.18</v>
      </c>
      <c r="U637" s="731">
        <v>488371</v>
      </c>
      <c r="V637" s="731">
        <v>2703889.01</v>
      </c>
      <c r="W637" s="731">
        <v>197817.95</v>
      </c>
      <c r="X637" s="731">
        <v>288734</v>
      </c>
      <c r="Y637" s="731">
        <v>232489.72</v>
      </c>
      <c r="Z637" s="731">
        <v>643314.14</v>
      </c>
      <c r="AA637" s="731">
        <v>559821.81999999995</v>
      </c>
      <c r="AB637" s="731">
        <v>186967.5</v>
      </c>
      <c r="AC637" s="731">
        <v>259911</v>
      </c>
      <c r="AD637" s="731">
        <v>7247800.8700000001</v>
      </c>
      <c r="AE637" s="731">
        <v>474507.15</v>
      </c>
      <c r="AF637" s="731">
        <v>497085</v>
      </c>
      <c r="AG637" s="731">
        <v>680353.6</v>
      </c>
      <c r="AH637" s="731">
        <v>1040277.1</v>
      </c>
      <c r="AI637" s="731">
        <v>195491.6</v>
      </c>
      <c r="AJ637" s="731">
        <v>1766490</v>
      </c>
      <c r="AK637" s="731">
        <v>636443.61</v>
      </c>
      <c r="AL637" s="731">
        <v>851209.73</v>
      </c>
      <c r="AM637" s="731">
        <v>882152.75</v>
      </c>
      <c r="AN637" s="731">
        <v>450958</v>
      </c>
      <c r="AO637" s="731">
        <v>362853.32</v>
      </c>
      <c r="AP637" s="731">
        <v>350451</v>
      </c>
      <c r="AQ637" s="731">
        <v>238419</v>
      </c>
      <c r="AR637" s="731">
        <v>3302220.6</v>
      </c>
      <c r="AS637" s="731">
        <v>263671</v>
      </c>
      <c r="AT637" s="731">
        <v>424631</v>
      </c>
      <c r="AU637" s="731">
        <v>904432.11</v>
      </c>
      <c r="AV637" s="731">
        <v>384913</v>
      </c>
      <c r="AW637" s="731">
        <v>769271</v>
      </c>
      <c r="AX637" s="731">
        <v>775059</v>
      </c>
      <c r="AY637" s="731">
        <v>899474.04</v>
      </c>
      <c r="AZ637" s="731">
        <v>267735.26</v>
      </c>
      <c r="BA637" s="731">
        <v>166020</v>
      </c>
      <c r="BB637" s="731">
        <v>198180.9</v>
      </c>
      <c r="BC637" s="731">
        <v>213449.2</v>
      </c>
      <c r="BD637" s="731">
        <v>1814123.1</v>
      </c>
      <c r="BE637" s="731">
        <v>926276.5</v>
      </c>
      <c r="BF637" s="731">
        <v>230222</v>
      </c>
      <c r="BG637" s="731">
        <v>357001</v>
      </c>
      <c r="BH637" s="731">
        <v>114819.14</v>
      </c>
      <c r="BI637" s="731">
        <v>278916.8</v>
      </c>
      <c r="BJ637" s="731">
        <v>290158.40000000002</v>
      </c>
      <c r="BK637" s="731">
        <v>138700.15</v>
      </c>
    </row>
    <row r="638" spans="1:63" ht="22.5" customHeight="1">
      <c r="A638" s="496">
        <v>5</v>
      </c>
      <c r="B638" s="497" t="s">
        <v>917</v>
      </c>
      <c r="C638" s="498" t="s">
        <v>916</v>
      </c>
      <c r="D638" s="498"/>
      <c r="E638" s="497"/>
      <c r="F638" s="498"/>
      <c r="G638" s="548" t="s">
        <v>3383</v>
      </c>
      <c r="H638" s="549" t="s">
        <v>695</v>
      </c>
      <c r="I638">
        <f t="shared" si="9"/>
        <v>119800</v>
      </c>
      <c r="J638" s="731">
        <v>176848.3</v>
      </c>
      <c r="K638" s="732"/>
      <c r="L638" s="731">
        <v>28000</v>
      </c>
      <c r="M638" s="731">
        <v>86950</v>
      </c>
      <c r="N638" s="731">
        <v>238020.6</v>
      </c>
      <c r="O638" s="731">
        <v>11080</v>
      </c>
      <c r="P638" s="731">
        <v>1960</v>
      </c>
      <c r="Q638" s="731">
        <v>201878.75</v>
      </c>
      <c r="R638" s="731">
        <v>74288</v>
      </c>
      <c r="S638" s="731">
        <v>137953.37</v>
      </c>
      <c r="T638" s="731">
        <v>289</v>
      </c>
      <c r="U638" s="731">
        <v>32067.9</v>
      </c>
      <c r="V638" s="731">
        <v>119800</v>
      </c>
      <c r="W638" s="732"/>
      <c r="X638" s="731">
        <v>5790</v>
      </c>
      <c r="Y638" s="731">
        <v>2227</v>
      </c>
      <c r="Z638" s="731">
        <v>3750</v>
      </c>
      <c r="AA638" s="731">
        <v>755</v>
      </c>
      <c r="AB638" s="731">
        <v>55330</v>
      </c>
      <c r="AC638" s="731">
        <v>1500</v>
      </c>
      <c r="AD638" s="731">
        <v>340901.1</v>
      </c>
      <c r="AE638" s="732"/>
      <c r="AF638" s="731">
        <v>2050</v>
      </c>
      <c r="AG638" s="731">
        <v>229820</v>
      </c>
      <c r="AH638" s="731">
        <v>78285</v>
      </c>
      <c r="AI638" s="731">
        <v>70660</v>
      </c>
      <c r="AJ638" s="732"/>
      <c r="AK638" s="731">
        <v>5640</v>
      </c>
      <c r="AL638" s="731">
        <v>182884</v>
      </c>
      <c r="AM638" s="731">
        <v>53123.1</v>
      </c>
      <c r="AN638" s="731">
        <v>25770</v>
      </c>
      <c r="AO638" s="731">
        <v>112941</v>
      </c>
      <c r="AP638" s="732"/>
      <c r="AQ638" s="732"/>
      <c r="AR638" s="731">
        <v>229427.96</v>
      </c>
      <c r="AS638" s="731">
        <v>9943.5</v>
      </c>
      <c r="AT638" s="731">
        <v>15460</v>
      </c>
      <c r="AU638" s="731">
        <v>1420</v>
      </c>
      <c r="AV638" s="731">
        <v>750</v>
      </c>
      <c r="AW638" s="731">
        <v>9120</v>
      </c>
      <c r="AX638" s="731">
        <v>10650</v>
      </c>
      <c r="AY638" s="731">
        <v>2100</v>
      </c>
      <c r="AZ638" s="732"/>
      <c r="BA638" s="731">
        <v>12354.99</v>
      </c>
      <c r="BB638" s="731">
        <v>3800</v>
      </c>
      <c r="BC638" s="731">
        <v>14600</v>
      </c>
      <c r="BD638" s="731">
        <v>286680</v>
      </c>
      <c r="BE638" s="731">
        <v>200430</v>
      </c>
      <c r="BF638" s="731">
        <v>20011</v>
      </c>
      <c r="BG638" s="731">
        <v>70234.7</v>
      </c>
      <c r="BH638" s="731">
        <v>1920</v>
      </c>
      <c r="BI638" s="732"/>
      <c r="BJ638" s="731">
        <v>103000</v>
      </c>
      <c r="BK638" s="732"/>
    </row>
    <row r="639" spans="1:63" ht="22.5" customHeight="1">
      <c r="A639" s="496">
        <v>5</v>
      </c>
      <c r="B639" s="497" t="s">
        <v>917</v>
      </c>
      <c r="C639" s="498" t="s">
        <v>916</v>
      </c>
      <c r="D639" s="498"/>
      <c r="E639" s="497"/>
      <c r="F639" s="498"/>
      <c r="G639" s="550" t="s">
        <v>3384</v>
      </c>
      <c r="H639" s="549" t="s">
        <v>696</v>
      </c>
      <c r="I639">
        <f t="shared" si="9"/>
        <v>1858594.4</v>
      </c>
      <c r="J639" s="731">
        <v>2344167</v>
      </c>
      <c r="K639" s="731">
        <v>62751</v>
      </c>
      <c r="L639" s="731">
        <v>98478</v>
      </c>
      <c r="M639" s="731">
        <v>272901</v>
      </c>
      <c r="N639" s="731">
        <v>208534.5</v>
      </c>
      <c r="O639" s="731">
        <v>498366.5</v>
      </c>
      <c r="P639" s="731">
        <v>268625</v>
      </c>
      <c r="Q639" s="731">
        <v>179983</v>
      </c>
      <c r="R639" s="731">
        <v>115577.24</v>
      </c>
      <c r="S639" s="731">
        <v>154029.5</v>
      </c>
      <c r="T639" s="731">
        <v>115552</v>
      </c>
      <c r="U639" s="731">
        <v>172592</v>
      </c>
      <c r="V639" s="731">
        <v>1858594.4</v>
      </c>
      <c r="W639" s="731">
        <v>60718</v>
      </c>
      <c r="X639" s="731">
        <v>65727</v>
      </c>
      <c r="Y639" s="731">
        <v>96021.5</v>
      </c>
      <c r="Z639" s="731">
        <v>130671</v>
      </c>
      <c r="AA639" s="731">
        <v>98056</v>
      </c>
      <c r="AB639" s="731">
        <v>68654</v>
      </c>
      <c r="AC639" s="731">
        <v>15583</v>
      </c>
      <c r="AD639" s="731">
        <v>4096710.96</v>
      </c>
      <c r="AE639" s="731">
        <v>76600</v>
      </c>
      <c r="AF639" s="731">
        <v>233930.85</v>
      </c>
      <c r="AG639" s="731">
        <v>487103.1</v>
      </c>
      <c r="AH639" s="731">
        <v>1802943.07</v>
      </c>
      <c r="AI639" s="731">
        <v>156530</v>
      </c>
      <c r="AJ639" s="731">
        <v>164365</v>
      </c>
      <c r="AK639" s="731">
        <v>204274</v>
      </c>
      <c r="AL639" s="731">
        <v>281577.7</v>
      </c>
      <c r="AM639" s="731">
        <v>157334</v>
      </c>
      <c r="AN639" s="731">
        <v>298800.42</v>
      </c>
      <c r="AO639" s="731">
        <v>105359</v>
      </c>
      <c r="AP639" s="731">
        <v>114637</v>
      </c>
      <c r="AQ639" s="731">
        <v>116042</v>
      </c>
      <c r="AR639" s="731">
        <v>1783605.56</v>
      </c>
      <c r="AS639" s="731">
        <v>165445</v>
      </c>
      <c r="AT639" s="731">
        <v>55895</v>
      </c>
      <c r="AU639" s="731">
        <v>148768.4</v>
      </c>
      <c r="AV639" s="731">
        <v>118085</v>
      </c>
      <c r="AW639" s="731">
        <v>373661.5</v>
      </c>
      <c r="AX639" s="731">
        <v>81116.160000000003</v>
      </c>
      <c r="AY639" s="731">
        <v>465119.6</v>
      </c>
      <c r="AZ639" s="731">
        <v>65662</v>
      </c>
      <c r="BA639" s="731">
        <v>180725</v>
      </c>
      <c r="BB639" s="731">
        <v>38027</v>
      </c>
      <c r="BC639" s="731">
        <v>118020.09</v>
      </c>
      <c r="BD639" s="731">
        <v>645768</v>
      </c>
      <c r="BE639" s="731">
        <v>151491</v>
      </c>
      <c r="BF639" s="731">
        <v>53850</v>
      </c>
      <c r="BG639" s="731">
        <v>446470</v>
      </c>
      <c r="BH639" s="731">
        <v>29070</v>
      </c>
      <c r="BI639" s="731">
        <v>93091.56</v>
      </c>
      <c r="BJ639" s="731">
        <v>120386.11</v>
      </c>
      <c r="BK639" s="731">
        <v>44389</v>
      </c>
    </row>
    <row r="640" spans="1:63" ht="22.5" customHeight="1">
      <c r="A640" s="496">
        <v>5</v>
      </c>
      <c r="B640" s="497" t="s">
        <v>917</v>
      </c>
      <c r="C640" s="498" t="s">
        <v>916</v>
      </c>
      <c r="D640" s="498"/>
      <c r="E640" s="497"/>
      <c r="F640" s="498"/>
      <c r="G640" s="550" t="s">
        <v>3385</v>
      </c>
      <c r="H640" s="549" t="s">
        <v>697</v>
      </c>
      <c r="I640">
        <f t="shared" si="9"/>
        <v>76190</v>
      </c>
      <c r="J640" s="731">
        <v>724960</v>
      </c>
      <c r="K640" s="732"/>
      <c r="L640" s="731">
        <v>2740</v>
      </c>
      <c r="M640" s="731">
        <v>900</v>
      </c>
      <c r="N640" s="731">
        <v>26590</v>
      </c>
      <c r="O640" s="731">
        <v>11715</v>
      </c>
      <c r="P640" s="731">
        <v>7400</v>
      </c>
      <c r="Q640" s="731">
        <v>14000</v>
      </c>
      <c r="R640" s="731">
        <v>9170</v>
      </c>
      <c r="S640" s="731">
        <v>2800</v>
      </c>
      <c r="T640" s="732"/>
      <c r="U640" s="731">
        <v>3700</v>
      </c>
      <c r="V640" s="731">
        <v>76190</v>
      </c>
      <c r="W640" s="732"/>
      <c r="X640" s="732"/>
      <c r="Y640" s="731">
        <v>750</v>
      </c>
      <c r="Z640" s="732"/>
      <c r="AA640" s="732"/>
      <c r="AB640" s="731">
        <v>1760</v>
      </c>
      <c r="AC640" s="732"/>
      <c r="AD640" s="731">
        <v>4327065.3</v>
      </c>
      <c r="AE640" s="731">
        <v>11670</v>
      </c>
      <c r="AF640" s="731">
        <v>4860</v>
      </c>
      <c r="AG640" s="732"/>
      <c r="AH640" s="732"/>
      <c r="AI640" s="731">
        <v>12510</v>
      </c>
      <c r="AJ640" s="731">
        <v>9500</v>
      </c>
      <c r="AK640" s="731">
        <v>3370.5</v>
      </c>
      <c r="AL640" s="731">
        <v>2410</v>
      </c>
      <c r="AM640" s="732"/>
      <c r="AN640" s="731">
        <v>8520</v>
      </c>
      <c r="AO640" s="732"/>
      <c r="AP640" s="731">
        <v>7380</v>
      </c>
      <c r="AQ640" s="732"/>
      <c r="AR640" s="731">
        <v>30960</v>
      </c>
      <c r="AS640" s="732"/>
      <c r="AT640" s="731">
        <v>90646.9</v>
      </c>
      <c r="AU640" s="731">
        <v>170265</v>
      </c>
      <c r="AV640" s="731">
        <v>50455</v>
      </c>
      <c r="AW640" s="731">
        <v>2130</v>
      </c>
      <c r="AX640" s="731">
        <v>78540.14</v>
      </c>
      <c r="AY640" s="731">
        <v>92261</v>
      </c>
      <c r="AZ640" s="732"/>
      <c r="BA640" s="731">
        <v>37360</v>
      </c>
      <c r="BB640" s="731">
        <v>63798</v>
      </c>
      <c r="BC640" s="731">
        <v>336301.4</v>
      </c>
      <c r="BD640" s="731">
        <v>141000</v>
      </c>
      <c r="BE640" s="732"/>
      <c r="BF640" s="731">
        <v>8400</v>
      </c>
      <c r="BG640" s="731">
        <v>14457</v>
      </c>
      <c r="BH640" s="732"/>
      <c r="BI640" s="731">
        <v>3621.6</v>
      </c>
      <c r="BJ640" s="731">
        <v>40450</v>
      </c>
      <c r="BK640" s="731">
        <v>2120</v>
      </c>
    </row>
    <row r="641" spans="1:63" ht="22.5" customHeight="1">
      <c r="A641" s="496">
        <v>5</v>
      </c>
      <c r="B641" s="497" t="s">
        <v>917</v>
      </c>
      <c r="C641" s="498" t="s">
        <v>916</v>
      </c>
      <c r="D641" s="498"/>
      <c r="E641" s="497"/>
      <c r="F641" s="498"/>
      <c r="G641" s="550" t="s">
        <v>3386</v>
      </c>
      <c r="H641" s="549" t="s">
        <v>698</v>
      </c>
      <c r="I641">
        <f t="shared" si="9"/>
        <v>643576.28</v>
      </c>
      <c r="J641" s="731">
        <v>769945</v>
      </c>
      <c r="K641" s="731">
        <v>206360</v>
      </c>
      <c r="L641" s="731">
        <v>298690</v>
      </c>
      <c r="M641" s="731">
        <v>631125</v>
      </c>
      <c r="N641" s="731">
        <v>725330</v>
      </c>
      <c r="O641" s="731">
        <v>835697</v>
      </c>
      <c r="P641" s="731">
        <v>517080</v>
      </c>
      <c r="Q641" s="731">
        <v>613526</v>
      </c>
      <c r="R641" s="731">
        <v>181760</v>
      </c>
      <c r="S641" s="731">
        <v>806780</v>
      </c>
      <c r="T641" s="731">
        <v>304670</v>
      </c>
      <c r="U641" s="731">
        <v>584485</v>
      </c>
      <c r="V641" s="731">
        <v>643576.28</v>
      </c>
      <c r="W641" s="731">
        <v>160055</v>
      </c>
      <c r="X641" s="731">
        <v>159240</v>
      </c>
      <c r="Y641" s="731">
        <v>276930</v>
      </c>
      <c r="Z641" s="731">
        <v>319530</v>
      </c>
      <c r="AA641" s="731">
        <v>129200</v>
      </c>
      <c r="AB641" s="731">
        <v>254340</v>
      </c>
      <c r="AC641" s="731">
        <v>64280</v>
      </c>
      <c r="AD641" s="731">
        <v>1163606.6000000001</v>
      </c>
      <c r="AE641" s="731">
        <v>525927.80000000005</v>
      </c>
      <c r="AF641" s="731">
        <v>251696</v>
      </c>
      <c r="AG641" s="731">
        <v>630851</v>
      </c>
      <c r="AH641" s="731">
        <v>488385</v>
      </c>
      <c r="AI641" s="731">
        <v>178235</v>
      </c>
      <c r="AJ641" s="731">
        <v>1050891</v>
      </c>
      <c r="AK641" s="731">
        <v>926054</v>
      </c>
      <c r="AL641" s="731">
        <v>613291</v>
      </c>
      <c r="AM641" s="731">
        <v>106490</v>
      </c>
      <c r="AN641" s="731">
        <v>241095</v>
      </c>
      <c r="AO641" s="731">
        <v>147410</v>
      </c>
      <c r="AP641" s="731">
        <v>310433</v>
      </c>
      <c r="AQ641" s="731">
        <v>68322</v>
      </c>
      <c r="AR641" s="731">
        <v>1264208</v>
      </c>
      <c r="AS641" s="731">
        <v>80845</v>
      </c>
      <c r="AT641" s="731">
        <v>128637.8</v>
      </c>
      <c r="AU641" s="731">
        <v>572190</v>
      </c>
      <c r="AV641" s="731">
        <v>450203</v>
      </c>
      <c r="AW641" s="731">
        <v>264968</v>
      </c>
      <c r="AX641" s="731">
        <v>96840</v>
      </c>
      <c r="AY641" s="731">
        <v>356016</v>
      </c>
      <c r="AZ641" s="731">
        <v>197530.5</v>
      </c>
      <c r="BA641" s="731">
        <v>124117</v>
      </c>
      <c r="BB641" s="731">
        <v>160955</v>
      </c>
      <c r="BC641" s="731">
        <v>91780</v>
      </c>
      <c r="BD641" s="731">
        <v>1022978.29</v>
      </c>
      <c r="BE641" s="731">
        <v>253004</v>
      </c>
      <c r="BF641" s="731">
        <v>115640</v>
      </c>
      <c r="BG641" s="731">
        <v>818920</v>
      </c>
      <c r="BH641" s="731">
        <v>38395</v>
      </c>
      <c r="BI641" s="731">
        <v>298335</v>
      </c>
      <c r="BJ641" s="731">
        <v>348515</v>
      </c>
      <c r="BK641" s="731">
        <v>44720</v>
      </c>
    </row>
    <row r="642" spans="1:63" ht="22.5" customHeight="1">
      <c r="A642" s="496">
        <v>5</v>
      </c>
      <c r="B642" s="497" t="s">
        <v>917</v>
      </c>
      <c r="C642" s="498" t="s">
        <v>916</v>
      </c>
      <c r="D642" s="498"/>
      <c r="E642" s="497"/>
      <c r="F642" s="498"/>
      <c r="G642" s="548" t="s">
        <v>3388</v>
      </c>
      <c r="H642" s="547" t="s">
        <v>699</v>
      </c>
      <c r="I642">
        <f t="shared" si="9"/>
        <v>3836970.36</v>
      </c>
      <c r="J642" s="731">
        <v>10104356</v>
      </c>
      <c r="K642" s="731">
        <v>446407</v>
      </c>
      <c r="L642" s="731">
        <v>741642.14</v>
      </c>
      <c r="M642" s="731">
        <v>2318686</v>
      </c>
      <c r="N642" s="731">
        <v>2721438.61</v>
      </c>
      <c r="O642" s="731">
        <v>3064718.42</v>
      </c>
      <c r="P642" s="731">
        <v>1704104.5</v>
      </c>
      <c r="Q642" s="731">
        <v>2094073.91</v>
      </c>
      <c r="R642" s="731">
        <v>744876.5</v>
      </c>
      <c r="S642" s="731">
        <v>1026181.5</v>
      </c>
      <c r="T642" s="731">
        <v>683846.3</v>
      </c>
      <c r="U642" s="731">
        <v>910067</v>
      </c>
      <c r="V642" s="731">
        <v>3836970.36</v>
      </c>
      <c r="W642" s="731">
        <v>701072.59</v>
      </c>
      <c r="X642" s="731">
        <v>244267.45</v>
      </c>
      <c r="Y642" s="731">
        <v>525169.98</v>
      </c>
      <c r="Z642" s="731">
        <v>672977.9</v>
      </c>
      <c r="AA642" s="731">
        <v>537629.17000000004</v>
      </c>
      <c r="AB642" s="731">
        <v>230456.03</v>
      </c>
      <c r="AC642" s="731">
        <v>69165</v>
      </c>
      <c r="AD642" s="731">
        <v>16691009.189999999</v>
      </c>
      <c r="AE642" s="731">
        <v>684018.81</v>
      </c>
      <c r="AF642" s="731">
        <v>437146.38</v>
      </c>
      <c r="AG642" s="731">
        <v>1146629.08</v>
      </c>
      <c r="AH642" s="731">
        <v>2339517.7400000002</v>
      </c>
      <c r="AI642" s="731">
        <v>645884.36</v>
      </c>
      <c r="AJ642" s="731">
        <v>2162912</v>
      </c>
      <c r="AK642" s="731">
        <v>800587.94</v>
      </c>
      <c r="AL642" s="731">
        <v>1117100.51</v>
      </c>
      <c r="AM642" s="731">
        <v>531474.07999999996</v>
      </c>
      <c r="AN642" s="731">
        <v>2305206.3199999998</v>
      </c>
      <c r="AO642" s="731">
        <v>419906.18</v>
      </c>
      <c r="AP642" s="731">
        <v>907348.83</v>
      </c>
      <c r="AQ642" s="731">
        <v>698433</v>
      </c>
      <c r="AR642" s="731">
        <v>5139143.5</v>
      </c>
      <c r="AS642" s="731">
        <v>622945.44999999995</v>
      </c>
      <c r="AT642" s="731">
        <v>540560.94999999995</v>
      </c>
      <c r="AU642" s="731">
        <v>1529197.6</v>
      </c>
      <c r="AV642" s="731">
        <v>521268.58</v>
      </c>
      <c r="AW642" s="731">
        <v>867211</v>
      </c>
      <c r="AX642" s="731">
        <v>720071.06</v>
      </c>
      <c r="AY642" s="731">
        <v>2168115.79</v>
      </c>
      <c r="AZ642" s="731">
        <v>473833.69</v>
      </c>
      <c r="BA642" s="731">
        <v>334015.40000000002</v>
      </c>
      <c r="BB642" s="731">
        <v>194564.5</v>
      </c>
      <c r="BC642" s="731">
        <v>249851.9</v>
      </c>
      <c r="BD642" s="731">
        <v>4026191.61</v>
      </c>
      <c r="BE642" s="731">
        <v>909302.76</v>
      </c>
      <c r="BF642" s="731">
        <v>186824</v>
      </c>
      <c r="BG642" s="731">
        <v>1836183</v>
      </c>
      <c r="BH642" s="731">
        <v>144092</v>
      </c>
      <c r="BI642" s="731">
        <v>731943</v>
      </c>
      <c r="BJ642" s="731">
        <v>762926.04</v>
      </c>
      <c r="BK642" s="731">
        <v>322877</v>
      </c>
    </row>
    <row r="643" spans="1:63" ht="22.5" customHeight="1">
      <c r="A643" s="496">
        <v>5</v>
      </c>
      <c r="B643" s="497" t="s">
        <v>917</v>
      </c>
      <c r="C643" s="498" t="s">
        <v>916</v>
      </c>
      <c r="D643" s="498"/>
      <c r="E643" s="497"/>
      <c r="F643" s="498"/>
      <c r="G643" s="550" t="s">
        <v>3389</v>
      </c>
      <c r="H643" s="549" t="s">
        <v>700</v>
      </c>
      <c r="I643">
        <f t="shared" si="9"/>
        <v>874904</v>
      </c>
      <c r="J643" s="731">
        <v>1239914.8</v>
      </c>
      <c r="K643" s="731">
        <v>16800</v>
      </c>
      <c r="L643" s="731">
        <v>55335.75</v>
      </c>
      <c r="M643" s="731">
        <v>174535</v>
      </c>
      <c r="N643" s="731">
        <v>112708.96</v>
      </c>
      <c r="O643" s="731">
        <v>539915.69999999995</v>
      </c>
      <c r="P643" s="731">
        <v>94705.25</v>
      </c>
      <c r="Q643" s="731">
        <v>186486.97</v>
      </c>
      <c r="R643" s="731">
        <v>882575.73</v>
      </c>
      <c r="S643" s="731">
        <v>90360.2</v>
      </c>
      <c r="T643" s="731">
        <v>47508</v>
      </c>
      <c r="U643" s="731">
        <v>204877.6</v>
      </c>
      <c r="V643" s="731">
        <v>874904</v>
      </c>
      <c r="W643" s="731">
        <v>218262</v>
      </c>
      <c r="X643" s="731">
        <v>38512</v>
      </c>
      <c r="Y643" s="731">
        <v>58355</v>
      </c>
      <c r="Z643" s="731">
        <v>26555</v>
      </c>
      <c r="AA643" s="731">
        <v>33833.96</v>
      </c>
      <c r="AB643" s="731">
        <v>310125.2</v>
      </c>
      <c r="AC643" s="731">
        <v>8124</v>
      </c>
      <c r="AD643" s="731">
        <v>1224418.44</v>
      </c>
      <c r="AE643" s="732"/>
      <c r="AF643" s="731">
        <v>250426</v>
      </c>
      <c r="AG643" s="731">
        <v>363241.69</v>
      </c>
      <c r="AH643" s="731">
        <v>666055.61</v>
      </c>
      <c r="AI643" s="731">
        <v>104595</v>
      </c>
      <c r="AJ643" s="731">
        <v>211620</v>
      </c>
      <c r="AK643" s="731">
        <v>86293</v>
      </c>
      <c r="AL643" s="731">
        <v>182347</v>
      </c>
      <c r="AM643" s="731">
        <v>27305.23</v>
      </c>
      <c r="AN643" s="731">
        <v>295995.78999999998</v>
      </c>
      <c r="AO643" s="731">
        <v>94488.49</v>
      </c>
      <c r="AP643" s="731">
        <v>153585</v>
      </c>
      <c r="AQ643" s="732"/>
      <c r="AR643" s="731">
        <v>1085485.49</v>
      </c>
      <c r="AS643" s="731">
        <v>71274.600000000006</v>
      </c>
      <c r="AT643" s="731">
        <v>11975</v>
      </c>
      <c r="AU643" s="731">
        <v>369712.91</v>
      </c>
      <c r="AV643" s="731">
        <v>89908.6</v>
      </c>
      <c r="AW643" s="731">
        <v>133496.70000000001</v>
      </c>
      <c r="AX643" s="731">
        <v>47207</v>
      </c>
      <c r="AY643" s="731">
        <v>325508.40000000002</v>
      </c>
      <c r="AZ643" s="731">
        <v>57148.5</v>
      </c>
      <c r="BA643" s="732"/>
      <c r="BB643" s="731">
        <v>21354</v>
      </c>
      <c r="BC643" s="731">
        <v>87499.1</v>
      </c>
      <c r="BD643" s="731">
        <v>643160</v>
      </c>
      <c r="BE643" s="731">
        <v>162505.95000000001</v>
      </c>
      <c r="BF643" s="731">
        <v>36771</v>
      </c>
      <c r="BG643" s="731">
        <v>131448</v>
      </c>
      <c r="BH643" s="731">
        <v>27772</v>
      </c>
      <c r="BI643" s="731">
        <v>192961.86</v>
      </c>
      <c r="BJ643" s="731">
        <v>121378.57</v>
      </c>
      <c r="BK643" s="731">
        <v>75984</v>
      </c>
    </row>
    <row r="644" spans="1:63" ht="22.5" customHeight="1">
      <c r="A644" s="496">
        <v>5</v>
      </c>
      <c r="B644" s="497" t="s">
        <v>917</v>
      </c>
      <c r="C644" s="498" t="s">
        <v>916</v>
      </c>
      <c r="D644" s="498"/>
      <c r="E644" s="497"/>
      <c r="F644" s="498"/>
      <c r="G644" s="548" t="s">
        <v>3390</v>
      </c>
      <c r="H644" s="547" t="s">
        <v>701</v>
      </c>
      <c r="I644">
        <f t="shared" si="9"/>
        <v>130250</v>
      </c>
      <c r="J644" s="731">
        <v>302140</v>
      </c>
      <c r="K644" s="731">
        <v>93642</v>
      </c>
      <c r="L644" s="731">
        <v>880</v>
      </c>
      <c r="M644" s="731">
        <v>24934</v>
      </c>
      <c r="N644" s="731">
        <v>3010</v>
      </c>
      <c r="O644" s="731">
        <v>25680</v>
      </c>
      <c r="P644" s="731">
        <v>77905</v>
      </c>
      <c r="Q644" s="731">
        <v>206353.67</v>
      </c>
      <c r="R644" s="731">
        <v>5380</v>
      </c>
      <c r="S644" s="731">
        <v>43358.45</v>
      </c>
      <c r="T644" s="731">
        <v>13157</v>
      </c>
      <c r="U644" s="731">
        <v>33015</v>
      </c>
      <c r="V644" s="731">
        <v>130250</v>
      </c>
      <c r="W644" s="731">
        <v>23568.6</v>
      </c>
      <c r="X644" s="731">
        <v>48460</v>
      </c>
      <c r="Y644" s="731">
        <v>70855.5</v>
      </c>
      <c r="Z644" s="731">
        <v>265675</v>
      </c>
      <c r="AA644" s="732"/>
      <c r="AB644" s="731">
        <v>1366</v>
      </c>
      <c r="AC644" s="731">
        <v>2020</v>
      </c>
      <c r="AD644" s="731">
        <v>13414151.58</v>
      </c>
      <c r="AE644" s="731">
        <v>347165</v>
      </c>
      <c r="AF644" s="731">
        <v>91040</v>
      </c>
      <c r="AG644" s="731">
        <v>410107.39</v>
      </c>
      <c r="AH644" s="731">
        <v>57911.25</v>
      </c>
      <c r="AI644" s="731">
        <v>34531</v>
      </c>
      <c r="AJ644" s="731">
        <v>257322.2</v>
      </c>
      <c r="AK644" s="731">
        <v>630</v>
      </c>
      <c r="AL644" s="731">
        <v>71553.740000000005</v>
      </c>
      <c r="AM644" s="731">
        <v>239400</v>
      </c>
      <c r="AN644" s="731">
        <v>425660</v>
      </c>
      <c r="AO644" s="731">
        <v>138400.65</v>
      </c>
      <c r="AP644" s="731">
        <v>2590</v>
      </c>
      <c r="AQ644" s="731">
        <v>180646.64</v>
      </c>
      <c r="AR644" s="731">
        <v>250617.5</v>
      </c>
      <c r="AS644" s="732"/>
      <c r="AT644" s="731">
        <v>59677.99</v>
      </c>
      <c r="AU644" s="731">
        <v>268475.90000000002</v>
      </c>
      <c r="AV644" s="731">
        <v>12596</v>
      </c>
      <c r="AW644" s="731">
        <v>25697.5</v>
      </c>
      <c r="AX644" s="731">
        <v>107795.5</v>
      </c>
      <c r="AY644" s="731">
        <v>37320.379999999997</v>
      </c>
      <c r="AZ644" s="731">
        <v>1243.8800000000001</v>
      </c>
      <c r="BA644" s="731">
        <v>201984.2</v>
      </c>
      <c r="BB644" s="731">
        <v>54030</v>
      </c>
      <c r="BC644" s="731">
        <v>7178</v>
      </c>
      <c r="BD644" s="731">
        <v>10350</v>
      </c>
      <c r="BE644" s="731">
        <v>37440</v>
      </c>
      <c r="BF644" s="731">
        <v>4174</v>
      </c>
      <c r="BG644" s="731">
        <v>227478.58</v>
      </c>
      <c r="BH644" s="731">
        <v>27531</v>
      </c>
      <c r="BI644" s="731">
        <v>26278.799999999999</v>
      </c>
      <c r="BJ644" s="731">
        <v>280778.5</v>
      </c>
      <c r="BK644" s="731">
        <v>54589</v>
      </c>
    </row>
    <row r="645" spans="1:63" ht="22.5" customHeight="1">
      <c r="A645" s="496">
        <v>5</v>
      </c>
      <c r="B645" s="497" t="s">
        <v>917</v>
      </c>
      <c r="C645" s="498" t="s">
        <v>916</v>
      </c>
      <c r="D645" s="498"/>
      <c r="E645" s="497"/>
      <c r="F645" s="498"/>
      <c r="G645" s="550" t="s">
        <v>3391</v>
      </c>
      <c r="H645" s="549" t="s">
        <v>702</v>
      </c>
      <c r="I645">
        <f t="shared" ref="I645:I708" si="10">SUMIF($J$1:$BK$1,$I$1,$J645:$BK645)</f>
        <v>0</v>
      </c>
      <c r="J645" s="732"/>
      <c r="K645" s="732"/>
      <c r="L645" s="732"/>
      <c r="M645" s="732"/>
      <c r="N645" s="732"/>
      <c r="O645" s="732"/>
      <c r="P645" s="732"/>
      <c r="Q645" s="732"/>
      <c r="R645" s="732"/>
      <c r="S645" s="732"/>
      <c r="T645" s="732"/>
      <c r="U645" s="732"/>
      <c r="V645" s="732"/>
      <c r="W645" s="732"/>
      <c r="X645" s="732"/>
      <c r="Y645" s="732"/>
      <c r="Z645" s="731">
        <v>2497009.4</v>
      </c>
      <c r="AA645" s="732"/>
      <c r="AB645" s="732"/>
      <c r="AC645" s="732"/>
      <c r="AD645" s="732"/>
      <c r="AE645" s="732"/>
      <c r="AF645" s="732"/>
      <c r="AG645" s="732"/>
      <c r="AH645" s="732"/>
      <c r="AI645" s="732"/>
      <c r="AJ645" s="732"/>
      <c r="AK645" s="732"/>
      <c r="AL645" s="732"/>
      <c r="AM645" s="732"/>
      <c r="AN645" s="732"/>
      <c r="AO645" s="732"/>
      <c r="AP645" s="732"/>
      <c r="AQ645" s="732"/>
      <c r="AR645" s="732"/>
      <c r="AS645" s="732"/>
      <c r="AT645" s="732"/>
      <c r="AU645" s="732"/>
      <c r="AV645" s="732"/>
      <c r="AW645" s="732"/>
      <c r="AX645" s="732"/>
      <c r="AY645" s="732"/>
      <c r="AZ645" s="732"/>
      <c r="BA645" s="732"/>
      <c r="BB645" s="732"/>
      <c r="BC645" s="732"/>
      <c r="BD645" s="732"/>
      <c r="BE645" s="732"/>
      <c r="BF645" s="732"/>
      <c r="BG645" s="732"/>
      <c r="BH645" s="732"/>
      <c r="BI645" s="732"/>
      <c r="BJ645" s="732"/>
      <c r="BK645" s="732"/>
    </row>
    <row r="646" spans="1:63" ht="22.5" customHeight="1">
      <c r="A646" s="496">
        <v>5</v>
      </c>
      <c r="B646" s="497" t="s">
        <v>917</v>
      </c>
      <c r="C646" s="498" t="s">
        <v>916</v>
      </c>
      <c r="D646" s="498"/>
      <c r="E646" s="497"/>
      <c r="F646" s="498"/>
      <c r="G646" s="548" t="s">
        <v>3392</v>
      </c>
      <c r="H646" s="549" t="s">
        <v>703</v>
      </c>
      <c r="I646">
        <f t="shared" si="10"/>
        <v>0</v>
      </c>
      <c r="J646" s="731">
        <v>12146380</v>
      </c>
      <c r="K646" s="731">
        <v>23024</v>
      </c>
      <c r="L646" s="731">
        <v>5800</v>
      </c>
      <c r="M646" s="731">
        <v>696104</v>
      </c>
      <c r="N646" s="731">
        <v>554849.25</v>
      </c>
      <c r="O646" s="731">
        <v>0</v>
      </c>
      <c r="P646" s="731">
        <v>306251</v>
      </c>
      <c r="Q646" s="731">
        <v>35573.800000000003</v>
      </c>
      <c r="R646" s="732"/>
      <c r="S646" s="731">
        <v>239140</v>
      </c>
      <c r="T646" s="731">
        <v>34091</v>
      </c>
      <c r="U646" s="732"/>
      <c r="V646" s="732"/>
      <c r="W646" s="732"/>
      <c r="X646" s="732"/>
      <c r="Y646" s="731">
        <v>19980</v>
      </c>
      <c r="Z646" s="731">
        <v>398968.14</v>
      </c>
      <c r="AA646" s="731">
        <v>1104263.52</v>
      </c>
      <c r="AB646" s="732"/>
      <c r="AC646" s="731">
        <v>7920</v>
      </c>
      <c r="AD646" s="731">
        <v>7306440.3600000003</v>
      </c>
      <c r="AE646" s="732"/>
      <c r="AF646" s="731">
        <v>46400</v>
      </c>
      <c r="AG646" s="731">
        <v>98900</v>
      </c>
      <c r="AH646" s="731">
        <v>168272</v>
      </c>
      <c r="AI646" s="731">
        <v>382010</v>
      </c>
      <c r="AJ646" s="731">
        <v>445969</v>
      </c>
      <c r="AK646" s="732"/>
      <c r="AL646" s="732"/>
      <c r="AM646" s="731">
        <v>72140</v>
      </c>
      <c r="AN646" s="731">
        <v>1846564</v>
      </c>
      <c r="AO646" s="731">
        <v>144500</v>
      </c>
      <c r="AP646" s="731">
        <v>484814</v>
      </c>
      <c r="AQ646" s="732"/>
      <c r="AR646" s="731">
        <v>5124461</v>
      </c>
      <c r="AS646" s="731">
        <v>100850</v>
      </c>
      <c r="AT646" s="731">
        <v>3284020</v>
      </c>
      <c r="AU646" s="731">
        <v>1572312.94</v>
      </c>
      <c r="AV646" s="731">
        <v>2580650</v>
      </c>
      <c r="AW646" s="731">
        <v>579391.56999999995</v>
      </c>
      <c r="AX646" s="731">
        <v>309600</v>
      </c>
      <c r="AY646" s="731">
        <v>1697230</v>
      </c>
      <c r="AZ646" s="731">
        <v>354970</v>
      </c>
      <c r="BA646" s="731">
        <v>34210</v>
      </c>
      <c r="BB646" s="732"/>
      <c r="BC646" s="731">
        <v>533380</v>
      </c>
      <c r="BD646" s="731">
        <v>6851013.9500000002</v>
      </c>
      <c r="BE646" s="731">
        <v>2266348</v>
      </c>
      <c r="BF646" s="731">
        <v>80000</v>
      </c>
      <c r="BG646" s="731">
        <v>1743235</v>
      </c>
      <c r="BH646" s="731">
        <v>523460</v>
      </c>
      <c r="BI646" s="731">
        <v>479000</v>
      </c>
      <c r="BJ646" s="731">
        <v>705890</v>
      </c>
      <c r="BK646" s="732"/>
    </row>
    <row r="647" spans="1:63" ht="22.5" customHeight="1">
      <c r="A647" s="496">
        <v>5</v>
      </c>
      <c r="B647" s="497" t="s">
        <v>917</v>
      </c>
      <c r="C647" s="498" t="s">
        <v>916</v>
      </c>
      <c r="D647" s="498"/>
      <c r="E647" s="497"/>
      <c r="F647" s="498"/>
      <c r="G647" s="548" t="s">
        <v>3393</v>
      </c>
      <c r="H647" s="547" t="s">
        <v>704</v>
      </c>
      <c r="I647">
        <f t="shared" si="10"/>
        <v>1893395.85</v>
      </c>
      <c r="J647" s="731">
        <v>3084628.35</v>
      </c>
      <c r="K647" s="731">
        <v>94150</v>
      </c>
      <c r="L647" s="731">
        <v>9120</v>
      </c>
      <c r="M647" s="731">
        <v>99015</v>
      </c>
      <c r="N647" s="731">
        <v>86100</v>
      </c>
      <c r="O647" s="731">
        <v>117114.85</v>
      </c>
      <c r="P647" s="731">
        <v>128830</v>
      </c>
      <c r="Q647" s="731">
        <v>155590</v>
      </c>
      <c r="R647" s="731">
        <v>14000</v>
      </c>
      <c r="S647" s="731">
        <v>118030</v>
      </c>
      <c r="T647" s="732"/>
      <c r="U647" s="731">
        <v>31300</v>
      </c>
      <c r="V647" s="731">
        <v>1893395.85</v>
      </c>
      <c r="W647" s="732"/>
      <c r="X647" s="732"/>
      <c r="Y647" s="731">
        <v>18700</v>
      </c>
      <c r="Z647" s="731">
        <v>118900</v>
      </c>
      <c r="AA647" s="732"/>
      <c r="AB647" s="731">
        <v>5500</v>
      </c>
      <c r="AC647" s="731">
        <v>2860</v>
      </c>
      <c r="AD647" s="732"/>
      <c r="AE647" s="731">
        <v>7800</v>
      </c>
      <c r="AF647" s="731">
        <v>44750</v>
      </c>
      <c r="AG647" s="731">
        <v>265861</v>
      </c>
      <c r="AH647" s="731">
        <v>36647.5</v>
      </c>
      <c r="AI647" s="731">
        <v>175016</v>
      </c>
      <c r="AJ647" s="731">
        <v>688797.26</v>
      </c>
      <c r="AK647" s="731">
        <v>33050</v>
      </c>
      <c r="AL647" s="731">
        <v>1060</v>
      </c>
      <c r="AM647" s="731">
        <v>71480</v>
      </c>
      <c r="AN647" s="731">
        <v>17200</v>
      </c>
      <c r="AO647" s="731">
        <v>57890</v>
      </c>
      <c r="AP647" s="732"/>
      <c r="AQ647" s="731">
        <v>17720</v>
      </c>
      <c r="AR647" s="731">
        <v>709985.25</v>
      </c>
      <c r="AS647" s="731">
        <v>101480</v>
      </c>
      <c r="AT647" s="731">
        <v>4825</v>
      </c>
      <c r="AU647" s="731">
        <v>15400</v>
      </c>
      <c r="AV647" s="731">
        <v>102970</v>
      </c>
      <c r="AW647" s="731">
        <v>159898</v>
      </c>
      <c r="AX647" s="731">
        <v>38190</v>
      </c>
      <c r="AY647" s="731">
        <v>182660</v>
      </c>
      <c r="AZ647" s="731">
        <v>131430</v>
      </c>
      <c r="BA647" s="731">
        <v>11720</v>
      </c>
      <c r="BB647" s="731">
        <v>74938.5</v>
      </c>
      <c r="BC647" s="731">
        <v>43450</v>
      </c>
      <c r="BD647" s="731">
        <v>486938.45</v>
      </c>
      <c r="BE647" s="731">
        <v>57300</v>
      </c>
      <c r="BF647" s="731">
        <v>20500</v>
      </c>
      <c r="BG647" s="732"/>
      <c r="BH647" s="731">
        <v>6600</v>
      </c>
      <c r="BI647" s="731">
        <v>36880</v>
      </c>
      <c r="BJ647" s="731">
        <v>9784.01</v>
      </c>
      <c r="BK647" s="731">
        <v>65020</v>
      </c>
    </row>
    <row r="648" spans="1:63" ht="22.5" customHeight="1">
      <c r="A648" s="496">
        <v>5</v>
      </c>
      <c r="B648" s="497" t="s">
        <v>917</v>
      </c>
      <c r="C648" s="498" t="s">
        <v>916</v>
      </c>
      <c r="D648" s="498"/>
      <c r="E648" s="497"/>
      <c r="F648" s="498"/>
      <c r="G648" s="548" t="s">
        <v>3394</v>
      </c>
      <c r="H648" s="549" t="s">
        <v>705</v>
      </c>
      <c r="I648">
        <f t="shared" si="10"/>
        <v>419728.71</v>
      </c>
      <c r="J648" s="731">
        <v>533831.69999999995</v>
      </c>
      <c r="K648" s="731">
        <v>108970.2</v>
      </c>
      <c r="L648" s="731">
        <v>99384.41</v>
      </c>
      <c r="M648" s="731">
        <v>355394.09</v>
      </c>
      <c r="N648" s="731">
        <v>355244.43</v>
      </c>
      <c r="O648" s="731">
        <v>316817.23</v>
      </c>
      <c r="P648" s="731">
        <v>384641.83</v>
      </c>
      <c r="Q648" s="731">
        <v>135315.41</v>
      </c>
      <c r="R648" s="731">
        <v>153494.65</v>
      </c>
      <c r="S648" s="731">
        <v>230856.42</v>
      </c>
      <c r="T648" s="731">
        <v>302064.90000000002</v>
      </c>
      <c r="U648" s="731">
        <v>86601.31</v>
      </c>
      <c r="V648" s="731">
        <v>419728.71</v>
      </c>
      <c r="W648" s="731">
        <v>99558.41</v>
      </c>
      <c r="X648" s="731">
        <v>91025.74</v>
      </c>
      <c r="Y648" s="731">
        <v>134363.03</v>
      </c>
      <c r="Z648" s="731">
        <v>303278.81</v>
      </c>
      <c r="AA648" s="731">
        <v>337923.8</v>
      </c>
      <c r="AB648" s="731">
        <v>25450.39</v>
      </c>
      <c r="AC648" s="731">
        <v>106900.68</v>
      </c>
      <c r="AD648" s="731">
        <v>1255003.8</v>
      </c>
      <c r="AE648" s="731">
        <v>179600</v>
      </c>
      <c r="AF648" s="731">
        <v>315342.03000000003</v>
      </c>
      <c r="AG648" s="731">
        <v>159765.78</v>
      </c>
      <c r="AH648" s="731">
        <v>294190.15000000002</v>
      </c>
      <c r="AI648" s="731">
        <v>102131.48</v>
      </c>
      <c r="AJ648" s="731">
        <v>998947.91</v>
      </c>
      <c r="AK648" s="731">
        <v>361262.73</v>
      </c>
      <c r="AL648" s="731">
        <v>273925.25</v>
      </c>
      <c r="AM648" s="731">
        <v>78317.2</v>
      </c>
      <c r="AN648" s="731">
        <v>193963.79</v>
      </c>
      <c r="AO648" s="731">
        <v>278893.42</v>
      </c>
      <c r="AP648" s="731">
        <v>308709.55</v>
      </c>
      <c r="AQ648" s="731">
        <v>212879.74</v>
      </c>
      <c r="AR648" s="731">
        <v>1032723.57</v>
      </c>
      <c r="AS648" s="731">
        <v>129621.96</v>
      </c>
      <c r="AT648" s="731">
        <v>196845.83</v>
      </c>
      <c r="AU648" s="731">
        <v>299609</v>
      </c>
      <c r="AV648" s="731">
        <v>244804.04</v>
      </c>
      <c r="AW648" s="731">
        <v>184735.18</v>
      </c>
      <c r="AX648" s="731">
        <v>200603.5</v>
      </c>
      <c r="AY648" s="731">
        <v>377141.61</v>
      </c>
      <c r="AZ648" s="731">
        <v>275557.52</v>
      </c>
      <c r="BA648" s="731">
        <v>92727.85</v>
      </c>
      <c r="BB648" s="731">
        <v>161599.54999999999</v>
      </c>
      <c r="BC648" s="731">
        <v>91656.04</v>
      </c>
      <c r="BD648" s="731">
        <v>313640</v>
      </c>
      <c r="BE648" s="731">
        <v>272397.71999999997</v>
      </c>
      <c r="BF648" s="731">
        <v>12440</v>
      </c>
      <c r="BG648" s="731">
        <v>262959.17</v>
      </c>
      <c r="BH648" s="731">
        <v>40270</v>
      </c>
      <c r="BI648" s="731">
        <v>378770.74</v>
      </c>
      <c r="BJ648" s="731">
        <v>270205</v>
      </c>
      <c r="BK648" s="731">
        <v>171638.6</v>
      </c>
    </row>
    <row r="649" spans="1:63" ht="22.5" customHeight="1">
      <c r="A649" s="496">
        <v>5</v>
      </c>
      <c r="B649" s="497" t="s">
        <v>917</v>
      </c>
      <c r="C649" s="498" t="s">
        <v>916</v>
      </c>
      <c r="D649" s="498"/>
      <c r="E649" s="497"/>
      <c r="F649" s="498"/>
      <c r="G649" s="550" t="s">
        <v>3395</v>
      </c>
      <c r="H649" s="549" t="s">
        <v>706</v>
      </c>
      <c r="I649">
        <f t="shared" si="10"/>
        <v>773007.05</v>
      </c>
      <c r="J649" s="731">
        <v>354033.09</v>
      </c>
      <c r="K649" s="731">
        <v>91030.93</v>
      </c>
      <c r="L649" s="732"/>
      <c r="M649" s="731">
        <v>128935</v>
      </c>
      <c r="N649" s="731">
        <v>9300</v>
      </c>
      <c r="O649" s="732"/>
      <c r="P649" s="732"/>
      <c r="Q649" s="731">
        <v>1819</v>
      </c>
      <c r="R649" s="731">
        <v>82925</v>
      </c>
      <c r="S649" s="731">
        <v>186648</v>
      </c>
      <c r="T649" s="731">
        <v>56271.43</v>
      </c>
      <c r="U649" s="731">
        <v>55393</v>
      </c>
      <c r="V649" s="731">
        <v>773007.05</v>
      </c>
      <c r="W649" s="732"/>
      <c r="X649" s="732"/>
      <c r="Y649" s="731">
        <v>3500</v>
      </c>
      <c r="Z649" s="731">
        <v>3700</v>
      </c>
      <c r="AA649" s="731">
        <v>25680</v>
      </c>
      <c r="AB649" s="732"/>
      <c r="AC649" s="731">
        <v>36352</v>
      </c>
      <c r="AD649" s="732"/>
      <c r="AE649" s="732"/>
      <c r="AF649" s="731">
        <v>267393</v>
      </c>
      <c r="AG649" s="732"/>
      <c r="AH649" s="731">
        <v>271780</v>
      </c>
      <c r="AI649" s="731">
        <v>25190</v>
      </c>
      <c r="AJ649" s="731">
        <v>149075</v>
      </c>
      <c r="AK649" s="732"/>
      <c r="AL649" s="732"/>
      <c r="AM649" s="731">
        <v>14445</v>
      </c>
      <c r="AN649" s="731">
        <v>1980</v>
      </c>
      <c r="AO649" s="731">
        <v>109050.91</v>
      </c>
      <c r="AP649" s="731">
        <v>537655.18000000005</v>
      </c>
      <c r="AQ649" s="731">
        <v>156745.1</v>
      </c>
      <c r="AR649" s="731">
        <v>235939</v>
      </c>
      <c r="AS649" s="731">
        <v>37450</v>
      </c>
      <c r="AT649" s="731">
        <v>137290</v>
      </c>
      <c r="AU649" s="731">
        <v>134775</v>
      </c>
      <c r="AV649" s="731">
        <v>36110</v>
      </c>
      <c r="AW649" s="731">
        <v>697212</v>
      </c>
      <c r="AX649" s="731">
        <v>105138.94</v>
      </c>
      <c r="AY649" s="731">
        <v>249989</v>
      </c>
      <c r="AZ649" s="731">
        <v>234708.5</v>
      </c>
      <c r="BA649" s="731">
        <v>2890.78</v>
      </c>
      <c r="BB649" s="732"/>
      <c r="BC649" s="732"/>
      <c r="BD649" s="731">
        <v>1730766.6</v>
      </c>
      <c r="BE649" s="731">
        <v>37696.1</v>
      </c>
      <c r="BF649" s="732"/>
      <c r="BG649" s="731">
        <v>47140</v>
      </c>
      <c r="BH649" s="731">
        <v>82308.679999999993</v>
      </c>
      <c r="BI649" s="732"/>
      <c r="BJ649" s="731">
        <v>85605.5</v>
      </c>
      <c r="BK649" s="731">
        <v>14400</v>
      </c>
    </row>
    <row r="650" spans="1:63" ht="22.5" customHeight="1">
      <c r="A650" s="496">
        <v>5</v>
      </c>
      <c r="B650" s="497" t="s">
        <v>917</v>
      </c>
      <c r="C650" s="498" t="s">
        <v>916</v>
      </c>
      <c r="D650" s="498"/>
      <c r="E650" s="497"/>
      <c r="F650" s="498"/>
      <c r="G650" s="550" t="s">
        <v>3396</v>
      </c>
      <c r="H650" s="549" t="s">
        <v>707</v>
      </c>
      <c r="I650">
        <f t="shared" si="10"/>
        <v>0</v>
      </c>
      <c r="J650" s="731">
        <v>101800</v>
      </c>
      <c r="K650" s="732"/>
      <c r="L650" s="731">
        <v>1100</v>
      </c>
      <c r="M650" s="731">
        <v>1850</v>
      </c>
      <c r="N650" s="731">
        <v>4500</v>
      </c>
      <c r="O650" s="732"/>
      <c r="P650" s="732"/>
      <c r="Q650" s="731">
        <v>17100</v>
      </c>
      <c r="R650" s="732"/>
      <c r="S650" s="731">
        <v>2800</v>
      </c>
      <c r="T650" s="732"/>
      <c r="U650" s="732"/>
      <c r="V650" s="732"/>
      <c r="W650" s="732"/>
      <c r="X650" s="732"/>
      <c r="Y650" s="732"/>
      <c r="Z650" s="732"/>
      <c r="AA650" s="732"/>
      <c r="AB650" s="732"/>
      <c r="AC650" s="731">
        <v>8950</v>
      </c>
      <c r="AD650" s="732"/>
      <c r="AE650" s="732"/>
      <c r="AF650" s="732"/>
      <c r="AG650" s="732"/>
      <c r="AH650" s="732"/>
      <c r="AI650" s="732"/>
      <c r="AJ650" s="732"/>
      <c r="AK650" s="732"/>
      <c r="AL650" s="731">
        <v>2086.5</v>
      </c>
      <c r="AM650" s="732"/>
      <c r="AN650" s="732"/>
      <c r="AO650" s="732"/>
      <c r="AP650" s="731">
        <v>853.3</v>
      </c>
      <c r="AQ650" s="732"/>
      <c r="AR650" s="732"/>
      <c r="AS650" s="732"/>
      <c r="AT650" s="731">
        <v>1200</v>
      </c>
      <c r="AU650" s="732"/>
      <c r="AV650" s="732"/>
      <c r="AW650" s="731">
        <v>2000</v>
      </c>
      <c r="AX650" s="732"/>
      <c r="AY650" s="731">
        <v>2800</v>
      </c>
      <c r="AZ650" s="731">
        <v>4990</v>
      </c>
      <c r="BA650" s="732"/>
      <c r="BB650" s="731">
        <v>3857</v>
      </c>
      <c r="BC650" s="731">
        <v>5000</v>
      </c>
      <c r="BD650" s="731">
        <v>6000</v>
      </c>
      <c r="BE650" s="732"/>
      <c r="BF650" s="732"/>
      <c r="BG650" s="731">
        <v>2500</v>
      </c>
      <c r="BH650" s="732"/>
      <c r="BI650" s="732"/>
      <c r="BJ650" s="731">
        <v>4300</v>
      </c>
      <c r="BK650" s="731">
        <v>1800</v>
      </c>
    </row>
    <row r="651" spans="1:63" ht="22.5" customHeight="1">
      <c r="A651" s="496">
        <v>5</v>
      </c>
      <c r="B651" s="497" t="s">
        <v>917</v>
      </c>
      <c r="C651" s="498" t="s">
        <v>916</v>
      </c>
      <c r="D651" s="498"/>
      <c r="E651" s="497"/>
      <c r="F651" s="498"/>
      <c r="G651" s="550" t="s">
        <v>3397</v>
      </c>
      <c r="H651" s="549" t="s">
        <v>708</v>
      </c>
      <c r="I651">
        <f t="shared" si="10"/>
        <v>3725199.26</v>
      </c>
      <c r="J651" s="731">
        <v>5775726.6699999999</v>
      </c>
      <c r="K651" s="731">
        <v>69650</v>
      </c>
      <c r="L651" s="731">
        <v>120430</v>
      </c>
      <c r="M651" s="731">
        <v>304273</v>
      </c>
      <c r="N651" s="731">
        <v>510490</v>
      </c>
      <c r="O651" s="731">
        <v>591130</v>
      </c>
      <c r="P651" s="731">
        <v>727518.69</v>
      </c>
      <c r="Q651" s="731">
        <v>672730.1</v>
      </c>
      <c r="R651" s="731">
        <v>146548.35</v>
      </c>
      <c r="S651" s="731">
        <v>634405.9</v>
      </c>
      <c r="T651" s="731">
        <v>296232.09999999998</v>
      </c>
      <c r="U651" s="731">
        <v>236800</v>
      </c>
      <c r="V651" s="731">
        <v>3725199.26</v>
      </c>
      <c r="W651" s="731">
        <v>110172.36</v>
      </c>
      <c r="X651" s="731">
        <v>103350</v>
      </c>
      <c r="Y651" s="731">
        <v>155671.45000000001</v>
      </c>
      <c r="Z651" s="731">
        <v>437309.2</v>
      </c>
      <c r="AA651" s="731">
        <v>341250</v>
      </c>
      <c r="AB651" s="731">
        <v>40100</v>
      </c>
      <c r="AC651" s="731">
        <v>76027.5</v>
      </c>
      <c r="AD651" s="731">
        <v>13108062.99</v>
      </c>
      <c r="AE651" s="731">
        <v>20611</v>
      </c>
      <c r="AF651" s="731">
        <v>893333.55</v>
      </c>
      <c r="AG651" s="731">
        <v>502672</v>
      </c>
      <c r="AH651" s="731">
        <v>409457.64</v>
      </c>
      <c r="AI651" s="731">
        <v>55520</v>
      </c>
      <c r="AJ651" s="731">
        <v>1038851.28</v>
      </c>
      <c r="AK651" s="731">
        <v>451818</v>
      </c>
      <c r="AL651" s="731">
        <v>556525.94999999995</v>
      </c>
      <c r="AM651" s="731">
        <v>118457.1</v>
      </c>
      <c r="AN651" s="731">
        <v>1216625.2</v>
      </c>
      <c r="AO651" s="731">
        <v>166585.43</v>
      </c>
      <c r="AP651" s="731">
        <v>608153</v>
      </c>
      <c r="AQ651" s="731">
        <v>8000</v>
      </c>
      <c r="AR651" s="731">
        <v>6662110.8600000003</v>
      </c>
      <c r="AS651" s="731">
        <v>424565.49</v>
      </c>
      <c r="AT651" s="731">
        <v>295203.8</v>
      </c>
      <c r="AU651" s="731">
        <v>2543059.87</v>
      </c>
      <c r="AV651" s="731">
        <v>120780.9</v>
      </c>
      <c r="AW651" s="731">
        <v>142905</v>
      </c>
      <c r="AX651" s="731">
        <v>362275.8</v>
      </c>
      <c r="AY651" s="731">
        <v>2577905.6</v>
      </c>
      <c r="AZ651" s="731">
        <v>270704</v>
      </c>
      <c r="BA651" s="731">
        <v>119758</v>
      </c>
      <c r="BB651" s="731">
        <v>184794.6</v>
      </c>
      <c r="BC651" s="731">
        <v>62750</v>
      </c>
      <c r="BD651" s="731">
        <v>7753206.5</v>
      </c>
      <c r="BE651" s="731">
        <v>1102929.1000000001</v>
      </c>
      <c r="BF651" s="731">
        <v>101965</v>
      </c>
      <c r="BG651" s="731">
        <v>1092928</v>
      </c>
      <c r="BH651" s="731">
        <v>72067.240000000005</v>
      </c>
      <c r="BI651" s="731">
        <v>212860.5</v>
      </c>
      <c r="BJ651" s="731">
        <v>248034.55</v>
      </c>
      <c r="BK651" s="731">
        <v>123143</v>
      </c>
    </row>
    <row r="652" spans="1:63" ht="22.5" customHeight="1">
      <c r="A652" s="496">
        <v>5</v>
      </c>
      <c r="B652" s="497" t="s">
        <v>917</v>
      </c>
      <c r="C652" s="498" t="s">
        <v>916</v>
      </c>
      <c r="D652" s="498"/>
      <c r="E652" s="497"/>
      <c r="F652" s="498"/>
      <c r="G652" s="548" t="s">
        <v>3398</v>
      </c>
      <c r="H652" s="547" t="s">
        <v>709</v>
      </c>
      <c r="I652">
        <f t="shared" si="10"/>
        <v>10870</v>
      </c>
      <c r="J652" s="731">
        <v>3700</v>
      </c>
      <c r="K652" s="731">
        <v>110050</v>
      </c>
      <c r="L652" s="731">
        <v>23080</v>
      </c>
      <c r="M652" s="731">
        <v>8300</v>
      </c>
      <c r="N652" s="731">
        <v>16947.05</v>
      </c>
      <c r="O652" s="731">
        <v>10000</v>
      </c>
      <c r="P652" s="731">
        <v>33150</v>
      </c>
      <c r="Q652" s="731">
        <v>110250</v>
      </c>
      <c r="R652" s="732"/>
      <c r="S652" s="731">
        <v>1300</v>
      </c>
      <c r="T652" s="731">
        <v>3200</v>
      </c>
      <c r="U652" s="731">
        <v>95500</v>
      </c>
      <c r="V652" s="731">
        <v>10870</v>
      </c>
      <c r="W652" s="731">
        <v>9900</v>
      </c>
      <c r="X652" s="731">
        <v>29290</v>
      </c>
      <c r="Y652" s="731">
        <v>2800</v>
      </c>
      <c r="Z652" s="731">
        <v>35325</v>
      </c>
      <c r="AA652" s="731">
        <v>11140</v>
      </c>
      <c r="AB652" s="732"/>
      <c r="AC652" s="731">
        <v>33950</v>
      </c>
      <c r="AD652" s="732"/>
      <c r="AE652" s="731">
        <v>11900</v>
      </c>
      <c r="AF652" s="731">
        <v>54813</v>
      </c>
      <c r="AG652" s="731">
        <v>33130</v>
      </c>
      <c r="AH652" s="731">
        <v>13950</v>
      </c>
      <c r="AI652" s="731">
        <v>1600</v>
      </c>
      <c r="AJ652" s="731">
        <v>94290</v>
      </c>
      <c r="AK652" s="731">
        <v>16160</v>
      </c>
      <c r="AL652" s="731">
        <v>33410</v>
      </c>
      <c r="AM652" s="731">
        <v>27740</v>
      </c>
      <c r="AN652" s="731">
        <v>9670</v>
      </c>
      <c r="AO652" s="731">
        <v>7380</v>
      </c>
      <c r="AP652" s="731">
        <v>128440</v>
      </c>
      <c r="AQ652" s="731">
        <v>13000</v>
      </c>
      <c r="AR652" s="731">
        <v>103270</v>
      </c>
      <c r="AS652" s="731">
        <v>19190</v>
      </c>
      <c r="AT652" s="731">
        <v>19800</v>
      </c>
      <c r="AU652" s="731">
        <v>1290</v>
      </c>
      <c r="AV652" s="731">
        <v>1390</v>
      </c>
      <c r="AW652" s="731">
        <v>15870</v>
      </c>
      <c r="AX652" s="731">
        <v>2600</v>
      </c>
      <c r="AY652" s="731">
        <v>162167</v>
      </c>
      <c r="AZ652" s="731">
        <v>24420</v>
      </c>
      <c r="BA652" s="731">
        <v>31320</v>
      </c>
      <c r="BB652" s="731">
        <v>1150</v>
      </c>
      <c r="BC652" s="731">
        <v>8630</v>
      </c>
      <c r="BD652" s="731">
        <v>479500</v>
      </c>
      <c r="BE652" s="731">
        <v>53504</v>
      </c>
      <c r="BF652" s="731">
        <v>2400</v>
      </c>
      <c r="BG652" s="731">
        <v>1500</v>
      </c>
      <c r="BH652" s="731">
        <v>14447</v>
      </c>
      <c r="BI652" s="731">
        <v>11355</v>
      </c>
      <c r="BJ652" s="731">
        <v>27241</v>
      </c>
      <c r="BK652" s="731">
        <v>25870</v>
      </c>
    </row>
    <row r="653" spans="1:63" ht="22.5" customHeight="1">
      <c r="A653" s="496">
        <v>5</v>
      </c>
      <c r="B653" s="497" t="s">
        <v>917</v>
      </c>
      <c r="C653" s="498" t="s">
        <v>916</v>
      </c>
      <c r="D653" s="498"/>
      <c r="E653" s="497"/>
      <c r="F653" s="498"/>
      <c r="G653" s="548" t="s">
        <v>3399</v>
      </c>
      <c r="H653" s="547" t="s">
        <v>710</v>
      </c>
      <c r="I653">
        <f t="shared" si="10"/>
        <v>429949.9</v>
      </c>
      <c r="J653" s="731">
        <v>2494917.14</v>
      </c>
      <c r="K653" s="731">
        <v>44919</v>
      </c>
      <c r="L653" s="731">
        <v>89855</v>
      </c>
      <c r="M653" s="731">
        <v>197123.3</v>
      </c>
      <c r="N653" s="731">
        <v>195383.6</v>
      </c>
      <c r="O653" s="731">
        <v>86760</v>
      </c>
      <c r="P653" s="731">
        <v>100940</v>
      </c>
      <c r="Q653" s="731">
        <v>122995.1</v>
      </c>
      <c r="R653" s="731">
        <v>70680</v>
      </c>
      <c r="S653" s="731">
        <v>43650</v>
      </c>
      <c r="T653" s="731">
        <v>20050</v>
      </c>
      <c r="U653" s="731">
        <v>66595</v>
      </c>
      <c r="V653" s="731">
        <v>429949.9</v>
      </c>
      <c r="W653" s="732"/>
      <c r="X653" s="731">
        <v>54142</v>
      </c>
      <c r="Y653" s="731">
        <v>106243.75</v>
      </c>
      <c r="Z653" s="731">
        <v>85916</v>
      </c>
      <c r="AA653" s="731">
        <v>169666</v>
      </c>
      <c r="AB653" s="732"/>
      <c r="AC653" s="731">
        <v>5490</v>
      </c>
      <c r="AD653" s="731">
        <v>13335393.65</v>
      </c>
      <c r="AE653" s="731">
        <v>576638</v>
      </c>
      <c r="AF653" s="731">
        <v>58510</v>
      </c>
      <c r="AG653" s="731">
        <v>59950</v>
      </c>
      <c r="AH653" s="731">
        <v>369748.3</v>
      </c>
      <c r="AI653" s="731">
        <v>92989.9</v>
      </c>
      <c r="AJ653" s="731">
        <v>462365</v>
      </c>
      <c r="AK653" s="731">
        <v>18294.8</v>
      </c>
      <c r="AL653" s="731">
        <v>91367.8</v>
      </c>
      <c r="AM653" s="731">
        <v>11195</v>
      </c>
      <c r="AN653" s="731">
        <v>88325</v>
      </c>
      <c r="AO653" s="731">
        <v>16960</v>
      </c>
      <c r="AP653" s="731">
        <v>158822.5</v>
      </c>
      <c r="AQ653" s="731">
        <v>15633</v>
      </c>
      <c r="AR653" s="731">
        <v>49679</v>
      </c>
      <c r="AS653" s="731">
        <v>56559.6</v>
      </c>
      <c r="AT653" s="731">
        <v>136580.75</v>
      </c>
      <c r="AU653" s="731">
        <v>2650</v>
      </c>
      <c r="AV653" s="731">
        <v>93732</v>
      </c>
      <c r="AW653" s="731">
        <v>69750</v>
      </c>
      <c r="AX653" s="731">
        <v>51240</v>
      </c>
      <c r="AY653" s="731">
        <v>34567.279999999999</v>
      </c>
      <c r="AZ653" s="731">
        <v>4780</v>
      </c>
      <c r="BA653" s="731">
        <v>47500</v>
      </c>
      <c r="BB653" s="731">
        <v>91102.75</v>
      </c>
      <c r="BC653" s="731">
        <v>21650</v>
      </c>
      <c r="BD653" s="731">
        <v>1619071.33</v>
      </c>
      <c r="BE653" s="731">
        <v>108633.2</v>
      </c>
      <c r="BF653" s="731">
        <v>39131</v>
      </c>
      <c r="BG653" s="731">
        <v>82050</v>
      </c>
      <c r="BH653" s="732"/>
      <c r="BI653" s="731">
        <v>8600</v>
      </c>
      <c r="BJ653" s="731">
        <v>114312</v>
      </c>
      <c r="BK653" s="731">
        <v>85624.72</v>
      </c>
    </row>
    <row r="654" spans="1:63" ht="22.5" customHeight="1">
      <c r="A654" s="496">
        <v>5</v>
      </c>
      <c r="B654" s="497" t="s">
        <v>917</v>
      </c>
      <c r="C654" s="498" t="s">
        <v>916</v>
      </c>
      <c r="D654" s="498"/>
      <c r="E654" s="497"/>
      <c r="F654" s="498"/>
      <c r="G654" s="548" t="s">
        <v>3400</v>
      </c>
      <c r="H654" s="547" t="s">
        <v>711</v>
      </c>
      <c r="I654">
        <f t="shared" si="10"/>
        <v>539849</v>
      </c>
      <c r="J654" s="732"/>
      <c r="K654" s="732"/>
      <c r="L654" s="732"/>
      <c r="M654" s="732"/>
      <c r="N654" s="731">
        <v>22113.34</v>
      </c>
      <c r="O654" s="732"/>
      <c r="P654" s="731">
        <v>233961.2</v>
      </c>
      <c r="Q654" s="732"/>
      <c r="R654" s="732"/>
      <c r="S654" s="732"/>
      <c r="T654" s="732"/>
      <c r="U654" s="732"/>
      <c r="V654" s="731">
        <v>539849</v>
      </c>
      <c r="W654" s="732"/>
      <c r="X654" s="732"/>
      <c r="Y654" s="732"/>
      <c r="Z654" s="731">
        <v>32100</v>
      </c>
      <c r="AA654" s="732"/>
      <c r="AB654" s="732"/>
      <c r="AC654" s="732"/>
      <c r="AD654" s="731">
        <v>1094536</v>
      </c>
      <c r="AE654" s="732"/>
      <c r="AF654" s="731">
        <v>81748</v>
      </c>
      <c r="AG654" s="731">
        <v>48934</v>
      </c>
      <c r="AH654" s="732"/>
      <c r="AI654" s="732"/>
      <c r="AJ654" s="732"/>
      <c r="AK654" s="732"/>
      <c r="AL654" s="731">
        <v>34240</v>
      </c>
      <c r="AM654" s="732"/>
      <c r="AN654" s="731">
        <v>90094</v>
      </c>
      <c r="AO654" s="732"/>
      <c r="AP654" s="732"/>
      <c r="AQ654" s="732"/>
      <c r="AR654" s="731">
        <v>621991</v>
      </c>
      <c r="AS654" s="732"/>
      <c r="AT654" s="732"/>
      <c r="AU654" s="731">
        <v>38520</v>
      </c>
      <c r="AV654" s="732"/>
      <c r="AW654" s="731">
        <v>45796</v>
      </c>
      <c r="AX654" s="732"/>
      <c r="AY654" s="731">
        <v>58849.919999999998</v>
      </c>
      <c r="AZ654" s="732"/>
      <c r="BA654" s="732"/>
      <c r="BB654" s="732"/>
      <c r="BC654" s="732"/>
      <c r="BD654" s="731">
        <v>747235.22</v>
      </c>
      <c r="BE654" s="732"/>
      <c r="BF654" s="732"/>
      <c r="BG654" s="731">
        <v>29104</v>
      </c>
      <c r="BH654" s="732"/>
      <c r="BI654" s="732"/>
      <c r="BJ654" s="732"/>
      <c r="BK654" s="732"/>
    </row>
    <row r="655" spans="1:63" ht="22.5" customHeight="1">
      <c r="A655" s="496">
        <v>5</v>
      </c>
      <c r="B655" s="497" t="s">
        <v>917</v>
      </c>
      <c r="C655" s="498" t="s">
        <v>916</v>
      </c>
      <c r="D655" s="498"/>
      <c r="E655" s="497"/>
      <c r="F655" s="498"/>
      <c r="G655" s="550" t="s">
        <v>3401</v>
      </c>
      <c r="H655" s="549" t="s">
        <v>712</v>
      </c>
      <c r="I655">
        <f t="shared" si="10"/>
        <v>0</v>
      </c>
      <c r="J655" s="732"/>
      <c r="K655" s="732"/>
      <c r="L655" s="732"/>
      <c r="M655" s="732"/>
      <c r="N655" s="732"/>
      <c r="O655" s="732"/>
      <c r="P655" s="732"/>
      <c r="Q655" s="731">
        <v>81498.67</v>
      </c>
      <c r="R655" s="732"/>
      <c r="S655" s="732"/>
      <c r="T655" s="732"/>
      <c r="U655" s="732"/>
      <c r="V655" s="732"/>
      <c r="W655" s="732"/>
      <c r="X655" s="732"/>
      <c r="Y655" s="732"/>
      <c r="Z655" s="732"/>
      <c r="AA655" s="732"/>
      <c r="AB655" s="732"/>
      <c r="AC655" s="732"/>
      <c r="AD655" s="731">
        <v>304195</v>
      </c>
      <c r="AE655" s="732"/>
      <c r="AF655" s="732"/>
      <c r="AG655" s="732"/>
      <c r="AH655" s="732"/>
      <c r="AI655" s="732"/>
      <c r="AJ655" s="732"/>
      <c r="AK655" s="732"/>
      <c r="AL655" s="731">
        <v>31000</v>
      </c>
      <c r="AM655" s="732"/>
      <c r="AN655" s="732"/>
      <c r="AO655" s="732"/>
      <c r="AP655" s="732"/>
      <c r="AQ655" s="732"/>
      <c r="AR655" s="732"/>
      <c r="AS655" s="732"/>
      <c r="AT655" s="732"/>
      <c r="AU655" s="732"/>
      <c r="AV655" s="732"/>
      <c r="AW655" s="731">
        <v>494900</v>
      </c>
      <c r="AX655" s="732"/>
      <c r="AY655" s="731">
        <v>11020</v>
      </c>
      <c r="AZ655" s="731">
        <v>129000</v>
      </c>
      <c r="BA655" s="732"/>
      <c r="BB655" s="732"/>
      <c r="BC655" s="731">
        <v>80000</v>
      </c>
      <c r="BD655" s="732"/>
      <c r="BE655" s="731">
        <v>10000</v>
      </c>
      <c r="BF655" s="732"/>
      <c r="BG655" s="732"/>
      <c r="BH655" s="732"/>
      <c r="BI655" s="732"/>
      <c r="BJ655" s="732"/>
      <c r="BK655" s="732"/>
    </row>
    <row r="656" spans="1:63" ht="22.5" customHeight="1">
      <c r="A656" s="496">
        <v>5</v>
      </c>
      <c r="B656" s="497" t="s">
        <v>917</v>
      </c>
      <c r="C656" s="498" t="s">
        <v>916</v>
      </c>
      <c r="D656" s="498"/>
      <c r="E656" s="497"/>
      <c r="F656" s="498"/>
      <c r="G656" s="550" t="s">
        <v>3402</v>
      </c>
      <c r="H656" s="549" t="s">
        <v>713</v>
      </c>
      <c r="I656">
        <f t="shared" si="10"/>
        <v>4191602</v>
      </c>
      <c r="J656" s="732"/>
      <c r="K656" s="732"/>
      <c r="L656" s="731">
        <v>55000</v>
      </c>
      <c r="M656" s="732"/>
      <c r="N656" s="732"/>
      <c r="O656" s="731">
        <v>467380</v>
      </c>
      <c r="P656" s="732"/>
      <c r="Q656" s="732"/>
      <c r="R656" s="732"/>
      <c r="S656" s="731">
        <v>44570</v>
      </c>
      <c r="T656" s="731">
        <v>244888</v>
      </c>
      <c r="U656" s="731">
        <v>18500</v>
      </c>
      <c r="V656" s="731">
        <v>4191602</v>
      </c>
      <c r="W656" s="732"/>
      <c r="X656" s="732"/>
      <c r="Y656" s="731">
        <v>520000</v>
      </c>
      <c r="Z656" s="731">
        <v>27000</v>
      </c>
      <c r="AA656" s="732"/>
      <c r="AB656" s="732"/>
      <c r="AC656" s="732"/>
      <c r="AD656" s="731">
        <v>27624603.940000001</v>
      </c>
      <c r="AE656" s="732"/>
      <c r="AF656" s="731">
        <v>205812.5</v>
      </c>
      <c r="AG656" s="732"/>
      <c r="AH656" s="731">
        <v>56436</v>
      </c>
      <c r="AI656" s="732"/>
      <c r="AJ656" s="731">
        <v>287500</v>
      </c>
      <c r="AK656" s="732"/>
      <c r="AL656" s="732"/>
      <c r="AM656" s="731">
        <v>95065</v>
      </c>
      <c r="AN656" s="731">
        <v>288320</v>
      </c>
      <c r="AO656" s="732"/>
      <c r="AP656" s="731">
        <v>128890</v>
      </c>
      <c r="AQ656" s="731">
        <v>33000</v>
      </c>
      <c r="AR656" s="731">
        <v>1519566.33</v>
      </c>
      <c r="AS656" s="732"/>
      <c r="AT656" s="732"/>
      <c r="AU656" s="732"/>
      <c r="AV656" s="731">
        <v>6000</v>
      </c>
      <c r="AW656" s="732"/>
      <c r="AX656" s="731">
        <v>116468</v>
      </c>
      <c r="AY656" s="731">
        <v>32500</v>
      </c>
      <c r="AZ656" s="731">
        <v>20745</v>
      </c>
      <c r="BA656" s="732"/>
      <c r="BB656" s="731">
        <v>83380</v>
      </c>
      <c r="BC656" s="732"/>
      <c r="BD656" s="731">
        <v>294720</v>
      </c>
      <c r="BE656" s="731">
        <v>374820.24</v>
      </c>
      <c r="BF656" s="731">
        <v>13000</v>
      </c>
      <c r="BG656" s="732"/>
      <c r="BH656" s="732"/>
      <c r="BI656" s="731">
        <v>107520</v>
      </c>
      <c r="BJ656" s="732"/>
      <c r="BK656" s="731">
        <v>83460</v>
      </c>
    </row>
    <row r="657" spans="1:63" ht="22.5" customHeight="1">
      <c r="A657" s="496">
        <v>5</v>
      </c>
      <c r="B657" s="497" t="s">
        <v>917</v>
      </c>
      <c r="C657" s="498" t="s">
        <v>916</v>
      </c>
      <c r="D657" s="498"/>
      <c r="E657" s="497"/>
      <c r="F657" s="498"/>
      <c r="G657" s="550" t="s">
        <v>3403</v>
      </c>
      <c r="H657" s="549" t="s">
        <v>714</v>
      </c>
      <c r="I657">
        <f t="shared" si="10"/>
        <v>1830340</v>
      </c>
      <c r="J657" s="731">
        <v>735440</v>
      </c>
      <c r="K657" s="732"/>
      <c r="L657" s="731">
        <v>3400</v>
      </c>
      <c r="M657" s="731">
        <v>14850</v>
      </c>
      <c r="N657" s="731">
        <v>163300</v>
      </c>
      <c r="O657" s="731">
        <v>103310</v>
      </c>
      <c r="P657" s="731">
        <v>89750</v>
      </c>
      <c r="Q657" s="731">
        <v>244900</v>
      </c>
      <c r="R657" s="731">
        <v>80900</v>
      </c>
      <c r="S657" s="731">
        <v>62370</v>
      </c>
      <c r="T657" s="731">
        <v>73000</v>
      </c>
      <c r="U657" s="731">
        <v>49250</v>
      </c>
      <c r="V657" s="731">
        <v>1830340</v>
      </c>
      <c r="W657" s="731">
        <v>53830</v>
      </c>
      <c r="X657" s="732"/>
      <c r="Y657" s="732"/>
      <c r="Z657" s="731">
        <v>141750</v>
      </c>
      <c r="AA657" s="731">
        <v>293593.82</v>
      </c>
      <c r="AB657" s="732"/>
      <c r="AC657" s="731">
        <v>89170</v>
      </c>
      <c r="AD657" s="731">
        <v>1973382.21</v>
      </c>
      <c r="AE657" s="732"/>
      <c r="AF657" s="731">
        <v>133825</v>
      </c>
      <c r="AG657" s="732"/>
      <c r="AH657" s="731">
        <v>54160</v>
      </c>
      <c r="AI657" s="731">
        <v>108180</v>
      </c>
      <c r="AJ657" s="731">
        <v>144242</v>
      </c>
      <c r="AK657" s="731">
        <v>57800</v>
      </c>
      <c r="AL657" s="731">
        <v>248545</v>
      </c>
      <c r="AM657" s="731">
        <v>151200</v>
      </c>
      <c r="AN657" s="731">
        <v>392080</v>
      </c>
      <c r="AO657" s="732"/>
      <c r="AP657" s="731">
        <v>315800</v>
      </c>
      <c r="AQ657" s="731">
        <v>96850</v>
      </c>
      <c r="AR657" s="731">
        <v>327500</v>
      </c>
      <c r="AS657" s="731">
        <v>40800</v>
      </c>
      <c r="AT657" s="731">
        <v>130000</v>
      </c>
      <c r="AU657" s="732"/>
      <c r="AV657" s="731">
        <v>52700</v>
      </c>
      <c r="AW657" s="732"/>
      <c r="AX657" s="731">
        <v>59260</v>
      </c>
      <c r="AY657" s="731">
        <v>103360</v>
      </c>
      <c r="AZ657" s="731">
        <v>122700</v>
      </c>
      <c r="BA657" s="732"/>
      <c r="BB657" s="731">
        <v>32150</v>
      </c>
      <c r="BC657" s="732"/>
      <c r="BD657" s="731">
        <v>1861721.36</v>
      </c>
      <c r="BE657" s="731">
        <v>163000</v>
      </c>
      <c r="BF657" s="731">
        <v>14700</v>
      </c>
      <c r="BG657" s="731">
        <v>413404</v>
      </c>
      <c r="BH657" s="731">
        <v>22000</v>
      </c>
      <c r="BI657" s="732"/>
      <c r="BJ657" s="731">
        <v>57850</v>
      </c>
      <c r="BK657" s="732"/>
    </row>
    <row r="658" spans="1:63" ht="22.5" customHeight="1">
      <c r="A658" s="496">
        <v>5</v>
      </c>
      <c r="B658" s="497" t="s">
        <v>917</v>
      </c>
      <c r="C658" s="498" t="s">
        <v>916</v>
      </c>
      <c r="D658" s="498"/>
      <c r="E658" s="497"/>
      <c r="F658" s="498"/>
      <c r="G658" s="550" t="s">
        <v>3404</v>
      </c>
      <c r="H658" s="549" t="s">
        <v>715</v>
      </c>
      <c r="I658">
        <f t="shared" si="10"/>
        <v>0</v>
      </c>
      <c r="J658" s="732"/>
      <c r="K658" s="732"/>
      <c r="L658" s="731">
        <v>85350</v>
      </c>
      <c r="M658" s="732"/>
      <c r="N658" s="731">
        <v>66780</v>
      </c>
      <c r="O658" s="731">
        <v>0</v>
      </c>
      <c r="P658" s="731">
        <v>318800</v>
      </c>
      <c r="Q658" s="732"/>
      <c r="R658" s="731">
        <v>114320</v>
      </c>
      <c r="S658" s="732"/>
      <c r="T658" s="731">
        <v>47800</v>
      </c>
      <c r="U658" s="731">
        <v>5000</v>
      </c>
      <c r="V658" s="732"/>
      <c r="W658" s="732"/>
      <c r="X658" s="732"/>
      <c r="Y658" s="732"/>
      <c r="Z658" s="731">
        <v>493400</v>
      </c>
      <c r="AA658" s="731">
        <v>68000</v>
      </c>
      <c r="AB658" s="732"/>
      <c r="AC658" s="732"/>
      <c r="AD658" s="732"/>
      <c r="AE658" s="732"/>
      <c r="AF658" s="732"/>
      <c r="AG658" s="731">
        <v>67174.600000000006</v>
      </c>
      <c r="AH658" s="731">
        <v>88800</v>
      </c>
      <c r="AI658" s="732"/>
      <c r="AJ658" s="731">
        <v>360116</v>
      </c>
      <c r="AK658" s="732"/>
      <c r="AL658" s="732"/>
      <c r="AM658" s="731">
        <v>96800</v>
      </c>
      <c r="AN658" s="732"/>
      <c r="AO658" s="732"/>
      <c r="AP658" s="732"/>
      <c r="AQ658" s="732"/>
      <c r="AR658" s="732"/>
      <c r="AS658" s="732"/>
      <c r="AT658" s="732"/>
      <c r="AU658" s="732"/>
      <c r="AV658" s="732"/>
      <c r="AW658" s="731">
        <v>19900</v>
      </c>
      <c r="AX658" s="732"/>
      <c r="AY658" s="731">
        <v>18070</v>
      </c>
      <c r="AZ658" s="732"/>
      <c r="BA658" s="732"/>
      <c r="BB658" s="732"/>
      <c r="BC658" s="732"/>
      <c r="BD658" s="732"/>
      <c r="BE658" s="731">
        <v>240000</v>
      </c>
      <c r="BF658" s="732"/>
      <c r="BG658" s="731">
        <v>57666</v>
      </c>
      <c r="BH658" s="731">
        <v>91150</v>
      </c>
      <c r="BI658" s="732"/>
      <c r="BJ658" s="732"/>
      <c r="BK658" s="732"/>
    </row>
    <row r="659" spans="1:63" ht="22.5" customHeight="1">
      <c r="A659" s="496">
        <v>5</v>
      </c>
      <c r="B659" s="497" t="s">
        <v>917</v>
      </c>
      <c r="C659" s="498" t="s">
        <v>916</v>
      </c>
      <c r="D659" s="498"/>
      <c r="E659" s="497"/>
      <c r="F659" s="498"/>
      <c r="G659" s="550" t="s">
        <v>3405</v>
      </c>
      <c r="H659" s="549" t="s">
        <v>716</v>
      </c>
      <c r="I659">
        <f t="shared" si="10"/>
        <v>3233440</v>
      </c>
      <c r="J659" s="731">
        <v>8528679.1999999993</v>
      </c>
      <c r="K659" s="731">
        <v>251363.8</v>
      </c>
      <c r="L659" s="731">
        <v>650372.4</v>
      </c>
      <c r="M659" s="731">
        <v>966115</v>
      </c>
      <c r="N659" s="731">
        <v>1235091.0900000001</v>
      </c>
      <c r="O659" s="731">
        <v>880016</v>
      </c>
      <c r="P659" s="731">
        <v>652091.5</v>
      </c>
      <c r="Q659" s="731">
        <v>731454.3</v>
      </c>
      <c r="R659" s="731">
        <v>641774.5</v>
      </c>
      <c r="S659" s="731">
        <v>828236.16</v>
      </c>
      <c r="T659" s="731">
        <v>562558.69999999995</v>
      </c>
      <c r="U659" s="731">
        <v>496634.7</v>
      </c>
      <c r="V659" s="731">
        <v>3233440</v>
      </c>
      <c r="W659" s="731">
        <v>452094.43</v>
      </c>
      <c r="X659" s="731">
        <v>323586.3</v>
      </c>
      <c r="Y659" s="731">
        <v>472904.9</v>
      </c>
      <c r="Z659" s="731">
        <v>734940</v>
      </c>
      <c r="AA659" s="731">
        <v>1063385</v>
      </c>
      <c r="AB659" s="731">
        <v>397250</v>
      </c>
      <c r="AC659" s="731">
        <v>424426.9</v>
      </c>
      <c r="AD659" s="731">
        <v>16361803.199999999</v>
      </c>
      <c r="AE659" s="731">
        <v>384182.2</v>
      </c>
      <c r="AF659" s="731">
        <v>1092174</v>
      </c>
      <c r="AG659" s="731">
        <v>1320202.74</v>
      </c>
      <c r="AH659" s="731">
        <v>1140442.17</v>
      </c>
      <c r="AI659" s="731">
        <v>506122.9</v>
      </c>
      <c r="AJ659" s="731">
        <v>1508286</v>
      </c>
      <c r="AK659" s="731">
        <v>936997.09</v>
      </c>
      <c r="AL659" s="731">
        <v>1280152</v>
      </c>
      <c r="AM659" s="731">
        <v>659345.9</v>
      </c>
      <c r="AN659" s="731">
        <v>688195</v>
      </c>
      <c r="AO659" s="731">
        <v>663716</v>
      </c>
      <c r="AP659" s="731">
        <v>793960.63</v>
      </c>
      <c r="AQ659" s="731">
        <v>647177.6</v>
      </c>
      <c r="AR659" s="731">
        <v>4181703.41</v>
      </c>
      <c r="AS659" s="731">
        <v>503208.1</v>
      </c>
      <c r="AT659" s="731">
        <v>399917.94</v>
      </c>
      <c r="AU659" s="731">
        <v>1333837.55</v>
      </c>
      <c r="AV659" s="731">
        <v>664228.18999999994</v>
      </c>
      <c r="AW659" s="731">
        <v>388239.1</v>
      </c>
      <c r="AX659" s="731">
        <v>559695.6</v>
      </c>
      <c r="AY659" s="731">
        <v>1315933.1599999999</v>
      </c>
      <c r="AZ659" s="731">
        <v>406337</v>
      </c>
      <c r="BA659" s="731">
        <v>292661.25</v>
      </c>
      <c r="BB659" s="731">
        <v>380589.7</v>
      </c>
      <c r="BC659" s="731">
        <v>500701.68</v>
      </c>
      <c r="BD659" s="731">
        <v>1947900.95</v>
      </c>
      <c r="BE659" s="731">
        <v>769269.3</v>
      </c>
      <c r="BF659" s="731">
        <v>496884.35</v>
      </c>
      <c r="BG659" s="731">
        <v>798972.3</v>
      </c>
      <c r="BH659" s="731">
        <v>191752.5</v>
      </c>
      <c r="BI659" s="731">
        <v>912731.39</v>
      </c>
      <c r="BJ659" s="731">
        <v>986971.66</v>
      </c>
      <c r="BK659" s="731">
        <v>522973.9</v>
      </c>
    </row>
    <row r="660" spans="1:63" ht="22.5" customHeight="1">
      <c r="A660" s="496">
        <v>5</v>
      </c>
      <c r="B660" s="497" t="s">
        <v>917</v>
      </c>
      <c r="C660" s="498" t="s">
        <v>916</v>
      </c>
      <c r="D660" s="498"/>
      <c r="E660" s="497"/>
      <c r="F660" s="498"/>
      <c r="G660" s="550" t="s">
        <v>3406</v>
      </c>
      <c r="H660" s="549" t="s">
        <v>717</v>
      </c>
      <c r="I660">
        <f t="shared" si="10"/>
        <v>0</v>
      </c>
      <c r="J660" s="732"/>
      <c r="K660" s="731">
        <v>100000</v>
      </c>
      <c r="L660" s="732"/>
      <c r="M660" s="732"/>
      <c r="N660" s="732"/>
      <c r="O660" s="732"/>
      <c r="P660" s="732"/>
      <c r="Q660" s="732"/>
      <c r="R660" s="732"/>
      <c r="S660" s="732"/>
      <c r="T660" s="732"/>
      <c r="U660" s="732"/>
      <c r="V660" s="732"/>
      <c r="W660" s="732"/>
      <c r="X660" s="732"/>
      <c r="Y660" s="731">
        <v>6000</v>
      </c>
      <c r="Z660" s="732"/>
      <c r="AA660" s="732"/>
      <c r="AB660" s="732"/>
      <c r="AC660" s="732"/>
      <c r="AD660" s="731">
        <v>9638979</v>
      </c>
      <c r="AE660" s="732"/>
      <c r="AF660" s="732"/>
      <c r="AG660" s="732"/>
      <c r="AH660" s="732"/>
      <c r="AI660" s="732"/>
      <c r="AJ660" s="732"/>
      <c r="AK660" s="732"/>
      <c r="AL660" s="732"/>
      <c r="AM660" s="731">
        <v>718379.2</v>
      </c>
      <c r="AN660" s="732"/>
      <c r="AO660" s="732"/>
      <c r="AP660" s="732"/>
      <c r="AQ660" s="732"/>
      <c r="AR660" s="731">
        <v>1765655</v>
      </c>
      <c r="AS660" s="732"/>
      <c r="AT660" s="731">
        <v>499800</v>
      </c>
      <c r="AU660" s="731">
        <v>2118427.31</v>
      </c>
      <c r="AV660" s="731">
        <v>1280960</v>
      </c>
      <c r="AW660" s="732"/>
      <c r="AX660" s="732"/>
      <c r="AY660" s="731">
        <v>2217512.5</v>
      </c>
      <c r="AZ660" s="731">
        <v>978825.36</v>
      </c>
      <c r="BA660" s="732"/>
      <c r="BB660" s="732"/>
      <c r="BC660" s="731">
        <v>461390</v>
      </c>
      <c r="BD660" s="731">
        <v>1939030</v>
      </c>
      <c r="BE660" s="731">
        <v>37450</v>
      </c>
      <c r="BF660" s="731">
        <v>88440</v>
      </c>
      <c r="BG660" s="732"/>
      <c r="BH660" s="731">
        <v>480216</v>
      </c>
      <c r="BI660" s="732"/>
      <c r="BJ660" s="732"/>
      <c r="BK660" s="732"/>
    </row>
    <row r="661" spans="1:63" ht="22.5" customHeight="1">
      <c r="A661" s="496">
        <v>5</v>
      </c>
      <c r="B661" s="497" t="s">
        <v>917</v>
      </c>
      <c r="C661" s="498" t="s">
        <v>916</v>
      </c>
      <c r="D661" s="498"/>
      <c r="E661" s="497"/>
      <c r="F661" s="498"/>
      <c r="G661" s="550" t="s">
        <v>3407</v>
      </c>
      <c r="H661" s="549" t="s">
        <v>718</v>
      </c>
      <c r="I661">
        <f t="shared" si="10"/>
        <v>0</v>
      </c>
      <c r="J661" s="731">
        <v>12601030.4</v>
      </c>
      <c r="K661" s="732"/>
      <c r="L661" s="732"/>
      <c r="M661" s="731">
        <v>1643160</v>
      </c>
      <c r="N661" s="732"/>
      <c r="O661" s="732"/>
      <c r="P661" s="732"/>
      <c r="Q661" s="732"/>
      <c r="R661" s="732"/>
      <c r="S661" s="732"/>
      <c r="T661" s="732"/>
      <c r="U661" s="731">
        <v>845965</v>
      </c>
      <c r="V661" s="732"/>
      <c r="W661" s="731">
        <v>769056</v>
      </c>
      <c r="X661" s="732"/>
      <c r="Y661" s="731">
        <v>636340</v>
      </c>
      <c r="Z661" s="732"/>
      <c r="AA661" s="732"/>
      <c r="AB661" s="731">
        <v>563360</v>
      </c>
      <c r="AC661" s="732"/>
      <c r="AD661" s="731">
        <v>373380</v>
      </c>
      <c r="AE661" s="731">
        <v>656220</v>
      </c>
      <c r="AF661" s="732"/>
      <c r="AG661" s="732"/>
      <c r="AH661" s="732"/>
      <c r="AI661" s="732"/>
      <c r="AJ661" s="732"/>
      <c r="AK661" s="732"/>
      <c r="AL661" s="732"/>
      <c r="AM661" s="732"/>
      <c r="AN661" s="732"/>
      <c r="AO661" s="732"/>
      <c r="AP661" s="731">
        <v>933310</v>
      </c>
      <c r="AQ661" s="731">
        <v>281150</v>
      </c>
      <c r="AR661" s="732"/>
      <c r="AS661" s="732"/>
      <c r="AT661" s="731">
        <v>1094007</v>
      </c>
      <c r="AU661" s="732"/>
      <c r="AV661" s="731">
        <v>1001735</v>
      </c>
      <c r="AW661" s="731">
        <v>927040</v>
      </c>
      <c r="AX661" s="731">
        <v>523760</v>
      </c>
      <c r="AY661" s="732"/>
      <c r="AZ661" s="731">
        <v>839996</v>
      </c>
      <c r="BA661" s="731">
        <v>499280</v>
      </c>
      <c r="BB661" s="731">
        <v>463247</v>
      </c>
      <c r="BC661" s="731">
        <v>621480</v>
      </c>
      <c r="BD661" s="732"/>
      <c r="BE661" s="732"/>
      <c r="BF661" s="732"/>
      <c r="BG661" s="732"/>
      <c r="BH661" s="731">
        <v>156420</v>
      </c>
      <c r="BI661" s="732"/>
      <c r="BJ661" s="732"/>
      <c r="BK661" s="732"/>
    </row>
    <row r="662" spans="1:63" ht="22.5" customHeight="1">
      <c r="A662" s="496">
        <v>5</v>
      </c>
      <c r="B662" s="497" t="s">
        <v>917</v>
      </c>
      <c r="C662" s="498" t="s">
        <v>916</v>
      </c>
      <c r="D662" s="498"/>
      <c r="E662" s="497"/>
      <c r="F662" s="498"/>
      <c r="G662" s="550" t="s">
        <v>3408</v>
      </c>
      <c r="H662" s="549" t="s">
        <v>719</v>
      </c>
      <c r="I662">
        <f t="shared" si="10"/>
        <v>0</v>
      </c>
      <c r="J662" s="732"/>
      <c r="K662" s="732"/>
      <c r="L662" s="732"/>
      <c r="M662" s="732"/>
      <c r="N662" s="732"/>
      <c r="O662" s="732"/>
      <c r="P662" s="732"/>
      <c r="Q662" s="732"/>
      <c r="R662" s="732"/>
      <c r="S662" s="732"/>
      <c r="T662" s="732"/>
      <c r="U662" s="732"/>
      <c r="V662" s="732"/>
      <c r="W662" s="732"/>
      <c r="X662" s="732"/>
      <c r="Y662" s="732"/>
      <c r="Z662" s="732"/>
      <c r="AA662" s="732"/>
      <c r="AB662" s="732"/>
      <c r="AC662" s="732"/>
      <c r="AD662" s="731">
        <v>3025750</v>
      </c>
      <c r="AE662" s="732"/>
      <c r="AF662" s="732"/>
      <c r="AG662" s="732"/>
      <c r="AH662" s="732"/>
      <c r="AI662" s="732"/>
      <c r="AJ662" s="732"/>
      <c r="AK662" s="732"/>
      <c r="AL662" s="732"/>
      <c r="AM662" s="732"/>
      <c r="AN662" s="732"/>
      <c r="AO662" s="732"/>
      <c r="AP662" s="732"/>
      <c r="AQ662" s="732"/>
      <c r="AR662" s="732"/>
      <c r="AS662" s="732"/>
      <c r="AT662" s="732"/>
      <c r="AU662" s="732"/>
      <c r="AV662" s="732"/>
      <c r="AW662" s="732"/>
      <c r="AX662" s="732"/>
      <c r="AY662" s="731">
        <v>9500</v>
      </c>
      <c r="AZ662" s="731">
        <v>3200</v>
      </c>
      <c r="BA662" s="732"/>
      <c r="BB662" s="732"/>
      <c r="BC662" s="732"/>
      <c r="BD662" s="731">
        <v>126000</v>
      </c>
      <c r="BE662" s="732"/>
      <c r="BF662" s="732"/>
      <c r="BG662" s="732"/>
      <c r="BH662" s="732"/>
      <c r="BI662" s="732"/>
      <c r="BJ662" s="732"/>
      <c r="BK662" s="732"/>
    </row>
    <row r="663" spans="1:63" ht="22.5" customHeight="1">
      <c r="A663" s="496">
        <v>5</v>
      </c>
      <c r="B663" s="497" t="s">
        <v>917</v>
      </c>
      <c r="C663" s="498" t="s">
        <v>916</v>
      </c>
      <c r="D663" s="498"/>
      <c r="E663" s="497"/>
      <c r="F663" s="498"/>
      <c r="G663" s="548" t="s">
        <v>3409</v>
      </c>
      <c r="H663" s="547" t="s">
        <v>720</v>
      </c>
      <c r="I663">
        <f t="shared" si="10"/>
        <v>0</v>
      </c>
      <c r="J663" s="731">
        <v>2197225.5</v>
      </c>
      <c r="K663" s="732"/>
      <c r="L663" s="732"/>
      <c r="M663" s="731">
        <v>181402.14</v>
      </c>
      <c r="N663" s="732"/>
      <c r="O663" s="731">
        <v>186000</v>
      </c>
      <c r="P663" s="732"/>
      <c r="Q663" s="731">
        <v>206082</v>
      </c>
      <c r="R663" s="732"/>
      <c r="S663" s="731">
        <v>217800</v>
      </c>
      <c r="T663" s="732"/>
      <c r="U663" s="732"/>
      <c r="V663" s="732"/>
      <c r="W663" s="732"/>
      <c r="X663" s="732"/>
      <c r="Y663" s="731">
        <v>21450</v>
      </c>
      <c r="Z663" s="731">
        <v>758844</v>
      </c>
      <c r="AA663" s="732"/>
      <c r="AB663" s="732"/>
      <c r="AC663" s="732"/>
      <c r="AD663" s="731">
        <v>8404664</v>
      </c>
      <c r="AE663" s="732"/>
      <c r="AF663" s="732"/>
      <c r="AG663" s="732"/>
      <c r="AH663" s="732"/>
      <c r="AI663" s="732"/>
      <c r="AJ663" s="731">
        <v>1273320</v>
      </c>
      <c r="AK663" s="732"/>
      <c r="AL663" s="732"/>
      <c r="AM663" s="732"/>
      <c r="AN663" s="732"/>
      <c r="AO663" s="732"/>
      <c r="AP663" s="732"/>
      <c r="AQ663" s="732"/>
      <c r="AR663" s="732"/>
      <c r="AS663" s="732"/>
      <c r="AT663" s="732"/>
      <c r="AU663" s="732"/>
      <c r="AV663" s="732"/>
      <c r="AW663" s="732"/>
      <c r="AX663" s="732"/>
      <c r="AY663" s="732"/>
      <c r="AZ663" s="732"/>
      <c r="BA663" s="732"/>
      <c r="BB663" s="732"/>
      <c r="BC663" s="732"/>
      <c r="BD663" s="731">
        <v>2468143.52</v>
      </c>
      <c r="BE663" s="732"/>
      <c r="BF663" s="732"/>
      <c r="BG663" s="732"/>
      <c r="BH663" s="732"/>
      <c r="BI663" s="732"/>
      <c r="BJ663" s="732"/>
      <c r="BK663" s="732"/>
    </row>
    <row r="664" spans="1:63" ht="22.5" customHeight="1">
      <c r="A664" s="496">
        <v>5</v>
      </c>
      <c r="B664" s="497" t="s">
        <v>917</v>
      </c>
      <c r="C664" s="498" t="s">
        <v>916</v>
      </c>
      <c r="D664" s="498"/>
      <c r="E664" s="497"/>
      <c r="F664" s="498"/>
      <c r="G664" s="550" t="s">
        <v>3410</v>
      </c>
      <c r="H664" s="549" t="s">
        <v>721</v>
      </c>
      <c r="I664">
        <f t="shared" si="10"/>
        <v>0</v>
      </c>
      <c r="J664" s="731">
        <v>1044060</v>
      </c>
      <c r="K664" s="732"/>
      <c r="L664" s="732"/>
      <c r="M664" s="732"/>
      <c r="N664" s="732"/>
      <c r="O664" s="732"/>
      <c r="P664" s="732"/>
      <c r="Q664" s="732"/>
      <c r="R664" s="732"/>
      <c r="S664" s="732"/>
      <c r="T664" s="732"/>
      <c r="U664" s="732"/>
      <c r="V664" s="732"/>
      <c r="W664" s="732"/>
      <c r="X664" s="732"/>
      <c r="Y664" s="732"/>
      <c r="Z664" s="731">
        <v>53700</v>
      </c>
      <c r="AA664" s="731">
        <v>32553.200000000001</v>
      </c>
      <c r="AB664" s="732"/>
      <c r="AC664" s="732"/>
      <c r="AD664" s="731">
        <v>607852</v>
      </c>
      <c r="AE664" s="732"/>
      <c r="AF664" s="732"/>
      <c r="AG664" s="732"/>
      <c r="AH664" s="732"/>
      <c r="AI664" s="732"/>
      <c r="AJ664" s="732"/>
      <c r="AK664" s="732"/>
      <c r="AL664" s="732"/>
      <c r="AM664" s="732"/>
      <c r="AN664" s="732"/>
      <c r="AO664" s="732"/>
      <c r="AP664" s="731">
        <v>23320</v>
      </c>
      <c r="AQ664" s="732"/>
      <c r="AR664" s="731">
        <v>4891707.1500000004</v>
      </c>
      <c r="AS664" s="732"/>
      <c r="AT664" s="732"/>
      <c r="AU664" s="732"/>
      <c r="AV664" s="732"/>
      <c r="AW664" s="732"/>
      <c r="AX664" s="732"/>
      <c r="AY664" s="732"/>
      <c r="AZ664" s="732"/>
      <c r="BA664" s="732"/>
      <c r="BB664" s="732"/>
      <c r="BC664" s="732"/>
      <c r="BD664" s="732"/>
      <c r="BE664" s="731">
        <v>1200</v>
      </c>
      <c r="BF664" s="731">
        <v>94050</v>
      </c>
      <c r="BG664" s="732"/>
      <c r="BH664" s="731">
        <v>122415.48</v>
      </c>
      <c r="BI664" s="732"/>
      <c r="BJ664" s="732"/>
      <c r="BK664" s="732"/>
    </row>
    <row r="665" spans="1:63" ht="22.5" customHeight="1">
      <c r="A665" s="496">
        <v>5</v>
      </c>
      <c r="B665" s="497" t="s">
        <v>917</v>
      </c>
      <c r="C665" s="498" t="s">
        <v>916</v>
      </c>
      <c r="D665" s="498"/>
      <c r="E665" s="497"/>
      <c r="F665" s="498"/>
      <c r="G665" s="550" t="s">
        <v>3411</v>
      </c>
      <c r="H665" s="549" t="s">
        <v>722</v>
      </c>
      <c r="I665">
        <f t="shared" si="10"/>
        <v>1022100.9</v>
      </c>
      <c r="J665" s="731">
        <v>2188136.06</v>
      </c>
      <c r="K665" s="731">
        <v>86266</v>
      </c>
      <c r="L665" s="731">
        <v>199055.5</v>
      </c>
      <c r="M665" s="731">
        <v>345102</v>
      </c>
      <c r="N665" s="731">
        <v>425187</v>
      </c>
      <c r="O665" s="731">
        <v>284978.5</v>
      </c>
      <c r="P665" s="731">
        <v>231475</v>
      </c>
      <c r="Q665" s="731">
        <v>313940</v>
      </c>
      <c r="R665" s="731">
        <v>259730</v>
      </c>
      <c r="S665" s="731">
        <v>208035</v>
      </c>
      <c r="T665" s="731">
        <v>127138</v>
      </c>
      <c r="U665" s="731">
        <v>129120</v>
      </c>
      <c r="V665" s="731">
        <v>1022100.9</v>
      </c>
      <c r="W665" s="731">
        <v>68813</v>
      </c>
      <c r="X665" s="731">
        <v>56210</v>
      </c>
      <c r="Y665" s="731">
        <v>82830</v>
      </c>
      <c r="Z665" s="731">
        <v>130072.42</v>
      </c>
      <c r="AA665" s="731">
        <v>130400</v>
      </c>
      <c r="AB665" s="731">
        <v>89089</v>
      </c>
      <c r="AC665" s="731">
        <v>19048</v>
      </c>
      <c r="AD665" s="731">
        <v>5493739.6299999999</v>
      </c>
      <c r="AE665" s="731">
        <v>203211</v>
      </c>
      <c r="AF665" s="731">
        <v>347265</v>
      </c>
      <c r="AG665" s="731">
        <v>248042.89</v>
      </c>
      <c r="AH665" s="731">
        <v>382518.97</v>
      </c>
      <c r="AI665" s="731">
        <v>92576</v>
      </c>
      <c r="AJ665" s="731">
        <v>448754.46</v>
      </c>
      <c r="AK665" s="731">
        <v>204335.25</v>
      </c>
      <c r="AL665" s="731">
        <v>410952</v>
      </c>
      <c r="AM665" s="731">
        <v>230468</v>
      </c>
      <c r="AN665" s="731">
        <v>591939</v>
      </c>
      <c r="AO665" s="731">
        <v>188910</v>
      </c>
      <c r="AP665" s="731">
        <v>210260</v>
      </c>
      <c r="AQ665" s="731">
        <v>88350</v>
      </c>
      <c r="AR665" s="731">
        <v>1089123.33</v>
      </c>
      <c r="AS665" s="731">
        <v>142879</v>
      </c>
      <c r="AT665" s="731">
        <v>130759.55</v>
      </c>
      <c r="AU665" s="731">
        <v>354178.2</v>
      </c>
      <c r="AV665" s="731">
        <v>170847.83</v>
      </c>
      <c r="AW665" s="731">
        <v>97660</v>
      </c>
      <c r="AX665" s="731">
        <v>123650.78</v>
      </c>
      <c r="AY665" s="731">
        <v>495880.78</v>
      </c>
      <c r="AZ665" s="731">
        <v>123775.1</v>
      </c>
      <c r="BA665" s="731">
        <v>83118.600000000006</v>
      </c>
      <c r="BB665" s="731">
        <v>78970.42</v>
      </c>
      <c r="BC665" s="731">
        <v>85705</v>
      </c>
      <c r="BD665" s="731">
        <v>723659.88</v>
      </c>
      <c r="BE665" s="731">
        <v>249974</v>
      </c>
      <c r="BF665" s="731">
        <v>112540</v>
      </c>
      <c r="BG665" s="731">
        <v>247830</v>
      </c>
      <c r="BH665" s="731">
        <v>62217</v>
      </c>
      <c r="BI665" s="731">
        <v>379440</v>
      </c>
      <c r="BJ665" s="731">
        <v>177220</v>
      </c>
      <c r="BK665" s="731">
        <v>132132</v>
      </c>
    </row>
    <row r="666" spans="1:63" ht="22.5" customHeight="1">
      <c r="A666" s="496">
        <v>5</v>
      </c>
      <c r="B666" s="497" t="s">
        <v>917</v>
      </c>
      <c r="C666" s="498" t="s">
        <v>916</v>
      </c>
      <c r="D666" s="498"/>
      <c r="E666" s="497"/>
      <c r="F666" s="498"/>
      <c r="G666" s="550" t="s">
        <v>3412</v>
      </c>
      <c r="H666" s="549" t="s">
        <v>723</v>
      </c>
      <c r="I666">
        <f t="shared" si="10"/>
        <v>0</v>
      </c>
      <c r="J666" s="731">
        <v>28020229.600000001</v>
      </c>
      <c r="K666" s="731">
        <v>540730</v>
      </c>
      <c r="L666" s="731">
        <v>451000</v>
      </c>
      <c r="M666" s="731">
        <v>483066</v>
      </c>
      <c r="N666" s="731">
        <v>7734158</v>
      </c>
      <c r="O666" s="731">
        <v>3339409.78</v>
      </c>
      <c r="P666" s="731">
        <v>41600</v>
      </c>
      <c r="Q666" s="731">
        <v>858000</v>
      </c>
      <c r="R666" s="731">
        <v>816000</v>
      </c>
      <c r="S666" s="731">
        <v>507700</v>
      </c>
      <c r="T666" s="731">
        <v>499200</v>
      </c>
      <c r="U666" s="731">
        <v>488200</v>
      </c>
      <c r="V666" s="732"/>
      <c r="W666" s="731">
        <v>480000</v>
      </c>
      <c r="X666" s="731">
        <v>407000</v>
      </c>
      <c r="Y666" s="731">
        <v>1345400</v>
      </c>
      <c r="Z666" s="731">
        <v>8093233.1200000001</v>
      </c>
      <c r="AA666" s="731">
        <v>474000</v>
      </c>
      <c r="AB666" s="731">
        <v>360000</v>
      </c>
      <c r="AC666" s="731">
        <v>330000</v>
      </c>
      <c r="AD666" s="731">
        <v>2160000</v>
      </c>
      <c r="AE666" s="732"/>
      <c r="AF666" s="731">
        <v>539500</v>
      </c>
      <c r="AG666" s="731">
        <v>388160</v>
      </c>
      <c r="AH666" s="731">
        <v>861243.6</v>
      </c>
      <c r="AI666" s="731">
        <v>2259131.2000000002</v>
      </c>
      <c r="AJ666" s="731">
        <v>235800</v>
      </c>
      <c r="AK666" s="731">
        <v>1848500</v>
      </c>
      <c r="AL666" s="731">
        <v>420000</v>
      </c>
      <c r="AM666" s="731">
        <v>748450</v>
      </c>
      <c r="AN666" s="731">
        <v>8408297.0800000001</v>
      </c>
      <c r="AO666" s="731">
        <v>400000</v>
      </c>
      <c r="AP666" s="731">
        <v>72341</v>
      </c>
      <c r="AQ666" s="731">
        <v>1356653.4</v>
      </c>
      <c r="AR666" s="731">
        <v>6377495</v>
      </c>
      <c r="AS666" s="731">
        <v>764577</v>
      </c>
      <c r="AT666" s="731">
        <v>444000</v>
      </c>
      <c r="AU666" s="731">
        <v>16734000</v>
      </c>
      <c r="AV666" s="731">
        <v>420000</v>
      </c>
      <c r="AW666" s="731">
        <v>475050</v>
      </c>
      <c r="AX666" s="731">
        <v>1548138.5</v>
      </c>
      <c r="AY666" s="731">
        <v>17322480</v>
      </c>
      <c r="AZ666" s="731">
        <v>444000</v>
      </c>
      <c r="BA666" s="731">
        <v>296000</v>
      </c>
      <c r="BB666" s="731">
        <v>324000</v>
      </c>
      <c r="BC666" s="731">
        <v>138000</v>
      </c>
      <c r="BD666" s="731">
        <v>9851740</v>
      </c>
      <c r="BE666" s="731">
        <v>4640064.95</v>
      </c>
      <c r="BF666" s="732"/>
      <c r="BG666" s="731">
        <v>11154506.060000001</v>
      </c>
      <c r="BH666" s="732"/>
      <c r="BI666" s="731">
        <v>125670</v>
      </c>
      <c r="BJ666" s="732"/>
      <c r="BK666" s="732"/>
    </row>
    <row r="667" spans="1:63" ht="22.5" customHeight="1">
      <c r="A667" s="496">
        <v>5</v>
      </c>
      <c r="B667" s="497" t="s">
        <v>917</v>
      </c>
      <c r="C667" s="498" t="s">
        <v>916</v>
      </c>
      <c r="D667" s="498"/>
      <c r="E667" s="497"/>
      <c r="F667" s="498"/>
      <c r="G667" s="548" t="s">
        <v>3413</v>
      </c>
      <c r="H667" s="547" t="s">
        <v>724</v>
      </c>
      <c r="I667">
        <f t="shared" si="10"/>
        <v>32315082.02</v>
      </c>
      <c r="J667" s="731">
        <v>9444671.8100000005</v>
      </c>
      <c r="K667" s="731">
        <v>3136452.51</v>
      </c>
      <c r="L667" s="731">
        <v>691490</v>
      </c>
      <c r="M667" s="731">
        <v>459930.93</v>
      </c>
      <c r="N667" s="731">
        <v>2420698.5099999998</v>
      </c>
      <c r="O667" s="731">
        <v>2456518.44</v>
      </c>
      <c r="P667" s="731">
        <v>3857760.29</v>
      </c>
      <c r="Q667" s="731">
        <v>1406124.76</v>
      </c>
      <c r="R667" s="731">
        <v>1029193.34</v>
      </c>
      <c r="S667" s="731">
        <v>541096.82999999996</v>
      </c>
      <c r="T667" s="731">
        <v>1213764.07</v>
      </c>
      <c r="U667" s="731">
        <v>2391524.27</v>
      </c>
      <c r="V667" s="731">
        <v>32315082.02</v>
      </c>
      <c r="W667" s="731">
        <v>832987.74</v>
      </c>
      <c r="X667" s="731">
        <v>1382161.96</v>
      </c>
      <c r="Y667" s="731">
        <v>785962.9</v>
      </c>
      <c r="Z667" s="731">
        <v>1506768.35</v>
      </c>
      <c r="AA667" s="731">
        <v>881187.6</v>
      </c>
      <c r="AB667" s="731">
        <v>1264287.9099999999</v>
      </c>
      <c r="AC667" s="731">
        <v>497876.23</v>
      </c>
      <c r="AD667" s="731">
        <v>34418522.350000001</v>
      </c>
      <c r="AE667" s="731">
        <v>4546293.09</v>
      </c>
      <c r="AF667" s="731">
        <v>1149907.19</v>
      </c>
      <c r="AG667" s="731">
        <v>2784407.14</v>
      </c>
      <c r="AH667" s="731">
        <v>2759300.34</v>
      </c>
      <c r="AI667" s="731">
        <v>613137.4</v>
      </c>
      <c r="AJ667" s="731">
        <v>5542594.2699999996</v>
      </c>
      <c r="AK667" s="731">
        <v>1768225.35</v>
      </c>
      <c r="AL667" s="731">
        <v>4074563.78</v>
      </c>
      <c r="AM667" s="731">
        <v>1860915.8</v>
      </c>
      <c r="AN667" s="731">
        <v>978881.88</v>
      </c>
      <c r="AO667" s="731">
        <v>1542007</v>
      </c>
      <c r="AP667" s="731">
        <v>981239</v>
      </c>
      <c r="AQ667" s="731">
        <v>1745661.19</v>
      </c>
      <c r="AR667" s="731">
        <v>4781479.28</v>
      </c>
      <c r="AS667" s="731">
        <v>548071.75</v>
      </c>
      <c r="AT667" s="731">
        <v>1257888.76</v>
      </c>
      <c r="AU667" s="731">
        <v>7576998.0300000003</v>
      </c>
      <c r="AV667" s="731">
        <v>751482.07</v>
      </c>
      <c r="AW667" s="731">
        <v>2906598.75</v>
      </c>
      <c r="AX667" s="731">
        <v>868278.23</v>
      </c>
      <c r="AY667" s="731">
        <v>1192860.02</v>
      </c>
      <c r="AZ667" s="731">
        <v>1042263.68</v>
      </c>
      <c r="BA667" s="731">
        <v>1051755.5</v>
      </c>
      <c r="BB667" s="731">
        <v>1826788.26</v>
      </c>
      <c r="BC667" s="731">
        <v>1606936.5</v>
      </c>
      <c r="BD667" s="731">
        <v>4571351.8899999997</v>
      </c>
      <c r="BE667" s="731">
        <v>933341.23</v>
      </c>
      <c r="BF667" s="731">
        <v>1547875.95</v>
      </c>
      <c r="BG667" s="731">
        <v>2101839.52</v>
      </c>
      <c r="BH667" s="731">
        <v>688091.12</v>
      </c>
      <c r="BI667" s="731">
        <v>2023758.65</v>
      </c>
      <c r="BJ667" s="731">
        <v>1727696.33</v>
      </c>
      <c r="BK667" s="731">
        <v>863449.7</v>
      </c>
    </row>
    <row r="668" spans="1:63" ht="22.5" customHeight="1">
      <c r="A668" s="496">
        <v>5</v>
      </c>
      <c r="B668" s="497" t="s">
        <v>917</v>
      </c>
      <c r="C668" s="498" t="s">
        <v>916</v>
      </c>
      <c r="D668" s="498"/>
      <c r="E668" s="497"/>
      <c r="F668" s="498"/>
      <c r="G668" s="550" t="s">
        <v>3414</v>
      </c>
      <c r="H668" s="549" t="s">
        <v>725</v>
      </c>
      <c r="I668">
        <f t="shared" si="10"/>
        <v>17881134</v>
      </c>
      <c r="J668" s="731">
        <v>18118298.5</v>
      </c>
      <c r="K668" s="731">
        <v>1151550</v>
      </c>
      <c r="L668" s="731">
        <v>1837844</v>
      </c>
      <c r="M668" s="731">
        <v>2899071.4</v>
      </c>
      <c r="N668" s="731">
        <v>5306410</v>
      </c>
      <c r="O668" s="731">
        <v>2996644.45</v>
      </c>
      <c r="P668" s="731">
        <v>3517072.02</v>
      </c>
      <c r="Q668" s="731">
        <v>1387580</v>
      </c>
      <c r="R668" s="731">
        <v>2193575</v>
      </c>
      <c r="S668" s="731">
        <v>1724295</v>
      </c>
      <c r="T668" s="731">
        <v>1567434.45</v>
      </c>
      <c r="U668" s="731">
        <v>1478420.6</v>
      </c>
      <c r="V668" s="731">
        <v>17881134</v>
      </c>
      <c r="W668" s="731">
        <v>768035</v>
      </c>
      <c r="X668" s="731">
        <v>974805.5</v>
      </c>
      <c r="Y668" s="731">
        <v>1447997.3</v>
      </c>
      <c r="Z668" s="731">
        <v>2428622</v>
      </c>
      <c r="AA668" s="731">
        <v>1727411</v>
      </c>
      <c r="AB668" s="731">
        <v>1019631.6</v>
      </c>
      <c r="AC668" s="731">
        <v>648289</v>
      </c>
      <c r="AD668" s="731">
        <v>31433633</v>
      </c>
      <c r="AE668" s="731">
        <v>1665125.48</v>
      </c>
      <c r="AF668" s="731">
        <v>6540288.2599999998</v>
      </c>
      <c r="AG668" s="731">
        <v>6613603.5</v>
      </c>
      <c r="AH668" s="731">
        <v>6672126.6299999999</v>
      </c>
      <c r="AI668" s="731">
        <v>2042841</v>
      </c>
      <c r="AJ668" s="731">
        <v>4834635.25</v>
      </c>
      <c r="AK668" s="731">
        <v>8688070.6099999994</v>
      </c>
      <c r="AL668" s="731">
        <v>7686686.54</v>
      </c>
      <c r="AM668" s="731">
        <v>5531308.2699999996</v>
      </c>
      <c r="AN668" s="731">
        <v>4756065</v>
      </c>
      <c r="AO668" s="731">
        <v>1190026</v>
      </c>
      <c r="AP668" s="731">
        <v>2213077</v>
      </c>
      <c r="AQ668" s="731">
        <v>1007340</v>
      </c>
      <c r="AR668" s="731">
        <v>23199142.5</v>
      </c>
      <c r="AS668" s="731">
        <v>1300175</v>
      </c>
      <c r="AT668" s="731">
        <v>1282069</v>
      </c>
      <c r="AU668" s="731">
        <v>4868021</v>
      </c>
      <c r="AV668" s="731">
        <v>2621026.7999999998</v>
      </c>
      <c r="AW668" s="731">
        <v>2127135</v>
      </c>
      <c r="AX668" s="731">
        <v>2712259</v>
      </c>
      <c r="AY668" s="731">
        <v>5999604.9000000004</v>
      </c>
      <c r="AZ668" s="731">
        <v>1282210.6000000001</v>
      </c>
      <c r="BA668" s="731">
        <v>674731.2</v>
      </c>
      <c r="BB668" s="731">
        <v>1115709.6000000001</v>
      </c>
      <c r="BC668" s="731">
        <v>1417320</v>
      </c>
      <c r="BD668" s="731">
        <v>9023687.0299999993</v>
      </c>
      <c r="BE668" s="731">
        <v>2789754.26</v>
      </c>
      <c r="BF668" s="731">
        <v>4395534.63</v>
      </c>
      <c r="BG668" s="731">
        <v>4008494.47</v>
      </c>
      <c r="BH668" s="731">
        <v>635229.63</v>
      </c>
      <c r="BI668" s="731">
        <v>1862849.82</v>
      </c>
      <c r="BJ668" s="731">
        <v>2143266</v>
      </c>
      <c r="BK668" s="731">
        <v>811980</v>
      </c>
    </row>
    <row r="669" spans="1:63" ht="22.5" customHeight="1">
      <c r="A669" s="496">
        <v>5</v>
      </c>
      <c r="B669" s="497" t="s">
        <v>917</v>
      </c>
      <c r="C669" s="498" t="s">
        <v>916</v>
      </c>
      <c r="D669" s="498"/>
      <c r="E669" s="497"/>
      <c r="F669" s="498"/>
      <c r="G669" s="550" t="s">
        <v>3415</v>
      </c>
      <c r="H669" s="549" t="s">
        <v>726</v>
      </c>
      <c r="I669">
        <f t="shared" si="10"/>
        <v>23369666.670000002</v>
      </c>
      <c r="J669" s="731">
        <v>10399720</v>
      </c>
      <c r="K669" s="731">
        <v>727793</v>
      </c>
      <c r="L669" s="731">
        <v>1904420</v>
      </c>
      <c r="M669" s="731">
        <v>2299693</v>
      </c>
      <c r="N669" s="731">
        <v>1354550</v>
      </c>
      <c r="O669" s="731">
        <v>3787965</v>
      </c>
      <c r="P669" s="731">
        <v>4391481</v>
      </c>
      <c r="Q669" s="731">
        <v>1293590</v>
      </c>
      <c r="R669" s="731">
        <v>1884170</v>
      </c>
      <c r="S669" s="731">
        <v>2228000</v>
      </c>
      <c r="T669" s="731">
        <v>854770</v>
      </c>
      <c r="U669" s="731">
        <v>594227</v>
      </c>
      <c r="V669" s="731">
        <v>23369666.670000002</v>
      </c>
      <c r="W669" s="731">
        <v>2805560</v>
      </c>
      <c r="X669" s="731">
        <v>1395420</v>
      </c>
      <c r="Y669" s="732"/>
      <c r="Z669" s="731">
        <v>1245840</v>
      </c>
      <c r="AA669" s="731">
        <v>5746052</v>
      </c>
      <c r="AB669" s="731">
        <v>1517030</v>
      </c>
      <c r="AC669" s="731">
        <v>1102880</v>
      </c>
      <c r="AD669" s="731">
        <v>61578860</v>
      </c>
      <c r="AE669" s="732"/>
      <c r="AF669" s="731">
        <v>26600</v>
      </c>
      <c r="AG669" s="732"/>
      <c r="AH669" s="732"/>
      <c r="AI669" s="731">
        <v>603628</v>
      </c>
      <c r="AJ669" s="732"/>
      <c r="AK669" s="732"/>
      <c r="AL669" s="731">
        <v>8650</v>
      </c>
      <c r="AM669" s="731">
        <v>133905</v>
      </c>
      <c r="AN669" s="731">
        <v>8256460</v>
      </c>
      <c r="AO669" s="731">
        <v>48349</v>
      </c>
      <c r="AP669" s="731">
        <v>55492</v>
      </c>
      <c r="AQ669" s="732"/>
      <c r="AR669" s="731">
        <v>31578594</v>
      </c>
      <c r="AS669" s="731">
        <v>2117681</v>
      </c>
      <c r="AT669" s="731">
        <v>3137523.15</v>
      </c>
      <c r="AU669" s="731">
        <v>18238138</v>
      </c>
      <c r="AV669" s="731">
        <v>5341604</v>
      </c>
      <c r="AW669" s="731">
        <v>2565338</v>
      </c>
      <c r="AX669" s="731">
        <v>4023578</v>
      </c>
      <c r="AY669" s="731">
        <v>8855908</v>
      </c>
      <c r="AZ669" s="731">
        <v>1734482</v>
      </c>
      <c r="BA669" s="731">
        <v>1609887</v>
      </c>
      <c r="BB669" s="731">
        <v>1438584.15</v>
      </c>
      <c r="BC669" s="731">
        <v>1729472</v>
      </c>
      <c r="BD669" s="731">
        <v>19948853.170000002</v>
      </c>
      <c r="BE669" s="731">
        <v>2523323.0299999998</v>
      </c>
      <c r="BF669" s="731">
        <v>1477463.8</v>
      </c>
      <c r="BG669" s="732"/>
      <c r="BH669" s="732"/>
      <c r="BI669" s="731">
        <v>3943000</v>
      </c>
      <c r="BJ669" s="731">
        <v>1743740.96</v>
      </c>
      <c r="BK669" s="731">
        <v>1049722.72</v>
      </c>
    </row>
    <row r="670" spans="1:63" ht="22.5" customHeight="1">
      <c r="A670" s="496">
        <v>5</v>
      </c>
      <c r="B670" s="497" t="s">
        <v>917</v>
      </c>
      <c r="C670" s="498" t="s">
        <v>916</v>
      </c>
      <c r="D670" s="498"/>
      <c r="E670" s="497"/>
      <c r="F670" s="498"/>
      <c r="G670" s="548" t="s">
        <v>3416</v>
      </c>
      <c r="H670" s="547" t="s">
        <v>727</v>
      </c>
      <c r="I670">
        <f t="shared" si="10"/>
        <v>0</v>
      </c>
      <c r="J670" s="732"/>
      <c r="K670" s="732"/>
      <c r="L670" s="732"/>
      <c r="M670" s="732"/>
      <c r="N670" s="732"/>
      <c r="O670" s="732"/>
      <c r="P670" s="732"/>
      <c r="Q670" s="732"/>
      <c r="R670" s="732"/>
      <c r="S670" s="732"/>
      <c r="T670" s="732"/>
      <c r="U670" s="732"/>
      <c r="V670" s="732"/>
      <c r="W670" s="732"/>
      <c r="X670" s="732"/>
      <c r="Y670" s="732"/>
      <c r="Z670" s="732"/>
      <c r="AA670" s="732"/>
      <c r="AB670" s="732"/>
      <c r="AC670" s="732"/>
      <c r="AD670" s="732"/>
      <c r="AE670" s="732"/>
      <c r="AF670" s="732"/>
      <c r="AG670" s="732"/>
      <c r="AH670" s="732"/>
      <c r="AI670" s="732"/>
      <c r="AJ670" s="732"/>
      <c r="AK670" s="732"/>
      <c r="AL670" s="732"/>
      <c r="AM670" s="732"/>
      <c r="AN670" s="732"/>
      <c r="AO670" s="732"/>
      <c r="AP670" s="732"/>
      <c r="AQ670" s="732"/>
      <c r="AR670" s="732"/>
      <c r="AS670" s="732"/>
      <c r="AT670" s="732"/>
      <c r="AU670" s="732"/>
      <c r="AV670" s="732"/>
      <c r="AW670" s="732"/>
      <c r="AX670" s="732"/>
      <c r="AY670" s="732"/>
      <c r="AZ670" s="732"/>
      <c r="BA670" s="732"/>
      <c r="BB670" s="732"/>
      <c r="BC670" s="732"/>
      <c r="BD670" s="732"/>
      <c r="BE670" s="732"/>
      <c r="BF670" s="732"/>
      <c r="BG670" s="732"/>
      <c r="BH670" s="732"/>
      <c r="BI670" s="732"/>
      <c r="BJ670" s="732"/>
      <c r="BK670" s="732"/>
    </row>
    <row r="671" spans="1:63" ht="22.5" customHeight="1">
      <c r="A671" s="496">
        <v>5</v>
      </c>
      <c r="B671" s="497" t="s">
        <v>917</v>
      </c>
      <c r="C671" s="498" t="s">
        <v>916</v>
      </c>
      <c r="D671" s="498"/>
      <c r="E671" s="497"/>
      <c r="F671" s="498"/>
      <c r="G671" s="550" t="s">
        <v>3417</v>
      </c>
      <c r="H671" s="549" t="s">
        <v>728</v>
      </c>
      <c r="I671">
        <f t="shared" si="10"/>
        <v>888</v>
      </c>
      <c r="J671" s="731">
        <v>860</v>
      </c>
      <c r="K671" s="731">
        <v>238</v>
      </c>
      <c r="L671" s="731">
        <v>189</v>
      </c>
      <c r="M671" s="731">
        <v>302</v>
      </c>
      <c r="N671" s="731">
        <v>798</v>
      </c>
      <c r="O671" s="731">
        <v>309</v>
      </c>
      <c r="P671" s="731">
        <v>301</v>
      </c>
      <c r="Q671" s="731">
        <v>1128</v>
      </c>
      <c r="R671" s="731">
        <v>1144.96</v>
      </c>
      <c r="S671" s="731">
        <v>664</v>
      </c>
      <c r="T671" s="731">
        <v>262</v>
      </c>
      <c r="U671" s="731">
        <v>230</v>
      </c>
      <c r="V671" s="731">
        <v>888</v>
      </c>
      <c r="W671" s="731">
        <v>92</v>
      </c>
      <c r="X671" s="731">
        <v>77</v>
      </c>
      <c r="Y671" s="731">
        <v>65</v>
      </c>
      <c r="Z671" s="732"/>
      <c r="AA671" s="731">
        <v>81</v>
      </c>
      <c r="AB671" s="731">
        <v>63</v>
      </c>
      <c r="AC671" s="731">
        <v>58</v>
      </c>
      <c r="AD671" s="731">
        <v>48194.63</v>
      </c>
      <c r="AE671" s="731">
        <v>640</v>
      </c>
      <c r="AF671" s="731">
        <v>392</v>
      </c>
      <c r="AG671" s="731">
        <v>347</v>
      </c>
      <c r="AH671" s="731">
        <v>358</v>
      </c>
      <c r="AI671" s="731">
        <v>267</v>
      </c>
      <c r="AJ671" s="731">
        <v>241</v>
      </c>
      <c r="AK671" s="731">
        <v>749</v>
      </c>
      <c r="AL671" s="731">
        <v>175</v>
      </c>
      <c r="AM671" s="731">
        <v>325</v>
      </c>
      <c r="AN671" s="731">
        <v>348</v>
      </c>
      <c r="AO671" s="731">
        <v>623</v>
      </c>
      <c r="AP671" s="731">
        <v>1059</v>
      </c>
      <c r="AQ671" s="731">
        <v>215</v>
      </c>
      <c r="AR671" s="731">
        <v>676</v>
      </c>
      <c r="AS671" s="731">
        <v>199</v>
      </c>
      <c r="AT671" s="731">
        <v>52</v>
      </c>
      <c r="AU671" s="731">
        <v>87</v>
      </c>
      <c r="AV671" s="731">
        <v>43</v>
      </c>
      <c r="AW671" s="731">
        <v>52</v>
      </c>
      <c r="AX671" s="731">
        <v>36</v>
      </c>
      <c r="AY671" s="731">
        <v>117</v>
      </c>
      <c r="AZ671" s="732"/>
      <c r="BA671" s="731">
        <v>751</v>
      </c>
      <c r="BB671" s="731">
        <v>95</v>
      </c>
      <c r="BC671" s="731">
        <v>71</v>
      </c>
      <c r="BD671" s="731">
        <v>812.64</v>
      </c>
      <c r="BE671" s="731">
        <v>351</v>
      </c>
      <c r="BF671" s="731">
        <v>193</v>
      </c>
      <c r="BG671" s="731">
        <v>275</v>
      </c>
      <c r="BH671" s="731">
        <v>425</v>
      </c>
      <c r="BI671" s="731">
        <v>602</v>
      </c>
      <c r="BJ671" s="731">
        <v>192</v>
      </c>
      <c r="BK671" s="731">
        <v>209</v>
      </c>
    </row>
    <row r="672" spans="1:63" ht="22.5" customHeight="1">
      <c r="A672" s="496">
        <v>5</v>
      </c>
      <c r="B672" s="497" t="s">
        <v>917</v>
      </c>
      <c r="C672" s="498" t="s">
        <v>916</v>
      </c>
      <c r="D672" s="498"/>
      <c r="E672" s="497"/>
      <c r="F672" s="498"/>
      <c r="G672" s="550" t="s">
        <v>3418</v>
      </c>
      <c r="H672" s="549" t="s">
        <v>729</v>
      </c>
      <c r="I672">
        <f t="shared" si="10"/>
        <v>25859365.140000001</v>
      </c>
      <c r="J672" s="731">
        <v>29662438.829999998</v>
      </c>
      <c r="K672" s="731">
        <v>1356183.92</v>
      </c>
      <c r="L672" s="731">
        <v>2972886.34</v>
      </c>
      <c r="M672" s="731">
        <v>4198365.4000000004</v>
      </c>
      <c r="N672" s="731">
        <v>6620800.9900000002</v>
      </c>
      <c r="O672" s="731">
        <v>5318049.6100000003</v>
      </c>
      <c r="P672" s="731">
        <v>4033943.86</v>
      </c>
      <c r="Q672" s="731">
        <v>3990164.7</v>
      </c>
      <c r="R672" s="731">
        <v>2365131.79</v>
      </c>
      <c r="S672" s="731">
        <v>2343200.23</v>
      </c>
      <c r="T672" s="731">
        <v>2286304.34</v>
      </c>
      <c r="U672" s="731">
        <v>2034142.32</v>
      </c>
      <c r="V672" s="731">
        <v>25859365.140000001</v>
      </c>
      <c r="W672" s="731">
        <v>1699277.32</v>
      </c>
      <c r="X672" s="731">
        <v>2356012.3199999998</v>
      </c>
      <c r="Y672" s="731">
        <v>2202536.02</v>
      </c>
      <c r="Z672" s="731">
        <v>4532522.49</v>
      </c>
      <c r="AA672" s="731">
        <v>3830667.77</v>
      </c>
      <c r="AB672" s="731">
        <v>1705693.64</v>
      </c>
      <c r="AC672" s="731">
        <v>545576.61</v>
      </c>
      <c r="AD672" s="731">
        <v>59742236.649999999</v>
      </c>
      <c r="AE672" s="731">
        <v>2947058.47</v>
      </c>
      <c r="AF672" s="731">
        <v>4363615.59</v>
      </c>
      <c r="AG672" s="731">
        <v>3784297.8</v>
      </c>
      <c r="AH672" s="731">
        <v>5489657.1600000001</v>
      </c>
      <c r="AI672" s="731">
        <v>2023491.2</v>
      </c>
      <c r="AJ672" s="731">
        <v>7232981.8200000003</v>
      </c>
      <c r="AK672" s="731">
        <v>4200663.83</v>
      </c>
      <c r="AL672" s="731">
        <v>4580387.51</v>
      </c>
      <c r="AM672" s="731">
        <v>2647332.46</v>
      </c>
      <c r="AN672" s="731">
        <v>7553307.29</v>
      </c>
      <c r="AO672" s="731">
        <v>2918021.88</v>
      </c>
      <c r="AP672" s="731">
        <v>2224839.7799999998</v>
      </c>
      <c r="AQ672" s="731">
        <v>1669593.86</v>
      </c>
      <c r="AR672" s="731">
        <v>21968496.350000001</v>
      </c>
      <c r="AS672" s="731">
        <v>2450148.9</v>
      </c>
      <c r="AT672" s="731">
        <v>2308999.2200000002</v>
      </c>
      <c r="AU672" s="731">
        <v>6371562.4199999999</v>
      </c>
      <c r="AV672" s="731">
        <v>3392001.5</v>
      </c>
      <c r="AW672" s="731">
        <v>2949713.91</v>
      </c>
      <c r="AX672" s="731">
        <v>2499656.2000000002</v>
      </c>
      <c r="AY672" s="731">
        <v>6399641.2300000004</v>
      </c>
      <c r="AZ672" s="731">
        <v>2435766.92</v>
      </c>
      <c r="BA672" s="731">
        <v>1462812.76</v>
      </c>
      <c r="BB672" s="731">
        <v>1166626.49</v>
      </c>
      <c r="BC672" s="731">
        <v>1461764.08</v>
      </c>
      <c r="BD672" s="731">
        <v>16721922.65</v>
      </c>
      <c r="BE672" s="731">
        <v>5010178.21</v>
      </c>
      <c r="BF672" s="731">
        <v>2410035.5499999998</v>
      </c>
      <c r="BG672" s="731">
        <v>6690198.9400000004</v>
      </c>
      <c r="BH672" s="731">
        <v>774322.03</v>
      </c>
      <c r="BI672" s="731">
        <v>3968792.69</v>
      </c>
      <c r="BJ672" s="731">
        <v>4030765.4</v>
      </c>
      <c r="BK672" s="731">
        <v>1804117.06</v>
      </c>
    </row>
    <row r="673" spans="1:63" ht="22.5" customHeight="1">
      <c r="A673" s="496">
        <v>5</v>
      </c>
      <c r="B673" s="497" t="s">
        <v>917</v>
      </c>
      <c r="C673" s="498" t="s">
        <v>916</v>
      </c>
      <c r="D673" s="498"/>
      <c r="E673" s="497"/>
      <c r="F673" s="498"/>
      <c r="G673" s="550" t="s">
        <v>3419</v>
      </c>
      <c r="H673" s="549" t="s">
        <v>730</v>
      </c>
      <c r="I673">
        <f t="shared" si="10"/>
        <v>2516294.42</v>
      </c>
      <c r="J673" s="731">
        <v>36148.199999999997</v>
      </c>
      <c r="K673" s="731">
        <v>15864</v>
      </c>
      <c r="L673" s="732"/>
      <c r="M673" s="731">
        <v>36703.94</v>
      </c>
      <c r="N673" s="731">
        <v>5885</v>
      </c>
      <c r="O673" s="732"/>
      <c r="P673" s="731">
        <v>471359.67</v>
      </c>
      <c r="Q673" s="731">
        <v>2471.6999999999998</v>
      </c>
      <c r="R673" s="732"/>
      <c r="S673" s="732"/>
      <c r="T673" s="732"/>
      <c r="U673" s="731">
        <v>5571</v>
      </c>
      <c r="V673" s="731">
        <v>2516294.42</v>
      </c>
      <c r="W673" s="732"/>
      <c r="X673" s="731">
        <v>1694.33</v>
      </c>
      <c r="Y673" s="732"/>
      <c r="Z673" s="732"/>
      <c r="AA673" s="731">
        <v>494996.28</v>
      </c>
      <c r="AB673" s="732"/>
      <c r="AC673" s="732"/>
      <c r="AD673" s="731">
        <v>8351084.5599999996</v>
      </c>
      <c r="AE673" s="731">
        <v>3095.51</v>
      </c>
      <c r="AF673" s="732"/>
      <c r="AG673" s="731">
        <v>57836.3</v>
      </c>
      <c r="AH673" s="732"/>
      <c r="AI673" s="731">
        <v>522316.13</v>
      </c>
      <c r="AJ673" s="731">
        <v>604768.11</v>
      </c>
      <c r="AK673" s="731">
        <v>169391.67</v>
      </c>
      <c r="AL673" s="731">
        <v>400560.11</v>
      </c>
      <c r="AM673" s="731">
        <v>422448.86</v>
      </c>
      <c r="AN673" s="731">
        <v>11438.73</v>
      </c>
      <c r="AO673" s="732"/>
      <c r="AP673" s="732"/>
      <c r="AQ673" s="732"/>
      <c r="AR673" s="731">
        <v>60419.27</v>
      </c>
      <c r="AS673" s="731">
        <v>165966.28</v>
      </c>
      <c r="AT673" s="731">
        <v>1920</v>
      </c>
      <c r="AU673" s="731">
        <v>9909.06</v>
      </c>
      <c r="AV673" s="732"/>
      <c r="AW673" s="731">
        <v>47770.16</v>
      </c>
      <c r="AX673" s="731">
        <v>476987.6</v>
      </c>
      <c r="AY673" s="731">
        <v>52924.33</v>
      </c>
      <c r="AZ673" s="732"/>
      <c r="BA673" s="731">
        <v>1750</v>
      </c>
      <c r="BB673" s="732"/>
      <c r="BC673" s="731">
        <v>2180</v>
      </c>
      <c r="BD673" s="731">
        <v>1606772.07</v>
      </c>
      <c r="BE673" s="731">
        <v>1032790.55</v>
      </c>
      <c r="BF673" s="731">
        <v>855593.35</v>
      </c>
      <c r="BG673" s="731">
        <v>1020747.57</v>
      </c>
      <c r="BH673" s="731">
        <v>14188.79</v>
      </c>
      <c r="BI673" s="731">
        <v>306.02</v>
      </c>
      <c r="BJ673" s="731">
        <v>56299.23</v>
      </c>
      <c r="BK673" s="731">
        <v>87534</v>
      </c>
    </row>
    <row r="674" spans="1:63" ht="22.5" customHeight="1">
      <c r="A674" s="496">
        <v>5</v>
      </c>
      <c r="B674" s="497" t="s">
        <v>917</v>
      </c>
      <c r="C674" s="498" t="s">
        <v>916</v>
      </c>
      <c r="D674" s="498"/>
      <c r="E674" s="497"/>
      <c r="F674" s="498"/>
      <c r="G674" s="550" t="s">
        <v>3420</v>
      </c>
      <c r="H674" s="549" t="s">
        <v>731</v>
      </c>
      <c r="I674">
        <f t="shared" si="10"/>
        <v>138952.17000000001</v>
      </c>
      <c r="J674" s="731">
        <v>716178.91</v>
      </c>
      <c r="K674" s="731">
        <v>26520.78</v>
      </c>
      <c r="L674" s="731">
        <v>121778.84</v>
      </c>
      <c r="M674" s="731">
        <v>84031.13</v>
      </c>
      <c r="N674" s="731">
        <v>139185.31</v>
      </c>
      <c r="O674" s="731">
        <v>86293.32</v>
      </c>
      <c r="P674" s="731">
        <v>135826.66</v>
      </c>
      <c r="Q674" s="731">
        <v>44187.85</v>
      </c>
      <c r="R674" s="731">
        <v>28956.34</v>
      </c>
      <c r="S674" s="731">
        <v>115377.61</v>
      </c>
      <c r="T674" s="731">
        <v>23826.16</v>
      </c>
      <c r="U674" s="731">
        <v>100463.83</v>
      </c>
      <c r="V674" s="731">
        <v>138952.17000000001</v>
      </c>
      <c r="W674" s="731">
        <v>63823.65</v>
      </c>
      <c r="X674" s="731">
        <v>33099.24</v>
      </c>
      <c r="Y674" s="731">
        <v>76861.929999999993</v>
      </c>
      <c r="Z674" s="731">
        <v>63542.52</v>
      </c>
      <c r="AA674" s="731">
        <v>88516.54</v>
      </c>
      <c r="AB674" s="731">
        <v>16903.86</v>
      </c>
      <c r="AC674" s="731">
        <v>14857.48</v>
      </c>
      <c r="AD674" s="731">
        <v>1668945.99</v>
      </c>
      <c r="AE674" s="731">
        <v>95606.16</v>
      </c>
      <c r="AF674" s="731">
        <v>35118.31</v>
      </c>
      <c r="AG674" s="731">
        <v>61833.61</v>
      </c>
      <c r="AH674" s="731">
        <v>76697.59</v>
      </c>
      <c r="AI674" s="731">
        <v>92884.479999999996</v>
      </c>
      <c r="AJ674" s="731">
        <v>150660.13</v>
      </c>
      <c r="AK674" s="731">
        <v>73641.72</v>
      </c>
      <c r="AL674" s="731">
        <v>112320.19</v>
      </c>
      <c r="AM674" s="731">
        <v>85148.46</v>
      </c>
      <c r="AN674" s="731">
        <v>121340.3</v>
      </c>
      <c r="AO674" s="731">
        <v>73038.66</v>
      </c>
      <c r="AP674" s="731">
        <v>117779.84</v>
      </c>
      <c r="AQ674" s="731">
        <v>66521.899999999994</v>
      </c>
      <c r="AR674" s="731">
        <v>207502.35</v>
      </c>
      <c r="AS674" s="731">
        <v>21764.32</v>
      </c>
      <c r="AT674" s="731">
        <v>69351.39</v>
      </c>
      <c r="AU674" s="731">
        <v>134545.19</v>
      </c>
      <c r="AV674" s="731">
        <v>19415.54</v>
      </c>
      <c r="AW674" s="731">
        <v>66529.820000000007</v>
      </c>
      <c r="AX674" s="731">
        <v>46318.14</v>
      </c>
      <c r="AY674" s="731">
        <v>14774.56</v>
      </c>
      <c r="AZ674" s="731">
        <v>65253.48</v>
      </c>
      <c r="BA674" s="731">
        <v>23028.2</v>
      </c>
      <c r="BB674" s="731">
        <v>17281.04</v>
      </c>
      <c r="BC674" s="731">
        <v>47958.12</v>
      </c>
      <c r="BD674" s="731">
        <v>660370.64</v>
      </c>
      <c r="BE674" s="731">
        <v>77445.960000000006</v>
      </c>
      <c r="BF674" s="731">
        <v>18941.259999999998</v>
      </c>
      <c r="BG674" s="731">
        <v>139036.35999999999</v>
      </c>
      <c r="BH674" s="731">
        <v>72453.77</v>
      </c>
      <c r="BI674" s="731">
        <v>47184.31</v>
      </c>
      <c r="BJ674" s="731">
        <v>34404.81</v>
      </c>
      <c r="BK674" s="731">
        <v>90585.05</v>
      </c>
    </row>
    <row r="675" spans="1:63" ht="22.5" customHeight="1">
      <c r="A675" s="496">
        <v>5</v>
      </c>
      <c r="B675" s="497" t="s">
        <v>917</v>
      </c>
      <c r="C675" s="498" t="s">
        <v>916</v>
      </c>
      <c r="D675" s="498"/>
      <c r="E675" s="497"/>
      <c r="F675" s="498"/>
      <c r="G675" s="548" t="s">
        <v>3421</v>
      </c>
      <c r="H675" s="547" t="s">
        <v>732</v>
      </c>
      <c r="I675">
        <f t="shared" si="10"/>
        <v>95818.5</v>
      </c>
      <c r="J675" s="731">
        <v>563482.23</v>
      </c>
      <c r="K675" s="731">
        <v>175845.56</v>
      </c>
      <c r="L675" s="731">
        <v>50161.599999999999</v>
      </c>
      <c r="M675" s="731">
        <v>361184.25</v>
      </c>
      <c r="N675" s="731">
        <v>124948.04</v>
      </c>
      <c r="O675" s="731">
        <v>356195.36</v>
      </c>
      <c r="P675" s="731">
        <v>128206.19</v>
      </c>
      <c r="Q675" s="731">
        <v>103528.44</v>
      </c>
      <c r="R675" s="731">
        <v>173755.38</v>
      </c>
      <c r="S675" s="731">
        <v>171991.8</v>
      </c>
      <c r="T675" s="731">
        <v>207355.3</v>
      </c>
      <c r="U675" s="731">
        <v>142478.44</v>
      </c>
      <c r="V675" s="731">
        <v>95818.5</v>
      </c>
      <c r="W675" s="731">
        <v>87843.79</v>
      </c>
      <c r="X675" s="732"/>
      <c r="Y675" s="731">
        <v>16274.7</v>
      </c>
      <c r="Z675" s="731">
        <v>38894</v>
      </c>
      <c r="AA675" s="731">
        <v>52278.92</v>
      </c>
      <c r="AB675" s="731">
        <v>33596.620000000003</v>
      </c>
      <c r="AC675" s="731">
        <v>23882.400000000001</v>
      </c>
      <c r="AD675" s="731">
        <v>2292531.06</v>
      </c>
      <c r="AE675" s="731">
        <v>51781.21</v>
      </c>
      <c r="AF675" s="731">
        <v>150010.35</v>
      </c>
      <c r="AG675" s="731">
        <v>62349.7</v>
      </c>
      <c r="AH675" s="731">
        <v>85056.7</v>
      </c>
      <c r="AI675" s="731">
        <v>118614.97</v>
      </c>
      <c r="AJ675" s="731">
        <v>187161.62</v>
      </c>
      <c r="AK675" s="731">
        <v>221315.06</v>
      </c>
      <c r="AL675" s="731">
        <v>190317</v>
      </c>
      <c r="AM675" s="731">
        <v>13340</v>
      </c>
      <c r="AN675" s="731">
        <v>433918.2</v>
      </c>
      <c r="AO675" s="731">
        <v>69569.259999999995</v>
      </c>
      <c r="AP675" s="731">
        <v>142171.16</v>
      </c>
      <c r="AQ675" s="731">
        <v>356129.65</v>
      </c>
      <c r="AR675" s="731">
        <v>253887.01</v>
      </c>
      <c r="AS675" s="731">
        <v>90633.77</v>
      </c>
      <c r="AT675" s="731">
        <v>53218.67</v>
      </c>
      <c r="AU675" s="731">
        <v>245777.14</v>
      </c>
      <c r="AV675" s="731">
        <v>147735.79999999999</v>
      </c>
      <c r="AW675" s="731">
        <v>86785.06</v>
      </c>
      <c r="AX675" s="731">
        <v>111370</v>
      </c>
      <c r="AY675" s="731">
        <v>199212.6</v>
      </c>
      <c r="AZ675" s="731">
        <v>168971.45</v>
      </c>
      <c r="BA675" s="731">
        <v>75332.39</v>
      </c>
      <c r="BB675" s="731">
        <v>88118.84</v>
      </c>
      <c r="BC675" s="731">
        <v>117164.04</v>
      </c>
      <c r="BD675" s="731">
        <v>1699471.74</v>
      </c>
      <c r="BE675" s="731">
        <v>231441</v>
      </c>
      <c r="BF675" s="732"/>
      <c r="BG675" s="731">
        <v>113099</v>
      </c>
      <c r="BH675" s="731">
        <v>72232.490000000005</v>
      </c>
      <c r="BI675" s="731">
        <v>88926.18</v>
      </c>
      <c r="BJ675" s="731">
        <v>194633</v>
      </c>
      <c r="BK675" s="731">
        <v>13349.77</v>
      </c>
    </row>
    <row r="676" spans="1:63" ht="22.5" customHeight="1">
      <c r="A676" s="496">
        <v>5</v>
      </c>
      <c r="B676" s="497" t="s">
        <v>917</v>
      </c>
      <c r="C676" s="498" t="s">
        <v>916</v>
      </c>
      <c r="D676" s="498"/>
      <c r="E676" s="497"/>
      <c r="F676" s="498"/>
      <c r="G676" s="550" t="s">
        <v>3422</v>
      </c>
      <c r="H676" s="549" t="s">
        <v>733</v>
      </c>
      <c r="I676">
        <f t="shared" si="10"/>
        <v>126533</v>
      </c>
      <c r="J676" s="731">
        <v>151454</v>
      </c>
      <c r="K676" s="731">
        <v>3598</v>
      </c>
      <c r="L676" s="731">
        <v>15586</v>
      </c>
      <c r="M676" s="731">
        <v>23357</v>
      </c>
      <c r="N676" s="731">
        <v>23469</v>
      </c>
      <c r="O676" s="731">
        <v>33627</v>
      </c>
      <c r="P676" s="731">
        <v>26282</v>
      </c>
      <c r="Q676" s="731">
        <v>14915</v>
      </c>
      <c r="R676" s="731">
        <v>16044</v>
      </c>
      <c r="S676" s="731">
        <v>7534</v>
      </c>
      <c r="T676" s="731">
        <v>11636</v>
      </c>
      <c r="U676" s="731">
        <v>9976</v>
      </c>
      <c r="V676" s="731">
        <v>126533</v>
      </c>
      <c r="W676" s="731">
        <v>11240</v>
      </c>
      <c r="X676" s="731">
        <v>7520.98</v>
      </c>
      <c r="Y676" s="731">
        <v>8642</v>
      </c>
      <c r="Z676" s="731">
        <v>17806</v>
      </c>
      <c r="AA676" s="731">
        <v>18961</v>
      </c>
      <c r="AB676" s="731">
        <v>5475</v>
      </c>
      <c r="AC676" s="731">
        <v>5954</v>
      </c>
      <c r="AD676" s="731">
        <v>488122</v>
      </c>
      <c r="AE676" s="731">
        <v>14590</v>
      </c>
      <c r="AF676" s="731">
        <v>18952</v>
      </c>
      <c r="AG676" s="731">
        <v>7364</v>
      </c>
      <c r="AH676" s="731">
        <v>21522</v>
      </c>
      <c r="AI676" s="731">
        <v>15347</v>
      </c>
      <c r="AJ676" s="731">
        <v>44448.35</v>
      </c>
      <c r="AK676" s="731">
        <v>10695</v>
      </c>
      <c r="AL676" s="731">
        <v>23322</v>
      </c>
      <c r="AM676" s="731">
        <v>12574</v>
      </c>
      <c r="AN676" s="731">
        <v>19235</v>
      </c>
      <c r="AO676" s="731">
        <v>7417</v>
      </c>
      <c r="AP676" s="731">
        <v>11755</v>
      </c>
      <c r="AQ676" s="731">
        <v>6201</v>
      </c>
      <c r="AR676" s="731">
        <v>177344</v>
      </c>
      <c r="AS676" s="731">
        <v>22768</v>
      </c>
      <c r="AT676" s="731">
        <v>30069</v>
      </c>
      <c r="AU676" s="731">
        <v>37575</v>
      </c>
      <c r="AV676" s="731">
        <v>10893</v>
      </c>
      <c r="AW676" s="731">
        <v>77018</v>
      </c>
      <c r="AX676" s="731">
        <v>16072</v>
      </c>
      <c r="AY676" s="731">
        <v>50323</v>
      </c>
      <c r="AZ676" s="731">
        <v>14543</v>
      </c>
      <c r="BA676" s="731">
        <v>8121</v>
      </c>
      <c r="BB676" s="731">
        <v>7574</v>
      </c>
      <c r="BC676" s="731">
        <v>22846</v>
      </c>
      <c r="BD676" s="731">
        <v>118732</v>
      </c>
      <c r="BE676" s="731">
        <v>54241</v>
      </c>
      <c r="BF676" s="731">
        <v>12808</v>
      </c>
      <c r="BG676" s="731">
        <v>67713</v>
      </c>
      <c r="BH676" s="731">
        <v>11613</v>
      </c>
      <c r="BI676" s="731">
        <v>36171</v>
      </c>
      <c r="BJ676" s="731">
        <v>12384</v>
      </c>
      <c r="BK676" s="731">
        <v>21126</v>
      </c>
    </row>
    <row r="677" spans="1:63" ht="22.5" customHeight="1">
      <c r="A677" s="496">
        <v>5</v>
      </c>
      <c r="B677" s="497" t="s">
        <v>917</v>
      </c>
      <c r="C677" s="498" t="s">
        <v>916</v>
      </c>
      <c r="D677" s="498"/>
      <c r="E677" s="497"/>
      <c r="F677" s="498"/>
      <c r="G677" s="550" t="s">
        <v>3423</v>
      </c>
      <c r="H677" s="549" t="s">
        <v>734</v>
      </c>
      <c r="I677">
        <f t="shared" si="10"/>
        <v>0</v>
      </c>
      <c r="J677" s="732"/>
      <c r="K677" s="732"/>
      <c r="L677" s="731">
        <v>28405</v>
      </c>
      <c r="M677" s="732"/>
      <c r="N677" s="732"/>
      <c r="O677" s="732"/>
      <c r="P677" s="732"/>
      <c r="Q677" s="732"/>
      <c r="R677" s="731">
        <v>281306.07</v>
      </c>
      <c r="S677" s="732"/>
      <c r="T677" s="732"/>
      <c r="U677" s="731">
        <v>146405</v>
      </c>
      <c r="V677" s="732"/>
      <c r="W677" s="732"/>
      <c r="X677" s="732"/>
      <c r="Y677" s="731">
        <v>108000</v>
      </c>
      <c r="Z677" s="732"/>
      <c r="AA677" s="732"/>
      <c r="AB677" s="732"/>
      <c r="AC677" s="732"/>
      <c r="AD677" s="732"/>
      <c r="AE677" s="732"/>
      <c r="AF677" s="732"/>
      <c r="AG677" s="732"/>
      <c r="AH677" s="732"/>
      <c r="AI677" s="732"/>
      <c r="AJ677" s="732"/>
      <c r="AK677" s="732"/>
      <c r="AL677" s="732"/>
      <c r="AM677" s="732"/>
      <c r="AN677" s="732"/>
      <c r="AO677" s="732"/>
      <c r="AP677" s="732"/>
      <c r="AQ677" s="732"/>
      <c r="AR677" s="732"/>
      <c r="AS677" s="731">
        <v>6000</v>
      </c>
      <c r="AT677" s="732"/>
      <c r="AU677" s="732"/>
      <c r="AV677" s="732"/>
      <c r="AW677" s="732"/>
      <c r="AX677" s="732"/>
      <c r="AY677" s="732"/>
      <c r="AZ677" s="732"/>
      <c r="BA677" s="732"/>
      <c r="BB677" s="732"/>
      <c r="BC677" s="732"/>
      <c r="BD677" s="732"/>
      <c r="BE677" s="732"/>
      <c r="BF677" s="732"/>
      <c r="BG677" s="732"/>
      <c r="BH677" s="732"/>
      <c r="BI677" s="732"/>
      <c r="BJ677" s="732"/>
      <c r="BK677" s="732"/>
    </row>
    <row r="678" spans="1:63" ht="22.5" customHeight="1">
      <c r="A678" s="496">
        <v>5</v>
      </c>
      <c r="B678" s="497" t="s">
        <v>917</v>
      </c>
      <c r="C678" s="498" t="s">
        <v>916</v>
      </c>
      <c r="D678" s="498"/>
      <c r="E678" s="497"/>
      <c r="F678" s="498"/>
      <c r="G678" s="550" t="s">
        <v>3424</v>
      </c>
      <c r="H678" s="549" t="s">
        <v>735</v>
      </c>
      <c r="I678">
        <f t="shared" si="10"/>
        <v>0</v>
      </c>
      <c r="J678" s="731">
        <v>184899.6</v>
      </c>
      <c r="K678" s="731">
        <v>76463.77</v>
      </c>
      <c r="L678" s="731">
        <v>128738.23</v>
      </c>
      <c r="M678" s="731">
        <v>172976.46</v>
      </c>
      <c r="N678" s="731">
        <v>241702.8</v>
      </c>
      <c r="O678" s="731">
        <v>214179.76</v>
      </c>
      <c r="P678" s="731">
        <v>202837.69</v>
      </c>
      <c r="Q678" s="731">
        <v>36471.599999999999</v>
      </c>
      <c r="R678" s="731">
        <v>86371.3</v>
      </c>
      <c r="S678" s="731">
        <v>140079.65</v>
      </c>
      <c r="T678" s="731">
        <v>129117.13</v>
      </c>
      <c r="U678" s="731">
        <v>203042.49</v>
      </c>
      <c r="V678" s="732"/>
      <c r="W678" s="731">
        <v>71684.25</v>
      </c>
      <c r="X678" s="731">
        <v>80232.34</v>
      </c>
      <c r="Y678" s="731">
        <v>67614.37</v>
      </c>
      <c r="Z678" s="731">
        <v>131090.46</v>
      </c>
      <c r="AA678" s="731">
        <v>147037.46</v>
      </c>
      <c r="AB678" s="731">
        <v>43863.37</v>
      </c>
      <c r="AC678" s="731">
        <v>53276.05</v>
      </c>
      <c r="AD678" s="731">
        <v>524621.73</v>
      </c>
      <c r="AE678" s="731">
        <v>140649.35999999999</v>
      </c>
      <c r="AF678" s="731">
        <v>87849.69</v>
      </c>
      <c r="AG678" s="731">
        <v>247542.05</v>
      </c>
      <c r="AH678" s="731">
        <v>117917.66</v>
      </c>
      <c r="AI678" s="731">
        <v>114451.39</v>
      </c>
      <c r="AJ678" s="731">
        <v>303319.3</v>
      </c>
      <c r="AK678" s="731">
        <v>161052.53</v>
      </c>
      <c r="AL678" s="731">
        <v>171334.09</v>
      </c>
      <c r="AM678" s="731">
        <v>153386.15</v>
      </c>
      <c r="AN678" s="731">
        <v>118368.8</v>
      </c>
      <c r="AO678" s="731">
        <v>170621.56</v>
      </c>
      <c r="AP678" s="731">
        <v>194456.56</v>
      </c>
      <c r="AQ678" s="731">
        <v>141140.41</v>
      </c>
      <c r="AR678" s="731">
        <v>328341.90999999997</v>
      </c>
      <c r="AS678" s="731">
        <v>131546.79</v>
      </c>
      <c r="AT678" s="731">
        <v>63747.839999999997</v>
      </c>
      <c r="AU678" s="731">
        <v>190461.59</v>
      </c>
      <c r="AV678" s="731">
        <v>151972.56</v>
      </c>
      <c r="AW678" s="731">
        <v>57560.68</v>
      </c>
      <c r="AX678" s="731">
        <v>119273.97</v>
      </c>
      <c r="AY678" s="731">
        <v>143396.51999999999</v>
      </c>
      <c r="AZ678" s="731">
        <v>118593.03</v>
      </c>
      <c r="BA678" s="731">
        <v>71330.820000000007</v>
      </c>
      <c r="BB678" s="731">
        <v>49255.31</v>
      </c>
      <c r="BC678" s="731">
        <v>74796.62</v>
      </c>
      <c r="BD678" s="731">
        <v>185540</v>
      </c>
      <c r="BE678" s="731">
        <v>147472.74</v>
      </c>
      <c r="BF678" s="731">
        <v>138568.29</v>
      </c>
      <c r="BG678" s="731">
        <v>238592.91</v>
      </c>
      <c r="BH678" s="731">
        <v>61564.99</v>
      </c>
      <c r="BI678" s="731">
        <v>136985.28</v>
      </c>
      <c r="BJ678" s="731">
        <v>236053.9</v>
      </c>
      <c r="BK678" s="731">
        <v>132908.15</v>
      </c>
    </row>
    <row r="679" spans="1:63" ht="22.5" customHeight="1">
      <c r="A679" s="496">
        <v>5</v>
      </c>
      <c r="B679" s="497" t="s">
        <v>917</v>
      </c>
      <c r="C679" s="498" t="s">
        <v>916</v>
      </c>
      <c r="D679" s="498"/>
      <c r="E679" s="497"/>
      <c r="F679" s="498"/>
      <c r="G679" s="550" t="s">
        <v>3425</v>
      </c>
      <c r="H679" s="549" t="s">
        <v>736</v>
      </c>
      <c r="I679">
        <f t="shared" si="10"/>
        <v>164630054.66999999</v>
      </c>
      <c r="J679" s="731">
        <v>261432157.22999999</v>
      </c>
      <c r="K679" s="731">
        <v>5966059.9100000001</v>
      </c>
      <c r="L679" s="731">
        <v>13482247.630000001</v>
      </c>
      <c r="M679" s="731">
        <v>22052716.199999999</v>
      </c>
      <c r="N679" s="731">
        <v>42452531.810000002</v>
      </c>
      <c r="O679" s="731">
        <v>41270441.780000001</v>
      </c>
      <c r="P679" s="731">
        <v>14074775.02</v>
      </c>
      <c r="Q679" s="731">
        <v>14975938.550000001</v>
      </c>
      <c r="R679" s="731">
        <v>10151474.619999999</v>
      </c>
      <c r="S679" s="731">
        <v>10824452.689999999</v>
      </c>
      <c r="T679" s="731">
        <v>8577475.7699999996</v>
      </c>
      <c r="U679" s="731">
        <v>8108594.5700000003</v>
      </c>
      <c r="V679" s="731">
        <v>164630054.66999999</v>
      </c>
      <c r="W679" s="731">
        <v>9434881.0399999991</v>
      </c>
      <c r="X679" s="731">
        <v>7880127.6200000001</v>
      </c>
      <c r="Y679" s="731">
        <v>9686855.3599999994</v>
      </c>
      <c r="Z679" s="731">
        <v>23061373.43</v>
      </c>
      <c r="AA679" s="731">
        <v>18195054.539999999</v>
      </c>
      <c r="AB679" s="731">
        <v>7266910.5099999998</v>
      </c>
      <c r="AC679" s="731">
        <v>4831151.2</v>
      </c>
      <c r="AD679" s="731">
        <v>666413513.26999998</v>
      </c>
      <c r="AE679" s="731">
        <v>11590321.84</v>
      </c>
      <c r="AF679" s="731">
        <v>23131783.739999998</v>
      </c>
      <c r="AG679" s="731">
        <v>20128865.379999999</v>
      </c>
      <c r="AH679" s="731">
        <v>32947952.629999999</v>
      </c>
      <c r="AI679" s="731">
        <v>11109087.74</v>
      </c>
      <c r="AJ679" s="731">
        <v>39040137.960000001</v>
      </c>
      <c r="AK679" s="731">
        <v>28022619.550000001</v>
      </c>
      <c r="AL679" s="731">
        <v>20668183.07</v>
      </c>
      <c r="AM679" s="731">
        <v>16853354.129999999</v>
      </c>
      <c r="AN679" s="731">
        <v>40203587.609999999</v>
      </c>
      <c r="AO679" s="731">
        <v>13412593</v>
      </c>
      <c r="AP679" s="731">
        <v>16065503.07</v>
      </c>
      <c r="AQ679" s="731">
        <v>7121447.54</v>
      </c>
      <c r="AR679" s="731">
        <v>247821269.47999999</v>
      </c>
      <c r="AS679" s="731">
        <v>8864239.0199999996</v>
      </c>
      <c r="AT679" s="731">
        <v>11038021.710000001</v>
      </c>
      <c r="AU679" s="731">
        <v>44902185.25</v>
      </c>
      <c r="AV679" s="731">
        <v>13023270.720000001</v>
      </c>
      <c r="AW679" s="731">
        <v>11921320.109999999</v>
      </c>
      <c r="AX679" s="731">
        <v>12118638.15</v>
      </c>
      <c r="AY679" s="731">
        <v>56114923.829999998</v>
      </c>
      <c r="AZ679" s="731">
        <v>7084376.0899999999</v>
      </c>
      <c r="BA679" s="731">
        <v>6854485.7599999998</v>
      </c>
      <c r="BB679" s="731">
        <v>5189614.43</v>
      </c>
      <c r="BC679" s="731">
        <v>5449116.6299999999</v>
      </c>
      <c r="BD679" s="731">
        <v>128645353.79000001</v>
      </c>
      <c r="BE679" s="731">
        <v>16674207.859999999</v>
      </c>
      <c r="BF679" s="731">
        <v>6540380.6600000001</v>
      </c>
      <c r="BG679" s="731">
        <v>29985031.300000001</v>
      </c>
      <c r="BH679" s="731">
        <v>3707216.42</v>
      </c>
      <c r="BI679" s="731">
        <v>15395510.210000001</v>
      </c>
      <c r="BJ679" s="731">
        <v>15156145.380000001</v>
      </c>
      <c r="BK679" s="731">
        <v>6831793.1900000004</v>
      </c>
    </row>
    <row r="680" spans="1:63" ht="22.5" customHeight="1">
      <c r="A680" s="496">
        <v>5</v>
      </c>
      <c r="B680" s="497" t="s">
        <v>917</v>
      </c>
      <c r="C680" s="498" t="s">
        <v>916</v>
      </c>
      <c r="D680" s="498"/>
      <c r="E680" s="497"/>
      <c r="F680" s="498"/>
      <c r="G680" s="550" t="s">
        <v>3426</v>
      </c>
      <c r="H680" s="549" t="s">
        <v>737</v>
      </c>
      <c r="I680">
        <f t="shared" si="10"/>
        <v>1813305.42</v>
      </c>
      <c r="J680" s="731">
        <v>2904628.01</v>
      </c>
      <c r="K680" s="731">
        <v>73000</v>
      </c>
      <c r="L680" s="731">
        <v>149308.5</v>
      </c>
      <c r="M680" s="731">
        <v>155835</v>
      </c>
      <c r="N680" s="731">
        <v>1190173</v>
      </c>
      <c r="O680" s="731">
        <v>4574757.79</v>
      </c>
      <c r="P680" s="731">
        <v>367057.08</v>
      </c>
      <c r="Q680" s="731">
        <v>2241654.31</v>
      </c>
      <c r="R680" s="731">
        <v>209369</v>
      </c>
      <c r="S680" s="732"/>
      <c r="T680" s="731">
        <v>243060</v>
      </c>
      <c r="U680" s="731">
        <v>245940</v>
      </c>
      <c r="V680" s="731">
        <v>1813305.42</v>
      </c>
      <c r="W680" s="731">
        <v>166005</v>
      </c>
      <c r="X680" s="732"/>
      <c r="Y680" s="732"/>
      <c r="Z680" s="731">
        <v>2869867.54</v>
      </c>
      <c r="AA680" s="731">
        <v>221035</v>
      </c>
      <c r="AB680" s="732"/>
      <c r="AC680" s="732"/>
      <c r="AD680" s="731">
        <v>1757127</v>
      </c>
      <c r="AE680" s="732"/>
      <c r="AF680" s="731">
        <v>232631.8</v>
      </c>
      <c r="AG680" s="731">
        <v>400989.65</v>
      </c>
      <c r="AH680" s="731">
        <v>199724</v>
      </c>
      <c r="AI680" s="731">
        <v>266789.5</v>
      </c>
      <c r="AJ680" s="731">
        <v>211185</v>
      </c>
      <c r="AK680" s="732"/>
      <c r="AL680" s="732"/>
      <c r="AM680" s="732"/>
      <c r="AN680" s="731">
        <v>496847.6</v>
      </c>
      <c r="AO680" s="731">
        <v>235699.20000000001</v>
      </c>
      <c r="AP680" s="731">
        <v>259238.7</v>
      </c>
      <c r="AQ680" s="731">
        <v>115066</v>
      </c>
      <c r="AR680" s="731">
        <v>18368183.25</v>
      </c>
      <c r="AS680" s="731">
        <v>159486</v>
      </c>
      <c r="AT680" s="731">
        <v>47737.09</v>
      </c>
      <c r="AU680" s="731">
        <v>335206.84000000003</v>
      </c>
      <c r="AV680" s="731">
        <v>326864</v>
      </c>
      <c r="AW680" s="731">
        <v>2276872.62</v>
      </c>
      <c r="AX680" s="732"/>
      <c r="AY680" s="731">
        <v>333608</v>
      </c>
      <c r="AZ680" s="731">
        <v>112163.2</v>
      </c>
      <c r="BA680" s="731">
        <v>97010</v>
      </c>
      <c r="BB680" s="731">
        <v>138889</v>
      </c>
      <c r="BC680" s="731">
        <v>96669</v>
      </c>
      <c r="BD680" s="731">
        <v>805731.65</v>
      </c>
      <c r="BE680" s="731">
        <v>211946.7</v>
      </c>
      <c r="BF680" s="731">
        <v>65869.5</v>
      </c>
      <c r="BG680" s="731">
        <v>360413.8</v>
      </c>
      <c r="BH680" s="731">
        <v>54374</v>
      </c>
      <c r="BI680" s="731">
        <v>441120.06</v>
      </c>
      <c r="BJ680" s="731">
        <v>2478636.0699999998</v>
      </c>
      <c r="BK680" s="731">
        <v>265237.82</v>
      </c>
    </row>
    <row r="681" spans="1:63" ht="22.5" customHeight="1">
      <c r="A681" s="496">
        <v>5</v>
      </c>
      <c r="B681" s="497" t="s">
        <v>917</v>
      </c>
      <c r="C681" s="498" t="s">
        <v>916</v>
      </c>
      <c r="D681" s="498"/>
      <c r="E681" s="497"/>
      <c r="F681" s="498"/>
      <c r="G681" s="550" t="s">
        <v>3427</v>
      </c>
      <c r="H681" s="549" t="s">
        <v>738</v>
      </c>
      <c r="I681">
        <f t="shared" si="10"/>
        <v>73477307.980000004</v>
      </c>
      <c r="J681" s="731">
        <v>176871793.68000001</v>
      </c>
      <c r="K681" s="731">
        <v>1108481.24</v>
      </c>
      <c r="L681" s="731">
        <v>2754545.47</v>
      </c>
      <c r="M681" s="731">
        <v>6487155.5700000003</v>
      </c>
      <c r="N681" s="731">
        <v>10457179.789999999</v>
      </c>
      <c r="O681" s="731">
        <v>13632848.800000001</v>
      </c>
      <c r="P681" s="731">
        <v>5020187.3</v>
      </c>
      <c r="Q681" s="731">
        <v>2021726.98</v>
      </c>
      <c r="R681" s="731">
        <v>4082113.57</v>
      </c>
      <c r="S681" s="731">
        <v>3695135.81</v>
      </c>
      <c r="T681" s="731">
        <v>2695151.56</v>
      </c>
      <c r="U681" s="731">
        <v>2788361.69</v>
      </c>
      <c r="V681" s="731">
        <v>73477307.980000004</v>
      </c>
      <c r="W681" s="731">
        <v>2360502.56</v>
      </c>
      <c r="X681" s="731">
        <v>1737480</v>
      </c>
      <c r="Y681" s="731">
        <v>2051860.47</v>
      </c>
      <c r="Z681" s="731">
        <v>4271411.34</v>
      </c>
      <c r="AA681" s="731">
        <v>4115897.1</v>
      </c>
      <c r="AB681" s="731">
        <v>1845527.55</v>
      </c>
      <c r="AC681" s="731">
        <v>478809.1</v>
      </c>
      <c r="AD681" s="731">
        <v>366863908.69999999</v>
      </c>
      <c r="AE681" s="731">
        <v>2860005.2</v>
      </c>
      <c r="AF681" s="731">
        <v>10329601.220000001</v>
      </c>
      <c r="AG681" s="731">
        <v>6047969.2800000003</v>
      </c>
      <c r="AH681" s="731">
        <v>8096100.5199999996</v>
      </c>
      <c r="AI681" s="731">
        <v>2199916.19</v>
      </c>
      <c r="AJ681" s="731">
        <v>16554882.119999999</v>
      </c>
      <c r="AK681" s="731">
        <v>4915213.74</v>
      </c>
      <c r="AL681" s="731">
        <v>4179227.39</v>
      </c>
      <c r="AM681" s="731">
        <v>2810227.72</v>
      </c>
      <c r="AN681" s="731">
        <v>19857633.989999998</v>
      </c>
      <c r="AO681" s="731">
        <v>2730297.03</v>
      </c>
      <c r="AP681" s="731">
        <v>3068664</v>
      </c>
      <c r="AQ681" s="731">
        <v>1699054.35</v>
      </c>
      <c r="AR681" s="731">
        <v>102117747.61</v>
      </c>
      <c r="AS681" s="731">
        <v>3399653.27</v>
      </c>
      <c r="AT681" s="731">
        <v>2230747.8199999998</v>
      </c>
      <c r="AU681" s="731">
        <v>28718272.57</v>
      </c>
      <c r="AV681" s="731">
        <v>3074781.01</v>
      </c>
      <c r="AW681" s="731">
        <v>782199.6</v>
      </c>
      <c r="AX681" s="731">
        <v>2519031.33</v>
      </c>
      <c r="AY681" s="731">
        <v>33075606.149999999</v>
      </c>
      <c r="AZ681" s="731">
        <v>2265391.75</v>
      </c>
      <c r="BA681" s="731">
        <v>1534880.48</v>
      </c>
      <c r="BB681" s="731">
        <v>1423911.3</v>
      </c>
      <c r="BC681" s="731">
        <v>1687194.07</v>
      </c>
      <c r="BD681" s="731">
        <v>78949940.340000004</v>
      </c>
      <c r="BE681" s="731">
        <v>4672152.76</v>
      </c>
      <c r="BF681" s="731">
        <v>1684834.24</v>
      </c>
      <c r="BG681" s="731">
        <v>7785080.4299999997</v>
      </c>
      <c r="BH681" s="731">
        <v>636348.06000000006</v>
      </c>
      <c r="BI681" s="731">
        <v>4261853.8899999997</v>
      </c>
      <c r="BJ681" s="731">
        <v>993609.48</v>
      </c>
      <c r="BK681" s="731">
        <v>1421407.79</v>
      </c>
    </row>
    <row r="682" spans="1:63" ht="22.5" customHeight="1">
      <c r="A682" s="496">
        <v>5</v>
      </c>
      <c r="B682" s="497" t="s">
        <v>917</v>
      </c>
      <c r="C682" s="498" t="s">
        <v>916</v>
      </c>
      <c r="D682" s="498"/>
      <c r="E682" s="497"/>
      <c r="F682" s="498"/>
      <c r="G682" s="550" t="s">
        <v>3428</v>
      </c>
      <c r="H682" s="549" t="s">
        <v>739</v>
      </c>
      <c r="I682">
        <f t="shared" si="10"/>
        <v>19204975.359999999</v>
      </c>
      <c r="J682" s="731">
        <v>60790462.100000001</v>
      </c>
      <c r="K682" s="731">
        <v>5109907</v>
      </c>
      <c r="L682" s="731">
        <v>9968186.5</v>
      </c>
      <c r="M682" s="731">
        <v>21469643.27</v>
      </c>
      <c r="N682" s="731">
        <v>32453843.82</v>
      </c>
      <c r="O682" s="731">
        <v>23321826</v>
      </c>
      <c r="P682" s="731">
        <v>10415916.01</v>
      </c>
      <c r="Q682" s="731">
        <v>13693610.5</v>
      </c>
      <c r="R682" s="731">
        <v>9643623</v>
      </c>
      <c r="S682" s="731">
        <v>10571658.199999999</v>
      </c>
      <c r="T682" s="731">
        <v>7842620</v>
      </c>
      <c r="U682" s="731">
        <v>7099537</v>
      </c>
      <c r="V682" s="731">
        <v>19204975.359999999</v>
      </c>
      <c r="W682" s="731">
        <v>2350402.44</v>
      </c>
      <c r="X682" s="731">
        <v>2883694</v>
      </c>
      <c r="Y682" s="731">
        <v>4663174.7</v>
      </c>
      <c r="Z682" s="731">
        <v>5963189.5999999996</v>
      </c>
      <c r="AA682" s="731">
        <v>6847295.1500000004</v>
      </c>
      <c r="AB682" s="731">
        <v>3197123.92</v>
      </c>
      <c r="AC682" s="731">
        <v>1797002.9</v>
      </c>
      <c r="AD682" s="731">
        <v>45877579.359999999</v>
      </c>
      <c r="AE682" s="731">
        <v>2380519.9</v>
      </c>
      <c r="AF682" s="731">
        <v>1878818.22</v>
      </c>
      <c r="AG682" s="731">
        <v>4912903.55</v>
      </c>
      <c r="AH682" s="731">
        <v>4880174.13</v>
      </c>
      <c r="AI682" s="731">
        <v>2502853.5499999998</v>
      </c>
      <c r="AJ682" s="731">
        <v>13176975.369999999</v>
      </c>
      <c r="AK682" s="731">
        <v>919401.75</v>
      </c>
      <c r="AL682" s="731">
        <v>3861283.22</v>
      </c>
      <c r="AM682" s="731">
        <v>2985467.5</v>
      </c>
      <c r="AN682" s="731">
        <v>3780535.64</v>
      </c>
      <c r="AO682" s="731">
        <v>3289755.7</v>
      </c>
      <c r="AP682" s="731">
        <v>8181795.2000000002</v>
      </c>
      <c r="AQ682" s="731">
        <v>2243802.7000000002</v>
      </c>
      <c r="AR682" s="731">
        <v>49579489.759999998</v>
      </c>
      <c r="AS682" s="731">
        <v>2299762.4700000002</v>
      </c>
      <c r="AT682" s="731">
        <v>3113646.47</v>
      </c>
      <c r="AU682" s="731">
        <v>9916976.3100000005</v>
      </c>
      <c r="AV682" s="731">
        <v>3431663.68</v>
      </c>
      <c r="AW682" s="731">
        <v>3287503.61</v>
      </c>
      <c r="AX682" s="731">
        <v>3167610.45</v>
      </c>
      <c r="AY682" s="731">
        <v>12170112.289999999</v>
      </c>
      <c r="AZ682" s="731">
        <v>2055926.33</v>
      </c>
      <c r="BA682" s="731">
        <v>1871140.99</v>
      </c>
      <c r="BB682" s="731">
        <v>2468707.89</v>
      </c>
      <c r="BC682" s="731">
        <v>1809395.49</v>
      </c>
      <c r="BD682" s="731">
        <v>4035396.8</v>
      </c>
      <c r="BE682" s="731">
        <v>1517568.34</v>
      </c>
      <c r="BF682" s="731">
        <v>1523073.1</v>
      </c>
      <c r="BG682" s="731">
        <v>3035803.68</v>
      </c>
      <c r="BH682" s="731">
        <v>1656593.7</v>
      </c>
      <c r="BI682" s="731">
        <v>2343475.4900000002</v>
      </c>
      <c r="BJ682" s="731">
        <v>2171559.31</v>
      </c>
      <c r="BK682" s="731">
        <v>2052210.8</v>
      </c>
    </row>
    <row r="683" spans="1:63" ht="22.5" customHeight="1">
      <c r="A683" s="496">
        <v>5</v>
      </c>
      <c r="B683" s="497" t="s">
        <v>917</v>
      </c>
      <c r="C683" s="498" t="s">
        <v>916</v>
      </c>
      <c r="D683" s="498"/>
      <c r="E683" s="497"/>
      <c r="F683" s="498"/>
      <c r="G683" s="550" t="s">
        <v>3429</v>
      </c>
      <c r="H683" s="549" t="s">
        <v>740</v>
      </c>
      <c r="I683">
        <f t="shared" si="10"/>
        <v>5563258.5599999996</v>
      </c>
      <c r="J683" s="731">
        <v>931896.22</v>
      </c>
      <c r="K683" s="732"/>
      <c r="L683" s="731">
        <v>790631</v>
      </c>
      <c r="M683" s="732"/>
      <c r="N683" s="731">
        <v>2390491.59</v>
      </c>
      <c r="O683" s="731">
        <v>1979964</v>
      </c>
      <c r="P683" s="731">
        <v>1257316</v>
      </c>
      <c r="Q683" s="731">
        <v>1212090</v>
      </c>
      <c r="R683" s="731">
        <v>884499</v>
      </c>
      <c r="S683" s="731">
        <v>660752</v>
      </c>
      <c r="T683" s="731">
        <v>588305</v>
      </c>
      <c r="U683" s="732"/>
      <c r="V683" s="731">
        <v>5563258.5599999996</v>
      </c>
      <c r="W683" s="732"/>
      <c r="X683" s="731">
        <v>346043</v>
      </c>
      <c r="Y683" s="732"/>
      <c r="Z683" s="731">
        <v>821969.39</v>
      </c>
      <c r="AA683" s="731">
        <v>1035031</v>
      </c>
      <c r="AB683" s="732"/>
      <c r="AC683" s="732"/>
      <c r="AD683" s="731">
        <v>22391625.93</v>
      </c>
      <c r="AE683" s="732"/>
      <c r="AF683" s="731">
        <v>1372931</v>
      </c>
      <c r="AG683" s="731">
        <v>1515725</v>
      </c>
      <c r="AH683" s="731">
        <v>2474292.81</v>
      </c>
      <c r="AI683" s="731">
        <v>526666.5</v>
      </c>
      <c r="AJ683" s="731">
        <v>4118035.58</v>
      </c>
      <c r="AK683" s="731">
        <v>1558931.96</v>
      </c>
      <c r="AL683" s="731">
        <v>1371904.08</v>
      </c>
      <c r="AM683" s="731">
        <v>796281.95</v>
      </c>
      <c r="AN683" s="731">
        <v>2819413.7</v>
      </c>
      <c r="AO683" s="731">
        <v>746299</v>
      </c>
      <c r="AP683" s="731">
        <v>10320</v>
      </c>
      <c r="AQ683" s="731">
        <v>8184</v>
      </c>
      <c r="AR683" s="731">
        <v>10041767</v>
      </c>
      <c r="AS683" s="731">
        <v>797406</v>
      </c>
      <c r="AT683" s="731">
        <v>26195</v>
      </c>
      <c r="AU683" s="731">
        <v>1832822.02</v>
      </c>
      <c r="AV683" s="731">
        <v>17104</v>
      </c>
      <c r="AW683" s="732"/>
      <c r="AX683" s="731">
        <v>48900</v>
      </c>
      <c r="AY683" s="731">
        <v>2125694.56</v>
      </c>
      <c r="AZ683" s="732"/>
      <c r="BA683" s="732"/>
      <c r="BB683" s="731">
        <v>18445</v>
      </c>
      <c r="BC683" s="731">
        <v>50953</v>
      </c>
      <c r="BD683" s="731">
        <v>5383568.79</v>
      </c>
      <c r="BE683" s="731">
        <v>1376862.5</v>
      </c>
      <c r="BF683" s="731">
        <v>756182</v>
      </c>
      <c r="BG683" s="731">
        <v>1834470</v>
      </c>
      <c r="BH683" s="731">
        <v>20982</v>
      </c>
      <c r="BI683" s="731">
        <v>2006490</v>
      </c>
      <c r="BJ683" s="731">
        <v>1144144</v>
      </c>
      <c r="BK683" s="731">
        <v>479368</v>
      </c>
    </row>
    <row r="684" spans="1:63" ht="22.5" customHeight="1">
      <c r="A684" s="496">
        <v>5</v>
      </c>
      <c r="B684" s="497" t="s">
        <v>917</v>
      </c>
      <c r="C684" s="498" t="s">
        <v>916</v>
      </c>
      <c r="D684" s="498"/>
      <c r="E684" s="497"/>
      <c r="F684" s="498"/>
      <c r="G684" s="550" t="s">
        <v>3430</v>
      </c>
      <c r="H684" s="549" t="s">
        <v>741</v>
      </c>
      <c r="I684">
        <f t="shared" si="10"/>
        <v>504300</v>
      </c>
      <c r="J684" s="731">
        <v>4365642.5</v>
      </c>
      <c r="K684" s="731">
        <v>83900</v>
      </c>
      <c r="L684" s="731">
        <v>48400</v>
      </c>
      <c r="M684" s="731">
        <v>41800</v>
      </c>
      <c r="N684" s="731">
        <v>70750</v>
      </c>
      <c r="O684" s="731">
        <v>186863</v>
      </c>
      <c r="P684" s="731">
        <v>164840</v>
      </c>
      <c r="Q684" s="731">
        <v>157095</v>
      </c>
      <c r="R684" s="731">
        <v>28000</v>
      </c>
      <c r="S684" s="731">
        <v>72650</v>
      </c>
      <c r="T684" s="732"/>
      <c r="U684" s="731">
        <v>89830</v>
      </c>
      <c r="V684" s="731">
        <v>504300</v>
      </c>
      <c r="W684" s="731">
        <v>162040</v>
      </c>
      <c r="X684" s="731">
        <v>25525</v>
      </c>
      <c r="Y684" s="731">
        <v>142500</v>
      </c>
      <c r="Z684" s="731">
        <v>113989</v>
      </c>
      <c r="AA684" s="731">
        <v>332910</v>
      </c>
      <c r="AB684" s="732"/>
      <c r="AC684" s="732"/>
      <c r="AD684" s="731">
        <v>12346919</v>
      </c>
      <c r="AE684" s="732"/>
      <c r="AF684" s="731">
        <v>57550</v>
      </c>
      <c r="AG684" s="731">
        <v>232090</v>
      </c>
      <c r="AH684" s="731">
        <v>27760</v>
      </c>
      <c r="AI684" s="731">
        <v>67000</v>
      </c>
      <c r="AJ684" s="731">
        <v>322170</v>
      </c>
      <c r="AK684" s="731">
        <v>217440</v>
      </c>
      <c r="AL684" s="731">
        <v>18730</v>
      </c>
      <c r="AM684" s="731">
        <v>160500</v>
      </c>
      <c r="AN684" s="731">
        <v>499230</v>
      </c>
      <c r="AO684" s="731">
        <v>52500</v>
      </c>
      <c r="AP684" s="731">
        <v>56400</v>
      </c>
      <c r="AQ684" s="732"/>
      <c r="AR684" s="731">
        <v>438080</v>
      </c>
      <c r="AS684" s="731">
        <v>198015</v>
      </c>
      <c r="AT684" s="731">
        <v>331350</v>
      </c>
      <c r="AU684" s="731">
        <v>1427228</v>
      </c>
      <c r="AV684" s="731">
        <v>160640</v>
      </c>
      <c r="AW684" s="731">
        <v>86545</v>
      </c>
      <c r="AX684" s="731">
        <v>205010</v>
      </c>
      <c r="AY684" s="731">
        <v>480225</v>
      </c>
      <c r="AZ684" s="731">
        <v>291310</v>
      </c>
      <c r="BA684" s="731">
        <v>142721.95000000001</v>
      </c>
      <c r="BB684" s="731">
        <v>99130</v>
      </c>
      <c r="BC684" s="731">
        <v>18698</v>
      </c>
      <c r="BD684" s="731">
        <v>5405000</v>
      </c>
      <c r="BE684" s="731">
        <v>61200</v>
      </c>
      <c r="BF684" s="731">
        <v>517</v>
      </c>
      <c r="BG684" s="731">
        <v>137760</v>
      </c>
      <c r="BH684" s="731">
        <v>33400</v>
      </c>
      <c r="BI684" s="731">
        <v>920</v>
      </c>
      <c r="BJ684" s="731">
        <v>53287</v>
      </c>
      <c r="BK684" s="731">
        <v>57040</v>
      </c>
    </row>
    <row r="685" spans="1:63" ht="22.5" customHeight="1">
      <c r="A685" s="496">
        <v>5</v>
      </c>
      <c r="B685" s="497" t="s">
        <v>917</v>
      </c>
      <c r="C685" s="498" t="s">
        <v>916</v>
      </c>
      <c r="D685" s="498"/>
      <c r="E685" s="497"/>
      <c r="F685" s="498"/>
      <c r="G685" s="550" t="s">
        <v>3431</v>
      </c>
      <c r="H685" s="549" t="s">
        <v>742</v>
      </c>
      <c r="I685">
        <f t="shared" si="10"/>
        <v>1735520.2</v>
      </c>
      <c r="J685" s="731">
        <v>2513035.65</v>
      </c>
      <c r="K685" s="731">
        <v>309168.2</v>
      </c>
      <c r="L685" s="731">
        <v>134059.04999999999</v>
      </c>
      <c r="M685" s="731">
        <v>507853</v>
      </c>
      <c r="N685" s="731">
        <v>1158380.6399999999</v>
      </c>
      <c r="O685" s="731">
        <v>619159.59</v>
      </c>
      <c r="P685" s="731">
        <v>924094.76</v>
      </c>
      <c r="Q685" s="731">
        <v>185266.95</v>
      </c>
      <c r="R685" s="731">
        <v>398279.96</v>
      </c>
      <c r="S685" s="731">
        <v>132554.35</v>
      </c>
      <c r="T685" s="731">
        <v>178070.34</v>
      </c>
      <c r="U685" s="731">
        <v>224578.4</v>
      </c>
      <c r="V685" s="731">
        <v>1735520.2</v>
      </c>
      <c r="W685" s="731">
        <v>122434.78</v>
      </c>
      <c r="X685" s="731">
        <v>369537.15</v>
      </c>
      <c r="Y685" s="731">
        <v>384842.88</v>
      </c>
      <c r="Z685" s="731">
        <v>1257531.57</v>
      </c>
      <c r="AA685" s="731">
        <v>711763.33</v>
      </c>
      <c r="AB685" s="731">
        <v>244200.5</v>
      </c>
      <c r="AC685" s="731">
        <v>248861.55</v>
      </c>
      <c r="AD685" s="731">
        <v>6594156.9000000004</v>
      </c>
      <c r="AE685" s="731">
        <v>949177.45</v>
      </c>
      <c r="AF685" s="731">
        <v>237688.45</v>
      </c>
      <c r="AG685" s="731">
        <v>463123.3</v>
      </c>
      <c r="AH685" s="731">
        <v>463894.27</v>
      </c>
      <c r="AI685" s="731">
        <v>237907.24</v>
      </c>
      <c r="AJ685" s="731">
        <v>974578.98</v>
      </c>
      <c r="AK685" s="731">
        <v>783240.45</v>
      </c>
      <c r="AL685" s="731">
        <v>403709.1</v>
      </c>
      <c r="AM685" s="731">
        <v>714656.43</v>
      </c>
      <c r="AN685" s="731">
        <v>1149662.1499999999</v>
      </c>
      <c r="AO685" s="731">
        <v>692379.56</v>
      </c>
      <c r="AP685" s="731">
        <v>301113.65000000002</v>
      </c>
      <c r="AQ685" s="731">
        <v>357983.16</v>
      </c>
      <c r="AR685" s="731">
        <v>2804811.73</v>
      </c>
      <c r="AS685" s="731">
        <v>503633</v>
      </c>
      <c r="AT685" s="731">
        <v>720807.32</v>
      </c>
      <c r="AU685" s="731">
        <v>1852296.53</v>
      </c>
      <c r="AV685" s="731">
        <v>528762.07999999996</v>
      </c>
      <c r="AW685" s="731">
        <v>471860.38</v>
      </c>
      <c r="AX685" s="731">
        <v>335902.65</v>
      </c>
      <c r="AY685" s="731">
        <v>1228620.43</v>
      </c>
      <c r="AZ685" s="731">
        <v>199093.09</v>
      </c>
      <c r="BA685" s="731">
        <v>214260.64</v>
      </c>
      <c r="BB685" s="731">
        <v>158777.5</v>
      </c>
      <c r="BC685" s="731">
        <v>304128.65000000002</v>
      </c>
      <c r="BD685" s="731">
        <v>1363735.45</v>
      </c>
      <c r="BE685" s="731">
        <v>1569443.9</v>
      </c>
      <c r="BF685" s="731">
        <v>390194.22</v>
      </c>
      <c r="BG685" s="731">
        <v>845205.02</v>
      </c>
      <c r="BH685" s="731">
        <v>268497.45</v>
      </c>
      <c r="BI685" s="731">
        <v>865697</v>
      </c>
      <c r="BJ685" s="731">
        <v>502594.44</v>
      </c>
      <c r="BK685" s="731">
        <v>285280.31</v>
      </c>
    </row>
    <row r="686" spans="1:63" ht="22.5" customHeight="1">
      <c r="A686" s="496">
        <v>5</v>
      </c>
      <c r="B686" s="497" t="s">
        <v>917</v>
      </c>
      <c r="C686" s="498" t="s">
        <v>916</v>
      </c>
      <c r="D686" s="498"/>
      <c r="E686" s="497"/>
      <c r="F686" s="498"/>
      <c r="G686" s="548" t="s">
        <v>3432</v>
      </c>
      <c r="H686" s="549" t="s">
        <v>743</v>
      </c>
      <c r="I686">
        <f t="shared" si="10"/>
        <v>201115.06</v>
      </c>
      <c r="J686" s="731">
        <v>345800</v>
      </c>
      <c r="K686" s="732"/>
      <c r="L686" s="732"/>
      <c r="M686" s="732"/>
      <c r="N686" s="732"/>
      <c r="O686" s="732"/>
      <c r="P686" s="732"/>
      <c r="Q686" s="732"/>
      <c r="R686" s="732"/>
      <c r="S686" s="732"/>
      <c r="T686" s="732"/>
      <c r="U686" s="732"/>
      <c r="V686" s="731">
        <v>201115.06</v>
      </c>
      <c r="W686" s="732"/>
      <c r="X686" s="732"/>
      <c r="Y686" s="732"/>
      <c r="Z686" s="732"/>
      <c r="AA686" s="732"/>
      <c r="AB686" s="732"/>
      <c r="AC686" s="732"/>
      <c r="AD686" s="732"/>
      <c r="AE686" s="731">
        <v>69300</v>
      </c>
      <c r="AF686" s="732"/>
      <c r="AG686" s="731">
        <v>7500</v>
      </c>
      <c r="AH686" s="732"/>
      <c r="AI686" s="732"/>
      <c r="AJ686" s="732"/>
      <c r="AK686" s="732"/>
      <c r="AL686" s="732"/>
      <c r="AM686" s="732"/>
      <c r="AN686" s="732"/>
      <c r="AO686" s="732"/>
      <c r="AP686" s="732"/>
      <c r="AQ686" s="732"/>
      <c r="AR686" s="732"/>
      <c r="AS686" s="732"/>
      <c r="AT686" s="732"/>
      <c r="AU686" s="732"/>
      <c r="AV686" s="732"/>
      <c r="AW686" s="732"/>
      <c r="AX686" s="732"/>
      <c r="AY686" s="732"/>
      <c r="AZ686" s="732"/>
      <c r="BA686" s="732"/>
      <c r="BB686" s="732"/>
      <c r="BC686" s="732"/>
      <c r="BD686" s="732"/>
      <c r="BE686" s="732"/>
      <c r="BF686" s="732"/>
      <c r="BG686" s="732"/>
      <c r="BH686" s="732"/>
      <c r="BI686" s="732"/>
      <c r="BJ686" s="732"/>
      <c r="BK686" s="732"/>
    </row>
    <row r="687" spans="1:63" ht="22.5" customHeight="1">
      <c r="A687" s="496">
        <v>5</v>
      </c>
      <c r="B687" s="497" t="s">
        <v>917</v>
      </c>
      <c r="C687" s="498" t="s">
        <v>916</v>
      </c>
      <c r="D687" s="498"/>
      <c r="E687" s="497"/>
      <c r="F687" s="498"/>
      <c r="G687" s="548" t="s">
        <v>3433</v>
      </c>
      <c r="H687" s="547" t="s">
        <v>2458</v>
      </c>
      <c r="I687">
        <f t="shared" si="10"/>
        <v>3449279.39</v>
      </c>
      <c r="J687" s="731">
        <v>3012404.6</v>
      </c>
      <c r="K687" s="731">
        <v>374130</v>
      </c>
      <c r="L687" s="731">
        <v>419867</v>
      </c>
      <c r="M687" s="731">
        <v>701827.05</v>
      </c>
      <c r="N687" s="731">
        <v>546440</v>
      </c>
      <c r="O687" s="731">
        <v>4523649.6500000004</v>
      </c>
      <c r="P687" s="731">
        <v>1249258.7</v>
      </c>
      <c r="Q687" s="731">
        <v>493951</v>
      </c>
      <c r="R687" s="731">
        <v>133004</v>
      </c>
      <c r="S687" s="731">
        <v>598951.30000000005</v>
      </c>
      <c r="T687" s="731">
        <v>136994.03</v>
      </c>
      <c r="U687" s="731">
        <v>414008.84</v>
      </c>
      <c r="V687" s="731">
        <v>3449279.39</v>
      </c>
      <c r="W687" s="731">
        <v>148238</v>
      </c>
      <c r="X687" s="732"/>
      <c r="Y687" s="731">
        <v>169648.08</v>
      </c>
      <c r="Z687" s="731">
        <v>1105059</v>
      </c>
      <c r="AA687" s="731">
        <v>597845.80000000005</v>
      </c>
      <c r="AB687" s="731">
        <v>299810</v>
      </c>
      <c r="AC687" s="731">
        <v>228976</v>
      </c>
      <c r="AD687" s="731">
        <v>14787955.66</v>
      </c>
      <c r="AE687" s="731">
        <v>522949.3</v>
      </c>
      <c r="AF687" s="731">
        <v>117252</v>
      </c>
      <c r="AG687" s="731">
        <v>342789</v>
      </c>
      <c r="AH687" s="731">
        <v>1266228.28</v>
      </c>
      <c r="AI687" s="731">
        <v>703623</v>
      </c>
      <c r="AJ687" s="731">
        <v>1090964</v>
      </c>
      <c r="AK687" s="731">
        <v>166522</v>
      </c>
      <c r="AL687" s="731">
        <v>983743</v>
      </c>
      <c r="AM687" s="731">
        <v>409843.8</v>
      </c>
      <c r="AN687" s="731">
        <v>343249</v>
      </c>
      <c r="AO687" s="731">
        <v>258671</v>
      </c>
      <c r="AP687" s="731">
        <v>722725</v>
      </c>
      <c r="AQ687" s="731">
        <v>319107</v>
      </c>
      <c r="AR687" s="731">
        <v>4663790</v>
      </c>
      <c r="AS687" s="731">
        <v>194718</v>
      </c>
      <c r="AT687" s="731">
        <v>258660</v>
      </c>
      <c r="AU687" s="731">
        <v>1144167</v>
      </c>
      <c r="AV687" s="731">
        <v>222888</v>
      </c>
      <c r="AW687" s="731">
        <v>798742</v>
      </c>
      <c r="AX687" s="731">
        <v>102037</v>
      </c>
      <c r="AY687" s="731">
        <v>721345</v>
      </c>
      <c r="AZ687" s="731">
        <v>331346.5</v>
      </c>
      <c r="BA687" s="731">
        <v>437707</v>
      </c>
      <c r="BB687" s="731">
        <v>204023</v>
      </c>
      <c r="BC687" s="731">
        <v>144145</v>
      </c>
      <c r="BD687" s="731">
        <v>2293232</v>
      </c>
      <c r="BE687" s="731">
        <v>442600</v>
      </c>
      <c r="BF687" s="731">
        <v>176660</v>
      </c>
      <c r="BG687" s="731">
        <v>797633.74</v>
      </c>
      <c r="BH687" s="731">
        <v>138503.75</v>
      </c>
      <c r="BI687" s="731">
        <v>444259.22</v>
      </c>
      <c r="BJ687" s="731">
        <v>252760</v>
      </c>
      <c r="BK687" s="731">
        <v>72539</v>
      </c>
    </row>
    <row r="688" spans="1:63" ht="22.5" customHeight="1">
      <c r="A688" s="496">
        <v>5</v>
      </c>
      <c r="B688" s="497" t="s">
        <v>917</v>
      </c>
      <c r="C688" s="498" t="s">
        <v>916</v>
      </c>
      <c r="D688" s="498"/>
      <c r="E688" s="497"/>
      <c r="F688" s="498"/>
      <c r="G688" s="548" t="s">
        <v>3434</v>
      </c>
      <c r="H688" s="547" t="s">
        <v>745</v>
      </c>
      <c r="I688">
        <f t="shared" si="10"/>
        <v>0</v>
      </c>
      <c r="J688" s="732"/>
      <c r="K688" s="731">
        <v>750</v>
      </c>
      <c r="L688" s="731">
        <v>44030</v>
      </c>
      <c r="M688" s="732"/>
      <c r="N688" s="731">
        <v>18900</v>
      </c>
      <c r="O688" s="731">
        <v>105962</v>
      </c>
      <c r="P688" s="732"/>
      <c r="Q688" s="732"/>
      <c r="R688" s="732"/>
      <c r="S688" s="732"/>
      <c r="T688" s="732"/>
      <c r="U688" s="731">
        <v>12300</v>
      </c>
      <c r="V688" s="732"/>
      <c r="W688" s="732"/>
      <c r="X688" s="732"/>
      <c r="Y688" s="732"/>
      <c r="Z688" s="732"/>
      <c r="AA688" s="732"/>
      <c r="AB688" s="732"/>
      <c r="AC688" s="732"/>
      <c r="AD688" s="731">
        <v>53095</v>
      </c>
      <c r="AE688" s="732"/>
      <c r="AF688" s="732"/>
      <c r="AG688" s="732"/>
      <c r="AH688" s="731">
        <v>94640</v>
      </c>
      <c r="AI688" s="732"/>
      <c r="AJ688" s="732"/>
      <c r="AK688" s="732"/>
      <c r="AL688" s="731">
        <v>29460</v>
      </c>
      <c r="AM688" s="731">
        <v>12600</v>
      </c>
      <c r="AN688" s="732"/>
      <c r="AO688" s="732"/>
      <c r="AP688" s="731">
        <v>7500</v>
      </c>
      <c r="AQ688" s="732"/>
      <c r="AR688" s="732"/>
      <c r="AS688" s="731">
        <v>179275</v>
      </c>
      <c r="AT688" s="732"/>
      <c r="AU688" s="732"/>
      <c r="AV688" s="732"/>
      <c r="AW688" s="731">
        <v>24080</v>
      </c>
      <c r="AX688" s="731">
        <v>16560</v>
      </c>
      <c r="AY688" s="732"/>
      <c r="AZ688" s="732"/>
      <c r="BA688" s="731">
        <v>141330</v>
      </c>
      <c r="BB688" s="732"/>
      <c r="BC688" s="732"/>
      <c r="BD688" s="732"/>
      <c r="BE688" s="732"/>
      <c r="BF688" s="732"/>
      <c r="BG688" s="732"/>
      <c r="BH688" s="731">
        <v>15860</v>
      </c>
      <c r="BI688" s="732"/>
      <c r="BJ688" s="732"/>
      <c r="BK688" s="732"/>
    </row>
    <row r="689" spans="1:63" ht="22.5" customHeight="1">
      <c r="A689" s="496">
        <v>5</v>
      </c>
      <c r="B689" s="497" t="s">
        <v>917</v>
      </c>
      <c r="C689" s="498" t="s">
        <v>916</v>
      </c>
      <c r="D689" s="498"/>
      <c r="E689" s="497"/>
      <c r="F689" s="498"/>
      <c r="G689" s="550" t="s">
        <v>3435</v>
      </c>
      <c r="H689" s="549" t="s">
        <v>746</v>
      </c>
      <c r="I689">
        <f t="shared" si="10"/>
        <v>0</v>
      </c>
      <c r="J689" s="732"/>
      <c r="K689" s="732"/>
      <c r="L689" s="732"/>
      <c r="M689" s="732"/>
      <c r="N689" s="732"/>
      <c r="O689" s="732"/>
      <c r="P689" s="732"/>
      <c r="Q689" s="732"/>
      <c r="R689" s="732"/>
      <c r="S689" s="732"/>
      <c r="T689" s="732"/>
      <c r="U689" s="732"/>
      <c r="V689" s="732"/>
      <c r="W689" s="732"/>
      <c r="X689" s="732"/>
      <c r="Y689" s="732"/>
      <c r="Z689" s="732"/>
      <c r="AA689" s="732"/>
      <c r="AB689" s="732"/>
      <c r="AC689" s="732"/>
      <c r="AD689" s="732"/>
      <c r="AE689" s="732"/>
      <c r="AF689" s="732"/>
      <c r="AG689" s="732"/>
      <c r="AH689" s="732"/>
      <c r="AI689" s="732"/>
      <c r="AJ689" s="732"/>
      <c r="AK689" s="732"/>
      <c r="AL689" s="732"/>
      <c r="AM689" s="732"/>
      <c r="AN689" s="732"/>
      <c r="AO689" s="732"/>
      <c r="AP689" s="732"/>
      <c r="AQ689" s="732"/>
      <c r="AR689" s="732"/>
      <c r="AS689" s="732"/>
      <c r="AT689" s="732"/>
      <c r="AU689" s="732"/>
      <c r="AV689" s="732"/>
      <c r="AW689" s="732"/>
      <c r="AX689" s="732"/>
      <c r="AY689" s="732"/>
      <c r="AZ689" s="732"/>
      <c r="BA689" s="732"/>
      <c r="BB689" s="732"/>
      <c r="BC689" s="731">
        <v>3020</v>
      </c>
      <c r="BD689" s="732"/>
      <c r="BE689" s="732"/>
      <c r="BF689" s="732"/>
      <c r="BG689" s="732"/>
      <c r="BH689" s="732"/>
      <c r="BI689" s="732"/>
      <c r="BJ689" s="732"/>
      <c r="BK689" s="732"/>
    </row>
    <row r="690" spans="1:63" ht="22.5" customHeight="1">
      <c r="A690" s="496">
        <v>5</v>
      </c>
      <c r="B690" s="497" t="s">
        <v>917</v>
      </c>
      <c r="C690" s="498" t="s">
        <v>916</v>
      </c>
      <c r="D690" s="498"/>
      <c r="E690" s="497"/>
      <c r="F690" s="498"/>
      <c r="G690" s="550" t="s">
        <v>3436</v>
      </c>
      <c r="H690" s="549" t="s">
        <v>747</v>
      </c>
      <c r="I690">
        <f t="shared" si="10"/>
        <v>0</v>
      </c>
      <c r="J690" s="732"/>
      <c r="K690" s="732"/>
      <c r="L690" s="732"/>
      <c r="M690" s="732"/>
      <c r="N690" s="732"/>
      <c r="O690" s="732"/>
      <c r="P690" s="732"/>
      <c r="Q690" s="732"/>
      <c r="R690" s="732"/>
      <c r="S690" s="732"/>
      <c r="T690" s="732"/>
      <c r="U690" s="732"/>
      <c r="V690" s="732"/>
      <c r="W690" s="732"/>
      <c r="X690" s="732"/>
      <c r="Y690" s="732"/>
      <c r="Z690" s="732"/>
      <c r="AA690" s="732"/>
      <c r="AB690" s="732"/>
      <c r="AC690" s="732"/>
      <c r="AD690" s="731">
        <v>206000</v>
      </c>
      <c r="AE690" s="732"/>
      <c r="AF690" s="732"/>
      <c r="AG690" s="732"/>
      <c r="AH690" s="732"/>
      <c r="AI690" s="732"/>
      <c r="AJ690" s="732"/>
      <c r="AK690" s="732"/>
      <c r="AL690" s="732"/>
      <c r="AM690" s="732"/>
      <c r="AN690" s="732"/>
      <c r="AO690" s="732"/>
      <c r="AP690" s="732"/>
      <c r="AQ690" s="732"/>
      <c r="AR690" s="732"/>
      <c r="AS690" s="732"/>
      <c r="AT690" s="732"/>
      <c r="AU690" s="732"/>
      <c r="AV690" s="732"/>
      <c r="AW690" s="732"/>
      <c r="AX690" s="732"/>
      <c r="AY690" s="732"/>
      <c r="AZ690" s="732"/>
      <c r="BA690" s="732"/>
      <c r="BB690" s="732"/>
      <c r="BC690" s="732"/>
      <c r="BD690" s="732"/>
      <c r="BE690" s="732"/>
      <c r="BF690" s="732"/>
      <c r="BG690" s="732"/>
      <c r="BH690" s="732"/>
      <c r="BI690" s="732"/>
      <c r="BJ690" s="732"/>
      <c r="BK690" s="732"/>
    </row>
    <row r="691" spans="1:63" ht="22.5" customHeight="1">
      <c r="A691" s="496">
        <v>5</v>
      </c>
      <c r="B691" s="497" t="s">
        <v>917</v>
      </c>
      <c r="C691" s="498" t="s">
        <v>916</v>
      </c>
      <c r="D691" s="498"/>
      <c r="E691" s="497"/>
      <c r="F691" s="498"/>
      <c r="G691" s="550" t="s">
        <v>3437</v>
      </c>
      <c r="H691" s="549" t="s">
        <v>748</v>
      </c>
      <c r="I691">
        <f t="shared" si="10"/>
        <v>0</v>
      </c>
      <c r="J691" s="731">
        <v>27754621.100000001</v>
      </c>
      <c r="K691" s="732"/>
      <c r="L691" s="732"/>
      <c r="M691" s="732"/>
      <c r="N691" s="731">
        <v>2346819</v>
      </c>
      <c r="O691" s="731">
        <v>1722000</v>
      </c>
      <c r="P691" s="731">
        <v>1056706</v>
      </c>
      <c r="Q691" s="732"/>
      <c r="R691" s="732"/>
      <c r="S691" s="732"/>
      <c r="T691" s="731">
        <v>94277.82</v>
      </c>
      <c r="U691" s="732"/>
      <c r="V691" s="732"/>
      <c r="W691" s="731">
        <v>9630</v>
      </c>
      <c r="X691" s="732"/>
      <c r="Y691" s="732"/>
      <c r="Z691" s="731">
        <v>146766.5</v>
      </c>
      <c r="AA691" s="731">
        <v>414297.62</v>
      </c>
      <c r="AB691" s="731">
        <v>8000</v>
      </c>
      <c r="AC691" s="731">
        <v>267432.45</v>
      </c>
      <c r="AD691" s="731">
        <v>115611867.22</v>
      </c>
      <c r="AE691" s="732"/>
      <c r="AF691" s="731">
        <v>22050</v>
      </c>
      <c r="AG691" s="731">
        <v>106333.36</v>
      </c>
      <c r="AH691" s="731">
        <v>399760</v>
      </c>
      <c r="AI691" s="731">
        <v>335235</v>
      </c>
      <c r="AJ691" s="732"/>
      <c r="AK691" s="732"/>
      <c r="AL691" s="732"/>
      <c r="AM691" s="732"/>
      <c r="AN691" s="731">
        <v>94846</v>
      </c>
      <c r="AO691" s="732"/>
      <c r="AP691" s="731">
        <v>73920</v>
      </c>
      <c r="AQ691" s="731">
        <v>5800</v>
      </c>
      <c r="AR691" s="731">
        <v>1366332</v>
      </c>
      <c r="AS691" s="731">
        <v>46500</v>
      </c>
      <c r="AT691" s="732"/>
      <c r="AU691" s="731">
        <v>675200</v>
      </c>
      <c r="AV691" s="732"/>
      <c r="AW691" s="732"/>
      <c r="AX691" s="731">
        <v>454586</v>
      </c>
      <c r="AY691" s="732"/>
      <c r="AZ691" s="732"/>
      <c r="BA691" s="731">
        <v>301625</v>
      </c>
      <c r="BB691" s="731">
        <v>1500</v>
      </c>
      <c r="BC691" s="731">
        <v>54755.199999999997</v>
      </c>
      <c r="BD691" s="731">
        <v>19634278.890000001</v>
      </c>
      <c r="BE691" s="731">
        <v>51224.18</v>
      </c>
      <c r="BF691" s="732"/>
      <c r="BG691" s="732"/>
      <c r="BH691" s="731">
        <v>172943.95</v>
      </c>
      <c r="BI691" s="731">
        <v>3687753.8</v>
      </c>
      <c r="BJ691" s="731">
        <v>4404989.6399999997</v>
      </c>
      <c r="BK691" s="731">
        <v>192480</v>
      </c>
    </row>
    <row r="692" spans="1:63" ht="22.5" customHeight="1">
      <c r="A692" s="496">
        <v>5</v>
      </c>
      <c r="B692" s="497" t="s">
        <v>917</v>
      </c>
      <c r="C692" s="498" t="s">
        <v>916</v>
      </c>
      <c r="D692" s="498"/>
      <c r="E692" s="497"/>
      <c r="F692" s="498"/>
      <c r="G692" s="548" t="s">
        <v>3438</v>
      </c>
      <c r="H692" s="547" t="s">
        <v>749</v>
      </c>
      <c r="I692">
        <f t="shared" si="10"/>
        <v>0</v>
      </c>
      <c r="J692" s="732"/>
      <c r="K692" s="732"/>
      <c r="L692" s="732"/>
      <c r="M692" s="732"/>
      <c r="N692" s="732"/>
      <c r="O692" s="732"/>
      <c r="P692" s="732"/>
      <c r="Q692" s="732"/>
      <c r="R692" s="732"/>
      <c r="S692" s="732"/>
      <c r="T692" s="732"/>
      <c r="U692" s="732"/>
      <c r="V692" s="732"/>
      <c r="W692" s="732"/>
      <c r="X692" s="732"/>
      <c r="Y692" s="732"/>
      <c r="Z692" s="732"/>
      <c r="AA692" s="732"/>
      <c r="AB692" s="732"/>
      <c r="AC692" s="732"/>
      <c r="AD692" s="732"/>
      <c r="AE692" s="732"/>
      <c r="AF692" s="732"/>
      <c r="AG692" s="732"/>
      <c r="AH692" s="732"/>
      <c r="AI692" s="732"/>
      <c r="AJ692" s="732"/>
      <c r="AK692" s="732"/>
      <c r="AL692" s="732"/>
      <c r="AM692" s="732"/>
      <c r="AN692" s="732"/>
      <c r="AO692" s="732"/>
      <c r="AP692" s="732"/>
      <c r="AQ692" s="732"/>
      <c r="AR692" s="731">
        <v>956702.39</v>
      </c>
      <c r="AS692" s="732"/>
      <c r="AT692" s="732"/>
      <c r="AU692" s="732"/>
      <c r="AV692" s="732"/>
      <c r="AW692" s="732"/>
      <c r="AX692" s="732"/>
      <c r="AY692" s="732"/>
      <c r="AZ692" s="732"/>
      <c r="BA692" s="732"/>
      <c r="BB692" s="732"/>
      <c r="BC692" s="732"/>
      <c r="BD692" s="732"/>
      <c r="BE692" s="732"/>
      <c r="BF692" s="732"/>
      <c r="BG692" s="732"/>
      <c r="BH692" s="732"/>
      <c r="BI692" s="732"/>
      <c r="BJ692" s="732"/>
      <c r="BK692" s="732"/>
    </row>
    <row r="693" spans="1:63" ht="22.5" customHeight="1">
      <c r="A693" s="496">
        <v>5</v>
      </c>
      <c r="B693" s="497" t="s">
        <v>917</v>
      </c>
      <c r="C693" s="498" t="s">
        <v>916</v>
      </c>
      <c r="D693" s="498"/>
      <c r="E693" s="497"/>
      <c r="F693" s="498"/>
      <c r="G693" s="550" t="s">
        <v>3439</v>
      </c>
      <c r="H693" s="549" t="s">
        <v>750</v>
      </c>
      <c r="I693">
        <f t="shared" si="10"/>
        <v>0</v>
      </c>
      <c r="J693" s="732"/>
      <c r="K693" s="732"/>
      <c r="L693" s="732"/>
      <c r="M693" s="732"/>
      <c r="N693" s="732"/>
      <c r="O693" s="732"/>
      <c r="P693" s="732"/>
      <c r="Q693" s="732"/>
      <c r="R693" s="732"/>
      <c r="S693" s="732"/>
      <c r="T693" s="732"/>
      <c r="U693" s="732"/>
      <c r="V693" s="732"/>
      <c r="W693" s="732"/>
      <c r="X693" s="732"/>
      <c r="Y693" s="732"/>
      <c r="Z693" s="732"/>
      <c r="AA693" s="731">
        <v>17000</v>
      </c>
      <c r="AB693" s="732"/>
      <c r="AC693" s="732"/>
      <c r="AD693" s="731">
        <v>20230</v>
      </c>
      <c r="AE693" s="732"/>
      <c r="AF693" s="732"/>
      <c r="AG693" s="732"/>
      <c r="AH693" s="732"/>
      <c r="AI693" s="732"/>
      <c r="AJ693" s="732"/>
      <c r="AK693" s="732"/>
      <c r="AL693" s="732"/>
      <c r="AM693" s="732"/>
      <c r="AN693" s="732"/>
      <c r="AO693" s="732"/>
      <c r="AP693" s="732"/>
      <c r="AQ693" s="732"/>
      <c r="AR693" s="732"/>
      <c r="AS693" s="732"/>
      <c r="AT693" s="732"/>
      <c r="AU693" s="732"/>
      <c r="AV693" s="732"/>
      <c r="AW693" s="732"/>
      <c r="AX693" s="732"/>
      <c r="AY693" s="732"/>
      <c r="AZ693" s="732"/>
      <c r="BA693" s="732"/>
      <c r="BB693" s="732"/>
      <c r="BC693" s="732"/>
      <c r="BD693" s="732"/>
      <c r="BE693" s="732"/>
      <c r="BF693" s="732"/>
      <c r="BG693" s="732"/>
      <c r="BH693" s="732"/>
      <c r="BI693" s="732"/>
      <c r="BJ693" s="732"/>
      <c r="BK693" s="732"/>
    </row>
    <row r="694" spans="1:63" ht="22.5" customHeight="1">
      <c r="A694" s="496">
        <v>5</v>
      </c>
      <c r="B694" s="497" t="s">
        <v>917</v>
      </c>
      <c r="C694" s="498" t="s">
        <v>916</v>
      </c>
      <c r="D694" s="498"/>
      <c r="E694" s="497"/>
      <c r="F694" s="498"/>
      <c r="G694" s="548" t="s">
        <v>3440</v>
      </c>
      <c r="H694" s="549" t="s">
        <v>751</v>
      </c>
      <c r="I694">
        <f t="shared" si="10"/>
        <v>0</v>
      </c>
      <c r="J694" s="732"/>
      <c r="K694" s="732"/>
      <c r="L694" s="732"/>
      <c r="M694" s="732"/>
      <c r="N694" s="732"/>
      <c r="O694" s="732"/>
      <c r="P694" s="732"/>
      <c r="Q694" s="732"/>
      <c r="R694" s="732"/>
      <c r="S694" s="732"/>
      <c r="T694" s="732"/>
      <c r="U694" s="732"/>
      <c r="V694" s="732"/>
      <c r="W694" s="732"/>
      <c r="X694" s="732"/>
      <c r="Y694" s="732"/>
      <c r="Z694" s="732"/>
      <c r="AA694" s="732"/>
      <c r="AB694" s="732"/>
      <c r="AC694" s="732"/>
      <c r="AD694" s="732"/>
      <c r="AE694" s="732"/>
      <c r="AF694" s="732"/>
      <c r="AG694" s="732"/>
      <c r="AH694" s="732"/>
      <c r="AI694" s="732"/>
      <c r="AJ694" s="732"/>
      <c r="AK694" s="732"/>
      <c r="AL694" s="732"/>
      <c r="AM694" s="732"/>
      <c r="AN694" s="732"/>
      <c r="AO694" s="732"/>
      <c r="AP694" s="732"/>
      <c r="AQ694" s="732"/>
      <c r="AR694" s="732"/>
      <c r="AS694" s="732"/>
      <c r="AT694" s="732"/>
      <c r="AU694" s="732"/>
      <c r="AV694" s="732"/>
      <c r="AW694" s="732"/>
      <c r="AX694" s="732"/>
      <c r="AY694" s="732"/>
      <c r="AZ694" s="732"/>
      <c r="BA694" s="732"/>
      <c r="BB694" s="732"/>
      <c r="BC694" s="732"/>
      <c r="BD694" s="731">
        <v>266686.8</v>
      </c>
      <c r="BE694" s="731">
        <v>11000</v>
      </c>
      <c r="BF694" s="732"/>
      <c r="BG694" s="732"/>
      <c r="BH694" s="732"/>
      <c r="BI694" s="732"/>
      <c r="BJ694" s="732"/>
      <c r="BK694" s="732"/>
    </row>
    <row r="695" spans="1:63" ht="22.5" customHeight="1">
      <c r="A695" s="496">
        <v>5</v>
      </c>
      <c r="B695" s="497" t="s">
        <v>917</v>
      </c>
      <c r="C695" s="498" t="s">
        <v>916</v>
      </c>
      <c r="D695" s="498"/>
      <c r="E695" s="497"/>
      <c r="F695" s="498"/>
      <c r="G695" s="550" t="s">
        <v>3441</v>
      </c>
      <c r="H695" s="549" t="s">
        <v>752</v>
      </c>
      <c r="I695">
        <f t="shared" si="10"/>
        <v>0</v>
      </c>
      <c r="J695" s="732"/>
      <c r="K695" s="732"/>
      <c r="L695" s="732"/>
      <c r="M695" s="732"/>
      <c r="N695" s="732"/>
      <c r="O695" s="732"/>
      <c r="P695" s="732"/>
      <c r="Q695" s="732"/>
      <c r="R695" s="732"/>
      <c r="S695" s="732"/>
      <c r="T695" s="732"/>
      <c r="U695" s="732"/>
      <c r="V695" s="732"/>
      <c r="W695" s="732"/>
      <c r="X695" s="732"/>
      <c r="Y695" s="732"/>
      <c r="Z695" s="732"/>
      <c r="AA695" s="732"/>
      <c r="AB695" s="732"/>
      <c r="AC695" s="732"/>
      <c r="AD695" s="732"/>
      <c r="AE695" s="732"/>
      <c r="AF695" s="732"/>
      <c r="AG695" s="732"/>
      <c r="AH695" s="732"/>
      <c r="AI695" s="732"/>
      <c r="AJ695" s="732"/>
      <c r="AK695" s="732"/>
      <c r="AL695" s="732"/>
      <c r="AM695" s="732"/>
      <c r="AN695" s="732"/>
      <c r="AO695" s="732"/>
      <c r="AP695" s="732"/>
      <c r="AQ695" s="732"/>
      <c r="AR695" s="732"/>
      <c r="AS695" s="732"/>
      <c r="AT695" s="732"/>
      <c r="AU695" s="732"/>
      <c r="AV695" s="732"/>
      <c r="AW695" s="732"/>
      <c r="AX695" s="732"/>
      <c r="AY695" s="732"/>
      <c r="AZ695" s="732"/>
      <c r="BA695" s="732"/>
      <c r="BB695" s="732"/>
      <c r="BC695" s="732"/>
      <c r="BD695" s="732"/>
      <c r="BE695" s="732"/>
      <c r="BF695" s="732"/>
      <c r="BG695" s="732"/>
      <c r="BH695" s="732"/>
      <c r="BI695" s="732"/>
      <c r="BJ695" s="732"/>
      <c r="BK695" s="732"/>
    </row>
    <row r="696" spans="1:63" ht="22.5" customHeight="1">
      <c r="A696" s="496">
        <v>5</v>
      </c>
      <c r="B696" s="497" t="s">
        <v>917</v>
      </c>
      <c r="C696" s="498" t="s">
        <v>916</v>
      </c>
      <c r="D696" s="498"/>
      <c r="E696" s="497"/>
      <c r="F696" s="498"/>
      <c r="G696" s="550" t="s">
        <v>3444</v>
      </c>
      <c r="H696" s="549" t="s">
        <v>753</v>
      </c>
      <c r="I696">
        <f t="shared" si="10"/>
        <v>0</v>
      </c>
      <c r="J696" s="732"/>
      <c r="K696" s="731">
        <v>280584</v>
      </c>
      <c r="L696" s="731">
        <v>446502</v>
      </c>
      <c r="M696" s="732"/>
      <c r="N696" s="731">
        <v>18180</v>
      </c>
      <c r="O696" s="731">
        <v>477772.6</v>
      </c>
      <c r="P696" s="731">
        <v>543561</v>
      </c>
      <c r="Q696" s="732"/>
      <c r="R696" s="732"/>
      <c r="S696" s="732"/>
      <c r="T696" s="731">
        <v>563660</v>
      </c>
      <c r="U696" s="731">
        <v>73500</v>
      </c>
      <c r="V696" s="732"/>
      <c r="W696" s="731">
        <v>203150</v>
      </c>
      <c r="X696" s="732"/>
      <c r="Y696" s="731">
        <v>410158</v>
      </c>
      <c r="Z696" s="732"/>
      <c r="AA696" s="731">
        <v>156040</v>
      </c>
      <c r="AB696" s="731">
        <v>40800</v>
      </c>
      <c r="AC696" s="732"/>
      <c r="AD696" s="731">
        <v>1634912</v>
      </c>
      <c r="AE696" s="731">
        <v>2371290</v>
      </c>
      <c r="AF696" s="731">
        <v>1321085.06</v>
      </c>
      <c r="AG696" s="732"/>
      <c r="AH696" s="731">
        <v>852629.98</v>
      </c>
      <c r="AI696" s="731">
        <v>239320</v>
      </c>
      <c r="AJ696" s="731">
        <v>2165728.6</v>
      </c>
      <c r="AK696" s="731">
        <v>1316333</v>
      </c>
      <c r="AL696" s="731">
        <v>1064545</v>
      </c>
      <c r="AM696" s="731">
        <v>994166.34</v>
      </c>
      <c r="AN696" s="731">
        <v>933712</v>
      </c>
      <c r="AO696" s="731">
        <v>145700</v>
      </c>
      <c r="AP696" s="732"/>
      <c r="AQ696" s="731">
        <v>141315</v>
      </c>
      <c r="AR696" s="731">
        <v>239760</v>
      </c>
      <c r="AS696" s="731">
        <v>539564.18000000005</v>
      </c>
      <c r="AT696" s="731">
        <v>499315</v>
      </c>
      <c r="AU696" s="731">
        <v>1603649.47</v>
      </c>
      <c r="AV696" s="731">
        <v>1465868.5</v>
      </c>
      <c r="AW696" s="732"/>
      <c r="AX696" s="731">
        <v>949628</v>
      </c>
      <c r="AY696" s="732"/>
      <c r="AZ696" s="731">
        <v>1216658.24</v>
      </c>
      <c r="BA696" s="731">
        <v>372425</v>
      </c>
      <c r="BB696" s="731">
        <v>587355</v>
      </c>
      <c r="BC696" s="731">
        <v>325501.65999999997</v>
      </c>
      <c r="BD696" s="732"/>
      <c r="BE696" s="732"/>
      <c r="BF696" s="732"/>
      <c r="BG696" s="732"/>
      <c r="BH696" s="732"/>
      <c r="BI696" s="732"/>
      <c r="BJ696" s="731">
        <v>392150</v>
      </c>
      <c r="BK696" s="732"/>
    </row>
    <row r="697" spans="1:63" ht="22.5" customHeight="1">
      <c r="A697" s="496">
        <v>5</v>
      </c>
      <c r="B697" s="497" t="s">
        <v>917</v>
      </c>
      <c r="C697" s="498" t="s">
        <v>916</v>
      </c>
      <c r="D697" s="498"/>
      <c r="E697" s="497"/>
      <c r="F697" s="498"/>
      <c r="G697" s="550" t="s">
        <v>3446</v>
      </c>
      <c r="H697" s="549" t="s">
        <v>754</v>
      </c>
      <c r="I697">
        <f t="shared" si="10"/>
        <v>0</v>
      </c>
      <c r="J697" s="731">
        <v>53032</v>
      </c>
      <c r="K697" s="731">
        <v>27300</v>
      </c>
      <c r="L697" s="732"/>
      <c r="M697" s="731">
        <v>337870</v>
      </c>
      <c r="N697" s="732"/>
      <c r="O697" s="731">
        <v>155220</v>
      </c>
      <c r="P697" s="731">
        <v>267135</v>
      </c>
      <c r="Q697" s="731">
        <v>101000</v>
      </c>
      <c r="R697" s="732"/>
      <c r="S697" s="731">
        <v>163548</v>
      </c>
      <c r="T697" s="731">
        <v>290250</v>
      </c>
      <c r="U697" s="732"/>
      <c r="V697" s="732"/>
      <c r="W697" s="731">
        <v>182634.95</v>
      </c>
      <c r="X697" s="731">
        <v>21494</v>
      </c>
      <c r="Y697" s="731">
        <v>148954</v>
      </c>
      <c r="Z697" s="732"/>
      <c r="AA697" s="731">
        <v>134380</v>
      </c>
      <c r="AB697" s="731">
        <v>86771</v>
      </c>
      <c r="AC697" s="731">
        <v>147760</v>
      </c>
      <c r="AD697" s="731">
        <v>2646</v>
      </c>
      <c r="AE697" s="731">
        <v>7500</v>
      </c>
      <c r="AF697" s="731">
        <v>13600</v>
      </c>
      <c r="AG697" s="732"/>
      <c r="AH697" s="731">
        <v>4000</v>
      </c>
      <c r="AI697" s="731">
        <v>69930</v>
      </c>
      <c r="AJ697" s="732"/>
      <c r="AK697" s="731">
        <v>14000</v>
      </c>
      <c r="AL697" s="731">
        <v>11610</v>
      </c>
      <c r="AM697" s="732"/>
      <c r="AN697" s="731">
        <v>740000</v>
      </c>
      <c r="AO697" s="732"/>
      <c r="AP697" s="731">
        <v>15720</v>
      </c>
      <c r="AQ697" s="731">
        <v>11504</v>
      </c>
      <c r="AR697" s="731">
        <v>157500</v>
      </c>
      <c r="AS697" s="731">
        <v>19290</v>
      </c>
      <c r="AT697" s="731">
        <v>46624.6</v>
      </c>
      <c r="AU697" s="732"/>
      <c r="AV697" s="731">
        <v>25300</v>
      </c>
      <c r="AW697" s="731">
        <v>78978</v>
      </c>
      <c r="AX697" s="731">
        <v>7971.53</v>
      </c>
      <c r="AY697" s="731">
        <v>83240</v>
      </c>
      <c r="AZ697" s="731">
        <v>4000</v>
      </c>
      <c r="BA697" s="731">
        <v>35395</v>
      </c>
      <c r="BB697" s="732"/>
      <c r="BC697" s="732"/>
      <c r="BD697" s="731">
        <v>137000</v>
      </c>
      <c r="BE697" s="731">
        <v>600</v>
      </c>
      <c r="BF697" s="732"/>
      <c r="BG697" s="731">
        <v>767991.25</v>
      </c>
      <c r="BH697" s="731">
        <v>50490.2</v>
      </c>
      <c r="BI697" s="732"/>
      <c r="BJ697" s="731">
        <v>113234</v>
      </c>
      <c r="BK697" s="731">
        <v>30270</v>
      </c>
    </row>
    <row r="698" spans="1:63" ht="22.5" customHeight="1">
      <c r="A698" s="496">
        <v>5</v>
      </c>
      <c r="B698" s="497" t="s">
        <v>917</v>
      </c>
      <c r="C698" s="498" t="s">
        <v>916</v>
      </c>
      <c r="D698" s="498"/>
      <c r="E698" s="497"/>
      <c r="F698" s="498"/>
      <c r="G698" s="550" t="s">
        <v>3448</v>
      </c>
      <c r="H698" s="549" t="s">
        <v>755</v>
      </c>
      <c r="I698">
        <f t="shared" si="10"/>
        <v>0</v>
      </c>
      <c r="J698" s="731">
        <v>11900</v>
      </c>
      <c r="K698" s="732"/>
      <c r="L698" s="731">
        <v>14000</v>
      </c>
      <c r="M698" s="732"/>
      <c r="N698" s="731">
        <v>33500</v>
      </c>
      <c r="O698" s="732"/>
      <c r="P698" s="732"/>
      <c r="Q698" s="732"/>
      <c r="R698" s="732"/>
      <c r="S698" s="732"/>
      <c r="T698" s="732"/>
      <c r="U698" s="731">
        <v>62060</v>
      </c>
      <c r="V698" s="732"/>
      <c r="W698" s="731">
        <v>34140</v>
      </c>
      <c r="X698" s="731">
        <v>46930</v>
      </c>
      <c r="Y698" s="732"/>
      <c r="Z698" s="731">
        <v>533225</v>
      </c>
      <c r="AA698" s="732"/>
      <c r="AB698" s="732"/>
      <c r="AC698" s="732"/>
      <c r="AD698" s="731">
        <v>51960</v>
      </c>
      <c r="AE698" s="732"/>
      <c r="AF698" s="732"/>
      <c r="AG698" s="732"/>
      <c r="AH698" s="732"/>
      <c r="AI698" s="732"/>
      <c r="AJ698" s="732"/>
      <c r="AK698" s="732"/>
      <c r="AL698" s="731">
        <v>130283.99</v>
      </c>
      <c r="AM698" s="732"/>
      <c r="AN698" s="732"/>
      <c r="AO698" s="731">
        <v>337886</v>
      </c>
      <c r="AP698" s="732"/>
      <c r="AQ698" s="731">
        <v>1020</v>
      </c>
      <c r="AR698" s="731">
        <v>189160</v>
      </c>
      <c r="AS698" s="732"/>
      <c r="AT698" s="731">
        <v>31900</v>
      </c>
      <c r="AU698" s="731">
        <v>32000</v>
      </c>
      <c r="AV698" s="732"/>
      <c r="AW698" s="731">
        <v>13000</v>
      </c>
      <c r="AX698" s="732"/>
      <c r="AY698" s="732"/>
      <c r="AZ698" s="732"/>
      <c r="BA698" s="732"/>
      <c r="BB698" s="731">
        <v>54005</v>
      </c>
      <c r="BC698" s="731">
        <v>445325.95</v>
      </c>
      <c r="BD698" s="731">
        <v>5600</v>
      </c>
      <c r="BE698" s="731">
        <v>58300</v>
      </c>
      <c r="BF698" s="732"/>
      <c r="BG698" s="732"/>
      <c r="BH698" s="731">
        <v>99951.35</v>
      </c>
      <c r="BI698" s="732"/>
      <c r="BJ698" s="732"/>
      <c r="BK698" s="732"/>
    </row>
    <row r="699" spans="1:63" ht="22.5" customHeight="1">
      <c r="A699" s="496">
        <v>5</v>
      </c>
      <c r="B699" s="497" t="s">
        <v>917</v>
      </c>
      <c r="C699" s="498" t="s">
        <v>916</v>
      </c>
      <c r="D699" s="498"/>
      <c r="E699" s="497"/>
      <c r="F699" s="498"/>
      <c r="G699" s="548" t="s">
        <v>4024</v>
      </c>
      <c r="H699" s="547" t="s">
        <v>756</v>
      </c>
      <c r="I699">
        <f t="shared" si="10"/>
        <v>1828368</v>
      </c>
      <c r="J699" s="731">
        <v>3704126</v>
      </c>
      <c r="K699" s="731">
        <v>638567.6</v>
      </c>
      <c r="L699" s="731">
        <v>621947</v>
      </c>
      <c r="M699" s="731">
        <v>3347031.23</v>
      </c>
      <c r="N699" s="731">
        <v>572410</v>
      </c>
      <c r="O699" s="731">
        <v>737769</v>
      </c>
      <c r="P699" s="731">
        <v>118950</v>
      </c>
      <c r="Q699" s="731">
        <v>626700</v>
      </c>
      <c r="R699" s="731">
        <v>2714470</v>
      </c>
      <c r="S699" s="731">
        <v>568147</v>
      </c>
      <c r="T699" s="731">
        <v>1164441.3400000001</v>
      </c>
      <c r="U699" s="731">
        <v>560898</v>
      </c>
      <c r="V699" s="731">
        <v>1828368</v>
      </c>
      <c r="W699" s="731">
        <v>105347.2</v>
      </c>
      <c r="X699" s="731">
        <v>653567</v>
      </c>
      <c r="Y699" s="731">
        <v>78760</v>
      </c>
      <c r="Z699" s="731">
        <v>1176581</v>
      </c>
      <c r="AA699" s="731">
        <v>161820</v>
      </c>
      <c r="AB699" s="731">
        <v>589143</v>
      </c>
      <c r="AC699" s="731">
        <v>69840</v>
      </c>
      <c r="AD699" s="731">
        <v>8326057.0800000001</v>
      </c>
      <c r="AE699" s="731">
        <v>19680</v>
      </c>
      <c r="AF699" s="731">
        <v>704886</v>
      </c>
      <c r="AG699" s="731">
        <v>1004689.1</v>
      </c>
      <c r="AH699" s="731">
        <v>2257759.52</v>
      </c>
      <c r="AI699" s="731">
        <v>1103391</v>
      </c>
      <c r="AJ699" s="731">
        <v>12427609.140000001</v>
      </c>
      <c r="AK699" s="731">
        <v>1607616.32</v>
      </c>
      <c r="AL699" s="731">
        <v>782074.79</v>
      </c>
      <c r="AM699" s="731">
        <v>1019636.3</v>
      </c>
      <c r="AN699" s="731">
        <v>2342035</v>
      </c>
      <c r="AO699" s="731">
        <v>675375.8</v>
      </c>
      <c r="AP699" s="731">
        <v>1291388.3999999999</v>
      </c>
      <c r="AQ699" s="731">
        <v>465750</v>
      </c>
      <c r="AR699" s="731">
        <v>3921167.86</v>
      </c>
      <c r="AS699" s="731">
        <v>118960</v>
      </c>
      <c r="AT699" s="731">
        <v>269422</v>
      </c>
      <c r="AU699" s="732"/>
      <c r="AV699" s="731">
        <v>1023607.2</v>
      </c>
      <c r="AW699" s="731">
        <v>1086921.67</v>
      </c>
      <c r="AX699" s="731">
        <v>61550</v>
      </c>
      <c r="AY699" s="731">
        <v>1853556.13</v>
      </c>
      <c r="AZ699" s="731">
        <v>835360</v>
      </c>
      <c r="BA699" s="731">
        <v>512109</v>
      </c>
      <c r="BB699" s="732"/>
      <c r="BC699" s="731">
        <v>684141.44</v>
      </c>
      <c r="BD699" s="731">
        <v>2617739.48</v>
      </c>
      <c r="BE699" s="731">
        <v>319549</v>
      </c>
      <c r="BF699" s="731">
        <v>328756</v>
      </c>
      <c r="BG699" s="731">
        <v>761136</v>
      </c>
      <c r="BH699" s="731">
        <v>363650</v>
      </c>
      <c r="BI699" s="731">
        <v>768096</v>
      </c>
      <c r="BJ699" s="731">
        <v>124560</v>
      </c>
      <c r="BK699" s="731">
        <v>289485</v>
      </c>
    </row>
    <row r="700" spans="1:63" ht="22.5" customHeight="1">
      <c r="A700" s="496">
        <v>5</v>
      </c>
      <c r="B700" s="497" t="s">
        <v>917</v>
      </c>
      <c r="C700" s="498" t="s">
        <v>916</v>
      </c>
      <c r="D700" s="498"/>
      <c r="E700" s="497"/>
      <c r="F700" s="498"/>
      <c r="G700" s="550" t="s">
        <v>3449</v>
      </c>
      <c r="H700" s="549" t="s">
        <v>757</v>
      </c>
      <c r="I700">
        <f t="shared" si="10"/>
        <v>0</v>
      </c>
      <c r="J700" s="731">
        <v>6461038.9500000002</v>
      </c>
      <c r="K700" s="731">
        <v>2143568.6800000002</v>
      </c>
      <c r="L700" s="731">
        <v>4974464.01</v>
      </c>
      <c r="M700" s="731">
        <v>4236159.5</v>
      </c>
      <c r="N700" s="731">
        <v>1298090.72</v>
      </c>
      <c r="O700" s="731">
        <v>3359634.15</v>
      </c>
      <c r="P700" s="731">
        <v>6418304.4699999997</v>
      </c>
      <c r="Q700" s="731">
        <v>2899157.52</v>
      </c>
      <c r="R700" s="731">
        <v>488757</v>
      </c>
      <c r="S700" s="731">
        <v>3483647.7</v>
      </c>
      <c r="T700" s="731">
        <v>1102364.79</v>
      </c>
      <c r="U700" s="731">
        <v>3805513.22</v>
      </c>
      <c r="V700" s="732"/>
      <c r="W700" s="731">
        <v>5115582.4400000004</v>
      </c>
      <c r="X700" s="731">
        <v>4034480.5</v>
      </c>
      <c r="Y700" s="731">
        <v>7016697.75</v>
      </c>
      <c r="Z700" s="731">
        <v>7032226.9000000004</v>
      </c>
      <c r="AA700" s="731">
        <v>10500859.25</v>
      </c>
      <c r="AB700" s="731">
        <v>2724883.75</v>
      </c>
      <c r="AC700" s="731">
        <v>1747422</v>
      </c>
      <c r="AD700" s="731">
        <v>7129453.3399999999</v>
      </c>
      <c r="AE700" s="731">
        <v>7033447.54</v>
      </c>
      <c r="AF700" s="731">
        <v>15272991.289999999</v>
      </c>
      <c r="AG700" s="731">
        <v>14890764.880000001</v>
      </c>
      <c r="AH700" s="731">
        <v>19279731.5</v>
      </c>
      <c r="AI700" s="731">
        <v>8414903.2400000002</v>
      </c>
      <c r="AJ700" s="731">
        <v>16319616.619999999</v>
      </c>
      <c r="AK700" s="731">
        <v>18854092.350000001</v>
      </c>
      <c r="AL700" s="731">
        <v>17890059.899999999</v>
      </c>
      <c r="AM700" s="731">
        <v>18716491.199999999</v>
      </c>
      <c r="AN700" s="731">
        <v>19293070.510000002</v>
      </c>
      <c r="AO700" s="731">
        <v>8690601.6500000004</v>
      </c>
      <c r="AP700" s="731">
        <v>9753817.1600000001</v>
      </c>
      <c r="AQ700" s="731">
        <v>5135861.51</v>
      </c>
      <c r="AR700" s="731">
        <v>1102646.57</v>
      </c>
      <c r="AS700" s="731">
        <v>3892789.79</v>
      </c>
      <c r="AT700" s="731">
        <v>6991078.0899999999</v>
      </c>
      <c r="AU700" s="731">
        <v>6728338.6200000001</v>
      </c>
      <c r="AV700" s="731">
        <v>8346330.6900000004</v>
      </c>
      <c r="AW700" s="731">
        <v>9277563.2300000004</v>
      </c>
      <c r="AX700" s="731">
        <v>5525315.6500000004</v>
      </c>
      <c r="AY700" s="731">
        <v>8414688.9000000004</v>
      </c>
      <c r="AZ700" s="731">
        <v>6052855.3499999996</v>
      </c>
      <c r="BA700" s="731">
        <v>7223083.0999999996</v>
      </c>
      <c r="BB700" s="731">
        <v>4827402.95</v>
      </c>
      <c r="BC700" s="731">
        <v>4581044.5</v>
      </c>
      <c r="BD700" s="731">
        <v>1405129.9</v>
      </c>
      <c r="BE700" s="731">
        <v>8159470.6399999997</v>
      </c>
      <c r="BF700" s="731">
        <v>5843059.9699999997</v>
      </c>
      <c r="BG700" s="731">
        <v>10065353.460000001</v>
      </c>
      <c r="BH700" s="731">
        <v>6507530.2300000004</v>
      </c>
      <c r="BI700" s="731">
        <v>8578515.8200000003</v>
      </c>
      <c r="BJ700" s="731">
        <v>10112449.630000001</v>
      </c>
      <c r="BK700" s="731">
        <v>3424740.08</v>
      </c>
    </row>
    <row r="701" spans="1:63" ht="22.5" customHeight="1">
      <c r="A701" s="496">
        <v>5</v>
      </c>
      <c r="B701" s="497" t="s">
        <v>917</v>
      </c>
      <c r="C701" s="498" t="s">
        <v>916</v>
      </c>
      <c r="D701" s="498"/>
      <c r="E701" s="497"/>
      <c r="F701" s="498"/>
      <c r="G701" s="548" t="s">
        <v>3451</v>
      </c>
      <c r="H701" s="547" t="s">
        <v>758</v>
      </c>
      <c r="I701">
        <f t="shared" si="10"/>
        <v>0</v>
      </c>
      <c r="J701" s="731">
        <v>247346</v>
      </c>
      <c r="K701" s="731">
        <v>952413</v>
      </c>
      <c r="L701" s="731">
        <v>2224682.7000000002</v>
      </c>
      <c r="M701" s="731">
        <v>1155781.6000000001</v>
      </c>
      <c r="N701" s="731">
        <v>819790.91</v>
      </c>
      <c r="O701" s="731">
        <v>2519629.4</v>
      </c>
      <c r="P701" s="731">
        <v>3360391.59</v>
      </c>
      <c r="Q701" s="731">
        <v>806204</v>
      </c>
      <c r="R701" s="732"/>
      <c r="S701" s="731">
        <v>59444.5</v>
      </c>
      <c r="T701" s="731">
        <v>752708.36</v>
      </c>
      <c r="U701" s="731">
        <v>397621.5</v>
      </c>
      <c r="V701" s="732"/>
      <c r="W701" s="732"/>
      <c r="X701" s="732"/>
      <c r="Y701" s="732"/>
      <c r="Z701" s="732"/>
      <c r="AA701" s="732"/>
      <c r="AB701" s="732"/>
      <c r="AC701" s="732"/>
      <c r="AD701" s="731">
        <v>1667706.5</v>
      </c>
      <c r="AE701" s="731">
        <v>266425.75</v>
      </c>
      <c r="AF701" s="731">
        <v>1614158.77</v>
      </c>
      <c r="AG701" s="731">
        <v>93334</v>
      </c>
      <c r="AH701" s="731">
        <v>175668</v>
      </c>
      <c r="AI701" s="731">
        <v>246689.75</v>
      </c>
      <c r="AJ701" s="731">
        <v>700557</v>
      </c>
      <c r="AK701" s="731">
        <v>479875.25</v>
      </c>
      <c r="AL701" s="731">
        <v>62947</v>
      </c>
      <c r="AM701" s="731">
        <v>4075</v>
      </c>
      <c r="AN701" s="731">
        <v>106561.75</v>
      </c>
      <c r="AO701" s="731">
        <v>211452.25</v>
      </c>
      <c r="AP701" s="731">
        <v>206610</v>
      </c>
      <c r="AQ701" s="731">
        <v>353528.25</v>
      </c>
      <c r="AR701" s="731">
        <v>882020</v>
      </c>
      <c r="AS701" s="731">
        <v>485555</v>
      </c>
      <c r="AT701" s="731">
        <v>559798.57999999996</v>
      </c>
      <c r="AU701" s="731">
        <v>1221897.53</v>
      </c>
      <c r="AV701" s="731">
        <v>901492.21</v>
      </c>
      <c r="AW701" s="732"/>
      <c r="AX701" s="731">
        <v>5900</v>
      </c>
      <c r="AY701" s="731">
        <v>2959209.39</v>
      </c>
      <c r="AZ701" s="731">
        <v>282144.25</v>
      </c>
      <c r="BA701" s="731">
        <v>404334.7</v>
      </c>
      <c r="BB701" s="731">
        <v>59177.25</v>
      </c>
      <c r="BC701" s="731">
        <v>485022</v>
      </c>
      <c r="BD701" s="732"/>
      <c r="BE701" s="732"/>
      <c r="BF701" s="732"/>
      <c r="BG701" s="731">
        <v>846592.35</v>
      </c>
      <c r="BH701" s="731">
        <v>23841</v>
      </c>
      <c r="BI701" s="732"/>
      <c r="BJ701" s="731">
        <v>1050</v>
      </c>
      <c r="BK701" s="732"/>
    </row>
    <row r="702" spans="1:63" ht="22.5" customHeight="1">
      <c r="A702" s="496">
        <v>5</v>
      </c>
      <c r="B702" s="497" t="s">
        <v>917</v>
      </c>
      <c r="C702" s="498" t="s">
        <v>916</v>
      </c>
      <c r="D702" s="498"/>
      <c r="E702" s="497"/>
      <c r="F702" s="498"/>
      <c r="G702" s="548" t="s">
        <v>2532</v>
      </c>
      <c r="H702" s="547" t="s">
        <v>759</v>
      </c>
      <c r="I702">
        <f t="shared" si="10"/>
        <v>3997960</v>
      </c>
      <c r="J702" s="732"/>
      <c r="K702" s="732"/>
      <c r="L702" s="732"/>
      <c r="M702" s="732"/>
      <c r="N702" s="732"/>
      <c r="O702" s="732"/>
      <c r="P702" s="731">
        <v>136316.93</v>
      </c>
      <c r="Q702" s="732"/>
      <c r="R702" s="732"/>
      <c r="S702" s="732"/>
      <c r="T702" s="732"/>
      <c r="U702" s="732"/>
      <c r="V702" s="731">
        <v>3997960</v>
      </c>
      <c r="W702" s="732"/>
      <c r="X702" s="732"/>
      <c r="Y702" s="731">
        <v>169862</v>
      </c>
      <c r="Z702" s="731">
        <v>931350</v>
      </c>
      <c r="AA702" s="731">
        <v>749000</v>
      </c>
      <c r="AB702" s="731">
        <v>735090</v>
      </c>
      <c r="AC702" s="732"/>
      <c r="AD702" s="732"/>
      <c r="AE702" s="732"/>
      <c r="AF702" s="732"/>
      <c r="AG702" s="732"/>
      <c r="AH702" s="732"/>
      <c r="AI702" s="731">
        <v>0</v>
      </c>
      <c r="AJ702" s="732"/>
      <c r="AK702" s="731">
        <v>713623.41</v>
      </c>
      <c r="AL702" s="731">
        <v>485000</v>
      </c>
      <c r="AM702" s="732"/>
      <c r="AN702" s="731">
        <v>918500</v>
      </c>
      <c r="AO702" s="732"/>
      <c r="AP702" s="732"/>
      <c r="AQ702" s="731">
        <v>34668.6</v>
      </c>
      <c r="AR702" s="732"/>
      <c r="AS702" s="732"/>
      <c r="AT702" s="732"/>
      <c r="AU702" s="732"/>
      <c r="AV702" s="732"/>
      <c r="AW702" s="731">
        <v>578174.49</v>
      </c>
      <c r="AX702" s="731">
        <v>787000</v>
      </c>
      <c r="AY702" s="732"/>
      <c r="AZ702" s="731">
        <v>370000</v>
      </c>
      <c r="BA702" s="731">
        <v>377942</v>
      </c>
      <c r="BB702" s="732"/>
      <c r="BC702" s="731">
        <v>481477</v>
      </c>
      <c r="BD702" s="732"/>
      <c r="BE702" s="731">
        <v>140000</v>
      </c>
      <c r="BF702" s="731">
        <v>483000</v>
      </c>
      <c r="BG702" s="732"/>
      <c r="BH702" s="732"/>
      <c r="BI702" s="732"/>
      <c r="BJ702" s="731">
        <v>237152</v>
      </c>
      <c r="BK702" s="731">
        <v>243000</v>
      </c>
    </row>
    <row r="703" spans="1:63" ht="22.5" customHeight="1">
      <c r="A703" s="496">
        <v>5</v>
      </c>
      <c r="B703" s="497" t="s">
        <v>917</v>
      </c>
      <c r="C703" s="498" t="s">
        <v>916</v>
      </c>
      <c r="D703" s="498"/>
      <c r="E703" s="497"/>
      <c r="F703" s="498"/>
      <c r="G703" s="550" t="s">
        <v>4025</v>
      </c>
      <c r="H703" s="549" t="s">
        <v>760</v>
      </c>
      <c r="I703">
        <f t="shared" si="10"/>
        <v>131397.70000000001</v>
      </c>
      <c r="J703" s="731">
        <v>24005.79</v>
      </c>
      <c r="K703" s="732"/>
      <c r="L703" s="731">
        <v>47754</v>
      </c>
      <c r="M703" s="731">
        <v>30831.14</v>
      </c>
      <c r="N703" s="731">
        <v>35006.5</v>
      </c>
      <c r="O703" s="731">
        <v>67154</v>
      </c>
      <c r="P703" s="731">
        <v>40175.22</v>
      </c>
      <c r="Q703" s="731">
        <v>181.5</v>
      </c>
      <c r="R703" s="732"/>
      <c r="S703" s="731">
        <v>190</v>
      </c>
      <c r="T703" s="732"/>
      <c r="U703" s="731">
        <v>71126</v>
      </c>
      <c r="V703" s="731">
        <v>131397.70000000001</v>
      </c>
      <c r="W703" s="732"/>
      <c r="X703" s="731">
        <v>8856</v>
      </c>
      <c r="Y703" s="732"/>
      <c r="Z703" s="732"/>
      <c r="AA703" s="731">
        <v>95439</v>
      </c>
      <c r="AB703" s="732"/>
      <c r="AC703" s="732"/>
      <c r="AD703" s="732"/>
      <c r="AE703" s="732"/>
      <c r="AF703" s="731">
        <v>4947</v>
      </c>
      <c r="AG703" s="732"/>
      <c r="AH703" s="732"/>
      <c r="AI703" s="731">
        <v>0</v>
      </c>
      <c r="AJ703" s="732"/>
      <c r="AK703" s="731">
        <v>30619</v>
      </c>
      <c r="AL703" s="731">
        <v>15556.11</v>
      </c>
      <c r="AM703" s="731">
        <v>84746.16</v>
      </c>
      <c r="AN703" s="732"/>
      <c r="AO703" s="731">
        <v>40796.36</v>
      </c>
      <c r="AP703" s="732"/>
      <c r="AQ703" s="732"/>
      <c r="AR703" s="731">
        <v>5185</v>
      </c>
      <c r="AS703" s="732"/>
      <c r="AT703" s="732"/>
      <c r="AU703" s="732"/>
      <c r="AV703" s="732"/>
      <c r="AW703" s="731">
        <v>4077.37</v>
      </c>
      <c r="AX703" s="731">
        <v>25424</v>
      </c>
      <c r="AY703" s="731">
        <v>1920.5</v>
      </c>
      <c r="AZ703" s="731">
        <v>11025.66</v>
      </c>
      <c r="BA703" s="732"/>
      <c r="BB703" s="731">
        <v>9051.3700000000008</v>
      </c>
      <c r="BC703" s="732"/>
      <c r="BD703" s="732"/>
      <c r="BE703" s="732"/>
      <c r="BF703" s="732"/>
      <c r="BG703" s="732"/>
      <c r="BH703" s="732"/>
      <c r="BI703" s="732"/>
      <c r="BJ703" s="732"/>
      <c r="BK703" s="732"/>
    </row>
    <row r="704" spans="1:63" ht="22.5" customHeight="1">
      <c r="A704" s="496">
        <v>5</v>
      </c>
      <c r="B704" s="497" t="s">
        <v>917</v>
      </c>
      <c r="C704" s="498" t="s">
        <v>916</v>
      </c>
      <c r="D704" s="498"/>
      <c r="E704" s="497"/>
      <c r="F704" s="498"/>
      <c r="G704" s="548" t="s">
        <v>3453</v>
      </c>
      <c r="H704" s="559" t="s">
        <v>761</v>
      </c>
      <c r="I704">
        <f t="shared" si="10"/>
        <v>0</v>
      </c>
      <c r="J704" s="732"/>
      <c r="K704" s="732"/>
      <c r="L704" s="732"/>
      <c r="M704" s="732"/>
      <c r="N704" s="732"/>
      <c r="O704" s="732"/>
      <c r="P704" s="732"/>
      <c r="Q704" s="732"/>
      <c r="R704" s="732"/>
      <c r="S704" s="732"/>
      <c r="T704" s="732"/>
      <c r="U704" s="732"/>
      <c r="V704" s="732"/>
      <c r="W704" s="732"/>
      <c r="X704" s="732"/>
      <c r="Y704" s="732"/>
      <c r="Z704" s="732"/>
      <c r="AA704" s="732"/>
      <c r="AB704" s="732"/>
      <c r="AC704" s="732"/>
      <c r="AD704" s="732"/>
      <c r="AE704" s="732"/>
      <c r="AF704" s="732"/>
      <c r="AG704" s="732"/>
      <c r="AH704" s="732"/>
      <c r="AI704" s="732"/>
      <c r="AJ704" s="732"/>
      <c r="AK704" s="732"/>
      <c r="AL704" s="732"/>
      <c r="AM704" s="732"/>
      <c r="AN704" s="732"/>
      <c r="AO704" s="732"/>
      <c r="AP704" s="732"/>
      <c r="AQ704" s="732"/>
      <c r="AR704" s="732"/>
      <c r="AS704" s="732"/>
      <c r="AT704" s="731">
        <v>10074.620000000001</v>
      </c>
      <c r="AU704" s="732"/>
      <c r="AV704" s="732"/>
      <c r="AW704" s="732"/>
      <c r="AX704" s="732"/>
      <c r="AY704" s="732"/>
      <c r="AZ704" s="732"/>
      <c r="BA704" s="732"/>
      <c r="BB704" s="732"/>
      <c r="BC704" s="732"/>
      <c r="BD704" s="732"/>
      <c r="BE704" s="732"/>
      <c r="BF704" s="732"/>
      <c r="BG704" s="732"/>
      <c r="BH704" s="732"/>
      <c r="BI704" s="732"/>
      <c r="BJ704" s="732"/>
      <c r="BK704" s="732"/>
    </row>
    <row r="705" spans="1:63" ht="22.5" customHeight="1">
      <c r="A705" s="496">
        <v>5</v>
      </c>
      <c r="B705" s="497" t="s">
        <v>917</v>
      </c>
      <c r="C705" s="498" t="s">
        <v>916</v>
      </c>
      <c r="D705" s="498"/>
      <c r="E705" s="497"/>
      <c r="F705" s="498"/>
      <c r="G705" s="550" t="s">
        <v>3455</v>
      </c>
      <c r="H705" s="549" t="s">
        <v>762</v>
      </c>
      <c r="I705">
        <f t="shared" si="10"/>
        <v>0</v>
      </c>
      <c r="J705" s="732"/>
      <c r="K705" s="732"/>
      <c r="L705" s="732"/>
      <c r="M705" s="732"/>
      <c r="N705" s="732"/>
      <c r="O705" s="732"/>
      <c r="P705" s="732"/>
      <c r="Q705" s="732"/>
      <c r="R705" s="732"/>
      <c r="S705" s="732"/>
      <c r="T705" s="732"/>
      <c r="U705" s="732"/>
      <c r="V705" s="732"/>
      <c r="W705" s="732"/>
      <c r="X705" s="732"/>
      <c r="Y705" s="732"/>
      <c r="Z705" s="732"/>
      <c r="AA705" s="732"/>
      <c r="AB705" s="732"/>
      <c r="AC705" s="732"/>
      <c r="AD705" s="732"/>
      <c r="AE705" s="732"/>
      <c r="AF705" s="732"/>
      <c r="AG705" s="732"/>
      <c r="AH705" s="732"/>
      <c r="AI705" s="732"/>
      <c r="AJ705" s="732"/>
      <c r="AK705" s="732"/>
      <c r="AL705" s="732"/>
      <c r="AM705" s="732"/>
      <c r="AN705" s="732"/>
      <c r="AO705" s="732"/>
      <c r="AP705" s="732"/>
      <c r="AQ705" s="732"/>
      <c r="AR705" s="732"/>
      <c r="AS705" s="732"/>
      <c r="AT705" s="732"/>
      <c r="AU705" s="732"/>
      <c r="AV705" s="732"/>
      <c r="AW705" s="732"/>
      <c r="AX705" s="732"/>
      <c r="AY705" s="732"/>
      <c r="AZ705" s="732"/>
      <c r="BA705" s="732"/>
      <c r="BB705" s="732"/>
      <c r="BC705" s="732"/>
      <c r="BD705" s="732"/>
      <c r="BE705" s="732"/>
      <c r="BF705" s="732"/>
      <c r="BG705" s="732"/>
      <c r="BH705" s="732"/>
      <c r="BI705" s="732"/>
      <c r="BJ705" s="732"/>
      <c r="BK705" s="732"/>
    </row>
    <row r="706" spans="1:63" ht="22.5" customHeight="1">
      <c r="A706" s="496">
        <v>5</v>
      </c>
      <c r="B706" s="497" t="s">
        <v>917</v>
      </c>
      <c r="C706" s="498" t="s">
        <v>916</v>
      </c>
      <c r="D706" s="498"/>
      <c r="E706" s="497"/>
      <c r="F706" s="498"/>
      <c r="G706" s="548" t="s">
        <v>3457</v>
      </c>
      <c r="H706" s="547" t="s">
        <v>763</v>
      </c>
      <c r="I706">
        <f t="shared" si="10"/>
        <v>0</v>
      </c>
      <c r="J706" s="731">
        <v>460</v>
      </c>
      <c r="K706" s="732"/>
      <c r="L706" s="732"/>
      <c r="M706" s="732"/>
      <c r="N706" s="732"/>
      <c r="O706" s="732"/>
      <c r="P706" s="732"/>
      <c r="Q706" s="732"/>
      <c r="R706" s="732"/>
      <c r="S706" s="732"/>
      <c r="T706" s="732"/>
      <c r="U706" s="732"/>
      <c r="V706" s="732"/>
      <c r="W706" s="732"/>
      <c r="X706" s="732"/>
      <c r="Y706" s="732"/>
      <c r="Z706" s="732"/>
      <c r="AA706" s="732"/>
      <c r="AB706" s="732"/>
      <c r="AC706" s="732"/>
      <c r="AD706" s="732"/>
      <c r="AE706" s="731">
        <v>730</v>
      </c>
      <c r="AF706" s="732"/>
      <c r="AG706" s="732"/>
      <c r="AH706" s="732"/>
      <c r="AI706" s="732"/>
      <c r="AJ706" s="732"/>
      <c r="AK706" s="732"/>
      <c r="AL706" s="732"/>
      <c r="AM706" s="732"/>
      <c r="AN706" s="732"/>
      <c r="AO706" s="732"/>
      <c r="AP706" s="732"/>
      <c r="AQ706" s="732"/>
      <c r="AR706" s="732"/>
      <c r="AS706" s="732"/>
      <c r="AT706" s="732"/>
      <c r="AU706" s="732"/>
      <c r="AV706" s="732"/>
      <c r="AW706" s="732"/>
      <c r="AX706" s="732"/>
      <c r="AY706" s="731">
        <v>77604.75</v>
      </c>
      <c r="AZ706" s="732"/>
      <c r="BA706" s="732"/>
      <c r="BB706" s="731">
        <v>4400</v>
      </c>
      <c r="BC706" s="732"/>
      <c r="BD706" s="732"/>
      <c r="BE706" s="732"/>
      <c r="BF706" s="732"/>
      <c r="BG706" s="732"/>
      <c r="BH706" s="732"/>
      <c r="BI706" s="732"/>
      <c r="BJ706" s="732"/>
      <c r="BK706" s="732"/>
    </row>
    <row r="707" spans="1:63" ht="22.5" customHeight="1">
      <c r="A707" s="496">
        <v>5</v>
      </c>
      <c r="B707" s="497" t="s">
        <v>917</v>
      </c>
      <c r="C707" s="498" t="s">
        <v>916</v>
      </c>
      <c r="D707" s="498"/>
      <c r="E707" s="497"/>
      <c r="F707" s="498"/>
      <c r="G707" s="548" t="s">
        <v>4026</v>
      </c>
      <c r="H707" s="549" t="s">
        <v>764</v>
      </c>
      <c r="I707">
        <f t="shared" si="10"/>
        <v>5190000</v>
      </c>
      <c r="J707" s="731">
        <v>6820000</v>
      </c>
      <c r="K707" s="731">
        <v>350000</v>
      </c>
      <c r="L707" s="731">
        <v>510000</v>
      </c>
      <c r="M707" s="731">
        <v>570000</v>
      </c>
      <c r="N707" s="731">
        <v>2150000</v>
      </c>
      <c r="O707" s="731">
        <v>1460000</v>
      </c>
      <c r="P707" s="731">
        <v>730000</v>
      </c>
      <c r="Q707" s="731">
        <v>700000</v>
      </c>
      <c r="R707" s="731">
        <v>480000</v>
      </c>
      <c r="S707" s="731">
        <v>480000</v>
      </c>
      <c r="T707" s="731">
        <v>400000</v>
      </c>
      <c r="U707" s="731">
        <v>360000</v>
      </c>
      <c r="V707" s="731">
        <v>5190000</v>
      </c>
      <c r="W707" s="731">
        <v>615000</v>
      </c>
      <c r="X707" s="731">
        <v>660000</v>
      </c>
      <c r="Y707" s="731">
        <v>430000</v>
      </c>
      <c r="Z707" s="731">
        <v>650000</v>
      </c>
      <c r="AA707" s="731">
        <v>1020000</v>
      </c>
      <c r="AB707" s="731">
        <v>230000</v>
      </c>
      <c r="AC707" s="731">
        <v>240000</v>
      </c>
      <c r="AD707" s="731">
        <v>13770000</v>
      </c>
      <c r="AE707" s="731">
        <v>480000</v>
      </c>
      <c r="AF707" s="731">
        <v>630000</v>
      </c>
      <c r="AG707" s="731">
        <v>850000</v>
      </c>
      <c r="AH707" s="731">
        <v>950000</v>
      </c>
      <c r="AI707" s="731">
        <v>240000</v>
      </c>
      <c r="AJ707" s="731">
        <v>2025000</v>
      </c>
      <c r="AK707" s="731">
        <v>1129500</v>
      </c>
      <c r="AL707" s="731">
        <v>690000</v>
      </c>
      <c r="AM707" s="731">
        <v>700000</v>
      </c>
      <c r="AN707" s="731">
        <v>1130000</v>
      </c>
      <c r="AO707" s="731">
        <v>380000</v>
      </c>
      <c r="AP707" s="731">
        <v>610000</v>
      </c>
      <c r="AQ707" s="731">
        <v>370000</v>
      </c>
      <c r="AR707" s="731">
        <v>7020000</v>
      </c>
      <c r="AS707" s="731">
        <v>390000</v>
      </c>
      <c r="AT707" s="731">
        <v>440000</v>
      </c>
      <c r="AU707" s="731">
        <v>1380000</v>
      </c>
      <c r="AV707" s="731">
        <v>740000</v>
      </c>
      <c r="AW707" s="731">
        <v>420000</v>
      </c>
      <c r="AX707" s="731">
        <v>530000</v>
      </c>
      <c r="AY707" s="731">
        <v>1540000</v>
      </c>
      <c r="AZ707" s="731">
        <v>320000</v>
      </c>
      <c r="BA707" s="731">
        <v>280000</v>
      </c>
      <c r="BB707" s="731">
        <v>350000</v>
      </c>
      <c r="BC707" s="731">
        <v>110000</v>
      </c>
      <c r="BD707" s="731">
        <v>3795000</v>
      </c>
      <c r="BE707" s="731">
        <v>760000</v>
      </c>
      <c r="BF707" s="731">
        <v>650000</v>
      </c>
      <c r="BG707" s="731">
        <v>1290000</v>
      </c>
      <c r="BH707" s="731">
        <v>360000</v>
      </c>
      <c r="BI707" s="731">
        <v>770000</v>
      </c>
      <c r="BJ707" s="731">
        <v>700000</v>
      </c>
      <c r="BK707" s="731">
        <v>590000</v>
      </c>
    </row>
    <row r="708" spans="1:63" ht="22.5" customHeight="1">
      <c r="A708" s="496">
        <v>5</v>
      </c>
      <c r="B708" s="497" t="s">
        <v>917</v>
      </c>
      <c r="C708" s="498" t="s">
        <v>916</v>
      </c>
      <c r="D708" s="498"/>
      <c r="E708" s="497"/>
      <c r="F708" s="498"/>
      <c r="G708" s="548" t="s">
        <v>4027</v>
      </c>
      <c r="H708" s="549" t="s">
        <v>765</v>
      </c>
      <c r="I708">
        <f t="shared" si="10"/>
        <v>460000</v>
      </c>
      <c r="J708" s="731">
        <v>860000</v>
      </c>
      <c r="K708" s="731">
        <v>120000</v>
      </c>
      <c r="L708" s="731">
        <v>30000</v>
      </c>
      <c r="M708" s="731">
        <v>360000</v>
      </c>
      <c r="N708" s="731">
        <v>270000</v>
      </c>
      <c r="O708" s="731">
        <v>280000</v>
      </c>
      <c r="P708" s="731">
        <v>530000</v>
      </c>
      <c r="Q708" s="732"/>
      <c r="R708" s="732"/>
      <c r="S708" s="731">
        <v>240000</v>
      </c>
      <c r="T708" s="731">
        <v>310000</v>
      </c>
      <c r="U708" s="731">
        <v>115000</v>
      </c>
      <c r="V708" s="731">
        <v>460000</v>
      </c>
      <c r="W708" s="731">
        <v>150000</v>
      </c>
      <c r="X708" s="731">
        <v>40000</v>
      </c>
      <c r="Y708" s="732"/>
      <c r="Z708" s="731">
        <v>20000</v>
      </c>
      <c r="AA708" s="731">
        <v>150000</v>
      </c>
      <c r="AB708" s="732"/>
      <c r="AC708" s="731">
        <v>55000</v>
      </c>
      <c r="AD708" s="731">
        <v>800000</v>
      </c>
      <c r="AE708" s="731">
        <v>240000</v>
      </c>
      <c r="AF708" s="731">
        <v>180000</v>
      </c>
      <c r="AG708" s="731">
        <v>120000</v>
      </c>
      <c r="AH708" s="731">
        <v>360000</v>
      </c>
      <c r="AI708" s="731">
        <v>240000</v>
      </c>
      <c r="AJ708" s="731">
        <v>285000</v>
      </c>
      <c r="AK708" s="731">
        <v>240000</v>
      </c>
      <c r="AL708" s="731">
        <v>460000</v>
      </c>
      <c r="AM708" s="731">
        <v>230000</v>
      </c>
      <c r="AN708" s="731">
        <v>50000</v>
      </c>
      <c r="AO708" s="731">
        <v>240000</v>
      </c>
      <c r="AP708" s="731">
        <v>70000</v>
      </c>
      <c r="AQ708" s="731">
        <v>360000</v>
      </c>
      <c r="AR708" s="731">
        <v>260000</v>
      </c>
      <c r="AS708" s="731">
        <v>310000</v>
      </c>
      <c r="AT708" s="731">
        <v>110000</v>
      </c>
      <c r="AU708" s="731">
        <v>260000</v>
      </c>
      <c r="AV708" s="731">
        <v>240000</v>
      </c>
      <c r="AW708" s="731">
        <v>120000</v>
      </c>
      <c r="AX708" s="731">
        <v>230000</v>
      </c>
      <c r="AY708" s="731">
        <v>100000</v>
      </c>
      <c r="AZ708" s="731">
        <v>160000</v>
      </c>
      <c r="BA708" s="731">
        <v>40000</v>
      </c>
      <c r="BB708" s="732"/>
      <c r="BC708" s="731">
        <v>20000</v>
      </c>
      <c r="BD708" s="731">
        <v>720000</v>
      </c>
      <c r="BE708" s="731">
        <v>360000</v>
      </c>
      <c r="BF708" s="732"/>
      <c r="BG708" s="731">
        <v>170000</v>
      </c>
      <c r="BH708" s="731">
        <v>120000</v>
      </c>
      <c r="BI708" s="731">
        <v>280000</v>
      </c>
      <c r="BJ708" s="731">
        <v>550000</v>
      </c>
      <c r="BK708" s="731">
        <v>160000</v>
      </c>
    </row>
    <row r="709" spans="1:63" ht="22.5" customHeight="1">
      <c r="A709" s="496">
        <v>5</v>
      </c>
      <c r="B709" s="497" t="s">
        <v>917</v>
      </c>
      <c r="C709" s="498" t="s">
        <v>916</v>
      </c>
      <c r="D709" s="498"/>
      <c r="E709" s="497"/>
      <c r="F709" s="498"/>
      <c r="G709" s="550" t="s">
        <v>4028</v>
      </c>
      <c r="H709" s="549" t="s">
        <v>766</v>
      </c>
      <c r="I709">
        <f t="shared" ref="I709:I772" si="11">SUMIF($J$1:$BK$1,$I$1,$J709:$BK709)</f>
        <v>800000</v>
      </c>
      <c r="J709" s="731">
        <v>1540000</v>
      </c>
      <c r="K709" s="731">
        <v>115000</v>
      </c>
      <c r="L709" s="731">
        <v>300000</v>
      </c>
      <c r="M709" s="731">
        <v>420000</v>
      </c>
      <c r="N709" s="731">
        <v>620000</v>
      </c>
      <c r="O709" s="731">
        <v>395000</v>
      </c>
      <c r="P709" s="731">
        <v>310000</v>
      </c>
      <c r="Q709" s="731">
        <v>230000</v>
      </c>
      <c r="R709" s="731">
        <v>240000</v>
      </c>
      <c r="S709" s="731">
        <v>195000</v>
      </c>
      <c r="T709" s="731">
        <v>300000</v>
      </c>
      <c r="U709" s="731">
        <v>225000</v>
      </c>
      <c r="V709" s="731">
        <v>800000</v>
      </c>
      <c r="W709" s="731">
        <v>165000</v>
      </c>
      <c r="X709" s="731">
        <v>205000</v>
      </c>
      <c r="Y709" s="731">
        <v>120000</v>
      </c>
      <c r="Z709" s="731">
        <v>480000</v>
      </c>
      <c r="AA709" s="731">
        <v>345000</v>
      </c>
      <c r="AB709" s="731">
        <v>140000</v>
      </c>
      <c r="AC709" s="731">
        <v>165000</v>
      </c>
      <c r="AD709" s="731">
        <v>2230000</v>
      </c>
      <c r="AE709" s="731">
        <v>60000</v>
      </c>
      <c r="AF709" s="731">
        <v>340000</v>
      </c>
      <c r="AG709" s="731">
        <v>280000</v>
      </c>
      <c r="AH709" s="731">
        <v>305000</v>
      </c>
      <c r="AI709" s="731">
        <v>295000</v>
      </c>
      <c r="AJ709" s="731">
        <v>235000</v>
      </c>
      <c r="AK709" s="731">
        <v>120000</v>
      </c>
      <c r="AL709" s="731">
        <v>180000</v>
      </c>
      <c r="AM709" s="731">
        <v>60000</v>
      </c>
      <c r="AN709" s="731">
        <v>165000</v>
      </c>
      <c r="AO709" s="731">
        <v>300000</v>
      </c>
      <c r="AP709" s="731">
        <v>240000</v>
      </c>
      <c r="AQ709" s="731">
        <v>60000</v>
      </c>
      <c r="AR709" s="731">
        <v>1570000</v>
      </c>
      <c r="AS709" s="731">
        <v>240000</v>
      </c>
      <c r="AT709" s="731">
        <v>220000</v>
      </c>
      <c r="AU709" s="731">
        <v>440000</v>
      </c>
      <c r="AV709" s="731">
        <v>370000</v>
      </c>
      <c r="AW709" s="731">
        <v>255000</v>
      </c>
      <c r="AX709" s="731">
        <v>250000</v>
      </c>
      <c r="AY709" s="731">
        <v>475000</v>
      </c>
      <c r="AZ709" s="731">
        <v>260000</v>
      </c>
      <c r="BA709" s="731">
        <v>180000</v>
      </c>
      <c r="BB709" s="731">
        <v>135000</v>
      </c>
      <c r="BC709" s="731">
        <v>60000</v>
      </c>
      <c r="BD709" s="731">
        <v>1160000</v>
      </c>
      <c r="BE709" s="731">
        <v>360000</v>
      </c>
      <c r="BF709" s="731">
        <v>240000</v>
      </c>
      <c r="BG709" s="731">
        <v>200000</v>
      </c>
      <c r="BH709" s="731">
        <v>240000</v>
      </c>
      <c r="BI709" s="731">
        <v>280000</v>
      </c>
      <c r="BJ709" s="731">
        <v>315000</v>
      </c>
      <c r="BK709" s="731">
        <v>120000</v>
      </c>
    </row>
    <row r="710" spans="1:63" ht="22.5" customHeight="1">
      <c r="A710" s="496">
        <v>5</v>
      </c>
      <c r="B710" s="497" t="s">
        <v>917</v>
      </c>
      <c r="C710" s="498" t="s">
        <v>916</v>
      </c>
      <c r="D710" s="498"/>
      <c r="E710" s="497"/>
      <c r="F710" s="498"/>
      <c r="G710" s="550" t="s">
        <v>4029</v>
      </c>
      <c r="H710" s="549" t="s">
        <v>767</v>
      </c>
      <c r="I710">
        <f t="shared" si="11"/>
        <v>52619001.299999997</v>
      </c>
      <c r="J710" s="731">
        <v>135578714.5</v>
      </c>
      <c r="K710" s="731">
        <v>2563066.2400000002</v>
      </c>
      <c r="L710" s="731">
        <v>6403474.5999999996</v>
      </c>
      <c r="M710" s="731">
        <v>8528555</v>
      </c>
      <c r="N710" s="731">
        <v>22077653.800000001</v>
      </c>
      <c r="O710" s="731">
        <v>15219492.050000001</v>
      </c>
      <c r="P710" s="731">
        <v>7880618.75</v>
      </c>
      <c r="Q710" s="731">
        <v>7247697.5</v>
      </c>
      <c r="R710" s="731">
        <v>5236261</v>
      </c>
      <c r="S710" s="731">
        <v>6680005.0099999998</v>
      </c>
      <c r="T710" s="731">
        <v>6987863.75</v>
      </c>
      <c r="U710" s="731">
        <v>5039161.92</v>
      </c>
      <c r="V710" s="731">
        <v>52619001.299999997</v>
      </c>
      <c r="W710" s="731">
        <v>3907405</v>
      </c>
      <c r="X710" s="731">
        <v>4218616.25</v>
      </c>
      <c r="Y710" s="731">
        <v>2849245</v>
      </c>
      <c r="Z710" s="731">
        <v>11982360.449999999</v>
      </c>
      <c r="AA710" s="731">
        <v>10036841.26</v>
      </c>
      <c r="AB710" s="731">
        <v>5578883.75</v>
      </c>
      <c r="AC710" s="731">
        <v>1978524.99</v>
      </c>
      <c r="AD710" s="731">
        <v>134969388.66999999</v>
      </c>
      <c r="AE710" s="731">
        <v>5615896.5</v>
      </c>
      <c r="AF710" s="731">
        <v>12277652</v>
      </c>
      <c r="AG710" s="731">
        <v>11219715.24</v>
      </c>
      <c r="AH710" s="731">
        <v>17373952.199999999</v>
      </c>
      <c r="AI710" s="731">
        <v>7415162.5</v>
      </c>
      <c r="AJ710" s="731">
        <v>22550076.399999999</v>
      </c>
      <c r="AK710" s="731">
        <v>11642627.789999999</v>
      </c>
      <c r="AL710" s="731">
        <v>10565596.220000001</v>
      </c>
      <c r="AM710" s="731">
        <v>6629156.2999999998</v>
      </c>
      <c r="AN710" s="731">
        <v>21408791.25</v>
      </c>
      <c r="AO710" s="731">
        <v>6649969.5599999996</v>
      </c>
      <c r="AP710" s="731">
        <v>7358687.5</v>
      </c>
      <c r="AQ710" s="731">
        <v>5460168.75</v>
      </c>
      <c r="AR710" s="731">
        <v>81922115.359999999</v>
      </c>
      <c r="AS710" s="731">
        <v>5633762</v>
      </c>
      <c r="AT710" s="731">
        <v>4896997.49</v>
      </c>
      <c r="AU710" s="731">
        <v>14103339.609999999</v>
      </c>
      <c r="AV710" s="731">
        <v>5555232.5199999996</v>
      </c>
      <c r="AW710" s="731">
        <v>4639706.25</v>
      </c>
      <c r="AX710" s="731">
        <v>3613360.6</v>
      </c>
      <c r="AY710" s="731">
        <v>20179492.5</v>
      </c>
      <c r="AZ710" s="731">
        <v>4346958</v>
      </c>
      <c r="BA710" s="731">
        <v>3726687.5</v>
      </c>
      <c r="BB710" s="731">
        <v>4072691.26</v>
      </c>
      <c r="BC710" s="731">
        <v>3307851.5</v>
      </c>
      <c r="BD710" s="731">
        <v>39498304.079999998</v>
      </c>
      <c r="BE710" s="731">
        <v>10570254</v>
      </c>
      <c r="BF710" s="731">
        <v>4358020.99</v>
      </c>
      <c r="BG710" s="731">
        <v>15934391.35</v>
      </c>
      <c r="BH710" s="731">
        <v>2922868</v>
      </c>
      <c r="BI710" s="731">
        <v>11891682.5</v>
      </c>
      <c r="BJ710" s="731">
        <v>10211056.25</v>
      </c>
      <c r="BK710" s="731">
        <v>5187677.66</v>
      </c>
    </row>
    <row r="711" spans="1:63" ht="22.5" customHeight="1">
      <c r="A711" s="496">
        <v>5</v>
      </c>
      <c r="B711" s="497" t="s">
        <v>917</v>
      </c>
      <c r="C711" s="498" t="s">
        <v>916</v>
      </c>
      <c r="D711" s="498"/>
      <c r="E711" s="497"/>
      <c r="F711" s="498"/>
      <c r="G711" s="550" t="s">
        <v>4030</v>
      </c>
      <c r="H711" s="549" t="s">
        <v>768</v>
      </c>
      <c r="I711">
        <f t="shared" si="11"/>
        <v>5833355.7000000002</v>
      </c>
      <c r="J711" s="731">
        <v>8623076.1199999992</v>
      </c>
      <c r="K711" s="731">
        <v>302285</v>
      </c>
      <c r="L711" s="731">
        <v>293411</v>
      </c>
      <c r="M711" s="732"/>
      <c r="N711" s="731">
        <v>1810236.62</v>
      </c>
      <c r="O711" s="731">
        <v>1041282.82</v>
      </c>
      <c r="P711" s="731">
        <v>482302</v>
      </c>
      <c r="Q711" s="731">
        <v>1378756.25</v>
      </c>
      <c r="R711" s="731">
        <v>337060</v>
      </c>
      <c r="S711" s="732"/>
      <c r="T711" s="731">
        <v>692260</v>
      </c>
      <c r="U711" s="731">
        <v>579976.48</v>
      </c>
      <c r="V711" s="731">
        <v>5833355.7000000002</v>
      </c>
      <c r="W711" s="732"/>
      <c r="X711" s="731">
        <v>1153511.25</v>
      </c>
      <c r="Y711" s="731">
        <v>1828226.25</v>
      </c>
      <c r="Z711" s="731">
        <v>1156795</v>
      </c>
      <c r="AA711" s="731">
        <v>1605970.97</v>
      </c>
      <c r="AB711" s="732"/>
      <c r="AC711" s="732"/>
      <c r="AD711" s="731">
        <v>15392916.25</v>
      </c>
      <c r="AE711" s="731">
        <v>1169623.75</v>
      </c>
      <c r="AF711" s="731">
        <v>1275494.5</v>
      </c>
      <c r="AG711" s="731">
        <v>1699354.75</v>
      </c>
      <c r="AH711" s="732"/>
      <c r="AI711" s="731">
        <v>820483.75</v>
      </c>
      <c r="AJ711" s="731">
        <v>3386097.67</v>
      </c>
      <c r="AK711" s="731">
        <v>1883883.21</v>
      </c>
      <c r="AL711" s="731">
        <v>2174940.0099999998</v>
      </c>
      <c r="AM711" s="731">
        <v>383010.23</v>
      </c>
      <c r="AN711" s="731">
        <v>4263962.54</v>
      </c>
      <c r="AO711" s="731">
        <v>1238790.6100000001</v>
      </c>
      <c r="AP711" s="731">
        <v>336001.25</v>
      </c>
      <c r="AQ711" s="731">
        <v>917380</v>
      </c>
      <c r="AR711" s="731">
        <v>5096310</v>
      </c>
      <c r="AS711" s="731">
        <v>435320</v>
      </c>
      <c r="AT711" s="731">
        <v>437477.5</v>
      </c>
      <c r="AU711" s="731">
        <v>2697435.67</v>
      </c>
      <c r="AV711" s="731">
        <v>899388.61</v>
      </c>
      <c r="AW711" s="731">
        <v>282785</v>
      </c>
      <c r="AX711" s="731">
        <v>604090</v>
      </c>
      <c r="AY711" s="732"/>
      <c r="AZ711" s="731">
        <v>607905</v>
      </c>
      <c r="BA711" s="731">
        <v>459961.25</v>
      </c>
      <c r="BB711" s="731">
        <v>396318.13</v>
      </c>
      <c r="BC711" s="731">
        <v>608268</v>
      </c>
      <c r="BD711" s="731">
        <v>9496769.2699999996</v>
      </c>
      <c r="BE711" s="732"/>
      <c r="BF711" s="731">
        <v>506517.5</v>
      </c>
      <c r="BG711" s="731">
        <v>266828.69</v>
      </c>
      <c r="BH711" s="731">
        <v>379780</v>
      </c>
      <c r="BI711" s="731">
        <v>267960</v>
      </c>
      <c r="BJ711" s="731">
        <v>1089402.5</v>
      </c>
      <c r="BK711" s="731">
        <v>764078.75</v>
      </c>
    </row>
    <row r="712" spans="1:63" ht="22.5" customHeight="1">
      <c r="A712" s="496">
        <v>5</v>
      </c>
      <c r="B712" s="497" t="s">
        <v>917</v>
      </c>
      <c r="C712" s="498" t="s">
        <v>916</v>
      </c>
      <c r="D712" s="498"/>
      <c r="E712" s="497"/>
      <c r="F712" s="498"/>
      <c r="G712" s="550" t="s">
        <v>4031</v>
      </c>
      <c r="H712" s="549" t="s">
        <v>769</v>
      </c>
      <c r="I712">
        <f t="shared" si="11"/>
        <v>10341769</v>
      </c>
      <c r="J712" s="732"/>
      <c r="K712" s="732"/>
      <c r="L712" s="732"/>
      <c r="M712" s="732"/>
      <c r="N712" s="732"/>
      <c r="O712" s="732"/>
      <c r="P712" s="732"/>
      <c r="Q712" s="732"/>
      <c r="R712" s="732"/>
      <c r="S712" s="732"/>
      <c r="T712" s="732"/>
      <c r="U712" s="732"/>
      <c r="V712" s="731">
        <v>10341769</v>
      </c>
      <c r="W712" s="732"/>
      <c r="X712" s="732"/>
      <c r="Y712" s="732"/>
      <c r="Z712" s="732"/>
      <c r="AA712" s="732"/>
      <c r="AB712" s="732"/>
      <c r="AC712" s="732"/>
      <c r="AD712" s="731">
        <v>11937322.75</v>
      </c>
      <c r="AE712" s="732"/>
      <c r="AF712" s="732"/>
      <c r="AG712" s="732"/>
      <c r="AH712" s="732"/>
      <c r="AI712" s="732"/>
      <c r="AJ712" s="732"/>
      <c r="AK712" s="732"/>
      <c r="AL712" s="732"/>
      <c r="AM712" s="732"/>
      <c r="AN712" s="731">
        <v>230600</v>
      </c>
      <c r="AO712" s="732"/>
      <c r="AP712" s="732"/>
      <c r="AQ712" s="732"/>
      <c r="AR712" s="731">
        <v>21708274.41</v>
      </c>
      <c r="AS712" s="731">
        <v>20000</v>
      </c>
      <c r="AT712" s="732"/>
      <c r="AU712" s="732"/>
      <c r="AV712" s="732"/>
      <c r="AW712" s="732"/>
      <c r="AX712" s="732"/>
      <c r="AY712" s="731">
        <v>4944643.75</v>
      </c>
      <c r="AZ712" s="732"/>
      <c r="BA712" s="732"/>
      <c r="BB712" s="732"/>
      <c r="BC712" s="732"/>
      <c r="BD712" s="732"/>
      <c r="BE712" s="732"/>
      <c r="BF712" s="732"/>
      <c r="BG712" s="732"/>
      <c r="BH712" s="732"/>
      <c r="BI712" s="732"/>
      <c r="BJ712" s="732"/>
      <c r="BK712" s="732"/>
    </row>
    <row r="713" spans="1:63" ht="22.5" customHeight="1">
      <c r="A713" s="496">
        <v>5</v>
      </c>
      <c r="B713" s="497" t="s">
        <v>917</v>
      </c>
      <c r="C713" s="498" t="s">
        <v>916</v>
      </c>
      <c r="D713" s="498"/>
      <c r="E713" s="497"/>
      <c r="F713" s="498"/>
      <c r="G713" s="550" t="s">
        <v>4032</v>
      </c>
      <c r="H713" s="549" t="s">
        <v>770</v>
      </c>
      <c r="I713">
        <f t="shared" si="11"/>
        <v>125100</v>
      </c>
      <c r="J713" s="731">
        <v>51750</v>
      </c>
      <c r="K713" s="731">
        <v>2400</v>
      </c>
      <c r="L713" s="731">
        <v>25550</v>
      </c>
      <c r="M713" s="732"/>
      <c r="N713" s="731">
        <v>32850</v>
      </c>
      <c r="O713" s="731">
        <v>14400</v>
      </c>
      <c r="P713" s="732"/>
      <c r="Q713" s="731">
        <v>15150</v>
      </c>
      <c r="R713" s="731">
        <v>3600</v>
      </c>
      <c r="S713" s="732"/>
      <c r="T713" s="732"/>
      <c r="U713" s="732"/>
      <c r="V713" s="731">
        <v>125100</v>
      </c>
      <c r="W713" s="731">
        <v>30300</v>
      </c>
      <c r="X713" s="731">
        <v>2400</v>
      </c>
      <c r="Y713" s="731">
        <v>16800</v>
      </c>
      <c r="Z713" s="731">
        <v>119850</v>
      </c>
      <c r="AA713" s="731">
        <v>56250</v>
      </c>
      <c r="AB713" s="731">
        <v>4350</v>
      </c>
      <c r="AC713" s="732"/>
      <c r="AD713" s="731">
        <v>1814030</v>
      </c>
      <c r="AE713" s="731">
        <v>21200</v>
      </c>
      <c r="AF713" s="731">
        <v>79050</v>
      </c>
      <c r="AG713" s="731">
        <v>26550</v>
      </c>
      <c r="AH713" s="731">
        <v>225450</v>
      </c>
      <c r="AI713" s="731">
        <v>19350</v>
      </c>
      <c r="AJ713" s="731">
        <v>112085</v>
      </c>
      <c r="AK713" s="731">
        <v>106950</v>
      </c>
      <c r="AL713" s="732"/>
      <c r="AM713" s="732"/>
      <c r="AN713" s="731">
        <v>99750</v>
      </c>
      <c r="AO713" s="731">
        <v>19200</v>
      </c>
      <c r="AP713" s="731">
        <v>21300</v>
      </c>
      <c r="AQ713" s="732"/>
      <c r="AR713" s="731">
        <v>57000</v>
      </c>
      <c r="AS713" s="732"/>
      <c r="AT713" s="731">
        <v>8250</v>
      </c>
      <c r="AU713" s="731">
        <v>52350</v>
      </c>
      <c r="AV713" s="731">
        <v>26800</v>
      </c>
      <c r="AW713" s="731">
        <v>27600</v>
      </c>
      <c r="AX713" s="731">
        <v>1500</v>
      </c>
      <c r="AY713" s="732"/>
      <c r="AZ713" s="731">
        <v>36600</v>
      </c>
      <c r="BA713" s="731">
        <v>9750</v>
      </c>
      <c r="BB713" s="731">
        <v>8400</v>
      </c>
      <c r="BC713" s="731">
        <v>12000</v>
      </c>
      <c r="BD713" s="731">
        <v>42000</v>
      </c>
      <c r="BE713" s="731">
        <v>31050</v>
      </c>
      <c r="BF713" s="732"/>
      <c r="BG713" s="731">
        <v>29550</v>
      </c>
      <c r="BH713" s="731">
        <v>4800</v>
      </c>
      <c r="BI713" s="731">
        <v>20650</v>
      </c>
      <c r="BJ713" s="732"/>
      <c r="BK713" s="731">
        <v>7950</v>
      </c>
    </row>
    <row r="714" spans="1:63" ht="22.5" customHeight="1">
      <c r="A714" s="496">
        <v>5</v>
      </c>
      <c r="B714" s="497" t="s">
        <v>917</v>
      </c>
      <c r="C714" s="498" t="s">
        <v>916</v>
      </c>
      <c r="D714" s="498"/>
      <c r="E714" s="497"/>
      <c r="F714" s="498"/>
      <c r="G714" s="550" t="s">
        <v>4033</v>
      </c>
      <c r="H714" s="549" t="s">
        <v>771</v>
      </c>
      <c r="I714">
        <f t="shared" si="11"/>
        <v>334625</v>
      </c>
      <c r="J714" s="731">
        <v>63375</v>
      </c>
      <c r="K714" s="732"/>
      <c r="L714" s="731">
        <v>16750</v>
      </c>
      <c r="M714" s="732"/>
      <c r="N714" s="731">
        <v>23400</v>
      </c>
      <c r="O714" s="731">
        <v>6210</v>
      </c>
      <c r="P714" s="732"/>
      <c r="Q714" s="731">
        <v>28350</v>
      </c>
      <c r="R714" s="731">
        <v>7950</v>
      </c>
      <c r="S714" s="731">
        <v>33900</v>
      </c>
      <c r="T714" s="731">
        <v>4950</v>
      </c>
      <c r="U714" s="731">
        <v>9150</v>
      </c>
      <c r="V714" s="731">
        <v>334625</v>
      </c>
      <c r="W714" s="732"/>
      <c r="X714" s="732"/>
      <c r="Y714" s="731">
        <v>42750</v>
      </c>
      <c r="Z714" s="731">
        <v>56400</v>
      </c>
      <c r="AA714" s="731">
        <v>81480</v>
      </c>
      <c r="AB714" s="731">
        <v>57750</v>
      </c>
      <c r="AC714" s="731">
        <v>22230</v>
      </c>
      <c r="AD714" s="731">
        <v>2393395</v>
      </c>
      <c r="AE714" s="732"/>
      <c r="AF714" s="731">
        <v>102000</v>
      </c>
      <c r="AG714" s="732"/>
      <c r="AH714" s="732"/>
      <c r="AI714" s="731">
        <v>34050</v>
      </c>
      <c r="AJ714" s="731">
        <v>58050</v>
      </c>
      <c r="AK714" s="731">
        <v>9600</v>
      </c>
      <c r="AL714" s="731">
        <v>470515</v>
      </c>
      <c r="AM714" s="731">
        <v>68400</v>
      </c>
      <c r="AN714" s="731">
        <v>439350</v>
      </c>
      <c r="AO714" s="731">
        <v>23250</v>
      </c>
      <c r="AP714" s="731">
        <v>37950</v>
      </c>
      <c r="AQ714" s="732"/>
      <c r="AR714" s="732"/>
      <c r="AS714" s="731">
        <v>9900</v>
      </c>
      <c r="AT714" s="731">
        <v>19350</v>
      </c>
      <c r="AU714" s="731">
        <v>7050</v>
      </c>
      <c r="AV714" s="732"/>
      <c r="AW714" s="731">
        <v>18000</v>
      </c>
      <c r="AX714" s="731">
        <v>1500</v>
      </c>
      <c r="AY714" s="732"/>
      <c r="AZ714" s="731">
        <v>58200</v>
      </c>
      <c r="BA714" s="731">
        <v>9900</v>
      </c>
      <c r="BB714" s="732"/>
      <c r="BC714" s="731">
        <v>12750</v>
      </c>
      <c r="BD714" s="732"/>
      <c r="BE714" s="732"/>
      <c r="BF714" s="731">
        <v>22650</v>
      </c>
      <c r="BG714" s="731">
        <v>34500</v>
      </c>
      <c r="BH714" s="731">
        <v>5550</v>
      </c>
      <c r="BI714" s="731">
        <v>27050</v>
      </c>
      <c r="BJ714" s="732"/>
      <c r="BK714" s="732"/>
    </row>
    <row r="715" spans="1:63" ht="22.5" customHeight="1">
      <c r="A715" s="496">
        <v>5</v>
      </c>
      <c r="B715" s="497" t="s">
        <v>917</v>
      </c>
      <c r="C715" s="498" t="s">
        <v>916</v>
      </c>
      <c r="D715" s="498"/>
      <c r="E715" s="497"/>
      <c r="F715" s="498"/>
      <c r="G715" s="550" t="s">
        <v>4034</v>
      </c>
      <c r="H715" s="549" t="s">
        <v>772</v>
      </c>
      <c r="I715">
        <f t="shared" si="11"/>
        <v>0</v>
      </c>
      <c r="J715" s="731">
        <v>1495000</v>
      </c>
      <c r="K715" s="731">
        <v>60000</v>
      </c>
      <c r="L715" s="731">
        <v>55000</v>
      </c>
      <c r="M715" s="731">
        <v>120000</v>
      </c>
      <c r="N715" s="731">
        <v>840000</v>
      </c>
      <c r="O715" s="731">
        <v>180000</v>
      </c>
      <c r="P715" s="731">
        <v>60000</v>
      </c>
      <c r="Q715" s="731">
        <v>135000</v>
      </c>
      <c r="R715" s="731">
        <v>120000</v>
      </c>
      <c r="S715" s="731">
        <v>60000</v>
      </c>
      <c r="T715" s="731">
        <v>60000</v>
      </c>
      <c r="U715" s="731">
        <v>60000</v>
      </c>
      <c r="V715" s="732"/>
      <c r="W715" s="732"/>
      <c r="X715" s="732"/>
      <c r="Y715" s="732"/>
      <c r="Z715" s="731">
        <v>50000</v>
      </c>
      <c r="AA715" s="732"/>
      <c r="AB715" s="732"/>
      <c r="AC715" s="732"/>
      <c r="AD715" s="731">
        <v>2925000</v>
      </c>
      <c r="AE715" s="732"/>
      <c r="AF715" s="731">
        <v>75000</v>
      </c>
      <c r="AG715" s="732"/>
      <c r="AH715" s="732"/>
      <c r="AI715" s="732"/>
      <c r="AJ715" s="732"/>
      <c r="AK715" s="732"/>
      <c r="AL715" s="732"/>
      <c r="AM715" s="732"/>
      <c r="AN715" s="731">
        <v>230000</v>
      </c>
      <c r="AO715" s="732"/>
      <c r="AP715" s="732"/>
      <c r="AQ715" s="732"/>
      <c r="AR715" s="731">
        <v>760000</v>
      </c>
      <c r="AS715" s="732"/>
      <c r="AT715" s="732"/>
      <c r="AU715" s="732"/>
      <c r="AV715" s="731">
        <v>60000</v>
      </c>
      <c r="AW715" s="732"/>
      <c r="AX715" s="732"/>
      <c r="AY715" s="732"/>
      <c r="AZ715" s="732"/>
      <c r="BA715" s="732"/>
      <c r="BB715" s="732"/>
      <c r="BC715" s="732"/>
      <c r="BD715" s="732"/>
      <c r="BE715" s="732"/>
      <c r="BF715" s="732"/>
      <c r="BG715" s="732"/>
      <c r="BH715" s="732"/>
      <c r="BI715" s="732"/>
      <c r="BJ715" s="731">
        <v>60000</v>
      </c>
      <c r="BK715" s="732"/>
    </row>
    <row r="716" spans="1:63" ht="22.5" customHeight="1">
      <c r="A716" s="496">
        <v>5</v>
      </c>
      <c r="B716" s="497" t="s">
        <v>917</v>
      </c>
      <c r="C716" s="498" t="s">
        <v>916</v>
      </c>
      <c r="D716" s="498"/>
      <c r="E716" s="497"/>
      <c r="F716" s="498"/>
      <c r="G716" s="550" t="s">
        <v>4035</v>
      </c>
      <c r="H716" s="549" t="s">
        <v>773</v>
      </c>
      <c r="I716">
        <f t="shared" si="11"/>
        <v>0</v>
      </c>
      <c r="J716" s="732"/>
      <c r="K716" s="732"/>
      <c r="L716" s="731">
        <v>3200</v>
      </c>
      <c r="M716" s="732"/>
      <c r="N716" s="732"/>
      <c r="O716" s="732"/>
      <c r="P716" s="732"/>
      <c r="Q716" s="732"/>
      <c r="R716" s="732"/>
      <c r="S716" s="732"/>
      <c r="T716" s="732"/>
      <c r="U716" s="732"/>
      <c r="V716" s="732"/>
      <c r="W716" s="731">
        <v>12120</v>
      </c>
      <c r="X716" s="732"/>
      <c r="Y716" s="732"/>
      <c r="Z716" s="732"/>
      <c r="AA716" s="732"/>
      <c r="AB716" s="732"/>
      <c r="AC716" s="732"/>
      <c r="AD716" s="732"/>
      <c r="AE716" s="732"/>
      <c r="AF716" s="732"/>
      <c r="AG716" s="731">
        <v>60000</v>
      </c>
      <c r="AH716" s="731">
        <v>240000</v>
      </c>
      <c r="AI716" s="731">
        <v>60000</v>
      </c>
      <c r="AJ716" s="731">
        <v>200000</v>
      </c>
      <c r="AK716" s="732"/>
      <c r="AL716" s="732"/>
      <c r="AM716" s="732"/>
      <c r="AN716" s="732"/>
      <c r="AO716" s="731">
        <v>120000</v>
      </c>
      <c r="AP716" s="732"/>
      <c r="AQ716" s="732"/>
      <c r="AR716" s="732"/>
      <c r="AS716" s="732"/>
      <c r="AT716" s="732"/>
      <c r="AU716" s="731">
        <v>240000</v>
      </c>
      <c r="AV716" s="731">
        <v>161840</v>
      </c>
      <c r="AW716" s="731">
        <v>114000</v>
      </c>
      <c r="AX716" s="731">
        <v>137670</v>
      </c>
      <c r="AY716" s="731">
        <v>300000</v>
      </c>
      <c r="AZ716" s="732"/>
      <c r="BA716" s="732"/>
      <c r="BB716" s="732"/>
      <c r="BC716" s="732"/>
      <c r="BD716" s="732"/>
      <c r="BE716" s="731">
        <v>215000</v>
      </c>
      <c r="BF716" s="732"/>
      <c r="BG716" s="732"/>
      <c r="BH716" s="732"/>
      <c r="BI716" s="732"/>
      <c r="BJ716" s="732"/>
      <c r="BK716" s="731">
        <v>105000</v>
      </c>
    </row>
    <row r="717" spans="1:63" ht="22.5" customHeight="1">
      <c r="A717" s="496">
        <v>5</v>
      </c>
      <c r="B717" s="497" t="s">
        <v>917</v>
      </c>
      <c r="C717" s="498" t="s">
        <v>916</v>
      </c>
      <c r="D717" s="498"/>
      <c r="E717" s="497"/>
      <c r="F717" s="498"/>
      <c r="G717" s="550" t="s">
        <v>4036</v>
      </c>
      <c r="H717" s="549" t="s">
        <v>774</v>
      </c>
      <c r="I717">
        <f t="shared" si="11"/>
        <v>0</v>
      </c>
      <c r="J717" s="732"/>
      <c r="K717" s="731">
        <v>464900</v>
      </c>
      <c r="L717" s="731">
        <v>1486200</v>
      </c>
      <c r="M717" s="731">
        <v>2048800</v>
      </c>
      <c r="N717" s="731">
        <v>2489900</v>
      </c>
      <c r="O717" s="731">
        <v>2823800</v>
      </c>
      <c r="P717" s="731">
        <v>714900</v>
      </c>
      <c r="Q717" s="731">
        <v>1328000</v>
      </c>
      <c r="R717" s="731">
        <v>1002000</v>
      </c>
      <c r="S717" s="731">
        <v>1271000</v>
      </c>
      <c r="T717" s="731">
        <v>1035000</v>
      </c>
      <c r="U717" s="731">
        <v>817400</v>
      </c>
      <c r="V717" s="732"/>
      <c r="W717" s="731">
        <v>1509102</v>
      </c>
      <c r="X717" s="731">
        <v>1196554</v>
      </c>
      <c r="Y717" s="731">
        <v>1973191</v>
      </c>
      <c r="Z717" s="731">
        <v>3212239</v>
      </c>
      <c r="AA717" s="731">
        <v>2513888</v>
      </c>
      <c r="AB717" s="731">
        <v>1193202</v>
      </c>
      <c r="AC717" s="731">
        <v>702295</v>
      </c>
      <c r="AD717" s="732"/>
      <c r="AE717" s="731">
        <v>903300</v>
      </c>
      <c r="AF717" s="731">
        <v>3084000</v>
      </c>
      <c r="AG717" s="731">
        <v>1937900</v>
      </c>
      <c r="AH717" s="731">
        <v>3768800</v>
      </c>
      <c r="AI717" s="731">
        <v>1289000</v>
      </c>
      <c r="AJ717" s="731">
        <v>3191000</v>
      </c>
      <c r="AK717" s="731">
        <v>2222000</v>
      </c>
      <c r="AL717" s="731">
        <v>2340000</v>
      </c>
      <c r="AM717" s="731">
        <v>1686500</v>
      </c>
      <c r="AN717" s="732"/>
      <c r="AO717" s="731">
        <v>1821000</v>
      </c>
      <c r="AP717" s="731">
        <v>1764700</v>
      </c>
      <c r="AQ717" s="731">
        <v>1211400</v>
      </c>
      <c r="AR717" s="732"/>
      <c r="AS717" s="731">
        <v>1389520</v>
      </c>
      <c r="AT717" s="731">
        <v>587590</v>
      </c>
      <c r="AU717" s="732"/>
      <c r="AV717" s="732"/>
      <c r="AW717" s="731">
        <v>854200</v>
      </c>
      <c r="AX717" s="731">
        <v>495505</v>
      </c>
      <c r="AY717" s="731">
        <v>1895300</v>
      </c>
      <c r="AZ717" s="731">
        <v>974610</v>
      </c>
      <c r="BA717" s="731">
        <v>420660</v>
      </c>
      <c r="BB717" s="731">
        <v>252900</v>
      </c>
      <c r="BC717" s="731">
        <v>435710</v>
      </c>
      <c r="BD717" s="732"/>
      <c r="BE717" s="731">
        <v>2754140</v>
      </c>
      <c r="BF717" s="731">
        <v>1530600</v>
      </c>
      <c r="BG717" s="731">
        <v>2055200</v>
      </c>
      <c r="BH717" s="731">
        <v>998700</v>
      </c>
      <c r="BI717" s="731">
        <v>3123500</v>
      </c>
      <c r="BJ717" s="731">
        <v>1702900</v>
      </c>
      <c r="BK717" s="731">
        <v>1081600</v>
      </c>
    </row>
    <row r="718" spans="1:63" ht="22.5" customHeight="1">
      <c r="A718" s="496">
        <v>5</v>
      </c>
      <c r="B718" s="497" t="s">
        <v>917</v>
      </c>
      <c r="C718" s="498" t="s">
        <v>916</v>
      </c>
      <c r="D718" s="498"/>
      <c r="E718" s="497"/>
      <c r="F718" s="498"/>
      <c r="G718" s="550" t="s">
        <v>4037</v>
      </c>
      <c r="H718" s="549" t="s">
        <v>775</v>
      </c>
      <c r="I718">
        <f t="shared" si="11"/>
        <v>0</v>
      </c>
      <c r="J718" s="732"/>
      <c r="K718" s="732"/>
      <c r="L718" s="732"/>
      <c r="M718" s="732"/>
      <c r="N718" s="732"/>
      <c r="O718" s="732"/>
      <c r="P718" s="732"/>
      <c r="Q718" s="732"/>
      <c r="R718" s="732"/>
      <c r="S718" s="732"/>
      <c r="T718" s="732"/>
      <c r="U718" s="732"/>
      <c r="V718" s="732"/>
      <c r="W718" s="732"/>
      <c r="X718" s="732"/>
      <c r="Y718" s="732"/>
      <c r="Z718" s="732"/>
      <c r="AA718" s="732"/>
      <c r="AB718" s="732"/>
      <c r="AC718" s="732"/>
      <c r="AD718" s="732"/>
      <c r="AE718" s="732"/>
      <c r="AF718" s="732"/>
      <c r="AG718" s="732"/>
      <c r="AH718" s="732"/>
      <c r="AI718" s="732"/>
      <c r="AJ718" s="732"/>
      <c r="AK718" s="732"/>
      <c r="AL718" s="732"/>
      <c r="AM718" s="732"/>
      <c r="AN718" s="732"/>
      <c r="AO718" s="732"/>
      <c r="AP718" s="732"/>
      <c r="AQ718" s="731">
        <v>7600</v>
      </c>
      <c r="AR718" s="732"/>
      <c r="AS718" s="731">
        <v>22600</v>
      </c>
      <c r="AT718" s="732"/>
      <c r="AU718" s="732"/>
      <c r="AV718" s="732"/>
      <c r="AW718" s="731">
        <v>41600</v>
      </c>
      <c r="AX718" s="732"/>
      <c r="AY718" s="731">
        <v>30400</v>
      </c>
      <c r="AZ718" s="732"/>
      <c r="BA718" s="732"/>
      <c r="BB718" s="731">
        <v>43200</v>
      </c>
      <c r="BC718" s="731">
        <v>39400</v>
      </c>
      <c r="BD718" s="732"/>
      <c r="BE718" s="732"/>
      <c r="BF718" s="732"/>
      <c r="BG718" s="732"/>
      <c r="BH718" s="731">
        <v>44200</v>
      </c>
      <c r="BI718" s="732"/>
      <c r="BJ718" s="731">
        <v>12500</v>
      </c>
      <c r="BK718" s="732"/>
    </row>
    <row r="719" spans="1:63" ht="22.5" customHeight="1">
      <c r="A719" s="496">
        <v>5</v>
      </c>
      <c r="B719" s="497" t="s">
        <v>917</v>
      </c>
      <c r="C719" s="498" t="s">
        <v>916</v>
      </c>
      <c r="D719" s="498"/>
      <c r="E719" s="497"/>
      <c r="F719" s="498"/>
      <c r="G719" s="550" t="s">
        <v>4038</v>
      </c>
      <c r="H719" s="549" t="s">
        <v>776</v>
      </c>
      <c r="I719">
        <f t="shared" si="11"/>
        <v>0</v>
      </c>
      <c r="J719" s="732"/>
      <c r="K719" s="731">
        <v>2146700</v>
      </c>
      <c r="L719" s="731">
        <v>4881200</v>
      </c>
      <c r="M719" s="731">
        <v>7281200</v>
      </c>
      <c r="N719" s="731">
        <v>11544200</v>
      </c>
      <c r="O719" s="731">
        <v>8134000</v>
      </c>
      <c r="P719" s="731">
        <v>6343100</v>
      </c>
      <c r="Q719" s="731">
        <v>5740000</v>
      </c>
      <c r="R719" s="731">
        <v>4419875</v>
      </c>
      <c r="S719" s="731">
        <v>5796800</v>
      </c>
      <c r="T719" s="731">
        <v>4276800</v>
      </c>
      <c r="U719" s="731">
        <v>3481100</v>
      </c>
      <c r="V719" s="732"/>
      <c r="W719" s="731">
        <v>2155898</v>
      </c>
      <c r="X719" s="731">
        <v>2292393</v>
      </c>
      <c r="Y719" s="731">
        <v>2881209</v>
      </c>
      <c r="Z719" s="731">
        <v>4537661</v>
      </c>
      <c r="AA719" s="731">
        <v>4793912</v>
      </c>
      <c r="AB719" s="731">
        <v>2837698</v>
      </c>
      <c r="AC719" s="731">
        <v>1155705</v>
      </c>
      <c r="AD719" s="732"/>
      <c r="AE719" s="731">
        <v>4372100</v>
      </c>
      <c r="AF719" s="731">
        <v>4356400</v>
      </c>
      <c r="AG719" s="731">
        <v>7231300</v>
      </c>
      <c r="AH719" s="731">
        <v>11163075</v>
      </c>
      <c r="AI719" s="731">
        <v>4260100</v>
      </c>
      <c r="AJ719" s="731">
        <v>11057200</v>
      </c>
      <c r="AK719" s="731">
        <v>6856450</v>
      </c>
      <c r="AL719" s="731">
        <v>5482000</v>
      </c>
      <c r="AM719" s="731">
        <v>3828200</v>
      </c>
      <c r="AN719" s="731">
        <v>10801600</v>
      </c>
      <c r="AO719" s="731">
        <v>5932600</v>
      </c>
      <c r="AP719" s="731">
        <v>5296100</v>
      </c>
      <c r="AQ719" s="731">
        <v>3757000</v>
      </c>
      <c r="AR719" s="732"/>
      <c r="AS719" s="731">
        <v>3358880</v>
      </c>
      <c r="AT719" s="731">
        <v>4017746</v>
      </c>
      <c r="AU719" s="731">
        <v>7567300</v>
      </c>
      <c r="AV719" s="731">
        <v>7540318</v>
      </c>
      <c r="AW719" s="731">
        <v>3666300</v>
      </c>
      <c r="AX719" s="731">
        <v>4183695</v>
      </c>
      <c r="AY719" s="731">
        <v>11120400</v>
      </c>
      <c r="AZ719" s="731">
        <v>4995095</v>
      </c>
      <c r="BA719" s="731">
        <v>1872193.51</v>
      </c>
      <c r="BB719" s="731">
        <v>2992865</v>
      </c>
      <c r="BC719" s="731">
        <v>2221490</v>
      </c>
      <c r="BD719" s="732"/>
      <c r="BE719" s="731">
        <v>6633289.04</v>
      </c>
      <c r="BF719" s="731">
        <v>5884800</v>
      </c>
      <c r="BG719" s="731">
        <v>7455600</v>
      </c>
      <c r="BH719" s="731">
        <v>1436500</v>
      </c>
      <c r="BI719" s="731">
        <v>6783010</v>
      </c>
      <c r="BJ719" s="731">
        <v>5424574</v>
      </c>
      <c r="BK719" s="731">
        <v>4047000</v>
      </c>
    </row>
    <row r="720" spans="1:63" ht="22.5" customHeight="1">
      <c r="A720" s="496">
        <v>5</v>
      </c>
      <c r="B720" s="497" t="s">
        <v>917</v>
      </c>
      <c r="C720" s="498" t="s">
        <v>916</v>
      </c>
      <c r="D720" s="498"/>
      <c r="E720" s="497"/>
      <c r="F720" s="498"/>
      <c r="G720" s="550" t="s">
        <v>4039</v>
      </c>
      <c r="H720" s="549" t="s">
        <v>4040</v>
      </c>
      <c r="I720">
        <f t="shared" si="11"/>
        <v>0</v>
      </c>
      <c r="J720" s="732"/>
      <c r="K720" s="731">
        <v>332800</v>
      </c>
      <c r="L720" s="731">
        <v>577600</v>
      </c>
      <c r="M720" s="731">
        <v>390200</v>
      </c>
      <c r="N720" s="731">
        <v>1042100</v>
      </c>
      <c r="O720" s="731">
        <v>634000</v>
      </c>
      <c r="P720" s="731">
        <v>66000</v>
      </c>
      <c r="Q720" s="731">
        <v>416400</v>
      </c>
      <c r="R720" s="731">
        <v>432400</v>
      </c>
      <c r="S720" s="732"/>
      <c r="T720" s="731">
        <v>605100</v>
      </c>
      <c r="U720" s="731">
        <v>241200</v>
      </c>
      <c r="V720" s="732"/>
      <c r="W720" s="732"/>
      <c r="X720" s="732"/>
      <c r="Y720" s="732"/>
      <c r="Z720" s="732"/>
      <c r="AA720" s="732"/>
      <c r="AB720" s="732"/>
      <c r="AC720" s="732"/>
      <c r="AD720" s="732"/>
      <c r="AE720" s="731">
        <v>190000</v>
      </c>
      <c r="AF720" s="731">
        <v>1587600</v>
      </c>
      <c r="AG720" s="731">
        <v>617100</v>
      </c>
      <c r="AH720" s="731">
        <v>617400</v>
      </c>
      <c r="AI720" s="731">
        <v>400600</v>
      </c>
      <c r="AJ720" s="732"/>
      <c r="AK720" s="731">
        <v>646050</v>
      </c>
      <c r="AL720" s="731">
        <v>1750900</v>
      </c>
      <c r="AM720" s="731">
        <v>1085000</v>
      </c>
      <c r="AN720" s="731">
        <v>1234000</v>
      </c>
      <c r="AO720" s="731">
        <v>855100</v>
      </c>
      <c r="AP720" s="731">
        <v>292700</v>
      </c>
      <c r="AQ720" s="731">
        <v>458300</v>
      </c>
      <c r="AR720" s="732"/>
      <c r="AS720" s="731">
        <v>696300</v>
      </c>
      <c r="AT720" s="731">
        <v>385864</v>
      </c>
      <c r="AU720" s="731">
        <v>1747310</v>
      </c>
      <c r="AV720" s="731">
        <v>723700</v>
      </c>
      <c r="AW720" s="731">
        <v>544800</v>
      </c>
      <c r="AX720" s="731">
        <v>541770</v>
      </c>
      <c r="AY720" s="731">
        <v>1033100</v>
      </c>
      <c r="AZ720" s="731">
        <v>520995</v>
      </c>
      <c r="BA720" s="731">
        <v>408100</v>
      </c>
      <c r="BB720" s="731">
        <v>520135</v>
      </c>
      <c r="BC720" s="731">
        <v>231900</v>
      </c>
      <c r="BD720" s="732"/>
      <c r="BE720" s="732"/>
      <c r="BF720" s="731">
        <v>359200</v>
      </c>
      <c r="BG720" s="731">
        <v>107200</v>
      </c>
      <c r="BH720" s="731">
        <v>114800</v>
      </c>
      <c r="BI720" s="732"/>
      <c r="BJ720" s="731">
        <v>591500</v>
      </c>
      <c r="BK720" s="731">
        <v>488400</v>
      </c>
    </row>
    <row r="721" spans="1:63" ht="22.5" customHeight="1">
      <c r="A721" s="496">
        <v>5</v>
      </c>
      <c r="B721" s="497" t="s">
        <v>917</v>
      </c>
      <c r="C721" s="498" t="s">
        <v>916</v>
      </c>
      <c r="D721" s="498"/>
      <c r="E721" s="497"/>
      <c r="F721" s="498"/>
      <c r="G721" s="550" t="s">
        <v>4041</v>
      </c>
      <c r="H721" s="549" t="s">
        <v>778</v>
      </c>
      <c r="I721">
        <f t="shared" si="11"/>
        <v>4668782.4000000004</v>
      </c>
      <c r="J721" s="731">
        <v>5459680</v>
      </c>
      <c r="K721" s="732"/>
      <c r="L721" s="732"/>
      <c r="M721" s="732"/>
      <c r="N721" s="732"/>
      <c r="O721" s="732"/>
      <c r="P721" s="732"/>
      <c r="Q721" s="732"/>
      <c r="R721" s="732"/>
      <c r="S721" s="732"/>
      <c r="T721" s="732"/>
      <c r="U721" s="732"/>
      <c r="V721" s="731">
        <v>4668782.4000000004</v>
      </c>
      <c r="W721" s="732"/>
      <c r="X721" s="732"/>
      <c r="Y721" s="732"/>
      <c r="Z721" s="732"/>
      <c r="AA721" s="732"/>
      <c r="AB721" s="732"/>
      <c r="AC721" s="732"/>
      <c r="AD721" s="731">
        <v>8792778.3000000007</v>
      </c>
      <c r="AE721" s="732"/>
      <c r="AF721" s="732"/>
      <c r="AG721" s="732"/>
      <c r="AH721" s="732"/>
      <c r="AI721" s="732"/>
      <c r="AJ721" s="732"/>
      <c r="AK721" s="732"/>
      <c r="AL721" s="732"/>
      <c r="AM721" s="732"/>
      <c r="AN721" s="732"/>
      <c r="AO721" s="732"/>
      <c r="AP721" s="732"/>
      <c r="AQ721" s="732"/>
      <c r="AR721" s="731">
        <v>11550593</v>
      </c>
      <c r="AS721" s="732"/>
      <c r="AT721" s="732"/>
      <c r="AU721" s="732"/>
      <c r="AV721" s="732"/>
      <c r="AW721" s="732"/>
      <c r="AX721" s="732"/>
      <c r="AY721" s="732"/>
      <c r="AZ721" s="732"/>
      <c r="BA721" s="732"/>
      <c r="BB721" s="732"/>
      <c r="BC721" s="732"/>
      <c r="BD721" s="731">
        <v>2385800</v>
      </c>
      <c r="BE721" s="732"/>
      <c r="BF721" s="732"/>
      <c r="BG721" s="732"/>
      <c r="BH721" s="732"/>
      <c r="BI721" s="731">
        <v>29360</v>
      </c>
      <c r="BJ721" s="732"/>
      <c r="BK721" s="731">
        <v>19520</v>
      </c>
    </row>
    <row r="722" spans="1:63" ht="22.5" customHeight="1">
      <c r="A722" s="496">
        <v>5</v>
      </c>
      <c r="B722" s="497" t="s">
        <v>917</v>
      </c>
      <c r="C722" s="498" t="s">
        <v>916</v>
      </c>
      <c r="D722" s="498"/>
      <c r="E722" s="497"/>
      <c r="F722" s="498"/>
      <c r="G722" s="550" t="s">
        <v>4042</v>
      </c>
      <c r="H722" s="549" t="s">
        <v>779</v>
      </c>
      <c r="I722">
        <f t="shared" si="11"/>
        <v>518753.6</v>
      </c>
      <c r="J722" s="732"/>
      <c r="K722" s="732"/>
      <c r="L722" s="732"/>
      <c r="M722" s="732"/>
      <c r="N722" s="732"/>
      <c r="O722" s="732"/>
      <c r="P722" s="732"/>
      <c r="Q722" s="732"/>
      <c r="R722" s="732"/>
      <c r="S722" s="732"/>
      <c r="T722" s="732"/>
      <c r="U722" s="732"/>
      <c r="V722" s="731">
        <v>518753.6</v>
      </c>
      <c r="W722" s="732"/>
      <c r="X722" s="732"/>
      <c r="Y722" s="732"/>
      <c r="Z722" s="732"/>
      <c r="AA722" s="732"/>
      <c r="AB722" s="732"/>
      <c r="AC722" s="732"/>
      <c r="AD722" s="731">
        <v>399881.7</v>
      </c>
      <c r="AE722" s="732"/>
      <c r="AF722" s="732"/>
      <c r="AG722" s="732"/>
      <c r="AH722" s="732"/>
      <c r="AI722" s="732"/>
      <c r="AJ722" s="732"/>
      <c r="AK722" s="732"/>
      <c r="AL722" s="732"/>
      <c r="AM722" s="732"/>
      <c r="AN722" s="732"/>
      <c r="AO722" s="732"/>
      <c r="AP722" s="732"/>
      <c r="AQ722" s="732"/>
      <c r="AR722" s="731">
        <v>822053</v>
      </c>
      <c r="AS722" s="732"/>
      <c r="AT722" s="732"/>
      <c r="AU722" s="732"/>
      <c r="AV722" s="732"/>
      <c r="AW722" s="732"/>
      <c r="AX722" s="732"/>
      <c r="AY722" s="732"/>
      <c r="AZ722" s="732"/>
      <c r="BA722" s="732"/>
      <c r="BB722" s="732"/>
      <c r="BC722" s="732"/>
      <c r="BD722" s="731">
        <v>818300</v>
      </c>
      <c r="BE722" s="732"/>
      <c r="BF722" s="732"/>
      <c r="BG722" s="732"/>
      <c r="BH722" s="732"/>
      <c r="BI722" s="732"/>
      <c r="BJ722" s="732"/>
      <c r="BK722" s="732"/>
    </row>
    <row r="723" spans="1:63" ht="22.5" customHeight="1">
      <c r="A723" s="496">
        <v>5</v>
      </c>
      <c r="B723" s="497" t="s">
        <v>917</v>
      </c>
      <c r="C723" s="498" t="s">
        <v>916</v>
      </c>
      <c r="D723" s="498"/>
      <c r="E723" s="497"/>
      <c r="F723" s="498"/>
      <c r="G723" s="550" t="s">
        <v>4043</v>
      </c>
      <c r="H723" s="549" t="s">
        <v>780</v>
      </c>
      <c r="I723">
        <f t="shared" si="11"/>
        <v>23772851.699999999</v>
      </c>
      <c r="J723" s="731">
        <v>54443022</v>
      </c>
      <c r="K723" s="732"/>
      <c r="L723" s="732"/>
      <c r="M723" s="731">
        <v>30600</v>
      </c>
      <c r="N723" s="732"/>
      <c r="O723" s="732"/>
      <c r="P723" s="732"/>
      <c r="Q723" s="732"/>
      <c r="R723" s="732"/>
      <c r="S723" s="732"/>
      <c r="T723" s="732"/>
      <c r="U723" s="732"/>
      <c r="V723" s="731">
        <v>23772851.699999999</v>
      </c>
      <c r="W723" s="732"/>
      <c r="X723" s="732"/>
      <c r="Y723" s="732"/>
      <c r="Z723" s="732"/>
      <c r="AA723" s="732"/>
      <c r="AB723" s="732"/>
      <c r="AC723" s="732"/>
      <c r="AD723" s="731">
        <v>73510347.650000006</v>
      </c>
      <c r="AE723" s="732"/>
      <c r="AF723" s="732"/>
      <c r="AG723" s="732"/>
      <c r="AH723" s="732"/>
      <c r="AI723" s="732"/>
      <c r="AJ723" s="732"/>
      <c r="AK723" s="732"/>
      <c r="AL723" s="732"/>
      <c r="AM723" s="732"/>
      <c r="AN723" s="732"/>
      <c r="AO723" s="732"/>
      <c r="AP723" s="732"/>
      <c r="AQ723" s="732"/>
      <c r="AR723" s="731">
        <v>30312878</v>
      </c>
      <c r="AS723" s="732"/>
      <c r="AT723" s="732"/>
      <c r="AU723" s="732"/>
      <c r="AV723" s="732"/>
      <c r="AW723" s="732"/>
      <c r="AX723" s="732"/>
      <c r="AY723" s="732"/>
      <c r="AZ723" s="732"/>
      <c r="BA723" s="732"/>
      <c r="BB723" s="732"/>
      <c r="BC723" s="732"/>
      <c r="BD723" s="731">
        <v>16076818</v>
      </c>
      <c r="BE723" s="732"/>
      <c r="BF723" s="732"/>
      <c r="BG723" s="732"/>
      <c r="BH723" s="732"/>
      <c r="BI723" s="731">
        <v>601200</v>
      </c>
      <c r="BJ723" s="732"/>
      <c r="BK723" s="732"/>
    </row>
    <row r="724" spans="1:63" ht="22.5" customHeight="1">
      <c r="A724" s="496">
        <v>5</v>
      </c>
      <c r="B724" s="497" t="s">
        <v>917</v>
      </c>
      <c r="C724" s="498" t="s">
        <v>916</v>
      </c>
      <c r="D724" s="498"/>
      <c r="E724" s="497"/>
      <c r="F724" s="498"/>
      <c r="G724" s="550" t="s">
        <v>4044</v>
      </c>
      <c r="H724" s="549" t="s">
        <v>781</v>
      </c>
      <c r="I724">
        <f t="shared" si="11"/>
        <v>2641427.98</v>
      </c>
      <c r="J724" s="731">
        <v>2791200</v>
      </c>
      <c r="K724" s="732"/>
      <c r="L724" s="732"/>
      <c r="M724" s="732"/>
      <c r="N724" s="732"/>
      <c r="O724" s="732"/>
      <c r="P724" s="732"/>
      <c r="Q724" s="732"/>
      <c r="R724" s="732"/>
      <c r="S724" s="732"/>
      <c r="T724" s="732"/>
      <c r="U724" s="732"/>
      <c r="V724" s="731">
        <v>2641427.98</v>
      </c>
      <c r="W724" s="732"/>
      <c r="X724" s="732"/>
      <c r="Y724" s="732"/>
      <c r="Z724" s="732"/>
      <c r="AA724" s="732"/>
      <c r="AB724" s="732"/>
      <c r="AC724" s="732"/>
      <c r="AD724" s="731">
        <v>4715997.45</v>
      </c>
      <c r="AE724" s="732"/>
      <c r="AF724" s="732"/>
      <c r="AG724" s="732"/>
      <c r="AH724" s="732"/>
      <c r="AI724" s="732"/>
      <c r="AJ724" s="732"/>
      <c r="AK724" s="732"/>
      <c r="AL724" s="732"/>
      <c r="AM724" s="732"/>
      <c r="AN724" s="732"/>
      <c r="AO724" s="732"/>
      <c r="AP724" s="732"/>
      <c r="AQ724" s="732"/>
      <c r="AR724" s="731">
        <v>3808954</v>
      </c>
      <c r="AS724" s="732"/>
      <c r="AT724" s="732"/>
      <c r="AU724" s="732"/>
      <c r="AV724" s="732"/>
      <c r="AW724" s="732"/>
      <c r="AX724" s="732"/>
      <c r="AY724" s="732"/>
      <c r="AZ724" s="732"/>
      <c r="BA724" s="732"/>
      <c r="BB724" s="732"/>
      <c r="BC724" s="732"/>
      <c r="BD724" s="731">
        <v>3779091</v>
      </c>
      <c r="BE724" s="731">
        <v>659600</v>
      </c>
      <c r="BF724" s="732"/>
      <c r="BG724" s="732"/>
      <c r="BH724" s="732"/>
      <c r="BI724" s="731">
        <v>1412500</v>
      </c>
      <c r="BJ724" s="732"/>
      <c r="BK724" s="732"/>
    </row>
    <row r="725" spans="1:63" ht="22.5" customHeight="1">
      <c r="A725" s="496">
        <v>5</v>
      </c>
      <c r="B725" s="497" t="s">
        <v>917</v>
      </c>
      <c r="C725" s="498" t="s">
        <v>916</v>
      </c>
      <c r="D725" s="498"/>
      <c r="E725" s="497"/>
      <c r="F725" s="498"/>
      <c r="G725" s="550" t="s">
        <v>4045</v>
      </c>
      <c r="H725" s="549" t="s">
        <v>4046</v>
      </c>
      <c r="I725">
        <f t="shared" si="11"/>
        <v>0</v>
      </c>
      <c r="J725" s="732"/>
      <c r="K725" s="732"/>
      <c r="L725" s="732"/>
      <c r="M725" s="732"/>
      <c r="N725" s="732"/>
      <c r="O725" s="732"/>
      <c r="P725" s="732"/>
      <c r="Q725" s="732"/>
      <c r="R725" s="732"/>
      <c r="S725" s="732"/>
      <c r="T725" s="732"/>
      <c r="U725" s="732"/>
      <c r="V725" s="731">
        <v>0</v>
      </c>
      <c r="W725" s="732"/>
      <c r="X725" s="732"/>
      <c r="Y725" s="732"/>
      <c r="Z725" s="732"/>
      <c r="AA725" s="732"/>
      <c r="AB725" s="732"/>
      <c r="AC725" s="732"/>
      <c r="AD725" s="732"/>
      <c r="AE725" s="732"/>
      <c r="AF725" s="732"/>
      <c r="AG725" s="732"/>
      <c r="AH725" s="732"/>
      <c r="AI725" s="732"/>
      <c r="AJ725" s="732"/>
      <c r="AK725" s="732"/>
      <c r="AL725" s="732"/>
      <c r="AM725" s="732"/>
      <c r="AN725" s="732"/>
      <c r="AO725" s="732"/>
      <c r="AP725" s="732"/>
      <c r="AQ725" s="732"/>
      <c r="AR725" s="732"/>
      <c r="AS725" s="732"/>
      <c r="AT725" s="732"/>
      <c r="AU725" s="732"/>
      <c r="AV725" s="732"/>
      <c r="AW725" s="732"/>
      <c r="AX725" s="732"/>
      <c r="AY725" s="732"/>
      <c r="AZ725" s="732"/>
      <c r="BA725" s="732"/>
      <c r="BB725" s="732"/>
      <c r="BC725" s="732"/>
      <c r="BD725" s="732"/>
      <c r="BE725" s="732"/>
      <c r="BF725" s="732"/>
      <c r="BG725" s="732"/>
      <c r="BH725" s="732"/>
      <c r="BI725" s="732"/>
      <c r="BJ725" s="732"/>
      <c r="BK725" s="732"/>
    </row>
    <row r="726" spans="1:63" ht="22.5" customHeight="1">
      <c r="A726" s="496">
        <v>5</v>
      </c>
      <c r="B726" s="497" t="s">
        <v>917</v>
      </c>
      <c r="C726" s="498" t="s">
        <v>916</v>
      </c>
      <c r="D726" s="498"/>
      <c r="E726" s="497"/>
      <c r="F726" s="498"/>
      <c r="G726" s="550" t="s">
        <v>4047</v>
      </c>
      <c r="H726" s="549" t="s">
        <v>4048</v>
      </c>
      <c r="I726">
        <f t="shared" si="11"/>
        <v>0</v>
      </c>
      <c r="J726" s="731">
        <v>103000</v>
      </c>
      <c r="K726" s="731">
        <v>11700</v>
      </c>
      <c r="L726" s="732"/>
      <c r="M726" s="732"/>
      <c r="N726" s="732"/>
      <c r="O726" s="731">
        <v>14700</v>
      </c>
      <c r="P726" s="731">
        <v>81500</v>
      </c>
      <c r="Q726" s="732"/>
      <c r="R726" s="732"/>
      <c r="S726" s="731">
        <v>2400</v>
      </c>
      <c r="T726" s="732"/>
      <c r="U726" s="732"/>
      <c r="V726" s="732"/>
      <c r="W726" s="732"/>
      <c r="X726" s="732"/>
      <c r="Y726" s="731">
        <v>62650</v>
      </c>
      <c r="Z726" s="732"/>
      <c r="AA726" s="731">
        <v>31800</v>
      </c>
      <c r="AB726" s="731">
        <v>79700</v>
      </c>
      <c r="AC726" s="731">
        <v>82800</v>
      </c>
      <c r="AD726" s="731">
        <v>11086410</v>
      </c>
      <c r="AE726" s="732"/>
      <c r="AF726" s="732"/>
      <c r="AG726" s="731">
        <v>122210</v>
      </c>
      <c r="AH726" s="732"/>
      <c r="AI726" s="732"/>
      <c r="AJ726" s="732"/>
      <c r="AK726" s="732"/>
      <c r="AL726" s="731">
        <v>65400</v>
      </c>
      <c r="AM726" s="732"/>
      <c r="AN726" s="732"/>
      <c r="AO726" s="732"/>
      <c r="AP726" s="731">
        <v>57785</v>
      </c>
      <c r="AQ726" s="732"/>
      <c r="AR726" s="731">
        <v>107450</v>
      </c>
      <c r="AS726" s="732"/>
      <c r="AT726" s="732"/>
      <c r="AU726" s="732"/>
      <c r="AV726" s="732"/>
      <c r="AW726" s="732"/>
      <c r="AX726" s="731">
        <v>8250</v>
      </c>
      <c r="AY726" s="732"/>
      <c r="AZ726" s="732"/>
      <c r="BA726" s="731">
        <v>11450</v>
      </c>
      <c r="BB726" s="732"/>
      <c r="BC726" s="731">
        <v>1200</v>
      </c>
      <c r="BD726" s="731">
        <v>470300</v>
      </c>
      <c r="BE726" s="732"/>
      <c r="BF726" s="732"/>
      <c r="BG726" s="732"/>
      <c r="BH726" s="732"/>
      <c r="BI726" s="731">
        <v>36800</v>
      </c>
      <c r="BJ726" s="732"/>
      <c r="BK726" s="732"/>
    </row>
    <row r="727" spans="1:63" ht="22.5" customHeight="1">
      <c r="A727" s="496">
        <v>5</v>
      </c>
      <c r="B727" s="497" t="s">
        <v>917</v>
      </c>
      <c r="C727" s="498" t="s">
        <v>916</v>
      </c>
      <c r="D727" s="498"/>
      <c r="E727" s="497"/>
      <c r="F727" s="498"/>
      <c r="G727" s="550" t="s">
        <v>3476</v>
      </c>
      <c r="H727" s="549" t="s">
        <v>4049</v>
      </c>
      <c r="I727">
        <f t="shared" si="11"/>
        <v>2502033.1800000002</v>
      </c>
      <c r="J727" s="732"/>
      <c r="K727" s="732"/>
      <c r="L727" s="731">
        <v>303189.44</v>
      </c>
      <c r="M727" s="731">
        <v>299227.31</v>
      </c>
      <c r="N727" s="731">
        <v>836179.11</v>
      </c>
      <c r="O727" s="731">
        <v>628113.41</v>
      </c>
      <c r="P727" s="731">
        <v>305204.03999999998</v>
      </c>
      <c r="Q727" s="731">
        <v>322883.58</v>
      </c>
      <c r="R727" s="731">
        <v>362603.69</v>
      </c>
      <c r="S727" s="731">
        <v>360224.04</v>
      </c>
      <c r="T727" s="731">
        <v>395969.13</v>
      </c>
      <c r="U727" s="731">
        <v>860120.04</v>
      </c>
      <c r="V727" s="731">
        <v>2502033.1800000002</v>
      </c>
      <c r="W727" s="731">
        <v>305204</v>
      </c>
      <c r="X727" s="731">
        <v>709152.73</v>
      </c>
      <c r="Y727" s="731">
        <v>363130.08</v>
      </c>
      <c r="Z727" s="731">
        <v>782726</v>
      </c>
      <c r="AA727" s="731">
        <v>926038.62</v>
      </c>
      <c r="AB727" s="731">
        <v>727361.35</v>
      </c>
      <c r="AC727" s="731">
        <v>548120.71</v>
      </c>
      <c r="AD727" s="731">
        <v>6097794.54</v>
      </c>
      <c r="AE727" s="732"/>
      <c r="AF727" s="732"/>
      <c r="AG727" s="732"/>
      <c r="AH727" s="731">
        <v>41293.949999999997</v>
      </c>
      <c r="AI727" s="731">
        <v>39800.03</v>
      </c>
      <c r="AJ727" s="731">
        <v>771275.64</v>
      </c>
      <c r="AK727" s="731">
        <v>167079.96</v>
      </c>
      <c r="AL727" s="731">
        <v>358608</v>
      </c>
      <c r="AM727" s="731">
        <v>375474.04</v>
      </c>
      <c r="AN727" s="731">
        <v>286718.59999999998</v>
      </c>
      <c r="AO727" s="731">
        <v>171369.60000000001</v>
      </c>
      <c r="AP727" s="731">
        <v>222284.71</v>
      </c>
      <c r="AQ727" s="731">
        <v>544185.59999999998</v>
      </c>
      <c r="AR727" s="731">
        <v>4032559.82</v>
      </c>
      <c r="AS727" s="731">
        <v>717830.48</v>
      </c>
      <c r="AT727" s="731">
        <v>385154.57</v>
      </c>
      <c r="AU727" s="731">
        <v>496012.76</v>
      </c>
      <c r="AV727" s="731">
        <v>441726.5</v>
      </c>
      <c r="AW727" s="731">
        <v>748187.59</v>
      </c>
      <c r="AX727" s="731">
        <v>364106.07</v>
      </c>
      <c r="AY727" s="732"/>
      <c r="AZ727" s="731">
        <v>367996.92</v>
      </c>
      <c r="BA727" s="731">
        <v>463337.84</v>
      </c>
      <c r="BB727" s="731">
        <v>436839.84</v>
      </c>
      <c r="BC727" s="731">
        <v>408913.64</v>
      </c>
      <c r="BD727" s="731">
        <v>2657244.2200000002</v>
      </c>
      <c r="BE727" s="731">
        <v>1291945.27</v>
      </c>
      <c r="BF727" s="731">
        <v>391200</v>
      </c>
      <c r="BG727" s="731">
        <v>1631198.04</v>
      </c>
      <c r="BH727" s="732"/>
      <c r="BI727" s="731">
        <v>848727.96</v>
      </c>
      <c r="BJ727" s="731">
        <v>657780</v>
      </c>
      <c r="BK727" s="731">
        <v>449754.66</v>
      </c>
    </row>
    <row r="728" spans="1:63" ht="22.5" customHeight="1">
      <c r="A728" s="496">
        <v>5</v>
      </c>
      <c r="B728" s="497" t="s">
        <v>917</v>
      </c>
      <c r="C728" s="498" t="s">
        <v>916</v>
      </c>
      <c r="D728" s="498"/>
      <c r="E728" s="497"/>
      <c r="F728" s="498"/>
      <c r="G728" s="550" t="s">
        <v>3477</v>
      </c>
      <c r="H728" s="556" t="s">
        <v>785</v>
      </c>
      <c r="I728">
        <f t="shared" si="11"/>
        <v>27699552.760000002</v>
      </c>
      <c r="J728" s="732"/>
      <c r="K728" s="732"/>
      <c r="L728" s="731">
        <v>1450550.7</v>
      </c>
      <c r="M728" s="731">
        <v>2439370.73</v>
      </c>
      <c r="N728" s="731">
        <v>3202952.87</v>
      </c>
      <c r="O728" s="731">
        <v>5313766.22</v>
      </c>
      <c r="P728" s="731">
        <v>1764399.96</v>
      </c>
      <c r="Q728" s="731">
        <v>521495.16</v>
      </c>
      <c r="R728" s="731">
        <v>533703.27</v>
      </c>
      <c r="S728" s="731">
        <v>219441</v>
      </c>
      <c r="T728" s="731">
        <v>834906.4</v>
      </c>
      <c r="U728" s="731">
        <v>969398.02</v>
      </c>
      <c r="V728" s="731">
        <v>27699552.760000002</v>
      </c>
      <c r="W728" s="731">
        <v>199642.03</v>
      </c>
      <c r="X728" s="731">
        <v>137641.73000000001</v>
      </c>
      <c r="Y728" s="731">
        <v>130977.3</v>
      </c>
      <c r="Z728" s="731">
        <v>245960</v>
      </c>
      <c r="AA728" s="732"/>
      <c r="AB728" s="731">
        <v>971128.05</v>
      </c>
      <c r="AC728" s="732"/>
      <c r="AD728" s="731">
        <v>16316425.039999999</v>
      </c>
      <c r="AE728" s="731">
        <v>1611552.56</v>
      </c>
      <c r="AF728" s="731">
        <v>2046139.95</v>
      </c>
      <c r="AG728" s="732"/>
      <c r="AH728" s="731">
        <v>1264941.3500000001</v>
      </c>
      <c r="AI728" s="732"/>
      <c r="AJ728" s="732"/>
      <c r="AK728" s="731">
        <v>237599.96</v>
      </c>
      <c r="AL728" s="731">
        <v>1232788</v>
      </c>
      <c r="AM728" s="731">
        <v>1093064.25</v>
      </c>
      <c r="AN728" s="731">
        <v>2919303.2</v>
      </c>
      <c r="AO728" s="732"/>
      <c r="AP728" s="732"/>
      <c r="AQ728" s="731">
        <v>542788.26</v>
      </c>
      <c r="AR728" s="731">
        <v>30172500.809999999</v>
      </c>
      <c r="AS728" s="731">
        <v>542144.43000000005</v>
      </c>
      <c r="AT728" s="732"/>
      <c r="AU728" s="731">
        <v>5378261.3399999999</v>
      </c>
      <c r="AV728" s="731">
        <v>513344.4</v>
      </c>
      <c r="AW728" s="731">
        <v>1583599.96</v>
      </c>
      <c r="AX728" s="731">
        <v>626071.14</v>
      </c>
      <c r="AY728" s="731">
        <v>1917596.94</v>
      </c>
      <c r="AZ728" s="731">
        <v>292559.40000000002</v>
      </c>
      <c r="BA728" s="731">
        <v>464799.96</v>
      </c>
      <c r="BB728" s="731">
        <v>464759.96</v>
      </c>
      <c r="BC728" s="731">
        <v>464759.96</v>
      </c>
      <c r="BD728" s="731">
        <v>29391744.239999998</v>
      </c>
      <c r="BE728" s="731">
        <v>590204.77</v>
      </c>
      <c r="BF728" s="731">
        <v>435600</v>
      </c>
      <c r="BG728" s="731">
        <v>1891233.49</v>
      </c>
      <c r="BH728" s="731">
        <v>479120</v>
      </c>
      <c r="BI728" s="731">
        <v>4084359.96</v>
      </c>
      <c r="BJ728" s="731">
        <v>1117185.5</v>
      </c>
      <c r="BK728" s="731">
        <v>1085368.51</v>
      </c>
    </row>
    <row r="729" spans="1:63" ht="22.5" customHeight="1">
      <c r="A729" s="496">
        <v>5</v>
      </c>
      <c r="B729" s="497" t="s">
        <v>917</v>
      </c>
      <c r="C729" s="498" t="s">
        <v>916</v>
      </c>
      <c r="D729" s="498"/>
      <c r="E729" s="497"/>
      <c r="F729" s="498"/>
      <c r="G729" s="550" t="s">
        <v>3479</v>
      </c>
      <c r="H729" s="549" t="s">
        <v>786</v>
      </c>
      <c r="I729">
        <f t="shared" si="11"/>
        <v>22475.34</v>
      </c>
      <c r="J729" s="732"/>
      <c r="K729" s="732"/>
      <c r="L729" s="731">
        <v>17866.66</v>
      </c>
      <c r="M729" s="731">
        <v>7049.97</v>
      </c>
      <c r="N729" s="731">
        <v>562670.49</v>
      </c>
      <c r="O729" s="731">
        <v>531568.80000000005</v>
      </c>
      <c r="P729" s="731">
        <v>240387.96</v>
      </c>
      <c r="Q729" s="732"/>
      <c r="R729" s="731">
        <v>16255.57</v>
      </c>
      <c r="S729" s="731">
        <v>246666.72</v>
      </c>
      <c r="T729" s="731">
        <v>17280</v>
      </c>
      <c r="U729" s="732"/>
      <c r="V729" s="731">
        <v>22475.34</v>
      </c>
      <c r="W729" s="731">
        <v>440830.47</v>
      </c>
      <c r="X729" s="732"/>
      <c r="Y729" s="731">
        <v>528889.80000000005</v>
      </c>
      <c r="Z729" s="731">
        <v>1988841.05</v>
      </c>
      <c r="AA729" s="731">
        <v>435075.12</v>
      </c>
      <c r="AB729" s="732"/>
      <c r="AC729" s="731">
        <v>549362.23</v>
      </c>
      <c r="AD729" s="731">
        <v>121684180.56999999</v>
      </c>
      <c r="AE729" s="732"/>
      <c r="AF729" s="731">
        <v>1320472.44</v>
      </c>
      <c r="AG729" s="731">
        <v>519693.17</v>
      </c>
      <c r="AH729" s="732"/>
      <c r="AI729" s="731">
        <v>379813.83</v>
      </c>
      <c r="AJ729" s="731">
        <v>4454829.24</v>
      </c>
      <c r="AK729" s="732"/>
      <c r="AL729" s="731">
        <v>7848</v>
      </c>
      <c r="AM729" s="731">
        <v>63053.34</v>
      </c>
      <c r="AN729" s="732"/>
      <c r="AO729" s="731">
        <v>385820.36</v>
      </c>
      <c r="AP729" s="731">
        <v>222996.66</v>
      </c>
      <c r="AQ729" s="732"/>
      <c r="AR729" s="731">
        <v>4744030.75</v>
      </c>
      <c r="AS729" s="731">
        <v>201245.72</v>
      </c>
      <c r="AT729" s="731">
        <v>212166.59</v>
      </c>
      <c r="AU729" s="731">
        <v>124699.25</v>
      </c>
      <c r="AV729" s="731">
        <v>263616.59999999998</v>
      </c>
      <c r="AW729" s="731">
        <v>186398.42</v>
      </c>
      <c r="AX729" s="732"/>
      <c r="AY729" s="732"/>
      <c r="AZ729" s="731">
        <v>249597.96</v>
      </c>
      <c r="BA729" s="731">
        <v>83885.919999999998</v>
      </c>
      <c r="BB729" s="731">
        <v>84919.92</v>
      </c>
      <c r="BC729" s="731">
        <v>387519.88</v>
      </c>
      <c r="BD729" s="731">
        <v>4246445.0999999996</v>
      </c>
      <c r="BE729" s="732"/>
      <c r="BF729" s="732"/>
      <c r="BG729" s="732"/>
      <c r="BH729" s="732"/>
      <c r="BI729" s="732"/>
      <c r="BJ729" s="732"/>
      <c r="BK729" s="731">
        <v>36933.339999999997</v>
      </c>
    </row>
    <row r="730" spans="1:63" ht="22.5" customHeight="1">
      <c r="A730" s="496">
        <v>5</v>
      </c>
      <c r="B730" s="497" t="s">
        <v>917</v>
      </c>
      <c r="C730" s="498" t="s">
        <v>916</v>
      </c>
      <c r="D730" s="498"/>
      <c r="E730" s="497"/>
      <c r="F730" s="498"/>
      <c r="G730" s="550" t="s">
        <v>3481</v>
      </c>
      <c r="H730" s="549" t="s">
        <v>787</v>
      </c>
      <c r="I730">
        <f t="shared" si="11"/>
        <v>1072913.48</v>
      </c>
      <c r="J730" s="732"/>
      <c r="K730" s="731">
        <v>17932.72</v>
      </c>
      <c r="L730" s="732"/>
      <c r="M730" s="732"/>
      <c r="N730" s="731">
        <v>57998.7</v>
      </c>
      <c r="O730" s="731">
        <v>117200.04</v>
      </c>
      <c r="P730" s="732"/>
      <c r="Q730" s="732"/>
      <c r="R730" s="731">
        <v>23003.31</v>
      </c>
      <c r="S730" s="732"/>
      <c r="T730" s="732"/>
      <c r="U730" s="731">
        <v>197533.32</v>
      </c>
      <c r="V730" s="731">
        <v>1072913.48</v>
      </c>
      <c r="W730" s="732"/>
      <c r="X730" s="731">
        <v>364666.47</v>
      </c>
      <c r="Y730" s="732"/>
      <c r="Z730" s="732"/>
      <c r="AA730" s="732"/>
      <c r="AB730" s="731">
        <v>417556.33</v>
      </c>
      <c r="AC730" s="731">
        <v>407306.62</v>
      </c>
      <c r="AD730" s="731">
        <v>7504423.0300000003</v>
      </c>
      <c r="AE730" s="731">
        <v>197282.13</v>
      </c>
      <c r="AF730" s="732"/>
      <c r="AG730" s="732"/>
      <c r="AH730" s="731">
        <v>62140.01</v>
      </c>
      <c r="AI730" s="731">
        <v>98000.01</v>
      </c>
      <c r="AJ730" s="731">
        <v>333333.34999999998</v>
      </c>
      <c r="AK730" s="732"/>
      <c r="AL730" s="732"/>
      <c r="AM730" s="731">
        <v>9999.99</v>
      </c>
      <c r="AN730" s="731">
        <v>251458.93</v>
      </c>
      <c r="AO730" s="731">
        <v>11400</v>
      </c>
      <c r="AP730" s="732"/>
      <c r="AQ730" s="731">
        <v>1061875.73</v>
      </c>
      <c r="AR730" s="731">
        <v>1584798.22</v>
      </c>
      <c r="AS730" s="732"/>
      <c r="AT730" s="731">
        <v>9435.9599999999991</v>
      </c>
      <c r="AU730" s="731">
        <v>106752</v>
      </c>
      <c r="AV730" s="731">
        <v>28821.96</v>
      </c>
      <c r="AW730" s="731">
        <v>10263.94</v>
      </c>
      <c r="AX730" s="731">
        <v>33482</v>
      </c>
      <c r="AY730" s="732"/>
      <c r="AZ730" s="731">
        <v>60029.93</v>
      </c>
      <c r="BA730" s="731">
        <v>139242.71</v>
      </c>
      <c r="BB730" s="731">
        <v>84857</v>
      </c>
      <c r="BC730" s="731">
        <v>674450.81</v>
      </c>
      <c r="BD730" s="731">
        <v>22421</v>
      </c>
      <c r="BE730" s="732"/>
      <c r="BF730" s="731">
        <v>16933.34</v>
      </c>
      <c r="BG730" s="732"/>
      <c r="BH730" s="732"/>
      <c r="BI730" s="732"/>
      <c r="BJ730" s="731">
        <v>16933.34</v>
      </c>
      <c r="BK730" s="732"/>
    </row>
    <row r="731" spans="1:63" ht="22.5" customHeight="1">
      <c r="A731" s="496">
        <v>5</v>
      </c>
      <c r="B731" s="497" t="s">
        <v>917</v>
      </c>
      <c r="C731" s="498" t="s">
        <v>916</v>
      </c>
      <c r="D731" s="498"/>
      <c r="E731" s="497"/>
      <c r="F731" s="498"/>
      <c r="G731" s="550" t="s">
        <v>3483</v>
      </c>
      <c r="H731" s="549" t="s">
        <v>2469</v>
      </c>
      <c r="I731">
        <f t="shared" si="11"/>
        <v>0</v>
      </c>
      <c r="J731" s="732"/>
      <c r="K731" s="732"/>
      <c r="L731" s="732"/>
      <c r="M731" s="732"/>
      <c r="N731" s="732"/>
      <c r="O731" s="732"/>
      <c r="P731" s="732"/>
      <c r="Q731" s="732"/>
      <c r="R731" s="732"/>
      <c r="S731" s="732"/>
      <c r="T731" s="732"/>
      <c r="U731" s="732"/>
      <c r="V731" s="732"/>
      <c r="W731" s="732"/>
      <c r="X731" s="732"/>
      <c r="Y731" s="732"/>
      <c r="Z731" s="732"/>
      <c r="AA731" s="732"/>
      <c r="AB731" s="732"/>
      <c r="AC731" s="732"/>
      <c r="AD731" s="731">
        <v>90591.96</v>
      </c>
      <c r="AE731" s="732"/>
      <c r="AF731" s="732"/>
      <c r="AG731" s="732"/>
      <c r="AH731" s="732"/>
      <c r="AI731" s="732"/>
      <c r="AJ731" s="732"/>
      <c r="AK731" s="732"/>
      <c r="AL731" s="732"/>
      <c r="AM731" s="732"/>
      <c r="AN731" s="732"/>
      <c r="AO731" s="732"/>
      <c r="AP731" s="732"/>
      <c r="AQ731" s="732"/>
      <c r="AR731" s="732"/>
      <c r="AS731" s="732"/>
      <c r="AT731" s="732"/>
      <c r="AU731" s="732"/>
      <c r="AV731" s="732"/>
      <c r="AW731" s="732"/>
      <c r="AX731" s="732"/>
      <c r="AY731" s="731">
        <v>23599.96</v>
      </c>
      <c r="AZ731" s="732"/>
      <c r="BA731" s="731">
        <v>235674.95</v>
      </c>
      <c r="BB731" s="731">
        <v>125689.41</v>
      </c>
      <c r="BC731" s="732"/>
      <c r="BD731" s="732"/>
      <c r="BE731" s="732"/>
      <c r="BF731" s="732"/>
      <c r="BG731" s="732"/>
      <c r="BH731" s="732"/>
      <c r="BI731" s="732"/>
      <c r="BJ731" s="732"/>
      <c r="BK731" s="732"/>
    </row>
    <row r="732" spans="1:63" ht="22.5" customHeight="1">
      <c r="A732" s="496">
        <v>5</v>
      </c>
      <c r="B732" s="497" t="s">
        <v>917</v>
      </c>
      <c r="C732" s="498" t="s">
        <v>916</v>
      </c>
      <c r="D732" s="498"/>
      <c r="E732" s="497"/>
      <c r="F732" s="498"/>
      <c r="G732" s="550" t="s">
        <v>3484</v>
      </c>
      <c r="H732" s="549" t="s">
        <v>789</v>
      </c>
      <c r="I732">
        <f t="shared" si="11"/>
        <v>0</v>
      </c>
      <c r="J732" s="732"/>
      <c r="K732" s="732"/>
      <c r="L732" s="732"/>
      <c r="M732" s="732"/>
      <c r="N732" s="731">
        <v>549933.38</v>
      </c>
      <c r="O732" s="732"/>
      <c r="P732" s="732"/>
      <c r="Q732" s="732"/>
      <c r="R732" s="732"/>
      <c r="S732" s="732"/>
      <c r="T732" s="731">
        <v>100063.43</v>
      </c>
      <c r="U732" s="732"/>
      <c r="V732" s="732"/>
      <c r="W732" s="732"/>
      <c r="X732" s="732"/>
      <c r="Y732" s="732"/>
      <c r="Z732" s="732"/>
      <c r="AA732" s="732"/>
      <c r="AB732" s="732"/>
      <c r="AC732" s="732"/>
      <c r="AD732" s="731">
        <v>7802998.9199999999</v>
      </c>
      <c r="AE732" s="732"/>
      <c r="AF732" s="732"/>
      <c r="AG732" s="732"/>
      <c r="AH732" s="732"/>
      <c r="AI732" s="732"/>
      <c r="AJ732" s="732"/>
      <c r="AK732" s="732"/>
      <c r="AL732" s="732"/>
      <c r="AM732" s="732"/>
      <c r="AN732" s="731">
        <v>221078.46</v>
      </c>
      <c r="AO732" s="732"/>
      <c r="AP732" s="732"/>
      <c r="AQ732" s="732"/>
      <c r="AR732" s="732"/>
      <c r="AS732" s="732"/>
      <c r="AT732" s="732"/>
      <c r="AU732" s="731">
        <v>618672</v>
      </c>
      <c r="AV732" s="732"/>
      <c r="AW732" s="731">
        <v>47671.59</v>
      </c>
      <c r="AX732" s="732"/>
      <c r="AY732" s="731">
        <v>16805</v>
      </c>
      <c r="AZ732" s="732"/>
      <c r="BA732" s="731">
        <v>90499.95</v>
      </c>
      <c r="BB732" s="731">
        <v>120059.93</v>
      </c>
      <c r="BC732" s="731">
        <v>64995.75</v>
      </c>
      <c r="BD732" s="732"/>
      <c r="BE732" s="732"/>
      <c r="BF732" s="732"/>
      <c r="BG732" s="732"/>
      <c r="BH732" s="732"/>
      <c r="BI732" s="732"/>
      <c r="BJ732" s="732"/>
      <c r="BK732" s="732"/>
    </row>
    <row r="733" spans="1:63" ht="22.5" customHeight="1">
      <c r="A733" s="496">
        <v>5</v>
      </c>
      <c r="B733" s="497" t="s">
        <v>917</v>
      </c>
      <c r="C733" s="498" t="s">
        <v>916</v>
      </c>
      <c r="D733" s="498"/>
      <c r="E733" s="497"/>
      <c r="F733" s="498"/>
      <c r="G733" s="550" t="s">
        <v>3486</v>
      </c>
      <c r="H733" s="549" t="s">
        <v>790</v>
      </c>
      <c r="I733">
        <f t="shared" si="11"/>
        <v>0</v>
      </c>
      <c r="J733" s="732"/>
      <c r="K733" s="732"/>
      <c r="L733" s="732"/>
      <c r="M733" s="732"/>
      <c r="N733" s="732"/>
      <c r="O733" s="732"/>
      <c r="P733" s="732"/>
      <c r="Q733" s="732"/>
      <c r="R733" s="732"/>
      <c r="S733" s="732"/>
      <c r="T733" s="732"/>
      <c r="U733" s="731">
        <v>80126.759999999995</v>
      </c>
      <c r="V733" s="732"/>
      <c r="W733" s="732"/>
      <c r="X733" s="732"/>
      <c r="Y733" s="732"/>
      <c r="Z733" s="732"/>
      <c r="AA733" s="732"/>
      <c r="AB733" s="732"/>
      <c r="AC733" s="732"/>
      <c r="AD733" s="732"/>
      <c r="AE733" s="732"/>
      <c r="AF733" s="732"/>
      <c r="AG733" s="732"/>
      <c r="AH733" s="732"/>
      <c r="AI733" s="732"/>
      <c r="AJ733" s="732"/>
      <c r="AK733" s="732"/>
      <c r="AL733" s="732"/>
      <c r="AM733" s="732"/>
      <c r="AN733" s="732"/>
      <c r="AO733" s="732"/>
      <c r="AP733" s="732"/>
      <c r="AQ733" s="732"/>
      <c r="AR733" s="732"/>
      <c r="AS733" s="732"/>
      <c r="AT733" s="732"/>
      <c r="AU733" s="732"/>
      <c r="AV733" s="731">
        <v>28821.96</v>
      </c>
      <c r="AW733" s="732"/>
      <c r="AX733" s="732"/>
      <c r="AY733" s="732"/>
      <c r="AZ733" s="732"/>
      <c r="BA733" s="731">
        <v>60474.95</v>
      </c>
      <c r="BB733" s="731">
        <v>80487.8</v>
      </c>
      <c r="BC733" s="732"/>
      <c r="BD733" s="732"/>
      <c r="BE733" s="732"/>
      <c r="BF733" s="732"/>
      <c r="BG733" s="732"/>
      <c r="BH733" s="732"/>
      <c r="BI733" s="732"/>
      <c r="BJ733" s="732"/>
      <c r="BK733" s="732"/>
    </row>
    <row r="734" spans="1:63" ht="22.5" customHeight="1">
      <c r="A734" s="496">
        <v>5</v>
      </c>
      <c r="B734" s="497" t="s">
        <v>917</v>
      </c>
      <c r="C734" s="498" t="s">
        <v>916</v>
      </c>
      <c r="D734" s="498"/>
      <c r="E734" s="497"/>
      <c r="F734" s="498"/>
      <c r="G734" s="550" t="s">
        <v>3488</v>
      </c>
      <c r="H734" s="549" t="s">
        <v>791</v>
      </c>
      <c r="I734">
        <f t="shared" si="11"/>
        <v>0</v>
      </c>
      <c r="J734" s="732"/>
      <c r="K734" s="732"/>
      <c r="L734" s="732"/>
      <c r="M734" s="732"/>
      <c r="N734" s="732"/>
      <c r="O734" s="732"/>
      <c r="P734" s="732"/>
      <c r="Q734" s="732"/>
      <c r="R734" s="732"/>
      <c r="S734" s="732"/>
      <c r="T734" s="732"/>
      <c r="U734" s="732"/>
      <c r="V734" s="732"/>
      <c r="W734" s="732"/>
      <c r="X734" s="732"/>
      <c r="Y734" s="732"/>
      <c r="Z734" s="732"/>
      <c r="AA734" s="732"/>
      <c r="AB734" s="732"/>
      <c r="AC734" s="732"/>
      <c r="AD734" s="732"/>
      <c r="AE734" s="732"/>
      <c r="AF734" s="732"/>
      <c r="AG734" s="732"/>
      <c r="AH734" s="732"/>
      <c r="AI734" s="732"/>
      <c r="AJ734" s="732"/>
      <c r="AK734" s="732"/>
      <c r="AL734" s="732"/>
      <c r="AM734" s="732"/>
      <c r="AN734" s="732"/>
      <c r="AO734" s="732"/>
      <c r="AP734" s="732"/>
      <c r="AQ734" s="732"/>
      <c r="AR734" s="732"/>
      <c r="AS734" s="732"/>
      <c r="AT734" s="732"/>
      <c r="AU734" s="732"/>
      <c r="AV734" s="732"/>
      <c r="AW734" s="732"/>
      <c r="AX734" s="732"/>
      <c r="AY734" s="732"/>
      <c r="AZ734" s="732"/>
      <c r="BA734" s="732"/>
      <c r="BB734" s="732"/>
      <c r="BC734" s="732"/>
      <c r="BD734" s="732"/>
      <c r="BE734" s="732"/>
      <c r="BF734" s="732"/>
      <c r="BG734" s="732"/>
      <c r="BH734" s="732"/>
      <c r="BI734" s="732"/>
      <c r="BJ734" s="732"/>
      <c r="BK734" s="732"/>
    </row>
    <row r="735" spans="1:63" ht="22.5" customHeight="1">
      <c r="A735" s="496">
        <v>5</v>
      </c>
      <c r="B735" s="497" t="s">
        <v>917</v>
      </c>
      <c r="C735" s="498" t="s">
        <v>916</v>
      </c>
      <c r="D735" s="498"/>
      <c r="E735" s="497"/>
      <c r="F735" s="498"/>
      <c r="G735" s="550" t="s">
        <v>3489</v>
      </c>
      <c r="H735" s="549" t="s">
        <v>2470</v>
      </c>
      <c r="I735">
        <f t="shared" si="11"/>
        <v>0</v>
      </c>
      <c r="J735" s="732"/>
      <c r="K735" s="732"/>
      <c r="L735" s="732"/>
      <c r="M735" s="732"/>
      <c r="N735" s="732"/>
      <c r="O735" s="732"/>
      <c r="P735" s="732"/>
      <c r="Q735" s="732"/>
      <c r="R735" s="732"/>
      <c r="S735" s="732"/>
      <c r="T735" s="732"/>
      <c r="U735" s="732"/>
      <c r="V735" s="732"/>
      <c r="W735" s="732"/>
      <c r="X735" s="732"/>
      <c r="Y735" s="732"/>
      <c r="Z735" s="732"/>
      <c r="AA735" s="732"/>
      <c r="AB735" s="732"/>
      <c r="AC735" s="732"/>
      <c r="AD735" s="731">
        <v>335823.84</v>
      </c>
      <c r="AE735" s="732"/>
      <c r="AF735" s="732"/>
      <c r="AG735" s="732"/>
      <c r="AH735" s="732"/>
      <c r="AI735" s="732"/>
      <c r="AJ735" s="732"/>
      <c r="AK735" s="732"/>
      <c r="AL735" s="732"/>
      <c r="AM735" s="732"/>
      <c r="AN735" s="732"/>
      <c r="AO735" s="732"/>
      <c r="AP735" s="732"/>
      <c r="AQ735" s="732"/>
      <c r="AR735" s="732"/>
      <c r="AS735" s="732"/>
      <c r="AT735" s="732"/>
      <c r="AU735" s="732"/>
      <c r="AV735" s="732"/>
      <c r="AW735" s="732"/>
      <c r="AX735" s="732"/>
      <c r="AY735" s="731">
        <v>1</v>
      </c>
      <c r="AZ735" s="732"/>
      <c r="BA735" s="732"/>
      <c r="BB735" s="732"/>
      <c r="BC735" s="732"/>
      <c r="BD735" s="732"/>
      <c r="BE735" s="732"/>
      <c r="BF735" s="732"/>
      <c r="BG735" s="732"/>
      <c r="BH735" s="732"/>
      <c r="BI735" s="732"/>
      <c r="BJ735" s="732"/>
      <c r="BK735" s="732"/>
    </row>
    <row r="736" spans="1:63" ht="22.5" customHeight="1">
      <c r="A736" s="496">
        <v>5</v>
      </c>
      <c r="B736" s="497" t="s">
        <v>917</v>
      </c>
      <c r="C736" s="498" t="s">
        <v>916</v>
      </c>
      <c r="D736" s="498"/>
      <c r="E736" s="497"/>
      <c r="F736" s="498"/>
      <c r="G736" s="550" t="s">
        <v>3490</v>
      </c>
      <c r="H736" s="549" t="s">
        <v>2471</v>
      </c>
      <c r="I736">
        <f t="shared" si="11"/>
        <v>5976756.2300000004</v>
      </c>
      <c r="J736" s="731">
        <v>127684.54</v>
      </c>
      <c r="K736" s="732"/>
      <c r="L736" s="731">
        <v>664586.42000000004</v>
      </c>
      <c r="M736" s="731">
        <v>1607096.52</v>
      </c>
      <c r="N736" s="732"/>
      <c r="O736" s="731">
        <v>1190554.3999999999</v>
      </c>
      <c r="P736" s="732"/>
      <c r="Q736" s="731">
        <v>132056.76</v>
      </c>
      <c r="R736" s="732"/>
      <c r="S736" s="732"/>
      <c r="T736" s="731">
        <v>36114.65</v>
      </c>
      <c r="U736" s="731">
        <v>89994.82</v>
      </c>
      <c r="V736" s="731">
        <v>5976756.2300000004</v>
      </c>
      <c r="W736" s="732"/>
      <c r="X736" s="732"/>
      <c r="Y736" s="732"/>
      <c r="Z736" s="732"/>
      <c r="AA736" s="731">
        <v>78835.960000000006</v>
      </c>
      <c r="AB736" s="731">
        <v>34278.379999999997</v>
      </c>
      <c r="AC736" s="731">
        <v>55025.41</v>
      </c>
      <c r="AD736" s="731">
        <v>17039781.109999999</v>
      </c>
      <c r="AE736" s="731">
        <v>403161.04</v>
      </c>
      <c r="AF736" s="732"/>
      <c r="AG736" s="731">
        <v>20341.669999999998</v>
      </c>
      <c r="AH736" s="731">
        <v>34703.32</v>
      </c>
      <c r="AI736" s="731">
        <v>40050.54</v>
      </c>
      <c r="AJ736" s="732"/>
      <c r="AK736" s="732"/>
      <c r="AL736" s="732"/>
      <c r="AM736" s="732"/>
      <c r="AN736" s="731">
        <v>3972.68</v>
      </c>
      <c r="AO736" s="732"/>
      <c r="AP736" s="731">
        <v>49150</v>
      </c>
      <c r="AQ736" s="731">
        <v>48890.28</v>
      </c>
      <c r="AR736" s="731">
        <v>2634329.2400000002</v>
      </c>
      <c r="AS736" s="732"/>
      <c r="AT736" s="731">
        <v>17997.71</v>
      </c>
      <c r="AU736" s="732"/>
      <c r="AV736" s="732"/>
      <c r="AW736" s="731">
        <v>1</v>
      </c>
      <c r="AX736" s="732"/>
      <c r="AY736" s="731">
        <v>1.48</v>
      </c>
      <c r="AZ736" s="732"/>
      <c r="BA736" s="732"/>
      <c r="BB736" s="732"/>
      <c r="BC736" s="732"/>
      <c r="BD736" s="731">
        <v>36690131.119999997</v>
      </c>
      <c r="BE736" s="732"/>
      <c r="BF736" s="732"/>
      <c r="BG736" s="732"/>
      <c r="BH736" s="732"/>
      <c r="BI736" s="732"/>
      <c r="BJ736" s="732"/>
      <c r="BK736" s="732"/>
    </row>
    <row r="737" spans="1:63" ht="22.5" customHeight="1">
      <c r="A737" s="496">
        <v>5</v>
      </c>
      <c r="B737" s="497" t="s">
        <v>917</v>
      </c>
      <c r="C737" s="498" t="s">
        <v>916</v>
      </c>
      <c r="D737" s="498"/>
      <c r="E737" s="497"/>
      <c r="F737" s="498"/>
      <c r="G737" s="550" t="s">
        <v>3491</v>
      </c>
      <c r="H737" s="549" t="s">
        <v>2472</v>
      </c>
      <c r="I737">
        <f t="shared" si="11"/>
        <v>1440862.65</v>
      </c>
      <c r="J737" s="732"/>
      <c r="K737" s="732"/>
      <c r="L737" s="731">
        <v>499500</v>
      </c>
      <c r="M737" s="731">
        <v>898206.25</v>
      </c>
      <c r="N737" s="731">
        <v>1481677.5</v>
      </c>
      <c r="O737" s="731">
        <v>995599.04</v>
      </c>
      <c r="P737" s="731">
        <v>995600.04</v>
      </c>
      <c r="Q737" s="731">
        <v>985679.88</v>
      </c>
      <c r="R737" s="731">
        <v>653698.35</v>
      </c>
      <c r="S737" s="731">
        <v>486080.04</v>
      </c>
      <c r="T737" s="731">
        <v>499600</v>
      </c>
      <c r="U737" s="732"/>
      <c r="V737" s="731">
        <v>1440862.65</v>
      </c>
      <c r="W737" s="732"/>
      <c r="X737" s="732"/>
      <c r="Y737" s="732"/>
      <c r="Z737" s="731">
        <v>25099</v>
      </c>
      <c r="AA737" s="731">
        <v>625907</v>
      </c>
      <c r="AB737" s="731">
        <v>486079.8</v>
      </c>
      <c r="AC737" s="732"/>
      <c r="AD737" s="731">
        <v>5458507.3399999999</v>
      </c>
      <c r="AE737" s="731">
        <v>336546.46</v>
      </c>
      <c r="AF737" s="731">
        <v>6841.15</v>
      </c>
      <c r="AG737" s="732"/>
      <c r="AH737" s="732"/>
      <c r="AI737" s="731">
        <v>603933.36</v>
      </c>
      <c r="AJ737" s="731">
        <v>4</v>
      </c>
      <c r="AK737" s="732"/>
      <c r="AL737" s="731">
        <v>498000</v>
      </c>
      <c r="AM737" s="731">
        <v>486080</v>
      </c>
      <c r="AN737" s="731">
        <v>506340.21</v>
      </c>
      <c r="AO737" s="731">
        <v>188000.01</v>
      </c>
      <c r="AP737" s="731">
        <v>858079</v>
      </c>
      <c r="AQ737" s="731">
        <v>371850</v>
      </c>
      <c r="AR737" s="731">
        <v>1437944.66</v>
      </c>
      <c r="AS737" s="732"/>
      <c r="AT737" s="731">
        <v>652663.05000000005</v>
      </c>
      <c r="AU737" s="732"/>
      <c r="AV737" s="731">
        <v>1026949.62</v>
      </c>
      <c r="AW737" s="731">
        <v>998599.6</v>
      </c>
      <c r="AX737" s="731">
        <v>500325.06</v>
      </c>
      <c r="AY737" s="731">
        <v>12</v>
      </c>
      <c r="AZ737" s="731">
        <v>499300</v>
      </c>
      <c r="BA737" s="732"/>
      <c r="BB737" s="732"/>
      <c r="BC737" s="732"/>
      <c r="BD737" s="731">
        <v>2050200.55</v>
      </c>
      <c r="BE737" s="731">
        <v>454666.67</v>
      </c>
      <c r="BF737" s="731">
        <v>499800</v>
      </c>
      <c r="BG737" s="731">
        <v>971000</v>
      </c>
      <c r="BH737" s="732"/>
      <c r="BI737" s="731">
        <v>707758.35</v>
      </c>
      <c r="BJ737" s="731">
        <v>995800</v>
      </c>
      <c r="BK737" s="731">
        <v>454665.67</v>
      </c>
    </row>
    <row r="738" spans="1:63" ht="22.5" customHeight="1">
      <c r="A738" s="496">
        <v>5</v>
      </c>
      <c r="B738" s="497" t="s">
        <v>917</v>
      </c>
      <c r="C738" s="498" t="s">
        <v>916</v>
      </c>
      <c r="D738" s="498"/>
      <c r="E738" s="497"/>
      <c r="F738" s="498"/>
      <c r="G738" s="550" t="s">
        <v>3492</v>
      </c>
      <c r="H738" s="549" t="s">
        <v>2473</v>
      </c>
      <c r="I738">
        <f t="shared" si="11"/>
        <v>601894.03</v>
      </c>
      <c r="J738" s="731">
        <v>9966.73</v>
      </c>
      <c r="K738" s="732"/>
      <c r="L738" s="731">
        <v>6833.33</v>
      </c>
      <c r="M738" s="731">
        <v>234699.9</v>
      </c>
      <c r="N738" s="731">
        <v>17638.88</v>
      </c>
      <c r="O738" s="731">
        <v>537961.59</v>
      </c>
      <c r="P738" s="731">
        <v>55999.98</v>
      </c>
      <c r="Q738" s="732"/>
      <c r="R738" s="732"/>
      <c r="S738" s="732"/>
      <c r="T738" s="731">
        <v>0</v>
      </c>
      <c r="U738" s="731">
        <v>75166.63</v>
      </c>
      <c r="V738" s="731">
        <v>601894.03</v>
      </c>
      <c r="W738" s="731">
        <v>115805.77</v>
      </c>
      <c r="X738" s="732"/>
      <c r="Y738" s="732"/>
      <c r="Z738" s="732"/>
      <c r="AA738" s="731">
        <v>308152.90000000002</v>
      </c>
      <c r="AB738" s="732"/>
      <c r="AC738" s="731">
        <v>87499.93</v>
      </c>
      <c r="AD738" s="731">
        <v>5836648.8099999996</v>
      </c>
      <c r="AE738" s="732"/>
      <c r="AF738" s="731">
        <v>221680.72</v>
      </c>
      <c r="AG738" s="732"/>
      <c r="AH738" s="732"/>
      <c r="AI738" s="731">
        <v>134956.74</v>
      </c>
      <c r="AJ738" s="731">
        <v>25616.67</v>
      </c>
      <c r="AK738" s="732"/>
      <c r="AL738" s="732"/>
      <c r="AM738" s="732"/>
      <c r="AN738" s="731">
        <v>166749.93</v>
      </c>
      <c r="AO738" s="731">
        <v>317012.23</v>
      </c>
      <c r="AP738" s="732"/>
      <c r="AQ738" s="731">
        <v>241767.4</v>
      </c>
      <c r="AR738" s="731">
        <v>684789.85</v>
      </c>
      <c r="AS738" s="731">
        <v>88725.36</v>
      </c>
      <c r="AT738" s="732"/>
      <c r="AU738" s="732"/>
      <c r="AV738" s="732"/>
      <c r="AW738" s="731">
        <v>212501.58</v>
      </c>
      <c r="AX738" s="731">
        <v>88477</v>
      </c>
      <c r="AY738" s="731">
        <v>1.79</v>
      </c>
      <c r="AZ738" s="732"/>
      <c r="BA738" s="732"/>
      <c r="BB738" s="732"/>
      <c r="BC738" s="732"/>
      <c r="BD738" s="731">
        <v>4419522.49</v>
      </c>
      <c r="BE738" s="732"/>
      <c r="BF738" s="731">
        <v>111800</v>
      </c>
      <c r="BG738" s="732"/>
      <c r="BH738" s="732"/>
      <c r="BI738" s="732"/>
      <c r="BJ738" s="732"/>
      <c r="BK738" s="732"/>
    </row>
    <row r="739" spans="1:63" ht="22.5" customHeight="1">
      <c r="A739" s="496">
        <v>5</v>
      </c>
      <c r="B739" s="497" t="s">
        <v>917</v>
      </c>
      <c r="C739" s="498" t="s">
        <v>916</v>
      </c>
      <c r="D739" s="498"/>
      <c r="E739" s="497"/>
      <c r="F739" s="498"/>
      <c r="G739" s="550" t="s">
        <v>3493</v>
      </c>
      <c r="H739" s="549" t="s">
        <v>2474</v>
      </c>
      <c r="I739">
        <f t="shared" si="11"/>
        <v>5155363.99</v>
      </c>
      <c r="J739" s="731">
        <v>40421.96</v>
      </c>
      <c r="K739" s="732"/>
      <c r="L739" s="731">
        <v>93833.279999999999</v>
      </c>
      <c r="M739" s="731">
        <v>64293.91</v>
      </c>
      <c r="N739" s="732"/>
      <c r="O739" s="732"/>
      <c r="P739" s="732"/>
      <c r="Q739" s="732"/>
      <c r="R739" s="732"/>
      <c r="S739" s="732"/>
      <c r="T739" s="732"/>
      <c r="U739" s="732"/>
      <c r="V739" s="731">
        <v>5155363.99</v>
      </c>
      <c r="W739" s="732"/>
      <c r="X739" s="731">
        <v>30036.2</v>
      </c>
      <c r="Y739" s="732"/>
      <c r="Z739" s="731">
        <v>395.68</v>
      </c>
      <c r="AA739" s="732"/>
      <c r="AB739" s="732"/>
      <c r="AC739" s="732"/>
      <c r="AD739" s="731">
        <v>5428550.1699999999</v>
      </c>
      <c r="AE739" s="732"/>
      <c r="AF739" s="732"/>
      <c r="AG739" s="732"/>
      <c r="AH739" s="732"/>
      <c r="AI739" s="732"/>
      <c r="AJ739" s="731">
        <v>22973.33</v>
      </c>
      <c r="AK739" s="732"/>
      <c r="AL739" s="732"/>
      <c r="AM739" s="732"/>
      <c r="AN739" s="731">
        <v>6779.8</v>
      </c>
      <c r="AO739" s="732"/>
      <c r="AP739" s="732"/>
      <c r="AQ739" s="732"/>
      <c r="AR739" s="731">
        <v>563724.38</v>
      </c>
      <c r="AS739" s="732"/>
      <c r="AT739" s="731">
        <v>24987</v>
      </c>
      <c r="AU739" s="732"/>
      <c r="AV739" s="732"/>
      <c r="AW739" s="732"/>
      <c r="AX739" s="732"/>
      <c r="AY739" s="732"/>
      <c r="AZ739" s="732"/>
      <c r="BA739" s="732"/>
      <c r="BB739" s="732"/>
      <c r="BC739" s="732"/>
      <c r="BD739" s="731">
        <v>1750560.49</v>
      </c>
      <c r="BE739" s="732"/>
      <c r="BF739" s="732"/>
      <c r="BG739" s="732"/>
      <c r="BH739" s="732"/>
      <c r="BI739" s="732"/>
      <c r="BJ739" s="732"/>
      <c r="BK739" s="732"/>
    </row>
    <row r="740" spans="1:63" ht="22.5" customHeight="1">
      <c r="A740" s="496">
        <v>5</v>
      </c>
      <c r="B740" s="497" t="s">
        <v>917</v>
      </c>
      <c r="C740" s="498" t="s">
        <v>916</v>
      </c>
      <c r="D740" s="498"/>
      <c r="E740" s="497"/>
      <c r="F740" s="498"/>
      <c r="G740" s="550" t="s">
        <v>3494</v>
      </c>
      <c r="H740" s="549" t="s">
        <v>2475</v>
      </c>
      <c r="I740">
        <f t="shared" si="11"/>
        <v>0</v>
      </c>
      <c r="J740" s="732"/>
      <c r="K740" s="732"/>
      <c r="L740" s="732"/>
      <c r="M740" s="731">
        <v>53148.480000000003</v>
      </c>
      <c r="N740" s="732"/>
      <c r="O740" s="732"/>
      <c r="P740" s="732"/>
      <c r="Q740" s="732"/>
      <c r="R740" s="732"/>
      <c r="S740" s="732"/>
      <c r="T740" s="732"/>
      <c r="U740" s="732"/>
      <c r="V740" s="732"/>
      <c r="W740" s="732"/>
      <c r="X740" s="732"/>
      <c r="Y740" s="732"/>
      <c r="Z740" s="732"/>
      <c r="AA740" s="732"/>
      <c r="AB740" s="732"/>
      <c r="AC740" s="731">
        <v>0</v>
      </c>
      <c r="AD740" s="731">
        <v>1093838.81</v>
      </c>
      <c r="AE740" s="732"/>
      <c r="AF740" s="732"/>
      <c r="AG740" s="732"/>
      <c r="AH740" s="732"/>
      <c r="AI740" s="732"/>
      <c r="AJ740" s="732"/>
      <c r="AK740" s="732"/>
      <c r="AL740" s="732"/>
      <c r="AM740" s="732"/>
      <c r="AN740" s="732"/>
      <c r="AO740" s="732"/>
      <c r="AP740" s="732"/>
      <c r="AQ740" s="732"/>
      <c r="AR740" s="731">
        <v>3555129.25</v>
      </c>
      <c r="AS740" s="732"/>
      <c r="AT740" s="732"/>
      <c r="AU740" s="732"/>
      <c r="AV740" s="732"/>
      <c r="AW740" s="732"/>
      <c r="AX740" s="732"/>
      <c r="AY740" s="732"/>
      <c r="AZ740" s="732"/>
      <c r="BA740" s="732"/>
      <c r="BB740" s="732"/>
      <c r="BC740" s="732"/>
      <c r="BD740" s="731">
        <v>89233.279999999999</v>
      </c>
      <c r="BE740" s="732"/>
      <c r="BF740" s="732"/>
      <c r="BG740" s="732"/>
      <c r="BH740" s="732"/>
      <c r="BI740" s="732"/>
      <c r="BJ740" s="732"/>
      <c r="BK740" s="732"/>
    </row>
    <row r="741" spans="1:63" ht="22.5" customHeight="1">
      <c r="A741" s="496">
        <v>5</v>
      </c>
      <c r="B741" s="497" t="s">
        <v>917</v>
      </c>
      <c r="C741" s="498" t="s">
        <v>916</v>
      </c>
      <c r="D741" s="498"/>
      <c r="E741" s="497"/>
      <c r="F741" s="498"/>
      <c r="G741" s="550" t="s">
        <v>4050</v>
      </c>
      <c r="H741" s="549" t="s">
        <v>4051</v>
      </c>
      <c r="I741">
        <f t="shared" si="11"/>
        <v>0</v>
      </c>
      <c r="J741" s="732"/>
      <c r="K741" s="732"/>
      <c r="L741" s="732"/>
      <c r="M741" s="732"/>
      <c r="N741" s="732"/>
      <c r="O741" s="732"/>
      <c r="P741" s="732"/>
      <c r="Q741" s="732"/>
      <c r="R741" s="732"/>
      <c r="S741" s="732"/>
      <c r="T741" s="732"/>
      <c r="U741" s="732"/>
      <c r="V741" s="732"/>
      <c r="W741" s="732"/>
      <c r="X741" s="732"/>
      <c r="Y741" s="732"/>
      <c r="Z741" s="731">
        <v>12</v>
      </c>
      <c r="AA741" s="732"/>
      <c r="AB741" s="732"/>
      <c r="AC741" s="732"/>
      <c r="AD741" s="732"/>
      <c r="AE741" s="732"/>
      <c r="AF741" s="732"/>
      <c r="AG741" s="732"/>
      <c r="AH741" s="732"/>
      <c r="AI741" s="732"/>
      <c r="AJ741" s="732"/>
      <c r="AK741" s="732"/>
      <c r="AL741" s="732"/>
      <c r="AM741" s="732"/>
      <c r="AN741" s="732"/>
      <c r="AO741" s="732"/>
      <c r="AP741" s="732"/>
      <c r="AQ741" s="732"/>
      <c r="AR741" s="731">
        <v>5941.65</v>
      </c>
      <c r="AS741" s="732"/>
      <c r="AT741" s="732"/>
      <c r="AU741" s="732"/>
      <c r="AV741" s="732"/>
      <c r="AW741" s="732"/>
      <c r="AX741" s="732"/>
      <c r="AY741" s="732"/>
      <c r="AZ741" s="732"/>
      <c r="BA741" s="732"/>
      <c r="BB741" s="732"/>
      <c r="BC741" s="732"/>
      <c r="BD741" s="731">
        <v>8475.19</v>
      </c>
      <c r="BE741" s="732"/>
      <c r="BF741" s="732"/>
      <c r="BG741" s="732"/>
      <c r="BH741" s="732"/>
      <c r="BI741" s="732"/>
      <c r="BJ741" s="732"/>
      <c r="BK741" s="732"/>
    </row>
    <row r="742" spans="1:63" ht="22.5" customHeight="1">
      <c r="A742" s="496">
        <v>5</v>
      </c>
      <c r="B742" s="497" t="s">
        <v>917</v>
      </c>
      <c r="C742" s="498" t="s">
        <v>916</v>
      </c>
      <c r="D742" s="498"/>
      <c r="E742" s="497"/>
      <c r="F742" s="498"/>
      <c r="G742" s="550" t="s">
        <v>3495</v>
      </c>
      <c r="H742" s="549" t="s">
        <v>2476</v>
      </c>
      <c r="I742">
        <f t="shared" si="11"/>
        <v>0</v>
      </c>
      <c r="J742" s="732"/>
      <c r="K742" s="732"/>
      <c r="L742" s="732"/>
      <c r="M742" s="732"/>
      <c r="N742" s="732"/>
      <c r="O742" s="732"/>
      <c r="P742" s="732"/>
      <c r="Q742" s="732"/>
      <c r="R742" s="732"/>
      <c r="S742" s="732"/>
      <c r="T742" s="732"/>
      <c r="U742" s="732"/>
      <c r="V742" s="732"/>
      <c r="W742" s="732"/>
      <c r="X742" s="732"/>
      <c r="Y742" s="732"/>
      <c r="Z742" s="732"/>
      <c r="AA742" s="732"/>
      <c r="AB742" s="732"/>
      <c r="AC742" s="732"/>
      <c r="AD742" s="731">
        <v>1345800</v>
      </c>
      <c r="AE742" s="732"/>
      <c r="AF742" s="732"/>
      <c r="AG742" s="732"/>
      <c r="AH742" s="732"/>
      <c r="AI742" s="732"/>
      <c r="AJ742" s="732"/>
      <c r="AK742" s="732"/>
      <c r="AL742" s="732"/>
      <c r="AM742" s="732"/>
      <c r="AN742" s="732"/>
      <c r="AO742" s="732"/>
      <c r="AP742" s="732"/>
      <c r="AQ742" s="732"/>
      <c r="AR742" s="732"/>
      <c r="AS742" s="732"/>
      <c r="AT742" s="732"/>
      <c r="AU742" s="732"/>
      <c r="AV742" s="732"/>
      <c r="AW742" s="732"/>
      <c r="AX742" s="732"/>
      <c r="AY742" s="732"/>
      <c r="AZ742" s="732"/>
      <c r="BA742" s="732"/>
      <c r="BB742" s="732"/>
      <c r="BC742" s="732"/>
      <c r="BD742" s="731">
        <v>8153.61</v>
      </c>
      <c r="BE742" s="732"/>
      <c r="BF742" s="732"/>
      <c r="BG742" s="732"/>
      <c r="BH742" s="732"/>
      <c r="BI742" s="732"/>
      <c r="BJ742" s="732"/>
      <c r="BK742" s="732"/>
    </row>
    <row r="743" spans="1:63" ht="22.5" customHeight="1">
      <c r="A743" s="496">
        <v>5</v>
      </c>
      <c r="B743" s="497" t="s">
        <v>917</v>
      </c>
      <c r="C743" s="498" t="s">
        <v>916</v>
      </c>
      <c r="D743" s="498"/>
      <c r="E743" s="497"/>
      <c r="F743" s="498"/>
      <c r="G743" s="550" t="s">
        <v>3496</v>
      </c>
      <c r="H743" s="556" t="s">
        <v>4052</v>
      </c>
      <c r="I743">
        <f t="shared" si="11"/>
        <v>49689777.600000001</v>
      </c>
      <c r="J743" s="731">
        <v>4447837.4000000004</v>
      </c>
      <c r="K743" s="731">
        <v>1470135.06</v>
      </c>
      <c r="L743" s="731">
        <v>4522676.79</v>
      </c>
      <c r="M743" s="731">
        <v>2572158.4</v>
      </c>
      <c r="N743" s="731">
        <v>10991662.58</v>
      </c>
      <c r="O743" s="731">
        <v>10132221.99</v>
      </c>
      <c r="P743" s="731">
        <v>1978027.82</v>
      </c>
      <c r="Q743" s="731">
        <v>1827325.85</v>
      </c>
      <c r="R743" s="731">
        <v>1637297.32</v>
      </c>
      <c r="S743" s="731">
        <v>3301381.84</v>
      </c>
      <c r="T743" s="731">
        <v>2688943.46</v>
      </c>
      <c r="U743" s="731">
        <v>2848223.35</v>
      </c>
      <c r="V743" s="731">
        <v>49689777.600000001</v>
      </c>
      <c r="W743" s="731">
        <v>332278.02</v>
      </c>
      <c r="X743" s="731">
        <v>2461513.96</v>
      </c>
      <c r="Y743" s="732"/>
      <c r="Z743" s="731">
        <v>2872442.32</v>
      </c>
      <c r="AA743" s="731">
        <v>255599.92</v>
      </c>
      <c r="AB743" s="731">
        <v>848207.21</v>
      </c>
      <c r="AC743" s="731">
        <v>824904.08</v>
      </c>
      <c r="AD743" s="731">
        <v>258554017.81999999</v>
      </c>
      <c r="AE743" s="731">
        <v>3126118.99</v>
      </c>
      <c r="AF743" s="731">
        <v>3482223.97</v>
      </c>
      <c r="AG743" s="731">
        <v>4818462.33</v>
      </c>
      <c r="AH743" s="731">
        <v>3489324.75</v>
      </c>
      <c r="AI743" s="731">
        <v>1184149.2</v>
      </c>
      <c r="AJ743" s="731">
        <v>6130935.4699999997</v>
      </c>
      <c r="AK743" s="731">
        <v>5439385.0300000003</v>
      </c>
      <c r="AL743" s="731">
        <v>1858401</v>
      </c>
      <c r="AM743" s="731">
        <v>3026868.96</v>
      </c>
      <c r="AN743" s="731">
        <v>8024698.7199999997</v>
      </c>
      <c r="AO743" s="731">
        <v>4115991.01</v>
      </c>
      <c r="AP743" s="731">
        <v>3649818.54</v>
      </c>
      <c r="AQ743" s="731">
        <v>1838234.96</v>
      </c>
      <c r="AR743" s="731">
        <v>26463526.530000001</v>
      </c>
      <c r="AS743" s="731">
        <v>3731988.93</v>
      </c>
      <c r="AT743" s="731">
        <v>1744638.06</v>
      </c>
      <c r="AU743" s="731">
        <v>6186147.0700000003</v>
      </c>
      <c r="AV743" s="731">
        <v>1987797.44</v>
      </c>
      <c r="AW743" s="731">
        <v>1352201.31</v>
      </c>
      <c r="AX743" s="731">
        <v>2418886.19</v>
      </c>
      <c r="AY743" s="731">
        <v>4883936.3600000003</v>
      </c>
      <c r="AZ743" s="731">
        <v>2233878</v>
      </c>
      <c r="BA743" s="731">
        <v>2063760.27</v>
      </c>
      <c r="BB743" s="731">
        <v>2035215.35</v>
      </c>
      <c r="BC743" s="731">
        <v>993208.22</v>
      </c>
      <c r="BD743" s="731">
        <v>63430850.729999997</v>
      </c>
      <c r="BE743" s="731">
        <v>6157921.96</v>
      </c>
      <c r="BF743" s="731">
        <v>3368089.55</v>
      </c>
      <c r="BG743" s="731">
        <v>3611404.32</v>
      </c>
      <c r="BH743" s="731">
        <v>1598078.27</v>
      </c>
      <c r="BI743" s="731">
        <v>3309760.24</v>
      </c>
      <c r="BJ743" s="731">
        <v>1978207.31</v>
      </c>
      <c r="BK743" s="731">
        <v>1373198.86</v>
      </c>
    </row>
    <row r="744" spans="1:63" ht="22.5" customHeight="1">
      <c r="A744" s="496">
        <v>5</v>
      </c>
      <c r="B744" s="497" t="s">
        <v>917</v>
      </c>
      <c r="C744" s="498" t="s">
        <v>916</v>
      </c>
      <c r="D744" s="498"/>
      <c r="E744" s="497"/>
      <c r="F744" s="498"/>
      <c r="G744" s="550" t="s">
        <v>3497</v>
      </c>
      <c r="H744" s="549" t="s">
        <v>2478</v>
      </c>
      <c r="I744">
        <f t="shared" si="11"/>
        <v>2650166.58</v>
      </c>
      <c r="J744" s="731">
        <v>56748.84</v>
      </c>
      <c r="K744" s="732"/>
      <c r="L744" s="732"/>
      <c r="M744" s="731">
        <v>406486.32</v>
      </c>
      <c r="N744" s="732"/>
      <c r="O744" s="732"/>
      <c r="P744" s="732"/>
      <c r="Q744" s="732"/>
      <c r="R744" s="732"/>
      <c r="S744" s="732"/>
      <c r="T744" s="732"/>
      <c r="U744" s="732"/>
      <c r="V744" s="731">
        <v>2650166.58</v>
      </c>
      <c r="W744" s="732"/>
      <c r="X744" s="731">
        <v>29515.99</v>
      </c>
      <c r="Y744" s="732"/>
      <c r="Z744" s="732"/>
      <c r="AA744" s="732"/>
      <c r="AB744" s="732"/>
      <c r="AC744" s="732"/>
      <c r="AD744" s="731">
        <v>17104623.739999998</v>
      </c>
      <c r="AE744" s="731">
        <v>36562.269999999997</v>
      </c>
      <c r="AF744" s="732"/>
      <c r="AG744" s="732"/>
      <c r="AH744" s="732"/>
      <c r="AI744" s="732"/>
      <c r="AJ744" s="732"/>
      <c r="AK744" s="731">
        <v>70469</v>
      </c>
      <c r="AL744" s="732"/>
      <c r="AM744" s="732"/>
      <c r="AN744" s="732"/>
      <c r="AO744" s="732"/>
      <c r="AP744" s="732"/>
      <c r="AQ744" s="732"/>
      <c r="AR744" s="731">
        <v>3503722.37</v>
      </c>
      <c r="AS744" s="732"/>
      <c r="AT744" s="732"/>
      <c r="AU744" s="732"/>
      <c r="AV744" s="731">
        <v>55416.39</v>
      </c>
      <c r="AW744" s="732"/>
      <c r="AX744" s="732"/>
      <c r="AY744" s="732"/>
      <c r="AZ744" s="732"/>
      <c r="BA744" s="732"/>
      <c r="BB744" s="732"/>
      <c r="BC744" s="732"/>
      <c r="BD744" s="731">
        <v>14099590.949999999</v>
      </c>
      <c r="BE744" s="732"/>
      <c r="BF744" s="732"/>
      <c r="BG744" s="732"/>
      <c r="BH744" s="732"/>
      <c r="BI744" s="732"/>
      <c r="BJ744" s="732"/>
      <c r="BK744" s="731">
        <v>21582.33</v>
      </c>
    </row>
    <row r="745" spans="1:63" ht="22.5" customHeight="1">
      <c r="A745" s="496">
        <v>5</v>
      </c>
      <c r="B745" s="497" t="s">
        <v>917</v>
      </c>
      <c r="C745" s="498" t="s">
        <v>916</v>
      </c>
      <c r="D745" s="498"/>
      <c r="E745" s="497"/>
      <c r="F745" s="498"/>
      <c r="G745" s="550" t="s">
        <v>3498</v>
      </c>
      <c r="H745" s="549" t="s">
        <v>802</v>
      </c>
      <c r="I745">
        <f t="shared" si="11"/>
        <v>0</v>
      </c>
      <c r="J745" s="732"/>
      <c r="K745" s="732"/>
      <c r="L745" s="732"/>
      <c r="M745" s="732"/>
      <c r="N745" s="732"/>
      <c r="O745" s="732"/>
      <c r="P745" s="732"/>
      <c r="Q745" s="732"/>
      <c r="R745" s="732"/>
      <c r="S745" s="732"/>
      <c r="T745" s="732"/>
      <c r="U745" s="732"/>
      <c r="V745" s="732"/>
      <c r="W745" s="732"/>
      <c r="X745" s="732"/>
      <c r="Y745" s="732"/>
      <c r="Z745" s="732"/>
      <c r="AA745" s="732"/>
      <c r="AB745" s="732"/>
      <c r="AC745" s="732"/>
      <c r="AD745" s="731">
        <v>1002166.68</v>
      </c>
      <c r="AE745" s="732"/>
      <c r="AF745" s="732"/>
      <c r="AG745" s="732"/>
      <c r="AH745" s="732"/>
      <c r="AI745" s="732"/>
      <c r="AJ745" s="732"/>
      <c r="AK745" s="732"/>
      <c r="AL745" s="732"/>
      <c r="AM745" s="732"/>
      <c r="AN745" s="732"/>
      <c r="AO745" s="732"/>
      <c r="AP745" s="732"/>
      <c r="AQ745" s="732"/>
      <c r="AR745" s="731">
        <v>744394.37</v>
      </c>
      <c r="AS745" s="732"/>
      <c r="AT745" s="732"/>
      <c r="AU745" s="732"/>
      <c r="AV745" s="732"/>
      <c r="AW745" s="732"/>
      <c r="AX745" s="732"/>
      <c r="AY745" s="732"/>
      <c r="AZ745" s="732"/>
      <c r="BA745" s="732"/>
      <c r="BB745" s="732"/>
      <c r="BC745" s="732"/>
      <c r="BD745" s="732"/>
      <c r="BE745" s="732"/>
      <c r="BF745" s="732"/>
      <c r="BG745" s="732"/>
      <c r="BH745" s="732"/>
      <c r="BI745" s="732"/>
      <c r="BJ745" s="732"/>
      <c r="BK745" s="732"/>
    </row>
    <row r="746" spans="1:63" ht="22.5" customHeight="1">
      <c r="A746" s="496">
        <v>5</v>
      </c>
      <c r="B746" s="497" t="s">
        <v>917</v>
      </c>
      <c r="C746" s="498" t="s">
        <v>916</v>
      </c>
      <c r="D746" s="498"/>
      <c r="E746" s="497"/>
      <c r="F746" s="498"/>
      <c r="G746" s="550" t="s">
        <v>3499</v>
      </c>
      <c r="H746" s="549" t="s">
        <v>2479</v>
      </c>
      <c r="I746">
        <f t="shared" si="11"/>
        <v>989875.8</v>
      </c>
      <c r="J746" s="731">
        <v>1107038.7</v>
      </c>
      <c r="K746" s="732"/>
      <c r="L746" s="732"/>
      <c r="M746" s="731">
        <v>438480.48</v>
      </c>
      <c r="N746" s="732"/>
      <c r="O746" s="732"/>
      <c r="P746" s="732"/>
      <c r="Q746" s="732"/>
      <c r="R746" s="732"/>
      <c r="S746" s="732"/>
      <c r="T746" s="732"/>
      <c r="U746" s="732"/>
      <c r="V746" s="731">
        <v>989875.8</v>
      </c>
      <c r="W746" s="732"/>
      <c r="X746" s="731">
        <v>157055.1</v>
      </c>
      <c r="Y746" s="732"/>
      <c r="Z746" s="732"/>
      <c r="AA746" s="731">
        <v>8667.25</v>
      </c>
      <c r="AB746" s="732"/>
      <c r="AC746" s="731">
        <v>115250.89</v>
      </c>
      <c r="AD746" s="731">
        <v>1798442.28</v>
      </c>
      <c r="AE746" s="731">
        <v>262239.67</v>
      </c>
      <c r="AF746" s="732"/>
      <c r="AG746" s="732"/>
      <c r="AH746" s="731">
        <v>3333.33</v>
      </c>
      <c r="AI746" s="732"/>
      <c r="AJ746" s="732"/>
      <c r="AK746" s="731">
        <v>394293.57</v>
      </c>
      <c r="AL746" s="732"/>
      <c r="AM746" s="732"/>
      <c r="AN746" s="732"/>
      <c r="AO746" s="731">
        <v>52888.9</v>
      </c>
      <c r="AP746" s="732"/>
      <c r="AQ746" s="731">
        <v>48055.56</v>
      </c>
      <c r="AR746" s="731">
        <v>798136.24</v>
      </c>
      <c r="AS746" s="731">
        <v>90415.52</v>
      </c>
      <c r="AT746" s="732"/>
      <c r="AU746" s="732"/>
      <c r="AV746" s="732"/>
      <c r="AW746" s="732"/>
      <c r="AX746" s="732"/>
      <c r="AY746" s="731">
        <v>151351.59</v>
      </c>
      <c r="AZ746" s="732"/>
      <c r="BA746" s="732"/>
      <c r="BB746" s="732"/>
      <c r="BC746" s="732"/>
      <c r="BD746" s="731">
        <v>705654.25</v>
      </c>
      <c r="BE746" s="731">
        <v>98132.33</v>
      </c>
      <c r="BF746" s="732"/>
      <c r="BG746" s="732"/>
      <c r="BH746" s="731">
        <v>161000</v>
      </c>
      <c r="BI746" s="732"/>
      <c r="BJ746" s="732"/>
      <c r="BK746" s="731">
        <v>450000</v>
      </c>
    </row>
    <row r="747" spans="1:63" ht="22.5" customHeight="1">
      <c r="A747" s="496">
        <v>5</v>
      </c>
      <c r="B747" s="497" t="s">
        <v>917</v>
      </c>
      <c r="C747" s="498" t="s">
        <v>916</v>
      </c>
      <c r="D747" s="498"/>
      <c r="E747" s="497"/>
      <c r="F747" s="498"/>
      <c r="G747" s="550" t="s">
        <v>3500</v>
      </c>
      <c r="H747" s="549" t="s">
        <v>804</v>
      </c>
      <c r="I747">
        <f t="shared" si="11"/>
        <v>0</v>
      </c>
      <c r="J747" s="732"/>
      <c r="K747" s="732"/>
      <c r="L747" s="732"/>
      <c r="M747" s="732"/>
      <c r="N747" s="732"/>
      <c r="O747" s="732"/>
      <c r="P747" s="732"/>
      <c r="Q747" s="732"/>
      <c r="R747" s="732"/>
      <c r="S747" s="732"/>
      <c r="T747" s="732"/>
      <c r="U747" s="732"/>
      <c r="V747" s="732"/>
      <c r="W747" s="732"/>
      <c r="X747" s="732"/>
      <c r="Y747" s="732"/>
      <c r="Z747" s="732"/>
      <c r="AA747" s="732"/>
      <c r="AB747" s="732"/>
      <c r="AC747" s="732"/>
      <c r="AD747" s="732"/>
      <c r="AE747" s="732"/>
      <c r="AF747" s="732"/>
      <c r="AG747" s="732"/>
      <c r="AH747" s="732"/>
      <c r="AI747" s="732"/>
      <c r="AJ747" s="732"/>
      <c r="AK747" s="732"/>
      <c r="AL747" s="732"/>
      <c r="AM747" s="732"/>
      <c r="AN747" s="732"/>
      <c r="AO747" s="732"/>
      <c r="AP747" s="732"/>
      <c r="AQ747" s="732"/>
      <c r="AR747" s="731">
        <v>64617.83</v>
      </c>
      <c r="AS747" s="732"/>
      <c r="AT747" s="732"/>
      <c r="AU747" s="732"/>
      <c r="AV747" s="732"/>
      <c r="AW747" s="732"/>
      <c r="AX747" s="732"/>
      <c r="AY747" s="732"/>
      <c r="AZ747" s="732"/>
      <c r="BA747" s="732"/>
      <c r="BB747" s="732"/>
      <c r="BC747" s="732"/>
      <c r="BD747" s="732"/>
      <c r="BE747" s="732"/>
      <c r="BF747" s="732"/>
      <c r="BG747" s="732"/>
      <c r="BH747" s="732"/>
      <c r="BI747" s="732"/>
      <c r="BJ747" s="732"/>
      <c r="BK747" s="732"/>
    </row>
    <row r="748" spans="1:63" ht="22.5" customHeight="1">
      <c r="A748" s="496">
        <v>5</v>
      </c>
      <c r="B748" s="497" t="s">
        <v>917</v>
      </c>
      <c r="C748" s="498" t="s">
        <v>916</v>
      </c>
      <c r="D748" s="498"/>
      <c r="E748" s="497"/>
      <c r="F748" s="498"/>
      <c r="G748" s="550" t="s">
        <v>3501</v>
      </c>
      <c r="H748" s="549" t="s">
        <v>805</v>
      </c>
      <c r="I748">
        <f t="shared" si="11"/>
        <v>0</v>
      </c>
      <c r="J748" s="732"/>
      <c r="K748" s="732"/>
      <c r="L748" s="732"/>
      <c r="M748" s="732"/>
      <c r="N748" s="732"/>
      <c r="O748" s="732"/>
      <c r="P748" s="732"/>
      <c r="Q748" s="732"/>
      <c r="R748" s="732"/>
      <c r="S748" s="732"/>
      <c r="T748" s="732"/>
      <c r="U748" s="732"/>
      <c r="V748" s="732"/>
      <c r="W748" s="732"/>
      <c r="X748" s="732"/>
      <c r="Y748" s="732"/>
      <c r="Z748" s="732"/>
      <c r="AA748" s="732"/>
      <c r="AB748" s="732"/>
      <c r="AC748" s="732"/>
      <c r="AD748" s="732"/>
      <c r="AE748" s="732"/>
      <c r="AF748" s="732"/>
      <c r="AG748" s="732"/>
      <c r="AH748" s="732"/>
      <c r="AI748" s="732"/>
      <c r="AJ748" s="732"/>
      <c r="AK748" s="732"/>
      <c r="AL748" s="732"/>
      <c r="AM748" s="732"/>
      <c r="AN748" s="732"/>
      <c r="AO748" s="732"/>
      <c r="AP748" s="732"/>
      <c r="AQ748" s="732"/>
      <c r="AR748" s="732"/>
      <c r="AS748" s="732"/>
      <c r="AT748" s="732"/>
      <c r="AU748" s="732"/>
      <c r="AV748" s="732"/>
      <c r="AW748" s="732"/>
      <c r="AX748" s="732"/>
      <c r="AY748" s="732"/>
      <c r="AZ748" s="732"/>
      <c r="BA748" s="732"/>
      <c r="BB748" s="732"/>
      <c r="BC748" s="732"/>
      <c r="BD748" s="732"/>
      <c r="BE748" s="732"/>
      <c r="BF748" s="732"/>
      <c r="BG748" s="732"/>
      <c r="BH748" s="732"/>
      <c r="BI748" s="732"/>
      <c r="BJ748" s="732"/>
      <c r="BK748" s="732"/>
    </row>
    <row r="749" spans="1:63" ht="22.5" customHeight="1">
      <c r="A749" s="496">
        <v>5</v>
      </c>
      <c r="B749" s="497" t="s">
        <v>917</v>
      </c>
      <c r="C749" s="498" t="s">
        <v>916</v>
      </c>
      <c r="D749" s="498"/>
      <c r="E749" s="497"/>
      <c r="F749" s="498"/>
      <c r="G749" s="550" t="s">
        <v>3502</v>
      </c>
      <c r="H749" s="549" t="s">
        <v>806</v>
      </c>
      <c r="I749">
        <f t="shared" si="11"/>
        <v>0</v>
      </c>
      <c r="J749" s="732"/>
      <c r="K749" s="732"/>
      <c r="L749" s="732"/>
      <c r="M749" s="732"/>
      <c r="N749" s="732"/>
      <c r="O749" s="732"/>
      <c r="P749" s="732"/>
      <c r="Q749" s="732"/>
      <c r="R749" s="732"/>
      <c r="S749" s="732"/>
      <c r="T749" s="732"/>
      <c r="U749" s="732"/>
      <c r="V749" s="732"/>
      <c r="W749" s="732"/>
      <c r="X749" s="732"/>
      <c r="Y749" s="732"/>
      <c r="Z749" s="732"/>
      <c r="AA749" s="732"/>
      <c r="AB749" s="732"/>
      <c r="AC749" s="732"/>
      <c r="AD749" s="732"/>
      <c r="AE749" s="732"/>
      <c r="AF749" s="732"/>
      <c r="AG749" s="732"/>
      <c r="AH749" s="732"/>
      <c r="AI749" s="732"/>
      <c r="AJ749" s="732"/>
      <c r="AK749" s="732"/>
      <c r="AL749" s="732"/>
      <c r="AM749" s="732"/>
      <c r="AN749" s="732"/>
      <c r="AO749" s="732"/>
      <c r="AP749" s="732"/>
      <c r="AQ749" s="732"/>
      <c r="AR749" s="732"/>
      <c r="AS749" s="732"/>
      <c r="AT749" s="732"/>
      <c r="AU749" s="732"/>
      <c r="AV749" s="732"/>
      <c r="AW749" s="732"/>
      <c r="AX749" s="732"/>
      <c r="AY749" s="732"/>
      <c r="AZ749" s="732"/>
      <c r="BA749" s="732"/>
      <c r="BB749" s="732"/>
      <c r="BC749" s="732"/>
      <c r="BD749" s="732"/>
      <c r="BE749" s="732"/>
      <c r="BF749" s="732"/>
      <c r="BG749" s="732"/>
      <c r="BH749" s="732"/>
      <c r="BI749" s="732"/>
      <c r="BJ749" s="732"/>
      <c r="BK749" s="732"/>
    </row>
    <row r="750" spans="1:63" ht="22.5" customHeight="1">
      <c r="A750" s="496">
        <v>5</v>
      </c>
      <c r="B750" s="497" t="s">
        <v>917</v>
      </c>
      <c r="C750" s="498" t="s">
        <v>916</v>
      </c>
      <c r="D750" s="498"/>
      <c r="E750" s="497"/>
      <c r="F750" s="498"/>
      <c r="G750" s="550" t="s">
        <v>3503</v>
      </c>
      <c r="H750" s="549" t="s">
        <v>2480</v>
      </c>
      <c r="I750">
        <f t="shared" si="11"/>
        <v>405165.93</v>
      </c>
      <c r="J750" s="732"/>
      <c r="K750" s="732"/>
      <c r="L750" s="732"/>
      <c r="M750" s="732"/>
      <c r="N750" s="732"/>
      <c r="O750" s="732"/>
      <c r="P750" s="732"/>
      <c r="Q750" s="732"/>
      <c r="R750" s="732"/>
      <c r="S750" s="732"/>
      <c r="T750" s="732"/>
      <c r="U750" s="732"/>
      <c r="V750" s="731">
        <v>405165.93</v>
      </c>
      <c r="W750" s="732"/>
      <c r="X750" s="732"/>
      <c r="Y750" s="732"/>
      <c r="Z750" s="732"/>
      <c r="AA750" s="732"/>
      <c r="AB750" s="732"/>
      <c r="AC750" s="732"/>
      <c r="AD750" s="731">
        <v>357222.84</v>
      </c>
      <c r="AE750" s="732"/>
      <c r="AF750" s="732"/>
      <c r="AG750" s="732"/>
      <c r="AH750" s="732"/>
      <c r="AI750" s="732"/>
      <c r="AJ750" s="732"/>
      <c r="AK750" s="732"/>
      <c r="AL750" s="732"/>
      <c r="AM750" s="732"/>
      <c r="AN750" s="732"/>
      <c r="AO750" s="732"/>
      <c r="AP750" s="732"/>
      <c r="AQ750" s="732"/>
      <c r="AR750" s="732"/>
      <c r="AS750" s="732"/>
      <c r="AT750" s="732"/>
      <c r="AU750" s="732"/>
      <c r="AV750" s="732"/>
      <c r="AW750" s="732"/>
      <c r="AX750" s="732"/>
      <c r="AY750" s="732"/>
      <c r="AZ750" s="732"/>
      <c r="BA750" s="732"/>
      <c r="BB750" s="732"/>
      <c r="BC750" s="732"/>
      <c r="BD750" s="732"/>
      <c r="BE750" s="732"/>
      <c r="BF750" s="732"/>
      <c r="BG750" s="732"/>
      <c r="BH750" s="732"/>
      <c r="BI750" s="732"/>
      <c r="BJ750" s="732"/>
      <c r="BK750" s="732"/>
    </row>
    <row r="751" spans="1:63" ht="22.5" customHeight="1">
      <c r="A751" s="496">
        <v>5</v>
      </c>
      <c r="B751" s="497" t="s">
        <v>917</v>
      </c>
      <c r="C751" s="498" t="s">
        <v>916</v>
      </c>
      <c r="D751" s="498"/>
      <c r="E751" s="497"/>
      <c r="F751" s="498"/>
      <c r="G751" s="550" t="s">
        <v>3504</v>
      </c>
      <c r="H751" s="549" t="s">
        <v>2481</v>
      </c>
      <c r="I751">
        <f t="shared" si="11"/>
        <v>209431.7</v>
      </c>
      <c r="J751" s="732"/>
      <c r="K751" s="732"/>
      <c r="L751" s="732"/>
      <c r="M751" s="731">
        <v>37754.46</v>
      </c>
      <c r="N751" s="732"/>
      <c r="O751" s="732"/>
      <c r="P751" s="732"/>
      <c r="Q751" s="732"/>
      <c r="R751" s="732"/>
      <c r="S751" s="732"/>
      <c r="T751" s="732"/>
      <c r="U751" s="732"/>
      <c r="V751" s="731">
        <v>209431.7</v>
      </c>
      <c r="W751" s="732"/>
      <c r="X751" s="732"/>
      <c r="Y751" s="732"/>
      <c r="Z751" s="732"/>
      <c r="AA751" s="732"/>
      <c r="AB751" s="732"/>
      <c r="AC751" s="732"/>
      <c r="AD751" s="731">
        <v>271308.38</v>
      </c>
      <c r="AE751" s="731">
        <v>49499</v>
      </c>
      <c r="AF751" s="732"/>
      <c r="AG751" s="732"/>
      <c r="AH751" s="732"/>
      <c r="AI751" s="732"/>
      <c r="AJ751" s="732"/>
      <c r="AK751" s="732"/>
      <c r="AL751" s="732"/>
      <c r="AM751" s="732"/>
      <c r="AN751" s="732"/>
      <c r="AO751" s="732"/>
      <c r="AP751" s="732"/>
      <c r="AQ751" s="732"/>
      <c r="AR751" s="731">
        <v>225727.73</v>
      </c>
      <c r="AS751" s="732"/>
      <c r="AT751" s="732"/>
      <c r="AU751" s="732"/>
      <c r="AV751" s="732"/>
      <c r="AW751" s="732"/>
      <c r="AX751" s="732"/>
      <c r="AY751" s="732"/>
      <c r="AZ751" s="732"/>
      <c r="BA751" s="732"/>
      <c r="BB751" s="732"/>
      <c r="BC751" s="732"/>
      <c r="BD751" s="731">
        <v>119395.87</v>
      </c>
      <c r="BE751" s="732"/>
      <c r="BF751" s="732"/>
      <c r="BG751" s="732"/>
      <c r="BH751" s="732"/>
      <c r="BI751" s="732"/>
      <c r="BJ751" s="732"/>
      <c r="BK751" s="732"/>
    </row>
    <row r="752" spans="1:63" ht="22.5" customHeight="1">
      <c r="A752" s="496">
        <v>5</v>
      </c>
      <c r="B752" s="497" t="s">
        <v>917</v>
      </c>
      <c r="C752" s="498" t="s">
        <v>916</v>
      </c>
      <c r="D752" s="498"/>
      <c r="E752" s="497"/>
      <c r="F752" s="498"/>
      <c r="G752" s="550" t="s">
        <v>3505</v>
      </c>
      <c r="H752" s="549" t="s">
        <v>2482</v>
      </c>
      <c r="I752">
        <f t="shared" si="11"/>
        <v>0</v>
      </c>
      <c r="J752" s="732"/>
      <c r="K752" s="732"/>
      <c r="L752" s="732"/>
      <c r="M752" s="731">
        <v>12584.82</v>
      </c>
      <c r="N752" s="732"/>
      <c r="O752" s="732"/>
      <c r="P752" s="732"/>
      <c r="Q752" s="732"/>
      <c r="R752" s="732"/>
      <c r="S752" s="732"/>
      <c r="T752" s="732"/>
      <c r="U752" s="732"/>
      <c r="V752" s="732"/>
      <c r="W752" s="732"/>
      <c r="X752" s="732"/>
      <c r="Y752" s="732"/>
      <c r="Z752" s="732"/>
      <c r="AA752" s="732"/>
      <c r="AB752" s="732"/>
      <c r="AC752" s="732"/>
      <c r="AD752" s="732"/>
      <c r="AE752" s="732"/>
      <c r="AF752" s="732"/>
      <c r="AG752" s="732"/>
      <c r="AH752" s="732"/>
      <c r="AI752" s="732"/>
      <c r="AJ752" s="732"/>
      <c r="AK752" s="732"/>
      <c r="AL752" s="732"/>
      <c r="AM752" s="732"/>
      <c r="AN752" s="732"/>
      <c r="AO752" s="732"/>
      <c r="AP752" s="732"/>
      <c r="AQ752" s="732"/>
      <c r="AR752" s="732"/>
      <c r="AS752" s="732"/>
      <c r="AT752" s="732"/>
      <c r="AU752" s="732"/>
      <c r="AV752" s="732"/>
      <c r="AW752" s="732"/>
      <c r="AX752" s="732"/>
      <c r="AY752" s="732"/>
      <c r="AZ752" s="732"/>
      <c r="BA752" s="732"/>
      <c r="BB752" s="732"/>
      <c r="BC752" s="732"/>
      <c r="BD752" s="732"/>
      <c r="BE752" s="732"/>
      <c r="BF752" s="732"/>
      <c r="BG752" s="732"/>
      <c r="BH752" s="732"/>
      <c r="BI752" s="732"/>
      <c r="BJ752" s="732"/>
      <c r="BK752" s="732"/>
    </row>
    <row r="753" spans="1:63" ht="22.5" customHeight="1">
      <c r="A753" s="496">
        <v>5</v>
      </c>
      <c r="B753" s="497" t="s">
        <v>917</v>
      </c>
      <c r="C753" s="498" t="s">
        <v>916</v>
      </c>
      <c r="D753" s="498"/>
      <c r="E753" s="497"/>
      <c r="F753" s="498"/>
      <c r="G753" s="550" t="s">
        <v>3506</v>
      </c>
      <c r="H753" s="549" t="s">
        <v>2483</v>
      </c>
      <c r="I753">
        <f t="shared" si="11"/>
        <v>0</v>
      </c>
      <c r="J753" s="732"/>
      <c r="K753" s="732"/>
      <c r="L753" s="732"/>
      <c r="M753" s="732"/>
      <c r="N753" s="732"/>
      <c r="O753" s="732"/>
      <c r="P753" s="732"/>
      <c r="Q753" s="732"/>
      <c r="R753" s="732"/>
      <c r="S753" s="732"/>
      <c r="T753" s="732"/>
      <c r="U753" s="732"/>
      <c r="V753" s="732"/>
      <c r="W753" s="732"/>
      <c r="X753" s="732"/>
      <c r="Y753" s="732"/>
      <c r="Z753" s="732"/>
      <c r="AA753" s="732"/>
      <c r="AB753" s="732"/>
      <c r="AC753" s="732"/>
      <c r="AD753" s="732"/>
      <c r="AE753" s="732"/>
      <c r="AF753" s="732"/>
      <c r="AG753" s="731">
        <v>40372.36</v>
      </c>
      <c r="AH753" s="732"/>
      <c r="AI753" s="732"/>
      <c r="AJ753" s="732"/>
      <c r="AK753" s="732"/>
      <c r="AL753" s="732"/>
      <c r="AM753" s="732"/>
      <c r="AN753" s="732"/>
      <c r="AO753" s="732"/>
      <c r="AP753" s="732"/>
      <c r="AQ753" s="732"/>
      <c r="AR753" s="732"/>
      <c r="AS753" s="732"/>
      <c r="AT753" s="732"/>
      <c r="AU753" s="732"/>
      <c r="AV753" s="732"/>
      <c r="AW753" s="732"/>
      <c r="AX753" s="732"/>
      <c r="AY753" s="732"/>
      <c r="AZ753" s="732"/>
      <c r="BA753" s="732"/>
      <c r="BB753" s="732"/>
      <c r="BC753" s="732"/>
      <c r="BD753" s="732"/>
      <c r="BE753" s="732"/>
      <c r="BF753" s="732"/>
      <c r="BG753" s="732"/>
      <c r="BH753" s="732"/>
      <c r="BI753" s="732"/>
      <c r="BJ753" s="732"/>
      <c r="BK753" s="732"/>
    </row>
    <row r="754" spans="1:63" ht="22.5" customHeight="1">
      <c r="A754" s="496">
        <v>5</v>
      </c>
      <c r="B754" s="497" t="s">
        <v>917</v>
      </c>
      <c r="C754" s="498" t="s">
        <v>916</v>
      </c>
      <c r="D754" s="498"/>
      <c r="E754" s="497"/>
      <c r="F754" s="498"/>
      <c r="G754" s="550" t="s">
        <v>3508</v>
      </c>
      <c r="H754" s="549" t="s">
        <v>4053</v>
      </c>
      <c r="I754">
        <f t="shared" si="11"/>
        <v>0</v>
      </c>
      <c r="J754" s="731">
        <v>4052396.4</v>
      </c>
      <c r="K754" s="731">
        <v>22899.84</v>
      </c>
      <c r="L754" s="731">
        <v>41071.160000000003</v>
      </c>
      <c r="M754" s="732"/>
      <c r="N754" s="732"/>
      <c r="O754" s="731">
        <v>174008.45</v>
      </c>
      <c r="P754" s="732"/>
      <c r="Q754" s="732"/>
      <c r="R754" s="731">
        <v>84600.37</v>
      </c>
      <c r="S754" s="731">
        <v>560372.64</v>
      </c>
      <c r="T754" s="731">
        <v>29532</v>
      </c>
      <c r="U754" s="732"/>
      <c r="V754" s="732"/>
      <c r="W754" s="732"/>
      <c r="X754" s="731">
        <v>35399.949999999997</v>
      </c>
      <c r="Y754" s="732"/>
      <c r="Z754" s="732"/>
      <c r="AA754" s="732"/>
      <c r="AB754" s="732"/>
      <c r="AC754" s="732"/>
      <c r="AD754" s="731">
        <v>307999.96000000002</v>
      </c>
      <c r="AE754" s="732"/>
      <c r="AF754" s="731">
        <v>490465.36</v>
      </c>
      <c r="AG754" s="731">
        <v>354633.16</v>
      </c>
      <c r="AH754" s="731">
        <v>693525.69</v>
      </c>
      <c r="AI754" s="731">
        <v>353616.96</v>
      </c>
      <c r="AJ754" s="731">
        <v>133210.23000000001</v>
      </c>
      <c r="AK754" s="731">
        <v>83039.92</v>
      </c>
      <c r="AL754" s="731">
        <v>141557.82</v>
      </c>
      <c r="AM754" s="731">
        <v>29000</v>
      </c>
      <c r="AN754" s="731">
        <v>136023.76</v>
      </c>
      <c r="AO754" s="731">
        <v>81229.97</v>
      </c>
      <c r="AP754" s="732"/>
      <c r="AQ754" s="732"/>
      <c r="AR754" s="732"/>
      <c r="AS754" s="732"/>
      <c r="AT754" s="732"/>
      <c r="AU754" s="731">
        <v>18040.599999999999</v>
      </c>
      <c r="AV754" s="731">
        <v>77315.990000000005</v>
      </c>
      <c r="AW754" s="732"/>
      <c r="AX754" s="732"/>
      <c r="AY754" s="731">
        <v>823987.11</v>
      </c>
      <c r="AZ754" s="732"/>
      <c r="BA754" s="732"/>
      <c r="BB754" s="732"/>
      <c r="BC754" s="732"/>
      <c r="BD754" s="732"/>
      <c r="BE754" s="731">
        <v>254020</v>
      </c>
      <c r="BF754" s="732"/>
      <c r="BG754" s="731">
        <v>61815</v>
      </c>
      <c r="BH754" s="731">
        <v>25917.8</v>
      </c>
      <c r="BI754" s="732"/>
      <c r="BJ754" s="731">
        <v>244518.6</v>
      </c>
      <c r="BK754" s="731">
        <v>177979.4</v>
      </c>
    </row>
    <row r="755" spans="1:63" ht="22.5" customHeight="1">
      <c r="A755" s="496">
        <v>5</v>
      </c>
      <c r="B755" s="497" t="s">
        <v>917</v>
      </c>
      <c r="C755" s="498" t="s">
        <v>916</v>
      </c>
      <c r="D755" s="498"/>
      <c r="E755" s="497"/>
      <c r="F755" s="498"/>
      <c r="G755" s="550" t="s">
        <v>3509</v>
      </c>
      <c r="H755" s="549" t="s">
        <v>4054</v>
      </c>
      <c r="I755">
        <f t="shared" si="11"/>
        <v>122268.6</v>
      </c>
      <c r="J755" s="731">
        <v>17354238.84</v>
      </c>
      <c r="K755" s="731">
        <v>652044.97</v>
      </c>
      <c r="L755" s="731">
        <v>436912.56</v>
      </c>
      <c r="M755" s="731">
        <v>137365.56</v>
      </c>
      <c r="N755" s="732"/>
      <c r="O755" s="731">
        <v>57683.97</v>
      </c>
      <c r="P755" s="731">
        <v>5860</v>
      </c>
      <c r="Q755" s="731">
        <v>906599.52</v>
      </c>
      <c r="R755" s="731">
        <v>242127.46</v>
      </c>
      <c r="S755" s="731">
        <v>510471.99</v>
      </c>
      <c r="T755" s="731">
        <v>28000</v>
      </c>
      <c r="U755" s="731">
        <v>417267.48</v>
      </c>
      <c r="V755" s="731">
        <v>122268.6</v>
      </c>
      <c r="W755" s="731">
        <v>37478.400000000001</v>
      </c>
      <c r="X755" s="731">
        <v>799999.92</v>
      </c>
      <c r="Y755" s="732"/>
      <c r="Z755" s="731">
        <v>9800.02</v>
      </c>
      <c r="AA755" s="731">
        <v>25591.96</v>
      </c>
      <c r="AB755" s="732"/>
      <c r="AC755" s="732"/>
      <c r="AD755" s="732"/>
      <c r="AE755" s="731">
        <v>271340.62</v>
      </c>
      <c r="AF755" s="732"/>
      <c r="AG755" s="731">
        <v>1984363.63</v>
      </c>
      <c r="AH755" s="732"/>
      <c r="AI755" s="731">
        <v>178076.07</v>
      </c>
      <c r="AJ755" s="732"/>
      <c r="AK755" s="731">
        <v>1714185.68</v>
      </c>
      <c r="AL755" s="731">
        <v>27777.78</v>
      </c>
      <c r="AM755" s="732"/>
      <c r="AN755" s="731">
        <v>19199.96</v>
      </c>
      <c r="AO755" s="732"/>
      <c r="AP755" s="731">
        <v>123099.42</v>
      </c>
      <c r="AQ755" s="732"/>
      <c r="AR755" s="732"/>
      <c r="AS755" s="731">
        <v>1158942.19</v>
      </c>
      <c r="AT755" s="732"/>
      <c r="AU755" s="731">
        <v>627825.71</v>
      </c>
      <c r="AV755" s="731">
        <v>148990.84</v>
      </c>
      <c r="AW755" s="731">
        <v>216669.8</v>
      </c>
      <c r="AX755" s="731">
        <v>362040.97</v>
      </c>
      <c r="AY755" s="732"/>
      <c r="AZ755" s="731">
        <v>278317.44</v>
      </c>
      <c r="BA755" s="731">
        <v>55999.96</v>
      </c>
      <c r="BB755" s="731">
        <v>88892.72</v>
      </c>
      <c r="BC755" s="731">
        <v>118454.49</v>
      </c>
      <c r="BD755" s="732"/>
      <c r="BE755" s="731">
        <v>446103</v>
      </c>
      <c r="BF755" s="731">
        <v>215571.45</v>
      </c>
      <c r="BG755" s="731">
        <v>796022</v>
      </c>
      <c r="BH755" s="731">
        <v>98024.5</v>
      </c>
      <c r="BI755" s="732"/>
      <c r="BJ755" s="731">
        <v>72531.53</v>
      </c>
      <c r="BK755" s="732"/>
    </row>
    <row r="756" spans="1:63" ht="22.5" customHeight="1">
      <c r="A756" s="496">
        <v>5</v>
      </c>
      <c r="B756" s="497" t="s">
        <v>917</v>
      </c>
      <c r="C756" s="498" t="s">
        <v>916</v>
      </c>
      <c r="D756" s="498"/>
      <c r="E756" s="497"/>
      <c r="F756" s="498"/>
      <c r="G756" s="550" t="s">
        <v>3510</v>
      </c>
      <c r="H756" s="549" t="s">
        <v>4055</v>
      </c>
      <c r="I756">
        <f t="shared" si="11"/>
        <v>366665.88</v>
      </c>
      <c r="J756" s="731">
        <v>106599.96</v>
      </c>
      <c r="K756" s="731">
        <v>50393.16</v>
      </c>
      <c r="L756" s="731">
        <v>211580.34</v>
      </c>
      <c r="M756" s="731">
        <v>283306.86</v>
      </c>
      <c r="N756" s="731">
        <v>3919.81</v>
      </c>
      <c r="O756" s="731">
        <v>400207.44</v>
      </c>
      <c r="P756" s="731">
        <v>86671.95</v>
      </c>
      <c r="Q756" s="732"/>
      <c r="R756" s="731">
        <v>43007.76</v>
      </c>
      <c r="S756" s="731">
        <v>52124.13</v>
      </c>
      <c r="T756" s="731">
        <v>13055.76</v>
      </c>
      <c r="U756" s="731">
        <v>343701</v>
      </c>
      <c r="V756" s="731">
        <v>366665.88</v>
      </c>
      <c r="W756" s="732"/>
      <c r="X756" s="731">
        <v>90349.9</v>
      </c>
      <c r="Y756" s="731">
        <v>14969.88</v>
      </c>
      <c r="Z756" s="731">
        <v>668526.79</v>
      </c>
      <c r="AA756" s="731">
        <v>1557871.37</v>
      </c>
      <c r="AB756" s="732"/>
      <c r="AC756" s="731">
        <v>276140.71999999997</v>
      </c>
      <c r="AD756" s="732"/>
      <c r="AE756" s="731">
        <v>15000</v>
      </c>
      <c r="AF756" s="731">
        <v>689808.1</v>
      </c>
      <c r="AG756" s="731">
        <v>112180.21</v>
      </c>
      <c r="AH756" s="731">
        <v>1282695.47</v>
      </c>
      <c r="AI756" s="731">
        <v>4109.72</v>
      </c>
      <c r="AJ756" s="731">
        <v>1029618.5</v>
      </c>
      <c r="AK756" s="731">
        <v>546438.01</v>
      </c>
      <c r="AL756" s="731">
        <v>1512193.96</v>
      </c>
      <c r="AM756" s="731">
        <v>153958.85</v>
      </c>
      <c r="AN756" s="731">
        <v>74936.59</v>
      </c>
      <c r="AO756" s="731">
        <v>951496.99</v>
      </c>
      <c r="AP756" s="731">
        <v>630257.93000000005</v>
      </c>
      <c r="AQ756" s="732"/>
      <c r="AR756" s="732"/>
      <c r="AS756" s="731">
        <v>134264.46</v>
      </c>
      <c r="AT756" s="731">
        <v>5833.3</v>
      </c>
      <c r="AU756" s="731">
        <v>298976.78999999998</v>
      </c>
      <c r="AV756" s="732"/>
      <c r="AW756" s="731">
        <v>375963.64</v>
      </c>
      <c r="AX756" s="731">
        <v>31628.28</v>
      </c>
      <c r="AY756" s="731">
        <v>1810376.9</v>
      </c>
      <c r="AZ756" s="731">
        <v>139563.4</v>
      </c>
      <c r="BA756" s="731">
        <v>56723.519999999997</v>
      </c>
      <c r="BB756" s="731">
        <v>64731.839999999997</v>
      </c>
      <c r="BC756" s="731">
        <v>541391.32999999996</v>
      </c>
      <c r="BD756" s="732"/>
      <c r="BE756" s="731">
        <v>124280</v>
      </c>
      <c r="BF756" s="732"/>
      <c r="BG756" s="732"/>
      <c r="BH756" s="731">
        <v>5360.69</v>
      </c>
      <c r="BI756" s="732"/>
      <c r="BJ756" s="732"/>
      <c r="BK756" s="732"/>
    </row>
    <row r="757" spans="1:63" ht="22.5" customHeight="1">
      <c r="A757" s="496">
        <v>5</v>
      </c>
      <c r="B757" s="497" t="s">
        <v>917</v>
      </c>
      <c r="C757" s="498" t="s">
        <v>916</v>
      </c>
      <c r="D757" s="498"/>
      <c r="E757" s="497"/>
      <c r="F757" s="498"/>
      <c r="G757" s="550" t="s">
        <v>3511</v>
      </c>
      <c r="H757" s="549" t="s">
        <v>4056</v>
      </c>
      <c r="I757">
        <f t="shared" si="11"/>
        <v>1007967.6</v>
      </c>
      <c r="J757" s="731">
        <v>296933.7</v>
      </c>
      <c r="K757" s="731">
        <v>324299.84999999998</v>
      </c>
      <c r="L757" s="732"/>
      <c r="M757" s="731">
        <v>261029.52</v>
      </c>
      <c r="N757" s="731">
        <v>16933.87</v>
      </c>
      <c r="O757" s="731">
        <v>146053.57</v>
      </c>
      <c r="P757" s="731">
        <v>62478.71</v>
      </c>
      <c r="Q757" s="731">
        <v>185891.88</v>
      </c>
      <c r="R757" s="731">
        <v>98684.49</v>
      </c>
      <c r="S757" s="731">
        <v>137442</v>
      </c>
      <c r="T757" s="731">
        <v>174623.03</v>
      </c>
      <c r="U757" s="731">
        <v>48999.96</v>
      </c>
      <c r="V757" s="731">
        <v>1007967.6</v>
      </c>
      <c r="W757" s="731">
        <v>271154.02</v>
      </c>
      <c r="X757" s="731">
        <v>27103.37</v>
      </c>
      <c r="Y757" s="731">
        <v>153102.59</v>
      </c>
      <c r="Z757" s="731">
        <v>97748.29</v>
      </c>
      <c r="AA757" s="731">
        <v>597432.21</v>
      </c>
      <c r="AB757" s="731">
        <v>289098.40999999997</v>
      </c>
      <c r="AC757" s="731">
        <v>204495.52</v>
      </c>
      <c r="AD757" s="732"/>
      <c r="AE757" s="731">
        <v>232571.89</v>
      </c>
      <c r="AF757" s="731">
        <v>105105.64</v>
      </c>
      <c r="AG757" s="731">
        <v>74480</v>
      </c>
      <c r="AH757" s="731">
        <v>710405.33</v>
      </c>
      <c r="AI757" s="731">
        <v>189891.01</v>
      </c>
      <c r="AJ757" s="731">
        <v>800663.95</v>
      </c>
      <c r="AK757" s="731">
        <v>36326.86</v>
      </c>
      <c r="AL757" s="731">
        <v>516751.65</v>
      </c>
      <c r="AM757" s="731">
        <v>296632.2</v>
      </c>
      <c r="AN757" s="731">
        <v>352743.03</v>
      </c>
      <c r="AO757" s="731">
        <v>183196.79999999999</v>
      </c>
      <c r="AP757" s="731">
        <v>98832.75</v>
      </c>
      <c r="AQ757" s="731">
        <v>503846.43</v>
      </c>
      <c r="AR757" s="732"/>
      <c r="AS757" s="731">
        <v>453376.23</v>
      </c>
      <c r="AT757" s="731">
        <v>57709.8</v>
      </c>
      <c r="AU757" s="731">
        <v>999264.44</v>
      </c>
      <c r="AV757" s="731">
        <v>272721.28000000003</v>
      </c>
      <c r="AW757" s="731">
        <v>590837.48</v>
      </c>
      <c r="AX757" s="731">
        <v>61592.55</v>
      </c>
      <c r="AY757" s="731">
        <v>0</v>
      </c>
      <c r="AZ757" s="731">
        <v>995729.46</v>
      </c>
      <c r="BA757" s="731">
        <v>243382.22</v>
      </c>
      <c r="BB757" s="731">
        <v>160398.82999999999</v>
      </c>
      <c r="BC757" s="731">
        <v>174395.7</v>
      </c>
      <c r="BD757" s="732"/>
      <c r="BE757" s="731">
        <v>305522.88</v>
      </c>
      <c r="BF757" s="731">
        <v>303934.36</v>
      </c>
      <c r="BG757" s="731">
        <v>177811.85</v>
      </c>
      <c r="BH757" s="731">
        <v>222534.67</v>
      </c>
      <c r="BI757" s="732"/>
      <c r="BJ757" s="731">
        <v>27050.54</v>
      </c>
      <c r="BK757" s="732"/>
    </row>
    <row r="758" spans="1:63" ht="22.5" customHeight="1">
      <c r="A758" s="496">
        <v>5</v>
      </c>
      <c r="B758" s="497" t="s">
        <v>917</v>
      </c>
      <c r="C758" s="498" t="s">
        <v>916</v>
      </c>
      <c r="D758" s="498"/>
      <c r="E758" s="497"/>
      <c r="F758" s="498"/>
      <c r="G758" s="550" t="s">
        <v>3512</v>
      </c>
      <c r="H758" s="549" t="s">
        <v>4057</v>
      </c>
      <c r="I758">
        <f t="shared" si="11"/>
        <v>0</v>
      </c>
      <c r="J758" s="731">
        <v>161426.37</v>
      </c>
      <c r="K758" s="732"/>
      <c r="L758" s="731">
        <v>49666.67</v>
      </c>
      <c r="M758" s="731">
        <v>65199.96</v>
      </c>
      <c r="N758" s="732"/>
      <c r="O758" s="732"/>
      <c r="P758" s="731">
        <v>792</v>
      </c>
      <c r="Q758" s="731">
        <v>19939.919999999998</v>
      </c>
      <c r="R758" s="732"/>
      <c r="S758" s="732"/>
      <c r="T758" s="732"/>
      <c r="U758" s="732"/>
      <c r="V758" s="732"/>
      <c r="W758" s="732"/>
      <c r="X758" s="732"/>
      <c r="Y758" s="732"/>
      <c r="Z758" s="732"/>
      <c r="AA758" s="732"/>
      <c r="AB758" s="732"/>
      <c r="AC758" s="732"/>
      <c r="AD758" s="732"/>
      <c r="AE758" s="732"/>
      <c r="AF758" s="732"/>
      <c r="AG758" s="732"/>
      <c r="AH758" s="732"/>
      <c r="AI758" s="732"/>
      <c r="AJ758" s="732"/>
      <c r="AK758" s="732"/>
      <c r="AL758" s="732"/>
      <c r="AM758" s="732"/>
      <c r="AN758" s="732"/>
      <c r="AO758" s="732"/>
      <c r="AP758" s="732"/>
      <c r="AQ758" s="732"/>
      <c r="AR758" s="732"/>
      <c r="AS758" s="731">
        <v>32585.91</v>
      </c>
      <c r="AT758" s="732"/>
      <c r="AU758" s="731">
        <v>221671.85</v>
      </c>
      <c r="AV758" s="731">
        <v>1999.92</v>
      </c>
      <c r="AW758" s="732"/>
      <c r="AX758" s="732"/>
      <c r="AY758" s="731">
        <v>12343.44</v>
      </c>
      <c r="AZ758" s="732"/>
      <c r="BA758" s="732"/>
      <c r="BB758" s="732"/>
      <c r="BC758" s="732"/>
      <c r="BD758" s="732"/>
      <c r="BE758" s="732"/>
      <c r="BF758" s="732"/>
      <c r="BG758" s="732"/>
      <c r="BH758" s="731">
        <v>48116.98</v>
      </c>
      <c r="BI758" s="732"/>
      <c r="BJ758" s="732"/>
      <c r="BK758" s="731">
        <v>128800</v>
      </c>
    </row>
    <row r="759" spans="1:63" ht="22.5" customHeight="1">
      <c r="A759" s="496">
        <v>5</v>
      </c>
      <c r="B759" s="497" t="s">
        <v>917</v>
      </c>
      <c r="C759" s="498" t="s">
        <v>916</v>
      </c>
      <c r="D759" s="498"/>
      <c r="E759" s="497"/>
      <c r="F759" s="498"/>
      <c r="G759" s="550" t="s">
        <v>3513</v>
      </c>
      <c r="H759" s="549" t="s">
        <v>816</v>
      </c>
      <c r="I759">
        <f t="shared" si="11"/>
        <v>0</v>
      </c>
      <c r="J759" s="731">
        <v>933480</v>
      </c>
      <c r="K759" s="732"/>
      <c r="L759" s="731">
        <v>29960</v>
      </c>
      <c r="M759" s="732"/>
      <c r="N759" s="732"/>
      <c r="O759" s="732"/>
      <c r="P759" s="732"/>
      <c r="Q759" s="732"/>
      <c r="R759" s="732"/>
      <c r="S759" s="732"/>
      <c r="T759" s="731">
        <v>5400</v>
      </c>
      <c r="U759" s="732"/>
      <c r="V759" s="732"/>
      <c r="W759" s="732"/>
      <c r="X759" s="732"/>
      <c r="Y759" s="732"/>
      <c r="Z759" s="732"/>
      <c r="AA759" s="732"/>
      <c r="AB759" s="732"/>
      <c r="AC759" s="732"/>
      <c r="AD759" s="732"/>
      <c r="AE759" s="732"/>
      <c r="AF759" s="732"/>
      <c r="AG759" s="732"/>
      <c r="AH759" s="732"/>
      <c r="AI759" s="732"/>
      <c r="AJ759" s="732"/>
      <c r="AK759" s="732"/>
      <c r="AL759" s="732"/>
      <c r="AM759" s="732"/>
      <c r="AN759" s="732"/>
      <c r="AO759" s="732"/>
      <c r="AP759" s="732"/>
      <c r="AQ759" s="732"/>
      <c r="AR759" s="732"/>
      <c r="AS759" s="732"/>
      <c r="AT759" s="732"/>
      <c r="AU759" s="732"/>
      <c r="AV759" s="732"/>
      <c r="AW759" s="732"/>
      <c r="AX759" s="732"/>
      <c r="AY759" s="732"/>
      <c r="AZ759" s="732"/>
      <c r="BA759" s="732"/>
      <c r="BB759" s="732"/>
      <c r="BC759" s="732"/>
      <c r="BD759" s="732"/>
      <c r="BE759" s="732"/>
      <c r="BF759" s="732"/>
      <c r="BG759" s="732"/>
      <c r="BH759" s="732"/>
      <c r="BI759" s="732"/>
      <c r="BJ759" s="732"/>
      <c r="BK759" s="732"/>
    </row>
    <row r="760" spans="1:63" ht="22.5" customHeight="1">
      <c r="A760" s="496">
        <v>5</v>
      </c>
      <c r="B760" s="497" t="s">
        <v>917</v>
      </c>
      <c r="C760" s="498" t="s">
        <v>916</v>
      </c>
      <c r="D760" s="498"/>
      <c r="E760" s="497"/>
      <c r="F760" s="498"/>
      <c r="G760" s="550" t="s">
        <v>3514</v>
      </c>
      <c r="H760" s="549" t="s">
        <v>4058</v>
      </c>
      <c r="I760">
        <f t="shared" si="11"/>
        <v>0</v>
      </c>
      <c r="J760" s="731">
        <v>212886.45</v>
      </c>
      <c r="K760" s="732"/>
      <c r="L760" s="731">
        <v>99848.41</v>
      </c>
      <c r="M760" s="732"/>
      <c r="N760" s="732"/>
      <c r="O760" s="732"/>
      <c r="P760" s="731">
        <v>207682.56</v>
      </c>
      <c r="Q760" s="732"/>
      <c r="R760" s="731">
        <v>10140.120000000001</v>
      </c>
      <c r="S760" s="731">
        <v>23532.36</v>
      </c>
      <c r="T760" s="732"/>
      <c r="U760" s="732"/>
      <c r="V760" s="732"/>
      <c r="W760" s="732"/>
      <c r="X760" s="732"/>
      <c r="Y760" s="732"/>
      <c r="Z760" s="732"/>
      <c r="AA760" s="732"/>
      <c r="AB760" s="732"/>
      <c r="AC760" s="732"/>
      <c r="AD760" s="732"/>
      <c r="AE760" s="732"/>
      <c r="AF760" s="732"/>
      <c r="AG760" s="732"/>
      <c r="AH760" s="732"/>
      <c r="AI760" s="732"/>
      <c r="AJ760" s="732"/>
      <c r="AK760" s="732"/>
      <c r="AL760" s="732"/>
      <c r="AM760" s="732"/>
      <c r="AN760" s="732"/>
      <c r="AO760" s="732"/>
      <c r="AP760" s="732"/>
      <c r="AQ760" s="732"/>
      <c r="AR760" s="732"/>
      <c r="AS760" s="732"/>
      <c r="AT760" s="731">
        <v>49721.02</v>
      </c>
      <c r="AU760" s="731">
        <v>30315.48</v>
      </c>
      <c r="AV760" s="732"/>
      <c r="AW760" s="732"/>
      <c r="AX760" s="732"/>
      <c r="AY760" s="732"/>
      <c r="AZ760" s="732"/>
      <c r="BA760" s="732"/>
      <c r="BB760" s="732"/>
      <c r="BC760" s="732"/>
      <c r="BD760" s="732"/>
      <c r="BE760" s="732"/>
      <c r="BF760" s="732"/>
      <c r="BG760" s="731">
        <v>6333.33</v>
      </c>
      <c r="BH760" s="732"/>
      <c r="BI760" s="732"/>
      <c r="BJ760" s="732"/>
      <c r="BK760" s="732"/>
    </row>
    <row r="761" spans="1:63" ht="22.5" customHeight="1">
      <c r="A761" s="496">
        <v>5</v>
      </c>
      <c r="B761" s="497" t="s">
        <v>917</v>
      </c>
      <c r="C761" s="498" t="s">
        <v>916</v>
      </c>
      <c r="D761" s="498"/>
      <c r="E761" s="497"/>
      <c r="F761" s="498"/>
      <c r="G761" s="550" t="s">
        <v>3515</v>
      </c>
      <c r="H761" s="549" t="s">
        <v>818</v>
      </c>
      <c r="I761">
        <f t="shared" si="11"/>
        <v>0</v>
      </c>
      <c r="J761" s="731">
        <v>77194.460000000006</v>
      </c>
      <c r="K761" s="732"/>
      <c r="L761" s="732"/>
      <c r="M761" s="732"/>
      <c r="N761" s="732"/>
      <c r="O761" s="732"/>
      <c r="P761" s="732"/>
      <c r="Q761" s="732"/>
      <c r="R761" s="732"/>
      <c r="S761" s="732"/>
      <c r="T761" s="732"/>
      <c r="U761" s="732"/>
      <c r="V761" s="732"/>
      <c r="W761" s="732"/>
      <c r="X761" s="732"/>
      <c r="Y761" s="732"/>
      <c r="Z761" s="732"/>
      <c r="AA761" s="732"/>
      <c r="AB761" s="732"/>
      <c r="AC761" s="732"/>
      <c r="AD761" s="732"/>
      <c r="AE761" s="732"/>
      <c r="AF761" s="732"/>
      <c r="AG761" s="732"/>
      <c r="AH761" s="732"/>
      <c r="AI761" s="732"/>
      <c r="AJ761" s="732"/>
      <c r="AK761" s="732"/>
      <c r="AL761" s="732"/>
      <c r="AM761" s="732"/>
      <c r="AN761" s="732"/>
      <c r="AO761" s="732"/>
      <c r="AP761" s="732"/>
      <c r="AQ761" s="732"/>
      <c r="AR761" s="732"/>
      <c r="AS761" s="732"/>
      <c r="AT761" s="732"/>
      <c r="AU761" s="732"/>
      <c r="AV761" s="732"/>
      <c r="AW761" s="732"/>
      <c r="AX761" s="732"/>
      <c r="AY761" s="732"/>
      <c r="AZ761" s="732"/>
      <c r="BA761" s="732"/>
      <c r="BB761" s="732"/>
      <c r="BC761" s="732"/>
      <c r="BD761" s="732"/>
      <c r="BE761" s="732"/>
      <c r="BF761" s="732"/>
      <c r="BG761" s="732"/>
      <c r="BH761" s="732"/>
      <c r="BI761" s="732"/>
      <c r="BJ761" s="732"/>
      <c r="BK761" s="732"/>
    </row>
    <row r="762" spans="1:63" ht="22.5" customHeight="1">
      <c r="A762" s="496">
        <v>5</v>
      </c>
      <c r="B762" s="497" t="s">
        <v>917</v>
      </c>
      <c r="C762" s="498" t="s">
        <v>916</v>
      </c>
      <c r="D762" s="498"/>
      <c r="E762" s="497"/>
      <c r="F762" s="498"/>
      <c r="G762" s="550" t="s">
        <v>3516</v>
      </c>
      <c r="H762" s="549" t="s">
        <v>819</v>
      </c>
      <c r="I762">
        <f t="shared" si="11"/>
        <v>0</v>
      </c>
      <c r="J762" s="732"/>
      <c r="K762" s="732"/>
      <c r="L762" s="731">
        <v>139170</v>
      </c>
      <c r="M762" s="731">
        <v>73052.639999999999</v>
      </c>
      <c r="N762" s="731">
        <v>197665.81</v>
      </c>
      <c r="O762" s="732"/>
      <c r="P762" s="731">
        <v>41422.03</v>
      </c>
      <c r="Q762" s="732"/>
      <c r="R762" s="732"/>
      <c r="S762" s="732"/>
      <c r="T762" s="731">
        <v>64424.7</v>
      </c>
      <c r="U762" s="731">
        <v>59990.04</v>
      </c>
      <c r="V762" s="732"/>
      <c r="W762" s="732"/>
      <c r="X762" s="732"/>
      <c r="Y762" s="732"/>
      <c r="Z762" s="732"/>
      <c r="AA762" s="732"/>
      <c r="AB762" s="732"/>
      <c r="AC762" s="732"/>
      <c r="AD762" s="732"/>
      <c r="AE762" s="732"/>
      <c r="AF762" s="732"/>
      <c r="AG762" s="732"/>
      <c r="AH762" s="732"/>
      <c r="AI762" s="731">
        <v>56513.33</v>
      </c>
      <c r="AJ762" s="732"/>
      <c r="AK762" s="732"/>
      <c r="AL762" s="732"/>
      <c r="AM762" s="732"/>
      <c r="AN762" s="732"/>
      <c r="AO762" s="732"/>
      <c r="AP762" s="732"/>
      <c r="AQ762" s="732"/>
      <c r="AR762" s="732"/>
      <c r="AS762" s="731">
        <v>19399.8</v>
      </c>
      <c r="AT762" s="731">
        <v>12425.68</v>
      </c>
      <c r="AU762" s="732"/>
      <c r="AV762" s="731">
        <v>4333.32</v>
      </c>
      <c r="AW762" s="731">
        <v>208999.6</v>
      </c>
      <c r="AX762" s="732"/>
      <c r="AY762" s="732"/>
      <c r="AZ762" s="732"/>
      <c r="BA762" s="731">
        <v>6695.9</v>
      </c>
      <c r="BB762" s="731">
        <v>62399.8</v>
      </c>
      <c r="BC762" s="732"/>
      <c r="BD762" s="732"/>
      <c r="BE762" s="732"/>
      <c r="BF762" s="731">
        <v>28226.27</v>
      </c>
      <c r="BG762" s="732"/>
      <c r="BH762" s="732"/>
      <c r="BI762" s="732"/>
      <c r="BJ762" s="732"/>
      <c r="BK762" s="732"/>
    </row>
    <row r="763" spans="1:63" ht="22.5" customHeight="1">
      <c r="A763" s="496">
        <v>5</v>
      </c>
      <c r="B763" s="497" t="s">
        <v>917</v>
      </c>
      <c r="C763" s="498" t="s">
        <v>916</v>
      </c>
      <c r="D763" s="498"/>
      <c r="E763" s="497"/>
      <c r="F763" s="498"/>
      <c r="G763" s="550" t="s">
        <v>3517</v>
      </c>
      <c r="H763" s="549" t="s">
        <v>4059</v>
      </c>
      <c r="I763">
        <f t="shared" si="11"/>
        <v>20342.18</v>
      </c>
      <c r="J763" s="731">
        <v>893597.24</v>
      </c>
      <c r="K763" s="731">
        <v>158955.97</v>
      </c>
      <c r="L763" s="731">
        <v>720004.26</v>
      </c>
      <c r="M763" s="731">
        <v>396590</v>
      </c>
      <c r="N763" s="731">
        <v>907370.91</v>
      </c>
      <c r="O763" s="731">
        <v>355946.89</v>
      </c>
      <c r="P763" s="731">
        <v>599408.66</v>
      </c>
      <c r="Q763" s="731">
        <v>617990.24</v>
      </c>
      <c r="R763" s="731">
        <v>179591.27</v>
      </c>
      <c r="S763" s="731">
        <v>635122.18000000005</v>
      </c>
      <c r="T763" s="731">
        <v>105917.07</v>
      </c>
      <c r="U763" s="731">
        <v>325879.77</v>
      </c>
      <c r="V763" s="731">
        <v>20342.18</v>
      </c>
      <c r="W763" s="731">
        <v>239449.72</v>
      </c>
      <c r="X763" s="731">
        <v>191646.05</v>
      </c>
      <c r="Y763" s="731">
        <v>198520.2</v>
      </c>
      <c r="Z763" s="731">
        <v>804404.05</v>
      </c>
      <c r="AA763" s="731">
        <v>1005559.46</v>
      </c>
      <c r="AB763" s="731">
        <v>191850.95</v>
      </c>
      <c r="AC763" s="731">
        <v>153031.09</v>
      </c>
      <c r="AD763" s="732"/>
      <c r="AE763" s="731">
        <v>449832.19</v>
      </c>
      <c r="AF763" s="731">
        <v>248926.56</v>
      </c>
      <c r="AG763" s="731">
        <v>544809.06000000006</v>
      </c>
      <c r="AH763" s="731">
        <v>1236297.28</v>
      </c>
      <c r="AI763" s="731">
        <v>119607.12</v>
      </c>
      <c r="AJ763" s="731">
        <v>1354641.11</v>
      </c>
      <c r="AK763" s="731">
        <v>343228.46</v>
      </c>
      <c r="AL763" s="731">
        <v>845129</v>
      </c>
      <c r="AM763" s="731">
        <v>143510.28</v>
      </c>
      <c r="AN763" s="731">
        <v>415332.83</v>
      </c>
      <c r="AO763" s="731">
        <v>119885.78</v>
      </c>
      <c r="AP763" s="731">
        <v>839306.89</v>
      </c>
      <c r="AQ763" s="731">
        <v>283193.52</v>
      </c>
      <c r="AR763" s="731">
        <v>0</v>
      </c>
      <c r="AS763" s="731">
        <v>865308.99</v>
      </c>
      <c r="AT763" s="731">
        <v>1227975.78</v>
      </c>
      <c r="AU763" s="731">
        <v>337013.31</v>
      </c>
      <c r="AV763" s="731">
        <v>397679.79</v>
      </c>
      <c r="AW763" s="731">
        <v>586043.22</v>
      </c>
      <c r="AX763" s="731">
        <v>550812.69999999995</v>
      </c>
      <c r="AY763" s="731">
        <v>1541596.82</v>
      </c>
      <c r="AZ763" s="731">
        <v>461313.22</v>
      </c>
      <c r="BA763" s="731">
        <v>409157.9</v>
      </c>
      <c r="BB763" s="731">
        <v>211982.57</v>
      </c>
      <c r="BC763" s="731">
        <v>465323.69</v>
      </c>
      <c r="BD763" s="731">
        <v>1048672.5900000001</v>
      </c>
      <c r="BE763" s="731">
        <v>168423.13</v>
      </c>
      <c r="BF763" s="731">
        <v>147545.22</v>
      </c>
      <c r="BG763" s="731">
        <v>325553.33</v>
      </c>
      <c r="BH763" s="731">
        <v>265219.84000000003</v>
      </c>
      <c r="BI763" s="731">
        <v>230102.35</v>
      </c>
      <c r="BJ763" s="731">
        <v>374369</v>
      </c>
      <c r="BK763" s="731">
        <v>124220.84</v>
      </c>
    </row>
    <row r="764" spans="1:63" ht="22.5" customHeight="1">
      <c r="A764" s="496">
        <v>5</v>
      </c>
      <c r="B764" s="497" t="s">
        <v>917</v>
      </c>
      <c r="C764" s="498" t="s">
        <v>916</v>
      </c>
      <c r="D764" s="498"/>
      <c r="E764" s="497"/>
      <c r="F764" s="498"/>
      <c r="G764" s="550" t="s">
        <v>3518</v>
      </c>
      <c r="H764" s="549" t="s">
        <v>4060</v>
      </c>
      <c r="I764">
        <f t="shared" si="11"/>
        <v>12499</v>
      </c>
      <c r="J764" s="731">
        <v>1573919.59</v>
      </c>
      <c r="K764" s="731">
        <v>169800</v>
      </c>
      <c r="L764" s="731">
        <v>271400</v>
      </c>
      <c r="M764" s="731">
        <v>720666.64</v>
      </c>
      <c r="N764" s="731">
        <v>281679.90999999997</v>
      </c>
      <c r="O764" s="731">
        <v>46120.05</v>
      </c>
      <c r="P764" s="732"/>
      <c r="Q764" s="731">
        <v>624599.88</v>
      </c>
      <c r="R764" s="731">
        <v>370131.66</v>
      </c>
      <c r="S764" s="731">
        <v>619857.93999999994</v>
      </c>
      <c r="T764" s="731">
        <v>448400</v>
      </c>
      <c r="U764" s="731">
        <v>776931.96</v>
      </c>
      <c r="V764" s="731">
        <v>12499</v>
      </c>
      <c r="W764" s="731">
        <v>151200</v>
      </c>
      <c r="X764" s="732"/>
      <c r="Y764" s="731">
        <v>285428.52</v>
      </c>
      <c r="Z764" s="731">
        <v>488693.33</v>
      </c>
      <c r="AA764" s="731">
        <v>179769.43</v>
      </c>
      <c r="AB764" s="732"/>
      <c r="AC764" s="731">
        <v>627843.17000000004</v>
      </c>
      <c r="AD764" s="732"/>
      <c r="AE764" s="731">
        <v>367690.6</v>
      </c>
      <c r="AF764" s="731">
        <v>1183174.33</v>
      </c>
      <c r="AG764" s="731">
        <v>1735408</v>
      </c>
      <c r="AH764" s="731">
        <v>263291.67</v>
      </c>
      <c r="AI764" s="731">
        <v>352936.69</v>
      </c>
      <c r="AJ764" s="731">
        <v>826354.01</v>
      </c>
      <c r="AK764" s="731">
        <v>176999.8</v>
      </c>
      <c r="AL764" s="731">
        <v>696100</v>
      </c>
      <c r="AM764" s="731">
        <v>1207099</v>
      </c>
      <c r="AN764" s="731">
        <v>408966.94</v>
      </c>
      <c r="AO764" s="731">
        <v>897299.01</v>
      </c>
      <c r="AP764" s="731">
        <v>499600</v>
      </c>
      <c r="AQ764" s="731">
        <v>379407</v>
      </c>
      <c r="AR764" s="732"/>
      <c r="AS764" s="731">
        <v>944359.2</v>
      </c>
      <c r="AT764" s="731">
        <v>18433.099999999999</v>
      </c>
      <c r="AU764" s="731">
        <v>442147.99</v>
      </c>
      <c r="AV764" s="731">
        <v>6859.56</v>
      </c>
      <c r="AW764" s="731">
        <v>68344.899999999994</v>
      </c>
      <c r="AX764" s="731">
        <v>11984.36</v>
      </c>
      <c r="AY764" s="731">
        <v>655730.84</v>
      </c>
      <c r="AZ764" s="731">
        <v>272800</v>
      </c>
      <c r="BA764" s="731">
        <v>159113.20000000001</v>
      </c>
      <c r="BB764" s="731">
        <v>217302.29</v>
      </c>
      <c r="BC764" s="731">
        <v>25999.4</v>
      </c>
      <c r="BD764" s="732"/>
      <c r="BE764" s="731">
        <v>533971.32999999996</v>
      </c>
      <c r="BF764" s="731">
        <v>165800</v>
      </c>
      <c r="BG764" s="731">
        <v>416000</v>
      </c>
      <c r="BH764" s="732"/>
      <c r="BI764" s="731">
        <v>983684.96</v>
      </c>
      <c r="BJ764" s="731">
        <v>896000</v>
      </c>
      <c r="BK764" s="731">
        <v>423973.83</v>
      </c>
    </row>
    <row r="765" spans="1:63" ht="22.5" customHeight="1">
      <c r="A765" s="496">
        <v>5</v>
      </c>
      <c r="B765" s="497" t="s">
        <v>917</v>
      </c>
      <c r="C765" s="498" t="s">
        <v>916</v>
      </c>
      <c r="D765" s="498"/>
      <c r="E765" s="497"/>
      <c r="F765" s="498"/>
      <c r="G765" s="550" t="s">
        <v>3519</v>
      </c>
      <c r="H765" s="549" t="s">
        <v>822</v>
      </c>
      <c r="I765">
        <f t="shared" si="11"/>
        <v>0</v>
      </c>
      <c r="J765" s="731">
        <v>1602528.17</v>
      </c>
      <c r="K765" s="731">
        <v>269788.49</v>
      </c>
      <c r="L765" s="731">
        <v>608767.56999999995</v>
      </c>
      <c r="M765" s="731">
        <v>306832.78000000003</v>
      </c>
      <c r="N765" s="731">
        <v>81700.070000000007</v>
      </c>
      <c r="O765" s="731">
        <v>187182.76</v>
      </c>
      <c r="P765" s="731">
        <v>556930.32999999996</v>
      </c>
      <c r="Q765" s="731">
        <v>292416.98</v>
      </c>
      <c r="R765" s="731">
        <v>198918.44</v>
      </c>
      <c r="S765" s="731">
        <v>224717.44</v>
      </c>
      <c r="T765" s="731">
        <v>306496.59999999998</v>
      </c>
      <c r="U765" s="731">
        <v>184998.32</v>
      </c>
      <c r="V765" s="732"/>
      <c r="W765" s="731">
        <v>35219.75</v>
      </c>
      <c r="X765" s="731">
        <v>54803.25</v>
      </c>
      <c r="Y765" s="731">
        <v>7999.92</v>
      </c>
      <c r="Z765" s="731">
        <v>53342</v>
      </c>
      <c r="AA765" s="731">
        <v>57096.95</v>
      </c>
      <c r="AB765" s="731">
        <v>75859.45</v>
      </c>
      <c r="AC765" s="731">
        <v>0</v>
      </c>
      <c r="AD765" s="732"/>
      <c r="AE765" s="731">
        <v>20304.490000000002</v>
      </c>
      <c r="AF765" s="731">
        <v>105834.79</v>
      </c>
      <c r="AG765" s="731">
        <v>1375557.66</v>
      </c>
      <c r="AH765" s="731">
        <v>1354458.68</v>
      </c>
      <c r="AI765" s="731">
        <v>643372.62</v>
      </c>
      <c r="AJ765" s="731">
        <v>175727.79</v>
      </c>
      <c r="AK765" s="731">
        <v>55817.62</v>
      </c>
      <c r="AL765" s="731">
        <v>258119.8</v>
      </c>
      <c r="AM765" s="731">
        <v>14611.33</v>
      </c>
      <c r="AN765" s="731">
        <v>22694.77</v>
      </c>
      <c r="AO765" s="731">
        <v>38151</v>
      </c>
      <c r="AP765" s="731">
        <v>81835.399999999994</v>
      </c>
      <c r="AQ765" s="731">
        <v>82150.649999999994</v>
      </c>
      <c r="AR765" s="731">
        <v>0</v>
      </c>
      <c r="AS765" s="731">
        <v>200399.4</v>
      </c>
      <c r="AT765" s="731">
        <v>321200.24</v>
      </c>
      <c r="AU765" s="731">
        <v>213061</v>
      </c>
      <c r="AV765" s="731">
        <v>106968.91</v>
      </c>
      <c r="AW765" s="731">
        <v>797445.06</v>
      </c>
      <c r="AX765" s="731">
        <v>692744.73</v>
      </c>
      <c r="AY765" s="732"/>
      <c r="AZ765" s="731">
        <v>207179.94</v>
      </c>
      <c r="BA765" s="731">
        <v>192684.98</v>
      </c>
      <c r="BB765" s="731">
        <v>138668.74</v>
      </c>
      <c r="BC765" s="731">
        <v>179408.07</v>
      </c>
      <c r="BD765" s="732"/>
      <c r="BE765" s="731">
        <v>233448.6</v>
      </c>
      <c r="BF765" s="731">
        <v>70432.67</v>
      </c>
      <c r="BG765" s="731">
        <v>379355.54</v>
      </c>
      <c r="BH765" s="731">
        <v>445544.02</v>
      </c>
      <c r="BI765" s="731">
        <v>400991.24</v>
      </c>
      <c r="BJ765" s="731">
        <v>110333.34</v>
      </c>
      <c r="BK765" s="731">
        <v>130047.22</v>
      </c>
    </row>
    <row r="766" spans="1:63" ht="22.5" customHeight="1">
      <c r="A766" s="496">
        <v>5</v>
      </c>
      <c r="B766" s="497" t="s">
        <v>917</v>
      </c>
      <c r="C766" s="498" t="s">
        <v>916</v>
      </c>
      <c r="D766" s="498"/>
      <c r="E766" s="497"/>
      <c r="F766" s="498"/>
      <c r="G766" s="550" t="s">
        <v>3520</v>
      </c>
      <c r="H766" s="549" t="s">
        <v>823</v>
      </c>
      <c r="I766">
        <f t="shared" si="11"/>
        <v>2721.27</v>
      </c>
      <c r="J766" s="731">
        <v>1383976.04</v>
      </c>
      <c r="K766" s="731">
        <v>18141.41</v>
      </c>
      <c r="L766" s="731">
        <v>49541.5</v>
      </c>
      <c r="M766" s="731">
        <v>21508.03</v>
      </c>
      <c r="N766" s="731">
        <v>32429.68</v>
      </c>
      <c r="O766" s="731">
        <v>61324.44</v>
      </c>
      <c r="P766" s="731">
        <v>52648.04</v>
      </c>
      <c r="Q766" s="731">
        <v>95634.22</v>
      </c>
      <c r="R766" s="731">
        <v>11585.6</v>
      </c>
      <c r="S766" s="731">
        <v>118150.04</v>
      </c>
      <c r="T766" s="731">
        <v>59949</v>
      </c>
      <c r="U766" s="731">
        <v>46510.32</v>
      </c>
      <c r="V766" s="731">
        <v>2721.27</v>
      </c>
      <c r="W766" s="731">
        <v>789.86</v>
      </c>
      <c r="X766" s="731">
        <v>23012.2</v>
      </c>
      <c r="Y766" s="731">
        <v>20793.84</v>
      </c>
      <c r="Z766" s="731">
        <v>9948.32</v>
      </c>
      <c r="AA766" s="731">
        <v>74780.460000000006</v>
      </c>
      <c r="AB766" s="731">
        <v>105887.82</v>
      </c>
      <c r="AC766" s="731">
        <v>35849.14</v>
      </c>
      <c r="AD766" s="732"/>
      <c r="AE766" s="731">
        <v>89771.85</v>
      </c>
      <c r="AF766" s="731">
        <v>22179.66</v>
      </c>
      <c r="AG766" s="731">
        <v>29910.89</v>
      </c>
      <c r="AH766" s="731">
        <v>121046.62</v>
      </c>
      <c r="AI766" s="731">
        <v>36092.910000000003</v>
      </c>
      <c r="AJ766" s="731">
        <v>132832.85</v>
      </c>
      <c r="AK766" s="731">
        <v>23113.5</v>
      </c>
      <c r="AL766" s="731">
        <v>37795.33</v>
      </c>
      <c r="AM766" s="731">
        <v>20672.5</v>
      </c>
      <c r="AN766" s="731">
        <v>64801.45</v>
      </c>
      <c r="AO766" s="731">
        <v>28142.32</v>
      </c>
      <c r="AP766" s="731">
        <v>96929.41</v>
      </c>
      <c r="AQ766" s="731">
        <v>7758.33</v>
      </c>
      <c r="AR766" s="731">
        <v>0</v>
      </c>
      <c r="AS766" s="731">
        <v>194323.45</v>
      </c>
      <c r="AT766" s="731">
        <v>54012.37</v>
      </c>
      <c r="AU766" s="731">
        <v>83314.52</v>
      </c>
      <c r="AV766" s="731">
        <v>191350.08</v>
      </c>
      <c r="AW766" s="731">
        <v>249885.97</v>
      </c>
      <c r="AX766" s="731">
        <v>101116.13</v>
      </c>
      <c r="AY766" s="731">
        <v>433161.29</v>
      </c>
      <c r="AZ766" s="731">
        <v>47699</v>
      </c>
      <c r="BA766" s="732"/>
      <c r="BB766" s="731">
        <v>51783.97</v>
      </c>
      <c r="BC766" s="731">
        <v>80917.64</v>
      </c>
      <c r="BD766" s="732"/>
      <c r="BE766" s="731">
        <v>52291.33</v>
      </c>
      <c r="BF766" s="731">
        <v>51314</v>
      </c>
      <c r="BG766" s="731">
        <v>299796.17</v>
      </c>
      <c r="BH766" s="731">
        <v>21482.16</v>
      </c>
      <c r="BI766" s="731">
        <v>100926.58</v>
      </c>
      <c r="BJ766" s="731">
        <v>75550.33</v>
      </c>
      <c r="BK766" s="731">
        <v>64431.97</v>
      </c>
    </row>
    <row r="767" spans="1:63" ht="22.5" customHeight="1">
      <c r="A767" s="496">
        <v>5</v>
      </c>
      <c r="B767" s="497" t="s">
        <v>917</v>
      </c>
      <c r="C767" s="498" t="s">
        <v>916</v>
      </c>
      <c r="D767" s="498"/>
      <c r="E767" s="497"/>
      <c r="F767" s="498"/>
      <c r="G767" s="550" t="s">
        <v>3521</v>
      </c>
      <c r="H767" s="549" t="s">
        <v>824</v>
      </c>
      <c r="I767">
        <f t="shared" si="11"/>
        <v>0</v>
      </c>
      <c r="J767" s="732"/>
      <c r="K767" s="731">
        <v>15827.41</v>
      </c>
      <c r="L767" s="731">
        <v>118168.75</v>
      </c>
      <c r="M767" s="731">
        <v>31792.400000000001</v>
      </c>
      <c r="N767" s="731">
        <v>8665.93</v>
      </c>
      <c r="O767" s="731">
        <v>44880</v>
      </c>
      <c r="P767" s="731">
        <v>32499.96</v>
      </c>
      <c r="Q767" s="731">
        <v>59914.64</v>
      </c>
      <c r="R767" s="731">
        <v>10031.25</v>
      </c>
      <c r="S767" s="731">
        <v>10235.040000000001</v>
      </c>
      <c r="T767" s="732"/>
      <c r="U767" s="731">
        <v>770.83</v>
      </c>
      <c r="V767" s="732"/>
      <c r="W767" s="732"/>
      <c r="X767" s="731">
        <v>37776.82</v>
      </c>
      <c r="Y767" s="731">
        <v>19500</v>
      </c>
      <c r="Z767" s="732"/>
      <c r="AA767" s="732"/>
      <c r="AB767" s="732"/>
      <c r="AC767" s="732"/>
      <c r="AD767" s="732"/>
      <c r="AE767" s="731">
        <v>5491.68</v>
      </c>
      <c r="AF767" s="732"/>
      <c r="AG767" s="731">
        <v>66972.960000000006</v>
      </c>
      <c r="AH767" s="731">
        <v>70766.649999999994</v>
      </c>
      <c r="AI767" s="731">
        <v>7169.01</v>
      </c>
      <c r="AJ767" s="731">
        <v>35159</v>
      </c>
      <c r="AK767" s="731">
        <v>1542.23</v>
      </c>
      <c r="AL767" s="731">
        <v>94410.53</v>
      </c>
      <c r="AM767" s="731">
        <v>17120</v>
      </c>
      <c r="AN767" s="731">
        <v>46553.25</v>
      </c>
      <c r="AO767" s="731">
        <v>39065.67</v>
      </c>
      <c r="AP767" s="731">
        <v>99382.44</v>
      </c>
      <c r="AQ767" s="732"/>
      <c r="AR767" s="732"/>
      <c r="AS767" s="731">
        <v>106418.38</v>
      </c>
      <c r="AT767" s="731">
        <v>47015.16</v>
      </c>
      <c r="AU767" s="731">
        <v>60309.54</v>
      </c>
      <c r="AV767" s="731">
        <v>71911.7</v>
      </c>
      <c r="AW767" s="731">
        <v>114199.82</v>
      </c>
      <c r="AX767" s="731">
        <v>34524.15</v>
      </c>
      <c r="AY767" s="732"/>
      <c r="AZ767" s="732"/>
      <c r="BA767" s="731">
        <v>5810.4</v>
      </c>
      <c r="BB767" s="732"/>
      <c r="BC767" s="732"/>
      <c r="BD767" s="732"/>
      <c r="BE767" s="731">
        <v>22022</v>
      </c>
      <c r="BF767" s="731">
        <v>25680</v>
      </c>
      <c r="BG767" s="731">
        <v>112191.85</v>
      </c>
      <c r="BH767" s="731">
        <v>5799</v>
      </c>
      <c r="BI767" s="731">
        <v>122781.5</v>
      </c>
      <c r="BJ767" s="731">
        <v>72592.67</v>
      </c>
      <c r="BK767" s="731">
        <v>17829.95</v>
      </c>
    </row>
    <row r="768" spans="1:63" ht="22.5" customHeight="1">
      <c r="A768" s="496">
        <v>5</v>
      </c>
      <c r="B768" s="497" t="s">
        <v>917</v>
      </c>
      <c r="C768" s="498" t="s">
        <v>916</v>
      </c>
      <c r="D768" s="498"/>
      <c r="E768" s="497"/>
      <c r="F768" s="498"/>
      <c r="G768" s="550" t="s">
        <v>3522</v>
      </c>
      <c r="H768" s="549" t="s">
        <v>4061</v>
      </c>
      <c r="I768">
        <f t="shared" si="11"/>
        <v>0</v>
      </c>
      <c r="J768" s="732"/>
      <c r="K768" s="732"/>
      <c r="L768" s="732"/>
      <c r="M768" s="732"/>
      <c r="N768" s="732"/>
      <c r="O768" s="731">
        <v>13081.2</v>
      </c>
      <c r="P768" s="732"/>
      <c r="Q768" s="732"/>
      <c r="R768" s="732"/>
      <c r="S768" s="731">
        <v>15449</v>
      </c>
      <c r="T768" s="732"/>
      <c r="U768" s="731">
        <v>22749.96</v>
      </c>
      <c r="V768" s="732"/>
      <c r="W768" s="732"/>
      <c r="X768" s="732"/>
      <c r="Y768" s="731">
        <v>28440.68</v>
      </c>
      <c r="Z768" s="732"/>
      <c r="AA768" s="732"/>
      <c r="AB768" s="731">
        <v>4414.88</v>
      </c>
      <c r="AC768" s="731">
        <v>0</v>
      </c>
      <c r="AD768" s="732"/>
      <c r="AE768" s="732"/>
      <c r="AF768" s="731">
        <v>7274.2</v>
      </c>
      <c r="AG768" s="732"/>
      <c r="AH768" s="732"/>
      <c r="AI768" s="732"/>
      <c r="AJ768" s="731">
        <v>8443.17</v>
      </c>
      <c r="AK768" s="732"/>
      <c r="AL768" s="732"/>
      <c r="AM768" s="732"/>
      <c r="AN768" s="732"/>
      <c r="AO768" s="732"/>
      <c r="AP768" s="731">
        <v>7383</v>
      </c>
      <c r="AQ768" s="732"/>
      <c r="AR768" s="732"/>
      <c r="AS768" s="731">
        <v>6949.5</v>
      </c>
      <c r="AT768" s="732"/>
      <c r="AU768" s="731">
        <v>13077.79</v>
      </c>
      <c r="AV768" s="732"/>
      <c r="AW768" s="732"/>
      <c r="AX768" s="732"/>
      <c r="AY768" s="732"/>
      <c r="AZ768" s="731">
        <v>79623.320000000007</v>
      </c>
      <c r="BA768" s="732"/>
      <c r="BB768" s="731">
        <v>471.24</v>
      </c>
      <c r="BC768" s="731">
        <v>8517.7999999999993</v>
      </c>
      <c r="BD768" s="732"/>
      <c r="BE768" s="732"/>
      <c r="BF768" s="732"/>
      <c r="BG768" s="732"/>
      <c r="BH768" s="732"/>
      <c r="BI768" s="731">
        <v>4623.9799999999996</v>
      </c>
      <c r="BJ768" s="732"/>
      <c r="BK768" s="732"/>
    </row>
    <row r="769" spans="1:63" ht="22.5" customHeight="1">
      <c r="A769" s="496">
        <v>5</v>
      </c>
      <c r="B769" s="497" t="s">
        <v>917</v>
      </c>
      <c r="C769" s="498" t="s">
        <v>916</v>
      </c>
      <c r="D769" s="498"/>
      <c r="E769" s="497"/>
      <c r="F769" s="498"/>
      <c r="G769" s="550" t="s">
        <v>3523</v>
      </c>
      <c r="H769" s="549" t="s">
        <v>4062</v>
      </c>
      <c r="I769">
        <f t="shared" si="11"/>
        <v>3524136.16</v>
      </c>
      <c r="J769" s="731">
        <v>75233897.760000005</v>
      </c>
      <c r="K769" s="731">
        <v>1852826</v>
      </c>
      <c r="L769" s="731">
        <v>5162691.96</v>
      </c>
      <c r="M769" s="731">
        <v>7387525.5999999996</v>
      </c>
      <c r="N769" s="731">
        <v>11411380.09</v>
      </c>
      <c r="O769" s="731">
        <v>11792361.68</v>
      </c>
      <c r="P769" s="731">
        <v>2070380.8</v>
      </c>
      <c r="Q769" s="731">
        <v>4857438.83</v>
      </c>
      <c r="R769" s="731">
        <v>4166454.16</v>
      </c>
      <c r="S769" s="731">
        <v>3155798.84</v>
      </c>
      <c r="T769" s="731">
        <v>1957993.31</v>
      </c>
      <c r="U769" s="731">
        <v>2395814.89</v>
      </c>
      <c r="V769" s="731">
        <v>3524136.16</v>
      </c>
      <c r="W769" s="731">
        <v>917158.31</v>
      </c>
      <c r="X769" s="731">
        <v>757300.49</v>
      </c>
      <c r="Y769" s="731">
        <v>1489785.27</v>
      </c>
      <c r="Z769" s="731">
        <v>3206935.87</v>
      </c>
      <c r="AA769" s="731">
        <v>5593943</v>
      </c>
      <c r="AB769" s="731">
        <v>1043128.19</v>
      </c>
      <c r="AC769" s="731">
        <v>927707.15</v>
      </c>
      <c r="AD769" s="731">
        <v>12788853.6</v>
      </c>
      <c r="AE769" s="731">
        <v>1858918.81</v>
      </c>
      <c r="AF769" s="731">
        <v>2594892.39</v>
      </c>
      <c r="AG769" s="731">
        <v>4219454.24</v>
      </c>
      <c r="AH769" s="731">
        <v>5885700.4500000002</v>
      </c>
      <c r="AI769" s="731">
        <v>1346542.99</v>
      </c>
      <c r="AJ769" s="731">
        <v>8012834.9000000004</v>
      </c>
      <c r="AK769" s="731">
        <v>3320546.49</v>
      </c>
      <c r="AL769" s="731">
        <v>4257391.08</v>
      </c>
      <c r="AM769" s="731">
        <v>2767001.57</v>
      </c>
      <c r="AN769" s="731">
        <v>6267802.3200000003</v>
      </c>
      <c r="AO769" s="731">
        <v>2452372.66</v>
      </c>
      <c r="AP769" s="731">
        <v>1315963.5</v>
      </c>
      <c r="AQ769" s="731">
        <v>1458838.57</v>
      </c>
      <c r="AR769" s="731">
        <v>0</v>
      </c>
      <c r="AS769" s="731">
        <v>4618147.07</v>
      </c>
      <c r="AT769" s="731">
        <v>2905026.34</v>
      </c>
      <c r="AU769" s="731">
        <v>9177400.6500000004</v>
      </c>
      <c r="AV769" s="731">
        <v>2537558.62</v>
      </c>
      <c r="AW769" s="731">
        <v>2001665.83</v>
      </c>
      <c r="AX769" s="731">
        <v>2234323.34</v>
      </c>
      <c r="AY769" s="731">
        <v>8763644.3699999992</v>
      </c>
      <c r="AZ769" s="731">
        <v>1956416.61</v>
      </c>
      <c r="BA769" s="731">
        <v>1076299.4099999999</v>
      </c>
      <c r="BB769" s="731">
        <v>1844693.58</v>
      </c>
      <c r="BC769" s="731">
        <v>989320.71</v>
      </c>
      <c r="BD769" s="731">
        <v>7385458.4900000002</v>
      </c>
      <c r="BE769" s="731">
        <v>1726534.68</v>
      </c>
      <c r="BF769" s="731">
        <v>1869979.39</v>
      </c>
      <c r="BG769" s="731">
        <v>4612708.33</v>
      </c>
      <c r="BH769" s="731">
        <v>574736.67000000004</v>
      </c>
      <c r="BI769" s="731">
        <v>3351724.8</v>
      </c>
      <c r="BJ769" s="731">
        <v>2796685.07</v>
      </c>
      <c r="BK769" s="731">
        <v>249011.86</v>
      </c>
    </row>
    <row r="770" spans="1:63" ht="22.5" customHeight="1">
      <c r="A770" s="496">
        <v>5</v>
      </c>
      <c r="B770" s="497" t="s">
        <v>917</v>
      </c>
      <c r="C770" s="498" t="s">
        <v>916</v>
      </c>
      <c r="D770" s="498"/>
      <c r="E770" s="497"/>
      <c r="F770" s="498"/>
      <c r="G770" s="550" t="s">
        <v>3524</v>
      </c>
      <c r="H770" s="549" t="s">
        <v>827</v>
      </c>
      <c r="I770">
        <f t="shared" si="11"/>
        <v>209383.06</v>
      </c>
      <c r="J770" s="731">
        <v>3717433.54</v>
      </c>
      <c r="K770" s="731">
        <v>188797.1</v>
      </c>
      <c r="L770" s="731">
        <v>828804.55</v>
      </c>
      <c r="M770" s="731">
        <v>657175.23</v>
      </c>
      <c r="N770" s="731">
        <v>975114.95</v>
      </c>
      <c r="O770" s="731">
        <v>612337.81000000006</v>
      </c>
      <c r="P770" s="731">
        <v>712934.34</v>
      </c>
      <c r="Q770" s="731">
        <v>548034.96</v>
      </c>
      <c r="R770" s="731">
        <v>322181.03999999998</v>
      </c>
      <c r="S770" s="731">
        <v>341163.6</v>
      </c>
      <c r="T770" s="731">
        <v>417944.63</v>
      </c>
      <c r="U770" s="731">
        <v>412083.1</v>
      </c>
      <c r="V770" s="731">
        <v>209383.06</v>
      </c>
      <c r="W770" s="731">
        <v>315412.84999999998</v>
      </c>
      <c r="X770" s="731">
        <v>359903.47</v>
      </c>
      <c r="Y770" s="731">
        <v>564596.37</v>
      </c>
      <c r="Z770" s="731">
        <v>761589.33</v>
      </c>
      <c r="AA770" s="731">
        <v>906901.52</v>
      </c>
      <c r="AB770" s="731">
        <v>219919.34</v>
      </c>
      <c r="AC770" s="731">
        <v>23585.33</v>
      </c>
      <c r="AD770" s="732"/>
      <c r="AE770" s="731">
        <v>1159125.6499999999</v>
      </c>
      <c r="AF770" s="731">
        <v>531116.38</v>
      </c>
      <c r="AG770" s="731">
        <v>870547.56</v>
      </c>
      <c r="AH770" s="731">
        <v>958135.21</v>
      </c>
      <c r="AI770" s="731">
        <v>588645.31999999995</v>
      </c>
      <c r="AJ770" s="731">
        <v>735674.28</v>
      </c>
      <c r="AK770" s="731">
        <v>1150307.54</v>
      </c>
      <c r="AL770" s="731">
        <v>1135167.8600000001</v>
      </c>
      <c r="AM770" s="731">
        <v>486880.56</v>
      </c>
      <c r="AN770" s="731">
        <v>538203.94999999995</v>
      </c>
      <c r="AO770" s="731">
        <v>790338.72</v>
      </c>
      <c r="AP770" s="731">
        <v>760206.67</v>
      </c>
      <c r="AQ770" s="731">
        <v>380717.47</v>
      </c>
      <c r="AR770" s="731">
        <v>0</v>
      </c>
      <c r="AS770" s="731">
        <v>413617.69</v>
      </c>
      <c r="AT770" s="731">
        <v>950285.25</v>
      </c>
      <c r="AU770" s="731">
        <v>811709.15</v>
      </c>
      <c r="AV770" s="731">
        <v>775849.48</v>
      </c>
      <c r="AW770" s="731">
        <v>732728.36</v>
      </c>
      <c r="AX770" s="731">
        <v>371719.56</v>
      </c>
      <c r="AY770" s="731">
        <v>613680.46</v>
      </c>
      <c r="AZ770" s="731">
        <v>587947.56000000006</v>
      </c>
      <c r="BA770" s="731">
        <v>244393.76</v>
      </c>
      <c r="BB770" s="731">
        <v>270441.46000000002</v>
      </c>
      <c r="BC770" s="731">
        <v>307303.52</v>
      </c>
      <c r="BD770" s="731">
        <v>776174.23</v>
      </c>
      <c r="BE770" s="731">
        <v>341148.89</v>
      </c>
      <c r="BF770" s="731">
        <v>350429.44</v>
      </c>
      <c r="BG770" s="731">
        <v>425417.56</v>
      </c>
      <c r="BH770" s="731">
        <v>186371.94</v>
      </c>
      <c r="BI770" s="731">
        <v>644456.93999999994</v>
      </c>
      <c r="BJ770" s="731">
        <v>566595.22</v>
      </c>
      <c r="BK770" s="731">
        <v>125565.67</v>
      </c>
    </row>
    <row r="771" spans="1:63" ht="22.5" customHeight="1">
      <c r="A771" s="496">
        <v>5</v>
      </c>
      <c r="B771" s="497" t="s">
        <v>917</v>
      </c>
      <c r="C771" s="498" t="s">
        <v>916</v>
      </c>
      <c r="D771" s="498"/>
      <c r="E771" s="497"/>
      <c r="F771" s="498"/>
      <c r="G771" s="550" t="s">
        <v>3525</v>
      </c>
      <c r="H771" s="549" t="s">
        <v>828</v>
      </c>
      <c r="I771">
        <f t="shared" si="11"/>
        <v>0</v>
      </c>
      <c r="J771" s="731">
        <v>293231.09000000003</v>
      </c>
      <c r="K771" s="731">
        <v>6745.39</v>
      </c>
      <c r="L771" s="731">
        <v>296059.48</v>
      </c>
      <c r="M771" s="731">
        <v>57320.2</v>
      </c>
      <c r="N771" s="731">
        <v>226470.37</v>
      </c>
      <c r="O771" s="731">
        <v>93088.69</v>
      </c>
      <c r="P771" s="731">
        <v>76200.039999999994</v>
      </c>
      <c r="Q771" s="731">
        <v>450244.7</v>
      </c>
      <c r="R771" s="731">
        <v>133269.5</v>
      </c>
      <c r="S771" s="731">
        <v>131587.92000000001</v>
      </c>
      <c r="T771" s="731">
        <v>209575.8</v>
      </c>
      <c r="U771" s="731">
        <v>137167.32999999999</v>
      </c>
      <c r="V771" s="732"/>
      <c r="W771" s="731">
        <v>137326.66</v>
      </c>
      <c r="X771" s="731">
        <v>59115.5</v>
      </c>
      <c r="Y771" s="731">
        <v>140699.93</v>
      </c>
      <c r="Z771" s="731">
        <v>186215.86</v>
      </c>
      <c r="AA771" s="731">
        <v>144380.21</v>
      </c>
      <c r="AB771" s="731">
        <v>33581.22</v>
      </c>
      <c r="AC771" s="731">
        <v>8505.24</v>
      </c>
      <c r="AD771" s="732"/>
      <c r="AE771" s="731">
        <v>143647.82999999999</v>
      </c>
      <c r="AF771" s="731">
        <v>56842.18</v>
      </c>
      <c r="AG771" s="731">
        <v>172647.67</v>
      </c>
      <c r="AH771" s="731">
        <v>64985.86</v>
      </c>
      <c r="AI771" s="731">
        <v>127431.05</v>
      </c>
      <c r="AJ771" s="731">
        <v>230950.1</v>
      </c>
      <c r="AK771" s="731">
        <v>64847.01</v>
      </c>
      <c r="AL771" s="731">
        <v>92660.23</v>
      </c>
      <c r="AM771" s="731">
        <v>118913.33</v>
      </c>
      <c r="AN771" s="731">
        <v>188644.42</v>
      </c>
      <c r="AO771" s="731">
        <v>219066.44</v>
      </c>
      <c r="AP771" s="731">
        <v>417463.33</v>
      </c>
      <c r="AQ771" s="731">
        <v>139147.56</v>
      </c>
      <c r="AR771" s="731">
        <v>0</v>
      </c>
      <c r="AS771" s="731">
        <v>137712.34</v>
      </c>
      <c r="AT771" s="731">
        <v>98447.02</v>
      </c>
      <c r="AU771" s="731">
        <v>426047.85</v>
      </c>
      <c r="AV771" s="731">
        <v>60911.02</v>
      </c>
      <c r="AW771" s="731">
        <v>246689.75</v>
      </c>
      <c r="AX771" s="731">
        <v>42585.2</v>
      </c>
      <c r="AY771" s="731">
        <v>328142.73</v>
      </c>
      <c r="AZ771" s="731">
        <v>94887.83</v>
      </c>
      <c r="BA771" s="731">
        <v>16723.66</v>
      </c>
      <c r="BB771" s="731">
        <v>50699.45</v>
      </c>
      <c r="BC771" s="731">
        <v>108490.95</v>
      </c>
      <c r="BD771" s="732"/>
      <c r="BE771" s="731">
        <v>12847.5</v>
      </c>
      <c r="BF771" s="731">
        <v>148727.54</v>
      </c>
      <c r="BG771" s="731">
        <v>187390</v>
      </c>
      <c r="BH771" s="731">
        <v>59580.33</v>
      </c>
      <c r="BI771" s="731">
        <v>159067.9</v>
      </c>
      <c r="BJ771" s="731">
        <v>34416.660000000003</v>
      </c>
      <c r="BK771" s="731">
        <v>11663</v>
      </c>
    </row>
    <row r="772" spans="1:63" ht="22.5" customHeight="1">
      <c r="A772" s="496">
        <v>5</v>
      </c>
      <c r="B772" s="497" t="s">
        <v>917</v>
      </c>
      <c r="C772" s="498" t="s">
        <v>916</v>
      </c>
      <c r="D772" s="498"/>
      <c r="E772" s="497"/>
      <c r="F772" s="498"/>
      <c r="G772" s="550" t="s">
        <v>3526</v>
      </c>
      <c r="H772" s="549" t="s">
        <v>829</v>
      </c>
      <c r="I772">
        <f t="shared" si="11"/>
        <v>0</v>
      </c>
      <c r="J772" s="732"/>
      <c r="K772" s="731">
        <v>63300.29</v>
      </c>
      <c r="L772" s="732"/>
      <c r="M772" s="731">
        <v>129104.94</v>
      </c>
      <c r="N772" s="732"/>
      <c r="O772" s="732"/>
      <c r="P772" s="731">
        <v>8124.96</v>
      </c>
      <c r="Q772" s="732"/>
      <c r="R772" s="732"/>
      <c r="S772" s="732"/>
      <c r="T772" s="732"/>
      <c r="U772" s="731">
        <v>13998.96</v>
      </c>
      <c r="V772" s="732"/>
      <c r="W772" s="731">
        <v>1030.5</v>
      </c>
      <c r="X772" s="731">
        <v>3449.5</v>
      </c>
      <c r="Y772" s="731">
        <v>25225.08</v>
      </c>
      <c r="Z772" s="731">
        <v>6318.53</v>
      </c>
      <c r="AA772" s="731">
        <v>153061.23000000001</v>
      </c>
      <c r="AB772" s="732"/>
      <c r="AC772" s="732"/>
      <c r="AD772" s="732"/>
      <c r="AE772" s="731">
        <v>16376.84</v>
      </c>
      <c r="AF772" s="731">
        <v>6761.39</v>
      </c>
      <c r="AG772" s="731">
        <v>9914.75</v>
      </c>
      <c r="AH772" s="732"/>
      <c r="AI772" s="731">
        <v>2400</v>
      </c>
      <c r="AJ772" s="732"/>
      <c r="AK772" s="732"/>
      <c r="AL772" s="731">
        <v>27535.3</v>
      </c>
      <c r="AM772" s="731">
        <v>33384</v>
      </c>
      <c r="AN772" s="732"/>
      <c r="AO772" s="732"/>
      <c r="AP772" s="732"/>
      <c r="AQ772" s="732"/>
      <c r="AR772" s="732"/>
      <c r="AS772" s="732"/>
      <c r="AT772" s="731">
        <v>4599.8</v>
      </c>
      <c r="AU772" s="732"/>
      <c r="AV772" s="731">
        <v>17261.580000000002</v>
      </c>
      <c r="AW772" s="732"/>
      <c r="AX772" s="731">
        <v>2318.5500000000002</v>
      </c>
      <c r="AY772" s="731">
        <v>136429.96</v>
      </c>
      <c r="AZ772" s="732"/>
      <c r="BA772" s="732"/>
      <c r="BB772" s="731">
        <v>11128.92</v>
      </c>
      <c r="BC772" s="731">
        <v>11499</v>
      </c>
      <c r="BD772" s="732"/>
      <c r="BE772" s="731">
        <v>43700</v>
      </c>
      <c r="BF772" s="732"/>
      <c r="BG772" s="731">
        <v>91384.3</v>
      </c>
      <c r="BH772" s="731">
        <v>6420</v>
      </c>
      <c r="BI772" s="732"/>
      <c r="BJ772" s="731">
        <v>7700</v>
      </c>
      <c r="BK772" s="731">
        <v>5350</v>
      </c>
    </row>
    <row r="773" spans="1:63" ht="22.5" customHeight="1">
      <c r="A773" s="496">
        <v>5</v>
      </c>
      <c r="B773" s="497" t="s">
        <v>917</v>
      </c>
      <c r="C773" s="498" t="s">
        <v>916</v>
      </c>
      <c r="D773" s="498"/>
      <c r="E773" s="497"/>
      <c r="F773" s="498"/>
      <c r="G773" s="550" t="s">
        <v>3527</v>
      </c>
      <c r="H773" s="549" t="s">
        <v>4063</v>
      </c>
      <c r="I773">
        <f t="shared" ref="I773:I836" si="12">SUMIF($J$1:$BK$1,$I$1,$J773:$BK773)</f>
        <v>0</v>
      </c>
      <c r="J773" s="732"/>
      <c r="K773" s="731">
        <v>81416.61</v>
      </c>
      <c r="L773" s="731">
        <v>188470</v>
      </c>
      <c r="M773" s="732"/>
      <c r="N773" s="731">
        <v>394666.14</v>
      </c>
      <c r="O773" s="732"/>
      <c r="P773" s="731">
        <v>165999.96</v>
      </c>
      <c r="Q773" s="732"/>
      <c r="R773" s="732"/>
      <c r="S773" s="731">
        <v>8333.4</v>
      </c>
      <c r="T773" s="731">
        <v>96929.55</v>
      </c>
      <c r="U773" s="731">
        <v>72666.720000000001</v>
      </c>
      <c r="V773" s="732"/>
      <c r="W773" s="731">
        <v>52767.12</v>
      </c>
      <c r="X773" s="732"/>
      <c r="Y773" s="732"/>
      <c r="Z773" s="732"/>
      <c r="AA773" s="731">
        <v>12783.89</v>
      </c>
      <c r="AB773" s="731">
        <v>163316.67000000001</v>
      </c>
      <c r="AC773" s="732"/>
      <c r="AD773" s="732"/>
      <c r="AE773" s="731">
        <v>21698.959999999999</v>
      </c>
      <c r="AF773" s="731">
        <v>15299.8</v>
      </c>
      <c r="AG773" s="731">
        <v>2221.2199999999998</v>
      </c>
      <c r="AH773" s="732"/>
      <c r="AI773" s="731">
        <v>60000</v>
      </c>
      <c r="AJ773" s="731">
        <v>1</v>
      </c>
      <c r="AK773" s="732"/>
      <c r="AL773" s="731">
        <v>34981.33</v>
      </c>
      <c r="AM773" s="732"/>
      <c r="AN773" s="731">
        <v>486391.87</v>
      </c>
      <c r="AO773" s="732"/>
      <c r="AP773" s="731">
        <v>36666.67</v>
      </c>
      <c r="AQ773" s="731">
        <v>28552.71</v>
      </c>
      <c r="AR773" s="732"/>
      <c r="AS773" s="731">
        <v>142652.07</v>
      </c>
      <c r="AT773" s="732"/>
      <c r="AU773" s="731">
        <v>24841.82</v>
      </c>
      <c r="AV773" s="732"/>
      <c r="AW773" s="731">
        <v>52459.1</v>
      </c>
      <c r="AX773" s="731">
        <v>188905.72</v>
      </c>
      <c r="AY773" s="731">
        <v>99156.42</v>
      </c>
      <c r="AZ773" s="732"/>
      <c r="BA773" s="732"/>
      <c r="BB773" s="731">
        <v>90870.16</v>
      </c>
      <c r="BC773" s="731">
        <v>232069.54</v>
      </c>
      <c r="BD773" s="732"/>
      <c r="BE773" s="731">
        <v>32500</v>
      </c>
      <c r="BF773" s="732"/>
      <c r="BG773" s="732"/>
      <c r="BH773" s="731">
        <v>6750</v>
      </c>
      <c r="BI773" s="732"/>
      <c r="BJ773" s="731">
        <v>46666.67</v>
      </c>
      <c r="BK773" s="732"/>
    </row>
    <row r="774" spans="1:63" ht="22.5" customHeight="1">
      <c r="A774" s="496">
        <v>5</v>
      </c>
      <c r="B774" s="497" t="s">
        <v>917</v>
      </c>
      <c r="C774" s="498" t="s">
        <v>916</v>
      </c>
      <c r="D774" s="498"/>
      <c r="E774" s="497"/>
      <c r="F774" s="498"/>
      <c r="G774" s="550" t="s">
        <v>3528</v>
      </c>
      <c r="H774" s="549" t="s">
        <v>4064</v>
      </c>
      <c r="I774">
        <f t="shared" si="12"/>
        <v>0</v>
      </c>
      <c r="J774" s="732"/>
      <c r="K774" s="732"/>
      <c r="L774" s="732"/>
      <c r="M774" s="731">
        <v>24666.61</v>
      </c>
      <c r="N774" s="732"/>
      <c r="O774" s="731">
        <v>96369.7</v>
      </c>
      <c r="P774" s="732"/>
      <c r="Q774" s="731">
        <v>185616.6</v>
      </c>
      <c r="R774" s="731">
        <v>33169.97</v>
      </c>
      <c r="S774" s="732"/>
      <c r="T774" s="731">
        <v>78444.479999999996</v>
      </c>
      <c r="U774" s="732"/>
      <c r="V774" s="732"/>
      <c r="W774" s="732"/>
      <c r="X774" s="732"/>
      <c r="Y774" s="732"/>
      <c r="Z774" s="732"/>
      <c r="AA774" s="732"/>
      <c r="AB774" s="732"/>
      <c r="AC774" s="732"/>
      <c r="AD774" s="732"/>
      <c r="AE774" s="732"/>
      <c r="AF774" s="732"/>
      <c r="AG774" s="732"/>
      <c r="AH774" s="732"/>
      <c r="AI774" s="732"/>
      <c r="AJ774" s="732"/>
      <c r="AK774" s="732"/>
      <c r="AL774" s="731">
        <v>41611.11</v>
      </c>
      <c r="AM774" s="732"/>
      <c r="AN774" s="732"/>
      <c r="AO774" s="732"/>
      <c r="AP774" s="732"/>
      <c r="AQ774" s="732"/>
      <c r="AR774" s="732"/>
      <c r="AS774" s="732"/>
      <c r="AT774" s="732"/>
      <c r="AU774" s="732"/>
      <c r="AV774" s="732"/>
      <c r="AW774" s="732"/>
      <c r="AX774" s="732"/>
      <c r="AY774" s="732"/>
      <c r="AZ774" s="732"/>
      <c r="BA774" s="732"/>
      <c r="BB774" s="732"/>
      <c r="BC774" s="732"/>
      <c r="BD774" s="732"/>
      <c r="BE774" s="732"/>
      <c r="BF774" s="732"/>
      <c r="BG774" s="731">
        <v>324122</v>
      </c>
      <c r="BH774" s="732"/>
      <c r="BI774" s="732"/>
      <c r="BJ774" s="732"/>
      <c r="BK774" s="732"/>
    </row>
    <row r="775" spans="1:63" ht="22.5" customHeight="1">
      <c r="A775" s="496">
        <v>5</v>
      </c>
      <c r="B775" s="497" t="s">
        <v>917</v>
      </c>
      <c r="C775" s="498" t="s">
        <v>916</v>
      </c>
      <c r="D775" s="498"/>
      <c r="E775" s="497"/>
      <c r="F775" s="498"/>
      <c r="G775" s="550" t="s">
        <v>3529</v>
      </c>
      <c r="H775" s="549" t="s">
        <v>4065</v>
      </c>
      <c r="I775">
        <f t="shared" si="12"/>
        <v>1202206.96</v>
      </c>
      <c r="J775" s="732"/>
      <c r="K775" s="732"/>
      <c r="L775" s="732"/>
      <c r="M775" s="732"/>
      <c r="N775" s="732"/>
      <c r="O775" s="732"/>
      <c r="P775" s="732"/>
      <c r="Q775" s="732"/>
      <c r="R775" s="732"/>
      <c r="S775" s="732"/>
      <c r="T775" s="732"/>
      <c r="U775" s="732"/>
      <c r="V775" s="731">
        <v>1202206.96</v>
      </c>
      <c r="W775" s="732"/>
      <c r="X775" s="732"/>
      <c r="Y775" s="732"/>
      <c r="Z775" s="732"/>
      <c r="AA775" s="732"/>
      <c r="AB775" s="732"/>
      <c r="AC775" s="732"/>
      <c r="AD775" s="732"/>
      <c r="AE775" s="732"/>
      <c r="AF775" s="732"/>
      <c r="AG775" s="732"/>
      <c r="AH775" s="732"/>
      <c r="AI775" s="732"/>
      <c r="AJ775" s="732"/>
      <c r="AK775" s="732"/>
      <c r="AL775" s="732"/>
      <c r="AM775" s="732"/>
      <c r="AN775" s="732"/>
      <c r="AO775" s="732"/>
      <c r="AP775" s="732"/>
      <c r="AQ775" s="732"/>
      <c r="AR775" s="732"/>
      <c r="AS775" s="732"/>
      <c r="AT775" s="732"/>
      <c r="AU775" s="732"/>
      <c r="AV775" s="732"/>
      <c r="AW775" s="732"/>
      <c r="AX775" s="732"/>
      <c r="AY775" s="732"/>
      <c r="AZ775" s="732"/>
      <c r="BA775" s="732"/>
      <c r="BB775" s="732"/>
      <c r="BC775" s="732"/>
      <c r="BD775" s="732"/>
      <c r="BE775" s="732"/>
      <c r="BF775" s="732"/>
      <c r="BG775" s="732"/>
      <c r="BH775" s="732"/>
      <c r="BI775" s="732"/>
      <c r="BJ775" s="732"/>
      <c r="BK775" s="732"/>
    </row>
    <row r="776" spans="1:63" ht="22.5" customHeight="1">
      <c r="A776" s="496">
        <v>5</v>
      </c>
      <c r="B776" s="497" t="s">
        <v>917</v>
      </c>
      <c r="C776" s="498" t="s">
        <v>916</v>
      </c>
      <c r="D776" s="498"/>
      <c r="E776" s="497"/>
      <c r="F776" s="498"/>
      <c r="G776" s="550" t="s">
        <v>3530</v>
      </c>
      <c r="H776" s="549" t="s">
        <v>4066</v>
      </c>
      <c r="I776">
        <f t="shared" si="12"/>
        <v>0</v>
      </c>
      <c r="J776" s="732"/>
      <c r="K776" s="732"/>
      <c r="L776" s="732"/>
      <c r="M776" s="732"/>
      <c r="N776" s="732"/>
      <c r="O776" s="732"/>
      <c r="P776" s="732"/>
      <c r="Q776" s="732"/>
      <c r="R776" s="732"/>
      <c r="S776" s="732"/>
      <c r="T776" s="732"/>
      <c r="U776" s="732"/>
      <c r="V776" s="732"/>
      <c r="W776" s="732"/>
      <c r="X776" s="732"/>
      <c r="Y776" s="732"/>
      <c r="Z776" s="732"/>
      <c r="AA776" s="732"/>
      <c r="AB776" s="732"/>
      <c r="AC776" s="732"/>
      <c r="AD776" s="732"/>
      <c r="AE776" s="732"/>
      <c r="AF776" s="732"/>
      <c r="AG776" s="732"/>
      <c r="AH776" s="732"/>
      <c r="AI776" s="732"/>
      <c r="AJ776" s="732"/>
      <c r="AK776" s="732"/>
      <c r="AL776" s="732"/>
      <c r="AM776" s="732"/>
      <c r="AN776" s="732"/>
      <c r="AO776" s="732"/>
      <c r="AP776" s="732"/>
      <c r="AQ776" s="732"/>
      <c r="AR776" s="732"/>
      <c r="AS776" s="732"/>
      <c r="AT776" s="732"/>
      <c r="AU776" s="732"/>
      <c r="AV776" s="732"/>
      <c r="AW776" s="732"/>
      <c r="AX776" s="732"/>
      <c r="AY776" s="732"/>
      <c r="AZ776" s="732"/>
      <c r="BA776" s="732"/>
      <c r="BB776" s="732"/>
      <c r="BC776" s="732"/>
      <c r="BD776" s="732"/>
      <c r="BE776" s="732"/>
      <c r="BF776" s="732"/>
      <c r="BG776" s="732"/>
      <c r="BH776" s="732"/>
      <c r="BI776" s="732"/>
      <c r="BJ776" s="732"/>
      <c r="BK776" s="732"/>
    </row>
    <row r="777" spans="1:63" ht="22.5" customHeight="1">
      <c r="A777" s="496">
        <v>5</v>
      </c>
      <c r="B777" s="497" t="s">
        <v>917</v>
      </c>
      <c r="C777" s="498" t="s">
        <v>916</v>
      </c>
      <c r="D777" s="498"/>
      <c r="E777" s="497"/>
      <c r="F777" s="498"/>
      <c r="G777" s="550" t="s">
        <v>3661</v>
      </c>
      <c r="H777" s="549" t="s">
        <v>3662</v>
      </c>
      <c r="I777">
        <f t="shared" si="12"/>
        <v>0</v>
      </c>
      <c r="J777" s="732"/>
      <c r="K777" s="732"/>
      <c r="L777" s="732"/>
      <c r="M777" s="732"/>
      <c r="N777" s="732"/>
      <c r="O777" s="732"/>
      <c r="P777" s="732"/>
      <c r="Q777" s="732"/>
      <c r="R777" s="732"/>
      <c r="S777" s="732"/>
      <c r="T777" s="732"/>
      <c r="U777" s="732"/>
      <c r="V777" s="732"/>
      <c r="W777" s="732"/>
      <c r="X777" s="732"/>
      <c r="Y777" s="732"/>
      <c r="Z777" s="732"/>
      <c r="AA777" s="732"/>
      <c r="AB777" s="732"/>
      <c r="AC777" s="732"/>
      <c r="AD777" s="731">
        <v>5000000</v>
      </c>
      <c r="AE777" s="732"/>
      <c r="AF777" s="732"/>
      <c r="AG777" s="732"/>
      <c r="AH777" s="732"/>
      <c r="AI777" s="732"/>
      <c r="AJ777" s="732"/>
      <c r="AK777" s="732"/>
      <c r="AL777" s="732"/>
      <c r="AM777" s="732"/>
      <c r="AN777" s="732"/>
      <c r="AO777" s="732"/>
      <c r="AP777" s="732"/>
      <c r="AQ777" s="732"/>
      <c r="AR777" s="731">
        <v>498309.3</v>
      </c>
      <c r="AS777" s="732"/>
      <c r="AT777" s="732"/>
      <c r="AU777" s="732"/>
      <c r="AV777" s="732"/>
      <c r="AW777" s="732"/>
      <c r="AX777" s="732"/>
      <c r="AY777" s="732"/>
      <c r="AZ777" s="732"/>
      <c r="BA777" s="732"/>
      <c r="BB777" s="732"/>
      <c r="BC777" s="732"/>
      <c r="BD777" s="732"/>
      <c r="BE777" s="732"/>
      <c r="BF777" s="732"/>
      <c r="BG777" s="732"/>
      <c r="BH777" s="732"/>
      <c r="BI777" s="732"/>
      <c r="BJ777" s="732"/>
      <c r="BK777" s="732"/>
    </row>
    <row r="778" spans="1:63" ht="22.5" customHeight="1">
      <c r="A778" s="496">
        <v>5</v>
      </c>
      <c r="B778" s="497" t="s">
        <v>917</v>
      </c>
      <c r="C778" s="498" t="s">
        <v>916</v>
      </c>
      <c r="D778" s="498"/>
      <c r="E778" s="497"/>
      <c r="F778" s="498"/>
      <c r="G778" s="550" t="s">
        <v>3531</v>
      </c>
      <c r="H778" s="549" t="s">
        <v>835</v>
      </c>
      <c r="I778">
        <f t="shared" si="12"/>
        <v>0</v>
      </c>
      <c r="J778" s="732"/>
      <c r="K778" s="732"/>
      <c r="L778" s="732"/>
      <c r="M778" s="732"/>
      <c r="N778" s="732"/>
      <c r="O778" s="732"/>
      <c r="P778" s="732"/>
      <c r="Q778" s="732"/>
      <c r="R778" s="732"/>
      <c r="S778" s="732"/>
      <c r="T778" s="732"/>
      <c r="U778" s="732"/>
      <c r="V778" s="732"/>
      <c r="W778" s="732"/>
      <c r="X778" s="732"/>
      <c r="Y778" s="732"/>
      <c r="Z778" s="732"/>
      <c r="AA778" s="732"/>
      <c r="AB778" s="732"/>
      <c r="AC778" s="732"/>
      <c r="AD778" s="731">
        <v>205000</v>
      </c>
      <c r="AE778" s="732"/>
      <c r="AF778" s="732"/>
      <c r="AG778" s="732"/>
      <c r="AH778" s="732"/>
      <c r="AI778" s="732"/>
      <c r="AJ778" s="732"/>
      <c r="AK778" s="732"/>
      <c r="AL778" s="732"/>
      <c r="AM778" s="732"/>
      <c r="AN778" s="732"/>
      <c r="AO778" s="732"/>
      <c r="AP778" s="732"/>
      <c r="AQ778" s="732"/>
      <c r="AR778" s="732"/>
      <c r="AS778" s="732"/>
      <c r="AT778" s="732"/>
      <c r="AU778" s="732"/>
      <c r="AV778" s="732"/>
      <c r="AW778" s="732"/>
      <c r="AX778" s="731">
        <v>551434</v>
      </c>
      <c r="AY778" s="732"/>
      <c r="AZ778" s="732"/>
      <c r="BA778" s="732"/>
      <c r="BB778" s="732"/>
      <c r="BC778" s="732"/>
      <c r="BD778" s="732"/>
      <c r="BE778" s="732"/>
      <c r="BF778" s="732"/>
      <c r="BG778" s="732"/>
      <c r="BH778" s="732"/>
      <c r="BI778" s="732"/>
      <c r="BJ778" s="731">
        <v>674000</v>
      </c>
      <c r="BK778" s="732"/>
    </row>
    <row r="779" spans="1:63" ht="22.5" customHeight="1">
      <c r="A779" s="496">
        <v>5</v>
      </c>
      <c r="B779" s="497" t="s">
        <v>917</v>
      </c>
      <c r="C779" s="498" t="s">
        <v>916</v>
      </c>
      <c r="D779" s="498"/>
      <c r="E779" s="497"/>
      <c r="F779" s="498"/>
      <c r="G779" s="550" t="s">
        <v>3532</v>
      </c>
      <c r="H779" s="549" t="s">
        <v>836</v>
      </c>
      <c r="I779">
        <f t="shared" si="12"/>
        <v>0</v>
      </c>
      <c r="J779" s="732"/>
      <c r="K779" s="732"/>
      <c r="L779" s="732"/>
      <c r="M779" s="732"/>
      <c r="N779" s="732"/>
      <c r="O779" s="732"/>
      <c r="P779" s="732"/>
      <c r="Q779" s="732"/>
      <c r="R779" s="732"/>
      <c r="S779" s="732"/>
      <c r="T779" s="732"/>
      <c r="U779" s="732"/>
      <c r="V779" s="732"/>
      <c r="W779" s="732"/>
      <c r="X779" s="732"/>
      <c r="Y779" s="732"/>
      <c r="Z779" s="732"/>
      <c r="AA779" s="732"/>
      <c r="AB779" s="732"/>
      <c r="AC779" s="732"/>
      <c r="AD779" s="732"/>
      <c r="AE779" s="732"/>
      <c r="AF779" s="732"/>
      <c r="AG779" s="732"/>
      <c r="AH779" s="732"/>
      <c r="AI779" s="732"/>
      <c r="AJ779" s="732"/>
      <c r="AK779" s="732"/>
      <c r="AL779" s="732"/>
      <c r="AM779" s="732"/>
      <c r="AN779" s="732"/>
      <c r="AO779" s="732"/>
      <c r="AP779" s="732"/>
      <c r="AQ779" s="732"/>
      <c r="AR779" s="732"/>
      <c r="AS779" s="732"/>
      <c r="AT779" s="732"/>
      <c r="AU779" s="732"/>
      <c r="AV779" s="732"/>
      <c r="AW779" s="732"/>
      <c r="AX779" s="732"/>
      <c r="AY779" s="732"/>
      <c r="AZ779" s="732"/>
      <c r="BA779" s="732"/>
      <c r="BB779" s="732"/>
      <c r="BC779" s="732"/>
      <c r="BD779" s="732"/>
      <c r="BE779" s="732"/>
      <c r="BF779" s="732"/>
      <c r="BG779" s="732"/>
      <c r="BH779" s="732"/>
      <c r="BI779" s="732"/>
      <c r="BJ779" s="732"/>
      <c r="BK779" s="732"/>
    </row>
    <row r="780" spans="1:63" ht="22.5" customHeight="1">
      <c r="A780" s="496">
        <v>5</v>
      </c>
      <c r="B780" s="497" t="s">
        <v>917</v>
      </c>
      <c r="C780" s="498" t="s">
        <v>916</v>
      </c>
      <c r="D780" s="498"/>
      <c r="E780" s="497"/>
      <c r="F780" s="498"/>
      <c r="G780" s="550" t="s">
        <v>3533</v>
      </c>
      <c r="H780" s="549" t="s">
        <v>837</v>
      </c>
      <c r="I780">
        <f t="shared" si="12"/>
        <v>0</v>
      </c>
      <c r="J780" s="732"/>
      <c r="K780" s="732"/>
      <c r="L780" s="732"/>
      <c r="M780" s="732"/>
      <c r="N780" s="732"/>
      <c r="O780" s="732"/>
      <c r="P780" s="732"/>
      <c r="Q780" s="732"/>
      <c r="R780" s="732"/>
      <c r="S780" s="732"/>
      <c r="T780" s="732"/>
      <c r="U780" s="732"/>
      <c r="V780" s="732"/>
      <c r="W780" s="732"/>
      <c r="X780" s="732"/>
      <c r="Y780" s="732"/>
      <c r="Z780" s="732"/>
      <c r="AA780" s="732"/>
      <c r="AB780" s="732"/>
      <c r="AC780" s="732"/>
      <c r="AD780" s="731">
        <v>26313000</v>
      </c>
      <c r="AE780" s="732"/>
      <c r="AF780" s="732"/>
      <c r="AG780" s="732"/>
      <c r="AH780" s="732"/>
      <c r="AI780" s="732"/>
      <c r="AJ780" s="732"/>
      <c r="AK780" s="732"/>
      <c r="AL780" s="732"/>
      <c r="AM780" s="732"/>
      <c r="AN780" s="732"/>
      <c r="AO780" s="732"/>
      <c r="AP780" s="732"/>
      <c r="AQ780" s="732"/>
      <c r="AR780" s="731">
        <v>17934000</v>
      </c>
      <c r="AS780" s="732"/>
      <c r="AT780" s="732"/>
      <c r="AU780" s="732"/>
      <c r="AV780" s="732"/>
      <c r="AW780" s="732"/>
      <c r="AX780" s="732"/>
      <c r="AY780" s="732"/>
      <c r="AZ780" s="732"/>
      <c r="BA780" s="732"/>
      <c r="BB780" s="732"/>
      <c r="BC780" s="732"/>
      <c r="BD780" s="732"/>
      <c r="BE780" s="732"/>
      <c r="BF780" s="732"/>
      <c r="BG780" s="732"/>
      <c r="BH780" s="732"/>
      <c r="BI780" s="732"/>
      <c r="BJ780" s="732"/>
      <c r="BK780" s="732"/>
    </row>
    <row r="781" spans="1:63" ht="22.5" customHeight="1">
      <c r="A781" s="496">
        <v>5</v>
      </c>
      <c r="B781" s="497" t="s">
        <v>917</v>
      </c>
      <c r="C781" s="498" t="s">
        <v>916</v>
      </c>
      <c r="D781" s="498"/>
      <c r="E781" s="497"/>
      <c r="F781" s="498"/>
      <c r="G781" s="550" t="s">
        <v>3534</v>
      </c>
      <c r="H781" s="549" t="s">
        <v>838</v>
      </c>
      <c r="I781">
        <f t="shared" si="12"/>
        <v>0</v>
      </c>
      <c r="J781" s="732"/>
      <c r="K781" s="732"/>
      <c r="L781" s="732"/>
      <c r="M781" s="732"/>
      <c r="N781" s="732"/>
      <c r="O781" s="732"/>
      <c r="P781" s="732"/>
      <c r="Q781" s="732"/>
      <c r="R781" s="732"/>
      <c r="S781" s="732"/>
      <c r="T781" s="732"/>
      <c r="U781" s="732"/>
      <c r="V781" s="732"/>
      <c r="W781" s="732"/>
      <c r="X781" s="732"/>
      <c r="Y781" s="732"/>
      <c r="Z781" s="732"/>
      <c r="AA781" s="732"/>
      <c r="AB781" s="732"/>
      <c r="AC781" s="732"/>
      <c r="AD781" s="732"/>
      <c r="AE781" s="732"/>
      <c r="AF781" s="732"/>
      <c r="AG781" s="732"/>
      <c r="AH781" s="732"/>
      <c r="AI781" s="732"/>
      <c r="AJ781" s="732"/>
      <c r="AK781" s="732"/>
      <c r="AL781" s="732"/>
      <c r="AM781" s="732"/>
      <c r="AN781" s="732"/>
      <c r="AO781" s="732"/>
      <c r="AP781" s="732"/>
      <c r="AQ781" s="732"/>
      <c r="AR781" s="732"/>
      <c r="AS781" s="732"/>
      <c r="AT781" s="732"/>
      <c r="AU781" s="732"/>
      <c r="AV781" s="732"/>
      <c r="AW781" s="732"/>
      <c r="AX781" s="732"/>
      <c r="AY781" s="732"/>
      <c r="AZ781" s="732"/>
      <c r="BA781" s="732"/>
      <c r="BB781" s="732"/>
      <c r="BC781" s="732"/>
      <c r="BD781" s="732"/>
      <c r="BE781" s="732"/>
      <c r="BF781" s="732"/>
      <c r="BG781" s="732"/>
      <c r="BH781" s="732"/>
      <c r="BI781" s="732"/>
      <c r="BJ781" s="732"/>
      <c r="BK781" s="732"/>
    </row>
    <row r="782" spans="1:63" ht="22.5" customHeight="1">
      <c r="A782" s="496">
        <v>5</v>
      </c>
      <c r="B782" s="497" t="s">
        <v>917</v>
      </c>
      <c r="C782" s="498" t="s">
        <v>916</v>
      </c>
      <c r="D782" s="498"/>
      <c r="E782" s="497"/>
      <c r="F782" s="498"/>
      <c r="G782" s="550" t="s">
        <v>3535</v>
      </c>
      <c r="H782" s="549" t="s">
        <v>839</v>
      </c>
      <c r="I782">
        <f t="shared" si="12"/>
        <v>0</v>
      </c>
      <c r="J782" s="732"/>
      <c r="K782" s="732"/>
      <c r="L782" s="732"/>
      <c r="M782" s="732"/>
      <c r="N782" s="732"/>
      <c r="O782" s="732"/>
      <c r="P782" s="732"/>
      <c r="Q782" s="732"/>
      <c r="R782" s="732"/>
      <c r="S782" s="732"/>
      <c r="T782" s="732"/>
      <c r="U782" s="732"/>
      <c r="V782" s="732"/>
      <c r="W782" s="732"/>
      <c r="X782" s="732"/>
      <c r="Y782" s="732"/>
      <c r="Z782" s="732"/>
      <c r="AA782" s="732"/>
      <c r="AB782" s="732"/>
      <c r="AC782" s="732"/>
      <c r="AD782" s="732"/>
      <c r="AE782" s="732"/>
      <c r="AF782" s="732"/>
      <c r="AG782" s="732"/>
      <c r="AH782" s="732"/>
      <c r="AI782" s="732"/>
      <c r="AJ782" s="732"/>
      <c r="AK782" s="732"/>
      <c r="AL782" s="732"/>
      <c r="AM782" s="732"/>
      <c r="AN782" s="732"/>
      <c r="AO782" s="732"/>
      <c r="AP782" s="732"/>
      <c r="AQ782" s="732"/>
      <c r="AR782" s="732"/>
      <c r="AS782" s="732"/>
      <c r="AT782" s="732"/>
      <c r="AU782" s="732"/>
      <c r="AV782" s="732"/>
      <c r="AW782" s="732"/>
      <c r="AX782" s="732"/>
      <c r="AY782" s="732"/>
      <c r="AZ782" s="732"/>
      <c r="BA782" s="732"/>
      <c r="BB782" s="732"/>
      <c r="BC782" s="732"/>
      <c r="BD782" s="732"/>
      <c r="BE782" s="732"/>
      <c r="BF782" s="732"/>
      <c r="BG782" s="732"/>
      <c r="BH782" s="732"/>
      <c r="BI782" s="732"/>
      <c r="BJ782" s="732"/>
      <c r="BK782" s="732"/>
    </row>
    <row r="783" spans="1:63" ht="22.5" customHeight="1">
      <c r="A783" s="496">
        <v>5</v>
      </c>
      <c r="B783" s="497" t="s">
        <v>917</v>
      </c>
      <c r="C783" s="498" t="s">
        <v>916</v>
      </c>
      <c r="D783" s="498"/>
      <c r="E783" s="497"/>
      <c r="F783" s="498"/>
      <c r="G783" s="550" t="s">
        <v>3536</v>
      </c>
      <c r="H783" s="549" t="s">
        <v>840</v>
      </c>
      <c r="I783">
        <f t="shared" si="12"/>
        <v>0</v>
      </c>
      <c r="J783" s="732"/>
      <c r="K783" s="732"/>
      <c r="L783" s="732"/>
      <c r="M783" s="732"/>
      <c r="N783" s="732"/>
      <c r="O783" s="732"/>
      <c r="P783" s="732"/>
      <c r="Q783" s="732"/>
      <c r="R783" s="732"/>
      <c r="S783" s="732"/>
      <c r="T783" s="732"/>
      <c r="U783" s="732"/>
      <c r="V783" s="732"/>
      <c r="W783" s="732"/>
      <c r="X783" s="732"/>
      <c r="Y783" s="732"/>
      <c r="Z783" s="732"/>
      <c r="AA783" s="732"/>
      <c r="AB783" s="732"/>
      <c r="AC783" s="732"/>
      <c r="AD783" s="732"/>
      <c r="AE783" s="732"/>
      <c r="AF783" s="732"/>
      <c r="AG783" s="732"/>
      <c r="AH783" s="732"/>
      <c r="AI783" s="732"/>
      <c r="AJ783" s="732"/>
      <c r="AK783" s="732"/>
      <c r="AL783" s="732"/>
      <c r="AM783" s="732"/>
      <c r="AN783" s="732"/>
      <c r="AO783" s="732"/>
      <c r="AP783" s="732"/>
      <c r="AQ783" s="732"/>
      <c r="AR783" s="732"/>
      <c r="AS783" s="732"/>
      <c r="AT783" s="732"/>
      <c r="AU783" s="732"/>
      <c r="AV783" s="732"/>
      <c r="AW783" s="732"/>
      <c r="AX783" s="732"/>
      <c r="AY783" s="732"/>
      <c r="AZ783" s="732"/>
      <c r="BA783" s="732"/>
      <c r="BB783" s="732"/>
      <c r="BC783" s="732"/>
      <c r="BD783" s="732"/>
      <c r="BE783" s="732"/>
      <c r="BF783" s="732"/>
      <c r="BG783" s="732"/>
      <c r="BH783" s="732"/>
      <c r="BI783" s="732"/>
      <c r="BJ783" s="732"/>
      <c r="BK783" s="732"/>
    </row>
    <row r="784" spans="1:63" ht="22.5" customHeight="1">
      <c r="A784" s="496">
        <v>5</v>
      </c>
      <c r="B784" s="497" t="s">
        <v>917</v>
      </c>
      <c r="C784" s="498" t="s">
        <v>916</v>
      </c>
      <c r="D784" s="498"/>
      <c r="E784" s="497"/>
      <c r="F784" s="498"/>
      <c r="G784" s="550" t="s">
        <v>3537</v>
      </c>
      <c r="H784" s="549" t="s">
        <v>841</v>
      </c>
      <c r="I784">
        <f t="shared" si="12"/>
        <v>0</v>
      </c>
      <c r="J784" s="732"/>
      <c r="K784" s="732"/>
      <c r="L784" s="732"/>
      <c r="M784" s="732"/>
      <c r="N784" s="732"/>
      <c r="O784" s="732"/>
      <c r="P784" s="732"/>
      <c r="Q784" s="732"/>
      <c r="R784" s="732"/>
      <c r="S784" s="732"/>
      <c r="T784" s="732"/>
      <c r="U784" s="732"/>
      <c r="V784" s="732"/>
      <c r="W784" s="732"/>
      <c r="X784" s="732"/>
      <c r="Y784" s="732"/>
      <c r="Z784" s="732"/>
      <c r="AA784" s="732"/>
      <c r="AB784" s="732"/>
      <c r="AC784" s="732"/>
      <c r="AD784" s="732"/>
      <c r="AE784" s="732"/>
      <c r="AF784" s="732"/>
      <c r="AG784" s="732"/>
      <c r="AH784" s="732"/>
      <c r="AI784" s="732"/>
      <c r="AJ784" s="732"/>
      <c r="AK784" s="732"/>
      <c r="AL784" s="732"/>
      <c r="AM784" s="732"/>
      <c r="AN784" s="732"/>
      <c r="AO784" s="732"/>
      <c r="AP784" s="732"/>
      <c r="AQ784" s="732"/>
      <c r="AR784" s="732"/>
      <c r="AS784" s="732"/>
      <c r="AT784" s="732"/>
      <c r="AU784" s="732"/>
      <c r="AV784" s="732"/>
      <c r="AW784" s="732"/>
      <c r="AX784" s="732"/>
      <c r="AY784" s="732"/>
      <c r="AZ784" s="732"/>
      <c r="BA784" s="732"/>
      <c r="BB784" s="732"/>
      <c r="BC784" s="732"/>
      <c r="BD784" s="732"/>
      <c r="BE784" s="732"/>
      <c r="BF784" s="732"/>
      <c r="BG784" s="732"/>
      <c r="BH784" s="732"/>
      <c r="BI784" s="732"/>
      <c r="BJ784" s="732"/>
      <c r="BK784" s="732"/>
    </row>
    <row r="785" spans="1:63" ht="22.5" customHeight="1">
      <c r="A785" s="496">
        <v>5</v>
      </c>
      <c r="B785" s="497" t="s">
        <v>917</v>
      </c>
      <c r="C785" s="498" t="s">
        <v>916</v>
      </c>
      <c r="D785" s="498"/>
      <c r="E785" s="497"/>
      <c r="F785" s="498"/>
      <c r="G785" s="550" t="s">
        <v>3538</v>
      </c>
      <c r="H785" s="549" t="s">
        <v>842</v>
      </c>
      <c r="I785">
        <f t="shared" si="12"/>
        <v>0</v>
      </c>
      <c r="J785" s="732"/>
      <c r="K785" s="732"/>
      <c r="L785" s="732"/>
      <c r="M785" s="732"/>
      <c r="N785" s="732"/>
      <c r="O785" s="732"/>
      <c r="P785" s="732"/>
      <c r="Q785" s="732"/>
      <c r="R785" s="732"/>
      <c r="S785" s="732"/>
      <c r="T785" s="732"/>
      <c r="U785" s="732"/>
      <c r="V785" s="732"/>
      <c r="W785" s="732"/>
      <c r="X785" s="732"/>
      <c r="Y785" s="732"/>
      <c r="Z785" s="732"/>
      <c r="AA785" s="732"/>
      <c r="AB785" s="732"/>
      <c r="AC785" s="732"/>
      <c r="AD785" s="732"/>
      <c r="AE785" s="732"/>
      <c r="AF785" s="732"/>
      <c r="AG785" s="732"/>
      <c r="AH785" s="732"/>
      <c r="AI785" s="732"/>
      <c r="AJ785" s="732"/>
      <c r="AK785" s="732"/>
      <c r="AL785" s="732"/>
      <c r="AM785" s="732"/>
      <c r="AN785" s="732"/>
      <c r="AO785" s="732"/>
      <c r="AP785" s="732"/>
      <c r="AQ785" s="732"/>
      <c r="AR785" s="732"/>
      <c r="AS785" s="732"/>
      <c r="AT785" s="732"/>
      <c r="AU785" s="732"/>
      <c r="AV785" s="732"/>
      <c r="AW785" s="732"/>
      <c r="AX785" s="732"/>
      <c r="AY785" s="732"/>
      <c r="AZ785" s="732"/>
      <c r="BA785" s="732"/>
      <c r="BB785" s="732"/>
      <c r="BC785" s="732"/>
      <c r="BD785" s="732"/>
      <c r="BE785" s="732"/>
      <c r="BF785" s="732"/>
      <c r="BG785" s="732"/>
      <c r="BH785" s="732"/>
      <c r="BI785" s="732"/>
      <c r="BJ785" s="732"/>
      <c r="BK785" s="732"/>
    </row>
    <row r="786" spans="1:63" ht="22.5" customHeight="1">
      <c r="A786" s="496">
        <v>5</v>
      </c>
      <c r="B786" s="497" t="s">
        <v>917</v>
      </c>
      <c r="C786" s="498" t="s">
        <v>916</v>
      </c>
      <c r="D786" s="498"/>
      <c r="E786" s="497"/>
      <c r="F786" s="498"/>
      <c r="G786" s="550" t="s">
        <v>3541</v>
      </c>
      <c r="H786" s="549" t="s">
        <v>843</v>
      </c>
      <c r="I786">
        <f t="shared" si="12"/>
        <v>0</v>
      </c>
      <c r="J786" s="732"/>
      <c r="K786" s="732"/>
      <c r="L786" s="732"/>
      <c r="M786" s="732"/>
      <c r="N786" s="732"/>
      <c r="O786" s="732"/>
      <c r="P786" s="732"/>
      <c r="Q786" s="732"/>
      <c r="R786" s="732"/>
      <c r="S786" s="732"/>
      <c r="T786" s="732"/>
      <c r="U786" s="732"/>
      <c r="V786" s="732"/>
      <c r="W786" s="732"/>
      <c r="X786" s="732"/>
      <c r="Y786" s="732"/>
      <c r="Z786" s="732"/>
      <c r="AA786" s="732"/>
      <c r="AB786" s="732"/>
      <c r="AC786" s="732"/>
      <c r="AD786" s="732"/>
      <c r="AE786" s="732"/>
      <c r="AF786" s="732"/>
      <c r="AG786" s="732"/>
      <c r="AH786" s="732"/>
      <c r="AI786" s="732"/>
      <c r="AJ786" s="732"/>
      <c r="AK786" s="732"/>
      <c r="AL786" s="732"/>
      <c r="AM786" s="732"/>
      <c r="AN786" s="732"/>
      <c r="AO786" s="732"/>
      <c r="AP786" s="732"/>
      <c r="AQ786" s="732"/>
      <c r="AR786" s="732"/>
      <c r="AS786" s="732"/>
      <c r="AT786" s="732"/>
      <c r="AU786" s="732"/>
      <c r="AV786" s="732"/>
      <c r="AW786" s="732"/>
      <c r="AX786" s="732"/>
      <c r="AY786" s="732"/>
      <c r="AZ786" s="732"/>
      <c r="BA786" s="732"/>
      <c r="BB786" s="732"/>
      <c r="BC786" s="732"/>
      <c r="BD786" s="732"/>
      <c r="BE786" s="732"/>
      <c r="BF786" s="732"/>
      <c r="BG786" s="732"/>
      <c r="BH786" s="732"/>
      <c r="BI786" s="732"/>
      <c r="BJ786" s="732"/>
      <c r="BK786" s="732"/>
    </row>
    <row r="787" spans="1:63" ht="22.5" customHeight="1">
      <c r="A787" s="496">
        <v>5</v>
      </c>
      <c r="B787" s="497" t="s">
        <v>917</v>
      </c>
      <c r="C787" s="498" t="s">
        <v>916</v>
      </c>
      <c r="D787" s="498"/>
      <c r="E787" s="497"/>
      <c r="F787" s="498"/>
      <c r="G787" s="550" t="s">
        <v>3542</v>
      </c>
      <c r="H787" s="549" t="s">
        <v>844</v>
      </c>
      <c r="I787">
        <f t="shared" si="12"/>
        <v>0</v>
      </c>
      <c r="J787" s="732"/>
      <c r="K787" s="732"/>
      <c r="L787" s="732"/>
      <c r="M787" s="732"/>
      <c r="N787" s="732"/>
      <c r="O787" s="732"/>
      <c r="P787" s="732"/>
      <c r="Q787" s="732"/>
      <c r="R787" s="732"/>
      <c r="S787" s="732"/>
      <c r="T787" s="732"/>
      <c r="U787" s="732"/>
      <c r="V787" s="732"/>
      <c r="W787" s="732"/>
      <c r="X787" s="732"/>
      <c r="Y787" s="732"/>
      <c r="Z787" s="732"/>
      <c r="AA787" s="732"/>
      <c r="AB787" s="732"/>
      <c r="AC787" s="732"/>
      <c r="AD787" s="732"/>
      <c r="AE787" s="732"/>
      <c r="AF787" s="732"/>
      <c r="AG787" s="732"/>
      <c r="AH787" s="732"/>
      <c r="AI787" s="732"/>
      <c r="AJ787" s="732"/>
      <c r="AK787" s="732"/>
      <c r="AL787" s="732"/>
      <c r="AM787" s="732"/>
      <c r="AN787" s="732"/>
      <c r="AO787" s="732"/>
      <c r="AP787" s="732"/>
      <c r="AQ787" s="732"/>
      <c r="AR787" s="732"/>
      <c r="AS787" s="732"/>
      <c r="AT787" s="732"/>
      <c r="AU787" s="732"/>
      <c r="AV787" s="732"/>
      <c r="AW787" s="732"/>
      <c r="AX787" s="732"/>
      <c r="AY787" s="732"/>
      <c r="AZ787" s="732"/>
      <c r="BA787" s="732"/>
      <c r="BB787" s="732"/>
      <c r="BC787" s="732"/>
      <c r="BD787" s="732"/>
      <c r="BE787" s="732"/>
      <c r="BF787" s="732"/>
      <c r="BG787" s="732"/>
      <c r="BH787" s="732"/>
      <c r="BI787" s="732"/>
      <c r="BJ787" s="732"/>
      <c r="BK787" s="732"/>
    </row>
    <row r="788" spans="1:63" ht="22.5" customHeight="1">
      <c r="A788" s="496">
        <v>5</v>
      </c>
      <c r="B788" s="497" t="s">
        <v>917</v>
      </c>
      <c r="C788" s="498" t="s">
        <v>916</v>
      </c>
      <c r="D788" s="498"/>
      <c r="E788" s="497"/>
      <c r="F788" s="498"/>
      <c r="G788" s="550" t="s">
        <v>3556</v>
      </c>
      <c r="H788" s="549" t="s">
        <v>845</v>
      </c>
      <c r="I788">
        <f t="shared" si="12"/>
        <v>36374.400000000001</v>
      </c>
      <c r="J788" s="731">
        <v>0</v>
      </c>
      <c r="K788" s="732"/>
      <c r="L788" s="732"/>
      <c r="M788" s="732"/>
      <c r="N788" s="732"/>
      <c r="O788" s="732"/>
      <c r="P788" s="732"/>
      <c r="Q788" s="732"/>
      <c r="R788" s="732"/>
      <c r="S788" s="732"/>
      <c r="T788" s="732"/>
      <c r="U788" s="732"/>
      <c r="V788" s="731">
        <v>36374.400000000001</v>
      </c>
      <c r="W788" s="732"/>
      <c r="X788" s="732"/>
      <c r="Y788" s="732"/>
      <c r="Z788" s="732"/>
      <c r="AA788" s="732"/>
      <c r="AB788" s="732"/>
      <c r="AC788" s="732"/>
      <c r="AD788" s="731">
        <v>11261.2</v>
      </c>
      <c r="AE788" s="732"/>
      <c r="AF788" s="731">
        <v>200</v>
      </c>
      <c r="AG788" s="732"/>
      <c r="AH788" s="732"/>
      <c r="AI788" s="732"/>
      <c r="AJ788" s="732"/>
      <c r="AK788" s="732"/>
      <c r="AL788" s="731">
        <v>80</v>
      </c>
      <c r="AM788" s="731">
        <v>0</v>
      </c>
      <c r="AN788" s="732"/>
      <c r="AO788" s="732"/>
      <c r="AP788" s="731">
        <v>120</v>
      </c>
      <c r="AQ788" s="732"/>
      <c r="AR788" s="731">
        <v>0</v>
      </c>
      <c r="AS788" s="732"/>
      <c r="AT788" s="732"/>
      <c r="AU788" s="732"/>
      <c r="AV788" s="731">
        <v>115.2</v>
      </c>
      <c r="AW788" s="732"/>
      <c r="AX788" s="732"/>
      <c r="AY788" s="731">
        <v>868.4</v>
      </c>
      <c r="AZ788" s="732"/>
      <c r="BA788" s="731">
        <v>84</v>
      </c>
      <c r="BB788" s="732"/>
      <c r="BC788" s="732"/>
      <c r="BD788" s="731">
        <v>80891.75</v>
      </c>
      <c r="BE788" s="732"/>
      <c r="BF788" s="732"/>
      <c r="BG788" s="732"/>
      <c r="BH788" s="732"/>
      <c r="BI788" s="732"/>
      <c r="BJ788" s="732"/>
      <c r="BK788" s="732"/>
    </row>
    <row r="789" spans="1:63" ht="22.5" customHeight="1">
      <c r="A789" s="496">
        <v>5</v>
      </c>
      <c r="B789" s="497" t="s">
        <v>917</v>
      </c>
      <c r="C789" s="498" t="s">
        <v>916</v>
      </c>
      <c r="D789" s="498"/>
      <c r="E789" s="497"/>
      <c r="F789" s="498"/>
      <c r="G789" s="550" t="s">
        <v>3557</v>
      </c>
      <c r="H789" s="549" t="s">
        <v>846</v>
      </c>
      <c r="I789">
        <f t="shared" si="12"/>
        <v>0</v>
      </c>
      <c r="J789" s="732"/>
      <c r="K789" s="732"/>
      <c r="L789" s="732"/>
      <c r="M789" s="732"/>
      <c r="N789" s="732"/>
      <c r="O789" s="732"/>
      <c r="P789" s="732"/>
      <c r="Q789" s="732"/>
      <c r="R789" s="732"/>
      <c r="S789" s="732"/>
      <c r="T789" s="732"/>
      <c r="U789" s="732"/>
      <c r="V789" s="732"/>
      <c r="W789" s="731">
        <v>13264.38</v>
      </c>
      <c r="X789" s="731">
        <v>7794.12</v>
      </c>
      <c r="Y789" s="731">
        <v>3459.89</v>
      </c>
      <c r="Z789" s="732"/>
      <c r="AA789" s="731">
        <v>9884.6299999999992</v>
      </c>
      <c r="AB789" s="731">
        <v>2438.14</v>
      </c>
      <c r="AC789" s="731">
        <v>31441.49</v>
      </c>
      <c r="AD789" s="731">
        <v>69086.149999999994</v>
      </c>
      <c r="AE789" s="732"/>
      <c r="AF789" s="732"/>
      <c r="AG789" s="732"/>
      <c r="AH789" s="732"/>
      <c r="AI789" s="732"/>
      <c r="AJ789" s="732"/>
      <c r="AK789" s="732"/>
      <c r="AL789" s="732"/>
      <c r="AM789" s="732"/>
      <c r="AN789" s="732"/>
      <c r="AO789" s="732"/>
      <c r="AP789" s="732"/>
      <c r="AQ789" s="732"/>
      <c r="AR789" s="732"/>
      <c r="AS789" s="732"/>
      <c r="AT789" s="732"/>
      <c r="AU789" s="732"/>
      <c r="AV789" s="731">
        <v>307.60000000000002</v>
      </c>
      <c r="AW789" s="732"/>
      <c r="AX789" s="732"/>
      <c r="AY789" s="732"/>
      <c r="AZ789" s="732"/>
      <c r="BA789" s="732"/>
      <c r="BB789" s="732"/>
      <c r="BC789" s="732"/>
      <c r="BD789" s="732"/>
      <c r="BE789" s="732"/>
      <c r="BF789" s="732"/>
      <c r="BG789" s="732"/>
      <c r="BH789" s="732"/>
      <c r="BI789" s="732"/>
      <c r="BJ789" s="732"/>
      <c r="BK789" s="732"/>
    </row>
    <row r="790" spans="1:63" ht="22.5" customHeight="1">
      <c r="A790" s="496">
        <v>5</v>
      </c>
      <c r="B790" s="497" t="s">
        <v>917</v>
      </c>
      <c r="C790" s="498" t="s">
        <v>916</v>
      </c>
      <c r="D790" s="498"/>
      <c r="E790" s="497"/>
      <c r="F790" s="498"/>
      <c r="G790" s="548" t="s">
        <v>4067</v>
      </c>
      <c r="H790" s="547" t="s">
        <v>847</v>
      </c>
      <c r="I790">
        <f t="shared" si="12"/>
        <v>0</v>
      </c>
      <c r="J790" s="732"/>
      <c r="K790" s="732"/>
      <c r="L790" s="732"/>
      <c r="M790" s="732"/>
      <c r="N790" s="732"/>
      <c r="O790" s="732"/>
      <c r="P790" s="732"/>
      <c r="Q790" s="732"/>
      <c r="R790" s="732"/>
      <c r="S790" s="732"/>
      <c r="T790" s="732"/>
      <c r="U790" s="732"/>
      <c r="V790" s="732"/>
      <c r="W790" s="732"/>
      <c r="X790" s="732"/>
      <c r="Y790" s="732"/>
      <c r="Z790" s="731">
        <v>147107.60999999999</v>
      </c>
      <c r="AA790" s="732"/>
      <c r="AB790" s="732"/>
      <c r="AC790" s="732"/>
      <c r="AD790" s="732"/>
      <c r="AE790" s="732"/>
      <c r="AF790" s="732"/>
      <c r="AG790" s="732"/>
      <c r="AH790" s="732"/>
      <c r="AI790" s="732"/>
      <c r="AJ790" s="732"/>
      <c r="AK790" s="732"/>
      <c r="AL790" s="732"/>
      <c r="AM790" s="732"/>
      <c r="AN790" s="732"/>
      <c r="AO790" s="732"/>
      <c r="AP790" s="732"/>
      <c r="AQ790" s="732"/>
      <c r="AR790" s="732"/>
      <c r="AS790" s="732"/>
      <c r="AT790" s="732"/>
      <c r="AU790" s="732"/>
      <c r="AV790" s="732"/>
      <c r="AW790" s="732"/>
      <c r="AX790" s="732"/>
      <c r="AY790" s="732"/>
      <c r="AZ790" s="732"/>
      <c r="BA790" s="732"/>
      <c r="BB790" s="732"/>
      <c r="BC790" s="732"/>
      <c r="BD790" s="732"/>
      <c r="BE790" s="732"/>
      <c r="BF790" s="732"/>
      <c r="BG790" s="731">
        <v>73122</v>
      </c>
      <c r="BH790" s="732"/>
      <c r="BI790" s="732"/>
      <c r="BJ790" s="732"/>
      <c r="BK790" s="732"/>
    </row>
    <row r="791" spans="1:63" ht="22.5" customHeight="1">
      <c r="A791" s="496">
        <v>5</v>
      </c>
      <c r="B791" s="497" t="s">
        <v>917</v>
      </c>
      <c r="C791" s="498" t="s">
        <v>916</v>
      </c>
      <c r="D791" s="498"/>
      <c r="E791" s="497"/>
      <c r="F791" s="498"/>
      <c r="G791" s="548" t="s">
        <v>3558</v>
      </c>
      <c r="H791" s="547" t="s">
        <v>848</v>
      </c>
      <c r="I791">
        <f t="shared" si="12"/>
        <v>2182.66</v>
      </c>
      <c r="J791" s="731">
        <v>10738.4</v>
      </c>
      <c r="K791" s="731">
        <v>177.92</v>
      </c>
      <c r="L791" s="731">
        <v>41253.839999999997</v>
      </c>
      <c r="M791" s="731">
        <v>18348.560000000001</v>
      </c>
      <c r="N791" s="731">
        <v>3505.52</v>
      </c>
      <c r="O791" s="731">
        <v>4681.04</v>
      </c>
      <c r="P791" s="731">
        <v>11329.28</v>
      </c>
      <c r="Q791" s="731">
        <v>22429.599999999999</v>
      </c>
      <c r="R791" s="731">
        <v>1274.56</v>
      </c>
      <c r="S791" s="731">
        <v>24110.6</v>
      </c>
      <c r="T791" s="731">
        <v>13875.04</v>
      </c>
      <c r="U791" s="731">
        <v>16467.23</v>
      </c>
      <c r="V791" s="731">
        <v>2182.66</v>
      </c>
      <c r="W791" s="732"/>
      <c r="X791" s="731">
        <v>44791.6</v>
      </c>
      <c r="Y791" s="731">
        <v>8176.24</v>
      </c>
      <c r="Z791" s="731">
        <v>8668.02</v>
      </c>
      <c r="AA791" s="731">
        <v>0</v>
      </c>
      <c r="AB791" s="731">
        <v>5151.37</v>
      </c>
      <c r="AC791" s="731">
        <v>3360.72</v>
      </c>
      <c r="AD791" s="731">
        <v>58022.96</v>
      </c>
      <c r="AE791" s="731">
        <v>2299.04</v>
      </c>
      <c r="AF791" s="731">
        <v>9180.64</v>
      </c>
      <c r="AG791" s="732"/>
      <c r="AH791" s="732"/>
      <c r="AI791" s="731">
        <v>4298.04</v>
      </c>
      <c r="AJ791" s="731">
        <v>23206.52</v>
      </c>
      <c r="AK791" s="732"/>
      <c r="AL791" s="731">
        <v>1012.4</v>
      </c>
      <c r="AM791" s="731">
        <v>18599.84</v>
      </c>
      <c r="AN791" s="731">
        <v>0</v>
      </c>
      <c r="AO791" s="731">
        <v>950.4</v>
      </c>
      <c r="AP791" s="731">
        <v>4979.32</v>
      </c>
      <c r="AQ791" s="731">
        <v>18240.72</v>
      </c>
      <c r="AR791" s="731">
        <v>177.64</v>
      </c>
      <c r="AS791" s="731">
        <v>5931.68</v>
      </c>
      <c r="AT791" s="731">
        <v>0</v>
      </c>
      <c r="AU791" s="731">
        <v>22636.28</v>
      </c>
      <c r="AV791" s="731">
        <v>17182.32</v>
      </c>
      <c r="AW791" s="731">
        <v>15381.28</v>
      </c>
      <c r="AX791" s="731">
        <v>3969</v>
      </c>
      <c r="AY791" s="731">
        <v>14878.48</v>
      </c>
      <c r="AZ791" s="731">
        <v>4214.96</v>
      </c>
      <c r="BA791" s="731">
        <v>1996.64</v>
      </c>
      <c r="BB791" s="732"/>
      <c r="BC791" s="731">
        <v>1590.4</v>
      </c>
      <c r="BD791" s="731">
        <v>140175.18</v>
      </c>
      <c r="BE791" s="731">
        <v>18324.560000000001</v>
      </c>
      <c r="BF791" s="731">
        <v>11297.76</v>
      </c>
      <c r="BG791" s="731">
        <v>1437.44</v>
      </c>
      <c r="BH791" s="731">
        <v>72</v>
      </c>
      <c r="BI791" s="731">
        <v>63859.72</v>
      </c>
      <c r="BJ791" s="731">
        <v>12119.2</v>
      </c>
      <c r="BK791" s="731">
        <v>66677.820000000007</v>
      </c>
    </row>
    <row r="792" spans="1:63" ht="22.5" customHeight="1">
      <c r="A792" s="496">
        <v>5</v>
      </c>
      <c r="B792" s="497" t="s">
        <v>917</v>
      </c>
      <c r="C792" s="498" t="s">
        <v>916</v>
      </c>
      <c r="D792" s="498"/>
      <c r="E792" s="497"/>
      <c r="F792" s="498"/>
      <c r="G792" s="550" t="s">
        <v>3559</v>
      </c>
      <c r="H792" s="549" t="s">
        <v>849</v>
      </c>
      <c r="I792">
        <f t="shared" si="12"/>
        <v>1278.96</v>
      </c>
      <c r="J792" s="731">
        <v>148688.62</v>
      </c>
      <c r="K792" s="732"/>
      <c r="L792" s="731">
        <v>12073.84</v>
      </c>
      <c r="M792" s="731">
        <v>12223.28</v>
      </c>
      <c r="N792" s="731">
        <v>29364.32</v>
      </c>
      <c r="O792" s="731">
        <v>8126.48</v>
      </c>
      <c r="P792" s="731">
        <v>2333.36</v>
      </c>
      <c r="Q792" s="731">
        <v>4448.16</v>
      </c>
      <c r="R792" s="732"/>
      <c r="S792" s="731">
        <v>3760.56</v>
      </c>
      <c r="T792" s="731">
        <v>4730.32</v>
      </c>
      <c r="U792" s="731">
        <v>13509.02</v>
      </c>
      <c r="V792" s="731">
        <v>1278.96</v>
      </c>
      <c r="W792" s="732"/>
      <c r="X792" s="731">
        <v>4427.76</v>
      </c>
      <c r="Y792" s="732"/>
      <c r="Z792" s="731">
        <v>4576.6400000000003</v>
      </c>
      <c r="AA792" s="731">
        <v>0</v>
      </c>
      <c r="AB792" s="731">
        <v>171.84</v>
      </c>
      <c r="AC792" s="732"/>
      <c r="AD792" s="731">
        <v>421435.92</v>
      </c>
      <c r="AE792" s="731">
        <v>334.96</v>
      </c>
      <c r="AF792" s="731">
        <v>624</v>
      </c>
      <c r="AG792" s="732"/>
      <c r="AH792" s="732"/>
      <c r="AI792" s="731">
        <v>513.48</v>
      </c>
      <c r="AJ792" s="731">
        <v>14368.4</v>
      </c>
      <c r="AK792" s="732"/>
      <c r="AL792" s="732"/>
      <c r="AM792" s="731">
        <v>10874.76</v>
      </c>
      <c r="AN792" s="731">
        <v>3904.02</v>
      </c>
      <c r="AO792" s="731">
        <v>251.5</v>
      </c>
      <c r="AP792" s="731">
        <v>0</v>
      </c>
      <c r="AQ792" s="731">
        <v>870.96</v>
      </c>
      <c r="AR792" s="731">
        <v>2442.1799999999998</v>
      </c>
      <c r="AS792" s="731">
        <v>478.72</v>
      </c>
      <c r="AT792" s="731">
        <v>0</v>
      </c>
      <c r="AU792" s="731">
        <v>52884.36</v>
      </c>
      <c r="AV792" s="731">
        <v>6995.2</v>
      </c>
      <c r="AW792" s="731">
        <v>4427.84</v>
      </c>
      <c r="AX792" s="731">
        <v>3312.7</v>
      </c>
      <c r="AY792" s="731">
        <v>2239.44</v>
      </c>
      <c r="AZ792" s="731">
        <v>3411.64</v>
      </c>
      <c r="BA792" s="731">
        <v>1781.04</v>
      </c>
      <c r="BB792" s="732"/>
      <c r="BC792" s="731">
        <v>1759.68</v>
      </c>
      <c r="BD792" s="731">
        <v>90311.34</v>
      </c>
      <c r="BE792" s="732"/>
      <c r="BF792" s="731">
        <v>1567.36</v>
      </c>
      <c r="BG792" s="731">
        <v>14789.28</v>
      </c>
      <c r="BH792" s="731">
        <v>231.68</v>
      </c>
      <c r="BI792" s="731">
        <v>30123.02</v>
      </c>
      <c r="BJ792" s="731">
        <v>11629.44</v>
      </c>
      <c r="BK792" s="731">
        <v>26136.639999999999</v>
      </c>
    </row>
    <row r="793" spans="1:63" ht="22.5" customHeight="1" thickBot="1">
      <c r="A793" s="496">
        <v>5</v>
      </c>
      <c r="B793" s="497" t="s">
        <v>917</v>
      </c>
      <c r="C793" s="498" t="s">
        <v>916</v>
      </c>
      <c r="D793" s="498"/>
      <c r="E793" s="497"/>
      <c r="F793" s="498"/>
      <c r="G793" s="548" t="s">
        <v>4068</v>
      </c>
      <c r="H793" s="547" t="s">
        <v>850</v>
      </c>
      <c r="I793">
        <f t="shared" si="12"/>
        <v>438113.55</v>
      </c>
      <c r="J793" s="731">
        <v>0</v>
      </c>
      <c r="K793" s="731">
        <v>1725.63</v>
      </c>
      <c r="L793" s="731">
        <v>1472.37</v>
      </c>
      <c r="M793" s="731">
        <v>22802.22</v>
      </c>
      <c r="N793" s="731">
        <v>540</v>
      </c>
      <c r="O793" s="731">
        <v>0</v>
      </c>
      <c r="P793" s="731">
        <v>0</v>
      </c>
      <c r="Q793" s="732"/>
      <c r="R793" s="731">
        <v>0</v>
      </c>
      <c r="S793" s="731">
        <v>4760.4799999999996</v>
      </c>
      <c r="T793" s="731">
        <v>0</v>
      </c>
      <c r="U793" s="731">
        <v>0</v>
      </c>
      <c r="V793" s="731">
        <v>438113.55</v>
      </c>
      <c r="W793" s="732"/>
      <c r="X793" s="731">
        <v>20198.5</v>
      </c>
      <c r="Y793" s="732"/>
      <c r="Z793" s="732"/>
      <c r="AA793" s="732"/>
      <c r="AB793" s="732"/>
      <c r="AC793" s="731">
        <v>8181</v>
      </c>
      <c r="AD793" s="731">
        <v>1613.25</v>
      </c>
      <c r="AE793" s="731">
        <v>9223.0499999999993</v>
      </c>
      <c r="AF793" s="731">
        <v>27093.93</v>
      </c>
      <c r="AG793" s="731">
        <v>8762.73</v>
      </c>
      <c r="AH793" s="731">
        <v>20581.52</v>
      </c>
      <c r="AI793" s="731">
        <v>7985.06</v>
      </c>
      <c r="AJ793" s="731">
        <v>4012.23</v>
      </c>
      <c r="AK793" s="731">
        <v>13671.6</v>
      </c>
      <c r="AL793" s="731">
        <v>2346.19</v>
      </c>
      <c r="AM793" s="731">
        <v>3598.71</v>
      </c>
      <c r="AN793" s="731">
        <v>112516.45</v>
      </c>
      <c r="AO793" s="731">
        <v>21688.5</v>
      </c>
      <c r="AP793" s="731">
        <v>11849.79</v>
      </c>
      <c r="AQ793" s="731">
        <v>3453.27</v>
      </c>
      <c r="AR793" s="731">
        <v>0</v>
      </c>
      <c r="AS793" s="732"/>
      <c r="AT793" s="731">
        <v>1191.47</v>
      </c>
      <c r="AU793" s="731">
        <v>0</v>
      </c>
      <c r="AV793" s="731">
        <v>1135</v>
      </c>
      <c r="AW793" s="731">
        <v>419.02</v>
      </c>
      <c r="AX793" s="732"/>
      <c r="AY793" s="731">
        <v>2206.48</v>
      </c>
      <c r="AZ793" s="732"/>
      <c r="BA793" s="731">
        <v>93.87</v>
      </c>
      <c r="BB793" s="732"/>
      <c r="BC793" s="731">
        <v>4481.79</v>
      </c>
      <c r="BD793" s="731">
        <v>107909.61</v>
      </c>
      <c r="BE793" s="731">
        <v>31884.54</v>
      </c>
      <c r="BF793" s="731">
        <v>102.11</v>
      </c>
      <c r="BG793" s="731">
        <v>6846.45</v>
      </c>
      <c r="BH793" s="732"/>
      <c r="BI793" s="731">
        <v>1788.13</v>
      </c>
      <c r="BJ793" s="731">
        <v>4313.05</v>
      </c>
      <c r="BK793" s="731">
        <v>344.72</v>
      </c>
    </row>
    <row r="794" spans="1:63" ht="22.5" customHeight="1" thickBot="1">
      <c r="A794" s="496">
        <v>5</v>
      </c>
      <c r="B794" s="497" t="s">
        <v>917</v>
      </c>
      <c r="C794" s="498" t="s">
        <v>916</v>
      </c>
      <c r="D794" s="498"/>
      <c r="E794" s="497"/>
      <c r="F794" s="499"/>
      <c r="G794" s="554" t="s">
        <v>4069</v>
      </c>
      <c r="H794" s="557" t="s">
        <v>851</v>
      </c>
      <c r="I794">
        <f t="shared" si="12"/>
        <v>0</v>
      </c>
      <c r="J794" s="732"/>
      <c r="K794" s="732"/>
      <c r="L794" s="732"/>
      <c r="M794" s="732"/>
      <c r="N794" s="732"/>
      <c r="O794" s="732"/>
      <c r="P794" s="732"/>
      <c r="Q794" s="732"/>
      <c r="R794" s="732"/>
      <c r="S794" s="732"/>
      <c r="T794" s="732"/>
      <c r="U794" s="732"/>
      <c r="V794" s="732"/>
      <c r="W794" s="732"/>
      <c r="X794" s="732"/>
      <c r="Y794" s="732"/>
      <c r="Z794" s="732"/>
      <c r="AA794" s="732"/>
      <c r="AB794" s="732"/>
      <c r="AC794" s="732"/>
      <c r="AD794" s="732"/>
      <c r="AE794" s="732"/>
      <c r="AF794" s="732"/>
      <c r="AG794" s="732"/>
      <c r="AH794" s="732"/>
      <c r="AI794" s="732"/>
      <c r="AJ794" s="732"/>
      <c r="AK794" s="732"/>
      <c r="AL794" s="732"/>
      <c r="AM794" s="732"/>
      <c r="AN794" s="732"/>
      <c r="AO794" s="732"/>
      <c r="AP794" s="732"/>
      <c r="AQ794" s="732"/>
      <c r="AR794" s="732"/>
      <c r="AS794" s="732"/>
      <c r="AT794" s="732"/>
      <c r="AU794" s="732"/>
      <c r="AV794" s="732"/>
      <c r="AW794" s="732"/>
      <c r="AX794" s="732"/>
      <c r="AY794" s="732"/>
      <c r="AZ794" s="732"/>
      <c r="BA794" s="732"/>
      <c r="BB794" s="732"/>
      <c r="BC794" s="732"/>
      <c r="BD794" s="732"/>
      <c r="BE794" s="732"/>
      <c r="BF794" s="732"/>
      <c r="BG794" s="732"/>
      <c r="BH794" s="732"/>
      <c r="BI794" s="732"/>
      <c r="BJ794" s="732"/>
      <c r="BK794" s="732"/>
    </row>
    <row r="795" spans="1:63" ht="22.5" customHeight="1" thickBot="1">
      <c r="A795" s="496">
        <v>5</v>
      </c>
      <c r="B795" s="497" t="s">
        <v>2529</v>
      </c>
      <c r="C795" s="498" t="s">
        <v>916</v>
      </c>
      <c r="D795" s="498"/>
      <c r="E795" s="497"/>
      <c r="F795" s="499"/>
      <c r="G795" s="554" t="s">
        <v>4070</v>
      </c>
      <c r="H795" s="557" t="s">
        <v>4071</v>
      </c>
      <c r="I795">
        <f t="shared" si="12"/>
        <v>0</v>
      </c>
      <c r="J795" s="732"/>
      <c r="K795" s="732"/>
      <c r="L795" s="732"/>
      <c r="M795" s="732"/>
      <c r="N795" s="732"/>
      <c r="O795" s="732"/>
      <c r="P795" s="732"/>
      <c r="Q795" s="732"/>
      <c r="R795" s="732"/>
      <c r="S795" s="732"/>
      <c r="T795" s="732"/>
      <c r="U795" s="732"/>
      <c r="V795" s="732"/>
      <c r="W795" s="732"/>
      <c r="X795" s="732"/>
      <c r="Y795" s="732"/>
      <c r="Z795" s="732"/>
      <c r="AA795" s="732"/>
      <c r="AB795" s="731">
        <v>28525</v>
      </c>
      <c r="AC795" s="732"/>
      <c r="AD795" s="731">
        <v>1393733</v>
      </c>
      <c r="AE795" s="732"/>
      <c r="AF795" s="731">
        <v>2561</v>
      </c>
      <c r="AG795" s="732"/>
      <c r="AH795" s="732"/>
      <c r="AI795" s="732"/>
      <c r="AJ795" s="732"/>
      <c r="AK795" s="732"/>
      <c r="AL795" s="732"/>
      <c r="AM795" s="732"/>
      <c r="AN795" s="732"/>
      <c r="AO795" s="732"/>
      <c r="AP795" s="732"/>
      <c r="AQ795" s="732"/>
      <c r="AR795" s="731">
        <v>1176409.5</v>
      </c>
      <c r="AS795" s="732"/>
      <c r="AT795" s="732"/>
      <c r="AU795" s="732"/>
      <c r="AV795" s="731">
        <v>138510</v>
      </c>
      <c r="AW795" s="732"/>
      <c r="AX795" s="732"/>
      <c r="AY795" s="731">
        <v>60098</v>
      </c>
      <c r="AZ795" s="731">
        <v>5552</v>
      </c>
      <c r="BA795" s="732"/>
      <c r="BB795" s="732"/>
      <c r="BC795" s="732"/>
      <c r="BD795" s="731">
        <v>1444961</v>
      </c>
      <c r="BE795" s="732"/>
      <c r="BF795" s="732"/>
      <c r="BG795" s="732"/>
      <c r="BH795" s="732"/>
      <c r="BI795" s="732"/>
      <c r="BJ795" s="731">
        <v>12023.9</v>
      </c>
      <c r="BK795" s="732"/>
    </row>
    <row r="796" spans="1:63" ht="22.5" customHeight="1">
      <c r="A796" s="496">
        <v>5</v>
      </c>
      <c r="B796" s="497" t="s">
        <v>4355</v>
      </c>
      <c r="C796" s="498" t="s">
        <v>916</v>
      </c>
      <c r="D796" s="498"/>
      <c r="E796" s="497"/>
      <c r="F796" s="498"/>
      <c r="G796" s="550" t="s">
        <v>3575</v>
      </c>
      <c r="H796" s="551" t="s">
        <v>853</v>
      </c>
      <c r="I796">
        <f t="shared" si="12"/>
        <v>1532382.35</v>
      </c>
      <c r="J796" s="732"/>
      <c r="K796" s="732"/>
      <c r="L796" s="732"/>
      <c r="M796" s="732"/>
      <c r="N796" s="732"/>
      <c r="O796" s="732"/>
      <c r="P796" s="732"/>
      <c r="Q796" s="732"/>
      <c r="R796" s="732"/>
      <c r="S796" s="732"/>
      <c r="T796" s="732"/>
      <c r="U796" s="732"/>
      <c r="V796" s="731">
        <v>1532382.35</v>
      </c>
      <c r="W796" s="732"/>
      <c r="X796" s="732"/>
      <c r="Y796" s="732"/>
      <c r="Z796" s="732"/>
      <c r="AA796" s="732"/>
      <c r="AB796" s="732"/>
      <c r="AC796" s="732"/>
      <c r="AD796" s="732"/>
      <c r="AE796" s="732"/>
      <c r="AF796" s="732"/>
      <c r="AG796" s="732"/>
      <c r="AH796" s="732"/>
      <c r="AI796" s="732"/>
      <c r="AJ796" s="732"/>
      <c r="AK796" s="732"/>
      <c r="AL796" s="732"/>
      <c r="AM796" s="732"/>
      <c r="AN796" s="732"/>
      <c r="AO796" s="732"/>
      <c r="AP796" s="732"/>
      <c r="AQ796" s="732"/>
      <c r="AR796" s="732"/>
      <c r="AS796" s="732"/>
      <c r="AT796" s="732"/>
      <c r="AU796" s="732"/>
      <c r="AV796" s="731">
        <v>4</v>
      </c>
      <c r="AW796" s="732"/>
      <c r="AX796" s="732"/>
      <c r="AY796" s="732"/>
      <c r="AZ796" s="732"/>
      <c r="BA796" s="732"/>
      <c r="BB796" s="732"/>
      <c r="BC796" s="732"/>
      <c r="BD796" s="732"/>
      <c r="BE796" s="732"/>
      <c r="BF796" s="732"/>
      <c r="BG796" s="732"/>
      <c r="BH796" s="732"/>
      <c r="BI796" s="732"/>
      <c r="BJ796" s="732"/>
      <c r="BK796" s="732"/>
    </row>
    <row r="797" spans="1:63" ht="22.5" customHeight="1">
      <c r="A797" s="496">
        <v>5</v>
      </c>
      <c r="B797" s="497" t="s">
        <v>4355</v>
      </c>
      <c r="C797" s="498" t="s">
        <v>916</v>
      </c>
      <c r="D797" s="498"/>
      <c r="E797" s="497"/>
      <c r="F797" s="498"/>
      <c r="G797" s="550" t="s">
        <v>3576</v>
      </c>
      <c r="H797" s="549" t="s">
        <v>854</v>
      </c>
      <c r="I797">
        <f t="shared" si="12"/>
        <v>0</v>
      </c>
      <c r="J797" s="732"/>
      <c r="K797" s="732"/>
      <c r="L797" s="732"/>
      <c r="M797" s="732"/>
      <c r="N797" s="732"/>
      <c r="O797" s="732"/>
      <c r="P797" s="732"/>
      <c r="Q797" s="732"/>
      <c r="R797" s="732"/>
      <c r="S797" s="732"/>
      <c r="T797" s="732"/>
      <c r="U797" s="732"/>
      <c r="V797" s="732"/>
      <c r="W797" s="732"/>
      <c r="X797" s="732"/>
      <c r="Y797" s="732"/>
      <c r="Z797" s="732"/>
      <c r="AA797" s="732"/>
      <c r="AB797" s="732"/>
      <c r="AC797" s="732"/>
      <c r="AD797" s="732"/>
      <c r="AE797" s="732"/>
      <c r="AF797" s="732"/>
      <c r="AG797" s="732"/>
      <c r="AH797" s="732"/>
      <c r="AI797" s="732"/>
      <c r="AJ797" s="732"/>
      <c r="AK797" s="732"/>
      <c r="AL797" s="732"/>
      <c r="AM797" s="732"/>
      <c r="AN797" s="732"/>
      <c r="AO797" s="732"/>
      <c r="AP797" s="732"/>
      <c r="AQ797" s="732"/>
      <c r="AR797" s="732"/>
      <c r="AS797" s="732"/>
      <c r="AT797" s="732"/>
      <c r="AU797" s="732"/>
      <c r="AV797" s="732"/>
      <c r="AW797" s="732"/>
      <c r="AX797" s="732"/>
      <c r="AY797" s="732"/>
      <c r="AZ797" s="732"/>
      <c r="BA797" s="732"/>
      <c r="BB797" s="732"/>
      <c r="BC797" s="732"/>
      <c r="BD797" s="731">
        <v>463112.19</v>
      </c>
      <c r="BE797" s="732"/>
      <c r="BF797" s="732"/>
      <c r="BG797" s="732"/>
      <c r="BH797" s="732"/>
      <c r="BI797" s="732"/>
      <c r="BJ797" s="732"/>
      <c r="BK797" s="732"/>
    </row>
    <row r="798" spans="1:63" ht="22.5" customHeight="1">
      <c r="A798" s="496">
        <v>5</v>
      </c>
      <c r="B798" s="497" t="s">
        <v>4355</v>
      </c>
      <c r="C798" s="498" t="s">
        <v>916</v>
      </c>
      <c r="D798" s="498"/>
      <c r="E798" s="497"/>
      <c r="F798" s="498"/>
      <c r="G798" s="548" t="s">
        <v>3577</v>
      </c>
      <c r="H798" s="547" t="s">
        <v>855</v>
      </c>
      <c r="I798">
        <f t="shared" si="12"/>
        <v>0</v>
      </c>
      <c r="J798" s="732"/>
      <c r="K798" s="732"/>
      <c r="L798" s="732"/>
      <c r="M798" s="732"/>
      <c r="N798" s="732"/>
      <c r="O798" s="732"/>
      <c r="P798" s="731">
        <v>2</v>
      </c>
      <c r="Q798" s="732"/>
      <c r="R798" s="732"/>
      <c r="S798" s="732"/>
      <c r="T798" s="732"/>
      <c r="U798" s="732"/>
      <c r="V798" s="732"/>
      <c r="W798" s="732"/>
      <c r="X798" s="732"/>
      <c r="Y798" s="732"/>
      <c r="Z798" s="732"/>
      <c r="AA798" s="732"/>
      <c r="AB798" s="732"/>
      <c r="AC798" s="732"/>
      <c r="AD798" s="732"/>
      <c r="AE798" s="732"/>
      <c r="AF798" s="732"/>
      <c r="AG798" s="732"/>
      <c r="AH798" s="732"/>
      <c r="AI798" s="732"/>
      <c r="AJ798" s="732"/>
      <c r="AK798" s="732"/>
      <c r="AL798" s="732"/>
      <c r="AM798" s="732"/>
      <c r="AN798" s="732"/>
      <c r="AO798" s="732"/>
      <c r="AP798" s="732"/>
      <c r="AQ798" s="732"/>
      <c r="AR798" s="732"/>
      <c r="AS798" s="732"/>
      <c r="AT798" s="732"/>
      <c r="AU798" s="732"/>
      <c r="AV798" s="732"/>
      <c r="AW798" s="732"/>
      <c r="AX798" s="732"/>
      <c r="AY798" s="732"/>
      <c r="AZ798" s="732"/>
      <c r="BA798" s="732"/>
      <c r="BB798" s="732"/>
      <c r="BC798" s="732"/>
      <c r="BD798" s="732"/>
      <c r="BE798" s="732"/>
      <c r="BF798" s="732"/>
      <c r="BG798" s="732"/>
      <c r="BH798" s="732"/>
      <c r="BI798" s="732"/>
      <c r="BJ798" s="732"/>
      <c r="BK798" s="732"/>
    </row>
    <row r="799" spans="1:63" ht="22.5" customHeight="1">
      <c r="A799" s="496">
        <v>5</v>
      </c>
      <c r="B799" s="497" t="s">
        <v>4355</v>
      </c>
      <c r="C799" s="498" t="s">
        <v>916</v>
      </c>
      <c r="D799" s="498"/>
      <c r="E799" s="497"/>
      <c r="F799" s="498"/>
      <c r="G799" s="550" t="s">
        <v>3578</v>
      </c>
      <c r="H799" s="549" t="s">
        <v>856</v>
      </c>
      <c r="I799">
        <f t="shared" si="12"/>
        <v>0</v>
      </c>
      <c r="J799" s="732"/>
      <c r="K799" s="732"/>
      <c r="L799" s="732"/>
      <c r="M799" s="732"/>
      <c r="N799" s="731">
        <v>1</v>
      </c>
      <c r="O799" s="732"/>
      <c r="P799" s="732"/>
      <c r="Q799" s="732"/>
      <c r="R799" s="732"/>
      <c r="S799" s="732"/>
      <c r="T799" s="732"/>
      <c r="U799" s="732"/>
      <c r="V799" s="732"/>
      <c r="W799" s="732"/>
      <c r="X799" s="732"/>
      <c r="Y799" s="732"/>
      <c r="Z799" s="732"/>
      <c r="AA799" s="732"/>
      <c r="AB799" s="732"/>
      <c r="AC799" s="732"/>
      <c r="AD799" s="732"/>
      <c r="AE799" s="732"/>
      <c r="AF799" s="732"/>
      <c r="AG799" s="732"/>
      <c r="AH799" s="732"/>
      <c r="AI799" s="732"/>
      <c r="AJ799" s="732"/>
      <c r="AK799" s="732"/>
      <c r="AL799" s="732"/>
      <c r="AM799" s="732"/>
      <c r="AN799" s="732"/>
      <c r="AO799" s="732"/>
      <c r="AP799" s="732"/>
      <c r="AQ799" s="732"/>
      <c r="AR799" s="732"/>
      <c r="AS799" s="732"/>
      <c r="AT799" s="732"/>
      <c r="AU799" s="732"/>
      <c r="AV799" s="732"/>
      <c r="AW799" s="732"/>
      <c r="AX799" s="732"/>
      <c r="AY799" s="732"/>
      <c r="AZ799" s="732"/>
      <c r="BA799" s="732"/>
      <c r="BB799" s="732"/>
      <c r="BC799" s="732"/>
      <c r="BD799" s="732"/>
      <c r="BE799" s="732"/>
      <c r="BF799" s="732"/>
      <c r="BG799" s="732"/>
      <c r="BH799" s="732"/>
      <c r="BI799" s="731">
        <v>1</v>
      </c>
      <c r="BJ799" s="732"/>
      <c r="BK799" s="732"/>
    </row>
    <row r="800" spans="1:63" ht="22.5" customHeight="1">
      <c r="A800" s="496">
        <v>5</v>
      </c>
      <c r="B800" s="497" t="s">
        <v>4355</v>
      </c>
      <c r="C800" s="498" t="s">
        <v>916</v>
      </c>
      <c r="D800" s="498"/>
      <c r="E800" s="497"/>
      <c r="F800" s="498"/>
      <c r="G800" s="550" t="s">
        <v>3579</v>
      </c>
      <c r="H800" s="549" t="s">
        <v>857</v>
      </c>
      <c r="I800">
        <f t="shared" si="12"/>
        <v>0</v>
      </c>
      <c r="J800" s="732"/>
      <c r="K800" s="732"/>
      <c r="L800" s="732"/>
      <c r="M800" s="732"/>
      <c r="N800" s="732"/>
      <c r="O800" s="732"/>
      <c r="P800" s="731">
        <v>2</v>
      </c>
      <c r="Q800" s="732"/>
      <c r="R800" s="731">
        <v>81650</v>
      </c>
      <c r="S800" s="732"/>
      <c r="T800" s="732"/>
      <c r="U800" s="732"/>
      <c r="V800" s="732"/>
      <c r="W800" s="732"/>
      <c r="X800" s="732"/>
      <c r="Y800" s="732"/>
      <c r="Z800" s="732"/>
      <c r="AA800" s="732"/>
      <c r="AB800" s="732"/>
      <c r="AC800" s="732"/>
      <c r="AD800" s="732"/>
      <c r="AE800" s="732"/>
      <c r="AF800" s="732"/>
      <c r="AG800" s="732"/>
      <c r="AH800" s="732"/>
      <c r="AI800" s="732"/>
      <c r="AJ800" s="732"/>
      <c r="AK800" s="732"/>
      <c r="AL800" s="732"/>
      <c r="AM800" s="732"/>
      <c r="AN800" s="732"/>
      <c r="AO800" s="732"/>
      <c r="AP800" s="732"/>
      <c r="AQ800" s="732"/>
      <c r="AR800" s="732"/>
      <c r="AS800" s="732"/>
      <c r="AT800" s="732"/>
      <c r="AU800" s="732"/>
      <c r="AV800" s="732"/>
      <c r="AW800" s="732"/>
      <c r="AX800" s="732"/>
      <c r="AY800" s="732"/>
      <c r="AZ800" s="732"/>
      <c r="BA800" s="732"/>
      <c r="BB800" s="732"/>
      <c r="BC800" s="732"/>
      <c r="BD800" s="732"/>
      <c r="BE800" s="732"/>
      <c r="BF800" s="731">
        <v>2</v>
      </c>
      <c r="BG800" s="732"/>
      <c r="BH800" s="732"/>
      <c r="BI800" s="732"/>
      <c r="BJ800" s="732"/>
      <c r="BK800" s="732"/>
    </row>
    <row r="801" spans="1:63" ht="22.5" customHeight="1">
      <c r="A801" s="496">
        <v>5</v>
      </c>
      <c r="B801" s="497" t="s">
        <v>4355</v>
      </c>
      <c r="C801" s="498" t="s">
        <v>916</v>
      </c>
      <c r="D801" s="498"/>
      <c r="E801" s="497"/>
      <c r="F801" s="498"/>
      <c r="G801" s="550" t="s">
        <v>3580</v>
      </c>
      <c r="H801" s="549" t="s">
        <v>858</v>
      </c>
      <c r="I801">
        <f t="shared" si="12"/>
        <v>6</v>
      </c>
      <c r="J801" s="732"/>
      <c r="K801" s="732"/>
      <c r="L801" s="732"/>
      <c r="M801" s="732"/>
      <c r="N801" s="732"/>
      <c r="O801" s="732"/>
      <c r="P801" s="732"/>
      <c r="Q801" s="732"/>
      <c r="R801" s="732"/>
      <c r="S801" s="732"/>
      <c r="T801" s="732"/>
      <c r="U801" s="732"/>
      <c r="V801" s="731">
        <v>6</v>
      </c>
      <c r="W801" s="732"/>
      <c r="X801" s="732"/>
      <c r="Y801" s="732"/>
      <c r="Z801" s="732"/>
      <c r="AA801" s="732"/>
      <c r="AB801" s="732"/>
      <c r="AC801" s="731">
        <v>5</v>
      </c>
      <c r="AD801" s="732"/>
      <c r="AE801" s="732"/>
      <c r="AF801" s="732"/>
      <c r="AG801" s="732"/>
      <c r="AH801" s="732"/>
      <c r="AI801" s="732"/>
      <c r="AJ801" s="732"/>
      <c r="AK801" s="731">
        <v>1</v>
      </c>
      <c r="AL801" s="732"/>
      <c r="AM801" s="732"/>
      <c r="AN801" s="732"/>
      <c r="AO801" s="732"/>
      <c r="AP801" s="731">
        <v>1</v>
      </c>
      <c r="AQ801" s="732"/>
      <c r="AR801" s="731">
        <v>2</v>
      </c>
      <c r="AS801" s="731">
        <v>3</v>
      </c>
      <c r="AT801" s="732"/>
      <c r="AU801" s="732"/>
      <c r="AV801" s="732"/>
      <c r="AW801" s="732"/>
      <c r="AX801" s="731">
        <v>2</v>
      </c>
      <c r="AY801" s="732"/>
      <c r="AZ801" s="732"/>
      <c r="BA801" s="732"/>
      <c r="BB801" s="732"/>
      <c r="BC801" s="732"/>
      <c r="BD801" s="731">
        <v>8578.02</v>
      </c>
      <c r="BE801" s="732"/>
      <c r="BF801" s="732"/>
      <c r="BG801" s="732"/>
      <c r="BH801" s="732"/>
      <c r="BI801" s="732"/>
      <c r="BJ801" s="732"/>
      <c r="BK801" s="732"/>
    </row>
    <row r="802" spans="1:63" ht="22.5" customHeight="1">
      <c r="A802" s="496">
        <v>5</v>
      </c>
      <c r="B802" s="497" t="s">
        <v>4355</v>
      </c>
      <c r="C802" s="498" t="s">
        <v>916</v>
      </c>
      <c r="D802" s="498"/>
      <c r="E802" s="497"/>
      <c r="F802" s="498"/>
      <c r="G802" s="550" t="s">
        <v>3581</v>
      </c>
      <c r="H802" s="549" t="s">
        <v>859</v>
      </c>
      <c r="I802">
        <f t="shared" si="12"/>
        <v>0</v>
      </c>
      <c r="J802" s="732"/>
      <c r="K802" s="732"/>
      <c r="L802" s="732"/>
      <c r="M802" s="732"/>
      <c r="N802" s="731">
        <v>4</v>
      </c>
      <c r="O802" s="732"/>
      <c r="P802" s="732"/>
      <c r="Q802" s="731">
        <v>1</v>
      </c>
      <c r="R802" s="732"/>
      <c r="S802" s="732"/>
      <c r="T802" s="732"/>
      <c r="U802" s="732"/>
      <c r="V802" s="732"/>
      <c r="W802" s="731">
        <v>1</v>
      </c>
      <c r="X802" s="732"/>
      <c r="Y802" s="732"/>
      <c r="Z802" s="732"/>
      <c r="AA802" s="732"/>
      <c r="AB802" s="732"/>
      <c r="AC802" s="732"/>
      <c r="AD802" s="732"/>
      <c r="AE802" s="732"/>
      <c r="AF802" s="732"/>
      <c r="AG802" s="732"/>
      <c r="AH802" s="732"/>
      <c r="AI802" s="732"/>
      <c r="AJ802" s="732"/>
      <c r="AK802" s="732"/>
      <c r="AL802" s="732"/>
      <c r="AM802" s="731">
        <v>1</v>
      </c>
      <c r="AN802" s="732"/>
      <c r="AO802" s="732"/>
      <c r="AP802" s="732"/>
      <c r="AQ802" s="731">
        <v>2</v>
      </c>
      <c r="AR802" s="732"/>
      <c r="AS802" s="732"/>
      <c r="AT802" s="732"/>
      <c r="AU802" s="732"/>
      <c r="AV802" s="732"/>
      <c r="AW802" s="732"/>
      <c r="AX802" s="732"/>
      <c r="AY802" s="732"/>
      <c r="AZ802" s="732"/>
      <c r="BA802" s="732"/>
      <c r="BB802" s="732"/>
      <c r="BC802" s="732"/>
      <c r="BD802" s="732"/>
      <c r="BE802" s="732"/>
      <c r="BF802" s="732"/>
      <c r="BG802" s="732"/>
      <c r="BH802" s="732"/>
      <c r="BI802" s="732"/>
      <c r="BJ802" s="732"/>
      <c r="BK802" s="732"/>
    </row>
    <row r="803" spans="1:63" ht="22.5" customHeight="1">
      <c r="A803" s="496">
        <v>5</v>
      </c>
      <c r="B803" s="497" t="s">
        <v>4355</v>
      </c>
      <c r="C803" s="498" t="s">
        <v>916</v>
      </c>
      <c r="D803" s="498"/>
      <c r="E803" s="497"/>
      <c r="F803" s="498"/>
      <c r="G803" s="550" t="s">
        <v>3582</v>
      </c>
      <c r="H803" s="549" t="s">
        <v>860</v>
      </c>
      <c r="I803">
        <f t="shared" si="12"/>
        <v>0</v>
      </c>
      <c r="J803" s="732"/>
      <c r="K803" s="732"/>
      <c r="L803" s="732"/>
      <c r="M803" s="732"/>
      <c r="N803" s="731">
        <v>1</v>
      </c>
      <c r="O803" s="732"/>
      <c r="P803" s="732"/>
      <c r="Q803" s="732"/>
      <c r="R803" s="732"/>
      <c r="S803" s="732"/>
      <c r="T803" s="732"/>
      <c r="U803" s="731">
        <v>293833.40999999997</v>
      </c>
      <c r="V803" s="732"/>
      <c r="W803" s="732"/>
      <c r="X803" s="732"/>
      <c r="Y803" s="732"/>
      <c r="Z803" s="732"/>
      <c r="AA803" s="732"/>
      <c r="AB803" s="732"/>
      <c r="AC803" s="732"/>
      <c r="AD803" s="732"/>
      <c r="AE803" s="732"/>
      <c r="AF803" s="732"/>
      <c r="AG803" s="732"/>
      <c r="AH803" s="732"/>
      <c r="AI803" s="732"/>
      <c r="AJ803" s="732"/>
      <c r="AK803" s="731">
        <v>1</v>
      </c>
      <c r="AL803" s="732"/>
      <c r="AM803" s="732"/>
      <c r="AN803" s="732"/>
      <c r="AO803" s="732"/>
      <c r="AP803" s="732"/>
      <c r="AQ803" s="732"/>
      <c r="AR803" s="732"/>
      <c r="AS803" s="732"/>
      <c r="AT803" s="732"/>
      <c r="AU803" s="732"/>
      <c r="AV803" s="732"/>
      <c r="AW803" s="732"/>
      <c r="AX803" s="732"/>
      <c r="AY803" s="732"/>
      <c r="AZ803" s="732"/>
      <c r="BA803" s="732"/>
      <c r="BB803" s="732"/>
      <c r="BC803" s="732"/>
      <c r="BD803" s="732"/>
      <c r="BE803" s="732"/>
      <c r="BF803" s="732"/>
      <c r="BG803" s="732"/>
      <c r="BH803" s="732"/>
      <c r="BI803" s="732"/>
      <c r="BJ803" s="732"/>
      <c r="BK803" s="732"/>
    </row>
    <row r="804" spans="1:63" ht="22.5" customHeight="1">
      <c r="A804" s="496">
        <v>5</v>
      </c>
      <c r="B804" s="497" t="s">
        <v>4355</v>
      </c>
      <c r="C804" s="498" t="s">
        <v>916</v>
      </c>
      <c r="D804" s="498"/>
      <c r="E804" s="497"/>
      <c r="F804" s="498"/>
      <c r="G804" s="550" t="s">
        <v>3583</v>
      </c>
      <c r="H804" s="549" t="s">
        <v>861</v>
      </c>
      <c r="I804">
        <f t="shared" si="12"/>
        <v>0</v>
      </c>
      <c r="J804" s="732"/>
      <c r="K804" s="732"/>
      <c r="L804" s="732"/>
      <c r="M804" s="732"/>
      <c r="N804" s="732"/>
      <c r="O804" s="732"/>
      <c r="P804" s="731">
        <v>2</v>
      </c>
      <c r="Q804" s="732"/>
      <c r="R804" s="732"/>
      <c r="S804" s="732"/>
      <c r="T804" s="732"/>
      <c r="U804" s="732"/>
      <c r="V804" s="732"/>
      <c r="W804" s="732"/>
      <c r="X804" s="732"/>
      <c r="Y804" s="732"/>
      <c r="Z804" s="732"/>
      <c r="AA804" s="732"/>
      <c r="AB804" s="732"/>
      <c r="AC804" s="732"/>
      <c r="AD804" s="731">
        <v>1925</v>
      </c>
      <c r="AE804" s="732"/>
      <c r="AF804" s="732"/>
      <c r="AG804" s="732"/>
      <c r="AH804" s="732"/>
      <c r="AI804" s="732"/>
      <c r="AJ804" s="732"/>
      <c r="AK804" s="731">
        <v>1</v>
      </c>
      <c r="AL804" s="732"/>
      <c r="AM804" s="732"/>
      <c r="AN804" s="732"/>
      <c r="AO804" s="732"/>
      <c r="AP804" s="732"/>
      <c r="AQ804" s="732"/>
      <c r="AR804" s="731">
        <v>1</v>
      </c>
      <c r="AS804" s="732"/>
      <c r="AT804" s="731">
        <v>1</v>
      </c>
      <c r="AU804" s="732"/>
      <c r="AV804" s="732"/>
      <c r="AW804" s="732"/>
      <c r="AX804" s="732"/>
      <c r="AY804" s="732"/>
      <c r="AZ804" s="732"/>
      <c r="BA804" s="732"/>
      <c r="BB804" s="732"/>
      <c r="BC804" s="732"/>
      <c r="BD804" s="732"/>
      <c r="BE804" s="732"/>
      <c r="BF804" s="732"/>
      <c r="BG804" s="732"/>
      <c r="BH804" s="732"/>
      <c r="BI804" s="732"/>
      <c r="BJ804" s="732"/>
      <c r="BK804" s="732"/>
    </row>
    <row r="805" spans="1:63" ht="22.5" customHeight="1">
      <c r="A805" s="496">
        <v>5</v>
      </c>
      <c r="B805" s="497" t="s">
        <v>4355</v>
      </c>
      <c r="C805" s="498" t="s">
        <v>916</v>
      </c>
      <c r="D805" s="498"/>
      <c r="E805" s="497"/>
      <c r="F805" s="498"/>
      <c r="G805" s="550" t="s">
        <v>3584</v>
      </c>
      <c r="H805" s="549" t="s">
        <v>862</v>
      </c>
      <c r="I805">
        <f t="shared" si="12"/>
        <v>0</v>
      </c>
      <c r="J805" s="732"/>
      <c r="K805" s="732"/>
      <c r="L805" s="732"/>
      <c r="M805" s="732"/>
      <c r="N805" s="732"/>
      <c r="O805" s="732"/>
      <c r="P805" s="732"/>
      <c r="Q805" s="732"/>
      <c r="R805" s="732"/>
      <c r="S805" s="732"/>
      <c r="T805" s="732"/>
      <c r="U805" s="732"/>
      <c r="V805" s="732"/>
      <c r="W805" s="732"/>
      <c r="X805" s="732"/>
      <c r="Y805" s="732"/>
      <c r="Z805" s="732"/>
      <c r="AA805" s="732"/>
      <c r="AB805" s="732"/>
      <c r="AC805" s="732"/>
      <c r="AD805" s="732"/>
      <c r="AE805" s="732"/>
      <c r="AF805" s="732"/>
      <c r="AG805" s="732"/>
      <c r="AH805" s="732"/>
      <c r="AI805" s="732"/>
      <c r="AJ805" s="732"/>
      <c r="AK805" s="731">
        <v>1</v>
      </c>
      <c r="AL805" s="732"/>
      <c r="AM805" s="732"/>
      <c r="AN805" s="732"/>
      <c r="AO805" s="732"/>
      <c r="AP805" s="732"/>
      <c r="AQ805" s="732"/>
      <c r="AR805" s="731">
        <v>5</v>
      </c>
      <c r="AS805" s="731">
        <v>2</v>
      </c>
      <c r="AT805" s="732"/>
      <c r="AU805" s="732"/>
      <c r="AV805" s="732"/>
      <c r="AW805" s="732"/>
      <c r="AX805" s="732"/>
      <c r="AY805" s="732"/>
      <c r="AZ805" s="732"/>
      <c r="BA805" s="732"/>
      <c r="BB805" s="732"/>
      <c r="BC805" s="732"/>
      <c r="BD805" s="732"/>
      <c r="BE805" s="732"/>
      <c r="BF805" s="732"/>
      <c r="BG805" s="732"/>
      <c r="BH805" s="732"/>
      <c r="BI805" s="732"/>
      <c r="BJ805" s="732"/>
      <c r="BK805" s="732"/>
    </row>
    <row r="806" spans="1:63" ht="22.5" customHeight="1">
      <c r="A806" s="496">
        <v>5</v>
      </c>
      <c r="B806" s="497" t="s">
        <v>4355</v>
      </c>
      <c r="C806" s="498" t="s">
        <v>916</v>
      </c>
      <c r="D806" s="498"/>
      <c r="E806" s="497"/>
      <c r="F806" s="498"/>
      <c r="G806" s="550" t="s">
        <v>3585</v>
      </c>
      <c r="H806" s="549" t="s">
        <v>863</v>
      </c>
      <c r="I806">
        <f t="shared" si="12"/>
        <v>0</v>
      </c>
      <c r="J806" s="732"/>
      <c r="K806" s="732"/>
      <c r="L806" s="732"/>
      <c r="M806" s="732"/>
      <c r="N806" s="732"/>
      <c r="O806" s="732"/>
      <c r="P806" s="732"/>
      <c r="Q806" s="732"/>
      <c r="R806" s="732"/>
      <c r="S806" s="732"/>
      <c r="T806" s="732"/>
      <c r="U806" s="732"/>
      <c r="V806" s="732"/>
      <c r="W806" s="732"/>
      <c r="X806" s="732"/>
      <c r="Y806" s="732"/>
      <c r="Z806" s="732"/>
      <c r="AA806" s="732"/>
      <c r="AB806" s="732"/>
      <c r="AC806" s="732"/>
      <c r="AD806" s="732"/>
      <c r="AE806" s="732"/>
      <c r="AF806" s="732"/>
      <c r="AG806" s="732"/>
      <c r="AH806" s="732"/>
      <c r="AI806" s="732"/>
      <c r="AJ806" s="732"/>
      <c r="AK806" s="732"/>
      <c r="AL806" s="732"/>
      <c r="AM806" s="732"/>
      <c r="AN806" s="732"/>
      <c r="AO806" s="732"/>
      <c r="AP806" s="732"/>
      <c r="AQ806" s="732"/>
      <c r="AR806" s="732"/>
      <c r="AS806" s="732"/>
      <c r="AT806" s="732"/>
      <c r="AU806" s="732"/>
      <c r="AV806" s="732"/>
      <c r="AW806" s="732"/>
      <c r="AX806" s="732"/>
      <c r="AY806" s="732"/>
      <c r="AZ806" s="732"/>
      <c r="BA806" s="732"/>
      <c r="BB806" s="732"/>
      <c r="BC806" s="732"/>
      <c r="BD806" s="731">
        <v>1</v>
      </c>
      <c r="BE806" s="732"/>
      <c r="BF806" s="732"/>
      <c r="BG806" s="732"/>
      <c r="BH806" s="732"/>
      <c r="BI806" s="732"/>
      <c r="BJ806" s="732"/>
      <c r="BK806" s="732"/>
    </row>
    <row r="807" spans="1:63" ht="22.5" customHeight="1">
      <c r="A807" s="496">
        <v>5</v>
      </c>
      <c r="B807" s="497" t="s">
        <v>4355</v>
      </c>
      <c r="C807" s="498" t="s">
        <v>916</v>
      </c>
      <c r="D807" s="498"/>
      <c r="E807" s="497"/>
      <c r="F807" s="498"/>
      <c r="G807" s="550" t="s">
        <v>3586</v>
      </c>
      <c r="H807" s="549" t="s">
        <v>864</v>
      </c>
      <c r="I807">
        <f t="shared" si="12"/>
        <v>368739.15</v>
      </c>
      <c r="J807" s="732"/>
      <c r="K807" s="732"/>
      <c r="L807" s="732"/>
      <c r="M807" s="732"/>
      <c r="N807" s="731">
        <v>5</v>
      </c>
      <c r="O807" s="732"/>
      <c r="P807" s="731">
        <v>15</v>
      </c>
      <c r="Q807" s="731">
        <v>2</v>
      </c>
      <c r="R807" s="731">
        <v>3</v>
      </c>
      <c r="S807" s="732"/>
      <c r="T807" s="732"/>
      <c r="U807" s="731">
        <v>13962</v>
      </c>
      <c r="V807" s="731">
        <v>368739.15</v>
      </c>
      <c r="W807" s="731">
        <v>4</v>
      </c>
      <c r="X807" s="732"/>
      <c r="Y807" s="732"/>
      <c r="Z807" s="732"/>
      <c r="AA807" s="732"/>
      <c r="AB807" s="732"/>
      <c r="AC807" s="731">
        <v>8</v>
      </c>
      <c r="AD807" s="731">
        <v>4172.58</v>
      </c>
      <c r="AE807" s="732"/>
      <c r="AF807" s="732"/>
      <c r="AG807" s="732"/>
      <c r="AH807" s="732"/>
      <c r="AI807" s="731">
        <v>3</v>
      </c>
      <c r="AJ807" s="732"/>
      <c r="AK807" s="731">
        <v>7</v>
      </c>
      <c r="AL807" s="732"/>
      <c r="AM807" s="732"/>
      <c r="AN807" s="732"/>
      <c r="AO807" s="732"/>
      <c r="AP807" s="731">
        <v>1</v>
      </c>
      <c r="AQ807" s="731">
        <v>1</v>
      </c>
      <c r="AR807" s="731">
        <v>3</v>
      </c>
      <c r="AS807" s="731">
        <v>13</v>
      </c>
      <c r="AT807" s="732"/>
      <c r="AU807" s="732"/>
      <c r="AV807" s="732"/>
      <c r="AW807" s="732"/>
      <c r="AX807" s="732"/>
      <c r="AY807" s="732"/>
      <c r="AZ807" s="732"/>
      <c r="BA807" s="731">
        <v>18738.02</v>
      </c>
      <c r="BB807" s="731">
        <v>17956.71</v>
      </c>
      <c r="BC807" s="732"/>
      <c r="BD807" s="731">
        <v>82134.52</v>
      </c>
      <c r="BE807" s="732"/>
      <c r="BF807" s="732"/>
      <c r="BG807" s="732"/>
      <c r="BH807" s="731">
        <v>2</v>
      </c>
      <c r="BI807" s="732"/>
      <c r="BJ807" s="732"/>
      <c r="BK807" s="731">
        <v>4</v>
      </c>
    </row>
    <row r="808" spans="1:63" ht="22.5" customHeight="1">
      <c r="A808" s="496">
        <v>5</v>
      </c>
      <c r="B808" s="497" t="s">
        <v>4355</v>
      </c>
      <c r="C808" s="498" t="s">
        <v>916</v>
      </c>
      <c r="D808" s="498"/>
      <c r="E808" s="497"/>
      <c r="F808" s="498"/>
      <c r="G808" s="550" t="s">
        <v>3587</v>
      </c>
      <c r="H808" s="549" t="s">
        <v>865</v>
      </c>
      <c r="I808">
        <f t="shared" si="12"/>
        <v>0</v>
      </c>
      <c r="J808" s="732"/>
      <c r="K808" s="732"/>
      <c r="L808" s="732"/>
      <c r="M808" s="732"/>
      <c r="N808" s="732"/>
      <c r="O808" s="732"/>
      <c r="P808" s="732"/>
      <c r="Q808" s="732"/>
      <c r="R808" s="732"/>
      <c r="S808" s="732"/>
      <c r="T808" s="732"/>
      <c r="U808" s="732"/>
      <c r="V808" s="732"/>
      <c r="W808" s="732"/>
      <c r="X808" s="732"/>
      <c r="Y808" s="732"/>
      <c r="Z808" s="732"/>
      <c r="AA808" s="732"/>
      <c r="AB808" s="732"/>
      <c r="AC808" s="732"/>
      <c r="AD808" s="731">
        <v>1</v>
      </c>
      <c r="AE808" s="732"/>
      <c r="AF808" s="732"/>
      <c r="AG808" s="732"/>
      <c r="AH808" s="732"/>
      <c r="AI808" s="732"/>
      <c r="AJ808" s="732"/>
      <c r="AK808" s="731">
        <v>3</v>
      </c>
      <c r="AL808" s="732"/>
      <c r="AM808" s="732"/>
      <c r="AN808" s="732"/>
      <c r="AO808" s="732"/>
      <c r="AP808" s="732"/>
      <c r="AQ808" s="732"/>
      <c r="AR808" s="731">
        <v>4</v>
      </c>
      <c r="AS808" s="731">
        <v>2</v>
      </c>
      <c r="AT808" s="732"/>
      <c r="AU808" s="732"/>
      <c r="AV808" s="732"/>
      <c r="AW808" s="732"/>
      <c r="AX808" s="732"/>
      <c r="AY808" s="732"/>
      <c r="AZ808" s="732"/>
      <c r="BA808" s="732"/>
      <c r="BB808" s="732"/>
      <c r="BC808" s="732"/>
      <c r="BD808" s="732"/>
      <c r="BE808" s="732"/>
      <c r="BF808" s="732"/>
      <c r="BG808" s="732"/>
      <c r="BH808" s="732"/>
      <c r="BI808" s="732"/>
      <c r="BJ808" s="732"/>
      <c r="BK808" s="732"/>
    </row>
    <row r="809" spans="1:63" ht="22.5" customHeight="1">
      <c r="A809" s="496">
        <v>5</v>
      </c>
      <c r="B809" s="497" t="s">
        <v>4355</v>
      </c>
      <c r="C809" s="498" t="s">
        <v>916</v>
      </c>
      <c r="D809" s="498"/>
      <c r="E809" s="497"/>
      <c r="F809" s="498"/>
      <c r="G809" s="550" t="s">
        <v>3588</v>
      </c>
      <c r="H809" s="549" t="s">
        <v>866</v>
      </c>
      <c r="I809">
        <f t="shared" si="12"/>
        <v>2</v>
      </c>
      <c r="J809" s="732"/>
      <c r="K809" s="732"/>
      <c r="L809" s="732"/>
      <c r="M809" s="732"/>
      <c r="N809" s="732"/>
      <c r="O809" s="732"/>
      <c r="P809" s="732"/>
      <c r="Q809" s="732"/>
      <c r="R809" s="732"/>
      <c r="S809" s="732"/>
      <c r="T809" s="732"/>
      <c r="U809" s="732"/>
      <c r="V809" s="731">
        <v>2</v>
      </c>
      <c r="W809" s="732"/>
      <c r="X809" s="732"/>
      <c r="Y809" s="732"/>
      <c r="Z809" s="732"/>
      <c r="AA809" s="732"/>
      <c r="AB809" s="732"/>
      <c r="AC809" s="732"/>
      <c r="AD809" s="732"/>
      <c r="AE809" s="732"/>
      <c r="AF809" s="732"/>
      <c r="AG809" s="732"/>
      <c r="AH809" s="732"/>
      <c r="AI809" s="732"/>
      <c r="AJ809" s="732"/>
      <c r="AK809" s="731">
        <v>1</v>
      </c>
      <c r="AL809" s="732"/>
      <c r="AM809" s="732"/>
      <c r="AN809" s="732"/>
      <c r="AO809" s="732"/>
      <c r="AP809" s="732"/>
      <c r="AQ809" s="732"/>
      <c r="AR809" s="731">
        <v>1</v>
      </c>
      <c r="AS809" s="731">
        <v>1</v>
      </c>
      <c r="AT809" s="732"/>
      <c r="AU809" s="732"/>
      <c r="AV809" s="732"/>
      <c r="AW809" s="732"/>
      <c r="AX809" s="732"/>
      <c r="AY809" s="732"/>
      <c r="AZ809" s="732"/>
      <c r="BA809" s="732"/>
      <c r="BB809" s="732"/>
      <c r="BC809" s="732"/>
      <c r="BD809" s="731">
        <v>1</v>
      </c>
      <c r="BE809" s="732"/>
      <c r="BF809" s="732"/>
      <c r="BG809" s="732"/>
      <c r="BH809" s="732"/>
      <c r="BI809" s="732"/>
      <c r="BJ809" s="732"/>
      <c r="BK809" s="732"/>
    </row>
    <row r="810" spans="1:63" ht="22.5" customHeight="1">
      <c r="A810" s="496">
        <v>5</v>
      </c>
      <c r="B810" s="497" t="s">
        <v>4355</v>
      </c>
      <c r="C810" s="498" t="s">
        <v>916</v>
      </c>
      <c r="D810" s="498"/>
      <c r="E810" s="497"/>
      <c r="F810" s="498"/>
      <c r="G810" s="550" t="s">
        <v>3589</v>
      </c>
      <c r="H810" s="549" t="s">
        <v>867</v>
      </c>
      <c r="I810">
        <f t="shared" si="12"/>
        <v>1</v>
      </c>
      <c r="J810" s="732"/>
      <c r="K810" s="732"/>
      <c r="L810" s="732"/>
      <c r="M810" s="732"/>
      <c r="N810" s="732"/>
      <c r="O810" s="732"/>
      <c r="P810" s="732"/>
      <c r="Q810" s="732"/>
      <c r="R810" s="732"/>
      <c r="S810" s="732"/>
      <c r="T810" s="732"/>
      <c r="U810" s="732"/>
      <c r="V810" s="731">
        <v>1</v>
      </c>
      <c r="W810" s="732"/>
      <c r="X810" s="732"/>
      <c r="Y810" s="732"/>
      <c r="Z810" s="732"/>
      <c r="AA810" s="732"/>
      <c r="AB810" s="732"/>
      <c r="AC810" s="732"/>
      <c r="AD810" s="732"/>
      <c r="AE810" s="732"/>
      <c r="AF810" s="732"/>
      <c r="AG810" s="732"/>
      <c r="AH810" s="732"/>
      <c r="AI810" s="732"/>
      <c r="AJ810" s="732"/>
      <c r="AK810" s="732"/>
      <c r="AL810" s="732"/>
      <c r="AM810" s="732"/>
      <c r="AN810" s="732"/>
      <c r="AO810" s="732"/>
      <c r="AP810" s="732"/>
      <c r="AQ810" s="732"/>
      <c r="AR810" s="732"/>
      <c r="AS810" s="732"/>
      <c r="AT810" s="732"/>
      <c r="AU810" s="732"/>
      <c r="AV810" s="732"/>
      <c r="AW810" s="732"/>
      <c r="AX810" s="732"/>
      <c r="AY810" s="732"/>
      <c r="AZ810" s="732"/>
      <c r="BA810" s="732"/>
      <c r="BB810" s="732"/>
      <c r="BC810" s="732"/>
      <c r="BD810" s="732"/>
      <c r="BE810" s="732"/>
      <c r="BF810" s="732"/>
      <c r="BG810" s="732"/>
      <c r="BH810" s="732"/>
      <c r="BI810" s="732"/>
      <c r="BJ810" s="732"/>
      <c r="BK810" s="732"/>
    </row>
    <row r="811" spans="1:63" ht="22.5" customHeight="1">
      <c r="A811" s="496">
        <v>5</v>
      </c>
      <c r="B811" s="497" t="s">
        <v>4355</v>
      </c>
      <c r="C811" s="498" t="s">
        <v>916</v>
      </c>
      <c r="D811" s="498"/>
      <c r="E811" s="497"/>
      <c r="F811" s="498"/>
      <c r="G811" s="550" t="s">
        <v>3590</v>
      </c>
      <c r="H811" s="549" t="s">
        <v>868</v>
      </c>
      <c r="I811">
        <f t="shared" si="12"/>
        <v>110</v>
      </c>
      <c r="J811" s="732"/>
      <c r="K811" s="732"/>
      <c r="L811" s="732"/>
      <c r="M811" s="731">
        <v>92</v>
      </c>
      <c r="N811" s="731">
        <v>59</v>
      </c>
      <c r="O811" s="732"/>
      <c r="P811" s="731">
        <v>241930.05</v>
      </c>
      <c r="Q811" s="731">
        <v>15</v>
      </c>
      <c r="R811" s="731">
        <v>27</v>
      </c>
      <c r="S811" s="732"/>
      <c r="T811" s="731">
        <v>1599.51</v>
      </c>
      <c r="U811" s="731">
        <v>16319</v>
      </c>
      <c r="V811" s="731">
        <v>110</v>
      </c>
      <c r="W811" s="731">
        <v>78905.149999999994</v>
      </c>
      <c r="X811" s="731">
        <v>38623.72</v>
      </c>
      <c r="Y811" s="732"/>
      <c r="Z811" s="732"/>
      <c r="AA811" s="732"/>
      <c r="AB811" s="731">
        <v>29731.439999999999</v>
      </c>
      <c r="AC811" s="731">
        <v>11</v>
      </c>
      <c r="AD811" s="731">
        <v>89</v>
      </c>
      <c r="AE811" s="732"/>
      <c r="AF811" s="732"/>
      <c r="AG811" s="732"/>
      <c r="AH811" s="731">
        <v>82</v>
      </c>
      <c r="AI811" s="731">
        <v>37</v>
      </c>
      <c r="AJ811" s="731">
        <v>73</v>
      </c>
      <c r="AK811" s="731">
        <v>5285.78</v>
      </c>
      <c r="AL811" s="732"/>
      <c r="AM811" s="732"/>
      <c r="AN811" s="731">
        <v>25</v>
      </c>
      <c r="AO811" s="732"/>
      <c r="AP811" s="731">
        <v>28689.74</v>
      </c>
      <c r="AQ811" s="732"/>
      <c r="AR811" s="731">
        <v>50590.05</v>
      </c>
      <c r="AS811" s="731">
        <v>20</v>
      </c>
      <c r="AT811" s="731">
        <v>2547</v>
      </c>
      <c r="AU811" s="732"/>
      <c r="AV811" s="731">
        <v>25</v>
      </c>
      <c r="AW811" s="731">
        <v>40679.440000000002</v>
      </c>
      <c r="AX811" s="731">
        <v>18</v>
      </c>
      <c r="AY811" s="732"/>
      <c r="AZ811" s="732"/>
      <c r="BA811" s="731">
        <v>35</v>
      </c>
      <c r="BB811" s="731">
        <v>11279.59</v>
      </c>
      <c r="BC811" s="731">
        <v>10</v>
      </c>
      <c r="BD811" s="731">
        <v>120318.32</v>
      </c>
      <c r="BE811" s="732"/>
      <c r="BF811" s="731">
        <v>19</v>
      </c>
      <c r="BG811" s="731">
        <v>32</v>
      </c>
      <c r="BH811" s="731">
        <v>15</v>
      </c>
      <c r="BI811" s="731">
        <v>37</v>
      </c>
      <c r="BJ811" s="731">
        <v>33310.080000000002</v>
      </c>
      <c r="BK811" s="731">
        <v>1</v>
      </c>
    </row>
    <row r="812" spans="1:63" ht="22.5" customHeight="1">
      <c r="A812" s="496">
        <v>5</v>
      </c>
      <c r="B812" s="497" t="s">
        <v>4355</v>
      </c>
      <c r="C812" s="498" t="s">
        <v>916</v>
      </c>
      <c r="D812" s="498"/>
      <c r="E812" s="497"/>
      <c r="F812" s="498"/>
      <c r="G812" s="550" t="s">
        <v>3591</v>
      </c>
      <c r="H812" s="549" t="s">
        <v>869</v>
      </c>
      <c r="I812">
        <f t="shared" si="12"/>
        <v>0</v>
      </c>
      <c r="J812" s="732"/>
      <c r="K812" s="732"/>
      <c r="L812" s="732"/>
      <c r="M812" s="732"/>
      <c r="N812" s="732"/>
      <c r="O812" s="732"/>
      <c r="P812" s="732"/>
      <c r="Q812" s="732"/>
      <c r="R812" s="732"/>
      <c r="S812" s="732"/>
      <c r="T812" s="732"/>
      <c r="U812" s="732"/>
      <c r="V812" s="732"/>
      <c r="W812" s="732"/>
      <c r="X812" s="732"/>
      <c r="Y812" s="732"/>
      <c r="Z812" s="732"/>
      <c r="AA812" s="732"/>
      <c r="AB812" s="732"/>
      <c r="AC812" s="732"/>
      <c r="AD812" s="732"/>
      <c r="AE812" s="732"/>
      <c r="AF812" s="732"/>
      <c r="AG812" s="732"/>
      <c r="AH812" s="732"/>
      <c r="AI812" s="732"/>
      <c r="AJ812" s="732"/>
      <c r="AK812" s="732"/>
      <c r="AL812" s="732"/>
      <c r="AM812" s="732"/>
      <c r="AN812" s="732"/>
      <c r="AO812" s="732"/>
      <c r="AP812" s="732"/>
      <c r="AQ812" s="732"/>
      <c r="AR812" s="732"/>
      <c r="AS812" s="732"/>
      <c r="AT812" s="732"/>
      <c r="AU812" s="732"/>
      <c r="AV812" s="732"/>
      <c r="AW812" s="732"/>
      <c r="AX812" s="732"/>
      <c r="AY812" s="732"/>
      <c r="AZ812" s="732"/>
      <c r="BA812" s="732"/>
      <c r="BB812" s="732"/>
      <c r="BC812" s="732"/>
      <c r="BD812" s="732"/>
      <c r="BE812" s="732"/>
      <c r="BF812" s="732"/>
      <c r="BG812" s="732"/>
      <c r="BH812" s="732"/>
      <c r="BI812" s="732"/>
      <c r="BJ812" s="732"/>
      <c r="BK812" s="732"/>
    </row>
    <row r="813" spans="1:63" ht="22.5" customHeight="1">
      <c r="A813" s="496">
        <v>5</v>
      </c>
      <c r="B813" s="497" t="s">
        <v>4355</v>
      </c>
      <c r="C813" s="498" t="s">
        <v>916</v>
      </c>
      <c r="D813" s="498"/>
      <c r="E813" s="497"/>
      <c r="F813" s="498"/>
      <c r="G813" s="550" t="s">
        <v>3592</v>
      </c>
      <c r="H813" s="549" t="s">
        <v>4072</v>
      </c>
      <c r="I813">
        <f t="shared" si="12"/>
        <v>1</v>
      </c>
      <c r="J813" s="732"/>
      <c r="K813" s="732"/>
      <c r="L813" s="732"/>
      <c r="M813" s="732"/>
      <c r="N813" s="732"/>
      <c r="O813" s="732"/>
      <c r="P813" s="732"/>
      <c r="Q813" s="732"/>
      <c r="R813" s="732"/>
      <c r="S813" s="732"/>
      <c r="T813" s="732"/>
      <c r="U813" s="732"/>
      <c r="V813" s="731">
        <v>1</v>
      </c>
      <c r="W813" s="732"/>
      <c r="X813" s="732"/>
      <c r="Y813" s="732"/>
      <c r="Z813" s="732"/>
      <c r="AA813" s="732"/>
      <c r="AB813" s="732"/>
      <c r="AC813" s="732"/>
      <c r="AD813" s="732"/>
      <c r="AE813" s="732"/>
      <c r="AF813" s="732"/>
      <c r="AG813" s="732"/>
      <c r="AH813" s="732"/>
      <c r="AI813" s="732"/>
      <c r="AJ813" s="732"/>
      <c r="AK813" s="732"/>
      <c r="AL813" s="732"/>
      <c r="AM813" s="732"/>
      <c r="AN813" s="732"/>
      <c r="AO813" s="732"/>
      <c r="AP813" s="732"/>
      <c r="AQ813" s="732"/>
      <c r="AR813" s="732"/>
      <c r="AS813" s="732"/>
      <c r="AT813" s="732"/>
      <c r="AU813" s="732"/>
      <c r="AV813" s="732"/>
      <c r="AW813" s="732"/>
      <c r="AX813" s="732"/>
      <c r="AY813" s="732"/>
      <c r="AZ813" s="732"/>
      <c r="BA813" s="732"/>
      <c r="BB813" s="732"/>
      <c r="BC813" s="732"/>
      <c r="BD813" s="732"/>
      <c r="BE813" s="732"/>
      <c r="BF813" s="732"/>
      <c r="BG813" s="732"/>
      <c r="BH813" s="732"/>
      <c r="BI813" s="732"/>
      <c r="BJ813" s="732"/>
      <c r="BK813" s="732"/>
    </row>
    <row r="814" spans="1:63" ht="22.5" customHeight="1">
      <c r="A814" s="496">
        <v>5</v>
      </c>
      <c r="B814" s="497" t="s">
        <v>4355</v>
      </c>
      <c r="C814" s="498" t="s">
        <v>916</v>
      </c>
      <c r="D814" s="498"/>
      <c r="E814" s="497"/>
      <c r="F814" s="498"/>
      <c r="G814" s="550" t="s">
        <v>3593</v>
      </c>
      <c r="H814" s="549" t="s">
        <v>4073</v>
      </c>
      <c r="I814">
        <f t="shared" si="12"/>
        <v>20</v>
      </c>
      <c r="J814" s="732"/>
      <c r="K814" s="732"/>
      <c r="L814" s="732"/>
      <c r="M814" s="732"/>
      <c r="N814" s="732"/>
      <c r="O814" s="732"/>
      <c r="P814" s="732"/>
      <c r="Q814" s="732"/>
      <c r="R814" s="732"/>
      <c r="S814" s="732"/>
      <c r="T814" s="732"/>
      <c r="U814" s="732"/>
      <c r="V814" s="731">
        <v>20</v>
      </c>
      <c r="W814" s="732"/>
      <c r="X814" s="732"/>
      <c r="Y814" s="732"/>
      <c r="Z814" s="732"/>
      <c r="AA814" s="732"/>
      <c r="AB814" s="732"/>
      <c r="AC814" s="732"/>
      <c r="AD814" s="732"/>
      <c r="AE814" s="732"/>
      <c r="AF814" s="732"/>
      <c r="AG814" s="732"/>
      <c r="AH814" s="732"/>
      <c r="AI814" s="732"/>
      <c r="AJ814" s="732"/>
      <c r="AK814" s="732"/>
      <c r="AL814" s="732"/>
      <c r="AM814" s="732"/>
      <c r="AN814" s="732"/>
      <c r="AO814" s="732"/>
      <c r="AP814" s="732"/>
      <c r="AQ814" s="732"/>
      <c r="AR814" s="732"/>
      <c r="AS814" s="732"/>
      <c r="AT814" s="732"/>
      <c r="AU814" s="732"/>
      <c r="AV814" s="732"/>
      <c r="AW814" s="732"/>
      <c r="AX814" s="732"/>
      <c r="AY814" s="732"/>
      <c r="AZ814" s="732"/>
      <c r="BA814" s="732"/>
      <c r="BB814" s="732"/>
      <c r="BC814" s="732"/>
      <c r="BD814" s="732"/>
      <c r="BE814" s="732"/>
      <c r="BF814" s="732"/>
      <c r="BG814" s="732"/>
      <c r="BH814" s="732"/>
      <c r="BI814" s="732"/>
      <c r="BJ814" s="732"/>
      <c r="BK814" s="732"/>
    </row>
    <row r="815" spans="1:63" ht="22.5" customHeight="1">
      <c r="A815" s="496">
        <v>5</v>
      </c>
      <c r="B815" s="497" t="s">
        <v>4355</v>
      </c>
      <c r="C815" s="498" t="s">
        <v>916</v>
      </c>
      <c r="D815" s="498"/>
      <c r="E815" s="497"/>
      <c r="F815" s="498"/>
      <c r="G815" s="550" t="s">
        <v>3594</v>
      </c>
      <c r="H815" s="549" t="s">
        <v>872</v>
      </c>
      <c r="I815">
        <f t="shared" si="12"/>
        <v>0</v>
      </c>
      <c r="J815" s="732"/>
      <c r="K815" s="732"/>
      <c r="L815" s="732"/>
      <c r="M815" s="732"/>
      <c r="N815" s="732"/>
      <c r="O815" s="732"/>
      <c r="P815" s="732"/>
      <c r="Q815" s="732"/>
      <c r="R815" s="731">
        <v>0</v>
      </c>
      <c r="S815" s="732"/>
      <c r="T815" s="732"/>
      <c r="U815" s="732"/>
      <c r="V815" s="732"/>
      <c r="W815" s="732"/>
      <c r="X815" s="732"/>
      <c r="Y815" s="732"/>
      <c r="Z815" s="732"/>
      <c r="AA815" s="732"/>
      <c r="AB815" s="732"/>
      <c r="AC815" s="732"/>
      <c r="AD815" s="732"/>
      <c r="AE815" s="732"/>
      <c r="AF815" s="732"/>
      <c r="AG815" s="732"/>
      <c r="AH815" s="732"/>
      <c r="AI815" s="732"/>
      <c r="AJ815" s="732"/>
      <c r="AK815" s="732"/>
      <c r="AL815" s="732"/>
      <c r="AM815" s="732"/>
      <c r="AN815" s="732"/>
      <c r="AO815" s="732"/>
      <c r="AP815" s="732"/>
      <c r="AQ815" s="732"/>
      <c r="AR815" s="732"/>
      <c r="AS815" s="732"/>
      <c r="AT815" s="732"/>
      <c r="AU815" s="732"/>
      <c r="AV815" s="732"/>
      <c r="AW815" s="732"/>
      <c r="AX815" s="732"/>
      <c r="AY815" s="732"/>
      <c r="AZ815" s="732"/>
      <c r="BA815" s="732"/>
      <c r="BB815" s="732"/>
      <c r="BC815" s="732"/>
      <c r="BD815" s="732"/>
      <c r="BE815" s="732"/>
      <c r="BF815" s="732"/>
      <c r="BG815" s="732"/>
      <c r="BH815" s="732"/>
      <c r="BI815" s="732"/>
      <c r="BJ815" s="732"/>
      <c r="BK815" s="732"/>
    </row>
    <row r="816" spans="1:63" ht="22.5" customHeight="1">
      <c r="A816" s="496">
        <v>5</v>
      </c>
      <c r="B816" s="497" t="s">
        <v>4355</v>
      </c>
      <c r="C816" s="498" t="s">
        <v>916</v>
      </c>
      <c r="D816" s="498"/>
      <c r="E816" s="497"/>
      <c r="F816" s="498"/>
      <c r="G816" s="550" t="s">
        <v>3595</v>
      </c>
      <c r="H816" s="549" t="s">
        <v>4074</v>
      </c>
      <c r="I816">
        <f t="shared" si="12"/>
        <v>0</v>
      </c>
      <c r="J816" s="732"/>
      <c r="K816" s="732"/>
      <c r="L816" s="732"/>
      <c r="M816" s="732"/>
      <c r="N816" s="732"/>
      <c r="O816" s="732"/>
      <c r="P816" s="732"/>
      <c r="Q816" s="732"/>
      <c r="R816" s="732"/>
      <c r="S816" s="732"/>
      <c r="T816" s="732"/>
      <c r="U816" s="732"/>
      <c r="V816" s="732"/>
      <c r="W816" s="732"/>
      <c r="X816" s="732"/>
      <c r="Y816" s="732"/>
      <c r="Z816" s="732"/>
      <c r="AA816" s="732"/>
      <c r="AB816" s="732"/>
      <c r="AC816" s="732"/>
      <c r="AD816" s="731">
        <v>500</v>
      </c>
      <c r="AE816" s="732"/>
      <c r="AF816" s="732"/>
      <c r="AG816" s="732"/>
      <c r="AH816" s="732"/>
      <c r="AI816" s="732"/>
      <c r="AJ816" s="732"/>
      <c r="AK816" s="732"/>
      <c r="AL816" s="732"/>
      <c r="AM816" s="732"/>
      <c r="AN816" s="732"/>
      <c r="AO816" s="732"/>
      <c r="AP816" s="732"/>
      <c r="AQ816" s="732"/>
      <c r="AR816" s="732"/>
      <c r="AS816" s="732"/>
      <c r="AT816" s="732"/>
      <c r="AU816" s="732"/>
      <c r="AV816" s="732"/>
      <c r="AW816" s="732"/>
      <c r="AX816" s="732"/>
      <c r="AY816" s="732"/>
      <c r="AZ816" s="732"/>
      <c r="BA816" s="732"/>
      <c r="BB816" s="732"/>
      <c r="BC816" s="732"/>
      <c r="BD816" s="732"/>
      <c r="BE816" s="732"/>
      <c r="BF816" s="732"/>
      <c r="BG816" s="732"/>
      <c r="BH816" s="732"/>
      <c r="BI816" s="732"/>
      <c r="BJ816" s="732"/>
      <c r="BK816" s="732"/>
    </row>
    <row r="817" spans="1:63" ht="22.5" customHeight="1">
      <c r="A817" s="496">
        <v>5</v>
      </c>
      <c r="B817" s="497" t="s">
        <v>2529</v>
      </c>
      <c r="C817" s="498" t="s">
        <v>916</v>
      </c>
      <c r="D817" s="498"/>
      <c r="E817" s="497"/>
      <c r="F817" s="498"/>
      <c r="G817" s="550" t="s">
        <v>3596</v>
      </c>
      <c r="H817" s="549" t="s">
        <v>874</v>
      </c>
      <c r="I817">
        <f t="shared" si="12"/>
        <v>0</v>
      </c>
      <c r="J817" s="732"/>
      <c r="K817" s="732"/>
      <c r="L817" s="732"/>
      <c r="M817" s="732"/>
      <c r="N817" s="732"/>
      <c r="O817" s="732"/>
      <c r="P817" s="732"/>
      <c r="Q817" s="732"/>
      <c r="R817" s="732"/>
      <c r="S817" s="732"/>
      <c r="T817" s="732"/>
      <c r="U817" s="732"/>
      <c r="V817" s="732"/>
      <c r="W817" s="732"/>
      <c r="X817" s="732"/>
      <c r="Y817" s="732"/>
      <c r="Z817" s="732"/>
      <c r="AA817" s="732"/>
      <c r="AB817" s="732"/>
      <c r="AC817" s="732"/>
      <c r="AD817" s="732"/>
      <c r="AE817" s="732"/>
      <c r="AF817" s="732"/>
      <c r="AG817" s="732"/>
      <c r="AH817" s="732"/>
      <c r="AI817" s="732"/>
      <c r="AJ817" s="732"/>
      <c r="AK817" s="732"/>
      <c r="AL817" s="732"/>
      <c r="AM817" s="732"/>
      <c r="AN817" s="732"/>
      <c r="AO817" s="732"/>
      <c r="AP817" s="732"/>
      <c r="AQ817" s="732"/>
      <c r="AR817" s="732"/>
      <c r="AS817" s="732"/>
      <c r="AT817" s="732"/>
      <c r="AU817" s="732"/>
      <c r="AV817" s="732"/>
      <c r="AW817" s="732"/>
      <c r="AX817" s="732"/>
      <c r="AY817" s="732"/>
      <c r="AZ817" s="732"/>
      <c r="BA817" s="732"/>
      <c r="BB817" s="732"/>
      <c r="BC817" s="732"/>
      <c r="BD817" s="732"/>
      <c r="BE817" s="732"/>
      <c r="BF817" s="732"/>
      <c r="BG817" s="732"/>
      <c r="BH817" s="732"/>
      <c r="BI817" s="732"/>
      <c r="BJ817" s="732"/>
      <c r="BK817" s="732"/>
    </row>
    <row r="818" spans="1:63" ht="22.5" customHeight="1">
      <c r="A818" s="496">
        <v>5</v>
      </c>
      <c r="B818" s="497" t="s">
        <v>2529</v>
      </c>
      <c r="C818" s="498" t="s">
        <v>916</v>
      </c>
      <c r="D818" s="498"/>
      <c r="E818" s="497"/>
      <c r="F818" s="498"/>
      <c r="G818" s="550" t="s">
        <v>3597</v>
      </c>
      <c r="H818" s="549" t="s">
        <v>875</v>
      </c>
      <c r="I818">
        <f t="shared" si="12"/>
        <v>0</v>
      </c>
      <c r="J818" s="732"/>
      <c r="K818" s="732"/>
      <c r="L818" s="732"/>
      <c r="M818" s="732"/>
      <c r="N818" s="732"/>
      <c r="O818" s="732"/>
      <c r="P818" s="732"/>
      <c r="Q818" s="732"/>
      <c r="R818" s="732"/>
      <c r="S818" s="732"/>
      <c r="T818" s="732"/>
      <c r="U818" s="732"/>
      <c r="V818" s="732"/>
      <c r="W818" s="732"/>
      <c r="X818" s="732"/>
      <c r="Y818" s="732"/>
      <c r="Z818" s="732"/>
      <c r="AA818" s="732"/>
      <c r="AB818" s="732"/>
      <c r="AC818" s="732"/>
      <c r="AD818" s="732"/>
      <c r="AE818" s="732"/>
      <c r="AF818" s="732"/>
      <c r="AG818" s="732"/>
      <c r="AH818" s="732"/>
      <c r="AI818" s="732"/>
      <c r="AJ818" s="732"/>
      <c r="AK818" s="732"/>
      <c r="AL818" s="732"/>
      <c r="AM818" s="732"/>
      <c r="AN818" s="732"/>
      <c r="AO818" s="732"/>
      <c r="AP818" s="732"/>
      <c r="AQ818" s="732"/>
      <c r="AR818" s="732"/>
      <c r="AS818" s="732"/>
      <c r="AT818" s="732"/>
      <c r="AU818" s="732"/>
      <c r="AV818" s="732"/>
      <c r="AW818" s="732"/>
      <c r="AX818" s="732"/>
      <c r="AY818" s="732"/>
      <c r="AZ818" s="732"/>
      <c r="BA818" s="732"/>
      <c r="BB818" s="732"/>
      <c r="BC818" s="732"/>
      <c r="BD818" s="732"/>
      <c r="BE818" s="732"/>
      <c r="BF818" s="732"/>
      <c r="BG818" s="732"/>
      <c r="BH818" s="732"/>
      <c r="BI818" s="732"/>
      <c r="BJ818" s="732"/>
      <c r="BK818" s="732"/>
    </row>
    <row r="819" spans="1:63" ht="22.5" customHeight="1">
      <c r="A819" s="496">
        <v>5</v>
      </c>
      <c r="B819" s="497" t="s">
        <v>2529</v>
      </c>
      <c r="C819" s="498" t="s">
        <v>916</v>
      </c>
      <c r="D819" s="498"/>
      <c r="E819" s="497"/>
      <c r="F819" s="498"/>
      <c r="G819" s="550" t="s">
        <v>3599</v>
      </c>
      <c r="H819" s="549" t="s">
        <v>876</v>
      </c>
      <c r="I819">
        <f t="shared" si="12"/>
        <v>355529.18</v>
      </c>
      <c r="J819" s="732"/>
      <c r="K819" s="732"/>
      <c r="L819" s="732"/>
      <c r="M819" s="732"/>
      <c r="N819" s="732"/>
      <c r="O819" s="732"/>
      <c r="P819" s="732"/>
      <c r="Q819" s="732"/>
      <c r="R819" s="732"/>
      <c r="S819" s="732"/>
      <c r="T819" s="732"/>
      <c r="U819" s="732"/>
      <c r="V819" s="731">
        <v>355529.18</v>
      </c>
      <c r="W819" s="732"/>
      <c r="X819" s="732"/>
      <c r="Y819" s="732"/>
      <c r="Z819" s="732"/>
      <c r="AA819" s="732"/>
      <c r="AB819" s="732"/>
      <c r="AC819" s="732"/>
      <c r="AD819" s="731">
        <v>2222120.69</v>
      </c>
      <c r="AE819" s="732"/>
      <c r="AF819" s="732"/>
      <c r="AG819" s="732"/>
      <c r="AH819" s="732"/>
      <c r="AI819" s="732"/>
      <c r="AJ819" s="732"/>
      <c r="AK819" s="732"/>
      <c r="AL819" s="732"/>
      <c r="AM819" s="732"/>
      <c r="AN819" s="732"/>
      <c r="AO819" s="732"/>
      <c r="AP819" s="732"/>
      <c r="AQ819" s="732"/>
      <c r="AR819" s="731">
        <v>1379320.14</v>
      </c>
      <c r="AS819" s="732"/>
      <c r="AT819" s="732"/>
      <c r="AU819" s="732"/>
      <c r="AV819" s="732"/>
      <c r="AW819" s="732"/>
      <c r="AX819" s="732"/>
      <c r="AY819" s="732"/>
      <c r="AZ819" s="732"/>
      <c r="BA819" s="732"/>
      <c r="BB819" s="732"/>
      <c r="BC819" s="732"/>
      <c r="BD819" s="731">
        <v>71117</v>
      </c>
      <c r="BE819" s="732"/>
      <c r="BF819" s="732"/>
      <c r="BG819" s="732"/>
      <c r="BH819" s="732"/>
      <c r="BI819" s="732"/>
      <c r="BJ819" s="732"/>
      <c r="BK819" s="732"/>
    </row>
    <row r="820" spans="1:63" ht="22.5" customHeight="1">
      <c r="A820" s="496">
        <v>5</v>
      </c>
      <c r="B820" s="497" t="s">
        <v>2529</v>
      </c>
      <c r="C820" s="498" t="s">
        <v>916</v>
      </c>
      <c r="D820" s="498"/>
      <c r="E820" s="497"/>
      <c r="F820" s="498"/>
      <c r="G820" s="550" t="s">
        <v>3600</v>
      </c>
      <c r="H820" s="549" t="s">
        <v>4075</v>
      </c>
      <c r="I820">
        <f t="shared" si="12"/>
        <v>0</v>
      </c>
      <c r="J820" s="732"/>
      <c r="K820" s="732"/>
      <c r="L820" s="732"/>
      <c r="M820" s="732"/>
      <c r="N820" s="732"/>
      <c r="O820" s="732"/>
      <c r="P820" s="732"/>
      <c r="Q820" s="732"/>
      <c r="R820" s="732"/>
      <c r="S820" s="732"/>
      <c r="T820" s="732"/>
      <c r="U820" s="732"/>
      <c r="V820" s="732"/>
      <c r="W820" s="732"/>
      <c r="X820" s="732"/>
      <c r="Y820" s="732"/>
      <c r="Z820" s="732"/>
      <c r="AA820" s="732"/>
      <c r="AB820" s="732"/>
      <c r="AC820" s="732"/>
      <c r="AD820" s="732"/>
      <c r="AE820" s="732"/>
      <c r="AF820" s="732"/>
      <c r="AG820" s="732"/>
      <c r="AH820" s="732"/>
      <c r="AI820" s="732"/>
      <c r="AJ820" s="732"/>
      <c r="AK820" s="732"/>
      <c r="AL820" s="732"/>
      <c r="AM820" s="732"/>
      <c r="AN820" s="732"/>
      <c r="AO820" s="732"/>
      <c r="AP820" s="732"/>
      <c r="AQ820" s="732"/>
      <c r="AR820" s="731">
        <v>492818014.41000003</v>
      </c>
      <c r="AS820" s="732"/>
      <c r="AT820" s="732"/>
      <c r="AU820" s="732"/>
      <c r="AV820" s="732"/>
      <c r="AW820" s="732"/>
      <c r="AX820" s="732"/>
      <c r="AY820" s="732"/>
      <c r="AZ820" s="732"/>
      <c r="BA820" s="732"/>
      <c r="BB820" s="732"/>
      <c r="BC820" s="732"/>
      <c r="BD820" s="732"/>
      <c r="BE820" s="732"/>
      <c r="BF820" s="732"/>
      <c r="BG820" s="732"/>
      <c r="BH820" s="732"/>
      <c r="BI820" s="732"/>
      <c r="BJ820" s="732"/>
      <c r="BK820" s="732"/>
    </row>
    <row r="821" spans="1:63" ht="22.5" customHeight="1">
      <c r="A821" s="496">
        <v>5</v>
      </c>
      <c r="B821" s="497" t="s">
        <v>2529</v>
      </c>
      <c r="C821" s="498" t="s">
        <v>916</v>
      </c>
      <c r="D821" s="498"/>
      <c r="E821" s="497"/>
      <c r="F821" s="498"/>
      <c r="G821" s="550" t="s">
        <v>3601</v>
      </c>
      <c r="H821" s="549" t="s">
        <v>878</v>
      </c>
      <c r="I821">
        <f t="shared" si="12"/>
        <v>0</v>
      </c>
      <c r="J821" s="731">
        <v>420844.02</v>
      </c>
      <c r="K821" s="732"/>
      <c r="L821" s="732"/>
      <c r="M821" s="732"/>
      <c r="N821" s="732"/>
      <c r="O821" s="732"/>
      <c r="P821" s="732"/>
      <c r="Q821" s="732"/>
      <c r="R821" s="732"/>
      <c r="S821" s="732"/>
      <c r="T821" s="732"/>
      <c r="U821" s="732"/>
      <c r="V821" s="732"/>
      <c r="W821" s="732"/>
      <c r="X821" s="732"/>
      <c r="Y821" s="732"/>
      <c r="Z821" s="732"/>
      <c r="AA821" s="732"/>
      <c r="AB821" s="732"/>
      <c r="AC821" s="732"/>
      <c r="AD821" s="731">
        <v>1924089.4</v>
      </c>
      <c r="AE821" s="732"/>
      <c r="AF821" s="732"/>
      <c r="AG821" s="732"/>
      <c r="AH821" s="732"/>
      <c r="AI821" s="732"/>
      <c r="AJ821" s="732"/>
      <c r="AK821" s="732"/>
      <c r="AL821" s="732"/>
      <c r="AM821" s="732"/>
      <c r="AN821" s="732"/>
      <c r="AO821" s="732"/>
      <c r="AP821" s="732"/>
      <c r="AQ821" s="732"/>
      <c r="AR821" s="732"/>
      <c r="AS821" s="732"/>
      <c r="AT821" s="732"/>
      <c r="AU821" s="732"/>
      <c r="AV821" s="732"/>
      <c r="AW821" s="732"/>
      <c r="AX821" s="732"/>
      <c r="AY821" s="732"/>
      <c r="AZ821" s="732"/>
      <c r="BA821" s="732"/>
      <c r="BB821" s="732"/>
      <c r="BC821" s="732"/>
      <c r="BD821" s="732"/>
      <c r="BE821" s="732"/>
      <c r="BF821" s="732"/>
      <c r="BG821" s="732"/>
      <c r="BH821" s="732"/>
      <c r="BI821" s="732"/>
      <c r="BJ821" s="732"/>
      <c r="BK821" s="732"/>
    </row>
    <row r="822" spans="1:63" ht="22.5" customHeight="1">
      <c r="A822" s="496">
        <v>5</v>
      </c>
      <c r="B822" s="497" t="s">
        <v>2529</v>
      </c>
      <c r="C822" s="498" t="s">
        <v>916</v>
      </c>
      <c r="D822" s="498"/>
      <c r="E822" s="497"/>
      <c r="F822" s="498"/>
      <c r="G822" s="550" t="s">
        <v>3603</v>
      </c>
      <c r="H822" s="549" t="s">
        <v>4076</v>
      </c>
      <c r="I822">
        <f t="shared" si="12"/>
        <v>0</v>
      </c>
      <c r="J822" s="732"/>
      <c r="K822" s="732"/>
      <c r="L822" s="732"/>
      <c r="M822" s="732"/>
      <c r="N822" s="732"/>
      <c r="O822" s="732"/>
      <c r="P822" s="732"/>
      <c r="Q822" s="732"/>
      <c r="R822" s="732"/>
      <c r="S822" s="732"/>
      <c r="T822" s="732"/>
      <c r="U822" s="732"/>
      <c r="V822" s="732"/>
      <c r="W822" s="732"/>
      <c r="X822" s="732"/>
      <c r="Y822" s="732"/>
      <c r="Z822" s="732"/>
      <c r="AA822" s="732"/>
      <c r="AB822" s="732"/>
      <c r="AC822" s="732"/>
      <c r="AD822" s="732"/>
      <c r="AE822" s="732"/>
      <c r="AF822" s="732"/>
      <c r="AG822" s="732"/>
      <c r="AH822" s="732"/>
      <c r="AI822" s="732"/>
      <c r="AJ822" s="732"/>
      <c r="AK822" s="732"/>
      <c r="AL822" s="732"/>
      <c r="AM822" s="732"/>
      <c r="AN822" s="732"/>
      <c r="AO822" s="732"/>
      <c r="AP822" s="732"/>
      <c r="AQ822" s="732"/>
      <c r="AR822" s="732"/>
      <c r="AS822" s="732"/>
      <c r="AT822" s="732"/>
      <c r="AU822" s="732"/>
      <c r="AV822" s="732"/>
      <c r="AW822" s="732"/>
      <c r="AX822" s="732"/>
      <c r="AY822" s="732"/>
      <c r="AZ822" s="732"/>
      <c r="BA822" s="732"/>
      <c r="BB822" s="732"/>
      <c r="BC822" s="732"/>
      <c r="BD822" s="731">
        <v>800000</v>
      </c>
      <c r="BE822" s="732"/>
      <c r="BF822" s="732"/>
      <c r="BG822" s="732"/>
      <c r="BH822" s="732"/>
      <c r="BI822" s="732"/>
      <c r="BJ822" s="732"/>
      <c r="BK822" s="732"/>
    </row>
    <row r="823" spans="1:63" ht="22.5" customHeight="1">
      <c r="A823" s="496">
        <v>5</v>
      </c>
      <c r="B823" s="497" t="s">
        <v>2529</v>
      </c>
      <c r="C823" s="498" t="s">
        <v>916</v>
      </c>
      <c r="D823" s="498"/>
      <c r="E823" s="497"/>
      <c r="F823" s="498"/>
      <c r="G823" s="550" t="s">
        <v>4077</v>
      </c>
      <c r="H823" s="549" t="s">
        <v>4078</v>
      </c>
      <c r="I823">
        <f t="shared" si="12"/>
        <v>0</v>
      </c>
      <c r="J823" s="732"/>
      <c r="K823" s="732"/>
      <c r="L823" s="732"/>
      <c r="M823" s="732"/>
      <c r="N823" s="732"/>
      <c r="O823" s="732"/>
      <c r="P823" s="732"/>
      <c r="Q823" s="732"/>
      <c r="R823" s="732"/>
      <c r="S823" s="732"/>
      <c r="T823" s="732"/>
      <c r="U823" s="732"/>
      <c r="V823" s="732"/>
      <c r="W823" s="732"/>
      <c r="X823" s="732"/>
      <c r="Y823" s="732"/>
      <c r="Z823" s="732"/>
      <c r="AA823" s="732"/>
      <c r="AB823" s="732"/>
      <c r="AC823" s="732"/>
      <c r="AD823" s="732"/>
      <c r="AE823" s="732"/>
      <c r="AF823" s="732"/>
      <c r="AG823" s="732"/>
      <c r="AH823" s="732"/>
      <c r="AI823" s="732"/>
      <c r="AJ823" s="732"/>
      <c r="AK823" s="732"/>
      <c r="AL823" s="732"/>
      <c r="AM823" s="732"/>
      <c r="AN823" s="732"/>
      <c r="AO823" s="732"/>
      <c r="AP823" s="732"/>
      <c r="AQ823" s="732"/>
      <c r="AR823" s="732"/>
      <c r="AS823" s="732"/>
      <c r="AT823" s="732"/>
      <c r="AU823" s="732"/>
      <c r="AV823" s="732"/>
      <c r="AW823" s="732"/>
      <c r="AX823" s="732"/>
      <c r="AY823" s="732"/>
      <c r="AZ823" s="732"/>
      <c r="BA823" s="732"/>
      <c r="BB823" s="732"/>
      <c r="BC823" s="732"/>
      <c r="BD823" s="732"/>
      <c r="BE823" s="732"/>
      <c r="BF823" s="732"/>
      <c r="BG823" s="732"/>
      <c r="BH823" s="732"/>
      <c r="BI823" s="732"/>
      <c r="BJ823" s="732"/>
      <c r="BK823" s="732"/>
    </row>
    <row r="824" spans="1:63" ht="22.5" customHeight="1">
      <c r="A824" s="496">
        <v>5</v>
      </c>
      <c r="B824" s="497" t="s">
        <v>2529</v>
      </c>
      <c r="C824" s="498" t="s">
        <v>916</v>
      </c>
      <c r="D824" s="498"/>
      <c r="E824" s="497"/>
      <c r="F824" s="498"/>
      <c r="G824" s="550" t="s">
        <v>4079</v>
      </c>
      <c r="H824" s="556" t="s">
        <v>881</v>
      </c>
      <c r="I824">
        <f t="shared" si="12"/>
        <v>0</v>
      </c>
      <c r="J824" s="732"/>
      <c r="K824" s="732"/>
      <c r="L824" s="732"/>
      <c r="M824" s="732"/>
      <c r="N824" s="732"/>
      <c r="O824" s="732"/>
      <c r="P824" s="732"/>
      <c r="Q824" s="732"/>
      <c r="R824" s="732"/>
      <c r="S824" s="732"/>
      <c r="T824" s="732"/>
      <c r="U824" s="732"/>
      <c r="V824" s="732"/>
      <c r="W824" s="732"/>
      <c r="X824" s="732"/>
      <c r="Y824" s="732"/>
      <c r="Z824" s="732"/>
      <c r="AA824" s="732"/>
      <c r="AB824" s="732"/>
      <c r="AC824" s="732"/>
      <c r="AD824" s="732"/>
      <c r="AE824" s="732"/>
      <c r="AF824" s="732"/>
      <c r="AG824" s="732"/>
      <c r="AH824" s="732"/>
      <c r="AI824" s="732"/>
      <c r="AJ824" s="732"/>
      <c r="AK824" s="732"/>
      <c r="AL824" s="732"/>
      <c r="AM824" s="732"/>
      <c r="AN824" s="732"/>
      <c r="AO824" s="732"/>
      <c r="AP824" s="732"/>
      <c r="AQ824" s="732"/>
      <c r="AR824" s="732"/>
      <c r="AS824" s="732"/>
      <c r="AT824" s="732"/>
      <c r="AU824" s="732"/>
      <c r="AV824" s="732"/>
      <c r="AW824" s="732"/>
      <c r="AX824" s="732"/>
      <c r="AY824" s="732"/>
      <c r="AZ824" s="732"/>
      <c r="BA824" s="732"/>
      <c r="BB824" s="732"/>
      <c r="BC824" s="732"/>
      <c r="BD824" s="732"/>
      <c r="BE824" s="732"/>
      <c r="BF824" s="732"/>
      <c r="BG824" s="732"/>
      <c r="BH824" s="732"/>
      <c r="BI824" s="732"/>
      <c r="BJ824" s="732"/>
      <c r="BK824" s="732"/>
    </row>
    <row r="825" spans="1:63" ht="22.5" customHeight="1">
      <c r="A825" s="496">
        <v>5</v>
      </c>
      <c r="B825" s="497" t="s">
        <v>2529</v>
      </c>
      <c r="C825" s="498" t="s">
        <v>916</v>
      </c>
      <c r="D825" s="498"/>
      <c r="E825" s="497"/>
      <c r="F825" s="498"/>
      <c r="G825" s="550" t="s">
        <v>3604</v>
      </c>
      <c r="H825" s="549" t="s">
        <v>881</v>
      </c>
      <c r="I825">
        <f t="shared" si="12"/>
        <v>0</v>
      </c>
      <c r="J825" s="732"/>
      <c r="K825" s="732"/>
      <c r="L825" s="732"/>
      <c r="M825" s="732"/>
      <c r="N825" s="732"/>
      <c r="O825" s="732"/>
      <c r="P825" s="732"/>
      <c r="Q825" s="732"/>
      <c r="R825" s="732"/>
      <c r="S825" s="732"/>
      <c r="T825" s="732"/>
      <c r="U825" s="732"/>
      <c r="V825" s="732"/>
      <c r="W825" s="732"/>
      <c r="X825" s="732"/>
      <c r="Y825" s="732"/>
      <c r="Z825" s="732"/>
      <c r="AA825" s="732"/>
      <c r="AB825" s="732"/>
      <c r="AC825" s="732"/>
      <c r="AD825" s="732"/>
      <c r="AE825" s="732"/>
      <c r="AF825" s="732"/>
      <c r="AG825" s="732"/>
      <c r="AH825" s="732"/>
      <c r="AI825" s="732"/>
      <c r="AJ825" s="732"/>
      <c r="AK825" s="732"/>
      <c r="AL825" s="732"/>
      <c r="AM825" s="732"/>
      <c r="AN825" s="732"/>
      <c r="AO825" s="732"/>
      <c r="AP825" s="732"/>
      <c r="AQ825" s="732"/>
      <c r="AR825" s="732"/>
      <c r="AS825" s="732"/>
      <c r="AT825" s="732"/>
      <c r="AU825" s="732"/>
      <c r="AV825" s="732"/>
      <c r="AW825" s="732"/>
      <c r="AX825" s="732"/>
      <c r="AY825" s="732"/>
      <c r="AZ825" s="732"/>
      <c r="BA825" s="732"/>
      <c r="BB825" s="732"/>
      <c r="BC825" s="732"/>
      <c r="BD825" s="732"/>
      <c r="BE825" s="732"/>
      <c r="BF825" s="732"/>
      <c r="BG825" s="732"/>
      <c r="BH825" s="732"/>
      <c r="BI825" s="732"/>
      <c r="BJ825" s="731">
        <v>1</v>
      </c>
      <c r="BK825" s="732"/>
    </row>
    <row r="826" spans="1:63" ht="22.5" customHeight="1">
      <c r="A826" s="496">
        <v>5</v>
      </c>
      <c r="B826" s="497" t="s">
        <v>2529</v>
      </c>
      <c r="C826" s="498" t="s">
        <v>916</v>
      </c>
      <c r="D826" s="498"/>
      <c r="E826" s="497"/>
      <c r="F826" s="498"/>
      <c r="G826" s="550" t="s">
        <v>3605</v>
      </c>
      <c r="H826" s="556" t="s">
        <v>883</v>
      </c>
      <c r="I826">
        <f t="shared" si="12"/>
        <v>0</v>
      </c>
      <c r="J826" s="732"/>
      <c r="K826" s="732"/>
      <c r="L826" s="732"/>
      <c r="M826" s="732"/>
      <c r="N826" s="732"/>
      <c r="O826" s="732"/>
      <c r="P826" s="732"/>
      <c r="Q826" s="732"/>
      <c r="R826" s="732"/>
      <c r="S826" s="732"/>
      <c r="T826" s="732"/>
      <c r="U826" s="732"/>
      <c r="V826" s="732"/>
      <c r="W826" s="731">
        <v>80500</v>
      </c>
      <c r="X826" s="732"/>
      <c r="Y826" s="732"/>
      <c r="Z826" s="732"/>
      <c r="AA826" s="732"/>
      <c r="AB826" s="732"/>
      <c r="AC826" s="732"/>
      <c r="AD826" s="732"/>
      <c r="AE826" s="732"/>
      <c r="AF826" s="732"/>
      <c r="AG826" s="732"/>
      <c r="AH826" s="732"/>
      <c r="AI826" s="732"/>
      <c r="AJ826" s="732"/>
      <c r="AK826" s="732"/>
      <c r="AL826" s="732"/>
      <c r="AM826" s="732"/>
      <c r="AN826" s="732"/>
      <c r="AO826" s="732"/>
      <c r="AP826" s="732"/>
      <c r="AQ826" s="732"/>
      <c r="AR826" s="731">
        <v>15907100</v>
      </c>
      <c r="AS826" s="732"/>
      <c r="AT826" s="732"/>
      <c r="AU826" s="732"/>
      <c r="AV826" s="732"/>
      <c r="AW826" s="732"/>
      <c r="AX826" s="732"/>
      <c r="AY826" s="732"/>
      <c r="AZ826" s="732"/>
      <c r="BA826" s="732"/>
      <c r="BB826" s="732"/>
      <c r="BC826" s="732"/>
      <c r="BD826" s="732"/>
      <c r="BE826" s="732"/>
      <c r="BF826" s="731">
        <v>18000</v>
      </c>
      <c r="BG826" s="732"/>
      <c r="BH826" s="732"/>
      <c r="BI826" s="732"/>
      <c r="BJ826" s="732"/>
      <c r="BK826" s="732"/>
    </row>
    <row r="827" spans="1:63" ht="22.5" customHeight="1">
      <c r="A827" s="496">
        <v>5</v>
      </c>
      <c r="B827" s="497" t="s">
        <v>2529</v>
      </c>
      <c r="C827" s="498" t="s">
        <v>916</v>
      </c>
      <c r="D827" s="498"/>
      <c r="E827" s="497"/>
      <c r="F827" s="498"/>
      <c r="G827" s="550" t="s">
        <v>3606</v>
      </c>
      <c r="H827" s="549" t="s">
        <v>4080</v>
      </c>
      <c r="I827">
        <f t="shared" si="12"/>
        <v>0</v>
      </c>
      <c r="J827" s="731">
        <v>3061500</v>
      </c>
      <c r="K827" s="731">
        <v>280000</v>
      </c>
      <c r="L827" s="731">
        <v>360000</v>
      </c>
      <c r="M827" s="731">
        <v>600000</v>
      </c>
      <c r="N827" s="731">
        <v>760000</v>
      </c>
      <c r="O827" s="731">
        <v>760000</v>
      </c>
      <c r="P827" s="732"/>
      <c r="Q827" s="731">
        <v>280000</v>
      </c>
      <c r="R827" s="731">
        <v>520000</v>
      </c>
      <c r="S827" s="731">
        <v>280000</v>
      </c>
      <c r="T827" s="731">
        <v>320000</v>
      </c>
      <c r="U827" s="731">
        <v>280000</v>
      </c>
      <c r="V827" s="732"/>
      <c r="W827" s="731">
        <v>80000</v>
      </c>
      <c r="X827" s="731">
        <v>240000</v>
      </c>
      <c r="Y827" s="732"/>
      <c r="Z827" s="731">
        <v>200000</v>
      </c>
      <c r="AA827" s="732"/>
      <c r="AB827" s="732"/>
      <c r="AC827" s="731">
        <v>480000</v>
      </c>
      <c r="AD827" s="731">
        <v>5880000</v>
      </c>
      <c r="AE827" s="731">
        <v>320000</v>
      </c>
      <c r="AF827" s="732"/>
      <c r="AG827" s="731">
        <v>440000</v>
      </c>
      <c r="AH827" s="731">
        <v>440000</v>
      </c>
      <c r="AI827" s="731">
        <v>560000</v>
      </c>
      <c r="AJ827" s="731">
        <v>960000</v>
      </c>
      <c r="AK827" s="731">
        <v>360000</v>
      </c>
      <c r="AL827" s="731">
        <v>200000</v>
      </c>
      <c r="AM827" s="731">
        <v>720000</v>
      </c>
      <c r="AN827" s="732"/>
      <c r="AO827" s="731">
        <v>160000</v>
      </c>
      <c r="AP827" s="732"/>
      <c r="AQ827" s="732"/>
      <c r="AR827" s="732"/>
      <c r="AS827" s="732"/>
      <c r="AT827" s="731">
        <v>700000</v>
      </c>
      <c r="AU827" s="732"/>
      <c r="AV827" s="731">
        <v>440000</v>
      </c>
      <c r="AW827" s="731">
        <v>620000</v>
      </c>
      <c r="AX827" s="731">
        <v>360000</v>
      </c>
      <c r="AY827" s="732"/>
      <c r="AZ827" s="731">
        <v>338900</v>
      </c>
      <c r="BA827" s="731">
        <v>55000</v>
      </c>
      <c r="BB827" s="732"/>
      <c r="BC827" s="732"/>
      <c r="BD827" s="732"/>
      <c r="BE827" s="731">
        <v>360000</v>
      </c>
      <c r="BF827" s="732"/>
      <c r="BG827" s="732"/>
      <c r="BH827" s="732"/>
      <c r="BI827" s="732"/>
      <c r="BJ827" s="731">
        <v>440000</v>
      </c>
      <c r="BK827" s="731">
        <v>160000</v>
      </c>
    </row>
    <row r="828" spans="1:63" ht="22.5" customHeight="1">
      <c r="A828" s="496">
        <v>5</v>
      </c>
      <c r="B828" s="497" t="s">
        <v>2529</v>
      </c>
      <c r="C828" s="498" t="s">
        <v>916</v>
      </c>
      <c r="D828" s="498"/>
      <c r="E828" s="497"/>
      <c r="F828" s="498"/>
      <c r="G828" s="550" t="s">
        <v>3607</v>
      </c>
      <c r="H828" s="549" t="s">
        <v>885</v>
      </c>
      <c r="I828">
        <f t="shared" si="12"/>
        <v>0</v>
      </c>
      <c r="J828" s="732"/>
      <c r="K828" s="732"/>
      <c r="L828" s="732"/>
      <c r="M828" s="732"/>
      <c r="N828" s="732"/>
      <c r="O828" s="732"/>
      <c r="P828" s="732"/>
      <c r="Q828" s="732"/>
      <c r="R828" s="732"/>
      <c r="S828" s="732"/>
      <c r="T828" s="732"/>
      <c r="U828" s="732"/>
      <c r="V828" s="732"/>
      <c r="W828" s="732"/>
      <c r="X828" s="732"/>
      <c r="Y828" s="732"/>
      <c r="Z828" s="732"/>
      <c r="AA828" s="732"/>
      <c r="AB828" s="732"/>
      <c r="AC828" s="731">
        <v>89700</v>
      </c>
      <c r="AD828" s="732"/>
      <c r="AE828" s="732"/>
      <c r="AF828" s="732"/>
      <c r="AG828" s="732"/>
      <c r="AH828" s="732"/>
      <c r="AI828" s="732"/>
      <c r="AJ828" s="732"/>
      <c r="AK828" s="732"/>
      <c r="AL828" s="732"/>
      <c r="AM828" s="732"/>
      <c r="AN828" s="732"/>
      <c r="AO828" s="732"/>
      <c r="AP828" s="732"/>
      <c r="AQ828" s="732"/>
      <c r="AR828" s="732"/>
      <c r="AS828" s="732"/>
      <c r="AT828" s="732"/>
      <c r="AU828" s="732"/>
      <c r="AV828" s="732"/>
      <c r="AW828" s="732"/>
      <c r="AX828" s="732"/>
      <c r="AY828" s="732"/>
      <c r="AZ828" s="732"/>
      <c r="BA828" s="732"/>
      <c r="BB828" s="732"/>
      <c r="BC828" s="732"/>
      <c r="BD828" s="732"/>
      <c r="BE828" s="732"/>
      <c r="BF828" s="732"/>
      <c r="BG828" s="732"/>
      <c r="BH828" s="732"/>
      <c r="BI828" s="732"/>
      <c r="BJ828" s="732"/>
      <c r="BK828" s="732"/>
    </row>
    <row r="829" spans="1:63" ht="22.5" customHeight="1">
      <c r="A829" s="496">
        <v>5</v>
      </c>
      <c r="B829" s="497" t="s">
        <v>2529</v>
      </c>
      <c r="C829" s="498" t="s">
        <v>916</v>
      </c>
      <c r="D829" s="498"/>
      <c r="E829" s="497"/>
      <c r="F829" s="498"/>
      <c r="G829" s="550" t="s">
        <v>3608</v>
      </c>
      <c r="H829" s="549" t="s">
        <v>886</v>
      </c>
      <c r="I829">
        <f t="shared" si="12"/>
        <v>7380998.0700000003</v>
      </c>
      <c r="J829" s="731">
        <v>310407.75</v>
      </c>
      <c r="K829" s="731">
        <v>10430.74</v>
      </c>
      <c r="L829" s="731">
        <v>94550.3</v>
      </c>
      <c r="M829" s="731">
        <v>10400</v>
      </c>
      <c r="N829" s="731">
        <v>418183.23</v>
      </c>
      <c r="O829" s="731">
        <v>657675</v>
      </c>
      <c r="P829" s="732"/>
      <c r="Q829" s="732"/>
      <c r="R829" s="731">
        <v>955</v>
      </c>
      <c r="S829" s="732"/>
      <c r="T829" s="731">
        <v>194132.5</v>
      </c>
      <c r="U829" s="732"/>
      <c r="V829" s="731">
        <v>7380998.0700000003</v>
      </c>
      <c r="W829" s="731">
        <v>39605</v>
      </c>
      <c r="X829" s="731">
        <v>533346.36</v>
      </c>
      <c r="Y829" s="732"/>
      <c r="Z829" s="732"/>
      <c r="AA829" s="731">
        <v>124466</v>
      </c>
      <c r="AB829" s="732"/>
      <c r="AC829" s="731">
        <v>30060</v>
      </c>
      <c r="AD829" s="731">
        <v>1978034.94</v>
      </c>
      <c r="AE829" s="731">
        <v>124220.01</v>
      </c>
      <c r="AF829" s="731">
        <v>73280.399999999994</v>
      </c>
      <c r="AG829" s="731">
        <v>16460</v>
      </c>
      <c r="AH829" s="731">
        <v>223463</v>
      </c>
      <c r="AI829" s="731">
        <v>103010</v>
      </c>
      <c r="AJ829" s="731">
        <v>44194.5</v>
      </c>
      <c r="AK829" s="731">
        <v>67.11</v>
      </c>
      <c r="AL829" s="732"/>
      <c r="AM829" s="731">
        <v>130689.39</v>
      </c>
      <c r="AN829" s="731">
        <v>138790</v>
      </c>
      <c r="AO829" s="731">
        <v>53520</v>
      </c>
      <c r="AP829" s="731">
        <v>901614</v>
      </c>
      <c r="AQ829" s="731">
        <v>10000</v>
      </c>
      <c r="AR829" s="732"/>
      <c r="AS829" s="731">
        <v>810</v>
      </c>
      <c r="AT829" s="731">
        <v>250095</v>
      </c>
      <c r="AU829" s="731">
        <v>3791.72</v>
      </c>
      <c r="AV829" s="731">
        <v>131590</v>
      </c>
      <c r="AW829" s="731">
        <v>105080</v>
      </c>
      <c r="AX829" s="731">
        <v>66200</v>
      </c>
      <c r="AY829" s="731">
        <v>62655</v>
      </c>
      <c r="AZ829" s="731">
        <v>93087</v>
      </c>
      <c r="BA829" s="731">
        <v>248640</v>
      </c>
      <c r="BB829" s="731">
        <v>42215</v>
      </c>
      <c r="BC829" s="732"/>
      <c r="BD829" s="731">
        <v>10000.01</v>
      </c>
      <c r="BE829" s="732"/>
      <c r="BF829" s="731">
        <v>112576</v>
      </c>
      <c r="BG829" s="731">
        <v>75651</v>
      </c>
      <c r="BH829" s="732"/>
      <c r="BI829" s="732"/>
      <c r="BJ829" s="731">
        <v>144700</v>
      </c>
      <c r="BK829" s="731">
        <v>15625</v>
      </c>
    </row>
    <row r="830" spans="1:63" ht="22.5" customHeight="1">
      <c r="A830" s="496">
        <v>5</v>
      </c>
      <c r="B830" s="497" t="s">
        <v>2529</v>
      </c>
      <c r="C830" s="498" t="s">
        <v>916</v>
      </c>
      <c r="D830" s="498"/>
      <c r="E830" s="497"/>
      <c r="F830" s="498"/>
      <c r="G830" s="550" t="s">
        <v>3609</v>
      </c>
      <c r="H830" s="549" t="s">
        <v>4081</v>
      </c>
      <c r="I830">
        <f t="shared" si="12"/>
        <v>0</v>
      </c>
      <c r="J830" s="732"/>
      <c r="K830" s="732"/>
      <c r="L830" s="732"/>
      <c r="M830" s="732"/>
      <c r="N830" s="732"/>
      <c r="O830" s="732"/>
      <c r="P830" s="732"/>
      <c r="Q830" s="732"/>
      <c r="R830" s="732"/>
      <c r="S830" s="732"/>
      <c r="T830" s="732"/>
      <c r="U830" s="732"/>
      <c r="V830" s="732"/>
      <c r="W830" s="732"/>
      <c r="X830" s="732"/>
      <c r="Y830" s="732"/>
      <c r="Z830" s="732"/>
      <c r="AA830" s="732"/>
      <c r="AB830" s="732"/>
      <c r="AC830" s="732"/>
      <c r="AD830" s="732"/>
      <c r="AE830" s="732"/>
      <c r="AF830" s="732"/>
      <c r="AG830" s="732"/>
      <c r="AH830" s="732"/>
      <c r="AI830" s="732"/>
      <c r="AJ830" s="732"/>
      <c r="AK830" s="732"/>
      <c r="AL830" s="732"/>
      <c r="AM830" s="732"/>
      <c r="AN830" s="732"/>
      <c r="AO830" s="732"/>
      <c r="AP830" s="732"/>
      <c r="AQ830" s="732"/>
      <c r="AR830" s="732"/>
      <c r="AS830" s="732"/>
      <c r="AT830" s="732"/>
      <c r="AU830" s="732"/>
      <c r="AV830" s="732"/>
      <c r="AW830" s="732"/>
      <c r="AX830" s="732"/>
      <c r="AY830" s="732"/>
      <c r="AZ830" s="732"/>
      <c r="BA830" s="732"/>
      <c r="BB830" s="732"/>
      <c r="BC830" s="732"/>
      <c r="BD830" s="732"/>
      <c r="BE830" s="732"/>
      <c r="BF830" s="732"/>
      <c r="BG830" s="732"/>
      <c r="BH830" s="732"/>
      <c r="BI830" s="732"/>
      <c r="BJ830" s="732"/>
      <c r="BK830" s="732"/>
    </row>
    <row r="831" spans="1:63" ht="22.5" customHeight="1">
      <c r="A831" s="496">
        <v>5</v>
      </c>
      <c r="B831" s="497" t="s">
        <v>2529</v>
      </c>
      <c r="C831" s="498" t="s">
        <v>916</v>
      </c>
      <c r="D831" s="498"/>
      <c r="E831" s="497"/>
      <c r="F831" s="498"/>
      <c r="G831" s="550" t="s">
        <v>3610</v>
      </c>
      <c r="H831" s="549" t="s">
        <v>4082</v>
      </c>
      <c r="I831">
        <f t="shared" si="12"/>
        <v>0</v>
      </c>
      <c r="J831" s="732"/>
      <c r="K831" s="732"/>
      <c r="L831" s="731">
        <v>29140</v>
      </c>
      <c r="M831" s="732"/>
      <c r="N831" s="732"/>
      <c r="O831" s="732"/>
      <c r="P831" s="732"/>
      <c r="Q831" s="732"/>
      <c r="R831" s="732"/>
      <c r="S831" s="732"/>
      <c r="T831" s="732"/>
      <c r="U831" s="732"/>
      <c r="V831" s="732"/>
      <c r="W831" s="732"/>
      <c r="X831" s="731">
        <v>101861</v>
      </c>
      <c r="Y831" s="732"/>
      <c r="Z831" s="732"/>
      <c r="AA831" s="732"/>
      <c r="AB831" s="732"/>
      <c r="AC831" s="732"/>
      <c r="AD831" s="732"/>
      <c r="AE831" s="732"/>
      <c r="AF831" s="732"/>
      <c r="AG831" s="732"/>
      <c r="AH831" s="732"/>
      <c r="AI831" s="732"/>
      <c r="AJ831" s="732"/>
      <c r="AK831" s="732"/>
      <c r="AL831" s="732"/>
      <c r="AM831" s="732"/>
      <c r="AN831" s="732"/>
      <c r="AO831" s="732"/>
      <c r="AP831" s="732"/>
      <c r="AQ831" s="732"/>
      <c r="AR831" s="732"/>
      <c r="AS831" s="732"/>
      <c r="AT831" s="732"/>
      <c r="AU831" s="732"/>
      <c r="AV831" s="732"/>
      <c r="AW831" s="732"/>
      <c r="AX831" s="732"/>
      <c r="AY831" s="732"/>
      <c r="AZ831" s="731">
        <v>873.53</v>
      </c>
      <c r="BA831" s="732"/>
      <c r="BB831" s="732"/>
      <c r="BC831" s="732"/>
      <c r="BD831" s="732"/>
      <c r="BE831" s="732"/>
      <c r="BF831" s="732"/>
      <c r="BG831" s="732"/>
      <c r="BH831" s="732"/>
      <c r="BI831" s="732"/>
      <c r="BJ831" s="732"/>
      <c r="BK831" s="732"/>
    </row>
    <row r="832" spans="1:63" ht="22.5" customHeight="1">
      <c r="A832" s="496">
        <v>5</v>
      </c>
      <c r="B832" s="497" t="s">
        <v>2529</v>
      </c>
      <c r="C832" s="498" t="s">
        <v>916</v>
      </c>
      <c r="D832" s="498"/>
      <c r="E832" s="497"/>
      <c r="F832" s="498"/>
      <c r="G832" s="550" t="s">
        <v>3611</v>
      </c>
      <c r="H832" s="549" t="s">
        <v>4083</v>
      </c>
      <c r="I832">
        <f t="shared" si="12"/>
        <v>0</v>
      </c>
      <c r="J832" s="732"/>
      <c r="K832" s="732"/>
      <c r="L832" s="732"/>
      <c r="M832" s="732"/>
      <c r="N832" s="732"/>
      <c r="O832" s="731">
        <v>733949.99</v>
      </c>
      <c r="P832" s="732"/>
      <c r="Q832" s="732"/>
      <c r="R832" s="731">
        <v>63900</v>
      </c>
      <c r="S832" s="732"/>
      <c r="T832" s="732"/>
      <c r="U832" s="732"/>
      <c r="V832" s="732"/>
      <c r="W832" s="732"/>
      <c r="X832" s="731">
        <v>145200</v>
      </c>
      <c r="Y832" s="732"/>
      <c r="Z832" s="732"/>
      <c r="AA832" s="732"/>
      <c r="AB832" s="732"/>
      <c r="AC832" s="732"/>
      <c r="AD832" s="732"/>
      <c r="AE832" s="731">
        <v>218214.29</v>
      </c>
      <c r="AF832" s="732"/>
      <c r="AG832" s="732"/>
      <c r="AH832" s="731">
        <v>396706</v>
      </c>
      <c r="AI832" s="732"/>
      <c r="AJ832" s="731">
        <v>460000</v>
      </c>
      <c r="AK832" s="732"/>
      <c r="AL832" s="732"/>
      <c r="AM832" s="731">
        <v>2</v>
      </c>
      <c r="AN832" s="731">
        <v>78747</v>
      </c>
      <c r="AO832" s="732"/>
      <c r="AP832" s="732"/>
      <c r="AQ832" s="731">
        <v>4903</v>
      </c>
      <c r="AR832" s="732"/>
      <c r="AS832" s="732"/>
      <c r="AT832" s="732"/>
      <c r="AU832" s="732"/>
      <c r="AV832" s="732"/>
      <c r="AW832" s="732"/>
      <c r="AX832" s="732"/>
      <c r="AY832" s="732"/>
      <c r="AZ832" s="732"/>
      <c r="BA832" s="732"/>
      <c r="BB832" s="732"/>
      <c r="BC832" s="732"/>
      <c r="BD832" s="731">
        <v>391847.2</v>
      </c>
      <c r="BE832" s="732"/>
      <c r="BF832" s="732"/>
      <c r="BG832" s="732"/>
      <c r="BH832" s="732"/>
      <c r="BI832" s="732"/>
      <c r="BJ832" s="732"/>
      <c r="BK832" s="732"/>
    </row>
    <row r="833" spans="1:63" ht="22.5" customHeight="1">
      <c r="A833" s="496">
        <v>5</v>
      </c>
      <c r="B833" s="497" t="s">
        <v>2529</v>
      </c>
      <c r="C833" s="498" t="s">
        <v>916</v>
      </c>
      <c r="D833" s="498"/>
      <c r="E833" s="497"/>
      <c r="F833" s="498"/>
      <c r="G833" s="550" t="s">
        <v>3612</v>
      </c>
      <c r="H833" s="549" t="s">
        <v>4084</v>
      </c>
      <c r="I833">
        <f t="shared" si="12"/>
        <v>0</v>
      </c>
      <c r="J833" s="732"/>
      <c r="K833" s="732"/>
      <c r="L833" s="732"/>
      <c r="M833" s="732"/>
      <c r="N833" s="732"/>
      <c r="O833" s="732"/>
      <c r="P833" s="732"/>
      <c r="Q833" s="732"/>
      <c r="R833" s="732"/>
      <c r="S833" s="732"/>
      <c r="T833" s="732"/>
      <c r="U833" s="732"/>
      <c r="V833" s="732"/>
      <c r="W833" s="732"/>
      <c r="X833" s="732"/>
      <c r="Y833" s="732"/>
      <c r="Z833" s="732"/>
      <c r="AA833" s="732"/>
      <c r="AB833" s="731">
        <v>57603.81</v>
      </c>
      <c r="AC833" s="731">
        <v>39242.089999999997</v>
      </c>
      <c r="AD833" s="732"/>
      <c r="AE833" s="732"/>
      <c r="AF833" s="732"/>
      <c r="AG833" s="731">
        <v>139768.25</v>
      </c>
      <c r="AH833" s="732"/>
      <c r="AI833" s="732"/>
      <c r="AJ833" s="732"/>
      <c r="AK833" s="732"/>
      <c r="AL833" s="732"/>
      <c r="AM833" s="732"/>
      <c r="AN833" s="732"/>
      <c r="AO833" s="732"/>
      <c r="AP833" s="732"/>
      <c r="AQ833" s="732"/>
      <c r="AR833" s="732"/>
      <c r="AS833" s="732"/>
      <c r="AT833" s="732"/>
      <c r="AU833" s="732"/>
      <c r="AV833" s="732"/>
      <c r="AW833" s="732"/>
      <c r="AX833" s="732"/>
      <c r="AY833" s="732"/>
      <c r="AZ833" s="732"/>
      <c r="BA833" s="732"/>
      <c r="BB833" s="732"/>
      <c r="BC833" s="732"/>
      <c r="BD833" s="732"/>
      <c r="BE833" s="732"/>
      <c r="BF833" s="732"/>
      <c r="BG833" s="732"/>
      <c r="BH833" s="732"/>
      <c r="BI833" s="732"/>
      <c r="BJ833" s="732"/>
      <c r="BK833" s="732"/>
    </row>
    <row r="834" spans="1:63" ht="22.5" customHeight="1">
      <c r="A834" s="496">
        <v>5</v>
      </c>
      <c r="B834" s="497" t="s">
        <v>2529</v>
      </c>
      <c r="C834" s="498" t="s">
        <v>916</v>
      </c>
      <c r="D834" s="498"/>
      <c r="E834" s="497"/>
      <c r="F834" s="498"/>
      <c r="G834" s="550" t="s">
        <v>3613</v>
      </c>
      <c r="H834" s="549" t="s">
        <v>4085</v>
      </c>
      <c r="I834">
        <f t="shared" si="12"/>
        <v>0</v>
      </c>
      <c r="J834" s="732"/>
      <c r="K834" s="732"/>
      <c r="L834" s="732"/>
      <c r="M834" s="732"/>
      <c r="N834" s="732"/>
      <c r="O834" s="732"/>
      <c r="P834" s="732"/>
      <c r="Q834" s="732"/>
      <c r="R834" s="732"/>
      <c r="S834" s="732"/>
      <c r="T834" s="732"/>
      <c r="U834" s="732"/>
      <c r="V834" s="732"/>
      <c r="W834" s="732"/>
      <c r="X834" s="732"/>
      <c r="Y834" s="732"/>
      <c r="Z834" s="732"/>
      <c r="AA834" s="732"/>
      <c r="AB834" s="732"/>
      <c r="AC834" s="732"/>
      <c r="AD834" s="732"/>
      <c r="AE834" s="732"/>
      <c r="AF834" s="732"/>
      <c r="AG834" s="732"/>
      <c r="AH834" s="732"/>
      <c r="AI834" s="732"/>
      <c r="AJ834" s="732"/>
      <c r="AK834" s="732"/>
      <c r="AL834" s="732"/>
      <c r="AM834" s="732"/>
      <c r="AN834" s="732"/>
      <c r="AO834" s="732"/>
      <c r="AP834" s="732"/>
      <c r="AQ834" s="732"/>
      <c r="AR834" s="732"/>
      <c r="AS834" s="732"/>
      <c r="AT834" s="732"/>
      <c r="AU834" s="732"/>
      <c r="AV834" s="732"/>
      <c r="AW834" s="732"/>
      <c r="AX834" s="732"/>
      <c r="AY834" s="731">
        <v>95318</v>
      </c>
      <c r="AZ834" s="732"/>
      <c r="BA834" s="732"/>
      <c r="BB834" s="731">
        <v>125664</v>
      </c>
      <c r="BC834" s="732"/>
      <c r="BD834" s="732"/>
      <c r="BE834" s="732"/>
      <c r="BF834" s="732"/>
      <c r="BG834" s="732"/>
      <c r="BH834" s="731">
        <v>318000</v>
      </c>
      <c r="BI834" s="732"/>
      <c r="BJ834" s="732"/>
      <c r="BK834" s="732"/>
    </row>
    <row r="835" spans="1:63" ht="22.5" customHeight="1">
      <c r="A835" s="496">
        <v>5</v>
      </c>
      <c r="B835" s="497" t="s">
        <v>2529</v>
      </c>
      <c r="C835" s="498" t="s">
        <v>916</v>
      </c>
      <c r="D835" s="498"/>
      <c r="E835" s="497"/>
      <c r="F835" s="498"/>
      <c r="G835" s="550" t="s">
        <v>3615</v>
      </c>
      <c r="H835" s="549" t="s">
        <v>4086</v>
      </c>
      <c r="I835">
        <f t="shared" si="12"/>
        <v>0</v>
      </c>
      <c r="J835" s="732"/>
      <c r="K835" s="732"/>
      <c r="L835" s="732"/>
      <c r="M835" s="732"/>
      <c r="N835" s="732"/>
      <c r="O835" s="732"/>
      <c r="P835" s="732"/>
      <c r="Q835" s="732"/>
      <c r="R835" s="732"/>
      <c r="S835" s="732"/>
      <c r="T835" s="732"/>
      <c r="U835" s="732"/>
      <c r="V835" s="732"/>
      <c r="W835" s="732"/>
      <c r="X835" s="732"/>
      <c r="Y835" s="732"/>
      <c r="Z835" s="732"/>
      <c r="AA835" s="732"/>
      <c r="AB835" s="732"/>
      <c r="AC835" s="732"/>
      <c r="AD835" s="732"/>
      <c r="AE835" s="732"/>
      <c r="AF835" s="732"/>
      <c r="AG835" s="732"/>
      <c r="AH835" s="732"/>
      <c r="AI835" s="732"/>
      <c r="AJ835" s="732"/>
      <c r="AK835" s="732"/>
      <c r="AL835" s="732"/>
      <c r="AM835" s="732"/>
      <c r="AN835" s="732"/>
      <c r="AO835" s="732"/>
      <c r="AP835" s="732"/>
      <c r="AQ835" s="732"/>
      <c r="AR835" s="732"/>
      <c r="AS835" s="732"/>
      <c r="AT835" s="732"/>
      <c r="AU835" s="732"/>
      <c r="AV835" s="732"/>
      <c r="AW835" s="732"/>
      <c r="AX835" s="732"/>
      <c r="AY835" s="732"/>
      <c r="AZ835" s="732"/>
      <c r="BA835" s="732"/>
      <c r="BB835" s="732"/>
      <c r="BC835" s="732"/>
      <c r="BD835" s="732"/>
      <c r="BE835" s="732"/>
      <c r="BF835" s="732"/>
      <c r="BG835" s="732"/>
      <c r="BH835" s="732"/>
      <c r="BI835" s="732"/>
      <c r="BJ835" s="732"/>
      <c r="BK835" s="732"/>
    </row>
    <row r="836" spans="1:63" ht="22.5" customHeight="1">
      <c r="A836" s="496">
        <v>5</v>
      </c>
      <c r="B836" s="497" t="s">
        <v>2529</v>
      </c>
      <c r="C836" s="498" t="s">
        <v>916</v>
      </c>
      <c r="D836" s="498"/>
      <c r="E836" s="497"/>
      <c r="F836" s="498"/>
      <c r="G836" s="550" t="s">
        <v>3617</v>
      </c>
      <c r="H836" s="549" t="s">
        <v>4087</v>
      </c>
      <c r="I836">
        <f t="shared" si="12"/>
        <v>0</v>
      </c>
      <c r="J836" s="732"/>
      <c r="K836" s="732"/>
      <c r="L836" s="732"/>
      <c r="M836" s="732"/>
      <c r="N836" s="732"/>
      <c r="O836" s="732"/>
      <c r="P836" s="732"/>
      <c r="Q836" s="732"/>
      <c r="R836" s="732"/>
      <c r="S836" s="732"/>
      <c r="T836" s="732"/>
      <c r="U836" s="732"/>
      <c r="V836" s="732"/>
      <c r="W836" s="732"/>
      <c r="X836" s="732"/>
      <c r="Y836" s="732"/>
      <c r="Z836" s="732"/>
      <c r="AA836" s="732"/>
      <c r="AB836" s="732"/>
      <c r="AC836" s="732"/>
      <c r="AD836" s="732"/>
      <c r="AE836" s="732"/>
      <c r="AF836" s="732"/>
      <c r="AG836" s="732"/>
      <c r="AH836" s="732"/>
      <c r="AI836" s="732"/>
      <c r="AJ836" s="732"/>
      <c r="AK836" s="732"/>
      <c r="AL836" s="732"/>
      <c r="AM836" s="732"/>
      <c r="AN836" s="732"/>
      <c r="AO836" s="732"/>
      <c r="AP836" s="732"/>
      <c r="AQ836" s="732"/>
      <c r="AR836" s="732"/>
      <c r="AS836" s="732"/>
      <c r="AT836" s="732"/>
      <c r="AU836" s="732"/>
      <c r="AV836" s="732"/>
      <c r="AW836" s="732"/>
      <c r="AX836" s="732"/>
      <c r="AY836" s="732"/>
      <c r="AZ836" s="732"/>
      <c r="BA836" s="732"/>
      <c r="BB836" s="732"/>
      <c r="BC836" s="732"/>
      <c r="BD836" s="732"/>
      <c r="BE836" s="732"/>
      <c r="BF836" s="732"/>
      <c r="BG836" s="732"/>
      <c r="BH836" s="732"/>
      <c r="BI836" s="732"/>
      <c r="BJ836" s="732"/>
      <c r="BK836" s="732"/>
    </row>
    <row r="837" spans="1:63" ht="22.5" customHeight="1">
      <c r="A837" s="496">
        <v>5</v>
      </c>
      <c r="B837" s="497" t="s">
        <v>2529</v>
      </c>
      <c r="C837" s="498" t="s">
        <v>916</v>
      </c>
      <c r="D837" s="498"/>
      <c r="E837" s="497"/>
      <c r="F837" s="498"/>
      <c r="G837" s="550" t="s">
        <v>3619</v>
      </c>
      <c r="H837" s="560" t="s">
        <v>4088</v>
      </c>
      <c r="I837">
        <f t="shared" ref="I837:I839" si="13">SUMIF($J$1:$BK$1,$I$1,$J837:$BK837)</f>
        <v>0</v>
      </c>
      <c r="J837" s="732"/>
      <c r="K837" s="732"/>
      <c r="L837" s="732"/>
      <c r="M837" s="732"/>
      <c r="N837" s="732"/>
      <c r="O837" s="732"/>
      <c r="P837" s="732"/>
      <c r="Q837" s="732"/>
      <c r="R837" s="732"/>
      <c r="S837" s="732"/>
      <c r="T837" s="732"/>
      <c r="U837" s="732"/>
      <c r="V837" s="732"/>
      <c r="W837" s="732"/>
      <c r="X837" s="732"/>
      <c r="Y837" s="732"/>
      <c r="Z837" s="732"/>
      <c r="AA837" s="732"/>
      <c r="AB837" s="732"/>
      <c r="AC837" s="732"/>
      <c r="AD837" s="732"/>
      <c r="AE837" s="732"/>
      <c r="AF837" s="732"/>
      <c r="AG837" s="732"/>
      <c r="AH837" s="732"/>
      <c r="AI837" s="732"/>
      <c r="AJ837" s="732"/>
      <c r="AK837" s="732"/>
      <c r="AL837" s="732"/>
      <c r="AM837" s="732"/>
      <c r="AN837" s="732"/>
      <c r="AO837" s="732"/>
      <c r="AP837" s="732"/>
      <c r="AQ837" s="732"/>
      <c r="AR837" s="732"/>
      <c r="AS837" s="732"/>
      <c r="AT837" s="732"/>
      <c r="AU837" s="732"/>
      <c r="AV837" s="732"/>
      <c r="AW837" s="732"/>
      <c r="AX837" s="732"/>
      <c r="AY837" s="732"/>
      <c r="AZ837" s="732"/>
      <c r="BA837" s="732"/>
      <c r="BB837" s="732"/>
      <c r="BC837" s="732"/>
      <c r="BD837" s="732"/>
      <c r="BE837" s="732"/>
      <c r="BF837" s="732"/>
      <c r="BG837" s="732"/>
      <c r="BH837" s="732"/>
      <c r="BI837" s="732"/>
      <c r="BJ837" s="732"/>
      <c r="BK837" s="732"/>
    </row>
    <row r="838" spans="1:63" ht="22.5" customHeight="1">
      <c r="A838" s="496">
        <v>5</v>
      </c>
      <c r="B838" s="497" t="s">
        <v>2529</v>
      </c>
      <c r="C838" s="498" t="s">
        <v>916</v>
      </c>
      <c r="D838" s="498"/>
      <c r="E838" s="497"/>
      <c r="F838" s="498"/>
      <c r="G838" s="550" t="s">
        <v>3620</v>
      </c>
      <c r="H838" s="549" t="s">
        <v>4089</v>
      </c>
      <c r="I838">
        <f t="shared" si="13"/>
        <v>249060</v>
      </c>
      <c r="J838" s="731">
        <v>323400</v>
      </c>
      <c r="K838" s="731">
        <v>278600</v>
      </c>
      <c r="L838" s="731">
        <v>1406200</v>
      </c>
      <c r="M838" s="731">
        <v>1798391.81</v>
      </c>
      <c r="N838" s="731">
        <v>1017100</v>
      </c>
      <c r="O838" s="731">
        <v>6499257</v>
      </c>
      <c r="P838" s="731">
        <v>5116076.38</v>
      </c>
      <c r="Q838" s="731">
        <v>3065240</v>
      </c>
      <c r="R838" s="731">
        <v>1010200</v>
      </c>
      <c r="S838" s="731">
        <v>5411271.6100000003</v>
      </c>
      <c r="T838" s="731">
        <v>1926600</v>
      </c>
      <c r="U838" s="731">
        <v>778600</v>
      </c>
      <c r="V838" s="731">
        <v>249060</v>
      </c>
      <c r="W838" s="731">
        <v>2019076</v>
      </c>
      <c r="X838" s="731">
        <v>2622682.42</v>
      </c>
      <c r="Y838" s="731">
        <v>2050209.57</v>
      </c>
      <c r="Z838" s="731">
        <v>6866136.8600000003</v>
      </c>
      <c r="AA838" s="731">
        <v>2313240</v>
      </c>
      <c r="AB838" s="731">
        <v>631600</v>
      </c>
      <c r="AC838" s="731">
        <v>973964.58</v>
      </c>
      <c r="AD838" s="731">
        <v>5579189</v>
      </c>
      <c r="AE838" s="731">
        <v>1622400</v>
      </c>
      <c r="AF838" s="731">
        <v>857400</v>
      </c>
      <c r="AG838" s="731">
        <v>908920</v>
      </c>
      <c r="AH838" s="731">
        <v>6118995.8700000001</v>
      </c>
      <c r="AI838" s="731">
        <v>200000</v>
      </c>
      <c r="AJ838" s="732"/>
      <c r="AK838" s="731">
        <v>6418780</v>
      </c>
      <c r="AL838" s="731">
        <v>4844712</v>
      </c>
      <c r="AM838" s="731">
        <v>699293.26</v>
      </c>
      <c r="AN838" s="731">
        <v>2500941.02</v>
      </c>
      <c r="AO838" s="731">
        <v>575760</v>
      </c>
      <c r="AP838" s="731">
        <v>1500000</v>
      </c>
      <c r="AQ838" s="731">
        <v>1737845</v>
      </c>
      <c r="AR838" s="731">
        <v>2328139.25</v>
      </c>
      <c r="AS838" s="731">
        <v>1238216</v>
      </c>
      <c r="AT838" s="731">
        <v>105619</v>
      </c>
      <c r="AU838" s="731">
        <v>103016</v>
      </c>
      <c r="AV838" s="731">
        <v>20000</v>
      </c>
      <c r="AW838" s="732"/>
      <c r="AX838" s="731">
        <v>60170</v>
      </c>
      <c r="AY838" s="731">
        <v>1585942</v>
      </c>
      <c r="AZ838" s="731">
        <v>502316.23</v>
      </c>
      <c r="BA838" s="731">
        <v>303084</v>
      </c>
      <c r="BB838" s="731">
        <v>403584</v>
      </c>
      <c r="BC838" s="731">
        <v>413819</v>
      </c>
      <c r="BD838" s="731">
        <v>789423.5</v>
      </c>
      <c r="BE838" s="731">
        <v>82400</v>
      </c>
      <c r="BF838" s="731">
        <v>656400</v>
      </c>
      <c r="BG838" s="731">
        <v>1023179.26</v>
      </c>
      <c r="BH838" s="731">
        <v>756000</v>
      </c>
      <c r="BI838" s="731">
        <v>5166506</v>
      </c>
      <c r="BJ838" s="731">
        <v>479600</v>
      </c>
      <c r="BK838" s="731">
        <v>601900</v>
      </c>
    </row>
    <row r="839" spans="1:63" ht="22.5" customHeight="1">
      <c r="A839" s="496">
        <v>5</v>
      </c>
      <c r="B839" s="497" t="s">
        <v>2529</v>
      </c>
      <c r="C839" s="498" t="s">
        <v>916</v>
      </c>
      <c r="D839" s="498"/>
      <c r="E839" s="497"/>
      <c r="F839" s="498"/>
      <c r="G839" s="548" t="s">
        <v>3622</v>
      </c>
      <c r="H839" s="549" t="s">
        <v>896</v>
      </c>
      <c r="I839">
        <f t="shared" si="13"/>
        <v>0</v>
      </c>
      <c r="J839" s="732"/>
      <c r="K839" s="732"/>
      <c r="L839" s="732"/>
      <c r="M839" s="732"/>
      <c r="N839" s="732"/>
      <c r="O839" s="732"/>
      <c r="P839" s="732"/>
      <c r="Q839" s="732"/>
      <c r="R839" s="732"/>
      <c r="S839" s="732"/>
      <c r="T839" s="732"/>
      <c r="U839" s="732"/>
      <c r="V839" s="732"/>
      <c r="W839" s="732"/>
      <c r="X839" s="732"/>
      <c r="Y839" s="732"/>
      <c r="Z839" s="732"/>
      <c r="AA839" s="732"/>
      <c r="AB839" s="732"/>
      <c r="AC839" s="732"/>
      <c r="AD839" s="732"/>
      <c r="AE839" s="732"/>
      <c r="AF839" s="732"/>
      <c r="AG839" s="732"/>
      <c r="AH839" s="732"/>
      <c r="AI839" s="732"/>
      <c r="AJ839" s="732"/>
      <c r="AK839" s="732"/>
      <c r="AL839" s="732"/>
      <c r="AM839" s="732"/>
      <c r="AN839" s="732"/>
      <c r="AO839" s="732"/>
      <c r="AP839" s="732"/>
      <c r="AQ839" s="732"/>
      <c r="AR839" s="732"/>
      <c r="AS839" s="732"/>
      <c r="AT839" s="732"/>
      <c r="AU839" s="732"/>
      <c r="AV839" s="732"/>
      <c r="AW839" s="732"/>
      <c r="AX839" s="732"/>
      <c r="AY839" s="732"/>
      <c r="AZ839" s="732"/>
      <c r="BA839" s="732"/>
      <c r="BB839" s="732"/>
      <c r="BC839" s="732"/>
      <c r="BD839" s="732"/>
      <c r="BE839" s="732"/>
      <c r="BF839" s="732"/>
      <c r="BG839" s="732"/>
      <c r="BH839" s="732"/>
      <c r="BI839" s="732"/>
      <c r="BJ839" s="732"/>
      <c r="BK839" s="732"/>
    </row>
    <row r="840" spans="1:63" ht="22.5" customHeight="1">
      <c r="A840" s="95"/>
      <c r="B840" s="96"/>
      <c r="C840" s="97"/>
      <c r="D840" s="97"/>
      <c r="E840" s="310"/>
      <c r="F840" s="112"/>
    </row>
    <row r="841" spans="1:63" ht="22.5" customHeight="1">
      <c r="A841" s="98"/>
      <c r="B841" s="99"/>
      <c r="C841" s="100"/>
      <c r="D841" s="100"/>
      <c r="E841" s="99"/>
      <c r="F841" s="99"/>
    </row>
  </sheetData>
  <protectedRanges>
    <protectedRange sqref="J2:BJ839" name="ช่วง1_2_1_1_1"/>
    <protectedRange sqref="BK2:BK839" name="ช่วง1_2_1_2_1"/>
  </protectedRanges>
  <autoFilter ref="A2:I839" xr:uid="{00000000-0009-0000-0000-000006000000}"/>
  <mergeCells count="1">
    <mergeCell ref="G1:H1"/>
  </mergeCells>
  <conditionalFormatting sqref="H819:H823 H827:H839">
    <cfRule type="duplicateValues" priority="2"/>
  </conditionalFormatting>
  <conditionalFormatting sqref="H825">
    <cfRule type="duplicateValues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CBEBA-6016-4BAF-99F4-7443B0D895B9}">
  <sheetPr filterMode="1">
    <tabColor theme="1"/>
  </sheetPr>
  <dimension ref="A1:S841"/>
  <sheetViews>
    <sheetView zoomScale="83" zoomScaleNormal="83" workbookViewId="0">
      <pane xSplit="7" ySplit="2" topLeftCell="H10" activePane="bottomRight" state="frozen"/>
      <selection activeCell="M5" sqref="M5"/>
      <selection pane="topRight" activeCell="M5" sqref="M5"/>
      <selection pane="bottomLeft" activeCell="M5" sqref="M5"/>
      <selection pane="bottomRight" activeCell="G361" sqref="G361"/>
    </sheetView>
  </sheetViews>
  <sheetFormatPr defaultColWidth="8.625" defaultRowHeight="22.5" customHeight="1"/>
  <cols>
    <col min="1" max="1" width="8.875" style="688" bestFit="1" customWidth="1"/>
    <col min="2" max="2" width="14.75" style="688" customWidth="1"/>
    <col min="3" max="3" width="12.75" style="688" customWidth="1"/>
    <col min="4" max="4" width="5" style="689" customWidth="1"/>
    <col min="5" max="5" width="11.375" style="689" customWidth="1"/>
    <col min="6" max="6" width="19.625" style="727" customWidth="1"/>
    <col min="7" max="7" width="66.125" style="716" customWidth="1"/>
    <col min="8" max="8" width="18.125" style="714" customWidth="1"/>
    <col min="9" max="11" width="18.125" style="691" customWidth="1"/>
    <col min="12" max="18" width="17.625" style="691" customWidth="1"/>
    <col min="19" max="19" width="15" style="691" customWidth="1"/>
    <col min="20" max="16384" width="8.625" style="691"/>
  </cols>
  <sheetData>
    <row r="1" spans="1:19" ht="35.1" customHeight="1">
      <c r="F1" s="757" t="s">
        <v>4512</v>
      </c>
      <c r="G1" s="757"/>
      <c r="H1" s="690"/>
      <c r="L1" s="725"/>
    </row>
    <row r="2" spans="1:19" ht="22.5" customHeight="1">
      <c r="A2" s="692" t="s">
        <v>899</v>
      </c>
      <c r="B2" s="692" t="s">
        <v>4373</v>
      </c>
      <c r="C2" s="692" t="s">
        <v>4374</v>
      </c>
      <c r="D2" s="693" t="s">
        <v>920</v>
      </c>
      <c r="E2" s="693" t="s">
        <v>949</v>
      </c>
      <c r="F2" s="726" t="s">
        <v>897</v>
      </c>
      <c r="G2" s="715" t="s">
        <v>898</v>
      </c>
      <c r="H2" s="729" t="s">
        <v>4442</v>
      </c>
      <c r="I2" s="729" t="s">
        <v>4443</v>
      </c>
      <c r="J2" s="729" t="s">
        <v>4444</v>
      </c>
      <c r="K2" s="729" t="s">
        <v>4445</v>
      </c>
      <c r="L2" s="729" t="s">
        <v>4446</v>
      </c>
      <c r="M2" s="729" t="s">
        <v>4447</v>
      </c>
      <c r="N2" s="729" t="s">
        <v>4448</v>
      </c>
      <c r="O2" s="729" t="s">
        <v>4449</v>
      </c>
      <c r="P2" s="729" t="s">
        <v>4450</v>
      </c>
      <c r="Q2" s="729" t="s">
        <v>4451</v>
      </c>
      <c r="R2" s="729" t="s">
        <v>4452</v>
      </c>
      <c r="S2" s="729" t="s">
        <v>4453</v>
      </c>
    </row>
    <row r="3" spans="1:19" ht="22.5" hidden="1" customHeight="1">
      <c r="A3" s="692">
        <v>1</v>
      </c>
      <c r="B3" s="692" t="s">
        <v>57</v>
      </c>
      <c r="C3" s="692" t="s">
        <v>903</v>
      </c>
      <c r="D3" s="694">
        <v>1.1000000000000001</v>
      </c>
      <c r="E3" s="695" t="s">
        <v>944</v>
      </c>
      <c r="F3" s="728" t="s">
        <v>2598</v>
      </c>
      <c r="G3" s="717" t="s">
        <v>71</v>
      </c>
      <c r="H3" s="697">
        <v>11833</v>
      </c>
      <c r="I3" s="698">
        <v>24629.5</v>
      </c>
      <c r="J3" s="699">
        <v>5703.5</v>
      </c>
      <c r="K3" s="700"/>
      <c r="L3" s="700"/>
      <c r="M3" s="700"/>
      <c r="N3" s="700"/>
      <c r="O3" s="700"/>
      <c r="P3" s="700"/>
      <c r="Q3" s="700"/>
      <c r="R3" s="700"/>
      <c r="S3" s="700"/>
    </row>
    <row r="4" spans="1:19" ht="22.5" hidden="1" customHeight="1">
      <c r="A4" s="692">
        <v>1</v>
      </c>
      <c r="B4" s="692" t="s">
        <v>57</v>
      </c>
      <c r="C4" s="692" t="s">
        <v>903</v>
      </c>
      <c r="D4" s="694" t="s">
        <v>904</v>
      </c>
      <c r="E4" s="695"/>
      <c r="F4" s="696" t="s">
        <v>2599</v>
      </c>
      <c r="G4" s="717" t="s">
        <v>72</v>
      </c>
      <c r="H4" s="697">
        <v>0</v>
      </c>
      <c r="I4" s="698">
        <v>0</v>
      </c>
      <c r="J4" s="699"/>
      <c r="K4" s="700"/>
      <c r="L4" s="700"/>
      <c r="M4" s="700"/>
      <c r="N4" s="700"/>
      <c r="O4" s="700"/>
      <c r="P4" s="700"/>
      <c r="Q4" s="700"/>
      <c r="R4" s="700"/>
      <c r="S4" s="700"/>
    </row>
    <row r="5" spans="1:19" ht="22.5" hidden="1" customHeight="1">
      <c r="A5" s="692">
        <v>1</v>
      </c>
      <c r="B5" s="692" t="s">
        <v>57</v>
      </c>
      <c r="C5" s="692" t="s">
        <v>903</v>
      </c>
      <c r="D5" s="694" t="s">
        <v>904</v>
      </c>
      <c r="E5" s="695"/>
      <c r="F5" s="696" t="s">
        <v>2600</v>
      </c>
      <c r="G5" s="717" t="s">
        <v>73</v>
      </c>
      <c r="H5" s="697">
        <v>0</v>
      </c>
      <c r="I5" s="698">
        <v>0</v>
      </c>
      <c r="J5" s="699"/>
      <c r="K5" s="700"/>
      <c r="L5" s="700"/>
      <c r="M5" s="700"/>
      <c r="N5" s="700"/>
      <c r="O5" s="700"/>
      <c r="P5" s="700"/>
      <c r="Q5" s="700"/>
      <c r="R5" s="700"/>
      <c r="S5" s="700"/>
    </row>
    <row r="6" spans="1:19" ht="22.5" hidden="1" customHeight="1">
      <c r="A6" s="692">
        <v>1</v>
      </c>
      <c r="B6" s="692" t="s">
        <v>57</v>
      </c>
      <c r="C6" s="692" t="s">
        <v>903</v>
      </c>
      <c r="D6" s="694" t="s">
        <v>904</v>
      </c>
      <c r="E6" s="695"/>
      <c r="F6" s="696" t="s">
        <v>2601</v>
      </c>
      <c r="G6" s="717" t="s">
        <v>74</v>
      </c>
      <c r="H6" s="697">
        <v>0</v>
      </c>
      <c r="I6" s="698">
        <v>0</v>
      </c>
      <c r="J6" s="699"/>
      <c r="K6" s="700"/>
      <c r="L6" s="700"/>
      <c r="M6" s="700"/>
      <c r="N6" s="700"/>
      <c r="O6" s="700"/>
      <c r="P6" s="700"/>
      <c r="Q6" s="700"/>
      <c r="R6" s="700"/>
      <c r="S6" s="700"/>
    </row>
    <row r="7" spans="1:19" ht="22.5" hidden="1" customHeight="1">
      <c r="A7" s="692">
        <v>1</v>
      </c>
      <c r="B7" s="692" t="s">
        <v>57</v>
      </c>
      <c r="C7" s="692" t="s">
        <v>903</v>
      </c>
      <c r="D7" s="694">
        <v>1.1000000000000001</v>
      </c>
      <c r="E7" s="695" t="s">
        <v>944</v>
      </c>
      <c r="F7" s="696" t="s">
        <v>2602</v>
      </c>
      <c r="G7" s="717" t="s">
        <v>75</v>
      </c>
      <c r="H7" s="697">
        <v>8564671.0299999993</v>
      </c>
      <c r="I7" s="698">
        <v>31806080.989999998</v>
      </c>
      <c r="J7" s="699">
        <v>28908439.899999999</v>
      </c>
      <c r="K7" s="700"/>
      <c r="L7" s="700"/>
      <c r="M7" s="700"/>
      <c r="N7" s="700"/>
      <c r="O7" s="700"/>
      <c r="P7" s="700"/>
      <c r="Q7" s="700"/>
      <c r="R7" s="700"/>
      <c r="S7" s="700"/>
    </row>
    <row r="8" spans="1:19" ht="22.5" hidden="1" customHeight="1">
      <c r="A8" s="692">
        <v>1</v>
      </c>
      <c r="B8" s="692" t="s">
        <v>57</v>
      </c>
      <c r="C8" s="692" t="s">
        <v>903</v>
      </c>
      <c r="D8" s="694">
        <v>1.1000000000000001</v>
      </c>
      <c r="E8" s="695" t="s">
        <v>944</v>
      </c>
      <c r="F8" s="696" t="s">
        <v>3781</v>
      </c>
      <c r="G8" s="717" t="s">
        <v>77</v>
      </c>
      <c r="H8" s="697">
        <v>180745.75</v>
      </c>
      <c r="I8" s="698">
        <v>180745.75</v>
      </c>
      <c r="J8" s="699">
        <v>180745.75</v>
      </c>
      <c r="K8" s="700"/>
      <c r="L8" s="700"/>
      <c r="M8" s="700"/>
      <c r="N8" s="700"/>
      <c r="O8" s="700"/>
      <c r="P8" s="700"/>
      <c r="Q8" s="700"/>
      <c r="R8" s="700"/>
      <c r="S8" s="700"/>
    </row>
    <row r="9" spans="1:19" ht="22.5" hidden="1" customHeight="1">
      <c r="A9" s="692">
        <v>1</v>
      </c>
      <c r="B9" s="692" t="s">
        <v>57</v>
      </c>
      <c r="C9" s="692" t="s">
        <v>903</v>
      </c>
      <c r="D9" s="694">
        <v>2</v>
      </c>
      <c r="E9" s="695"/>
      <c r="F9" s="696" t="s">
        <v>3782</v>
      </c>
      <c r="G9" s="717" t="s">
        <v>78</v>
      </c>
      <c r="H9" s="697">
        <v>0</v>
      </c>
      <c r="I9" s="698">
        <v>0</v>
      </c>
      <c r="J9" s="699"/>
      <c r="K9" s="700"/>
      <c r="L9" s="700"/>
      <c r="M9" s="700"/>
      <c r="N9" s="700"/>
      <c r="O9" s="700"/>
      <c r="P9" s="700"/>
      <c r="Q9" s="700"/>
      <c r="R9" s="700"/>
      <c r="S9" s="700"/>
    </row>
    <row r="10" spans="1:19" ht="22.5" customHeight="1">
      <c r="A10" s="692">
        <v>1</v>
      </c>
      <c r="B10" s="692" t="s">
        <v>57</v>
      </c>
      <c r="C10" s="692" t="s">
        <v>903</v>
      </c>
      <c r="D10" s="694">
        <v>1.2</v>
      </c>
      <c r="E10" s="695"/>
      <c r="F10" s="696" t="s">
        <v>3783</v>
      </c>
      <c r="G10" s="717" t="s">
        <v>79</v>
      </c>
      <c r="H10" s="697">
        <v>1351620.57</v>
      </c>
      <c r="I10" s="698">
        <v>1047640.57</v>
      </c>
      <c r="J10" s="699">
        <v>1047640.57</v>
      </c>
      <c r="K10" s="700"/>
      <c r="L10" s="700"/>
      <c r="M10" s="700"/>
      <c r="N10" s="700"/>
      <c r="O10" s="700"/>
      <c r="P10" s="700"/>
      <c r="Q10" s="700"/>
      <c r="R10" s="700"/>
      <c r="S10" s="700"/>
    </row>
    <row r="11" spans="1:19" ht="22.5" hidden="1" customHeight="1">
      <c r="A11" s="692">
        <v>1</v>
      </c>
      <c r="B11" s="692" t="s">
        <v>57</v>
      </c>
      <c r="C11" s="692" t="s">
        <v>903</v>
      </c>
      <c r="D11" s="694">
        <v>1.1000000000000001</v>
      </c>
      <c r="E11" s="695" t="s">
        <v>944</v>
      </c>
      <c r="F11" s="701" t="s">
        <v>3657</v>
      </c>
      <c r="G11" s="718" t="s">
        <v>3658</v>
      </c>
      <c r="H11" s="697">
        <v>0</v>
      </c>
      <c r="I11" s="698">
        <v>0</v>
      </c>
      <c r="J11" s="699"/>
      <c r="K11" s="700"/>
      <c r="L11" s="700"/>
      <c r="M11" s="700"/>
      <c r="N11" s="700"/>
      <c r="O11" s="700"/>
      <c r="P11" s="700"/>
      <c r="Q11" s="700"/>
      <c r="R11" s="700"/>
      <c r="S11" s="700"/>
    </row>
    <row r="12" spans="1:19" ht="22.5" hidden="1" customHeight="1">
      <c r="A12" s="692">
        <v>1</v>
      </c>
      <c r="B12" s="692" t="s">
        <v>57</v>
      </c>
      <c r="C12" s="692" t="s">
        <v>903</v>
      </c>
      <c r="D12" s="694" t="s">
        <v>904</v>
      </c>
      <c r="E12" s="695"/>
      <c r="F12" s="696" t="s">
        <v>2606</v>
      </c>
      <c r="G12" s="717" t="s">
        <v>80</v>
      </c>
      <c r="H12" s="697">
        <v>76513.259999999995</v>
      </c>
      <c r="I12" s="698">
        <v>37944</v>
      </c>
      <c r="J12" s="699">
        <v>0</v>
      </c>
      <c r="K12" s="700"/>
      <c r="L12" s="700"/>
      <c r="M12" s="700"/>
      <c r="N12" s="700"/>
      <c r="O12" s="700"/>
      <c r="P12" s="700"/>
      <c r="Q12" s="700"/>
      <c r="R12" s="700"/>
      <c r="S12" s="700"/>
    </row>
    <row r="13" spans="1:19" ht="22.5" hidden="1" customHeight="1">
      <c r="A13" s="692">
        <v>1</v>
      </c>
      <c r="B13" s="692" t="s">
        <v>57</v>
      </c>
      <c r="C13" s="692" t="s">
        <v>903</v>
      </c>
      <c r="D13" s="694" t="s">
        <v>904</v>
      </c>
      <c r="E13" s="695"/>
      <c r="F13" s="696" t="s">
        <v>2607</v>
      </c>
      <c r="G13" s="717" t="s">
        <v>81</v>
      </c>
      <c r="H13" s="697">
        <v>38999</v>
      </c>
      <c r="I13" s="698">
        <v>77998</v>
      </c>
      <c r="J13" s="699">
        <v>77998</v>
      </c>
      <c r="K13" s="700"/>
      <c r="L13" s="700"/>
      <c r="M13" s="700"/>
      <c r="N13" s="700"/>
      <c r="O13" s="700"/>
      <c r="P13" s="700"/>
      <c r="Q13" s="700"/>
      <c r="R13" s="700"/>
      <c r="S13" s="700"/>
    </row>
    <row r="14" spans="1:19" ht="22.5" hidden="1" customHeight="1">
      <c r="A14" s="692">
        <v>1</v>
      </c>
      <c r="B14" s="692" t="s">
        <v>57</v>
      </c>
      <c r="C14" s="692" t="s">
        <v>903</v>
      </c>
      <c r="D14" s="694">
        <v>1.1000000000000001</v>
      </c>
      <c r="E14" s="695" t="s">
        <v>944</v>
      </c>
      <c r="F14" s="696" t="s">
        <v>2609</v>
      </c>
      <c r="G14" s="717" t="s">
        <v>82</v>
      </c>
      <c r="H14" s="697">
        <v>0</v>
      </c>
      <c r="I14" s="698">
        <v>0</v>
      </c>
      <c r="J14" s="699"/>
      <c r="K14" s="700"/>
      <c r="L14" s="700"/>
      <c r="M14" s="700"/>
      <c r="N14" s="700"/>
      <c r="O14" s="700"/>
      <c r="P14" s="700"/>
      <c r="Q14" s="700"/>
      <c r="R14" s="700"/>
      <c r="S14" s="700"/>
    </row>
    <row r="15" spans="1:19" ht="22.5" hidden="1" customHeight="1">
      <c r="A15" s="692">
        <v>1</v>
      </c>
      <c r="B15" s="692" t="s">
        <v>57</v>
      </c>
      <c r="C15" s="692" t="s">
        <v>903</v>
      </c>
      <c r="D15" s="694" t="s">
        <v>904</v>
      </c>
      <c r="E15" s="695"/>
      <c r="F15" s="696" t="s">
        <v>2611</v>
      </c>
      <c r="G15" s="717" t="s">
        <v>83</v>
      </c>
      <c r="H15" s="697">
        <v>0</v>
      </c>
      <c r="I15" s="698">
        <v>0</v>
      </c>
      <c r="J15" s="699"/>
      <c r="K15" s="700"/>
      <c r="L15" s="700"/>
      <c r="M15" s="700"/>
      <c r="N15" s="700"/>
      <c r="O15" s="700"/>
      <c r="P15" s="700"/>
      <c r="Q15" s="700"/>
      <c r="R15" s="700"/>
      <c r="S15" s="700"/>
    </row>
    <row r="16" spans="1:19" ht="22.5" hidden="1" customHeight="1">
      <c r="A16" s="692">
        <v>1</v>
      </c>
      <c r="B16" s="692" t="s">
        <v>57</v>
      </c>
      <c r="C16" s="692" t="s">
        <v>903</v>
      </c>
      <c r="D16" s="694">
        <v>1.1000000000000001</v>
      </c>
      <c r="E16" s="695" t="s">
        <v>944</v>
      </c>
      <c r="F16" s="696" t="s">
        <v>3784</v>
      </c>
      <c r="G16" s="717" t="s">
        <v>84</v>
      </c>
      <c r="H16" s="697">
        <v>0</v>
      </c>
      <c r="I16" s="698">
        <v>0</v>
      </c>
      <c r="J16" s="699"/>
      <c r="K16" s="700"/>
      <c r="L16" s="700"/>
      <c r="M16" s="700"/>
      <c r="N16" s="700"/>
      <c r="O16" s="700"/>
      <c r="P16" s="700"/>
      <c r="Q16" s="700"/>
      <c r="R16" s="700"/>
      <c r="S16" s="700"/>
    </row>
    <row r="17" spans="1:19" ht="22.5" hidden="1" customHeight="1">
      <c r="A17" s="692">
        <v>1</v>
      </c>
      <c r="B17" s="692" t="s">
        <v>57</v>
      </c>
      <c r="C17" s="692" t="s">
        <v>903</v>
      </c>
      <c r="D17" s="694">
        <v>1.1000000000000001</v>
      </c>
      <c r="E17" s="695" t="s">
        <v>944</v>
      </c>
      <c r="F17" s="696" t="s">
        <v>2613</v>
      </c>
      <c r="G17" s="717" t="s">
        <v>85</v>
      </c>
      <c r="H17" s="697">
        <v>0</v>
      </c>
      <c r="I17" s="698">
        <v>0</v>
      </c>
      <c r="J17" s="699"/>
      <c r="K17" s="700"/>
      <c r="L17" s="700"/>
      <c r="M17" s="700"/>
      <c r="N17" s="700"/>
      <c r="O17" s="700"/>
      <c r="P17" s="700"/>
      <c r="Q17" s="700"/>
      <c r="R17" s="700"/>
      <c r="S17" s="700"/>
    </row>
    <row r="18" spans="1:19" ht="22.5" hidden="1" customHeight="1">
      <c r="A18" s="692">
        <v>1</v>
      </c>
      <c r="B18" s="692" t="s">
        <v>57</v>
      </c>
      <c r="C18" s="692" t="s">
        <v>903</v>
      </c>
      <c r="D18" s="694">
        <v>1.1000000000000001</v>
      </c>
      <c r="E18" s="695" t="s">
        <v>944</v>
      </c>
      <c r="F18" s="696" t="s">
        <v>2615</v>
      </c>
      <c r="G18" s="717" t="s">
        <v>3785</v>
      </c>
      <c r="H18" s="697">
        <v>0</v>
      </c>
      <c r="I18" s="698">
        <v>0</v>
      </c>
      <c r="J18" s="699"/>
      <c r="K18" s="700"/>
      <c r="L18" s="700"/>
      <c r="M18" s="700"/>
      <c r="N18" s="700"/>
      <c r="O18" s="700"/>
      <c r="P18" s="700"/>
      <c r="Q18" s="700"/>
      <c r="R18" s="700"/>
      <c r="S18" s="700"/>
    </row>
    <row r="19" spans="1:19" ht="22.5" hidden="1" customHeight="1">
      <c r="A19" s="692">
        <v>1</v>
      </c>
      <c r="B19" s="692" t="s">
        <v>57</v>
      </c>
      <c r="C19" s="692" t="s">
        <v>903</v>
      </c>
      <c r="D19" s="694">
        <v>1.1000000000000001</v>
      </c>
      <c r="E19" s="695" t="s">
        <v>944</v>
      </c>
      <c r="F19" s="696" t="s">
        <v>2616</v>
      </c>
      <c r="G19" s="717" t="s">
        <v>87</v>
      </c>
      <c r="H19" s="697">
        <v>0</v>
      </c>
      <c r="I19" s="698">
        <v>0</v>
      </c>
      <c r="J19" s="699"/>
      <c r="K19" s="700"/>
      <c r="L19" s="700"/>
      <c r="M19" s="700"/>
      <c r="N19" s="700"/>
      <c r="O19" s="700"/>
      <c r="P19" s="700"/>
      <c r="Q19" s="700"/>
      <c r="R19" s="700"/>
      <c r="S19" s="700"/>
    </row>
    <row r="20" spans="1:19" ht="22.5" hidden="1" customHeight="1">
      <c r="A20" s="692">
        <v>1</v>
      </c>
      <c r="B20" s="692" t="s">
        <v>57</v>
      </c>
      <c r="C20" s="692" t="s">
        <v>903</v>
      </c>
      <c r="D20" s="694">
        <v>6</v>
      </c>
      <c r="E20" s="695"/>
      <c r="F20" s="696" t="s">
        <v>2618</v>
      </c>
      <c r="G20" s="717" t="s">
        <v>88</v>
      </c>
      <c r="H20" s="697">
        <v>0</v>
      </c>
      <c r="I20" s="698">
        <v>0</v>
      </c>
      <c r="J20" s="699"/>
      <c r="K20" s="700"/>
      <c r="L20" s="700"/>
      <c r="M20" s="700"/>
      <c r="N20" s="700"/>
      <c r="O20" s="700"/>
      <c r="P20" s="700"/>
      <c r="Q20" s="700"/>
      <c r="R20" s="700"/>
      <c r="S20" s="700"/>
    </row>
    <row r="21" spans="1:19" ht="22.5" hidden="1" customHeight="1">
      <c r="A21" s="692">
        <v>1</v>
      </c>
      <c r="B21" s="692" t="s">
        <v>57</v>
      </c>
      <c r="C21" s="692" t="s">
        <v>903</v>
      </c>
      <c r="D21" s="694">
        <v>1.1000000000000001</v>
      </c>
      <c r="E21" s="695" t="s">
        <v>944</v>
      </c>
      <c r="F21" s="696" t="s">
        <v>2619</v>
      </c>
      <c r="G21" s="717" t="s">
        <v>89</v>
      </c>
      <c r="H21" s="697">
        <v>112409878.33</v>
      </c>
      <c r="I21" s="698">
        <v>79307009.709999993</v>
      </c>
      <c r="J21" s="699">
        <v>84209641.799999997</v>
      </c>
      <c r="K21" s="700"/>
      <c r="L21" s="700"/>
      <c r="M21" s="700"/>
      <c r="N21" s="700"/>
      <c r="O21" s="700"/>
      <c r="P21" s="700"/>
      <c r="Q21" s="700"/>
      <c r="R21" s="700"/>
      <c r="S21" s="700"/>
    </row>
    <row r="22" spans="1:19" ht="22.5" hidden="1" customHeight="1">
      <c r="A22" s="692">
        <v>1</v>
      </c>
      <c r="B22" s="692" t="s">
        <v>57</v>
      </c>
      <c r="C22" s="692" t="s">
        <v>903</v>
      </c>
      <c r="D22" s="694">
        <v>1.1000000000000001</v>
      </c>
      <c r="E22" s="695" t="s">
        <v>944</v>
      </c>
      <c r="F22" s="696" t="s">
        <v>2621</v>
      </c>
      <c r="G22" s="717" t="s">
        <v>90</v>
      </c>
      <c r="H22" s="697">
        <v>16831907.530000001</v>
      </c>
      <c r="I22" s="698">
        <v>23557627.09</v>
      </c>
      <c r="J22" s="699">
        <v>13294534.08</v>
      </c>
      <c r="K22" s="700"/>
      <c r="L22" s="700"/>
      <c r="M22" s="700"/>
      <c r="N22" s="700"/>
      <c r="O22" s="700"/>
      <c r="P22" s="700"/>
      <c r="Q22" s="700"/>
      <c r="R22" s="700"/>
      <c r="S22" s="700"/>
    </row>
    <row r="23" spans="1:19" ht="22.5" hidden="1" customHeight="1">
      <c r="A23" s="692">
        <v>1</v>
      </c>
      <c r="B23" s="692" t="s">
        <v>57</v>
      </c>
      <c r="C23" s="692" t="s">
        <v>903</v>
      </c>
      <c r="D23" s="694">
        <v>1.1000000000000001</v>
      </c>
      <c r="E23" s="695" t="s">
        <v>944</v>
      </c>
      <c r="F23" s="696" t="s">
        <v>2623</v>
      </c>
      <c r="G23" s="717" t="s">
        <v>91</v>
      </c>
      <c r="H23" s="697">
        <v>10699656.5</v>
      </c>
      <c r="I23" s="698">
        <v>11160027.5</v>
      </c>
      <c r="J23" s="699">
        <v>12975654.5</v>
      </c>
      <c r="K23" s="700"/>
      <c r="L23" s="700"/>
      <c r="M23" s="700"/>
      <c r="N23" s="700"/>
      <c r="O23" s="700"/>
      <c r="P23" s="700"/>
      <c r="Q23" s="700"/>
      <c r="R23" s="700"/>
      <c r="S23" s="700"/>
    </row>
    <row r="24" spans="1:19" ht="22.5" customHeight="1">
      <c r="A24" s="692">
        <v>1</v>
      </c>
      <c r="B24" s="692" t="s">
        <v>57</v>
      </c>
      <c r="C24" s="692" t="s">
        <v>903</v>
      </c>
      <c r="D24" s="694">
        <v>1.2</v>
      </c>
      <c r="E24" s="695"/>
      <c r="F24" s="696" t="s">
        <v>2625</v>
      </c>
      <c r="G24" s="717" t="s">
        <v>92</v>
      </c>
      <c r="H24" s="697">
        <v>512210</v>
      </c>
      <c r="I24" s="698">
        <v>512210</v>
      </c>
      <c r="J24" s="699">
        <v>3710</v>
      </c>
      <c r="K24" s="700"/>
      <c r="L24" s="700"/>
      <c r="M24" s="700"/>
      <c r="N24" s="700"/>
      <c r="O24" s="700"/>
      <c r="P24" s="700"/>
      <c r="Q24" s="700"/>
      <c r="R24" s="700"/>
      <c r="S24" s="700"/>
    </row>
    <row r="25" spans="1:19" ht="22.5" hidden="1" customHeight="1">
      <c r="A25" s="692">
        <v>1</v>
      </c>
      <c r="B25" s="692" t="s">
        <v>57</v>
      </c>
      <c r="C25" s="692" t="s">
        <v>903</v>
      </c>
      <c r="D25" s="694">
        <v>2</v>
      </c>
      <c r="E25" s="695"/>
      <c r="F25" s="696" t="s">
        <v>2627</v>
      </c>
      <c r="G25" s="717" t="s">
        <v>93</v>
      </c>
      <c r="H25" s="697">
        <v>1370813.06</v>
      </c>
      <c r="I25" s="698">
        <v>1366313.06</v>
      </c>
      <c r="J25" s="699">
        <v>1356313.06</v>
      </c>
      <c r="K25" s="700"/>
      <c r="L25" s="700"/>
      <c r="M25" s="700"/>
      <c r="N25" s="700"/>
      <c r="O25" s="700"/>
      <c r="P25" s="700"/>
      <c r="Q25" s="700"/>
      <c r="R25" s="700"/>
      <c r="S25" s="700"/>
    </row>
    <row r="26" spans="1:19" ht="22.5" hidden="1" customHeight="1">
      <c r="A26" s="692">
        <v>1</v>
      </c>
      <c r="B26" s="692" t="s">
        <v>57</v>
      </c>
      <c r="C26" s="692" t="s">
        <v>903</v>
      </c>
      <c r="D26" s="694" t="s">
        <v>2555</v>
      </c>
      <c r="E26" s="695"/>
      <c r="F26" s="696" t="s">
        <v>2629</v>
      </c>
      <c r="G26" s="717" t="s">
        <v>94</v>
      </c>
      <c r="H26" s="697">
        <v>0</v>
      </c>
      <c r="I26" s="698">
        <v>0</v>
      </c>
      <c r="J26" s="699"/>
      <c r="K26" s="700"/>
      <c r="L26" s="700"/>
      <c r="M26" s="700"/>
      <c r="N26" s="700"/>
      <c r="O26" s="700"/>
      <c r="P26" s="700"/>
      <c r="Q26" s="700"/>
      <c r="R26" s="700"/>
      <c r="S26" s="700"/>
    </row>
    <row r="27" spans="1:19" ht="22.5" hidden="1" customHeight="1">
      <c r="A27" s="692">
        <v>1</v>
      </c>
      <c r="B27" s="692" t="s">
        <v>57</v>
      </c>
      <c r="C27" s="692" t="s">
        <v>903</v>
      </c>
      <c r="D27" s="694" t="s">
        <v>2555</v>
      </c>
      <c r="E27" s="695"/>
      <c r="F27" s="696" t="s">
        <v>2630</v>
      </c>
      <c r="G27" s="717" t="s">
        <v>95</v>
      </c>
      <c r="H27" s="697">
        <v>0</v>
      </c>
      <c r="I27" s="698">
        <v>0</v>
      </c>
      <c r="J27" s="699"/>
      <c r="K27" s="700"/>
      <c r="L27" s="700"/>
      <c r="M27" s="700"/>
      <c r="N27" s="700"/>
      <c r="O27" s="700"/>
      <c r="P27" s="700"/>
      <c r="Q27" s="700"/>
      <c r="R27" s="700"/>
      <c r="S27" s="700"/>
    </row>
    <row r="28" spans="1:19" ht="22.5" hidden="1" customHeight="1">
      <c r="A28" s="692">
        <v>1</v>
      </c>
      <c r="B28" s="692" t="s">
        <v>57</v>
      </c>
      <c r="C28" s="692" t="s">
        <v>903</v>
      </c>
      <c r="D28" s="694" t="s">
        <v>2555</v>
      </c>
      <c r="E28" s="695"/>
      <c r="F28" s="696" t="s">
        <v>2631</v>
      </c>
      <c r="G28" s="717" t="s">
        <v>96</v>
      </c>
      <c r="H28" s="697">
        <v>268312</v>
      </c>
      <c r="I28" s="698">
        <v>129088</v>
      </c>
      <c r="J28" s="699">
        <v>63200</v>
      </c>
      <c r="K28" s="700"/>
      <c r="L28" s="700"/>
      <c r="M28" s="700"/>
      <c r="N28" s="700"/>
      <c r="O28" s="700"/>
      <c r="P28" s="700"/>
      <c r="Q28" s="700"/>
      <c r="R28" s="700"/>
      <c r="S28" s="700"/>
    </row>
    <row r="29" spans="1:19" ht="22.5" hidden="1" customHeight="1">
      <c r="A29" s="692">
        <v>1</v>
      </c>
      <c r="B29" s="692" t="s">
        <v>57</v>
      </c>
      <c r="C29" s="692" t="s">
        <v>903</v>
      </c>
      <c r="D29" s="694" t="s">
        <v>2555</v>
      </c>
      <c r="E29" s="695"/>
      <c r="F29" s="696" t="s">
        <v>3786</v>
      </c>
      <c r="G29" s="717" t="s">
        <v>101</v>
      </c>
      <c r="H29" s="697">
        <v>1226570</v>
      </c>
      <c r="I29" s="698">
        <v>1550064</v>
      </c>
      <c r="J29" s="699">
        <v>667683</v>
      </c>
      <c r="K29" s="700"/>
      <c r="L29" s="700"/>
      <c r="M29" s="700"/>
      <c r="N29" s="700"/>
      <c r="O29" s="700"/>
      <c r="P29" s="700"/>
      <c r="Q29" s="700"/>
      <c r="R29" s="700"/>
      <c r="S29" s="700"/>
    </row>
    <row r="30" spans="1:19" ht="22.5" hidden="1" customHeight="1">
      <c r="A30" s="692">
        <v>1</v>
      </c>
      <c r="B30" s="692" t="s">
        <v>57</v>
      </c>
      <c r="C30" s="692" t="s">
        <v>903</v>
      </c>
      <c r="D30" s="694" t="s">
        <v>2555</v>
      </c>
      <c r="E30" s="695"/>
      <c r="F30" s="696" t="s">
        <v>3787</v>
      </c>
      <c r="G30" s="717" t="s">
        <v>102</v>
      </c>
      <c r="H30" s="697">
        <v>0</v>
      </c>
      <c r="I30" s="698">
        <v>0</v>
      </c>
      <c r="J30" s="699"/>
      <c r="K30" s="700"/>
      <c r="L30" s="700"/>
      <c r="M30" s="700"/>
      <c r="N30" s="700"/>
      <c r="O30" s="700"/>
      <c r="P30" s="700"/>
      <c r="Q30" s="700"/>
      <c r="R30" s="700"/>
      <c r="S30" s="700"/>
    </row>
    <row r="31" spans="1:19" ht="22.5" hidden="1" customHeight="1">
      <c r="A31" s="692">
        <v>1</v>
      </c>
      <c r="B31" s="692" t="s">
        <v>57</v>
      </c>
      <c r="C31" s="692" t="s">
        <v>903</v>
      </c>
      <c r="D31" s="694" t="s">
        <v>2555</v>
      </c>
      <c r="E31" s="695"/>
      <c r="F31" s="696" t="s">
        <v>3788</v>
      </c>
      <c r="G31" s="717" t="s">
        <v>103</v>
      </c>
      <c r="H31" s="697">
        <v>0</v>
      </c>
      <c r="I31" s="698">
        <v>0</v>
      </c>
      <c r="J31" s="699"/>
      <c r="K31" s="700"/>
      <c r="L31" s="700"/>
      <c r="M31" s="700"/>
      <c r="N31" s="700"/>
      <c r="O31" s="700"/>
      <c r="P31" s="700"/>
      <c r="Q31" s="700"/>
      <c r="R31" s="700"/>
      <c r="S31" s="700"/>
    </row>
    <row r="32" spans="1:19" ht="22.5" hidden="1" customHeight="1">
      <c r="A32" s="692">
        <v>1</v>
      </c>
      <c r="B32" s="692" t="s">
        <v>57</v>
      </c>
      <c r="C32" s="692" t="s">
        <v>903</v>
      </c>
      <c r="D32" s="694" t="s">
        <v>2555</v>
      </c>
      <c r="E32" s="695"/>
      <c r="F32" s="696" t="s">
        <v>3789</v>
      </c>
      <c r="G32" s="717" t="s">
        <v>104</v>
      </c>
      <c r="H32" s="697">
        <v>0</v>
      </c>
      <c r="I32" s="698">
        <v>0</v>
      </c>
      <c r="J32" s="699"/>
      <c r="K32" s="700"/>
      <c r="L32" s="700"/>
      <c r="M32" s="700"/>
      <c r="N32" s="700"/>
      <c r="O32" s="700"/>
      <c r="P32" s="700"/>
      <c r="Q32" s="700"/>
      <c r="R32" s="700"/>
      <c r="S32" s="700"/>
    </row>
    <row r="33" spans="1:19" ht="22.5" hidden="1" customHeight="1">
      <c r="A33" s="692">
        <v>1</v>
      </c>
      <c r="B33" s="692" t="s">
        <v>57</v>
      </c>
      <c r="C33" s="692" t="s">
        <v>903</v>
      </c>
      <c r="D33" s="694" t="s">
        <v>2552</v>
      </c>
      <c r="E33" s="695"/>
      <c r="F33" s="696" t="s">
        <v>3790</v>
      </c>
      <c r="G33" s="717" t="s">
        <v>105</v>
      </c>
      <c r="H33" s="697">
        <v>0</v>
      </c>
      <c r="I33" s="698">
        <v>0</v>
      </c>
      <c r="J33" s="699"/>
      <c r="K33" s="700"/>
      <c r="L33" s="700"/>
      <c r="M33" s="700"/>
      <c r="N33" s="700"/>
      <c r="O33" s="700"/>
      <c r="P33" s="700"/>
      <c r="Q33" s="700"/>
      <c r="R33" s="700"/>
      <c r="S33" s="700"/>
    </row>
    <row r="34" spans="1:19" ht="22.5" hidden="1" customHeight="1">
      <c r="A34" s="692">
        <v>1</v>
      </c>
      <c r="B34" s="692" t="s">
        <v>57</v>
      </c>
      <c r="C34" s="692" t="s">
        <v>903</v>
      </c>
      <c r="D34" s="694">
        <v>3.1</v>
      </c>
      <c r="E34" s="695"/>
      <c r="F34" s="696" t="s">
        <v>3791</v>
      </c>
      <c r="G34" s="717" t="s">
        <v>106</v>
      </c>
      <c r="H34" s="697">
        <v>0</v>
      </c>
      <c r="I34" s="698">
        <v>0</v>
      </c>
      <c r="J34" s="699">
        <v>0</v>
      </c>
      <c r="K34" s="700"/>
      <c r="L34" s="700"/>
      <c r="M34" s="700"/>
      <c r="N34" s="700"/>
      <c r="O34" s="700"/>
      <c r="P34" s="700"/>
      <c r="Q34" s="700"/>
      <c r="R34" s="700"/>
      <c r="S34" s="700"/>
    </row>
    <row r="35" spans="1:19" ht="22.5" hidden="1" customHeight="1">
      <c r="A35" s="692">
        <v>1</v>
      </c>
      <c r="B35" s="692" t="s">
        <v>57</v>
      </c>
      <c r="C35" s="692" t="s">
        <v>903</v>
      </c>
      <c r="D35" s="694">
        <v>3.1</v>
      </c>
      <c r="E35" s="695"/>
      <c r="F35" s="696" t="s">
        <v>3792</v>
      </c>
      <c r="G35" s="717" t="s">
        <v>107</v>
      </c>
      <c r="H35" s="697">
        <v>22923154.100000001</v>
      </c>
      <c r="I35" s="698">
        <v>54033902.399999999</v>
      </c>
      <c r="J35" s="699">
        <v>42901985.100000001</v>
      </c>
      <c r="K35" s="700"/>
      <c r="L35" s="700"/>
      <c r="M35" s="700"/>
      <c r="N35" s="700"/>
      <c r="O35" s="700"/>
      <c r="P35" s="700"/>
      <c r="Q35" s="700"/>
      <c r="R35" s="700"/>
      <c r="S35" s="700"/>
    </row>
    <row r="36" spans="1:19" ht="22.5" hidden="1" customHeight="1">
      <c r="A36" s="692">
        <v>1</v>
      </c>
      <c r="B36" s="692" t="s">
        <v>57</v>
      </c>
      <c r="C36" s="692" t="s">
        <v>903</v>
      </c>
      <c r="D36" s="694">
        <v>3.2</v>
      </c>
      <c r="E36" s="695"/>
      <c r="F36" s="696" t="s">
        <v>3793</v>
      </c>
      <c r="G36" s="717" t="s">
        <v>108</v>
      </c>
      <c r="H36" s="697">
        <v>21283120.449999999</v>
      </c>
      <c r="I36" s="698">
        <v>22847783.199999999</v>
      </c>
      <c r="J36" s="699">
        <v>16863907.800000001</v>
      </c>
      <c r="K36" s="700"/>
      <c r="L36" s="700"/>
      <c r="M36" s="700"/>
      <c r="N36" s="700"/>
      <c r="O36" s="700"/>
      <c r="P36" s="700"/>
      <c r="Q36" s="700"/>
      <c r="R36" s="700"/>
      <c r="S36" s="700"/>
    </row>
    <row r="37" spans="1:19" ht="22.5" hidden="1" customHeight="1">
      <c r="A37" s="692">
        <v>1</v>
      </c>
      <c r="B37" s="692" t="s">
        <v>57</v>
      </c>
      <c r="C37" s="692" t="s">
        <v>903</v>
      </c>
      <c r="D37" s="694">
        <v>3.2</v>
      </c>
      <c r="E37" s="695"/>
      <c r="F37" s="696" t="s">
        <v>3794</v>
      </c>
      <c r="G37" s="717" t="s">
        <v>109</v>
      </c>
      <c r="H37" s="697">
        <v>0</v>
      </c>
      <c r="I37" s="698">
        <v>0</v>
      </c>
      <c r="J37" s="699"/>
      <c r="K37" s="700"/>
      <c r="L37" s="700"/>
      <c r="M37" s="700"/>
      <c r="N37" s="700"/>
      <c r="O37" s="700"/>
      <c r="P37" s="700"/>
      <c r="Q37" s="700"/>
      <c r="R37" s="700"/>
      <c r="S37" s="700"/>
    </row>
    <row r="38" spans="1:19" ht="22.5" hidden="1" customHeight="1">
      <c r="A38" s="692">
        <v>1</v>
      </c>
      <c r="B38" s="692" t="s">
        <v>57</v>
      </c>
      <c r="C38" s="692" t="s">
        <v>903</v>
      </c>
      <c r="D38" s="694" t="s">
        <v>2553</v>
      </c>
      <c r="E38" s="695"/>
      <c r="F38" s="696" t="s">
        <v>3795</v>
      </c>
      <c r="G38" s="717" t="s">
        <v>110</v>
      </c>
      <c r="H38" s="697">
        <v>43308</v>
      </c>
      <c r="I38" s="698">
        <v>70950</v>
      </c>
      <c r="J38" s="699">
        <v>45150</v>
      </c>
      <c r="K38" s="700"/>
      <c r="L38" s="700"/>
      <c r="M38" s="700"/>
      <c r="N38" s="700"/>
      <c r="O38" s="700"/>
      <c r="P38" s="700"/>
      <c r="Q38" s="700"/>
      <c r="R38" s="700"/>
      <c r="S38" s="700"/>
    </row>
    <row r="39" spans="1:19" ht="22.5" hidden="1" customHeight="1">
      <c r="A39" s="692">
        <v>1</v>
      </c>
      <c r="B39" s="692" t="s">
        <v>57</v>
      </c>
      <c r="C39" s="692" t="s">
        <v>903</v>
      </c>
      <c r="D39" s="694">
        <v>3.3</v>
      </c>
      <c r="E39" s="695"/>
      <c r="F39" s="696" t="s">
        <v>3796</v>
      </c>
      <c r="G39" s="717" t="s">
        <v>111</v>
      </c>
      <c r="H39" s="697">
        <v>56700</v>
      </c>
      <c r="I39" s="698">
        <v>33716</v>
      </c>
      <c r="J39" s="699">
        <v>29716</v>
      </c>
      <c r="K39" s="700"/>
      <c r="L39" s="700"/>
      <c r="M39" s="700"/>
      <c r="N39" s="700"/>
      <c r="O39" s="700"/>
      <c r="P39" s="700"/>
      <c r="Q39" s="700"/>
      <c r="R39" s="700"/>
      <c r="S39" s="700"/>
    </row>
    <row r="40" spans="1:19" ht="22.5" hidden="1" customHeight="1">
      <c r="A40" s="692">
        <v>1</v>
      </c>
      <c r="B40" s="692" t="s">
        <v>57</v>
      </c>
      <c r="C40" s="692" t="s">
        <v>903</v>
      </c>
      <c r="D40" s="694">
        <v>3.3</v>
      </c>
      <c r="E40" s="695"/>
      <c r="F40" s="696" t="s">
        <v>3797</v>
      </c>
      <c r="G40" s="717" t="s">
        <v>112</v>
      </c>
      <c r="H40" s="697">
        <v>5022639.25</v>
      </c>
      <c r="I40" s="698">
        <v>8079681</v>
      </c>
      <c r="J40" s="699">
        <v>5145921</v>
      </c>
      <c r="K40" s="700"/>
      <c r="L40" s="700"/>
      <c r="M40" s="700"/>
      <c r="N40" s="700"/>
      <c r="O40" s="700"/>
      <c r="P40" s="700"/>
      <c r="Q40" s="700"/>
      <c r="R40" s="700"/>
      <c r="S40" s="700"/>
    </row>
    <row r="41" spans="1:19" ht="22.5" hidden="1" customHeight="1">
      <c r="A41" s="692">
        <v>1</v>
      </c>
      <c r="B41" s="692" t="s">
        <v>57</v>
      </c>
      <c r="C41" s="692" t="s">
        <v>903</v>
      </c>
      <c r="D41" s="694">
        <v>3.2</v>
      </c>
      <c r="E41" s="695"/>
      <c r="F41" s="696" t="s">
        <v>3798</v>
      </c>
      <c r="G41" s="717" t="s">
        <v>113</v>
      </c>
      <c r="H41" s="697">
        <v>0</v>
      </c>
      <c r="I41" s="698">
        <v>0</v>
      </c>
      <c r="J41" s="699"/>
      <c r="K41" s="700"/>
      <c r="L41" s="700"/>
      <c r="M41" s="700"/>
      <c r="N41" s="700"/>
      <c r="O41" s="700"/>
      <c r="P41" s="700"/>
      <c r="Q41" s="700"/>
      <c r="R41" s="700"/>
      <c r="S41" s="700"/>
    </row>
    <row r="42" spans="1:19" ht="22.5" hidden="1" customHeight="1">
      <c r="A42" s="692">
        <v>1</v>
      </c>
      <c r="B42" s="692" t="s">
        <v>57</v>
      </c>
      <c r="C42" s="692" t="s">
        <v>903</v>
      </c>
      <c r="D42" s="694" t="s">
        <v>2550</v>
      </c>
      <c r="E42" s="695"/>
      <c r="F42" s="696" t="s">
        <v>3799</v>
      </c>
      <c r="G42" s="717" t="s">
        <v>114</v>
      </c>
      <c r="H42" s="697">
        <v>0</v>
      </c>
      <c r="I42" s="698">
        <v>0</v>
      </c>
      <c r="J42" s="699"/>
      <c r="K42" s="700"/>
      <c r="L42" s="700"/>
      <c r="M42" s="700"/>
      <c r="N42" s="700"/>
      <c r="O42" s="700"/>
      <c r="P42" s="700"/>
      <c r="Q42" s="700"/>
      <c r="R42" s="700"/>
      <c r="S42" s="700"/>
    </row>
    <row r="43" spans="1:19" ht="22.5" hidden="1" customHeight="1">
      <c r="A43" s="692">
        <v>1</v>
      </c>
      <c r="B43" s="692" t="s">
        <v>57</v>
      </c>
      <c r="C43" s="692" t="s">
        <v>903</v>
      </c>
      <c r="D43" s="694" t="s">
        <v>2551</v>
      </c>
      <c r="E43" s="695"/>
      <c r="F43" s="696" t="s">
        <v>3800</v>
      </c>
      <c r="G43" s="717" t="s">
        <v>115</v>
      </c>
      <c r="H43" s="697">
        <v>0</v>
      </c>
      <c r="I43" s="698">
        <v>0</v>
      </c>
      <c r="J43" s="699"/>
      <c r="K43" s="700"/>
      <c r="L43" s="700"/>
      <c r="M43" s="700"/>
      <c r="N43" s="700"/>
      <c r="O43" s="700"/>
      <c r="P43" s="700"/>
      <c r="Q43" s="700"/>
      <c r="R43" s="700"/>
      <c r="S43" s="700"/>
    </row>
    <row r="44" spans="1:19" ht="22.5" hidden="1" customHeight="1">
      <c r="A44" s="692">
        <v>1</v>
      </c>
      <c r="B44" s="692" t="s">
        <v>57</v>
      </c>
      <c r="C44" s="692" t="s">
        <v>903</v>
      </c>
      <c r="D44" s="694">
        <v>3.7</v>
      </c>
      <c r="E44" s="695"/>
      <c r="F44" s="696" t="s">
        <v>3801</v>
      </c>
      <c r="G44" s="717" t="s">
        <v>116</v>
      </c>
      <c r="H44" s="697">
        <v>2480000</v>
      </c>
      <c r="I44" s="698">
        <v>3100000</v>
      </c>
      <c r="J44" s="699">
        <v>1860000</v>
      </c>
      <c r="K44" s="700"/>
      <c r="L44" s="700"/>
      <c r="M44" s="700"/>
      <c r="N44" s="700"/>
      <c r="O44" s="700"/>
      <c r="P44" s="700"/>
      <c r="Q44" s="700"/>
      <c r="R44" s="700"/>
      <c r="S44" s="700"/>
    </row>
    <row r="45" spans="1:19" ht="22.5" hidden="1" customHeight="1">
      <c r="A45" s="692">
        <v>1</v>
      </c>
      <c r="B45" s="692" t="s">
        <v>57</v>
      </c>
      <c r="C45" s="692" t="s">
        <v>903</v>
      </c>
      <c r="D45" s="694">
        <v>3.7</v>
      </c>
      <c r="E45" s="695"/>
      <c r="F45" s="696" t="s">
        <v>3802</v>
      </c>
      <c r="G45" s="717" t="s">
        <v>117</v>
      </c>
      <c r="H45" s="697">
        <v>3000000</v>
      </c>
      <c r="I45" s="698">
        <v>3750000</v>
      </c>
      <c r="J45" s="699">
        <v>2250000</v>
      </c>
      <c r="K45" s="700"/>
      <c r="L45" s="700"/>
      <c r="M45" s="700"/>
      <c r="N45" s="700"/>
      <c r="O45" s="700"/>
      <c r="P45" s="700"/>
      <c r="Q45" s="700"/>
      <c r="R45" s="700"/>
      <c r="S45" s="700"/>
    </row>
    <row r="46" spans="1:19" ht="22.5" hidden="1" customHeight="1">
      <c r="A46" s="692">
        <v>1</v>
      </c>
      <c r="B46" s="692" t="s">
        <v>57</v>
      </c>
      <c r="C46" s="692" t="s">
        <v>903</v>
      </c>
      <c r="D46" s="694">
        <v>3.7</v>
      </c>
      <c r="E46" s="695"/>
      <c r="F46" s="696" t="s">
        <v>3803</v>
      </c>
      <c r="G46" s="717" t="s">
        <v>118</v>
      </c>
      <c r="H46" s="697">
        <v>0</v>
      </c>
      <c r="I46" s="698">
        <v>0</v>
      </c>
      <c r="J46" s="699"/>
      <c r="K46" s="700"/>
      <c r="L46" s="700"/>
      <c r="M46" s="700"/>
      <c r="N46" s="700"/>
      <c r="O46" s="700"/>
      <c r="P46" s="700"/>
      <c r="Q46" s="700"/>
      <c r="R46" s="700"/>
      <c r="S46" s="700"/>
    </row>
    <row r="47" spans="1:19" ht="22.5" hidden="1" customHeight="1">
      <c r="A47" s="692">
        <v>1</v>
      </c>
      <c r="B47" s="692" t="s">
        <v>57</v>
      </c>
      <c r="C47" s="692" t="s">
        <v>903</v>
      </c>
      <c r="D47" s="694">
        <v>3.7</v>
      </c>
      <c r="E47" s="695"/>
      <c r="F47" s="696" t="s">
        <v>3804</v>
      </c>
      <c r="G47" s="717" t="s">
        <v>119</v>
      </c>
      <c r="H47" s="697">
        <v>0</v>
      </c>
      <c r="I47" s="698">
        <v>0</v>
      </c>
      <c r="J47" s="699"/>
      <c r="K47" s="700"/>
      <c r="L47" s="700"/>
      <c r="M47" s="700"/>
      <c r="N47" s="700"/>
      <c r="O47" s="700"/>
      <c r="P47" s="700"/>
      <c r="Q47" s="700"/>
      <c r="R47" s="700"/>
      <c r="S47" s="700"/>
    </row>
    <row r="48" spans="1:19" ht="22.5" hidden="1" customHeight="1">
      <c r="A48" s="692">
        <v>1</v>
      </c>
      <c r="B48" s="692" t="s">
        <v>57</v>
      </c>
      <c r="C48" s="692" t="s">
        <v>903</v>
      </c>
      <c r="D48" s="694">
        <v>3.7</v>
      </c>
      <c r="E48" s="695"/>
      <c r="F48" s="696" t="s">
        <v>3805</v>
      </c>
      <c r="G48" s="717" t="s">
        <v>120</v>
      </c>
      <c r="H48" s="697">
        <v>770638.15</v>
      </c>
      <c r="I48" s="698">
        <v>800303.65</v>
      </c>
      <c r="J48" s="699">
        <v>808188.25</v>
      </c>
      <c r="K48" s="700"/>
      <c r="L48" s="700"/>
      <c r="M48" s="700"/>
      <c r="N48" s="700"/>
      <c r="O48" s="700"/>
      <c r="P48" s="700"/>
      <c r="Q48" s="700"/>
      <c r="R48" s="700"/>
      <c r="S48" s="700"/>
    </row>
    <row r="49" spans="1:19" ht="22.5" hidden="1" customHeight="1">
      <c r="A49" s="692">
        <v>1</v>
      </c>
      <c r="B49" s="692" t="s">
        <v>57</v>
      </c>
      <c r="C49" s="692" t="s">
        <v>903</v>
      </c>
      <c r="D49" s="694">
        <v>3.7</v>
      </c>
      <c r="E49" s="695"/>
      <c r="F49" s="696" t="s">
        <v>3806</v>
      </c>
      <c r="G49" s="717" t="s">
        <v>121</v>
      </c>
      <c r="H49" s="697">
        <v>342027.75</v>
      </c>
      <c r="I49" s="698">
        <v>445903.25</v>
      </c>
      <c r="J49" s="699">
        <v>253880.85</v>
      </c>
      <c r="K49" s="700"/>
      <c r="L49" s="700"/>
      <c r="M49" s="700"/>
      <c r="N49" s="700"/>
      <c r="O49" s="700"/>
      <c r="P49" s="700"/>
      <c r="Q49" s="700"/>
      <c r="R49" s="700"/>
      <c r="S49" s="700"/>
    </row>
    <row r="50" spans="1:19" ht="22.5" hidden="1" customHeight="1">
      <c r="A50" s="692">
        <v>1</v>
      </c>
      <c r="B50" s="692" t="s">
        <v>57</v>
      </c>
      <c r="C50" s="692" t="s">
        <v>903</v>
      </c>
      <c r="D50" s="694">
        <v>3.7</v>
      </c>
      <c r="E50" s="695"/>
      <c r="F50" s="696" t="s">
        <v>3807</v>
      </c>
      <c r="G50" s="717" t="s">
        <v>122</v>
      </c>
      <c r="H50" s="697">
        <v>190540</v>
      </c>
      <c r="I50" s="698">
        <v>203460</v>
      </c>
      <c r="J50" s="699">
        <v>347833.59999999998</v>
      </c>
      <c r="K50" s="700"/>
      <c r="L50" s="700"/>
      <c r="M50" s="700"/>
      <c r="N50" s="700"/>
      <c r="O50" s="700"/>
      <c r="P50" s="700"/>
      <c r="Q50" s="700"/>
      <c r="R50" s="700"/>
      <c r="S50" s="700"/>
    </row>
    <row r="51" spans="1:19" ht="22.5" hidden="1" customHeight="1">
      <c r="A51" s="692">
        <v>1</v>
      </c>
      <c r="B51" s="692" t="s">
        <v>57</v>
      </c>
      <c r="C51" s="692" t="s">
        <v>903</v>
      </c>
      <c r="D51" s="694">
        <v>3.7</v>
      </c>
      <c r="E51" s="695"/>
      <c r="F51" s="696" t="s">
        <v>3808</v>
      </c>
      <c r="G51" s="717" t="s">
        <v>123</v>
      </c>
      <c r="H51" s="697">
        <v>1281852.8999999999</v>
      </c>
      <c r="I51" s="698">
        <v>957745.3</v>
      </c>
      <c r="J51" s="699">
        <v>1715000</v>
      </c>
      <c r="K51" s="700"/>
      <c r="L51" s="700"/>
      <c r="M51" s="700"/>
      <c r="N51" s="700"/>
      <c r="O51" s="700"/>
      <c r="P51" s="700"/>
      <c r="Q51" s="700"/>
      <c r="R51" s="700"/>
      <c r="S51" s="700"/>
    </row>
    <row r="52" spans="1:19" ht="22.5" hidden="1" customHeight="1">
      <c r="A52" s="692">
        <v>1</v>
      </c>
      <c r="B52" s="692" t="s">
        <v>57</v>
      </c>
      <c r="C52" s="692" t="s">
        <v>903</v>
      </c>
      <c r="D52" s="694">
        <v>3.5</v>
      </c>
      <c r="E52" s="695"/>
      <c r="F52" s="696" t="s">
        <v>3809</v>
      </c>
      <c r="G52" s="717" t="s">
        <v>124</v>
      </c>
      <c r="H52" s="697">
        <v>15546968.859999999</v>
      </c>
      <c r="I52" s="698">
        <v>16992804.309999999</v>
      </c>
      <c r="J52" s="699">
        <v>13673078.060000001</v>
      </c>
      <c r="K52" s="700"/>
      <c r="L52" s="700"/>
      <c r="M52" s="700"/>
      <c r="N52" s="700"/>
      <c r="O52" s="700"/>
      <c r="P52" s="700"/>
      <c r="Q52" s="700"/>
      <c r="R52" s="700"/>
      <c r="S52" s="700"/>
    </row>
    <row r="53" spans="1:19" ht="22.5" hidden="1" customHeight="1">
      <c r="A53" s="692">
        <v>1</v>
      </c>
      <c r="B53" s="692" t="s">
        <v>57</v>
      </c>
      <c r="C53" s="692" t="s">
        <v>903</v>
      </c>
      <c r="D53" s="694" t="s">
        <v>2549</v>
      </c>
      <c r="E53" s="695"/>
      <c r="F53" s="696" t="s">
        <v>3810</v>
      </c>
      <c r="G53" s="717" t="s">
        <v>125</v>
      </c>
      <c r="H53" s="697">
        <v>16956792.25</v>
      </c>
      <c r="I53" s="698">
        <v>13054122.1</v>
      </c>
      <c r="J53" s="699">
        <v>13603889.1</v>
      </c>
      <c r="K53" s="700"/>
      <c r="L53" s="700"/>
      <c r="M53" s="700"/>
      <c r="N53" s="700"/>
      <c r="O53" s="700"/>
      <c r="P53" s="700"/>
      <c r="Q53" s="700"/>
      <c r="R53" s="700"/>
      <c r="S53" s="700"/>
    </row>
    <row r="54" spans="1:19" ht="22.5" hidden="1" customHeight="1">
      <c r="A54" s="692">
        <v>1</v>
      </c>
      <c r="B54" s="692" t="s">
        <v>57</v>
      </c>
      <c r="C54" s="692" t="s">
        <v>903</v>
      </c>
      <c r="D54" s="694" t="s">
        <v>2554</v>
      </c>
      <c r="E54" s="695"/>
      <c r="F54" s="696" t="s">
        <v>3811</v>
      </c>
      <c r="G54" s="717" t="s">
        <v>126</v>
      </c>
      <c r="H54" s="697">
        <v>0</v>
      </c>
      <c r="I54" s="698">
        <v>0</v>
      </c>
      <c r="J54" s="699">
        <v>0</v>
      </c>
      <c r="K54" s="700"/>
      <c r="L54" s="700"/>
      <c r="M54" s="700"/>
      <c r="N54" s="700"/>
      <c r="O54" s="700"/>
      <c r="P54" s="700"/>
      <c r="Q54" s="700"/>
      <c r="R54" s="700"/>
      <c r="S54" s="700"/>
    </row>
    <row r="55" spans="1:19" ht="22.5" hidden="1" customHeight="1">
      <c r="A55" s="692">
        <v>1</v>
      </c>
      <c r="B55" s="692" t="s">
        <v>57</v>
      </c>
      <c r="C55" s="692" t="s">
        <v>903</v>
      </c>
      <c r="D55" s="694" t="s">
        <v>2554</v>
      </c>
      <c r="E55" s="695"/>
      <c r="F55" s="696" t="s">
        <v>3812</v>
      </c>
      <c r="G55" s="717" t="s">
        <v>127</v>
      </c>
      <c r="H55" s="697">
        <v>0</v>
      </c>
      <c r="I55" s="698">
        <v>0</v>
      </c>
      <c r="J55" s="699">
        <v>0</v>
      </c>
      <c r="K55" s="700"/>
      <c r="L55" s="700"/>
      <c r="M55" s="700"/>
      <c r="N55" s="700"/>
      <c r="O55" s="700"/>
      <c r="P55" s="700"/>
      <c r="Q55" s="700"/>
      <c r="R55" s="700"/>
      <c r="S55" s="700"/>
    </row>
    <row r="56" spans="1:19" ht="22.5" hidden="1" customHeight="1">
      <c r="A56" s="692">
        <v>1</v>
      </c>
      <c r="B56" s="692" t="s">
        <v>57</v>
      </c>
      <c r="C56" s="692" t="s">
        <v>903</v>
      </c>
      <c r="D56" s="694" t="s">
        <v>2554</v>
      </c>
      <c r="E56" s="695"/>
      <c r="F56" s="696" t="s">
        <v>3813</v>
      </c>
      <c r="G56" s="717" t="s">
        <v>128</v>
      </c>
      <c r="H56" s="697">
        <v>188825</v>
      </c>
      <c r="I56" s="698">
        <v>95660</v>
      </c>
      <c r="J56" s="699">
        <v>103782</v>
      </c>
      <c r="K56" s="700"/>
      <c r="L56" s="700"/>
      <c r="M56" s="700"/>
      <c r="N56" s="700"/>
      <c r="O56" s="700"/>
      <c r="P56" s="700"/>
      <c r="Q56" s="700"/>
      <c r="R56" s="700"/>
      <c r="S56" s="700"/>
    </row>
    <row r="57" spans="1:19" ht="22.5" hidden="1" customHeight="1">
      <c r="A57" s="692">
        <v>1</v>
      </c>
      <c r="B57" s="692" t="s">
        <v>57</v>
      </c>
      <c r="C57" s="692" t="s">
        <v>903</v>
      </c>
      <c r="D57" s="694" t="s">
        <v>2554</v>
      </c>
      <c r="E57" s="695"/>
      <c r="F57" s="696" t="s">
        <v>3814</v>
      </c>
      <c r="G57" s="717" t="s">
        <v>129</v>
      </c>
      <c r="H57" s="697">
        <v>332522</v>
      </c>
      <c r="I57" s="698">
        <v>264194</v>
      </c>
      <c r="J57" s="699">
        <v>283011</v>
      </c>
      <c r="K57" s="700"/>
      <c r="L57" s="700"/>
      <c r="M57" s="700"/>
      <c r="N57" s="700"/>
      <c r="O57" s="700"/>
      <c r="P57" s="700"/>
      <c r="Q57" s="700"/>
      <c r="R57" s="700"/>
      <c r="S57" s="700"/>
    </row>
    <row r="58" spans="1:19" ht="22.5" hidden="1" customHeight="1">
      <c r="A58" s="692">
        <v>1</v>
      </c>
      <c r="B58" s="692" t="s">
        <v>57</v>
      </c>
      <c r="C58" s="692" t="s">
        <v>903</v>
      </c>
      <c r="D58" s="694" t="s">
        <v>2554</v>
      </c>
      <c r="E58" s="695"/>
      <c r="F58" s="696" t="s">
        <v>3815</v>
      </c>
      <c r="G58" s="717" t="s">
        <v>130</v>
      </c>
      <c r="H58" s="697">
        <v>0</v>
      </c>
      <c r="I58" s="698">
        <v>0</v>
      </c>
      <c r="J58" s="699"/>
      <c r="K58" s="700"/>
      <c r="L58" s="700"/>
      <c r="M58" s="700"/>
      <c r="N58" s="700"/>
      <c r="O58" s="700"/>
      <c r="P58" s="700"/>
      <c r="Q58" s="700"/>
      <c r="R58" s="700"/>
      <c r="S58" s="700"/>
    </row>
    <row r="59" spans="1:19" ht="22.5" hidden="1" customHeight="1">
      <c r="A59" s="692">
        <v>1</v>
      </c>
      <c r="B59" s="692" t="s">
        <v>57</v>
      </c>
      <c r="C59" s="692" t="s">
        <v>903</v>
      </c>
      <c r="D59" s="694" t="s">
        <v>2554</v>
      </c>
      <c r="E59" s="695"/>
      <c r="F59" s="696" t="s">
        <v>3816</v>
      </c>
      <c r="G59" s="717" t="s">
        <v>131</v>
      </c>
      <c r="H59" s="697">
        <v>0</v>
      </c>
      <c r="I59" s="698">
        <v>0</v>
      </c>
      <c r="J59" s="699"/>
      <c r="K59" s="700"/>
      <c r="L59" s="700"/>
      <c r="M59" s="700"/>
      <c r="N59" s="700"/>
      <c r="O59" s="700"/>
      <c r="P59" s="700"/>
      <c r="Q59" s="700"/>
      <c r="R59" s="700"/>
      <c r="S59" s="700"/>
    </row>
    <row r="60" spans="1:19" ht="22.5" hidden="1" customHeight="1">
      <c r="A60" s="692">
        <v>1</v>
      </c>
      <c r="B60" s="692" t="s">
        <v>57</v>
      </c>
      <c r="C60" s="692" t="s">
        <v>903</v>
      </c>
      <c r="D60" s="694" t="s">
        <v>2556</v>
      </c>
      <c r="E60" s="695"/>
      <c r="F60" s="696" t="s">
        <v>3817</v>
      </c>
      <c r="G60" s="717" t="s">
        <v>132</v>
      </c>
      <c r="H60" s="697">
        <v>0</v>
      </c>
      <c r="I60" s="698">
        <v>0</v>
      </c>
      <c r="J60" s="699"/>
      <c r="K60" s="700"/>
      <c r="L60" s="700"/>
      <c r="M60" s="700"/>
      <c r="N60" s="700"/>
      <c r="O60" s="700"/>
      <c r="P60" s="700"/>
      <c r="Q60" s="700"/>
      <c r="R60" s="700"/>
      <c r="S60" s="700"/>
    </row>
    <row r="61" spans="1:19" ht="22.5" hidden="1" customHeight="1">
      <c r="A61" s="692">
        <v>1</v>
      </c>
      <c r="B61" s="692" t="s">
        <v>57</v>
      </c>
      <c r="C61" s="692" t="s">
        <v>903</v>
      </c>
      <c r="D61" s="694" t="s">
        <v>2556</v>
      </c>
      <c r="E61" s="695"/>
      <c r="F61" s="696" t="s">
        <v>3818</v>
      </c>
      <c r="G61" s="717" t="s">
        <v>133</v>
      </c>
      <c r="H61" s="697">
        <v>0</v>
      </c>
      <c r="I61" s="698">
        <v>0</v>
      </c>
      <c r="J61" s="699"/>
      <c r="K61" s="700"/>
      <c r="L61" s="700"/>
      <c r="M61" s="700"/>
      <c r="N61" s="700"/>
      <c r="O61" s="700"/>
      <c r="P61" s="700"/>
      <c r="Q61" s="700"/>
      <c r="R61" s="700"/>
      <c r="S61" s="700"/>
    </row>
    <row r="62" spans="1:19" ht="22.5" hidden="1" customHeight="1">
      <c r="A62" s="692">
        <v>1</v>
      </c>
      <c r="B62" s="692" t="s">
        <v>57</v>
      </c>
      <c r="C62" s="692" t="s">
        <v>903</v>
      </c>
      <c r="D62" s="694" t="s">
        <v>2556</v>
      </c>
      <c r="E62" s="695"/>
      <c r="F62" s="696" t="s">
        <v>3819</v>
      </c>
      <c r="G62" s="717" t="s">
        <v>134</v>
      </c>
      <c r="H62" s="697">
        <v>0</v>
      </c>
      <c r="I62" s="698">
        <v>0</v>
      </c>
      <c r="J62" s="699">
        <v>0</v>
      </c>
      <c r="K62" s="700"/>
      <c r="L62" s="700"/>
      <c r="M62" s="700"/>
      <c r="N62" s="700"/>
      <c r="O62" s="700"/>
      <c r="P62" s="700"/>
      <c r="Q62" s="700"/>
      <c r="R62" s="700"/>
      <c r="S62" s="700"/>
    </row>
    <row r="63" spans="1:19" ht="22.5" hidden="1" customHeight="1">
      <c r="A63" s="692">
        <v>1</v>
      </c>
      <c r="B63" s="692" t="s">
        <v>57</v>
      </c>
      <c r="C63" s="692" t="s">
        <v>903</v>
      </c>
      <c r="D63" s="694" t="s">
        <v>2556</v>
      </c>
      <c r="E63" s="695"/>
      <c r="F63" s="696" t="s">
        <v>3820</v>
      </c>
      <c r="G63" s="717" t="s">
        <v>135</v>
      </c>
      <c r="H63" s="697">
        <v>0</v>
      </c>
      <c r="I63" s="698">
        <v>0</v>
      </c>
      <c r="J63" s="699"/>
      <c r="K63" s="700"/>
      <c r="L63" s="700"/>
      <c r="M63" s="700"/>
      <c r="N63" s="700"/>
      <c r="O63" s="700"/>
      <c r="P63" s="700"/>
      <c r="Q63" s="700"/>
      <c r="R63" s="700"/>
      <c r="S63" s="700"/>
    </row>
    <row r="64" spans="1:19" ht="22.5" hidden="1" customHeight="1">
      <c r="A64" s="692">
        <v>1</v>
      </c>
      <c r="B64" s="692" t="s">
        <v>57</v>
      </c>
      <c r="C64" s="692" t="s">
        <v>903</v>
      </c>
      <c r="D64" s="694" t="s">
        <v>2555</v>
      </c>
      <c r="E64" s="695"/>
      <c r="F64" s="696" t="s">
        <v>3821</v>
      </c>
      <c r="G64" s="717" t="s">
        <v>136</v>
      </c>
      <c r="H64" s="697">
        <v>0</v>
      </c>
      <c r="I64" s="698">
        <v>0</v>
      </c>
      <c r="J64" s="699"/>
      <c r="K64" s="700"/>
      <c r="L64" s="700"/>
      <c r="M64" s="700"/>
      <c r="N64" s="700"/>
      <c r="O64" s="700"/>
      <c r="P64" s="700"/>
      <c r="Q64" s="700"/>
      <c r="R64" s="700"/>
      <c r="S64" s="700"/>
    </row>
    <row r="65" spans="1:19" ht="22.5" hidden="1" customHeight="1">
      <c r="A65" s="692">
        <v>1</v>
      </c>
      <c r="B65" s="692" t="s">
        <v>57</v>
      </c>
      <c r="C65" s="692" t="s">
        <v>903</v>
      </c>
      <c r="D65" s="694" t="s">
        <v>2555</v>
      </c>
      <c r="E65" s="695"/>
      <c r="F65" s="696" t="s">
        <v>3822</v>
      </c>
      <c r="G65" s="717" t="s">
        <v>3823</v>
      </c>
      <c r="H65" s="697">
        <v>0</v>
      </c>
      <c r="I65" s="698">
        <v>0</v>
      </c>
      <c r="J65" s="699"/>
      <c r="K65" s="700"/>
      <c r="L65" s="700"/>
      <c r="M65" s="700"/>
      <c r="N65" s="700"/>
      <c r="O65" s="700"/>
      <c r="P65" s="700"/>
      <c r="Q65" s="700"/>
      <c r="R65" s="700"/>
      <c r="S65" s="700"/>
    </row>
    <row r="66" spans="1:19" ht="22.5" hidden="1" customHeight="1">
      <c r="A66" s="692">
        <v>1</v>
      </c>
      <c r="B66" s="692" t="s">
        <v>57</v>
      </c>
      <c r="C66" s="692" t="s">
        <v>903</v>
      </c>
      <c r="D66" s="694" t="s">
        <v>2555</v>
      </c>
      <c r="E66" s="695"/>
      <c r="F66" s="696" t="s">
        <v>3824</v>
      </c>
      <c r="G66" s="717" t="s">
        <v>138</v>
      </c>
      <c r="H66" s="697">
        <v>0</v>
      </c>
      <c r="I66" s="698">
        <v>0</v>
      </c>
      <c r="J66" s="699"/>
      <c r="K66" s="700"/>
      <c r="L66" s="700"/>
      <c r="M66" s="700"/>
      <c r="N66" s="700"/>
      <c r="O66" s="700"/>
      <c r="P66" s="700"/>
      <c r="Q66" s="700"/>
      <c r="R66" s="700"/>
      <c r="S66" s="700"/>
    </row>
    <row r="67" spans="1:19" ht="22.5" hidden="1" customHeight="1">
      <c r="A67" s="692">
        <v>1</v>
      </c>
      <c r="B67" s="692" t="s">
        <v>57</v>
      </c>
      <c r="C67" s="692" t="s">
        <v>903</v>
      </c>
      <c r="D67" s="694" t="s">
        <v>2555</v>
      </c>
      <c r="E67" s="695"/>
      <c r="F67" s="696" t="s">
        <v>3825</v>
      </c>
      <c r="G67" s="717" t="s">
        <v>139</v>
      </c>
      <c r="H67" s="697">
        <v>0</v>
      </c>
      <c r="I67" s="698">
        <v>0</v>
      </c>
      <c r="J67" s="699"/>
      <c r="K67" s="700"/>
      <c r="L67" s="700"/>
      <c r="M67" s="700"/>
      <c r="N67" s="700"/>
      <c r="O67" s="700"/>
      <c r="P67" s="700"/>
      <c r="Q67" s="700"/>
      <c r="R67" s="700"/>
      <c r="S67" s="700"/>
    </row>
    <row r="68" spans="1:19" ht="22.5" hidden="1" customHeight="1">
      <c r="A68" s="692">
        <v>1</v>
      </c>
      <c r="B68" s="692" t="s">
        <v>57</v>
      </c>
      <c r="C68" s="692" t="s">
        <v>903</v>
      </c>
      <c r="D68" s="694" t="s">
        <v>2555</v>
      </c>
      <c r="E68" s="695"/>
      <c r="F68" s="696" t="s">
        <v>3826</v>
      </c>
      <c r="G68" s="717" t="s">
        <v>140</v>
      </c>
      <c r="H68" s="697">
        <v>28323</v>
      </c>
      <c r="I68" s="698">
        <v>28323</v>
      </c>
      <c r="J68" s="699">
        <v>28873</v>
      </c>
      <c r="K68" s="700"/>
      <c r="L68" s="700"/>
      <c r="M68" s="700"/>
      <c r="N68" s="700"/>
      <c r="O68" s="700"/>
      <c r="P68" s="700"/>
      <c r="Q68" s="700"/>
      <c r="R68" s="700"/>
      <c r="S68" s="700"/>
    </row>
    <row r="69" spans="1:19" ht="22.5" hidden="1" customHeight="1">
      <c r="A69" s="692">
        <v>1</v>
      </c>
      <c r="B69" s="692" t="s">
        <v>57</v>
      </c>
      <c r="C69" s="692" t="s">
        <v>903</v>
      </c>
      <c r="D69" s="694" t="s">
        <v>2555</v>
      </c>
      <c r="E69" s="695"/>
      <c r="F69" s="696" t="s">
        <v>3827</v>
      </c>
      <c r="G69" s="717" t="s">
        <v>3828</v>
      </c>
      <c r="H69" s="697">
        <v>15987</v>
      </c>
      <c r="I69" s="698">
        <v>15987</v>
      </c>
      <c r="J69" s="699">
        <v>15987</v>
      </c>
      <c r="K69" s="700"/>
      <c r="L69" s="700"/>
      <c r="M69" s="700"/>
      <c r="N69" s="700"/>
      <c r="O69" s="700"/>
      <c r="P69" s="700"/>
      <c r="Q69" s="700"/>
      <c r="R69" s="700"/>
      <c r="S69" s="700"/>
    </row>
    <row r="70" spans="1:19" ht="22.5" hidden="1" customHeight="1">
      <c r="A70" s="692">
        <v>1</v>
      </c>
      <c r="B70" s="692" t="s">
        <v>57</v>
      </c>
      <c r="C70" s="692" t="s">
        <v>903</v>
      </c>
      <c r="D70" s="694">
        <v>3.4</v>
      </c>
      <c r="E70" s="695"/>
      <c r="F70" s="696" t="s">
        <v>3829</v>
      </c>
      <c r="G70" s="717" t="s">
        <v>142</v>
      </c>
      <c r="H70" s="697">
        <v>0</v>
      </c>
      <c r="I70" s="698">
        <v>0</v>
      </c>
      <c r="J70" s="699">
        <v>0</v>
      </c>
      <c r="K70" s="700"/>
      <c r="L70" s="700"/>
      <c r="M70" s="700"/>
      <c r="N70" s="700"/>
      <c r="O70" s="700"/>
      <c r="P70" s="700"/>
      <c r="Q70" s="700"/>
      <c r="R70" s="700"/>
      <c r="S70" s="700"/>
    </row>
    <row r="71" spans="1:19" ht="22.5" hidden="1" customHeight="1">
      <c r="A71" s="692">
        <v>1</v>
      </c>
      <c r="B71" s="692" t="s">
        <v>57</v>
      </c>
      <c r="C71" s="692" t="s">
        <v>903</v>
      </c>
      <c r="D71" s="694">
        <v>3.4</v>
      </c>
      <c r="E71" s="695"/>
      <c r="F71" s="696" t="s">
        <v>3830</v>
      </c>
      <c r="G71" s="717" t="s">
        <v>143</v>
      </c>
      <c r="H71" s="697">
        <v>774449.5</v>
      </c>
      <c r="I71" s="698">
        <v>891611.5</v>
      </c>
      <c r="J71" s="699">
        <v>1130782.75</v>
      </c>
      <c r="K71" s="700"/>
      <c r="L71" s="700"/>
      <c r="M71" s="700"/>
      <c r="N71" s="700"/>
      <c r="O71" s="700"/>
      <c r="P71" s="700"/>
      <c r="Q71" s="700"/>
      <c r="R71" s="700"/>
      <c r="S71" s="700"/>
    </row>
    <row r="72" spans="1:19" ht="22.5" hidden="1" customHeight="1">
      <c r="A72" s="692">
        <v>1</v>
      </c>
      <c r="B72" s="692" t="s">
        <v>57</v>
      </c>
      <c r="C72" s="692" t="s">
        <v>903</v>
      </c>
      <c r="D72" s="694">
        <v>3.4</v>
      </c>
      <c r="E72" s="695"/>
      <c r="F72" s="696" t="s">
        <v>3831</v>
      </c>
      <c r="G72" s="717" t="s">
        <v>144</v>
      </c>
      <c r="H72" s="697">
        <v>16357.75</v>
      </c>
      <c r="I72" s="698">
        <v>18139.5</v>
      </c>
      <c r="J72" s="699">
        <v>16640.5</v>
      </c>
      <c r="K72" s="700"/>
      <c r="L72" s="700"/>
      <c r="M72" s="700"/>
      <c r="N72" s="700"/>
      <c r="O72" s="700"/>
      <c r="P72" s="700"/>
      <c r="Q72" s="700"/>
      <c r="R72" s="700"/>
      <c r="S72" s="700"/>
    </row>
    <row r="73" spans="1:19" ht="22.5" hidden="1" customHeight="1">
      <c r="A73" s="692">
        <v>1</v>
      </c>
      <c r="B73" s="692" t="s">
        <v>57</v>
      </c>
      <c r="C73" s="692" t="s">
        <v>903</v>
      </c>
      <c r="D73" s="694">
        <v>3.4</v>
      </c>
      <c r="E73" s="695"/>
      <c r="F73" s="696" t="s">
        <v>3832</v>
      </c>
      <c r="G73" s="717" t="s">
        <v>145</v>
      </c>
      <c r="H73" s="697">
        <v>0</v>
      </c>
      <c r="I73" s="698">
        <v>9208.5</v>
      </c>
      <c r="J73" s="699">
        <v>9208.5</v>
      </c>
      <c r="K73" s="700"/>
      <c r="L73" s="700"/>
      <c r="M73" s="700"/>
      <c r="N73" s="700"/>
      <c r="O73" s="700"/>
      <c r="P73" s="700"/>
      <c r="Q73" s="700"/>
      <c r="R73" s="700"/>
      <c r="S73" s="700"/>
    </row>
    <row r="74" spans="1:19" ht="22.5" hidden="1" customHeight="1">
      <c r="A74" s="692">
        <v>1</v>
      </c>
      <c r="B74" s="692" t="s">
        <v>57</v>
      </c>
      <c r="C74" s="692" t="s">
        <v>903</v>
      </c>
      <c r="D74" s="694">
        <v>3.2</v>
      </c>
      <c r="E74" s="695"/>
      <c r="F74" s="696" t="s">
        <v>3833</v>
      </c>
      <c r="G74" s="717" t="s">
        <v>146</v>
      </c>
      <c r="H74" s="697">
        <v>0</v>
      </c>
      <c r="I74" s="698">
        <v>0</v>
      </c>
      <c r="J74" s="699"/>
      <c r="K74" s="700"/>
      <c r="L74" s="700"/>
      <c r="M74" s="700"/>
      <c r="N74" s="700"/>
      <c r="O74" s="700"/>
      <c r="P74" s="700"/>
      <c r="Q74" s="700"/>
      <c r="R74" s="700"/>
      <c r="S74" s="700"/>
    </row>
    <row r="75" spans="1:19" ht="22.5" hidden="1" customHeight="1">
      <c r="A75" s="692">
        <v>1</v>
      </c>
      <c r="B75" s="692" t="s">
        <v>57</v>
      </c>
      <c r="C75" s="692" t="s">
        <v>903</v>
      </c>
      <c r="D75" s="694">
        <v>3.7</v>
      </c>
      <c r="E75" s="695"/>
      <c r="F75" s="696" t="s">
        <v>3834</v>
      </c>
      <c r="G75" s="717" t="s">
        <v>147</v>
      </c>
      <c r="H75" s="697">
        <v>0</v>
      </c>
      <c r="I75" s="698">
        <v>0</v>
      </c>
      <c r="J75" s="699">
        <v>0</v>
      </c>
      <c r="K75" s="700"/>
      <c r="L75" s="700"/>
      <c r="M75" s="700"/>
      <c r="N75" s="700"/>
      <c r="O75" s="700"/>
      <c r="P75" s="700"/>
      <c r="Q75" s="700"/>
      <c r="R75" s="700"/>
      <c r="S75" s="700"/>
    </row>
    <row r="76" spans="1:19" ht="22.5" hidden="1" customHeight="1">
      <c r="A76" s="692">
        <v>1</v>
      </c>
      <c r="B76" s="692" t="s">
        <v>57</v>
      </c>
      <c r="C76" s="692" t="s">
        <v>903</v>
      </c>
      <c r="D76" s="694">
        <v>3.7</v>
      </c>
      <c r="E76" s="695"/>
      <c r="F76" s="696" t="s">
        <v>3835</v>
      </c>
      <c r="G76" s="717" t="s">
        <v>148</v>
      </c>
      <c r="H76" s="697">
        <v>614081.85</v>
      </c>
      <c r="I76" s="698">
        <v>775636.1</v>
      </c>
      <c r="J76" s="699">
        <v>788598.35</v>
      </c>
      <c r="K76" s="700"/>
      <c r="L76" s="700"/>
      <c r="M76" s="700"/>
      <c r="N76" s="700"/>
      <c r="O76" s="700"/>
      <c r="P76" s="700"/>
      <c r="Q76" s="700"/>
      <c r="R76" s="700"/>
      <c r="S76" s="700"/>
    </row>
    <row r="77" spans="1:19" ht="22.5" hidden="1" customHeight="1">
      <c r="A77" s="692">
        <v>1</v>
      </c>
      <c r="B77" s="692" t="s">
        <v>57</v>
      </c>
      <c r="C77" s="692" t="s">
        <v>903</v>
      </c>
      <c r="D77" s="694">
        <v>3.8</v>
      </c>
      <c r="E77" s="695"/>
      <c r="F77" s="696" t="s">
        <v>3836</v>
      </c>
      <c r="G77" s="717" t="s">
        <v>149</v>
      </c>
      <c r="H77" s="697">
        <v>129746</v>
      </c>
      <c r="I77" s="698">
        <v>145746</v>
      </c>
      <c r="J77" s="699">
        <v>218747</v>
      </c>
      <c r="K77" s="700"/>
      <c r="L77" s="700"/>
      <c r="M77" s="700"/>
      <c r="N77" s="700"/>
      <c r="O77" s="700"/>
      <c r="P77" s="700"/>
      <c r="Q77" s="700"/>
      <c r="R77" s="700"/>
      <c r="S77" s="700"/>
    </row>
    <row r="78" spans="1:19" ht="22.5" hidden="1" customHeight="1">
      <c r="A78" s="692">
        <v>1</v>
      </c>
      <c r="B78" s="692" t="s">
        <v>57</v>
      </c>
      <c r="C78" s="692" t="s">
        <v>903</v>
      </c>
      <c r="D78" s="694">
        <v>3.8</v>
      </c>
      <c r="E78" s="695"/>
      <c r="F78" s="696" t="s">
        <v>3837</v>
      </c>
      <c r="G78" s="717" t="s">
        <v>150</v>
      </c>
      <c r="H78" s="697">
        <v>1281106.5</v>
      </c>
      <c r="I78" s="698">
        <v>814424</v>
      </c>
      <c r="J78" s="699">
        <v>1585226</v>
      </c>
      <c r="K78" s="700"/>
      <c r="L78" s="700"/>
      <c r="M78" s="700"/>
      <c r="N78" s="700"/>
      <c r="O78" s="700"/>
      <c r="P78" s="700"/>
      <c r="Q78" s="700"/>
      <c r="R78" s="700"/>
      <c r="S78" s="700"/>
    </row>
    <row r="79" spans="1:19" ht="22.5" hidden="1" customHeight="1">
      <c r="A79" s="692">
        <v>1</v>
      </c>
      <c r="B79" s="692" t="s">
        <v>57</v>
      </c>
      <c r="C79" s="692" t="s">
        <v>903</v>
      </c>
      <c r="D79" s="694">
        <v>3.6</v>
      </c>
      <c r="E79" s="695"/>
      <c r="F79" s="696" t="s">
        <v>3838</v>
      </c>
      <c r="G79" s="717" t="s">
        <v>151</v>
      </c>
      <c r="H79" s="697">
        <v>9669573</v>
      </c>
      <c r="I79" s="698">
        <v>7667499.5</v>
      </c>
      <c r="J79" s="699">
        <v>8773591.3000000007</v>
      </c>
      <c r="K79" s="700"/>
      <c r="L79" s="700"/>
      <c r="M79" s="700"/>
      <c r="N79" s="700"/>
      <c r="O79" s="700"/>
      <c r="P79" s="700"/>
      <c r="Q79" s="700"/>
      <c r="R79" s="700"/>
      <c r="S79" s="700"/>
    </row>
    <row r="80" spans="1:19" ht="22.5" hidden="1" customHeight="1">
      <c r="A80" s="692">
        <v>1</v>
      </c>
      <c r="B80" s="692" t="s">
        <v>57</v>
      </c>
      <c r="C80" s="692" t="s">
        <v>903</v>
      </c>
      <c r="D80" s="694">
        <v>3.6</v>
      </c>
      <c r="E80" s="695"/>
      <c r="F80" s="696" t="s">
        <v>3839</v>
      </c>
      <c r="G80" s="717" t="s">
        <v>152</v>
      </c>
      <c r="H80" s="697">
        <v>7840856.75</v>
      </c>
      <c r="I80" s="698">
        <v>4069890.75</v>
      </c>
      <c r="J80" s="699">
        <v>4300277.5</v>
      </c>
      <c r="K80" s="700"/>
      <c r="L80" s="700"/>
      <c r="M80" s="700"/>
      <c r="N80" s="700"/>
      <c r="O80" s="700"/>
      <c r="P80" s="700"/>
      <c r="Q80" s="700"/>
      <c r="R80" s="700"/>
      <c r="S80" s="700"/>
    </row>
    <row r="81" spans="1:19" ht="22.5" hidden="1" customHeight="1">
      <c r="A81" s="692">
        <v>1</v>
      </c>
      <c r="B81" s="692" t="s">
        <v>57</v>
      </c>
      <c r="C81" s="692" t="s">
        <v>903</v>
      </c>
      <c r="D81" s="694">
        <v>3.6</v>
      </c>
      <c r="E81" s="695"/>
      <c r="F81" s="696" t="s">
        <v>3840</v>
      </c>
      <c r="G81" s="717" t="s">
        <v>153</v>
      </c>
      <c r="H81" s="697">
        <v>561342</v>
      </c>
      <c r="I81" s="698">
        <v>739955</v>
      </c>
      <c r="J81" s="699">
        <v>385484</v>
      </c>
      <c r="K81" s="700"/>
      <c r="L81" s="700"/>
      <c r="M81" s="700"/>
      <c r="N81" s="700"/>
      <c r="O81" s="700"/>
      <c r="P81" s="700"/>
      <c r="Q81" s="700"/>
      <c r="R81" s="700"/>
      <c r="S81" s="700"/>
    </row>
    <row r="82" spans="1:19" ht="22.5" hidden="1" customHeight="1">
      <c r="A82" s="692">
        <v>1</v>
      </c>
      <c r="B82" s="692" t="s">
        <v>57</v>
      </c>
      <c r="C82" s="692" t="s">
        <v>903</v>
      </c>
      <c r="D82" s="694">
        <v>3.6</v>
      </c>
      <c r="E82" s="695"/>
      <c r="F82" s="696" t="s">
        <v>3841</v>
      </c>
      <c r="G82" s="717" t="s">
        <v>154</v>
      </c>
      <c r="H82" s="697">
        <v>352539</v>
      </c>
      <c r="I82" s="698">
        <v>724822</v>
      </c>
      <c r="J82" s="699">
        <v>808667</v>
      </c>
      <c r="K82" s="700"/>
      <c r="L82" s="700"/>
      <c r="M82" s="700"/>
      <c r="N82" s="700"/>
      <c r="O82" s="700"/>
      <c r="P82" s="700"/>
      <c r="Q82" s="700"/>
      <c r="R82" s="700"/>
      <c r="S82" s="700"/>
    </row>
    <row r="83" spans="1:19" ht="22.5" hidden="1" customHeight="1">
      <c r="A83" s="692">
        <v>1</v>
      </c>
      <c r="B83" s="692" t="s">
        <v>57</v>
      </c>
      <c r="C83" s="692" t="s">
        <v>903</v>
      </c>
      <c r="D83" s="694">
        <v>5.0999999999999996</v>
      </c>
      <c r="E83" s="695"/>
      <c r="F83" s="696" t="s">
        <v>2640</v>
      </c>
      <c r="G83" s="717" t="s">
        <v>155</v>
      </c>
      <c r="H83" s="697">
        <v>0</v>
      </c>
      <c r="I83" s="698">
        <v>0</v>
      </c>
      <c r="J83" s="699"/>
      <c r="K83" s="700"/>
      <c r="L83" s="700"/>
      <c r="M83" s="700"/>
      <c r="N83" s="700"/>
      <c r="O83" s="700"/>
      <c r="P83" s="700"/>
      <c r="Q83" s="700"/>
      <c r="R83" s="700"/>
      <c r="S83" s="700"/>
    </row>
    <row r="84" spans="1:19" ht="22.5" hidden="1" customHeight="1">
      <c r="A84" s="692">
        <v>1</v>
      </c>
      <c r="B84" s="692" t="s">
        <v>57</v>
      </c>
      <c r="C84" s="692" t="s">
        <v>903</v>
      </c>
      <c r="D84" s="694">
        <v>5.0999999999999996</v>
      </c>
      <c r="E84" s="695"/>
      <c r="F84" s="696" t="s">
        <v>2642</v>
      </c>
      <c r="G84" s="717" t="s">
        <v>156</v>
      </c>
      <c r="H84" s="697">
        <v>100830</v>
      </c>
      <c r="I84" s="698">
        <v>27540</v>
      </c>
      <c r="J84" s="699">
        <v>0</v>
      </c>
      <c r="K84" s="700"/>
      <c r="L84" s="700"/>
      <c r="M84" s="700"/>
      <c r="N84" s="700"/>
      <c r="O84" s="700"/>
      <c r="P84" s="700"/>
      <c r="Q84" s="700"/>
      <c r="R84" s="700"/>
      <c r="S84" s="700"/>
    </row>
    <row r="85" spans="1:19" ht="22.5" hidden="1" customHeight="1">
      <c r="A85" s="692">
        <v>1</v>
      </c>
      <c r="B85" s="692" t="s">
        <v>57</v>
      </c>
      <c r="C85" s="692" t="s">
        <v>903</v>
      </c>
      <c r="D85" s="694">
        <v>5.0999999999999996</v>
      </c>
      <c r="E85" s="695"/>
      <c r="F85" s="696" t="s">
        <v>2644</v>
      </c>
      <c r="G85" s="717" t="s">
        <v>157</v>
      </c>
      <c r="H85" s="697">
        <v>0</v>
      </c>
      <c r="I85" s="698">
        <v>0</v>
      </c>
      <c r="J85" s="699"/>
      <c r="K85" s="700"/>
      <c r="L85" s="700"/>
      <c r="M85" s="700"/>
      <c r="N85" s="700"/>
      <c r="O85" s="700"/>
      <c r="P85" s="700"/>
      <c r="Q85" s="700"/>
      <c r="R85" s="700"/>
      <c r="S85" s="700"/>
    </row>
    <row r="86" spans="1:19" ht="22.5" hidden="1" customHeight="1">
      <c r="A86" s="692">
        <v>1</v>
      </c>
      <c r="B86" s="692" t="s">
        <v>57</v>
      </c>
      <c r="C86" s="692" t="s">
        <v>903</v>
      </c>
      <c r="D86" s="694">
        <v>5.0999999999999996</v>
      </c>
      <c r="E86" s="695"/>
      <c r="F86" s="696" t="s">
        <v>2645</v>
      </c>
      <c r="G86" s="717" t="s">
        <v>158</v>
      </c>
      <c r="H86" s="697">
        <v>0</v>
      </c>
      <c r="I86" s="698">
        <v>0</v>
      </c>
      <c r="J86" s="699"/>
      <c r="K86" s="700"/>
      <c r="L86" s="700"/>
      <c r="M86" s="700"/>
      <c r="N86" s="700"/>
      <c r="O86" s="700"/>
      <c r="P86" s="700"/>
      <c r="Q86" s="700"/>
      <c r="R86" s="700"/>
      <c r="S86" s="700"/>
    </row>
    <row r="87" spans="1:19" ht="22.5" hidden="1" customHeight="1">
      <c r="A87" s="692">
        <v>1</v>
      </c>
      <c r="B87" s="692" t="s">
        <v>57</v>
      </c>
      <c r="C87" s="692" t="s">
        <v>903</v>
      </c>
      <c r="D87" s="694">
        <v>5.0999999999999996</v>
      </c>
      <c r="E87" s="695"/>
      <c r="F87" s="696" t="s">
        <v>2647</v>
      </c>
      <c r="G87" s="717" t="s">
        <v>159</v>
      </c>
      <c r="H87" s="697">
        <v>0</v>
      </c>
      <c r="I87" s="698">
        <v>0</v>
      </c>
      <c r="J87" s="699"/>
      <c r="K87" s="700"/>
      <c r="L87" s="700"/>
      <c r="M87" s="700"/>
      <c r="N87" s="700"/>
      <c r="O87" s="700"/>
      <c r="P87" s="700"/>
      <c r="Q87" s="700"/>
      <c r="R87" s="700"/>
      <c r="S87" s="700"/>
    </row>
    <row r="88" spans="1:19" ht="22.5" hidden="1" customHeight="1">
      <c r="A88" s="692">
        <v>1</v>
      </c>
      <c r="B88" s="692" t="s">
        <v>57</v>
      </c>
      <c r="C88" s="692" t="s">
        <v>903</v>
      </c>
      <c r="D88" s="694">
        <v>5.0999999999999996</v>
      </c>
      <c r="E88" s="695"/>
      <c r="F88" s="696" t="s">
        <v>2649</v>
      </c>
      <c r="G88" s="717" t="s">
        <v>160</v>
      </c>
      <c r="H88" s="697">
        <v>0</v>
      </c>
      <c r="I88" s="698">
        <v>0</v>
      </c>
      <c r="J88" s="699"/>
      <c r="K88" s="700"/>
      <c r="L88" s="700"/>
      <c r="M88" s="700"/>
      <c r="N88" s="700"/>
      <c r="O88" s="700"/>
      <c r="P88" s="700"/>
      <c r="Q88" s="700"/>
      <c r="R88" s="700"/>
      <c r="S88" s="700"/>
    </row>
    <row r="89" spans="1:19" ht="22.5" hidden="1" customHeight="1">
      <c r="A89" s="692">
        <v>1</v>
      </c>
      <c r="B89" s="692" t="s">
        <v>57</v>
      </c>
      <c r="C89" s="692" t="s">
        <v>903</v>
      </c>
      <c r="D89" s="694">
        <v>5.0999999999999996</v>
      </c>
      <c r="E89" s="695"/>
      <c r="F89" s="696" t="s">
        <v>2651</v>
      </c>
      <c r="G89" s="717" t="s">
        <v>161</v>
      </c>
      <c r="H89" s="697">
        <v>0</v>
      </c>
      <c r="I89" s="698">
        <v>0</v>
      </c>
      <c r="J89" s="699"/>
      <c r="K89" s="700"/>
      <c r="L89" s="700"/>
      <c r="M89" s="700"/>
      <c r="N89" s="700"/>
      <c r="O89" s="700"/>
      <c r="P89" s="700"/>
      <c r="Q89" s="700"/>
      <c r="R89" s="700"/>
      <c r="S89" s="700"/>
    </row>
    <row r="90" spans="1:19" ht="22.5" hidden="1" customHeight="1">
      <c r="A90" s="692">
        <v>1</v>
      </c>
      <c r="B90" s="692" t="s">
        <v>57</v>
      </c>
      <c r="C90" s="692" t="s">
        <v>903</v>
      </c>
      <c r="D90" s="694">
        <v>123</v>
      </c>
      <c r="E90" s="695"/>
      <c r="F90" s="696" t="s">
        <v>2653</v>
      </c>
      <c r="G90" s="717" t="s">
        <v>162</v>
      </c>
      <c r="H90" s="697">
        <v>-49062.8</v>
      </c>
      <c r="I90" s="698">
        <v>-62002.559999999998</v>
      </c>
      <c r="J90" s="699">
        <v>-75262.240000000005</v>
      </c>
      <c r="K90" s="700"/>
      <c r="L90" s="700"/>
      <c r="M90" s="700"/>
      <c r="N90" s="700"/>
      <c r="O90" s="700"/>
      <c r="P90" s="700"/>
      <c r="Q90" s="700"/>
      <c r="R90" s="700"/>
      <c r="S90" s="700"/>
    </row>
    <row r="91" spans="1:19" ht="22.5" hidden="1" customHeight="1">
      <c r="A91" s="692">
        <v>1</v>
      </c>
      <c r="B91" s="692" t="s">
        <v>57</v>
      </c>
      <c r="C91" s="692" t="s">
        <v>903</v>
      </c>
      <c r="D91" s="694">
        <v>123</v>
      </c>
      <c r="E91" s="695"/>
      <c r="F91" s="696" t="s">
        <v>2655</v>
      </c>
      <c r="G91" s="717" t="s">
        <v>163</v>
      </c>
      <c r="H91" s="697">
        <v>0</v>
      </c>
      <c r="I91" s="698">
        <v>0</v>
      </c>
      <c r="J91" s="699"/>
      <c r="K91" s="700"/>
      <c r="L91" s="700"/>
      <c r="M91" s="700"/>
      <c r="N91" s="700"/>
      <c r="O91" s="700"/>
      <c r="P91" s="700"/>
      <c r="Q91" s="700"/>
      <c r="R91" s="700"/>
      <c r="S91" s="700"/>
    </row>
    <row r="92" spans="1:19" ht="22.5" hidden="1" customHeight="1">
      <c r="A92" s="692">
        <v>1</v>
      </c>
      <c r="B92" s="692" t="s">
        <v>57</v>
      </c>
      <c r="C92" s="692" t="s">
        <v>903</v>
      </c>
      <c r="D92" s="694">
        <v>123</v>
      </c>
      <c r="E92" s="695"/>
      <c r="F92" s="696" t="s">
        <v>3842</v>
      </c>
      <c r="G92" s="717" t="s">
        <v>164</v>
      </c>
      <c r="H92" s="697">
        <v>0</v>
      </c>
      <c r="I92" s="698">
        <v>0</v>
      </c>
      <c r="J92" s="699"/>
      <c r="K92" s="700"/>
      <c r="L92" s="700"/>
      <c r="M92" s="700"/>
      <c r="N92" s="700"/>
      <c r="O92" s="700"/>
      <c r="P92" s="700"/>
      <c r="Q92" s="700"/>
      <c r="R92" s="700"/>
      <c r="S92" s="700"/>
    </row>
    <row r="93" spans="1:19" ht="22.5" hidden="1" customHeight="1">
      <c r="A93" s="692">
        <v>1</v>
      </c>
      <c r="B93" s="692" t="s">
        <v>57</v>
      </c>
      <c r="C93" s="692" t="s">
        <v>903</v>
      </c>
      <c r="D93" s="694">
        <v>123</v>
      </c>
      <c r="E93" s="695"/>
      <c r="F93" s="696" t="s">
        <v>2657</v>
      </c>
      <c r="G93" s="717" t="s">
        <v>165</v>
      </c>
      <c r="H93" s="697">
        <v>-2265.84</v>
      </c>
      <c r="I93" s="698">
        <v>-2265.84</v>
      </c>
      <c r="J93" s="699">
        <v>-2309.84</v>
      </c>
      <c r="K93" s="700"/>
      <c r="L93" s="700"/>
      <c r="M93" s="700"/>
      <c r="N93" s="700"/>
      <c r="O93" s="700"/>
      <c r="P93" s="700"/>
      <c r="Q93" s="700"/>
      <c r="R93" s="700"/>
      <c r="S93" s="700"/>
    </row>
    <row r="94" spans="1:19" ht="22.5" hidden="1" customHeight="1">
      <c r="A94" s="692">
        <v>1</v>
      </c>
      <c r="B94" s="692" t="s">
        <v>57</v>
      </c>
      <c r="C94" s="692" t="s">
        <v>903</v>
      </c>
      <c r="D94" s="694">
        <v>123</v>
      </c>
      <c r="E94" s="695"/>
      <c r="F94" s="696" t="s">
        <v>2659</v>
      </c>
      <c r="G94" s="717" t="s">
        <v>166</v>
      </c>
      <c r="H94" s="697">
        <v>-1278.96</v>
      </c>
      <c r="I94" s="698">
        <v>-1278.96</v>
      </c>
      <c r="J94" s="699">
        <v>-1278.96</v>
      </c>
      <c r="K94" s="700"/>
      <c r="L94" s="700"/>
      <c r="M94" s="700"/>
      <c r="N94" s="700"/>
      <c r="O94" s="700"/>
      <c r="P94" s="700"/>
      <c r="Q94" s="700"/>
      <c r="R94" s="700"/>
      <c r="S94" s="700"/>
    </row>
    <row r="95" spans="1:19" ht="22.5" hidden="1" customHeight="1">
      <c r="A95" s="692">
        <v>1</v>
      </c>
      <c r="B95" s="688" t="s">
        <v>57</v>
      </c>
      <c r="C95" s="688" t="s">
        <v>903</v>
      </c>
      <c r="D95" s="695">
        <v>123</v>
      </c>
      <c r="E95" s="695"/>
      <c r="F95" s="696" t="s">
        <v>3843</v>
      </c>
      <c r="G95" s="717" t="s">
        <v>167</v>
      </c>
      <c r="H95" s="697">
        <v>-698809.79</v>
      </c>
      <c r="I95" s="698">
        <v>-687383.59</v>
      </c>
      <c r="J95" s="699">
        <v>-749730.54</v>
      </c>
      <c r="K95" s="700"/>
      <c r="L95" s="700"/>
      <c r="M95" s="700"/>
      <c r="N95" s="700"/>
      <c r="O95" s="700"/>
      <c r="P95" s="700"/>
      <c r="Q95" s="700"/>
      <c r="R95" s="700"/>
      <c r="S95" s="700"/>
    </row>
    <row r="96" spans="1:19" ht="22.5" hidden="1" customHeight="1">
      <c r="A96" s="692">
        <v>1</v>
      </c>
      <c r="B96" s="688" t="s">
        <v>57</v>
      </c>
      <c r="C96" s="688" t="s">
        <v>903</v>
      </c>
      <c r="D96" s="695">
        <v>123</v>
      </c>
      <c r="E96" s="695"/>
      <c r="F96" s="696" t="s">
        <v>3844</v>
      </c>
      <c r="G96" s="717" t="s">
        <v>3845</v>
      </c>
      <c r="H96" s="697">
        <v>0</v>
      </c>
      <c r="I96" s="698">
        <v>0</v>
      </c>
      <c r="J96" s="699"/>
      <c r="K96" s="700"/>
      <c r="L96" s="700"/>
      <c r="M96" s="700"/>
      <c r="N96" s="700"/>
      <c r="O96" s="700"/>
      <c r="P96" s="700"/>
      <c r="Q96" s="700"/>
      <c r="R96" s="700"/>
      <c r="S96" s="700"/>
    </row>
    <row r="97" spans="1:19" ht="22.5" hidden="1" customHeight="1">
      <c r="A97" s="692">
        <v>1</v>
      </c>
      <c r="B97" s="692" t="s">
        <v>57</v>
      </c>
      <c r="C97" s="692" t="s">
        <v>903</v>
      </c>
      <c r="D97" s="694">
        <v>5.0999999999999996</v>
      </c>
      <c r="E97" s="695"/>
      <c r="F97" s="696" t="s">
        <v>2676</v>
      </c>
      <c r="G97" s="717" t="s">
        <v>169</v>
      </c>
      <c r="H97" s="697">
        <v>0</v>
      </c>
      <c r="I97" s="698">
        <v>0</v>
      </c>
      <c r="J97" s="699"/>
      <c r="K97" s="700"/>
      <c r="L97" s="700"/>
      <c r="M97" s="700"/>
      <c r="N97" s="700"/>
      <c r="O97" s="700"/>
      <c r="P97" s="700"/>
      <c r="Q97" s="700"/>
      <c r="R97" s="700"/>
      <c r="S97" s="700"/>
    </row>
    <row r="98" spans="1:19" ht="22.5" hidden="1" customHeight="1">
      <c r="A98" s="692">
        <v>1</v>
      </c>
      <c r="B98" s="692" t="s">
        <v>57</v>
      </c>
      <c r="C98" s="692" t="s">
        <v>903</v>
      </c>
      <c r="D98" s="694" t="s">
        <v>2555</v>
      </c>
      <c r="E98" s="695"/>
      <c r="F98" s="696" t="s">
        <v>2680</v>
      </c>
      <c r="G98" s="717" t="s">
        <v>2679</v>
      </c>
      <c r="H98" s="697">
        <v>0</v>
      </c>
      <c r="I98" s="698">
        <v>0</v>
      </c>
      <c r="J98" s="699"/>
      <c r="K98" s="700"/>
      <c r="L98" s="700"/>
      <c r="M98" s="700"/>
      <c r="N98" s="700"/>
      <c r="O98" s="700"/>
      <c r="P98" s="700"/>
      <c r="Q98" s="700"/>
      <c r="R98" s="700"/>
      <c r="S98" s="700"/>
    </row>
    <row r="99" spans="1:19" ht="22.5" hidden="1" customHeight="1">
      <c r="A99" s="692">
        <v>1</v>
      </c>
      <c r="B99" s="692" t="s">
        <v>57</v>
      </c>
      <c r="C99" s="692" t="s">
        <v>903</v>
      </c>
      <c r="D99" s="694" t="s">
        <v>2555</v>
      </c>
      <c r="E99" s="695"/>
      <c r="F99" s="696" t="s">
        <v>2681</v>
      </c>
      <c r="G99" s="717" t="s">
        <v>3640</v>
      </c>
      <c r="H99" s="697">
        <v>0</v>
      </c>
      <c r="I99" s="698">
        <v>0</v>
      </c>
      <c r="J99" s="699"/>
      <c r="K99" s="700"/>
      <c r="L99" s="700"/>
      <c r="M99" s="700"/>
      <c r="N99" s="700"/>
      <c r="O99" s="700"/>
      <c r="P99" s="700"/>
      <c r="Q99" s="700"/>
      <c r="R99" s="700"/>
      <c r="S99" s="700"/>
    </row>
    <row r="100" spans="1:19" ht="22.5" hidden="1" customHeight="1">
      <c r="A100" s="692">
        <v>1</v>
      </c>
      <c r="B100" s="692" t="s">
        <v>57</v>
      </c>
      <c r="C100" s="692" t="s">
        <v>903</v>
      </c>
      <c r="D100" s="694">
        <v>5.2</v>
      </c>
      <c r="E100" s="695"/>
      <c r="F100" s="696" t="s">
        <v>2770</v>
      </c>
      <c r="G100" s="717" t="s">
        <v>173</v>
      </c>
      <c r="H100" s="697">
        <v>0</v>
      </c>
      <c r="I100" s="698">
        <v>0</v>
      </c>
      <c r="J100" s="699"/>
      <c r="K100" s="700"/>
      <c r="L100" s="700"/>
      <c r="M100" s="700"/>
      <c r="N100" s="700"/>
      <c r="O100" s="700"/>
      <c r="P100" s="700"/>
      <c r="Q100" s="700"/>
      <c r="R100" s="700"/>
      <c r="S100" s="700"/>
    </row>
    <row r="101" spans="1:19" ht="22.5" hidden="1" customHeight="1">
      <c r="A101" s="692">
        <v>1</v>
      </c>
      <c r="B101" s="692" t="s">
        <v>57</v>
      </c>
      <c r="C101" s="692" t="s">
        <v>903</v>
      </c>
      <c r="D101" s="694">
        <v>5.2</v>
      </c>
      <c r="E101" s="695" t="s">
        <v>944</v>
      </c>
      <c r="F101" s="696" t="s">
        <v>2771</v>
      </c>
      <c r="G101" s="717" t="s">
        <v>174</v>
      </c>
      <c r="H101" s="697">
        <v>0</v>
      </c>
      <c r="I101" s="698">
        <v>0</v>
      </c>
      <c r="J101" s="699"/>
      <c r="K101" s="700"/>
      <c r="L101" s="700"/>
      <c r="M101" s="700"/>
      <c r="N101" s="700"/>
      <c r="O101" s="700"/>
      <c r="P101" s="700"/>
      <c r="Q101" s="700"/>
      <c r="R101" s="700"/>
      <c r="S101" s="700"/>
    </row>
    <row r="102" spans="1:19" ht="22.5" hidden="1" customHeight="1">
      <c r="A102" s="692">
        <v>1</v>
      </c>
      <c r="B102" s="692" t="s">
        <v>57</v>
      </c>
      <c r="C102" s="692" t="s">
        <v>903</v>
      </c>
      <c r="D102" s="694">
        <v>4.2</v>
      </c>
      <c r="E102" s="695"/>
      <c r="F102" s="696" t="s">
        <v>2772</v>
      </c>
      <c r="G102" s="717" t="s">
        <v>175</v>
      </c>
      <c r="H102" s="697">
        <v>0</v>
      </c>
      <c r="I102" s="698">
        <v>0</v>
      </c>
      <c r="J102" s="699"/>
      <c r="K102" s="700"/>
      <c r="L102" s="700"/>
      <c r="M102" s="700"/>
      <c r="N102" s="700"/>
      <c r="O102" s="700"/>
      <c r="P102" s="700"/>
      <c r="Q102" s="700"/>
      <c r="R102" s="700"/>
      <c r="S102" s="700"/>
    </row>
    <row r="103" spans="1:19" ht="22.5" hidden="1" customHeight="1">
      <c r="A103" s="692">
        <v>1</v>
      </c>
      <c r="B103" s="692" t="s">
        <v>57</v>
      </c>
      <c r="C103" s="692" t="s">
        <v>903</v>
      </c>
      <c r="D103" s="694">
        <v>4.3</v>
      </c>
      <c r="E103" s="695"/>
      <c r="F103" s="696" t="s">
        <v>2773</v>
      </c>
      <c r="G103" s="717" t="s">
        <v>176</v>
      </c>
      <c r="H103" s="697">
        <v>0</v>
      </c>
      <c r="I103" s="698">
        <v>0</v>
      </c>
      <c r="J103" s="699"/>
      <c r="K103" s="700"/>
      <c r="L103" s="700"/>
      <c r="M103" s="700"/>
      <c r="N103" s="700"/>
      <c r="O103" s="700"/>
      <c r="P103" s="700"/>
      <c r="Q103" s="700"/>
      <c r="R103" s="700"/>
      <c r="S103" s="700"/>
    </row>
    <row r="104" spans="1:19" ht="22.5" hidden="1" customHeight="1">
      <c r="A104" s="692">
        <v>1</v>
      </c>
      <c r="B104" s="692" t="s">
        <v>57</v>
      </c>
      <c r="C104" s="692" t="s">
        <v>903</v>
      </c>
      <c r="D104" s="694">
        <v>4.4000000000000004</v>
      </c>
      <c r="E104" s="695"/>
      <c r="F104" s="696" t="s">
        <v>2774</v>
      </c>
      <c r="G104" s="717" t="s">
        <v>177</v>
      </c>
      <c r="H104" s="697">
        <v>0</v>
      </c>
      <c r="I104" s="698">
        <v>0</v>
      </c>
      <c r="J104" s="699"/>
      <c r="K104" s="700"/>
      <c r="L104" s="700"/>
      <c r="M104" s="700"/>
      <c r="N104" s="700"/>
      <c r="O104" s="700"/>
      <c r="P104" s="700"/>
      <c r="Q104" s="700"/>
      <c r="R104" s="700"/>
      <c r="S104" s="700"/>
    </row>
    <row r="105" spans="1:19" ht="22.5" hidden="1" customHeight="1">
      <c r="A105" s="692">
        <v>1</v>
      </c>
      <c r="B105" s="692" t="s">
        <v>57</v>
      </c>
      <c r="C105" s="692" t="s">
        <v>903</v>
      </c>
      <c r="D105" s="694">
        <v>4.0999999999999996</v>
      </c>
      <c r="E105" s="695"/>
      <c r="F105" s="696" t="s">
        <v>2775</v>
      </c>
      <c r="G105" s="717" t="s">
        <v>178</v>
      </c>
      <c r="H105" s="697">
        <v>13852632.689999999</v>
      </c>
      <c r="I105" s="698">
        <v>20687965.629999999</v>
      </c>
      <c r="J105" s="699">
        <v>19480471.969999999</v>
      </c>
      <c r="K105" s="700"/>
      <c r="L105" s="700"/>
      <c r="M105" s="700"/>
      <c r="N105" s="700"/>
      <c r="O105" s="700"/>
      <c r="P105" s="700"/>
      <c r="Q105" s="700"/>
      <c r="R105" s="700"/>
      <c r="S105" s="700"/>
    </row>
    <row r="106" spans="1:19" ht="22.5" hidden="1" customHeight="1">
      <c r="A106" s="692">
        <v>1</v>
      </c>
      <c r="B106" s="692" t="s">
        <v>57</v>
      </c>
      <c r="C106" s="692" t="s">
        <v>903</v>
      </c>
      <c r="D106" s="694">
        <v>4.5</v>
      </c>
      <c r="E106" s="695"/>
      <c r="F106" s="696" t="s">
        <v>2776</v>
      </c>
      <c r="G106" s="717" t="s">
        <v>179</v>
      </c>
      <c r="H106" s="697">
        <v>57972.6</v>
      </c>
      <c r="I106" s="698">
        <v>100018.25</v>
      </c>
      <c r="J106" s="699">
        <v>113008.05</v>
      </c>
      <c r="K106" s="700"/>
      <c r="L106" s="700"/>
      <c r="M106" s="700"/>
      <c r="N106" s="700"/>
      <c r="O106" s="700"/>
      <c r="P106" s="700"/>
      <c r="Q106" s="700"/>
      <c r="R106" s="700"/>
      <c r="S106" s="700"/>
    </row>
    <row r="107" spans="1:19" ht="22.5" hidden="1" customHeight="1">
      <c r="A107" s="692">
        <v>1</v>
      </c>
      <c r="B107" s="692" t="s">
        <v>57</v>
      </c>
      <c r="C107" s="692" t="s">
        <v>903</v>
      </c>
      <c r="D107" s="694">
        <v>4.5999999999999996</v>
      </c>
      <c r="E107" s="695"/>
      <c r="F107" s="696" t="s">
        <v>2777</v>
      </c>
      <c r="G107" s="717" t="s">
        <v>180</v>
      </c>
      <c r="H107" s="697">
        <v>14801920.02</v>
      </c>
      <c r="I107" s="698">
        <v>13824489.880000001</v>
      </c>
      <c r="J107" s="699">
        <v>15182998.460000001</v>
      </c>
      <c r="K107" s="700"/>
      <c r="L107" s="700"/>
      <c r="M107" s="700"/>
      <c r="N107" s="700"/>
      <c r="O107" s="700"/>
      <c r="P107" s="700"/>
      <c r="Q107" s="700"/>
      <c r="R107" s="700"/>
      <c r="S107" s="700"/>
    </row>
    <row r="108" spans="1:19" ht="22.5" hidden="1" customHeight="1">
      <c r="A108" s="692">
        <v>1</v>
      </c>
      <c r="B108" s="692" t="s">
        <v>57</v>
      </c>
      <c r="C108" s="692" t="s">
        <v>903</v>
      </c>
      <c r="D108" s="694">
        <v>4.7</v>
      </c>
      <c r="E108" s="695"/>
      <c r="F108" s="696" t="s">
        <v>2778</v>
      </c>
      <c r="G108" s="717" t="s">
        <v>181</v>
      </c>
      <c r="H108" s="697">
        <v>1669766.5</v>
      </c>
      <c r="I108" s="698">
        <v>1606023.5</v>
      </c>
      <c r="J108" s="699">
        <v>2463902.9</v>
      </c>
      <c r="K108" s="700"/>
      <c r="L108" s="700"/>
      <c r="M108" s="700"/>
      <c r="N108" s="700"/>
      <c r="O108" s="700"/>
      <c r="P108" s="700"/>
      <c r="Q108" s="700"/>
      <c r="R108" s="700"/>
      <c r="S108" s="700"/>
    </row>
    <row r="109" spans="1:19" ht="22.5" hidden="1" customHeight="1">
      <c r="A109" s="692">
        <v>1</v>
      </c>
      <c r="B109" s="692" t="s">
        <v>57</v>
      </c>
      <c r="C109" s="692" t="s">
        <v>903</v>
      </c>
      <c r="D109" s="694">
        <v>4.4000000000000004</v>
      </c>
      <c r="E109" s="695"/>
      <c r="F109" s="696" t="s">
        <v>2779</v>
      </c>
      <c r="G109" s="717" t="s">
        <v>182</v>
      </c>
      <c r="H109" s="697">
        <v>15890.57</v>
      </c>
      <c r="I109" s="698">
        <v>13129.97</v>
      </c>
      <c r="J109" s="699">
        <v>15869.17</v>
      </c>
      <c r="K109" s="700"/>
      <c r="L109" s="700"/>
      <c r="M109" s="700"/>
      <c r="N109" s="700"/>
      <c r="O109" s="700"/>
      <c r="P109" s="700"/>
      <c r="Q109" s="700"/>
      <c r="R109" s="700"/>
      <c r="S109" s="700"/>
    </row>
    <row r="110" spans="1:19" ht="22.5" hidden="1" customHeight="1">
      <c r="A110" s="692">
        <v>1</v>
      </c>
      <c r="B110" s="692" t="s">
        <v>57</v>
      </c>
      <c r="C110" s="692" t="s">
        <v>903</v>
      </c>
      <c r="D110" s="694">
        <v>4.8</v>
      </c>
      <c r="E110" s="695"/>
      <c r="F110" s="696" t="s">
        <v>2780</v>
      </c>
      <c r="G110" s="717" t="s">
        <v>183</v>
      </c>
      <c r="H110" s="697">
        <v>964723.17</v>
      </c>
      <c r="I110" s="698">
        <v>877678.38</v>
      </c>
      <c r="J110" s="699">
        <v>800053.5</v>
      </c>
      <c r="K110" s="700"/>
      <c r="L110" s="700"/>
      <c r="M110" s="700"/>
      <c r="N110" s="700"/>
      <c r="O110" s="700"/>
      <c r="P110" s="700"/>
      <c r="Q110" s="700"/>
      <c r="R110" s="700"/>
      <c r="S110" s="700"/>
    </row>
    <row r="111" spans="1:19" ht="22.5" hidden="1" customHeight="1">
      <c r="A111" s="692">
        <v>1</v>
      </c>
      <c r="B111" s="692" t="s">
        <v>57</v>
      </c>
      <c r="C111" s="692" t="s">
        <v>903</v>
      </c>
      <c r="D111" s="694" t="s">
        <v>921</v>
      </c>
      <c r="E111" s="695"/>
      <c r="F111" s="696" t="s">
        <v>3846</v>
      </c>
      <c r="G111" s="717" t="s">
        <v>184</v>
      </c>
      <c r="H111" s="697">
        <v>283828.88</v>
      </c>
      <c r="I111" s="698">
        <v>200756.38</v>
      </c>
      <c r="J111" s="699">
        <v>198868.38</v>
      </c>
      <c r="K111" s="700"/>
      <c r="L111" s="700"/>
      <c r="M111" s="700"/>
      <c r="N111" s="700"/>
      <c r="O111" s="700"/>
      <c r="P111" s="700"/>
      <c r="Q111" s="700"/>
      <c r="R111" s="700"/>
      <c r="S111" s="700"/>
    </row>
    <row r="112" spans="1:19" ht="22.5" hidden="1" customHeight="1">
      <c r="A112" s="692">
        <v>1</v>
      </c>
      <c r="B112" s="692" t="s">
        <v>57</v>
      </c>
      <c r="C112" s="692" t="s">
        <v>903</v>
      </c>
      <c r="D112" s="694">
        <v>4.9000000000000004</v>
      </c>
      <c r="E112" s="695"/>
      <c r="F112" s="696" t="s">
        <v>3847</v>
      </c>
      <c r="G112" s="717" t="s">
        <v>185</v>
      </c>
      <c r="H112" s="697">
        <v>0</v>
      </c>
      <c r="I112" s="698">
        <v>0</v>
      </c>
      <c r="J112" s="699"/>
      <c r="K112" s="700"/>
      <c r="L112" s="700"/>
      <c r="M112" s="700"/>
      <c r="N112" s="700"/>
      <c r="O112" s="700"/>
      <c r="P112" s="700"/>
      <c r="Q112" s="700"/>
      <c r="R112" s="700"/>
      <c r="S112" s="700"/>
    </row>
    <row r="113" spans="1:19" ht="22.5" hidden="1" customHeight="1">
      <c r="A113" s="692">
        <v>1</v>
      </c>
      <c r="B113" s="692" t="s">
        <v>57</v>
      </c>
      <c r="C113" s="692" t="s">
        <v>903</v>
      </c>
      <c r="D113" s="694">
        <v>4.1100000000000003</v>
      </c>
      <c r="E113" s="695"/>
      <c r="F113" s="696" t="s">
        <v>2781</v>
      </c>
      <c r="G113" s="717" t="s">
        <v>186</v>
      </c>
      <c r="H113" s="697">
        <v>927922.72</v>
      </c>
      <c r="I113" s="698">
        <v>984224.44</v>
      </c>
      <c r="J113" s="699">
        <v>982862.04</v>
      </c>
      <c r="K113" s="700"/>
      <c r="L113" s="700"/>
      <c r="M113" s="700"/>
      <c r="N113" s="700"/>
      <c r="O113" s="700"/>
      <c r="P113" s="700"/>
      <c r="Q113" s="700"/>
      <c r="R113" s="700"/>
      <c r="S113" s="700"/>
    </row>
    <row r="114" spans="1:19" ht="22.5" hidden="1" customHeight="1">
      <c r="A114" s="692">
        <v>1</v>
      </c>
      <c r="B114" s="692" t="s">
        <v>57</v>
      </c>
      <c r="C114" s="692" t="s">
        <v>903</v>
      </c>
      <c r="D114" s="694">
        <v>4.9000000000000004</v>
      </c>
      <c r="E114" s="695"/>
      <c r="F114" s="696" t="s">
        <v>2782</v>
      </c>
      <c r="G114" s="717" t="s">
        <v>187</v>
      </c>
      <c r="H114" s="697">
        <v>0</v>
      </c>
      <c r="I114" s="698">
        <v>0</v>
      </c>
      <c r="J114" s="699">
        <v>0</v>
      </c>
      <c r="K114" s="700"/>
      <c r="L114" s="700"/>
      <c r="M114" s="700"/>
      <c r="N114" s="700"/>
      <c r="O114" s="700"/>
      <c r="P114" s="700"/>
      <c r="Q114" s="700"/>
      <c r="R114" s="700"/>
      <c r="S114" s="700"/>
    </row>
    <row r="115" spans="1:19" ht="22.5" hidden="1" customHeight="1">
      <c r="A115" s="692">
        <v>1</v>
      </c>
      <c r="B115" s="692" t="s">
        <v>57</v>
      </c>
      <c r="C115" s="692" t="s">
        <v>903</v>
      </c>
      <c r="D115" s="694">
        <v>4.9000000000000004</v>
      </c>
      <c r="E115" s="695"/>
      <c r="F115" s="696" t="s">
        <v>2783</v>
      </c>
      <c r="G115" s="717" t="s">
        <v>188</v>
      </c>
      <c r="H115" s="697">
        <v>0</v>
      </c>
      <c r="I115" s="698">
        <v>0</v>
      </c>
      <c r="J115" s="699">
        <v>0</v>
      </c>
      <c r="K115" s="700"/>
      <c r="L115" s="700"/>
      <c r="M115" s="700"/>
      <c r="N115" s="700"/>
      <c r="O115" s="700"/>
      <c r="P115" s="700"/>
      <c r="Q115" s="700"/>
      <c r="R115" s="700"/>
      <c r="S115" s="700"/>
    </row>
    <row r="116" spans="1:19" ht="22.5" hidden="1" customHeight="1">
      <c r="A116" s="692">
        <v>1</v>
      </c>
      <c r="B116" s="692" t="s">
        <v>57</v>
      </c>
      <c r="C116" s="692" t="s">
        <v>903</v>
      </c>
      <c r="D116" s="694">
        <v>4.9000000000000004</v>
      </c>
      <c r="E116" s="695"/>
      <c r="F116" s="696" t="s">
        <v>2784</v>
      </c>
      <c r="G116" s="717" t="s">
        <v>189</v>
      </c>
      <c r="H116" s="697">
        <v>677096</v>
      </c>
      <c r="I116" s="698">
        <v>647636</v>
      </c>
      <c r="J116" s="699">
        <v>595196</v>
      </c>
      <c r="K116" s="700"/>
      <c r="L116" s="700"/>
      <c r="M116" s="700"/>
      <c r="N116" s="700"/>
      <c r="O116" s="700"/>
      <c r="P116" s="700"/>
      <c r="Q116" s="700"/>
      <c r="R116" s="700"/>
      <c r="S116" s="700"/>
    </row>
    <row r="117" spans="1:19" ht="22.5" hidden="1" customHeight="1">
      <c r="A117" s="692">
        <v>1</v>
      </c>
      <c r="B117" s="692" t="s">
        <v>57</v>
      </c>
      <c r="C117" s="692" t="s">
        <v>903</v>
      </c>
      <c r="D117" s="694">
        <v>4.9000000000000004</v>
      </c>
      <c r="E117" s="695"/>
      <c r="F117" s="696" t="s">
        <v>2785</v>
      </c>
      <c r="G117" s="717" t="s">
        <v>190</v>
      </c>
      <c r="H117" s="697">
        <v>0</v>
      </c>
      <c r="I117" s="698">
        <v>0</v>
      </c>
      <c r="J117" s="699"/>
      <c r="K117" s="700"/>
      <c r="L117" s="700"/>
      <c r="M117" s="700"/>
      <c r="N117" s="700"/>
      <c r="O117" s="700"/>
      <c r="P117" s="700"/>
      <c r="Q117" s="700"/>
      <c r="R117" s="700"/>
      <c r="S117" s="700"/>
    </row>
    <row r="118" spans="1:19" ht="22.5" hidden="1" customHeight="1">
      <c r="A118" s="692">
        <v>1</v>
      </c>
      <c r="B118" s="692" t="s">
        <v>57</v>
      </c>
      <c r="C118" s="692" t="s">
        <v>903</v>
      </c>
      <c r="D118" s="694">
        <v>4.12</v>
      </c>
      <c r="E118" s="695"/>
      <c r="F118" s="696" t="s">
        <v>2786</v>
      </c>
      <c r="G118" s="717" t="s">
        <v>191</v>
      </c>
      <c r="H118" s="697">
        <v>228514</v>
      </c>
      <c r="I118" s="698">
        <v>218090</v>
      </c>
      <c r="J118" s="699">
        <v>215210</v>
      </c>
      <c r="K118" s="700"/>
      <c r="L118" s="700"/>
      <c r="M118" s="700"/>
      <c r="N118" s="700"/>
      <c r="O118" s="700"/>
      <c r="P118" s="700"/>
      <c r="Q118" s="700"/>
      <c r="R118" s="700"/>
      <c r="S118" s="700"/>
    </row>
    <row r="119" spans="1:19" ht="22.5" hidden="1" customHeight="1">
      <c r="A119" s="692">
        <v>1</v>
      </c>
      <c r="B119" s="692" t="s">
        <v>57</v>
      </c>
      <c r="C119" s="692" t="s">
        <v>903</v>
      </c>
      <c r="D119" s="694">
        <v>4.13</v>
      </c>
      <c r="E119" s="695"/>
      <c r="F119" s="696" t="s">
        <v>2787</v>
      </c>
      <c r="G119" s="717" t="s">
        <v>192</v>
      </c>
      <c r="H119" s="697">
        <v>838514.3</v>
      </c>
      <c r="I119" s="698">
        <v>695982.9</v>
      </c>
      <c r="J119" s="699">
        <v>501316.7</v>
      </c>
      <c r="K119" s="700"/>
      <c r="L119" s="700"/>
      <c r="M119" s="700"/>
      <c r="N119" s="700"/>
      <c r="O119" s="700"/>
      <c r="P119" s="700"/>
      <c r="Q119" s="700"/>
      <c r="R119" s="700"/>
      <c r="S119" s="700"/>
    </row>
    <row r="120" spans="1:19" ht="22.5" hidden="1" customHeight="1">
      <c r="A120" s="692">
        <v>1</v>
      </c>
      <c r="B120" s="692" t="s">
        <v>57</v>
      </c>
      <c r="C120" s="692" t="s">
        <v>903</v>
      </c>
      <c r="D120" s="694">
        <v>4.9000000000000004</v>
      </c>
      <c r="E120" s="695"/>
      <c r="F120" s="696" t="s">
        <v>2790</v>
      </c>
      <c r="G120" s="717" t="s">
        <v>193</v>
      </c>
      <c r="H120" s="697">
        <v>194970</v>
      </c>
      <c r="I120" s="698">
        <v>194970</v>
      </c>
      <c r="J120" s="699">
        <v>149190</v>
      </c>
      <c r="K120" s="700"/>
      <c r="L120" s="700"/>
      <c r="M120" s="700"/>
      <c r="N120" s="700"/>
      <c r="O120" s="700"/>
      <c r="P120" s="700"/>
      <c r="Q120" s="700"/>
      <c r="R120" s="700"/>
      <c r="S120" s="700"/>
    </row>
    <row r="121" spans="1:19" ht="22.5" hidden="1" customHeight="1">
      <c r="A121" s="692">
        <v>1</v>
      </c>
      <c r="B121" s="692" t="s">
        <v>57</v>
      </c>
      <c r="C121" s="692" t="s">
        <v>903</v>
      </c>
      <c r="D121" s="694">
        <v>4.9000000000000004</v>
      </c>
      <c r="E121" s="695"/>
      <c r="F121" s="696" t="s">
        <v>2791</v>
      </c>
      <c r="G121" s="717" t="s">
        <v>194</v>
      </c>
      <c r="H121" s="697">
        <v>0</v>
      </c>
      <c r="I121" s="698">
        <v>0</v>
      </c>
      <c r="J121" s="699"/>
      <c r="K121" s="700"/>
      <c r="L121" s="700"/>
      <c r="M121" s="700"/>
      <c r="N121" s="700"/>
      <c r="O121" s="700"/>
      <c r="P121" s="700"/>
      <c r="Q121" s="700"/>
      <c r="R121" s="700"/>
      <c r="S121" s="700"/>
    </row>
    <row r="122" spans="1:19" ht="22.5" hidden="1" customHeight="1">
      <c r="A122" s="692">
        <v>1</v>
      </c>
      <c r="B122" s="692" t="s">
        <v>57</v>
      </c>
      <c r="C122" s="692" t="s">
        <v>903</v>
      </c>
      <c r="D122" s="694">
        <v>5.2</v>
      </c>
      <c r="E122" s="695"/>
      <c r="F122" s="696" t="s">
        <v>2792</v>
      </c>
      <c r="G122" s="717" t="s">
        <v>195</v>
      </c>
      <c r="H122" s="697">
        <v>0</v>
      </c>
      <c r="I122" s="698">
        <v>0</v>
      </c>
      <c r="J122" s="699"/>
      <c r="K122" s="700"/>
      <c r="L122" s="700"/>
      <c r="M122" s="700"/>
      <c r="N122" s="700"/>
      <c r="O122" s="700"/>
      <c r="P122" s="700"/>
      <c r="Q122" s="700"/>
      <c r="R122" s="700"/>
      <c r="S122" s="700"/>
    </row>
    <row r="123" spans="1:19" ht="22.5" hidden="1" customHeight="1">
      <c r="A123" s="692">
        <v>1</v>
      </c>
      <c r="B123" s="692" t="s">
        <v>57</v>
      </c>
      <c r="C123" s="692" t="s">
        <v>903</v>
      </c>
      <c r="D123" s="694">
        <v>5.2</v>
      </c>
      <c r="E123" s="695"/>
      <c r="F123" s="696" t="s">
        <v>2793</v>
      </c>
      <c r="G123" s="717" t="s">
        <v>196</v>
      </c>
      <c r="H123" s="697">
        <v>0</v>
      </c>
      <c r="I123" s="698">
        <v>0</v>
      </c>
      <c r="J123" s="699"/>
      <c r="K123" s="700"/>
      <c r="L123" s="700"/>
      <c r="M123" s="700"/>
      <c r="N123" s="700"/>
      <c r="O123" s="700"/>
      <c r="P123" s="700"/>
      <c r="Q123" s="700"/>
      <c r="R123" s="700"/>
      <c r="S123" s="700"/>
    </row>
    <row r="124" spans="1:19" ht="22.5" hidden="1" customHeight="1">
      <c r="A124" s="692">
        <v>1</v>
      </c>
      <c r="B124" s="692" t="s">
        <v>57</v>
      </c>
      <c r="C124" s="692" t="s">
        <v>903</v>
      </c>
      <c r="D124" s="694">
        <v>5.2</v>
      </c>
      <c r="E124" s="695"/>
      <c r="F124" s="696" t="s">
        <v>2794</v>
      </c>
      <c r="G124" s="717" t="s">
        <v>197</v>
      </c>
      <c r="H124" s="697">
        <v>0</v>
      </c>
      <c r="I124" s="698">
        <v>0</v>
      </c>
      <c r="J124" s="699"/>
      <c r="K124" s="700"/>
      <c r="L124" s="700"/>
      <c r="M124" s="700"/>
      <c r="N124" s="700"/>
      <c r="O124" s="700"/>
      <c r="P124" s="700"/>
      <c r="Q124" s="700"/>
      <c r="R124" s="700"/>
      <c r="S124" s="700"/>
    </row>
    <row r="125" spans="1:19" ht="22.5" hidden="1" customHeight="1">
      <c r="A125" s="692">
        <v>1</v>
      </c>
      <c r="B125" s="692" t="s">
        <v>57</v>
      </c>
      <c r="C125" s="692" t="s">
        <v>903</v>
      </c>
      <c r="D125" s="694">
        <v>5.2</v>
      </c>
      <c r="E125" s="695"/>
      <c r="F125" s="696" t="s">
        <v>2795</v>
      </c>
      <c r="G125" s="717" t="s">
        <v>198</v>
      </c>
      <c r="H125" s="697">
        <v>0</v>
      </c>
      <c r="I125" s="698">
        <v>0</v>
      </c>
      <c r="J125" s="699"/>
      <c r="K125" s="700"/>
      <c r="L125" s="700"/>
      <c r="M125" s="700"/>
      <c r="N125" s="700"/>
      <c r="O125" s="700"/>
      <c r="P125" s="700"/>
      <c r="Q125" s="700"/>
      <c r="R125" s="700"/>
      <c r="S125" s="700"/>
    </row>
    <row r="126" spans="1:19" ht="22.5" hidden="1" customHeight="1">
      <c r="A126" s="692">
        <v>1</v>
      </c>
      <c r="B126" s="692" t="s">
        <v>905</v>
      </c>
      <c r="C126" s="692" t="s">
        <v>903</v>
      </c>
      <c r="D126" s="694">
        <v>6</v>
      </c>
      <c r="E126" s="695"/>
      <c r="F126" s="696" t="s">
        <v>3848</v>
      </c>
      <c r="G126" s="717" t="s">
        <v>199</v>
      </c>
      <c r="H126" s="697">
        <v>0</v>
      </c>
      <c r="I126" s="698">
        <v>0</v>
      </c>
      <c r="J126" s="699"/>
      <c r="K126" s="700"/>
      <c r="L126" s="700"/>
      <c r="M126" s="700"/>
      <c r="N126" s="700"/>
      <c r="O126" s="700"/>
      <c r="P126" s="700"/>
      <c r="Q126" s="700"/>
      <c r="R126" s="700"/>
      <c r="S126" s="700"/>
    </row>
    <row r="127" spans="1:19" ht="22.5" hidden="1" customHeight="1">
      <c r="A127" s="692">
        <v>1</v>
      </c>
      <c r="B127" s="692" t="s">
        <v>905</v>
      </c>
      <c r="C127" s="692" t="s">
        <v>903</v>
      </c>
      <c r="D127" s="694">
        <v>6</v>
      </c>
      <c r="E127" s="695"/>
      <c r="F127" s="696" t="s">
        <v>2796</v>
      </c>
      <c r="G127" s="717" t="s">
        <v>200</v>
      </c>
      <c r="H127" s="697">
        <v>0</v>
      </c>
      <c r="I127" s="698">
        <v>0</v>
      </c>
      <c r="J127" s="699"/>
      <c r="K127" s="700"/>
      <c r="L127" s="700"/>
      <c r="M127" s="700"/>
      <c r="N127" s="700"/>
      <c r="O127" s="700"/>
      <c r="P127" s="700"/>
      <c r="Q127" s="700"/>
      <c r="R127" s="700"/>
      <c r="S127" s="700"/>
    </row>
    <row r="128" spans="1:19" ht="22.5" hidden="1" customHeight="1">
      <c r="A128" s="692">
        <v>1</v>
      </c>
      <c r="B128" s="692" t="s">
        <v>905</v>
      </c>
      <c r="C128" s="692" t="s">
        <v>903</v>
      </c>
      <c r="D128" s="694">
        <v>6</v>
      </c>
      <c r="E128" s="695"/>
      <c r="F128" s="696" t="s">
        <v>3849</v>
      </c>
      <c r="G128" s="717" t="s">
        <v>202</v>
      </c>
      <c r="H128" s="697">
        <v>0</v>
      </c>
      <c r="I128" s="698">
        <v>0</v>
      </c>
      <c r="J128" s="699"/>
      <c r="K128" s="700"/>
      <c r="L128" s="700"/>
      <c r="M128" s="700"/>
      <c r="N128" s="700"/>
      <c r="O128" s="700"/>
      <c r="P128" s="700"/>
      <c r="Q128" s="700"/>
      <c r="R128" s="700"/>
      <c r="S128" s="700"/>
    </row>
    <row r="129" spans="1:19" ht="22.5" hidden="1" customHeight="1">
      <c r="A129" s="692">
        <v>1</v>
      </c>
      <c r="B129" s="692" t="s">
        <v>905</v>
      </c>
      <c r="C129" s="692" t="s">
        <v>903</v>
      </c>
      <c r="D129" s="694">
        <v>6</v>
      </c>
      <c r="E129" s="695"/>
      <c r="F129" s="696" t="s">
        <v>2801</v>
      </c>
      <c r="G129" s="717" t="s">
        <v>203</v>
      </c>
      <c r="H129" s="697">
        <v>70513188.719999999</v>
      </c>
      <c r="I129" s="698">
        <v>70513188.719999999</v>
      </c>
      <c r="J129" s="699">
        <v>70513188.719999999</v>
      </c>
      <c r="K129" s="700"/>
      <c r="L129" s="700"/>
      <c r="M129" s="700"/>
      <c r="N129" s="700"/>
      <c r="O129" s="700"/>
      <c r="P129" s="700"/>
      <c r="Q129" s="700"/>
      <c r="R129" s="700"/>
      <c r="S129" s="700"/>
    </row>
    <row r="130" spans="1:19" ht="22.5" hidden="1" customHeight="1">
      <c r="A130" s="692">
        <v>1</v>
      </c>
      <c r="B130" s="692" t="s">
        <v>905</v>
      </c>
      <c r="C130" s="692" t="s">
        <v>903</v>
      </c>
      <c r="D130" s="694">
        <v>6</v>
      </c>
      <c r="E130" s="695"/>
      <c r="F130" s="696" t="s">
        <v>2802</v>
      </c>
      <c r="G130" s="717" t="s">
        <v>204</v>
      </c>
      <c r="H130" s="697">
        <v>0</v>
      </c>
      <c r="I130" s="698">
        <v>0</v>
      </c>
      <c r="J130" s="699"/>
      <c r="K130" s="700"/>
      <c r="L130" s="700"/>
      <c r="M130" s="700"/>
      <c r="N130" s="700"/>
      <c r="O130" s="700"/>
      <c r="P130" s="700"/>
      <c r="Q130" s="700"/>
      <c r="R130" s="700"/>
      <c r="S130" s="700"/>
    </row>
    <row r="131" spans="1:19" ht="22.5" hidden="1" customHeight="1">
      <c r="A131" s="692">
        <v>1</v>
      </c>
      <c r="B131" s="692" t="s">
        <v>905</v>
      </c>
      <c r="C131" s="692" t="s">
        <v>903</v>
      </c>
      <c r="D131" s="694">
        <v>6</v>
      </c>
      <c r="E131" s="695"/>
      <c r="F131" s="696" t="s">
        <v>2803</v>
      </c>
      <c r="G131" s="717" t="s">
        <v>205</v>
      </c>
      <c r="H131" s="697">
        <v>-34766160.869999997</v>
      </c>
      <c r="I131" s="698">
        <v>-34968443.289999999</v>
      </c>
      <c r="J131" s="699">
        <v>-35177468.460000001</v>
      </c>
      <c r="K131" s="700"/>
      <c r="L131" s="700"/>
      <c r="M131" s="700"/>
      <c r="N131" s="700"/>
      <c r="O131" s="700"/>
      <c r="P131" s="700"/>
      <c r="Q131" s="700"/>
      <c r="R131" s="700"/>
      <c r="S131" s="700"/>
    </row>
    <row r="132" spans="1:19" ht="22.5" hidden="1" customHeight="1">
      <c r="A132" s="692">
        <v>1</v>
      </c>
      <c r="B132" s="692" t="s">
        <v>905</v>
      </c>
      <c r="C132" s="692" t="s">
        <v>903</v>
      </c>
      <c r="D132" s="694">
        <v>6</v>
      </c>
      <c r="E132" s="695"/>
      <c r="F132" s="696" t="s">
        <v>2804</v>
      </c>
      <c r="G132" s="717" t="s">
        <v>206</v>
      </c>
      <c r="H132" s="697">
        <v>761799699.58000004</v>
      </c>
      <c r="I132" s="698">
        <v>761799699.58000004</v>
      </c>
      <c r="J132" s="699">
        <v>761799699.58000004</v>
      </c>
      <c r="K132" s="700"/>
      <c r="L132" s="700"/>
      <c r="M132" s="700"/>
      <c r="N132" s="700"/>
      <c r="O132" s="700"/>
      <c r="P132" s="700"/>
      <c r="Q132" s="700"/>
      <c r="R132" s="700"/>
      <c r="S132" s="700"/>
    </row>
    <row r="133" spans="1:19" ht="22.5" hidden="1" customHeight="1">
      <c r="A133" s="692">
        <v>1</v>
      </c>
      <c r="B133" s="692" t="s">
        <v>905</v>
      </c>
      <c r="C133" s="692" t="s">
        <v>903</v>
      </c>
      <c r="D133" s="694">
        <v>6</v>
      </c>
      <c r="E133" s="695"/>
      <c r="F133" s="696" t="s">
        <v>2805</v>
      </c>
      <c r="G133" s="717" t="s">
        <v>207</v>
      </c>
      <c r="H133" s="697">
        <v>0</v>
      </c>
      <c r="I133" s="698">
        <v>0</v>
      </c>
      <c r="J133" s="699"/>
      <c r="K133" s="700"/>
      <c r="L133" s="700"/>
      <c r="M133" s="700"/>
      <c r="N133" s="700"/>
      <c r="O133" s="700"/>
      <c r="P133" s="700"/>
      <c r="Q133" s="700"/>
      <c r="R133" s="700"/>
      <c r="S133" s="700"/>
    </row>
    <row r="134" spans="1:19" ht="22.5" hidden="1" customHeight="1">
      <c r="A134" s="692">
        <v>1</v>
      </c>
      <c r="B134" s="692" t="s">
        <v>905</v>
      </c>
      <c r="C134" s="692" t="s">
        <v>903</v>
      </c>
      <c r="D134" s="694">
        <v>6</v>
      </c>
      <c r="E134" s="695"/>
      <c r="F134" s="696" t="s">
        <v>2806</v>
      </c>
      <c r="G134" s="717" t="s">
        <v>208</v>
      </c>
      <c r="H134" s="697">
        <v>-352780577.06</v>
      </c>
      <c r="I134" s="698">
        <v>-355666999.69999999</v>
      </c>
      <c r="J134" s="699">
        <v>-358649636.51999998</v>
      </c>
      <c r="K134" s="700"/>
      <c r="L134" s="700"/>
      <c r="M134" s="700"/>
      <c r="N134" s="700"/>
      <c r="O134" s="700"/>
      <c r="P134" s="700"/>
      <c r="Q134" s="700"/>
      <c r="R134" s="700"/>
      <c r="S134" s="700"/>
    </row>
    <row r="135" spans="1:19" ht="22.5" hidden="1" customHeight="1">
      <c r="A135" s="692">
        <v>1</v>
      </c>
      <c r="B135" s="692" t="s">
        <v>905</v>
      </c>
      <c r="C135" s="692" t="s">
        <v>903</v>
      </c>
      <c r="D135" s="694">
        <v>6</v>
      </c>
      <c r="E135" s="695"/>
      <c r="F135" s="696" t="s">
        <v>2807</v>
      </c>
      <c r="G135" s="717" t="s">
        <v>209</v>
      </c>
      <c r="H135" s="697">
        <v>21713753.43</v>
      </c>
      <c r="I135" s="698">
        <v>21713753.43</v>
      </c>
      <c r="J135" s="699">
        <v>21713753.43</v>
      </c>
      <c r="K135" s="700"/>
      <c r="L135" s="700"/>
      <c r="M135" s="700"/>
      <c r="N135" s="700"/>
      <c r="O135" s="700"/>
      <c r="P135" s="700"/>
      <c r="Q135" s="700"/>
      <c r="R135" s="700"/>
      <c r="S135" s="700"/>
    </row>
    <row r="136" spans="1:19" ht="22.5" hidden="1" customHeight="1">
      <c r="A136" s="692">
        <v>1</v>
      </c>
      <c r="B136" s="692" t="s">
        <v>905</v>
      </c>
      <c r="C136" s="692" t="s">
        <v>903</v>
      </c>
      <c r="D136" s="694">
        <v>6</v>
      </c>
      <c r="E136" s="695"/>
      <c r="F136" s="696" t="s">
        <v>2808</v>
      </c>
      <c r="G136" s="717" t="s">
        <v>210</v>
      </c>
      <c r="H136" s="697">
        <v>0</v>
      </c>
      <c r="I136" s="698">
        <v>0</v>
      </c>
      <c r="J136" s="699"/>
      <c r="K136" s="700"/>
      <c r="L136" s="700"/>
      <c r="M136" s="700"/>
      <c r="N136" s="700"/>
      <c r="O136" s="700"/>
      <c r="P136" s="700"/>
      <c r="Q136" s="700"/>
      <c r="R136" s="700"/>
      <c r="S136" s="700"/>
    </row>
    <row r="137" spans="1:19" ht="22.5" hidden="1" customHeight="1">
      <c r="A137" s="692">
        <v>1</v>
      </c>
      <c r="B137" s="692" t="s">
        <v>905</v>
      </c>
      <c r="C137" s="692" t="s">
        <v>903</v>
      </c>
      <c r="D137" s="694">
        <v>6</v>
      </c>
      <c r="E137" s="695"/>
      <c r="F137" s="696" t="s">
        <v>2809</v>
      </c>
      <c r="G137" s="717" t="s">
        <v>211</v>
      </c>
      <c r="H137" s="697">
        <v>-21151052.469999999</v>
      </c>
      <c r="I137" s="698">
        <v>-21155903.260000002</v>
      </c>
      <c r="J137" s="699">
        <v>-21160915.739999998</v>
      </c>
      <c r="K137" s="700"/>
      <c r="L137" s="700"/>
      <c r="M137" s="700"/>
      <c r="N137" s="700"/>
      <c r="O137" s="700"/>
      <c r="P137" s="700"/>
      <c r="Q137" s="700"/>
      <c r="R137" s="700"/>
      <c r="S137" s="700"/>
    </row>
    <row r="138" spans="1:19" ht="22.5" hidden="1" customHeight="1">
      <c r="A138" s="692">
        <v>1</v>
      </c>
      <c r="B138" s="692" t="s">
        <v>905</v>
      </c>
      <c r="C138" s="692" t="s">
        <v>903</v>
      </c>
      <c r="D138" s="694">
        <v>6</v>
      </c>
      <c r="E138" s="695"/>
      <c r="F138" s="696" t="s">
        <v>2810</v>
      </c>
      <c r="G138" s="717" t="s">
        <v>212</v>
      </c>
      <c r="H138" s="697">
        <v>0</v>
      </c>
      <c r="I138" s="698">
        <v>0</v>
      </c>
      <c r="J138" s="699"/>
      <c r="K138" s="700"/>
      <c r="L138" s="700"/>
      <c r="M138" s="700"/>
      <c r="N138" s="700"/>
      <c r="O138" s="700"/>
      <c r="P138" s="700"/>
      <c r="Q138" s="700"/>
      <c r="R138" s="700"/>
      <c r="S138" s="700"/>
    </row>
    <row r="139" spans="1:19" ht="22.5" hidden="1" customHeight="1">
      <c r="A139" s="692">
        <v>1</v>
      </c>
      <c r="B139" s="692" t="s">
        <v>905</v>
      </c>
      <c r="C139" s="692" t="s">
        <v>903</v>
      </c>
      <c r="D139" s="694">
        <v>6</v>
      </c>
      <c r="E139" s="695"/>
      <c r="F139" s="696" t="s">
        <v>2811</v>
      </c>
      <c r="G139" s="717" t="s">
        <v>213</v>
      </c>
      <c r="H139" s="697">
        <v>0</v>
      </c>
      <c r="I139" s="698">
        <v>0</v>
      </c>
      <c r="J139" s="699"/>
      <c r="K139" s="700"/>
      <c r="L139" s="700"/>
      <c r="M139" s="700"/>
      <c r="N139" s="700"/>
      <c r="O139" s="700"/>
      <c r="P139" s="700"/>
      <c r="Q139" s="700"/>
      <c r="R139" s="700"/>
      <c r="S139" s="700"/>
    </row>
    <row r="140" spans="1:19" ht="22.5" hidden="1" customHeight="1">
      <c r="A140" s="692">
        <v>1</v>
      </c>
      <c r="B140" s="692" t="s">
        <v>905</v>
      </c>
      <c r="C140" s="692" t="s">
        <v>903</v>
      </c>
      <c r="D140" s="694">
        <v>6</v>
      </c>
      <c r="E140" s="695"/>
      <c r="F140" s="696" t="s">
        <v>2812</v>
      </c>
      <c r="G140" s="717" t="s">
        <v>214</v>
      </c>
      <c r="H140" s="697">
        <v>0</v>
      </c>
      <c r="I140" s="698">
        <v>0</v>
      </c>
      <c r="J140" s="699"/>
      <c r="K140" s="700"/>
      <c r="L140" s="700"/>
      <c r="M140" s="700"/>
      <c r="N140" s="700"/>
      <c r="O140" s="700"/>
      <c r="P140" s="700"/>
      <c r="Q140" s="700"/>
      <c r="R140" s="700"/>
      <c r="S140" s="700"/>
    </row>
    <row r="141" spans="1:19" ht="22.5" hidden="1" customHeight="1">
      <c r="A141" s="692">
        <v>1</v>
      </c>
      <c r="B141" s="692" t="s">
        <v>905</v>
      </c>
      <c r="C141" s="692" t="s">
        <v>903</v>
      </c>
      <c r="D141" s="694">
        <v>6</v>
      </c>
      <c r="E141" s="695"/>
      <c r="F141" s="696" t="s">
        <v>2813</v>
      </c>
      <c r="G141" s="717" t="s">
        <v>215</v>
      </c>
      <c r="H141" s="697">
        <v>30917934.620000001</v>
      </c>
      <c r="I141" s="698">
        <v>30917934.620000001</v>
      </c>
      <c r="J141" s="699">
        <v>30917934.620000001</v>
      </c>
      <c r="K141" s="700"/>
      <c r="L141" s="700"/>
      <c r="M141" s="700"/>
      <c r="N141" s="700"/>
      <c r="O141" s="700"/>
      <c r="P141" s="700"/>
      <c r="Q141" s="700"/>
      <c r="R141" s="700"/>
      <c r="S141" s="700"/>
    </row>
    <row r="142" spans="1:19" ht="22.5" hidden="1" customHeight="1">
      <c r="A142" s="692">
        <v>1</v>
      </c>
      <c r="B142" s="692" t="s">
        <v>905</v>
      </c>
      <c r="C142" s="692" t="s">
        <v>903</v>
      </c>
      <c r="D142" s="694">
        <v>6</v>
      </c>
      <c r="E142" s="695"/>
      <c r="F142" s="696" t="s">
        <v>2814</v>
      </c>
      <c r="G142" s="717" t="s">
        <v>216</v>
      </c>
      <c r="H142" s="697">
        <v>0</v>
      </c>
      <c r="I142" s="698">
        <v>0</v>
      </c>
      <c r="J142" s="699"/>
      <c r="K142" s="700"/>
      <c r="L142" s="700"/>
      <c r="M142" s="700"/>
      <c r="N142" s="700"/>
      <c r="O142" s="700"/>
      <c r="P142" s="700"/>
      <c r="Q142" s="700"/>
      <c r="R142" s="700"/>
      <c r="S142" s="700"/>
    </row>
    <row r="143" spans="1:19" ht="22.5" hidden="1" customHeight="1">
      <c r="A143" s="692">
        <v>1</v>
      </c>
      <c r="B143" s="692" t="s">
        <v>905</v>
      </c>
      <c r="C143" s="692" t="s">
        <v>903</v>
      </c>
      <c r="D143" s="694">
        <v>6</v>
      </c>
      <c r="E143" s="695"/>
      <c r="F143" s="696" t="s">
        <v>2815</v>
      </c>
      <c r="G143" s="717" t="s">
        <v>217</v>
      </c>
      <c r="H143" s="697">
        <v>0</v>
      </c>
      <c r="I143" s="698">
        <v>0</v>
      </c>
      <c r="J143" s="699"/>
      <c r="K143" s="700"/>
      <c r="L143" s="700"/>
      <c r="M143" s="700"/>
      <c r="N143" s="700"/>
      <c r="O143" s="700"/>
      <c r="P143" s="700"/>
      <c r="Q143" s="700"/>
      <c r="R143" s="700"/>
      <c r="S143" s="700"/>
    </row>
    <row r="144" spans="1:19" ht="22.5" hidden="1" customHeight="1">
      <c r="A144" s="692">
        <v>1</v>
      </c>
      <c r="B144" s="692" t="s">
        <v>905</v>
      </c>
      <c r="C144" s="692" t="s">
        <v>903</v>
      </c>
      <c r="D144" s="694">
        <v>6</v>
      </c>
      <c r="E144" s="695"/>
      <c r="F144" s="696" t="s">
        <v>2816</v>
      </c>
      <c r="G144" s="717" t="s">
        <v>218</v>
      </c>
      <c r="H144" s="697">
        <v>0</v>
      </c>
      <c r="I144" s="698">
        <v>0</v>
      </c>
      <c r="J144" s="699"/>
      <c r="K144" s="700"/>
      <c r="L144" s="700"/>
      <c r="M144" s="700"/>
      <c r="N144" s="700"/>
      <c r="O144" s="700"/>
      <c r="P144" s="700"/>
      <c r="Q144" s="700"/>
      <c r="R144" s="700"/>
      <c r="S144" s="700"/>
    </row>
    <row r="145" spans="1:19" ht="22.5" hidden="1" customHeight="1">
      <c r="A145" s="692">
        <v>1</v>
      </c>
      <c r="B145" s="692" t="s">
        <v>905</v>
      </c>
      <c r="C145" s="692" t="s">
        <v>903</v>
      </c>
      <c r="D145" s="694">
        <v>6</v>
      </c>
      <c r="E145" s="695"/>
      <c r="F145" s="696" t="s">
        <v>2817</v>
      </c>
      <c r="G145" s="717" t="s">
        <v>219</v>
      </c>
      <c r="H145" s="697">
        <v>0</v>
      </c>
      <c r="I145" s="698">
        <v>0</v>
      </c>
      <c r="J145" s="699"/>
      <c r="K145" s="700"/>
      <c r="L145" s="700"/>
      <c r="M145" s="700"/>
      <c r="N145" s="700"/>
      <c r="O145" s="700"/>
      <c r="P145" s="700"/>
      <c r="Q145" s="700"/>
      <c r="R145" s="700"/>
      <c r="S145" s="700"/>
    </row>
    <row r="146" spans="1:19" ht="22.5" hidden="1" customHeight="1">
      <c r="A146" s="692">
        <v>1</v>
      </c>
      <c r="B146" s="692" t="s">
        <v>905</v>
      </c>
      <c r="C146" s="692" t="s">
        <v>903</v>
      </c>
      <c r="D146" s="694">
        <v>6</v>
      </c>
      <c r="E146" s="695"/>
      <c r="F146" s="696" t="s">
        <v>2818</v>
      </c>
      <c r="G146" s="717" t="s">
        <v>220</v>
      </c>
      <c r="H146" s="697">
        <v>0</v>
      </c>
      <c r="I146" s="698">
        <v>0</v>
      </c>
      <c r="J146" s="699"/>
      <c r="K146" s="700"/>
      <c r="L146" s="700"/>
      <c r="M146" s="700"/>
      <c r="N146" s="700"/>
      <c r="O146" s="700"/>
      <c r="P146" s="700"/>
      <c r="Q146" s="700"/>
      <c r="R146" s="700"/>
      <c r="S146" s="700"/>
    </row>
    <row r="147" spans="1:19" ht="22.5" hidden="1" customHeight="1">
      <c r="A147" s="692">
        <v>1</v>
      </c>
      <c r="B147" s="692" t="s">
        <v>905</v>
      </c>
      <c r="C147" s="692" t="s">
        <v>903</v>
      </c>
      <c r="D147" s="694">
        <v>6</v>
      </c>
      <c r="E147" s="695"/>
      <c r="F147" s="696" t="s">
        <v>2819</v>
      </c>
      <c r="G147" s="717" t="s">
        <v>221</v>
      </c>
      <c r="H147" s="697">
        <v>0</v>
      </c>
      <c r="I147" s="698">
        <v>0</v>
      </c>
      <c r="J147" s="699"/>
      <c r="K147" s="700"/>
      <c r="L147" s="700"/>
      <c r="M147" s="700"/>
      <c r="N147" s="700"/>
      <c r="O147" s="700"/>
      <c r="P147" s="700"/>
      <c r="Q147" s="700"/>
      <c r="R147" s="700"/>
      <c r="S147" s="700"/>
    </row>
    <row r="148" spans="1:19" ht="22.5" hidden="1" customHeight="1">
      <c r="A148" s="692">
        <v>1</v>
      </c>
      <c r="B148" s="692" t="s">
        <v>905</v>
      </c>
      <c r="C148" s="692" t="s">
        <v>903</v>
      </c>
      <c r="D148" s="694">
        <v>6</v>
      </c>
      <c r="E148" s="695"/>
      <c r="F148" s="696" t="s">
        <v>2820</v>
      </c>
      <c r="G148" s="717" t="s">
        <v>222</v>
      </c>
      <c r="H148" s="697">
        <v>0</v>
      </c>
      <c r="I148" s="698">
        <v>0</v>
      </c>
      <c r="J148" s="699"/>
      <c r="K148" s="700"/>
      <c r="L148" s="700"/>
      <c r="M148" s="700"/>
      <c r="N148" s="700"/>
      <c r="O148" s="700"/>
      <c r="P148" s="700"/>
      <c r="Q148" s="700"/>
      <c r="R148" s="700"/>
      <c r="S148" s="700"/>
    </row>
    <row r="149" spans="1:19" ht="22.5" hidden="1" customHeight="1">
      <c r="A149" s="692">
        <v>1</v>
      </c>
      <c r="B149" s="692" t="s">
        <v>905</v>
      </c>
      <c r="C149" s="692" t="s">
        <v>903</v>
      </c>
      <c r="D149" s="694">
        <v>6</v>
      </c>
      <c r="E149" s="695"/>
      <c r="F149" s="696" t="s">
        <v>2821</v>
      </c>
      <c r="G149" s="717" t="s">
        <v>223</v>
      </c>
      <c r="H149" s="697">
        <v>0</v>
      </c>
      <c r="I149" s="698">
        <v>0</v>
      </c>
      <c r="J149" s="699"/>
      <c r="K149" s="700"/>
      <c r="L149" s="700"/>
      <c r="M149" s="700"/>
      <c r="N149" s="700"/>
      <c r="O149" s="700"/>
      <c r="P149" s="700"/>
      <c r="Q149" s="700"/>
      <c r="R149" s="700"/>
      <c r="S149" s="700"/>
    </row>
    <row r="150" spans="1:19" ht="22.5" hidden="1" customHeight="1">
      <c r="A150" s="692">
        <v>1</v>
      </c>
      <c r="B150" s="692" t="s">
        <v>905</v>
      </c>
      <c r="C150" s="692" t="s">
        <v>903</v>
      </c>
      <c r="D150" s="694">
        <v>6</v>
      </c>
      <c r="E150" s="695"/>
      <c r="F150" s="696" t="s">
        <v>2822</v>
      </c>
      <c r="G150" s="717" t="s">
        <v>224</v>
      </c>
      <c r="H150" s="697">
        <v>0</v>
      </c>
      <c r="I150" s="698">
        <v>0</v>
      </c>
      <c r="J150" s="699"/>
      <c r="K150" s="700"/>
      <c r="L150" s="700"/>
      <c r="M150" s="700"/>
      <c r="N150" s="700"/>
      <c r="O150" s="700"/>
      <c r="P150" s="700"/>
      <c r="Q150" s="700"/>
      <c r="R150" s="700"/>
      <c r="S150" s="700"/>
    </row>
    <row r="151" spans="1:19" ht="22.5" hidden="1" customHeight="1">
      <c r="A151" s="692">
        <v>1</v>
      </c>
      <c r="B151" s="692" t="s">
        <v>905</v>
      </c>
      <c r="C151" s="692" t="s">
        <v>903</v>
      </c>
      <c r="D151" s="694">
        <v>6</v>
      </c>
      <c r="E151" s="695"/>
      <c r="F151" s="696" t="s">
        <v>2823</v>
      </c>
      <c r="G151" s="717" t="s">
        <v>225</v>
      </c>
      <c r="H151" s="697">
        <v>0</v>
      </c>
      <c r="I151" s="698">
        <v>0</v>
      </c>
      <c r="J151" s="699"/>
      <c r="K151" s="700"/>
      <c r="L151" s="700"/>
      <c r="M151" s="700"/>
      <c r="N151" s="700"/>
      <c r="O151" s="700"/>
      <c r="P151" s="700"/>
      <c r="Q151" s="700"/>
      <c r="R151" s="700"/>
      <c r="S151" s="700"/>
    </row>
    <row r="152" spans="1:19" ht="22.5" hidden="1" customHeight="1">
      <c r="A152" s="692">
        <v>1</v>
      </c>
      <c r="B152" s="692" t="s">
        <v>905</v>
      </c>
      <c r="C152" s="692" t="s">
        <v>903</v>
      </c>
      <c r="D152" s="694">
        <v>6</v>
      </c>
      <c r="E152" s="695"/>
      <c r="F152" s="696" t="s">
        <v>2824</v>
      </c>
      <c r="G152" s="717" t="s">
        <v>226</v>
      </c>
      <c r="H152" s="697">
        <v>0</v>
      </c>
      <c r="I152" s="698">
        <v>0</v>
      </c>
      <c r="J152" s="699"/>
      <c r="K152" s="700"/>
      <c r="L152" s="700"/>
      <c r="M152" s="700"/>
      <c r="N152" s="700"/>
      <c r="O152" s="700"/>
      <c r="P152" s="700"/>
      <c r="Q152" s="700"/>
      <c r="R152" s="700"/>
      <c r="S152" s="700"/>
    </row>
    <row r="153" spans="1:19" ht="22.5" hidden="1" customHeight="1">
      <c r="A153" s="692">
        <v>1</v>
      </c>
      <c r="B153" s="692" t="s">
        <v>905</v>
      </c>
      <c r="C153" s="692" t="s">
        <v>903</v>
      </c>
      <c r="D153" s="694">
        <v>6</v>
      </c>
      <c r="E153" s="695"/>
      <c r="F153" s="696" t="s">
        <v>2825</v>
      </c>
      <c r="G153" s="717" t="s">
        <v>227</v>
      </c>
      <c r="H153" s="697">
        <v>-17308159.559999999</v>
      </c>
      <c r="I153" s="698">
        <v>-17396344.219999999</v>
      </c>
      <c r="J153" s="699">
        <v>-17487468.379999999</v>
      </c>
      <c r="K153" s="700"/>
      <c r="L153" s="700"/>
      <c r="M153" s="700"/>
      <c r="N153" s="700"/>
      <c r="O153" s="700"/>
      <c r="P153" s="700"/>
      <c r="Q153" s="700"/>
      <c r="R153" s="700"/>
      <c r="S153" s="700"/>
    </row>
    <row r="154" spans="1:19" ht="22.5" hidden="1" customHeight="1">
      <c r="A154" s="692">
        <v>1</v>
      </c>
      <c r="B154" s="692" t="s">
        <v>905</v>
      </c>
      <c r="C154" s="692" t="s">
        <v>903</v>
      </c>
      <c r="D154" s="694">
        <v>6</v>
      </c>
      <c r="E154" s="695"/>
      <c r="F154" s="696" t="s">
        <v>2826</v>
      </c>
      <c r="G154" s="717" t="s">
        <v>228</v>
      </c>
      <c r="H154" s="697">
        <v>0</v>
      </c>
      <c r="I154" s="698">
        <v>0</v>
      </c>
      <c r="J154" s="699"/>
      <c r="K154" s="700"/>
      <c r="L154" s="700"/>
      <c r="M154" s="700"/>
      <c r="N154" s="700"/>
      <c r="O154" s="700"/>
      <c r="P154" s="700"/>
      <c r="Q154" s="700"/>
      <c r="R154" s="700"/>
      <c r="S154" s="700"/>
    </row>
    <row r="155" spans="1:19" ht="22.5" hidden="1" customHeight="1">
      <c r="A155" s="692">
        <v>1</v>
      </c>
      <c r="B155" s="692" t="s">
        <v>905</v>
      </c>
      <c r="C155" s="692" t="s">
        <v>903</v>
      </c>
      <c r="D155" s="694">
        <v>6</v>
      </c>
      <c r="E155" s="695"/>
      <c r="F155" s="696" t="s">
        <v>2827</v>
      </c>
      <c r="G155" s="717" t="s">
        <v>229</v>
      </c>
      <c r="H155" s="697">
        <v>0</v>
      </c>
      <c r="I155" s="698">
        <v>0</v>
      </c>
      <c r="J155" s="699"/>
      <c r="K155" s="700"/>
      <c r="L155" s="700"/>
      <c r="M155" s="700"/>
      <c r="N155" s="700"/>
      <c r="O155" s="700"/>
      <c r="P155" s="700"/>
      <c r="Q155" s="700"/>
      <c r="R155" s="700"/>
      <c r="S155" s="700"/>
    </row>
    <row r="156" spans="1:19" ht="22.5" hidden="1" customHeight="1">
      <c r="A156" s="692">
        <v>1</v>
      </c>
      <c r="B156" s="692" t="s">
        <v>905</v>
      </c>
      <c r="C156" s="692" t="s">
        <v>903</v>
      </c>
      <c r="D156" s="694">
        <v>6</v>
      </c>
      <c r="E156" s="695"/>
      <c r="F156" s="696" t="s">
        <v>2828</v>
      </c>
      <c r="G156" s="717" t="s">
        <v>230</v>
      </c>
      <c r="H156" s="697">
        <v>0</v>
      </c>
      <c r="I156" s="698">
        <v>0</v>
      </c>
      <c r="J156" s="699"/>
      <c r="K156" s="700"/>
      <c r="L156" s="700"/>
      <c r="M156" s="700"/>
      <c r="N156" s="700"/>
      <c r="O156" s="700"/>
      <c r="P156" s="700"/>
      <c r="Q156" s="700"/>
      <c r="R156" s="700"/>
      <c r="S156" s="700"/>
    </row>
    <row r="157" spans="1:19" ht="22.5" hidden="1" customHeight="1">
      <c r="A157" s="692">
        <v>1</v>
      </c>
      <c r="B157" s="692" t="s">
        <v>905</v>
      </c>
      <c r="C157" s="692" t="s">
        <v>903</v>
      </c>
      <c r="D157" s="694">
        <v>6</v>
      </c>
      <c r="E157" s="695"/>
      <c r="F157" s="696" t="s">
        <v>2829</v>
      </c>
      <c r="G157" s="717" t="s">
        <v>231</v>
      </c>
      <c r="H157" s="697">
        <v>0</v>
      </c>
      <c r="I157" s="698">
        <v>0</v>
      </c>
      <c r="J157" s="699"/>
      <c r="K157" s="700"/>
      <c r="L157" s="700"/>
      <c r="M157" s="700"/>
      <c r="N157" s="700"/>
      <c r="O157" s="700"/>
      <c r="P157" s="700"/>
      <c r="Q157" s="700"/>
      <c r="R157" s="700"/>
      <c r="S157" s="700"/>
    </row>
    <row r="158" spans="1:19" ht="22.5" hidden="1" customHeight="1">
      <c r="A158" s="692">
        <v>1</v>
      </c>
      <c r="B158" s="692" t="s">
        <v>905</v>
      </c>
      <c r="C158" s="692" t="s">
        <v>903</v>
      </c>
      <c r="D158" s="694">
        <v>6</v>
      </c>
      <c r="E158" s="695"/>
      <c r="F158" s="696" t="s">
        <v>2830</v>
      </c>
      <c r="G158" s="717" t="s">
        <v>232</v>
      </c>
      <c r="H158" s="697">
        <v>0</v>
      </c>
      <c r="I158" s="698">
        <v>0</v>
      </c>
      <c r="J158" s="699"/>
      <c r="K158" s="700"/>
      <c r="L158" s="700"/>
      <c r="M158" s="700"/>
      <c r="N158" s="700"/>
      <c r="O158" s="700"/>
      <c r="P158" s="700"/>
      <c r="Q158" s="700"/>
      <c r="R158" s="700"/>
      <c r="S158" s="700"/>
    </row>
    <row r="159" spans="1:19" ht="22.5" hidden="1" customHeight="1">
      <c r="A159" s="692">
        <v>1</v>
      </c>
      <c r="B159" s="692" t="s">
        <v>905</v>
      </c>
      <c r="C159" s="692" t="s">
        <v>903</v>
      </c>
      <c r="D159" s="694">
        <v>6</v>
      </c>
      <c r="E159" s="695"/>
      <c r="F159" s="696" t="s">
        <v>2831</v>
      </c>
      <c r="G159" s="717" t="s">
        <v>233</v>
      </c>
      <c r="H159" s="697">
        <v>0</v>
      </c>
      <c r="I159" s="698">
        <v>0</v>
      </c>
      <c r="J159" s="699"/>
      <c r="K159" s="700"/>
      <c r="L159" s="700"/>
      <c r="M159" s="700"/>
      <c r="N159" s="700"/>
      <c r="O159" s="700"/>
      <c r="P159" s="700"/>
      <c r="Q159" s="700"/>
      <c r="R159" s="700"/>
      <c r="S159" s="700"/>
    </row>
    <row r="160" spans="1:19" ht="22.5" hidden="1" customHeight="1">
      <c r="A160" s="692">
        <v>1</v>
      </c>
      <c r="B160" s="692" t="s">
        <v>905</v>
      </c>
      <c r="C160" s="692" t="s">
        <v>903</v>
      </c>
      <c r="D160" s="694">
        <v>6</v>
      </c>
      <c r="E160" s="695"/>
      <c r="F160" s="696" t="s">
        <v>2832</v>
      </c>
      <c r="G160" s="717" t="s">
        <v>234</v>
      </c>
      <c r="H160" s="697">
        <v>3056716</v>
      </c>
      <c r="I160" s="698">
        <v>3056716</v>
      </c>
      <c r="J160" s="699">
        <v>3056716</v>
      </c>
      <c r="K160" s="700"/>
      <c r="L160" s="700"/>
      <c r="M160" s="700"/>
      <c r="N160" s="700"/>
      <c r="O160" s="700"/>
      <c r="P160" s="700"/>
      <c r="Q160" s="700"/>
      <c r="R160" s="700"/>
      <c r="S160" s="700"/>
    </row>
    <row r="161" spans="1:19" ht="22.5" hidden="1" customHeight="1">
      <c r="A161" s="692">
        <v>1</v>
      </c>
      <c r="B161" s="692" t="s">
        <v>905</v>
      </c>
      <c r="C161" s="692" t="s">
        <v>903</v>
      </c>
      <c r="D161" s="694">
        <v>6</v>
      </c>
      <c r="E161" s="695"/>
      <c r="F161" s="696" t="s">
        <v>2833</v>
      </c>
      <c r="G161" s="717" t="s">
        <v>235</v>
      </c>
      <c r="H161" s="697">
        <v>4512000</v>
      </c>
      <c r="I161" s="698">
        <v>4512000</v>
      </c>
      <c r="J161" s="699">
        <v>4512000</v>
      </c>
      <c r="K161" s="700"/>
      <c r="L161" s="700"/>
      <c r="M161" s="700"/>
      <c r="N161" s="700"/>
      <c r="O161" s="700"/>
      <c r="P161" s="700"/>
      <c r="Q161" s="700"/>
      <c r="R161" s="700"/>
      <c r="S161" s="700"/>
    </row>
    <row r="162" spans="1:19" ht="22.5" hidden="1" customHeight="1">
      <c r="A162" s="692">
        <v>1</v>
      </c>
      <c r="B162" s="692" t="s">
        <v>905</v>
      </c>
      <c r="C162" s="692" t="s">
        <v>903</v>
      </c>
      <c r="D162" s="694">
        <v>6</v>
      </c>
      <c r="E162" s="695"/>
      <c r="F162" s="696" t="s">
        <v>2834</v>
      </c>
      <c r="G162" s="717" t="s">
        <v>236</v>
      </c>
      <c r="H162" s="697">
        <v>15886572.619999999</v>
      </c>
      <c r="I162" s="698">
        <v>15886572.619999999</v>
      </c>
      <c r="J162" s="699">
        <v>15886572.619999999</v>
      </c>
      <c r="K162" s="700"/>
      <c r="L162" s="700"/>
      <c r="M162" s="700"/>
      <c r="N162" s="700"/>
      <c r="O162" s="700"/>
      <c r="P162" s="700"/>
      <c r="Q162" s="700"/>
      <c r="R162" s="700"/>
      <c r="S162" s="700"/>
    </row>
    <row r="163" spans="1:19" ht="22.5" hidden="1" customHeight="1">
      <c r="A163" s="692">
        <v>1</v>
      </c>
      <c r="B163" s="692" t="s">
        <v>905</v>
      </c>
      <c r="C163" s="692" t="s">
        <v>903</v>
      </c>
      <c r="D163" s="694">
        <v>6</v>
      </c>
      <c r="E163" s="695"/>
      <c r="F163" s="696" t="s">
        <v>2835</v>
      </c>
      <c r="G163" s="717" t="s">
        <v>237</v>
      </c>
      <c r="H163" s="697">
        <v>0</v>
      </c>
      <c r="I163" s="698">
        <v>0</v>
      </c>
      <c r="J163" s="699"/>
      <c r="K163" s="700"/>
      <c r="L163" s="700"/>
      <c r="M163" s="700"/>
      <c r="N163" s="700"/>
      <c r="O163" s="700"/>
      <c r="P163" s="700"/>
      <c r="Q163" s="700"/>
      <c r="R163" s="700"/>
      <c r="S163" s="700"/>
    </row>
    <row r="164" spans="1:19" ht="22.5" hidden="1" customHeight="1">
      <c r="A164" s="692">
        <v>1</v>
      </c>
      <c r="B164" s="692" t="s">
        <v>905</v>
      </c>
      <c r="C164" s="692" t="s">
        <v>903</v>
      </c>
      <c r="D164" s="694">
        <v>6</v>
      </c>
      <c r="E164" s="695"/>
      <c r="F164" s="696" t="s">
        <v>2836</v>
      </c>
      <c r="G164" s="717" t="s">
        <v>238</v>
      </c>
      <c r="H164" s="697">
        <v>0</v>
      </c>
      <c r="I164" s="698">
        <v>0</v>
      </c>
      <c r="J164" s="699"/>
      <c r="K164" s="700"/>
      <c r="L164" s="700"/>
      <c r="M164" s="700"/>
      <c r="N164" s="700"/>
      <c r="O164" s="700"/>
      <c r="P164" s="700"/>
      <c r="Q164" s="700"/>
      <c r="R164" s="700"/>
      <c r="S164" s="700"/>
    </row>
    <row r="165" spans="1:19" ht="22.5" hidden="1" customHeight="1">
      <c r="A165" s="692">
        <v>1</v>
      </c>
      <c r="B165" s="692" t="s">
        <v>905</v>
      </c>
      <c r="C165" s="692" t="s">
        <v>903</v>
      </c>
      <c r="D165" s="694">
        <v>6</v>
      </c>
      <c r="E165" s="695"/>
      <c r="F165" s="696" t="s">
        <v>2837</v>
      </c>
      <c r="G165" s="717" t="s">
        <v>239</v>
      </c>
      <c r="H165" s="697">
        <v>0</v>
      </c>
      <c r="I165" s="698">
        <v>0</v>
      </c>
      <c r="J165" s="699"/>
      <c r="K165" s="700"/>
      <c r="L165" s="700"/>
      <c r="M165" s="700"/>
      <c r="N165" s="700"/>
      <c r="O165" s="700"/>
      <c r="P165" s="700"/>
      <c r="Q165" s="700"/>
      <c r="R165" s="700"/>
      <c r="S165" s="700"/>
    </row>
    <row r="166" spans="1:19" ht="22.5" hidden="1" customHeight="1">
      <c r="A166" s="692">
        <v>1</v>
      </c>
      <c r="B166" s="692" t="s">
        <v>905</v>
      </c>
      <c r="C166" s="692" t="s">
        <v>903</v>
      </c>
      <c r="D166" s="694">
        <v>6</v>
      </c>
      <c r="E166" s="695"/>
      <c r="F166" s="696" t="s">
        <v>2838</v>
      </c>
      <c r="G166" s="717" t="s">
        <v>240</v>
      </c>
      <c r="H166" s="697">
        <v>0</v>
      </c>
      <c r="I166" s="698">
        <v>0</v>
      </c>
      <c r="J166" s="699"/>
      <c r="K166" s="700"/>
      <c r="L166" s="700"/>
      <c r="M166" s="700"/>
      <c r="N166" s="700"/>
      <c r="O166" s="700"/>
      <c r="P166" s="700"/>
      <c r="Q166" s="700"/>
      <c r="R166" s="700"/>
      <c r="S166" s="700"/>
    </row>
    <row r="167" spans="1:19" ht="22.5" hidden="1" customHeight="1">
      <c r="A167" s="692">
        <v>1</v>
      </c>
      <c r="B167" s="692" t="s">
        <v>905</v>
      </c>
      <c r="C167" s="692" t="s">
        <v>903</v>
      </c>
      <c r="D167" s="694">
        <v>6</v>
      </c>
      <c r="E167" s="695"/>
      <c r="F167" s="696" t="s">
        <v>2839</v>
      </c>
      <c r="G167" s="717" t="s">
        <v>241</v>
      </c>
      <c r="H167" s="697">
        <v>0</v>
      </c>
      <c r="I167" s="698">
        <v>0</v>
      </c>
      <c r="J167" s="699"/>
      <c r="K167" s="700"/>
      <c r="L167" s="700"/>
      <c r="M167" s="700"/>
      <c r="N167" s="700"/>
      <c r="O167" s="700"/>
      <c r="P167" s="700"/>
      <c r="Q167" s="700"/>
      <c r="R167" s="700"/>
      <c r="S167" s="700"/>
    </row>
    <row r="168" spans="1:19" ht="22.5" hidden="1" customHeight="1">
      <c r="A168" s="692">
        <v>1</v>
      </c>
      <c r="B168" s="692" t="s">
        <v>905</v>
      </c>
      <c r="C168" s="692" t="s">
        <v>903</v>
      </c>
      <c r="D168" s="694">
        <v>6</v>
      </c>
      <c r="E168" s="695"/>
      <c r="F168" s="696" t="s">
        <v>2840</v>
      </c>
      <c r="G168" s="717" t="s">
        <v>242</v>
      </c>
      <c r="H168" s="697">
        <v>0</v>
      </c>
      <c r="I168" s="698">
        <v>0</v>
      </c>
      <c r="J168" s="699"/>
      <c r="K168" s="700"/>
      <c r="L168" s="700"/>
      <c r="M168" s="700"/>
      <c r="N168" s="700"/>
      <c r="O168" s="700"/>
      <c r="P168" s="700"/>
      <c r="Q168" s="700"/>
      <c r="R168" s="700"/>
      <c r="S168" s="700"/>
    </row>
    <row r="169" spans="1:19" ht="22.5" hidden="1" customHeight="1">
      <c r="A169" s="692">
        <v>1</v>
      </c>
      <c r="B169" s="692" t="s">
        <v>905</v>
      </c>
      <c r="C169" s="692" t="s">
        <v>903</v>
      </c>
      <c r="D169" s="694">
        <v>6</v>
      </c>
      <c r="E169" s="695"/>
      <c r="F169" s="696" t="s">
        <v>2841</v>
      </c>
      <c r="G169" s="717" t="s">
        <v>243</v>
      </c>
      <c r="H169" s="697">
        <v>-1427306.45</v>
      </c>
      <c r="I169" s="698">
        <v>-1437495.5</v>
      </c>
      <c r="J169" s="699">
        <v>-1447684.55</v>
      </c>
      <c r="K169" s="700"/>
      <c r="L169" s="700"/>
      <c r="M169" s="700"/>
      <c r="N169" s="700"/>
      <c r="O169" s="700"/>
      <c r="P169" s="700"/>
      <c r="Q169" s="700"/>
      <c r="R169" s="700"/>
      <c r="S169" s="700"/>
    </row>
    <row r="170" spans="1:19" ht="22.5" hidden="1" customHeight="1">
      <c r="A170" s="692">
        <v>1</v>
      </c>
      <c r="B170" s="692" t="s">
        <v>905</v>
      </c>
      <c r="C170" s="692" t="s">
        <v>903</v>
      </c>
      <c r="D170" s="694">
        <v>6</v>
      </c>
      <c r="E170" s="695"/>
      <c r="F170" s="696" t="s">
        <v>2842</v>
      </c>
      <c r="G170" s="717" t="s">
        <v>244</v>
      </c>
      <c r="H170" s="697">
        <v>-4511997</v>
      </c>
      <c r="I170" s="698">
        <v>-4511997</v>
      </c>
      <c r="J170" s="699">
        <v>-4511997</v>
      </c>
      <c r="K170" s="700"/>
      <c r="L170" s="700"/>
      <c r="M170" s="700"/>
      <c r="N170" s="700"/>
      <c r="O170" s="700"/>
      <c r="P170" s="700"/>
      <c r="Q170" s="700"/>
      <c r="R170" s="700"/>
      <c r="S170" s="700"/>
    </row>
    <row r="171" spans="1:19" ht="22.5" hidden="1" customHeight="1">
      <c r="A171" s="692">
        <v>1</v>
      </c>
      <c r="B171" s="692" t="s">
        <v>905</v>
      </c>
      <c r="C171" s="692" t="s">
        <v>903</v>
      </c>
      <c r="D171" s="694">
        <v>6</v>
      </c>
      <c r="E171" s="695"/>
      <c r="F171" s="696" t="s">
        <v>2843</v>
      </c>
      <c r="G171" s="717" t="s">
        <v>245</v>
      </c>
      <c r="H171" s="697">
        <v>-10807231.720000001</v>
      </c>
      <c r="I171" s="698">
        <v>-10891229.02</v>
      </c>
      <c r="J171" s="699">
        <v>-10975226.32</v>
      </c>
      <c r="K171" s="700"/>
      <c r="L171" s="700"/>
      <c r="M171" s="700"/>
      <c r="N171" s="700"/>
      <c r="O171" s="700"/>
      <c r="P171" s="700"/>
      <c r="Q171" s="700"/>
      <c r="R171" s="700"/>
      <c r="S171" s="700"/>
    </row>
    <row r="172" spans="1:19" ht="22.5" hidden="1" customHeight="1">
      <c r="A172" s="692">
        <v>1</v>
      </c>
      <c r="B172" s="692" t="s">
        <v>905</v>
      </c>
      <c r="C172" s="692" t="s">
        <v>903</v>
      </c>
      <c r="D172" s="694">
        <v>6</v>
      </c>
      <c r="E172" s="695"/>
      <c r="F172" s="696" t="s">
        <v>2844</v>
      </c>
      <c r="G172" s="717" t="s">
        <v>246</v>
      </c>
      <c r="H172" s="697">
        <v>0</v>
      </c>
      <c r="I172" s="698">
        <v>0</v>
      </c>
      <c r="J172" s="699"/>
      <c r="K172" s="700"/>
      <c r="L172" s="700"/>
      <c r="M172" s="700"/>
      <c r="N172" s="700"/>
      <c r="O172" s="700"/>
      <c r="P172" s="700"/>
      <c r="Q172" s="700"/>
      <c r="R172" s="700"/>
      <c r="S172" s="700"/>
    </row>
    <row r="173" spans="1:19" ht="22.5" hidden="1" customHeight="1">
      <c r="A173" s="692">
        <v>1</v>
      </c>
      <c r="B173" s="692" t="s">
        <v>905</v>
      </c>
      <c r="C173" s="692" t="s">
        <v>903</v>
      </c>
      <c r="D173" s="694">
        <v>6</v>
      </c>
      <c r="E173" s="695"/>
      <c r="F173" s="696" t="s">
        <v>2845</v>
      </c>
      <c r="G173" s="717" t="s">
        <v>247</v>
      </c>
      <c r="H173" s="697">
        <v>0</v>
      </c>
      <c r="I173" s="698">
        <v>0</v>
      </c>
      <c r="J173" s="699"/>
      <c r="K173" s="700"/>
      <c r="L173" s="700"/>
      <c r="M173" s="700"/>
      <c r="N173" s="700"/>
      <c r="O173" s="700"/>
      <c r="P173" s="700"/>
      <c r="Q173" s="700"/>
      <c r="R173" s="700"/>
      <c r="S173" s="700"/>
    </row>
    <row r="174" spans="1:19" ht="22.5" hidden="1" customHeight="1">
      <c r="A174" s="692">
        <v>1</v>
      </c>
      <c r="B174" s="692" t="s">
        <v>905</v>
      </c>
      <c r="C174" s="692" t="s">
        <v>903</v>
      </c>
      <c r="D174" s="694">
        <v>6</v>
      </c>
      <c r="E174" s="695"/>
      <c r="F174" s="696" t="s">
        <v>2846</v>
      </c>
      <c r="G174" s="717" t="s">
        <v>248</v>
      </c>
      <c r="H174" s="697">
        <v>0</v>
      </c>
      <c r="I174" s="698">
        <v>0</v>
      </c>
      <c r="J174" s="699"/>
      <c r="K174" s="700"/>
      <c r="L174" s="700"/>
      <c r="M174" s="700"/>
      <c r="N174" s="700"/>
      <c r="O174" s="700"/>
      <c r="P174" s="700"/>
      <c r="Q174" s="700"/>
      <c r="R174" s="700"/>
      <c r="S174" s="700"/>
    </row>
    <row r="175" spans="1:19" ht="22.5" hidden="1" customHeight="1">
      <c r="A175" s="692">
        <v>1</v>
      </c>
      <c r="B175" s="692" t="s">
        <v>905</v>
      </c>
      <c r="C175" s="692" t="s">
        <v>903</v>
      </c>
      <c r="D175" s="694">
        <v>6</v>
      </c>
      <c r="E175" s="695"/>
      <c r="F175" s="696" t="s">
        <v>2847</v>
      </c>
      <c r="G175" s="717" t="s">
        <v>249</v>
      </c>
      <c r="H175" s="697">
        <v>0</v>
      </c>
      <c r="I175" s="698">
        <v>0</v>
      </c>
      <c r="J175" s="699"/>
      <c r="K175" s="700"/>
      <c r="L175" s="700"/>
      <c r="M175" s="700"/>
      <c r="N175" s="700"/>
      <c r="O175" s="700"/>
      <c r="P175" s="700"/>
      <c r="Q175" s="700"/>
      <c r="R175" s="700"/>
      <c r="S175" s="700"/>
    </row>
    <row r="176" spans="1:19" ht="22.5" hidden="1" customHeight="1">
      <c r="A176" s="692">
        <v>1</v>
      </c>
      <c r="B176" s="692" t="s">
        <v>905</v>
      </c>
      <c r="C176" s="692" t="s">
        <v>903</v>
      </c>
      <c r="D176" s="694">
        <v>6</v>
      </c>
      <c r="E176" s="695"/>
      <c r="F176" s="696" t="s">
        <v>2848</v>
      </c>
      <c r="G176" s="717" t="s">
        <v>250</v>
      </c>
      <c r="H176" s="697">
        <v>0</v>
      </c>
      <c r="I176" s="698">
        <v>0</v>
      </c>
      <c r="J176" s="699"/>
      <c r="K176" s="700"/>
      <c r="L176" s="700"/>
      <c r="M176" s="700"/>
      <c r="N176" s="700"/>
      <c r="O176" s="700"/>
      <c r="P176" s="700"/>
      <c r="Q176" s="700"/>
      <c r="R176" s="700"/>
      <c r="S176" s="700"/>
    </row>
    <row r="177" spans="1:19" ht="22.5" hidden="1" customHeight="1">
      <c r="A177" s="692">
        <v>1</v>
      </c>
      <c r="B177" s="692" t="s">
        <v>905</v>
      </c>
      <c r="C177" s="692" t="s">
        <v>903</v>
      </c>
      <c r="D177" s="694">
        <v>6</v>
      </c>
      <c r="E177" s="695"/>
      <c r="F177" s="696" t="s">
        <v>2849</v>
      </c>
      <c r="G177" s="717" t="s">
        <v>251</v>
      </c>
      <c r="H177" s="697">
        <v>52454150</v>
      </c>
      <c r="I177" s="698">
        <v>52454150</v>
      </c>
      <c r="J177" s="699">
        <v>52454150</v>
      </c>
      <c r="K177" s="700"/>
      <c r="L177" s="700"/>
      <c r="M177" s="700"/>
      <c r="N177" s="700"/>
      <c r="O177" s="700"/>
      <c r="P177" s="700"/>
      <c r="Q177" s="700"/>
      <c r="R177" s="700"/>
      <c r="S177" s="700"/>
    </row>
    <row r="178" spans="1:19" ht="22.5" hidden="1" customHeight="1">
      <c r="A178" s="692">
        <v>1</v>
      </c>
      <c r="B178" s="692" t="s">
        <v>905</v>
      </c>
      <c r="C178" s="692" t="s">
        <v>903</v>
      </c>
      <c r="D178" s="694">
        <v>6</v>
      </c>
      <c r="E178" s="695"/>
      <c r="F178" s="696" t="s">
        <v>2850</v>
      </c>
      <c r="G178" s="717" t="s">
        <v>252</v>
      </c>
      <c r="H178" s="697">
        <v>-52397755.5</v>
      </c>
      <c r="I178" s="698">
        <v>-52454148</v>
      </c>
      <c r="J178" s="699">
        <v>-52454148</v>
      </c>
      <c r="K178" s="700"/>
      <c r="L178" s="700"/>
      <c r="M178" s="700"/>
      <c r="N178" s="700"/>
      <c r="O178" s="700"/>
      <c r="P178" s="700"/>
      <c r="Q178" s="700"/>
      <c r="R178" s="700"/>
      <c r="S178" s="700"/>
    </row>
    <row r="179" spans="1:19" ht="22.5" hidden="1" customHeight="1">
      <c r="A179" s="692">
        <v>1</v>
      </c>
      <c r="B179" s="692" t="s">
        <v>905</v>
      </c>
      <c r="C179" s="692" t="s">
        <v>903</v>
      </c>
      <c r="D179" s="694">
        <v>6</v>
      </c>
      <c r="E179" s="695"/>
      <c r="F179" s="696" t="s">
        <v>2851</v>
      </c>
      <c r="G179" s="717" t="s">
        <v>253</v>
      </c>
      <c r="H179" s="697">
        <v>41224198.649999999</v>
      </c>
      <c r="I179" s="698">
        <v>41633558.649999999</v>
      </c>
      <c r="J179" s="699">
        <v>41743508.649999999</v>
      </c>
      <c r="K179" s="700"/>
      <c r="L179" s="700"/>
      <c r="M179" s="700"/>
      <c r="N179" s="700"/>
      <c r="O179" s="700"/>
      <c r="P179" s="700"/>
      <c r="Q179" s="700"/>
      <c r="R179" s="700"/>
      <c r="S179" s="700"/>
    </row>
    <row r="180" spans="1:19" ht="22.5" hidden="1" customHeight="1">
      <c r="A180" s="692">
        <v>1</v>
      </c>
      <c r="B180" s="692" t="s">
        <v>905</v>
      </c>
      <c r="C180" s="692" t="s">
        <v>903</v>
      </c>
      <c r="D180" s="694">
        <v>6</v>
      </c>
      <c r="E180" s="695"/>
      <c r="F180" s="696" t="s">
        <v>2852</v>
      </c>
      <c r="G180" s="717" t="s">
        <v>254</v>
      </c>
      <c r="H180" s="697">
        <v>0</v>
      </c>
      <c r="I180" s="698">
        <v>0</v>
      </c>
      <c r="J180" s="699">
        <v>0</v>
      </c>
      <c r="K180" s="700"/>
      <c r="L180" s="700"/>
      <c r="M180" s="700"/>
      <c r="N180" s="700"/>
      <c r="O180" s="700"/>
      <c r="P180" s="700"/>
      <c r="Q180" s="700"/>
      <c r="R180" s="700"/>
      <c r="S180" s="700"/>
    </row>
    <row r="181" spans="1:19" ht="22.5" hidden="1" customHeight="1">
      <c r="A181" s="692">
        <v>1</v>
      </c>
      <c r="B181" s="692" t="s">
        <v>905</v>
      </c>
      <c r="C181" s="692" t="s">
        <v>903</v>
      </c>
      <c r="D181" s="694">
        <v>6</v>
      </c>
      <c r="E181" s="695"/>
      <c r="F181" s="696" t="s">
        <v>2853</v>
      </c>
      <c r="G181" s="717" t="s">
        <v>255</v>
      </c>
      <c r="H181" s="697">
        <v>-26336385.66</v>
      </c>
      <c r="I181" s="698">
        <v>-26855065.079999998</v>
      </c>
      <c r="J181" s="699">
        <v>-27353110.399999999</v>
      </c>
      <c r="K181" s="700"/>
      <c r="L181" s="700"/>
      <c r="M181" s="700"/>
      <c r="N181" s="700"/>
      <c r="O181" s="700"/>
      <c r="P181" s="700"/>
      <c r="Q181" s="700"/>
      <c r="R181" s="700"/>
      <c r="S181" s="700"/>
    </row>
    <row r="182" spans="1:19" ht="22.5" hidden="1" customHeight="1">
      <c r="A182" s="692">
        <v>1</v>
      </c>
      <c r="B182" s="692" t="s">
        <v>905</v>
      </c>
      <c r="C182" s="692" t="s">
        <v>903</v>
      </c>
      <c r="D182" s="694">
        <v>6</v>
      </c>
      <c r="E182" s="695"/>
      <c r="F182" s="696" t="s">
        <v>2854</v>
      </c>
      <c r="G182" s="717" t="s">
        <v>256</v>
      </c>
      <c r="H182" s="697">
        <v>14936000</v>
      </c>
      <c r="I182" s="698">
        <v>14936000</v>
      </c>
      <c r="J182" s="699">
        <v>14936000</v>
      </c>
      <c r="K182" s="700"/>
      <c r="L182" s="700"/>
      <c r="M182" s="700"/>
      <c r="N182" s="700"/>
      <c r="O182" s="700"/>
      <c r="P182" s="700"/>
      <c r="Q182" s="700"/>
      <c r="R182" s="700"/>
      <c r="S182" s="700"/>
    </row>
    <row r="183" spans="1:19" ht="22.5" hidden="1" customHeight="1">
      <c r="A183" s="692">
        <v>1</v>
      </c>
      <c r="B183" s="692" t="s">
        <v>905</v>
      </c>
      <c r="C183" s="692" t="s">
        <v>903</v>
      </c>
      <c r="D183" s="694">
        <v>6</v>
      </c>
      <c r="E183" s="695"/>
      <c r="F183" s="696" t="s">
        <v>2855</v>
      </c>
      <c r="G183" s="717" t="s">
        <v>257</v>
      </c>
      <c r="H183" s="697">
        <v>0</v>
      </c>
      <c r="I183" s="698">
        <v>0</v>
      </c>
      <c r="J183" s="699"/>
      <c r="K183" s="700"/>
      <c r="L183" s="700"/>
      <c r="M183" s="700"/>
      <c r="N183" s="700"/>
      <c r="O183" s="700"/>
      <c r="P183" s="700"/>
      <c r="Q183" s="700"/>
      <c r="R183" s="700"/>
      <c r="S183" s="700"/>
    </row>
    <row r="184" spans="1:19" ht="22.5" hidden="1" customHeight="1">
      <c r="A184" s="692">
        <v>1</v>
      </c>
      <c r="B184" s="692" t="s">
        <v>905</v>
      </c>
      <c r="C184" s="692" t="s">
        <v>903</v>
      </c>
      <c r="D184" s="694">
        <v>6</v>
      </c>
      <c r="E184" s="695"/>
      <c r="F184" s="696" t="s">
        <v>2856</v>
      </c>
      <c r="G184" s="717" t="s">
        <v>258</v>
      </c>
      <c r="H184" s="697">
        <v>-7174811.0599999996</v>
      </c>
      <c r="I184" s="698">
        <v>-7317896.29</v>
      </c>
      <c r="J184" s="699">
        <v>-7465751.04</v>
      </c>
      <c r="K184" s="700"/>
      <c r="L184" s="700"/>
      <c r="M184" s="700"/>
      <c r="N184" s="700"/>
      <c r="O184" s="700"/>
      <c r="P184" s="700"/>
      <c r="Q184" s="700"/>
      <c r="R184" s="700"/>
      <c r="S184" s="700"/>
    </row>
    <row r="185" spans="1:19" ht="22.5" hidden="1" customHeight="1">
      <c r="A185" s="692">
        <v>1</v>
      </c>
      <c r="B185" s="692" t="s">
        <v>905</v>
      </c>
      <c r="C185" s="692" t="s">
        <v>903</v>
      </c>
      <c r="D185" s="694">
        <v>6</v>
      </c>
      <c r="E185" s="695"/>
      <c r="F185" s="696" t="s">
        <v>2857</v>
      </c>
      <c r="G185" s="717" t="s">
        <v>259</v>
      </c>
      <c r="H185" s="697">
        <v>23399976.629999999</v>
      </c>
      <c r="I185" s="698">
        <v>23399976.629999999</v>
      </c>
      <c r="J185" s="699">
        <v>23399976.629999999</v>
      </c>
      <c r="K185" s="700"/>
      <c r="L185" s="700"/>
      <c r="M185" s="700"/>
      <c r="N185" s="700"/>
      <c r="O185" s="700"/>
      <c r="P185" s="700"/>
      <c r="Q185" s="700"/>
      <c r="R185" s="700"/>
      <c r="S185" s="700"/>
    </row>
    <row r="186" spans="1:19" ht="22.5" hidden="1" customHeight="1">
      <c r="A186" s="692">
        <v>1</v>
      </c>
      <c r="B186" s="692" t="s">
        <v>905</v>
      </c>
      <c r="C186" s="692" t="s">
        <v>903</v>
      </c>
      <c r="D186" s="694">
        <v>6</v>
      </c>
      <c r="E186" s="695"/>
      <c r="F186" s="696" t="s">
        <v>2858</v>
      </c>
      <c r="G186" s="717" t="s">
        <v>260</v>
      </c>
      <c r="H186" s="697">
        <v>0</v>
      </c>
      <c r="I186" s="698">
        <v>0</v>
      </c>
      <c r="J186" s="699"/>
      <c r="K186" s="700"/>
      <c r="L186" s="700"/>
      <c r="M186" s="700"/>
      <c r="N186" s="700"/>
      <c r="O186" s="700"/>
      <c r="P186" s="700"/>
      <c r="Q186" s="700"/>
      <c r="R186" s="700"/>
      <c r="S186" s="700"/>
    </row>
    <row r="187" spans="1:19" ht="22.5" hidden="1" customHeight="1">
      <c r="A187" s="692">
        <v>1</v>
      </c>
      <c r="B187" s="692" t="s">
        <v>905</v>
      </c>
      <c r="C187" s="692" t="s">
        <v>903</v>
      </c>
      <c r="D187" s="694">
        <v>6</v>
      </c>
      <c r="E187" s="695"/>
      <c r="F187" s="696" t="s">
        <v>2859</v>
      </c>
      <c r="G187" s="717" t="s">
        <v>261</v>
      </c>
      <c r="H187" s="697">
        <v>-17983348.129999999</v>
      </c>
      <c r="I187" s="698">
        <v>-18087103.059999999</v>
      </c>
      <c r="J187" s="699">
        <v>-18194316.5</v>
      </c>
      <c r="K187" s="700"/>
      <c r="L187" s="700"/>
      <c r="M187" s="700"/>
      <c r="N187" s="700"/>
      <c r="O187" s="700"/>
      <c r="P187" s="700"/>
      <c r="Q187" s="700"/>
      <c r="R187" s="700"/>
      <c r="S187" s="700"/>
    </row>
    <row r="188" spans="1:19" ht="22.5" hidden="1" customHeight="1">
      <c r="A188" s="692">
        <v>1</v>
      </c>
      <c r="B188" s="692" t="s">
        <v>905</v>
      </c>
      <c r="C188" s="692" t="s">
        <v>903</v>
      </c>
      <c r="D188" s="694">
        <v>6</v>
      </c>
      <c r="E188" s="695"/>
      <c r="F188" s="696" t="s">
        <v>2860</v>
      </c>
      <c r="G188" s="717" t="s">
        <v>262</v>
      </c>
      <c r="H188" s="697">
        <v>7801482.0599999996</v>
      </c>
      <c r="I188" s="698">
        <v>7876482.0599999996</v>
      </c>
      <c r="J188" s="699">
        <v>7876482.0599999996</v>
      </c>
      <c r="K188" s="700"/>
      <c r="L188" s="700"/>
      <c r="M188" s="700"/>
      <c r="N188" s="700"/>
      <c r="O188" s="700"/>
      <c r="P188" s="700"/>
      <c r="Q188" s="700"/>
      <c r="R188" s="700"/>
      <c r="S188" s="700"/>
    </row>
    <row r="189" spans="1:19" ht="22.5" hidden="1" customHeight="1">
      <c r="A189" s="692">
        <v>1</v>
      </c>
      <c r="B189" s="692" t="s">
        <v>905</v>
      </c>
      <c r="C189" s="692" t="s">
        <v>903</v>
      </c>
      <c r="D189" s="694">
        <v>6</v>
      </c>
      <c r="E189" s="695"/>
      <c r="F189" s="696" t="s">
        <v>2861</v>
      </c>
      <c r="G189" s="717" t="s">
        <v>263</v>
      </c>
      <c r="H189" s="697">
        <v>0</v>
      </c>
      <c r="I189" s="698">
        <v>0</v>
      </c>
      <c r="J189" s="699"/>
      <c r="K189" s="700"/>
      <c r="L189" s="700"/>
      <c r="M189" s="700"/>
      <c r="N189" s="700"/>
      <c r="O189" s="700"/>
      <c r="P189" s="700"/>
      <c r="Q189" s="700"/>
      <c r="R189" s="700"/>
      <c r="S189" s="700"/>
    </row>
    <row r="190" spans="1:19" ht="22.5" hidden="1" customHeight="1">
      <c r="A190" s="692">
        <v>1</v>
      </c>
      <c r="B190" s="692" t="s">
        <v>905</v>
      </c>
      <c r="C190" s="692" t="s">
        <v>903</v>
      </c>
      <c r="D190" s="694">
        <v>6</v>
      </c>
      <c r="E190" s="695"/>
      <c r="F190" s="696" t="s">
        <v>2862</v>
      </c>
      <c r="G190" s="717" t="s">
        <v>264</v>
      </c>
      <c r="H190" s="697">
        <v>-6742999.8499999996</v>
      </c>
      <c r="I190" s="698">
        <v>-6780701.3099999996</v>
      </c>
      <c r="J190" s="699">
        <v>-6820211.4199999999</v>
      </c>
      <c r="K190" s="700"/>
      <c r="L190" s="700"/>
      <c r="M190" s="700"/>
      <c r="N190" s="700"/>
      <c r="O190" s="700"/>
      <c r="P190" s="700"/>
      <c r="Q190" s="700"/>
      <c r="R190" s="700"/>
      <c r="S190" s="700"/>
    </row>
    <row r="191" spans="1:19" ht="22.5" hidden="1" customHeight="1">
      <c r="A191" s="692">
        <v>1</v>
      </c>
      <c r="B191" s="692" t="s">
        <v>905</v>
      </c>
      <c r="C191" s="692" t="s">
        <v>903</v>
      </c>
      <c r="D191" s="694">
        <v>6</v>
      </c>
      <c r="E191" s="695"/>
      <c r="F191" s="696" t="s">
        <v>2863</v>
      </c>
      <c r="G191" s="717" t="s">
        <v>265</v>
      </c>
      <c r="H191" s="697">
        <v>0</v>
      </c>
      <c r="I191" s="698">
        <v>0</v>
      </c>
      <c r="J191" s="699"/>
      <c r="K191" s="700"/>
      <c r="L191" s="700"/>
      <c r="M191" s="700"/>
      <c r="N191" s="700"/>
      <c r="O191" s="700"/>
      <c r="P191" s="700"/>
      <c r="Q191" s="700"/>
      <c r="R191" s="700"/>
      <c r="S191" s="700"/>
    </row>
    <row r="192" spans="1:19" ht="22.5" hidden="1" customHeight="1">
      <c r="A192" s="692">
        <v>1</v>
      </c>
      <c r="B192" s="692" t="s">
        <v>905</v>
      </c>
      <c r="C192" s="692" t="s">
        <v>903</v>
      </c>
      <c r="D192" s="694">
        <v>6</v>
      </c>
      <c r="E192" s="695"/>
      <c r="F192" s="696" t="s">
        <v>2864</v>
      </c>
      <c r="G192" s="717" t="s">
        <v>266</v>
      </c>
      <c r="H192" s="697">
        <v>0</v>
      </c>
      <c r="I192" s="698">
        <v>0</v>
      </c>
      <c r="J192" s="699"/>
      <c r="K192" s="700"/>
      <c r="L192" s="700"/>
      <c r="M192" s="700"/>
      <c r="N192" s="700"/>
      <c r="O192" s="700"/>
      <c r="P192" s="700"/>
      <c r="Q192" s="700"/>
      <c r="R192" s="700"/>
      <c r="S192" s="700"/>
    </row>
    <row r="193" spans="1:19" ht="22.5" hidden="1" customHeight="1">
      <c r="A193" s="692">
        <v>1</v>
      </c>
      <c r="B193" s="692" t="s">
        <v>905</v>
      </c>
      <c r="C193" s="692" t="s">
        <v>903</v>
      </c>
      <c r="D193" s="694">
        <v>6</v>
      </c>
      <c r="E193" s="695"/>
      <c r="F193" s="696" t="s">
        <v>2865</v>
      </c>
      <c r="G193" s="717" t="s">
        <v>267</v>
      </c>
      <c r="H193" s="697">
        <v>0</v>
      </c>
      <c r="I193" s="698">
        <v>0</v>
      </c>
      <c r="J193" s="699"/>
      <c r="K193" s="700"/>
      <c r="L193" s="700"/>
      <c r="M193" s="700"/>
      <c r="N193" s="700"/>
      <c r="O193" s="700"/>
      <c r="P193" s="700"/>
      <c r="Q193" s="700"/>
      <c r="R193" s="700"/>
      <c r="S193" s="700"/>
    </row>
    <row r="194" spans="1:19" ht="22.5" hidden="1" customHeight="1">
      <c r="A194" s="692">
        <v>1</v>
      </c>
      <c r="B194" s="692" t="s">
        <v>905</v>
      </c>
      <c r="C194" s="692" t="s">
        <v>903</v>
      </c>
      <c r="D194" s="694">
        <v>6</v>
      </c>
      <c r="E194" s="695"/>
      <c r="F194" s="696" t="s">
        <v>3850</v>
      </c>
      <c r="G194" s="717" t="s">
        <v>268</v>
      </c>
      <c r="H194" s="697">
        <v>0</v>
      </c>
      <c r="I194" s="698">
        <v>0</v>
      </c>
      <c r="J194" s="699"/>
      <c r="K194" s="700"/>
      <c r="L194" s="700"/>
      <c r="M194" s="700"/>
      <c r="N194" s="700"/>
      <c r="O194" s="700"/>
      <c r="P194" s="700"/>
      <c r="Q194" s="700"/>
      <c r="R194" s="700"/>
      <c r="S194" s="700"/>
    </row>
    <row r="195" spans="1:19" ht="22.5" hidden="1" customHeight="1">
      <c r="A195" s="692">
        <v>1</v>
      </c>
      <c r="B195" s="692" t="s">
        <v>905</v>
      </c>
      <c r="C195" s="692" t="s">
        <v>903</v>
      </c>
      <c r="D195" s="694">
        <v>6</v>
      </c>
      <c r="E195" s="695"/>
      <c r="F195" s="696" t="s">
        <v>3851</v>
      </c>
      <c r="G195" s="717" t="s">
        <v>269</v>
      </c>
      <c r="H195" s="697">
        <v>0</v>
      </c>
      <c r="I195" s="698">
        <v>0</v>
      </c>
      <c r="J195" s="699"/>
      <c r="K195" s="700"/>
      <c r="L195" s="700"/>
      <c r="M195" s="700"/>
      <c r="N195" s="700"/>
      <c r="O195" s="700"/>
      <c r="P195" s="700"/>
      <c r="Q195" s="700"/>
      <c r="R195" s="700"/>
      <c r="S195" s="700"/>
    </row>
    <row r="196" spans="1:19" ht="22.5" hidden="1" customHeight="1">
      <c r="A196" s="692">
        <v>1</v>
      </c>
      <c r="B196" s="692" t="s">
        <v>905</v>
      </c>
      <c r="C196" s="692" t="s">
        <v>903</v>
      </c>
      <c r="D196" s="694">
        <v>6</v>
      </c>
      <c r="E196" s="695"/>
      <c r="F196" s="696" t="s">
        <v>3852</v>
      </c>
      <c r="G196" s="717" t="s">
        <v>270</v>
      </c>
      <c r="H196" s="697">
        <v>0</v>
      </c>
      <c r="I196" s="698">
        <v>0</v>
      </c>
      <c r="J196" s="699"/>
      <c r="K196" s="700"/>
      <c r="L196" s="700"/>
      <c r="M196" s="700"/>
      <c r="N196" s="700"/>
      <c r="O196" s="700"/>
      <c r="P196" s="700"/>
      <c r="Q196" s="700"/>
      <c r="R196" s="700"/>
      <c r="S196" s="700"/>
    </row>
    <row r="197" spans="1:19" ht="22.5" hidden="1" customHeight="1">
      <c r="A197" s="692">
        <v>1</v>
      </c>
      <c r="B197" s="692" t="s">
        <v>905</v>
      </c>
      <c r="C197" s="692" t="s">
        <v>903</v>
      </c>
      <c r="D197" s="694">
        <v>6</v>
      </c>
      <c r="E197" s="695"/>
      <c r="F197" s="696" t="s">
        <v>2866</v>
      </c>
      <c r="G197" s="717" t="s">
        <v>271</v>
      </c>
      <c r="H197" s="697">
        <v>0</v>
      </c>
      <c r="I197" s="698">
        <v>0</v>
      </c>
      <c r="J197" s="699"/>
      <c r="K197" s="700"/>
      <c r="L197" s="700"/>
      <c r="M197" s="700"/>
      <c r="N197" s="700"/>
      <c r="O197" s="700"/>
      <c r="P197" s="700"/>
      <c r="Q197" s="700"/>
      <c r="R197" s="700"/>
      <c r="S197" s="700"/>
    </row>
    <row r="198" spans="1:19" ht="22.5" hidden="1" customHeight="1">
      <c r="A198" s="692">
        <v>1</v>
      </c>
      <c r="B198" s="692" t="s">
        <v>905</v>
      </c>
      <c r="C198" s="692" t="s">
        <v>903</v>
      </c>
      <c r="D198" s="694">
        <v>6</v>
      </c>
      <c r="E198" s="695"/>
      <c r="F198" s="696" t="s">
        <v>2867</v>
      </c>
      <c r="G198" s="717" t="s">
        <v>272</v>
      </c>
      <c r="H198" s="697">
        <v>0</v>
      </c>
      <c r="I198" s="698">
        <v>0</v>
      </c>
      <c r="J198" s="699"/>
      <c r="K198" s="700"/>
      <c r="L198" s="700"/>
      <c r="M198" s="700"/>
      <c r="N198" s="700"/>
      <c r="O198" s="700"/>
      <c r="P198" s="700"/>
      <c r="Q198" s="700"/>
      <c r="R198" s="700"/>
      <c r="S198" s="700"/>
    </row>
    <row r="199" spans="1:19" ht="22.5" hidden="1" customHeight="1">
      <c r="A199" s="692">
        <v>1</v>
      </c>
      <c r="B199" s="692" t="s">
        <v>905</v>
      </c>
      <c r="C199" s="692" t="s">
        <v>903</v>
      </c>
      <c r="D199" s="694">
        <v>6</v>
      </c>
      <c r="E199" s="695"/>
      <c r="F199" s="696" t="s">
        <v>2868</v>
      </c>
      <c r="G199" s="717" t="s">
        <v>273</v>
      </c>
      <c r="H199" s="697">
        <v>0</v>
      </c>
      <c r="I199" s="698">
        <v>0</v>
      </c>
      <c r="J199" s="699"/>
      <c r="K199" s="700"/>
      <c r="L199" s="700"/>
      <c r="M199" s="700"/>
      <c r="N199" s="700"/>
      <c r="O199" s="700"/>
      <c r="P199" s="700"/>
      <c r="Q199" s="700"/>
      <c r="R199" s="700"/>
      <c r="S199" s="700"/>
    </row>
    <row r="200" spans="1:19" ht="22.5" hidden="1" customHeight="1">
      <c r="A200" s="692">
        <v>1</v>
      </c>
      <c r="B200" s="692" t="s">
        <v>905</v>
      </c>
      <c r="C200" s="692" t="s">
        <v>903</v>
      </c>
      <c r="D200" s="694">
        <v>6</v>
      </c>
      <c r="E200" s="695"/>
      <c r="F200" s="696" t="s">
        <v>2869</v>
      </c>
      <c r="G200" s="717" t="s">
        <v>274</v>
      </c>
      <c r="H200" s="697">
        <v>476413329.44999999</v>
      </c>
      <c r="I200" s="698">
        <v>485602329.44999999</v>
      </c>
      <c r="J200" s="699">
        <v>494256329.44999999</v>
      </c>
      <c r="K200" s="700"/>
      <c r="L200" s="700"/>
      <c r="M200" s="700"/>
      <c r="N200" s="700"/>
      <c r="O200" s="700"/>
      <c r="P200" s="700"/>
      <c r="Q200" s="700"/>
      <c r="R200" s="700"/>
      <c r="S200" s="700"/>
    </row>
    <row r="201" spans="1:19" ht="22.5" hidden="1" customHeight="1">
      <c r="A201" s="692">
        <v>1</v>
      </c>
      <c r="B201" s="692" t="s">
        <v>905</v>
      </c>
      <c r="C201" s="692" t="s">
        <v>903</v>
      </c>
      <c r="D201" s="694">
        <v>6</v>
      </c>
      <c r="E201" s="695"/>
      <c r="F201" s="696" t="s">
        <v>2870</v>
      </c>
      <c r="G201" s="717" t="s">
        <v>275</v>
      </c>
      <c r="H201" s="697">
        <v>0</v>
      </c>
      <c r="I201" s="698">
        <v>0</v>
      </c>
      <c r="J201" s="699">
        <v>0</v>
      </c>
      <c r="K201" s="700"/>
      <c r="L201" s="700"/>
      <c r="M201" s="700"/>
      <c r="N201" s="700"/>
      <c r="O201" s="700"/>
      <c r="P201" s="700"/>
      <c r="Q201" s="700"/>
      <c r="R201" s="700"/>
      <c r="S201" s="700"/>
    </row>
    <row r="202" spans="1:19" ht="22.5" hidden="1" customHeight="1">
      <c r="A202" s="692">
        <v>1</v>
      </c>
      <c r="B202" s="692" t="s">
        <v>905</v>
      </c>
      <c r="C202" s="692" t="s">
        <v>903</v>
      </c>
      <c r="D202" s="694">
        <v>6</v>
      </c>
      <c r="E202" s="695"/>
      <c r="F202" s="696" t="s">
        <v>2871</v>
      </c>
      <c r="G202" s="717" t="s">
        <v>276</v>
      </c>
      <c r="H202" s="697">
        <v>-361408045.19999999</v>
      </c>
      <c r="I202" s="698">
        <v>-365366429.08999997</v>
      </c>
      <c r="J202" s="699">
        <v>-369620938.08999997</v>
      </c>
      <c r="K202" s="700"/>
      <c r="L202" s="700"/>
      <c r="M202" s="700"/>
      <c r="N202" s="700"/>
      <c r="O202" s="700"/>
      <c r="P202" s="700"/>
      <c r="Q202" s="700"/>
      <c r="R202" s="700"/>
      <c r="S202" s="700"/>
    </row>
    <row r="203" spans="1:19" ht="22.5" hidden="1" customHeight="1">
      <c r="A203" s="692">
        <v>1</v>
      </c>
      <c r="B203" s="692" t="s">
        <v>905</v>
      </c>
      <c r="C203" s="692" t="s">
        <v>903</v>
      </c>
      <c r="D203" s="694">
        <v>6</v>
      </c>
      <c r="E203" s="695"/>
      <c r="F203" s="696" t="s">
        <v>2872</v>
      </c>
      <c r="G203" s="717" t="s">
        <v>277</v>
      </c>
      <c r="H203" s="697">
        <v>17693742.649999999</v>
      </c>
      <c r="I203" s="698">
        <v>17693742.649999999</v>
      </c>
      <c r="J203" s="699">
        <v>17693742.649999999</v>
      </c>
      <c r="K203" s="700"/>
      <c r="L203" s="700"/>
      <c r="M203" s="700"/>
      <c r="N203" s="700"/>
      <c r="O203" s="700"/>
      <c r="P203" s="700"/>
      <c r="Q203" s="700"/>
      <c r="R203" s="700"/>
      <c r="S203" s="700"/>
    </row>
    <row r="204" spans="1:19" ht="22.5" hidden="1" customHeight="1">
      <c r="A204" s="692">
        <v>1</v>
      </c>
      <c r="B204" s="692" t="s">
        <v>905</v>
      </c>
      <c r="C204" s="692" t="s">
        <v>903</v>
      </c>
      <c r="D204" s="694">
        <v>6</v>
      </c>
      <c r="E204" s="695"/>
      <c r="F204" s="696" t="s">
        <v>2873</v>
      </c>
      <c r="G204" s="717" t="s">
        <v>278</v>
      </c>
      <c r="H204" s="697">
        <v>0</v>
      </c>
      <c r="I204" s="698">
        <v>0</v>
      </c>
      <c r="J204" s="699"/>
      <c r="K204" s="700"/>
      <c r="L204" s="700"/>
      <c r="M204" s="700"/>
      <c r="N204" s="700"/>
      <c r="O204" s="700"/>
      <c r="P204" s="700"/>
      <c r="Q204" s="700"/>
      <c r="R204" s="700"/>
      <c r="S204" s="700"/>
    </row>
    <row r="205" spans="1:19" ht="22.5" hidden="1" customHeight="1">
      <c r="A205" s="692">
        <v>1</v>
      </c>
      <c r="B205" s="692" t="s">
        <v>905</v>
      </c>
      <c r="C205" s="692" t="s">
        <v>903</v>
      </c>
      <c r="D205" s="694">
        <v>6</v>
      </c>
      <c r="E205" s="695"/>
      <c r="F205" s="696" t="s">
        <v>2874</v>
      </c>
      <c r="G205" s="717" t="s">
        <v>279</v>
      </c>
      <c r="H205" s="697">
        <v>-9497347.4000000004</v>
      </c>
      <c r="I205" s="698">
        <v>-9854171.0099999998</v>
      </c>
      <c r="J205" s="699">
        <v>-10222887.99</v>
      </c>
      <c r="K205" s="700"/>
      <c r="L205" s="700"/>
      <c r="M205" s="700"/>
      <c r="N205" s="700"/>
      <c r="O205" s="700"/>
      <c r="P205" s="700"/>
      <c r="Q205" s="700"/>
      <c r="R205" s="700"/>
      <c r="S205" s="700"/>
    </row>
    <row r="206" spans="1:19" ht="22.5" hidden="1" customHeight="1">
      <c r="A206" s="692">
        <v>1</v>
      </c>
      <c r="B206" s="692" t="s">
        <v>905</v>
      </c>
      <c r="C206" s="692" t="s">
        <v>903</v>
      </c>
      <c r="D206" s="694">
        <v>6</v>
      </c>
      <c r="E206" s="695"/>
      <c r="F206" s="696" t="s">
        <v>2875</v>
      </c>
      <c r="G206" s="717" t="s">
        <v>280</v>
      </c>
      <c r="H206" s="697">
        <v>0</v>
      </c>
      <c r="I206" s="698">
        <v>0</v>
      </c>
      <c r="J206" s="699"/>
      <c r="K206" s="700"/>
      <c r="L206" s="700"/>
      <c r="M206" s="700"/>
      <c r="N206" s="700"/>
      <c r="O206" s="700"/>
      <c r="P206" s="700"/>
      <c r="Q206" s="700"/>
      <c r="R206" s="700"/>
      <c r="S206" s="700"/>
    </row>
    <row r="207" spans="1:19" ht="22.5" hidden="1" customHeight="1">
      <c r="A207" s="692">
        <v>1</v>
      </c>
      <c r="B207" s="692" t="s">
        <v>905</v>
      </c>
      <c r="C207" s="692" t="s">
        <v>903</v>
      </c>
      <c r="D207" s="694">
        <v>6</v>
      </c>
      <c r="E207" s="695"/>
      <c r="F207" s="696" t="s">
        <v>2876</v>
      </c>
      <c r="G207" s="717" t="s">
        <v>281</v>
      </c>
      <c r="H207" s="697">
        <v>0</v>
      </c>
      <c r="I207" s="698">
        <v>0</v>
      </c>
      <c r="J207" s="699"/>
      <c r="K207" s="700"/>
      <c r="L207" s="700"/>
      <c r="M207" s="700"/>
      <c r="N207" s="700"/>
      <c r="O207" s="700"/>
      <c r="P207" s="700"/>
      <c r="Q207" s="700"/>
      <c r="R207" s="700"/>
      <c r="S207" s="700"/>
    </row>
    <row r="208" spans="1:19" ht="22.5" hidden="1" customHeight="1">
      <c r="A208" s="692">
        <v>1</v>
      </c>
      <c r="B208" s="692" t="s">
        <v>905</v>
      </c>
      <c r="C208" s="692" t="s">
        <v>903</v>
      </c>
      <c r="D208" s="694">
        <v>6</v>
      </c>
      <c r="E208" s="695"/>
      <c r="F208" s="696" t="s">
        <v>2877</v>
      </c>
      <c r="G208" s="717" t="s">
        <v>282</v>
      </c>
      <c r="H208" s="697">
        <v>0</v>
      </c>
      <c r="I208" s="698">
        <v>0</v>
      </c>
      <c r="J208" s="699"/>
      <c r="K208" s="700"/>
      <c r="L208" s="700"/>
      <c r="M208" s="700"/>
      <c r="N208" s="700"/>
      <c r="O208" s="700"/>
      <c r="P208" s="700"/>
      <c r="Q208" s="700"/>
      <c r="R208" s="700"/>
      <c r="S208" s="700"/>
    </row>
    <row r="209" spans="1:19" ht="22.5" hidden="1" customHeight="1">
      <c r="A209" s="692">
        <v>1</v>
      </c>
      <c r="B209" s="692" t="s">
        <v>905</v>
      </c>
      <c r="C209" s="692" t="s">
        <v>903</v>
      </c>
      <c r="D209" s="694">
        <v>6</v>
      </c>
      <c r="E209" s="695"/>
      <c r="F209" s="696" t="s">
        <v>2879</v>
      </c>
      <c r="G209" s="717" t="s">
        <v>283</v>
      </c>
      <c r="H209" s="697">
        <v>13563972</v>
      </c>
      <c r="I209" s="698">
        <v>13563972</v>
      </c>
      <c r="J209" s="699">
        <v>13563972</v>
      </c>
      <c r="K209" s="700"/>
      <c r="L209" s="700"/>
      <c r="M209" s="700"/>
      <c r="N209" s="700"/>
      <c r="O209" s="700"/>
      <c r="P209" s="700"/>
      <c r="Q209" s="700"/>
      <c r="R209" s="700"/>
      <c r="S209" s="700"/>
    </row>
    <row r="210" spans="1:19" ht="22.5" hidden="1" customHeight="1">
      <c r="A210" s="692">
        <v>1</v>
      </c>
      <c r="B210" s="692" t="s">
        <v>905</v>
      </c>
      <c r="C210" s="692" t="s">
        <v>903</v>
      </c>
      <c r="D210" s="694">
        <v>6</v>
      </c>
      <c r="E210" s="695"/>
      <c r="F210" s="696" t="s">
        <v>2880</v>
      </c>
      <c r="G210" s="717" t="s">
        <v>284</v>
      </c>
      <c r="H210" s="697">
        <v>0</v>
      </c>
      <c r="I210" s="698">
        <v>0</v>
      </c>
      <c r="J210" s="699"/>
      <c r="K210" s="700"/>
      <c r="L210" s="700"/>
      <c r="M210" s="700"/>
      <c r="N210" s="700"/>
      <c r="O210" s="700"/>
      <c r="P210" s="700"/>
      <c r="Q210" s="700"/>
      <c r="R210" s="700"/>
      <c r="S210" s="700"/>
    </row>
    <row r="211" spans="1:19" ht="22.5" hidden="1" customHeight="1">
      <c r="A211" s="692">
        <v>1</v>
      </c>
      <c r="B211" s="692" t="s">
        <v>905</v>
      </c>
      <c r="C211" s="692" t="s">
        <v>903</v>
      </c>
      <c r="D211" s="694">
        <v>6</v>
      </c>
      <c r="E211" s="695"/>
      <c r="F211" s="696" t="s">
        <v>2881</v>
      </c>
      <c r="G211" s="717" t="s">
        <v>285</v>
      </c>
      <c r="H211" s="697">
        <v>-11650999.699999999</v>
      </c>
      <c r="I211" s="698">
        <v>-11735998.42</v>
      </c>
      <c r="J211" s="699">
        <v>-11823830.359999999</v>
      </c>
      <c r="K211" s="700"/>
      <c r="L211" s="700"/>
      <c r="M211" s="700"/>
      <c r="N211" s="700"/>
      <c r="O211" s="700"/>
      <c r="P211" s="700"/>
      <c r="Q211" s="700"/>
      <c r="R211" s="700"/>
      <c r="S211" s="700"/>
    </row>
    <row r="212" spans="1:19" ht="22.5" hidden="1" customHeight="1">
      <c r="A212" s="692">
        <v>1</v>
      </c>
      <c r="B212" s="692" t="s">
        <v>905</v>
      </c>
      <c r="C212" s="692" t="s">
        <v>903</v>
      </c>
      <c r="D212" s="694">
        <v>6</v>
      </c>
      <c r="E212" s="695"/>
      <c r="F212" s="696" t="s">
        <v>2882</v>
      </c>
      <c r="G212" s="717" t="s">
        <v>286</v>
      </c>
      <c r="H212" s="697">
        <v>0</v>
      </c>
      <c r="I212" s="698">
        <v>0</v>
      </c>
      <c r="J212" s="699"/>
      <c r="K212" s="700"/>
      <c r="L212" s="700"/>
      <c r="M212" s="700"/>
      <c r="N212" s="700"/>
      <c r="O212" s="700"/>
      <c r="P212" s="700"/>
      <c r="Q212" s="700"/>
      <c r="R212" s="700"/>
      <c r="S212" s="700"/>
    </row>
    <row r="213" spans="1:19" ht="22.5" hidden="1" customHeight="1">
      <c r="A213" s="692">
        <v>1</v>
      </c>
      <c r="B213" s="692" t="s">
        <v>905</v>
      </c>
      <c r="C213" s="692" t="s">
        <v>903</v>
      </c>
      <c r="D213" s="694">
        <v>6</v>
      </c>
      <c r="E213" s="695"/>
      <c r="F213" s="696" t="s">
        <v>2883</v>
      </c>
      <c r="G213" s="717" t="s">
        <v>287</v>
      </c>
      <c r="H213" s="697">
        <v>0</v>
      </c>
      <c r="I213" s="698">
        <v>0</v>
      </c>
      <c r="J213" s="699"/>
      <c r="K213" s="700"/>
      <c r="L213" s="700"/>
      <c r="M213" s="700"/>
      <c r="N213" s="700"/>
      <c r="O213" s="700"/>
      <c r="P213" s="700"/>
      <c r="Q213" s="700"/>
      <c r="R213" s="700"/>
      <c r="S213" s="700"/>
    </row>
    <row r="214" spans="1:19" ht="22.5" hidden="1" customHeight="1">
      <c r="A214" s="692">
        <v>1</v>
      </c>
      <c r="B214" s="692" t="s">
        <v>905</v>
      </c>
      <c r="C214" s="692" t="s">
        <v>903</v>
      </c>
      <c r="D214" s="694">
        <v>6</v>
      </c>
      <c r="E214" s="695"/>
      <c r="F214" s="696" t="s">
        <v>2884</v>
      </c>
      <c r="G214" s="717" t="s">
        <v>288</v>
      </c>
      <c r="H214" s="697">
        <v>0</v>
      </c>
      <c r="I214" s="698">
        <v>0</v>
      </c>
      <c r="J214" s="699"/>
      <c r="K214" s="700"/>
      <c r="L214" s="700"/>
      <c r="M214" s="700"/>
      <c r="N214" s="700"/>
      <c r="O214" s="700"/>
      <c r="P214" s="700"/>
      <c r="Q214" s="700"/>
      <c r="R214" s="700"/>
      <c r="S214" s="700"/>
    </row>
    <row r="215" spans="1:19" ht="22.5" hidden="1" customHeight="1">
      <c r="A215" s="692">
        <v>1</v>
      </c>
      <c r="B215" s="692" t="s">
        <v>905</v>
      </c>
      <c r="C215" s="692" t="s">
        <v>903</v>
      </c>
      <c r="D215" s="694">
        <v>6</v>
      </c>
      <c r="E215" s="695"/>
      <c r="F215" s="696" t="s">
        <v>2886</v>
      </c>
      <c r="G215" s="717" t="s">
        <v>289</v>
      </c>
      <c r="H215" s="697">
        <v>0</v>
      </c>
      <c r="I215" s="698">
        <v>0</v>
      </c>
      <c r="J215" s="699"/>
      <c r="K215" s="700"/>
      <c r="L215" s="700"/>
      <c r="M215" s="700"/>
      <c r="N215" s="700"/>
      <c r="O215" s="700"/>
      <c r="P215" s="700"/>
      <c r="Q215" s="700"/>
      <c r="R215" s="700"/>
      <c r="S215" s="700"/>
    </row>
    <row r="216" spans="1:19" ht="22.5" hidden="1" customHeight="1">
      <c r="A216" s="692">
        <v>1</v>
      </c>
      <c r="B216" s="692" t="s">
        <v>905</v>
      </c>
      <c r="C216" s="692" t="s">
        <v>903</v>
      </c>
      <c r="D216" s="694">
        <v>6</v>
      </c>
      <c r="E216" s="695"/>
      <c r="F216" s="696" t="s">
        <v>2887</v>
      </c>
      <c r="G216" s="717" t="s">
        <v>290</v>
      </c>
      <c r="H216" s="697">
        <v>0</v>
      </c>
      <c r="I216" s="698">
        <v>0</v>
      </c>
      <c r="J216" s="699"/>
      <c r="K216" s="700"/>
      <c r="L216" s="700"/>
      <c r="M216" s="700"/>
      <c r="N216" s="700"/>
      <c r="O216" s="700"/>
      <c r="P216" s="700"/>
      <c r="Q216" s="700"/>
      <c r="R216" s="700"/>
      <c r="S216" s="700"/>
    </row>
    <row r="217" spans="1:19" ht="22.5" hidden="1" customHeight="1">
      <c r="A217" s="692">
        <v>1</v>
      </c>
      <c r="B217" s="692" t="s">
        <v>905</v>
      </c>
      <c r="C217" s="692" t="s">
        <v>903</v>
      </c>
      <c r="D217" s="694">
        <v>6</v>
      </c>
      <c r="E217" s="695"/>
      <c r="F217" s="696" t="s">
        <v>2888</v>
      </c>
      <c r="G217" s="717" t="s">
        <v>291</v>
      </c>
      <c r="H217" s="697">
        <v>0</v>
      </c>
      <c r="I217" s="698">
        <v>0</v>
      </c>
      <c r="J217" s="699"/>
      <c r="K217" s="700"/>
      <c r="L217" s="700"/>
      <c r="M217" s="700"/>
      <c r="N217" s="700"/>
      <c r="O217" s="700"/>
      <c r="P217" s="700"/>
      <c r="Q217" s="700"/>
      <c r="R217" s="700"/>
      <c r="S217" s="700"/>
    </row>
    <row r="218" spans="1:19" ht="22.5" hidden="1" customHeight="1">
      <c r="A218" s="692">
        <v>1</v>
      </c>
      <c r="B218" s="692" t="s">
        <v>905</v>
      </c>
      <c r="C218" s="692" t="s">
        <v>903</v>
      </c>
      <c r="D218" s="694">
        <v>6</v>
      </c>
      <c r="E218" s="695"/>
      <c r="F218" s="696" t="s">
        <v>2890</v>
      </c>
      <c r="G218" s="717" t="s">
        <v>292</v>
      </c>
      <c r="H218" s="697">
        <v>0</v>
      </c>
      <c r="I218" s="698">
        <v>0</v>
      </c>
      <c r="J218" s="699"/>
      <c r="K218" s="700"/>
      <c r="L218" s="700"/>
      <c r="M218" s="700"/>
      <c r="N218" s="700"/>
      <c r="O218" s="700"/>
      <c r="P218" s="700"/>
      <c r="Q218" s="700"/>
      <c r="R218" s="700"/>
      <c r="S218" s="700"/>
    </row>
    <row r="219" spans="1:19" ht="22.5" hidden="1" customHeight="1">
      <c r="A219" s="692">
        <v>1</v>
      </c>
      <c r="B219" s="692" t="s">
        <v>905</v>
      </c>
      <c r="C219" s="692" t="s">
        <v>903</v>
      </c>
      <c r="D219" s="694">
        <v>6</v>
      </c>
      <c r="E219" s="695"/>
      <c r="F219" s="696" t="s">
        <v>2891</v>
      </c>
      <c r="G219" s="717" t="s">
        <v>293</v>
      </c>
      <c r="H219" s="697">
        <v>0</v>
      </c>
      <c r="I219" s="698">
        <v>0</v>
      </c>
      <c r="J219" s="699"/>
      <c r="K219" s="700"/>
      <c r="L219" s="700"/>
      <c r="M219" s="700"/>
      <c r="N219" s="700"/>
      <c r="O219" s="700"/>
      <c r="P219" s="700"/>
      <c r="Q219" s="700"/>
      <c r="R219" s="700"/>
      <c r="S219" s="700"/>
    </row>
    <row r="220" spans="1:19" ht="22.5" hidden="1" customHeight="1">
      <c r="A220" s="692">
        <v>1</v>
      </c>
      <c r="B220" s="692" t="s">
        <v>905</v>
      </c>
      <c r="C220" s="692" t="s">
        <v>903</v>
      </c>
      <c r="D220" s="694">
        <v>6</v>
      </c>
      <c r="E220" s="695"/>
      <c r="F220" s="696" t="s">
        <v>2892</v>
      </c>
      <c r="G220" s="717" t="s">
        <v>294</v>
      </c>
      <c r="H220" s="697">
        <v>0</v>
      </c>
      <c r="I220" s="698">
        <v>0</v>
      </c>
      <c r="J220" s="699"/>
      <c r="K220" s="700"/>
      <c r="L220" s="700"/>
      <c r="M220" s="700"/>
      <c r="N220" s="700"/>
      <c r="O220" s="700"/>
      <c r="P220" s="700"/>
      <c r="Q220" s="700"/>
      <c r="R220" s="700"/>
      <c r="S220" s="700"/>
    </row>
    <row r="221" spans="1:19" ht="22.5" hidden="1" customHeight="1">
      <c r="A221" s="692">
        <v>1</v>
      </c>
      <c r="B221" s="692" t="s">
        <v>905</v>
      </c>
      <c r="C221" s="692" t="s">
        <v>903</v>
      </c>
      <c r="D221" s="694">
        <v>6</v>
      </c>
      <c r="E221" s="695"/>
      <c r="F221" s="696" t="s">
        <v>2894</v>
      </c>
      <c r="G221" s="717" t="s">
        <v>295</v>
      </c>
      <c r="H221" s="697">
        <v>7263434.1100000003</v>
      </c>
      <c r="I221" s="698">
        <v>7263434.1100000003</v>
      </c>
      <c r="J221" s="699">
        <v>7263434.1100000003</v>
      </c>
      <c r="K221" s="700"/>
      <c r="L221" s="700"/>
      <c r="M221" s="700"/>
      <c r="N221" s="700"/>
      <c r="O221" s="700"/>
      <c r="P221" s="700"/>
      <c r="Q221" s="700"/>
      <c r="R221" s="700"/>
      <c r="S221" s="700"/>
    </row>
    <row r="222" spans="1:19" ht="22.5" hidden="1" customHeight="1">
      <c r="A222" s="692">
        <v>1</v>
      </c>
      <c r="B222" s="692" t="s">
        <v>905</v>
      </c>
      <c r="C222" s="692" t="s">
        <v>903</v>
      </c>
      <c r="D222" s="694">
        <v>6</v>
      </c>
      <c r="E222" s="695"/>
      <c r="F222" s="696" t="s">
        <v>2895</v>
      </c>
      <c r="G222" s="717" t="s">
        <v>296</v>
      </c>
      <c r="H222" s="697">
        <v>0</v>
      </c>
      <c r="I222" s="698">
        <v>0</v>
      </c>
      <c r="J222" s="699"/>
      <c r="K222" s="700"/>
      <c r="L222" s="700"/>
      <c r="M222" s="700"/>
      <c r="N222" s="700"/>
      <c r="O222" s="700"/>
      <c r="P222" s="700"/>
      <c r="Q222" s="700"/>
      <c r="R222" s="700"/>
      <c r="S222" s="700"/>
    </row>
    <row r="223" spans="1:19" ht="22.5" hidden="1" customHeight="1">
      <c r="A223" s="692">
        <v>1</v>
      </c>
      <c r="B223" s="692" t="s">
        <v>905</v>
      </c>
      <c r="C223" s="692" t="s">
        <v>903</v>
      </c>
      <c r="D223" s="694">
        <v>6</v>
      </c>
      <c r="E223" s="695"/>
      <c r="F223" s="696" t="s">
        <v>2896</v>
      </c>
      <c r="G223" s="717" t="s">
        <v>297</v>
      </c>
      <c r="H223" s="697">
        <v>-3390196.55</v>
      </c>
      <c r="I223" s="698">
        <v>-3466651.14</v>
      </c>
      <c r="J223" s="699">
        <v>-3545654.27</v>
      </c>
      <c r="K223" s="700"/>
      <c r="L223" s="700"/>
      <c r="M223" s="700"/>
      <c r="N223" s="700"/>
      <c r="O223" s="700"/>
      <c r="P223" s="700"/>
      <c r="Q223" s="700"/>
      <c r="R223" s="700"/>
      <c r="S223" s="700"/>
    </row>
    <row r="224" spans="1:19" ht="22.5" hidden="1" customHeight="1">
      <c r="A224" s="692">
        <v>1</v>
      </c>
      <c r="B224" s="692" t="s">
        <v>905</v>
      </c>
      <c r="C224" s="692" t="s">
        <v>903</v>
      </c>
      <c r="D224" s="694">
        <v>6</v>
      </c>
      <c r="E224" s="695"/>
      <c r="F224" s="696" t="s">
        <v>2897</v>
      </c>
      <c r="G224" s="717" t="s">
        <v>298</v>
      </c>
      <c r="H224" s="697">
        <v>8491113.0199999996</v>
      </c>
      <c r="I224" s="698">
        <v>8491113.0199999996</v>
      </c>
      <c r="J224" s="699">
        <v>8491113.0199999996</v>
      </c>
      <c r="K224" s="700"/>
      <c r="L224" s="700"/>
      <c r="M224" s="700"/>
      <c r="N224" s="700"/>
      <c r="O224" s="700"/>
      <c r="P224" s="700"/>
      <c r="Q224" s="700"/>
      <c r="R224" s="700"/>
      <c r="S224" s="700"/>
    </row>
    <row r="225" spans="1:19" ht="22.5" hidden="1" customHeight="1">
      <c r="A225" s="692">
        <v>1</v>
      </c>
      <c r="B225" s="692" t="s">
        <v>905</v>
      </c>
      <c r="C225" s="692" t="s">
        <v>903</v>
      </c>
      <c r="D225" s="694">
        <v>6</v>
      </c>
      <c r="E225" s="695"/>
      <c r="F225" s="696" t="s">
        <v>2898</v>
      </c>
      <c r="G225" s="717" t="s">
        <v>299</v>
      </c>
      <c r="H225" s="697">
        <v>5258083</v>
      </c>
      <c r="I225" s="698">
        <v>5258083</v>
      </c>
      <c r="J225" s="699">
        <v>5258083</v>
      </c>
      <c r="K225" s="700"/>
      <c r="L225" s="700"/>
      <c r="M225" s="700"/>
      <c r="N225" s="700"/>
      <c r="O225" s="700"/>
      <c r="P225" s="700"/>
      <c r="Q225" s="700"/>
      <c r="R225" s="700"/>
      <c r="S225" s="700"/>
    </row>
    <row r="226" spans="1:19" ht="22.5" hidden="1" customHeight="1">
      <c r="A226" s="692">
        <v>1</v>
      </c>
      <c r="B226" s="692" t="s">
        <v>905</v>
      </c>
      <c r="C226" s="692" t="s">
        <v>903</v>
      </c>
      <c r="D226" s="694">
        <v>6</v>
      </c>
      <c r="E226" s="695"/>
      <c r="F226" s="696" t="s">
        <v>2899</v>
      </c>
      <c r="G226" s="717" t="s">
        <v>300</v>
      </c>
      <c r="H226" s="697">
        <v>9400</v>
      </c>
      <c r="I226" s="698">
        <v>9400</v>
      </c>
      <c r="J226" s="699">
        <v>9400</v>
      </c>
      <c r="K226" s="700"/>
      <c r="L226" s="700"/>
      <c r="M226" s="700"/>
      <c r="N226" s="700"/>
      <c r="O226" s="700"/>
      <c r="P226" s="700"/>
      <c r="Q226" s="700"/>
      <c r="R226" s="700"/>
      <c r="S226" s="700"/>
    </row>
    <row r="227" spans="1:19" ht="22.5" hidden="1" customHeight="1">
      <c r="A227" s="692">
        <v>1</v>
      </c>
      <c r="B227" s="692" t="s">
        <v>905</v>
      </c>
      <c r="C227" s="692" t="s">
        <v>903</v>
      </c>
      <c r="D227" s="694">
        <v>6</v>
      </c>
      <c r="E227" s="695"/>
      <c r="F227" s="696" t="s">
        <v>2900</v>
      </c>
      <c r="G227" s="717" t="s">
        <v>301</v>
      </c>
      <c r="H227" s="697">
        <v>22640</v>
      </c>
      <c r="I227" s="698">
        <v>22640</v>
      </c>
      <c r="J227" s="699">
        <v>22640</v>
      </c>
      <c r="K227" s="700"/>
      <c r="L227" s="700"/>
      <c r="M227" s="700"/>
      <c r="N227" s="700"/>
      <c r="O227" s="700"/>
      <c r="P227" s="700"/>
      <c r="Q227" s="700"/>
      <c r="R227" s="700"/>
      <c r="S227" s="700"/>
    </row>
    <row r="228" spans="1:19" ht="22.5" hidden="1" customHeight="1">
      <c r="A228" s="692">
        <v>1</v>
      </c>
      <c r="B228" s="692" t="s">
        <v>905</v>
      </c>
      <c r="C228" s="692" t="s">
        <v>903</v>
      </c>
      <c r="D228" s="694">
        <v>6</v>
      </c>
      <c r="E228" s="695"/>
      <c r="F228" s="696" t="s">
        <v>2901</v>
      </c>
      <c r="G228" s="717" t="s">
        <v>302</v>
      </c>
      <c r="H228" s="697">
        <v>0</v>
      </c>
      <c r="I228" s="698">
        <v>0</v>
      </c>
      <c r="J228" s="699"/>
      <c r="K228" s="700"/>
      <c r="L228" s="700"/>
      <c r="M228" s="700"/>
      <c r="N228" s="700"/>
      <c r="O228" s="700"/>
      <c r="P228" s="700"/>
      <c r="Q228" s="700"/>
      <c r="R228" s="700"/>
      <c r="S228" s="700"/>
    </row>
    <row r="229" spans="1:19" ht="22.5" hidden="1" customHeight="1">
      <c r="A229" s="692">
        <v>1</v>
      </c>
      <c r="B229" s="692" t="s">
        <v>905</v>
      </c>
      <c r="C229" s="692" t="s">
        <v>903</v>
      </c>
      <c r="D229" s="694">
        <v>6</v>
      </c>
      <c r="E229" s="695"/>
      <c r="F229" s="696" t="s">
        <v>2902</v>
      </c>
      <c r="G229" s="717" t="s">
        <v>303</v>
      </c>
      <c r="H229" s="697">
        <v>0</v>
      </c>
      <c r="I229" s="698">
        <v>0</v>
      </c>
      <c r="J229" s="699"/>
      <c r="K229" s="700"/>
      <c r="L229" s="700"/>
      <c r="M229" s="700"/>
      <c r="N229" s="700"/>
      <c r="O229" s="700"/>
      <c r="P229" s="700"/>
      <c r="Q229" s="700"/>
      <c r="R229" s="700"/>
      <c r="S229" s="700"/>
    </row>
    <row r="230" spans="1:19" ht="22.5" hidden="1" customHeight="1">
      <c r="A230" s="692">
        <v>1</v>
      </c>
      <c r="B230" s="692" t="s">
        <v>905</v>
      </c>
      <c r="C230" s="692" t="s">
        <v>903</v>
      </c>
      <c r="D230" s="694">
        <v>6</v>
      </c>
      <c r="E230" s="695"/>
      <c r="F230" s="696" t="s">
        <v>2903</v>
      </c>
      <c r="G230" s="717" t="s">
        <v>304</v>
      </c>
      <c r="H230" s="697">
        <v>190121915.38</v>
      </c>
      <c r="I230" s="698">
        <v>190121915.38</v>
      </c>
      <c r="J230" s="699">
        <v>190121915.38</v>
      </c>
      <c r="K230" s="700"/>
      <c r="L230" s="700"/>
      <c r="M230" s="700"/>
      <c r="N230" s="700"/>
      <c r="O230" s="700"/>
      <c r="P230" s="700"/>
      <c r="Q230" s="700"/>
      <c r="R230" s="700"/>
      <c r="S230" s="700"/>
    </row>
    <row r="231" spans="1:19" ht="22.5" hidden="1" customHeight="1">
      <c r="A231" s="692">
        <v>1</v>
      </c>
      <c r="B231" s="692" t="s">
        <v>905</v>
      </c>
      <c r="C231" s="692" t="s">
        <v>903</v>
      </c>
      <c r="D231" s="694">
        <v>6</v>
      </c>
      <c r="E231" s="695"/>
      <c r="F231" s="696" t="s">
        <v>2904</v>
      </c>
      <c r="G231" s="717" t="s">
        <v>305</v>
      </c>
      <c r="H231" s="697">
        <v>8117141.5199999996</v>
      </c>
      <c r="I231" s="698">
        <v>8117141.5199999996</v>
      </c>
      <c r="J231" s="699">
        <v>8117141.5199999996</v>
      </c>
      <c r="K231" s="700"/>
      <c r="L231" s="700"/>
      <c r="M231" s="700"/>
      <c r="N231" s="700"/>
      <c r="O231" s="700"/>
      <c r="P231" s="700"/>
      <c r="Q231" s="700"/>
      <c r="R231" s="700"/>
      <c r="S231" s="700"/>
    </row>
    <row r="232" spans="1:19" ht="22.5" hidden="1" customHeight="1">
      <c r="A232" s="692">
        <v>1</v>
      </c>
      <c r="B232" s="692" t="s">
        <v>905</v>
      </c>
      <c r="C232" s="692" t="s">
        <v>903</v>
      </c>
      <c r="D232" s="694">
        <v>6</v>
      </c>
      <c r="E232" s="695"/>
      <c r="F232" s="696" t="s">
        <v>2905</v>
      </c>
      <c r="G232" s="717" t="s">
        <v>306</v>
      </c>
      <c r="H232" s="697">
        <v>488102.3</v>
      </c>
      <c r="I232" s="698">
        <v>488102.3</v>
      </c>
      <c r="J232" s="699">
        <v>488102.3</v>
      </c>
      <c r="K232" s="700"/>
      <c r="L232" s="700"/>
      <c r="M232" s="700"/>
      <c r="N232" s="700"/>
      <c r="O232" s="700"/>
      <c r="P232" s="700"/>
      <c r="Q232" s="700"/>
      <c r="R232" s="700"/>
      <c r="S232" s="700"/>
    </row>
    <row r="233" spans="1:19" ht="22.5" hidden="1" customHeight="1">
      <c r="A233" s="692">
        <v>1</v>
      </c>
      <c r="B233" s="692" t="s">
        <v>905</v>
      </c>
      <c r="C233" s="692" t="s">
        <v>903</v>
      </c>
      <c r="D233" s="694">
        <v>6</v>
      </c>
      <c r="E233" s="695"/>
      <c r="F233" s="696" t="s">
        <v>2906</v>
      </c>
      <c r="G233" s="717" t="s">
        <v>307</v>
      </c>
      <c r="H233" s="697">
        <v>1566842.5</v>
      </c>
      <c r="I233" s="698">
        <v>1566842.5</v>
      </c>
      <c r="J233" s="699">
        <v>1566842.5</v>
      </c>
      <c r="K233" s="700"/>
      <c r="L233" s="700"/>
      <c r="M233" s="700"/>
      <c r="N233" s="700"/>
      <c r="O233" s="700"/>
      <c r="P233" s="700"/>
      <c r="Q233" s="700"/>
      <c r="R233" s="700"/>
      <c r="S233" s="700"/>
    </row>
    <row r="234" spans="1:19" ht="22.5" hidden="1" customHeight="1">
      <c r="A234" s="692">
        <v>1</v>
      </c>
      <c r="B234" s="692" t="s">
        <v>905</v>
      </c>
      <c r="C234" s="692" t="s">
        <v>903</v>
      </c>
      <c r="D234" s="694">
        <v>6</v>
      </c>
      <c r="E234" s="695"/>
      <c r="F234" s="696" t="s">
        <v>2907</v>
      </c>
      <c r="G234" s="717" t="s">
        <v>308</v>
      </c>
      <c r="H234" s="697">
        <v>-8490749.0199999996</v>
      </c>
      <c r="I234" s="698">
        <v>-8490749.0199999996</v>
      </c>
      <c r="J234" s="699">
        <v>-8490749.0199999996</v>
      </c>
      <c r="K234" s="700"/>
      <c r="L234" s="700"/>
      <c r="M234" s="700"/>
      <c r="N234" s="700"/>
      <c r="O234" s="700"/>
      <c r="P234" s="700"/>
      <c r="Q234" s="700"/>
      <c r="R234" s="700"/>
      <c r="S234" s="700"/>
    </row>
    <row r="235" spans="1:19" ht="22.5" hidden="1" customHeight="1">
      <c r="A235" s="692">
        <v>1</v>
      </c>
      <c r="B235" s="692" t="s">
        <v>905</v>
      </c>
      <c r="C235" s="692" t="s">
        <v>903</v>
      </c>
      <c r="D235" s="694">
        <v>6</v>
      </c>
      <c r="E235" s="695"/>
      <c r="F235" s="696" t="s">
        <v>2908</v>
      </c>
      <c r="G235" s="717" t="s">
        <v>309</v>
      </c>
      <c r="H235" s="697">
        <v>-5258076</v>
      </c>
      <c r="I235" s="698">
        <v>-5258076</v>
      </c>
      <c r="J235" s="699">
        <v>-5258076</v>
      </c>
      <c r="K235" s="700"/>
      <c r="L235" s="700"/>
      <c r="M235" s="700"/>
      <c r="N235" s="700"/>
      <c r="O235" s="700"/>
      <c r="P235" s="700"/>
      <c r="Q235" s="700"/>
      <c r="R235" s="700"/>
      <c r="S235" s="700"/>
    </row>
    <row r="236" spans="1:19" ht="22.5" hidden="1" customHeight="1">
      <c r="A236" s="692">
        <v>1</v>
      </c>
      <c r="B236" s="692" t="s">
        <v>905</v>
      </c>
      <c r="C236" s="692" t="s">
        <v>903</v>
      </c>
      <c r="D236" s="694">
        <v>6</v>
      </c>
      <c r="E236" s="695"/>
      <c r="F236" s="696" t="s">
        <v>2909</v>
      </c>
      <c r="G236" s="717" t="s">
        <v>310</v>
      </c>
      <c r="H236" s="697">
        <v>-9399</v>
      </c>
      <c r="I236" s="698">
        <v>-9399</v>
      </c>
      <c r="J236" s="699">
        <v>-9399</v>
      </c>
      <c r="K236" s="700"/>
      <c r="L236" s="700"/>
      <c r="M236" s="700"/>
      <c r="N236" s="700"/>
      <c r="O236" s="700"/>
      <c r="P236" s="700"/>
      <c r="Q236" s="700"/>
      <c r="R236" s="700"/>
      <c r="S236" s="700"/>
    </row>
    <row r="237" spans="1:19" ht="22.5" hidden="1" customHeight="1">
      <c r="A237" s="692">
        <v>1</v>
      </c>
      <c r="B237" s="692" t="s">
        <v>905</v>
      </c>
      <c r="C237" s="692" t="s">
        <v>903</v>
      </c>
      <c r="D237" s="694">
        <v>6</v>
      </c>
      <c r="E237" s="695"/>
      <c r="F237" s="696" t="s">
        <v>2910</v>
      </c>
      <c r="G237" s="717" t="s">
        <v>311</v>
      </c>
      <c r="H237" s="697">
        <v>-22638</v>
      </c>
      <c r="I237" s="698">
        <v>-22638</v>
      </c>
      <c r="J237" s="699">
        <v>-22638</v>
      </c>
      <c r="K237" s="700"/>
      <c r="L237" s="700"/>
      <c r="M237" s="700"/>
      <c r="N237" s="700"/>
      <c r="O237" s="700"/>
      <c r="P237" s="700"/>
      <c r="Q237" s="700"/>
      <c r="R237" s="700"/>
      <c r="S237" s="700"/>
    </row>
    <row r="238" spans="1:19" ht="22.5" hidden="1" customHeight="1">
      <c r="A238" s="692">
        <v>1</v>
      </c>
      <c r="B238" s="692" t="s">
        <v>905</v>
      </c>
      <c r="C238" s="692" t="s">
        <v>903</v>
      </c>
      <c r="D238" s="694">
        <v>6</v>
      </c>
      <c r="E238" s="695"/>
      <c r="F238" s="696" t="s">
        <v>2911</v>
      </c>
      <c r="G238" s="717" t="s">
        <v>312</v>
      </c>
      <c r="H238" s="697">
        <v>0</v>
      </c>
      <c r="I238" s="698">
        <v>0</v>
      </c>
      <c r="J238" s="699"/>
      <c r="K238" s="700"/>
      <c r="L238" s="700"/>
      <c r="M238" s="700"/>
      <c r="N238" s="700"/>
      <c r="O238" s="700"/>
      <c r="P238" s="700"/>
      <c r="Q238" s="700"/>
      <c r="R238" s="700"/>
      <c r="S238" s="700"/>
    </row>
    <row r="239" spans="1:19" ht="22.5" hidden="1" customHeight="1">
      <c r="A239" s="692">
        <v>1</v>
      </c>
      <c r="B239" s="692" t="s">
        <v>905</v>
      </c>
      <c r="C239" s="692" t="s">
        <v>903</v>
      </c>
      <c r="D239" s="694">
        <v>6</v>
      </c>
      <c r="E239" s="695"/>
      <c r="F239" s="696" t="s">
        <v>2912</v>
      </c>
      <c r="G239" s="717" t="s">
        <v>313</v>
      </c>
      <c r="H239" s="697">
        <v>0</v>
      </c>
      <c r="I239" s="698">
        <v>0</v>
      </c>
      <c r="J239" s="699"/>
      <c r="K239" s="700"/>
      <c r="L239" s="700"/>
      <c r="M239" s="700"/>
      <c r="N239" s="700"/>
      <c r="O239" s="700"/>
      <c r="P239" s="700"/>
      <c r="Q239" s="700"/>
      <c r="R239" s="700"/>
      <c r="S239" s="700"/>
    </row>
    <row r="240" spans="1:19" ht="22.5" hidden="1" customHeight="1">
      <c r="A240" s="692">
        <v>1</v>
      </c>
      <c r="B240" s="692" t="s">
        <v>905</v>
      </c>
      <c r="C240" s="692" t="s">
        <v>903</v>
      </c>
      <c r="D240" s="694">
        <v>6</v>
      </c>
      <c r="E240" s="695"/>
      <c r="F240" s="696" t="s">
        <v>2913</v>
      </c>
      <c r="G240" s="717" t="s">
        <v>314</v>
      </c>
      <c r="H240" s="697">
        <v>-188753083.74000001</v>
      </c>
      <c r="I240" s="698">
        <v>-188930042.24000001</v>
      </c>
      <c r="J240" s="699">
        <v>-189103498.74000001</v>
      </c>
      <c r="K240" s="700"/>
      <c r="L240" s="700"/>
      <c r="M240" s="700"/>
      <c r="N240" s="700"/>
      <c r="O240" s="700"/>
      <c r="P240" s="700"/>
      <c r="Q240" s="700"/>
      <c r="R240" s="700"/>
      <c r="S240" s="700"/>
    </row>
    <row r="241" spans="1:19" ht="22.5" hidden="1" customHeight="1">
      <c r="A241" s="692">
        <v>1</v>
      </c>
      <c r="B241" s="692" t="s">
        <v>905</v>
      </c>
      <c r="C241" s="692" t="s">
        <v>903</v>
      </c>
      <c r="D241" s="694">
        <v>6</v>
      </c>
      <c r="E241" s="695"/>
      <c r="F241" s="696" t="s">
        <v>2914</v>
      </c>
      <c r="G241" s="717" t="s">
        <v>315</v>
      </c>
      <c r="H241" s="697">
        <v>-8038328.7300000004</v>
      </c>
      <c r="I241" s="698">
        <v>-8043370.4000000004</v>
      </c>
      <c r="J241" s="699">
        <v>-8048412.0700000003</v>
      </c>
      <c r="K241" s="700"/>
      <c r="L241" s="700"/>
      <c r="M241" s="700"/>
      <c r="N241" s="700"/>
      <c r="O241" s="700"/>
      <c r="P241" s="700"/>
      <c r="Q241" s="700"/>
      <c r="R241" s="700"/>
      <c r="S241" s="700"/>
    </row>
    <row r="242" spans="1:19" ht="22.5" hidden="1" customHeight="1">
      <c r="A242" s="692">
        <v>1</v>
      </c>
      <c r="B242" s="692" t="s">
        <v>905</v>
      </c>
      <c r="C242" s="692" t="s">
        <v>903</v>
      </c>
      <c r="D242" s="694">
        <v>6</v>
      </c>
      <c r="E242" s="695"/>
      <c r="F242" s="696" t="s">
        <v>2915</v>
      </c>
      <c r="G242" s="717" t="s">
        <v>316</v>
      </c>
      <c r="H242" s="697">
        <v>-488021.3</v>
      </c>
      <c r="I242" s="698">
        <v>-488021.3</v>
      </c>
      <c r="J242" s="699">
        <v>-488021.3</v>
      </c>
      <c r="K242" s="700"/>
      <c r="L242" s="700"/>
      <c r="M242" s="700"/>
      <c r="N242" s="700"/>
      <c r="O242" s="700"/>
      <c r="P242" s="700"/>
      <c r="Q242" s="700"/>
      <c r="R242" s="700"/>
      <c r="S242" s="700"/>
    </row>
    <row r="243" spans="1:19" ht="22.5" hidden="1" customHeight="1">
      <c r="A243" s="692">
        <v>1</v>
      </c>
      <c r="B243" s="692" t="s">
        <v>905</v>
      </c>
      <c r="C243" s="692" t="s">
        <v>903</v>
      </c>
      <c r="D243" s="694">
        <v>6</v>
      </c>
      <c r="E243" s="695"/>
      <c r="F243" s="696" t="s">
        <v>2916</v>
      </c>
      <c r="G243" s="717" t="s">
        <v>317</v>
      </c>
      <c r="H243" s="697">
        <v>-1566797.5</v>
      </c>
      <c r="I243" s="698">
        <v>-1566797.5</v>
      </c>
      <c r="J243" s="699">
        <v>-1566797.5</v>
      </c>
      <c r="K243" s="700"/>
      <c r="L243" s="700"/>
      <c r="M243" s="700"/>
      <c r="N243" s="700"/>
      <c r="O243" s="700"/>
      <c r="P243" s="700"/>
      <c r="Q243" s="700"/>
      <c r="R243" s="700"/>
      <c r="S243" s="700"/>
    </row>
    <row r="244" spans="1:19" ht="22.5" hidden="1" customHeight="1">
      <c r="A244" s="692">
        <v>1</v>
      </c>
      <c r="B244" s="692" t="s">
        <v>905</v>
      </c>
      <c r="C244" s="692" t="s">
        <v>903</v>
      </c>
      <c r="D244" s="694">
        <v>6</v>
      </c>
      <c r="E244" s="695"/>
      <c r="F244" s="696" t="s">
        <v>2917</v>
      </c>
      <c r="G244" s="717" t="s">
        <v>318</v>
      </c>
      <c r="H244" s="697">
        <v>11942094.039999999</v>
      </c>
      <c r="I244" s="698">
        <v>11942094.039999999</v>
      </c>
      <c r="J244" s="699">
        <v>11942094.039999999</v>
      </c>
      <c r="K244" s="700"/>
      <c r="L244" s="700"/>
      <c r="M244" s="700"/>
      <c r="N244" s="700"/>
      <c r="O244" s="700"/>
      <c r="P244" s="700"/>
      <c r="Q244" s="700"/>
      <c r="R244" s="700"/>
      <c r="S244" s="700"/>
    </row>
    <row r="245" spans="1:19" ht="22.5" hidden="1" customHeight="1">
      <c r="A245" s="692">
        <v>1</v>
      </c>
      <c r="B245" s="692" t="s">
        <v>905</v>
      </c>
      <c r="C245" s="692" t="s">
        <v>903</v>
      </c>
      <c r="D245" s="694">
        <v>6</v>
      </c>
      <c r="E245" s="695"/>
      <c r="F245" s="696" t="s">
        <v>2918</v>
      </c>
      <c r="G245" s="717" t="s">
        <v>319</v>
      </c>
      <c r="H245" s="697">
        <v>-11941980.039999999</v>
      </c>
      <c r="I245" s="698">
        <v>-11941980.039999999</v>
      </c>
      <c r="J245" s="699">
        <v>-11941980.039999999</v>
      </c>
      <c r="K245" s="700"/>
      <c r="L245" s="700"/>
      <c r="M245" s="700"/>
      <c r="N245" s="700"/>
      <c r="O245" s="700"/>
      <c r="P245" s="700"/>
      <c r="Q245" s="700"/>
      <c r="R245" s="700"/>
      <c r="S245" s="700"/>
    </row>
    <row r="246" spans="1:19" ht="22.5" hidden="1" customHeight="1">
      <c r="A246" s="692">
        <v>1</v>
      </c>
      <c r="B246" s="692" t="s">
        <v>905</v>
      </c>
      <c r="C246" s="692" t="s">
        <v>903</v>
      </c>
      <c r="D246" s="694">
        <v>6</v>
      </c>
      <c r="E246" s="695"/>
      <c r="F246" s="696" t="s">
        <v>2919</v>
      </c>
      <c r="G246" s="717" t="s">
        <v>320</v>
      </c>
      <c r="H246" s="697">
        <v>1321700</v>
      </c>
      <c r="I246" s="698">
        <v>1321700</v>
      </c>
      <c r="J246" s="699">
        <v>1321700</v>
      </c>
      <c r="K246" s="700"/>
      <c r="L246" s="700"/>
      <c r="M246" s="700"/>
      <c r="N246" s="700"/>
      <c r="O246" s="700"/>
      <c r="P246" s="700"/>
      <c r="Q246" s="700"/>
      <c r="R246" s="700"/>
      <c r="S246" s="700"/>
    </row>
    <row r="247" spans="1:19" ht="22.5" hidden="1" customHeight="1">
      <c r="A247" s="692">
        <v>1</v>
      </c>
      <c r="B247" s="692" t="s">
        <v>905</v>
      </c>
      <c r="C247" s="692" t="s">
        <v>903</v>
      </c>
      <c r="D247" s="694">
        <v>6</v>
      </c>
      <c r="E247" s="695"/>
      <c r="F247" s="696" t="s">
        <v>2920</v>
      </c>
      <c r="G247" s="717" t="s">
        <v>321</v>
      </c>
      <c r="H247" s="697">
        <v>0</v>
      </c>
      <c r="I247" s="698">
        <v>0</v>
      </c>
      <c r="J247" s="699"/>
      <c r="K247" s="700"/>
      <c r="L247" s="700"/>
      <c r="M247" s="700"/>
      <c r="N247" s="700"/>
      <c r="O247" s="700"/>
      <c r="P247" s="700"/>
      <c r="Q247" s="700"/>
      <c r="R247" s="700"/>
      <c r="S247" s="700"/>
    </row>
    <row r="248" spans="1:19" ht="22.5" hidden="1" customHeight="1">
      <c r="A248" s="692">
        <v>1</v>
      </c>
      <c r="B248" s="692" t="s">
        <v>905</v>
      </c>
      <c r="C248" s="692" t="s">
        <v>903</v>
      </c>
      <c r="D248" s="694">
        <v>6</v>
      </c>
      <c r="E248" s="695"/>
      <c r="F248" s="696" t="s">
        <v>2921</v>
      </c>
      <c r="G248" s="717" t="s">
        <v>322</v>
      </c>
      <c r="H248" s="697">
        <v>-955242.42</v>
      </c>
      <c r="I248" s="698">
        <v>-973425.97</v>
      </c>
      <c r="J248" s="699">
        <v>-992215.66</v>
      </c>
      <c r="K248" s="700"/>
      <c r="L248" s="700"/>
      <c r="M248" s="700"/>
      <c r="N248" s="700"/>
      <c r="O248" s="700"/>
      <c r="P248" s="700"/>
      <c r="Q248" s="700"/>
      <c r="R248" s="700"/>
      <c r="S248" s="700"/>
    </row>
    <row r="249" spans="1:19" ht="22.5" hidden="1" customHeight="1">
      <c r="A249" s="692">
        <v>1</v>
      </c>
      <c r="B249" s="692" t="s">
        <v>905</v>
      </c>
      <c r="C249" s="692" t="s">
        <v>903</v>
      </c>
      <c r="D249" s="694">
        <v>6</v>
      </c>
      <c r="E249" s="695"/>
      <c r="F249" s="696" t="s">
        <v>2922</v>
      </c>
      <c r="G249" s="717" t="s">
        <v>323</v>
      </c>
      <c r="H249" s="697">
        <v>505510</v>
      </c>
      <c r="I249" s="698">
        <v>505510</v>
      </c>
      <c r="J249" s="699">
        <v>505510</v>
      </c>
      <c r="K249" s="700"/>
      <c r="L249" s="700"/>
      <c r="M249" s="700"/>
      <c r="N249" s="700"/>
      <c r="O249" s="700"/>
      <c r="P249" s="700"/>
      <c r="Q249" s="700"/>
      <c r="R249" s="700"/>
      <c r="S249" s="700"/>
    </row>
    <row r="250" spans="1:19" ht="22.5" hidden="1" customHeight="1">
      <c r="A250" s="692">
        <v>1</v>
      </c>
      <c r="B250" s="692" t="s">
        <v>905</v>
      </c>
      <c r="C250" s="692" t="s">
        <v>903</v>
      </c>
      <c r="D250" s="694">
        <v>6</v>
      </c>
      <c r="E250" s="695"/>
      <c r="F250" s="696" t="s">
        <v>2923</v>
      </c>
      <c r="G250" s="717" t="s">
        <v>324</v>
      </c>
      <c r="H250" s="697">
        <v>0</v>
      </c>
      <c r="I250" s="698">
        <v>0</v>
      </c>
      <c r="J250" s="699"/>
      <c r="K250" s="700"/>
      <c r="L250" s="700"/>
      <c r="M250" s="700"/>
      <c r="N250" s="700"/>
      <c r="O250" s="700"/>
      <c r="P250" s="700"/>
      <c r="Q250" s="700"/>
      <c r="R250" s="700"/>
      <c r="S250" s="700"/>
    </row>
    <row r="251" spans="1:19" ht="22.5" hidden="1" customHeight="1">
      <c r="A251" s="692">
        <v>1</v>
      </c>
      <c r="B251" s="692" t="s">
        <v>905</v>
      </c>
      <c r="C251" s="692" t="s">
        <v>903</v>
      </c>
      <c r="D251" s="694">
        <v>6</v>
      </c>
      <c r="E251" s="695"/>
      <c r="F251" s="696" t="s">
        <v>2924</v>
      </c>
      <c r="G251" s="717" t="s">
        <v>2925</v>
      </c>
      <c r="H251" s="697">
        <v>-505504</v>
      </c>
      <c r="I251" s="698">
        <v>-505504</v>
      </c>
      <c r="J251" s="699">
        <v>-505504</v>
      </c>
      <c r="K251" s="700"/>
      <c r="L251" s="700"/>
      <c r="M251" s="700"/>
      <c r="N251" s="700"/>
      <c r="O251" s="700"/>
      <c r="P251" s="700"/>
      <c r="Q251" s="700"/>
      <c r="R251" s="700"/>
      <c r="S251" s="700"/>
    </row>
    <row r="252" spans="1:19" ht="22.5" hidden="1" customHeight="1">
      <c r="A252" s="692">
        <v>1</v>
      </c>
      <c r="B252" s="692" t="s">
        <v>905</v>
      </c>
      <c r="C252" s="692" t="s">
        <v>903</v>
      </c>
      <c r="D252" s="694">
        <v>6</v>
      </c>
      <c r="E252" s="695"/>
      <c r="F252" s="696" t="s">
        <v>2926</v>
      </c>
      <c r="G252" s="717" t="s">
        <v>326</v>
      </c>
      <c r="H252" s="697">
        <v>0</v>
      </c>
      <c r="I252" s="698">
        <v>0</v>
      </c>
      <c r="J252" s="699"/>
      <c r="K252" s="700"/>
      <c r="L252" s="700"/>
      <c r="M252" s="700"/>
      <c r="N252" s="700"/>
      <c r="O252" s="700"/>
      <c r="P252" s="700"/>
      <c r="Q252" s="700"/>
      <c r="R252" s="700"/>
      <c r="S252" s="700"/>
    </row>
    <row r="253" spans="1:19" ht="22.5" hidden="1" customHeight="1">
      <c r="A253" s="692">
        <v>1</v>
      </c>
      <c r="B253" s="692" t="s">
        <v>905</v>
      </c>
      <c r="C253" s="692" t="s">
        <v>903</v>
      </c>
      <c r="D253" s="694">
        <v>6</v>
      </c>
      <c r="E253" s="695"/>
      <c r="F253" s="696" t="s">
        <v>2927</v>
      </c>
      <c r="G253" s="717" t="s">
        <v>327</v>
      </c>
      <c r="H253" s="697">
        <v>0</v>
      </c>
      <c r="I253" s="698">
        <v>0</v>
      </c>
      <c r="J253" s="699"/>
      <c r="K253" s="700"/>
      <c r="L253" s="700"/>
      <c r="M253" s="700"/>
      <c r="N253" s="700"/>
      <c r="O253" s="700"/>
      <c r="P253" s="700"/>
      <c r="Q253" s="700"/>
      <c r="R253" s="700"/>
      <c r="S253" s="700"/>
    </row>
    <row r="254" spans="1:19" ht="22.5" hidden="1" customHeight="1">
      <c r="A254" s="692">
        <v>1</v>
      </c>
      <c r="B254" s="692" t="s">
        <v>905</v>
      </c>
      <c r="C254" s="692" t="s">
        <v>903</v>
      </c>
      <c r="D254" s="694">
        <v>6</v>
      </c>
      <c r="E254" s="695"/>
      <c r="F254" s="696" t="s">
        <v>2928</v>
      </c>
      <c r="G254" s="717" t="s">
        <v>328</v>
      </c>
      <c r="H254" s="697">
        <v>0</v>
      </c>
      <c r="I254" s="698">
        <v>0</v>
      </c>
      <c r="J254" s="699"/>
      <c r="K254" s="700"/>
      <c r="L254" s="700"/>
      <c r="M254" s="700"/>
      <c r="N254" s="700"/>
      <c r="O254" s="700"/>
      <c r="P254" s="700"/>
      <c r="Q254" s="700"/>
      <c r="R254" s="700"/>
      <c r="S254" s="700"/>
    </row>
    <row r="255" spans="1:19" ht="22.5" hidden="1" customHeight="1">
      <c r="A255" s="692">
        <v>1</v>
      </c>
      <c r="B255" s="692" t="s">
        <v>905</v>
      </c>
      <c r="C255" s="692" t="s">
        <v>903</v>
      </c>
      <c r="D255" s="694">
        <v>6</v>
      </c>
      <c r="E255" s="695"/>
      <c r="F255" s="696" t="s">
        <v>2929</v>
      </c>
      <c r="G255" s="717" t="s">
        <v>329</v>
      </c>
      <c r="H255" s="697">
        <v>0</v>
      </c>
      <c r="I255" s="698">
        <v>0</v>
      </c>
      <c r="J255" s="699"/>
      <c r="K255" s="700"/>
      <c r="L255" s="700"/>
      <c r="M255" s="700"/>
      <c r="N255" s="700"/>
      <c r="O255" s="700"/>
      <c r="P255" s="700"/>
      <c r="Q255" s="700"/>
      <c r="R255" s="700"/>
      <c r="S255" s="700"/>
    </row>
    <row r="256" spans="1:19" ht="22.5" hidden="1" customHeight="1">
      <c r="A256" s="692">
        <v>1</v>
      </c>
      <c r="B256" s="692" t="s">
        <v>905</v>
      </c>
      <c r="C256" s="692" t="s">
        <v>903</v>
      </c>
      <c r="D256" s="694">
        <v>6</v>
      </c>
      <c r="E256" s="695"/>
      <c r="F256" s="696">
        <v>1213010103.1010001</v>
      </c>
      <c r="G256" s="717" t="s">
        <v>4513</v>
      </c>
      <c r="H256" s="697">
        <v>0</v>
      </c>
      <c r="I256" s="698">
        <v>0</v>
      </c>
      <c r="J256" s="699"/>
      <c r="K256" s="700"/>
      <c r="L256" s="700"/>
      <c r="M256" s="700"/>
      <c r="N256" s="700"/>
      <c r="O256" s="700"/>
      <c r="P256" s="700"/>
      <c r="Q256" s="700"/>
      <c r="R256" s="700"/>
      <c r="S256" s="700"/>
    </row>
    <row r="257" spans="1:19" ht="22.5" hidden="1" customHeight="1">
      <c r="A257" s="692">
        <v>1</v>
      </c>
      <c r="B257" s="692" t="s">
        <v>905</v>
      </c>
      <c r="C257" s="692" t="s">
        <v>903</v>
      </c>
      <c r="D257" s="694">
        <v>6</v>
      </c>
      <c r="E257" s="695"/>
      <c r="F257" s="696" t="s">
        <v>3853</v>
      </c>
      <c r="G257" s="717" t="s">
        <v>330</v>
      </c>
      <c r="H257" s="697">
        <v>0</v>
      </c>
      <c r="I257" s="698">
        <v>0</v>
      </c>
      <c r="J257" s="699"/>
      <c r="K257" s="700"/>
      <c r="L257" s="700"/>
      <c r="M257" s="700"/>
      <c r="N257" s="700"/>
      <c r="O257" s="700"/>
      <c r="P257" s="700"/>
      <c r="Q257" s="700"/>
      <c r="R257" s="700"/>
      <c r="S257" s="700"/>
    </row>
    <row r="258" spans="1:19" ht="22.5" hidden="1" customHeight="1">
      <c r="A258" s="692">
        <v>1</v>
      </c>
      <c r="B258" s="692" t="s">
        <v>905</v>
      </c>
      <c r="C258" s="692" t="s">
        <v>903</v>
      </c>
      <c r="D258" s="694">
        <v>6</v>
      </c>
      <c r="E258" s="695"/>
      <c r="F258" s="696" t="s">
        <v>3854</v>
      </c>
      <c r="G258" s="717" t="s">
        <v>331</v>
      </c>
      <c r="H258" s="697">
        <v>0</v>
      </c>
      <c r="I258" s="698">
        <v>0</v>
      </c>
      <c r="J258" s="699"/>
      <c r="K258" s="700"/>
      <c r="L258" s="700"/>
      <c r="M258" s="700"/>
      <c r="N258" s="700"/>
      <c r="O258" s="700"/>
      <c r="P258" s="700"/>
      <c r="Q258" s="700"/>
      <c r="R258" s="700"/>
      <c r="S258" s="700"/>
    </row>
    <row r="259" spans="1:19" ht="22.5" hidden="1" customHeight="1">
      <c r="A259" s="692">
        <v>2</v>
      </c>
      <c r="B259" s="692" t="s">
        <v>910</v>
      </c>
      <c r="C259" s="692" t="s">
        <v>909</v>
      </c>
      <c r="D259" s="702" t="s">
        <v>937</v>
      </c>
      <c r="E259" s="703"/>
      <c r="F259" s="696" t="s">
        <v>2930</v>
      </c>
      <c r="G259" s="717" t="s">
        <v>332</v>
      </c>
      <c r="H259" s="697">
        <v>0</v>
      </c>
      <c r="I259" s="698">
        <v>0</v>
      </c>
      <c r="J259" s="699"/>
      <c r="K259" s="700"/>
      <c r="L259" s="700"/>
      <c r="M259" s="700"/>
      <c r="N259" s="700"/>
      <c r="O259" s="700"/>
      <c r="P259" s="700"/>
      <c r="Q259" s="700"/>
      <c r="R259" s="700"/>
      <c r="S259" s="700"/>
    </row>
    <row r="260" spans="1:19" ht="22.5" hidden="1" customHeight="1">
      <c r="A260" s="692">
        <v>2</v>
      </c>
      <c r="B260" s="692" t="s">
        <v>910</v>
      </c>
      <c r="C260" s="692" t="s">
        <v>909</v>
      </c>
      <c r="D260" s="702">
        <v>7.1</v>
      </c>
      <c r="E260" s="703"/>
      <c r="F260" s="696" t="s">
        <v>2931</v>
      </c>
      <c r="G260" s="717" t="s">
        <v>2154</v>
      </c>
      <c r="H260" s="697">
        <v>0</v>
      </c>
      <c r="I260" s="698">
        <v>0</v>
      </c>
      <c r="J260" s="699"/>
      <c r="K260" s="700"/>
      <c r="L260" s="700"/>
      <c r="M260" s="700"/>
      <c r="N260" s="700"/>
      <c r="O260" s="700"/>
      <c r="P260" s="700"/>
      <c r="Q260" s="700"/>
      <c r="R260" s="700"/>
      <c r="S260" s="700"/>
    </row>
    <row r="261" spans="1:19" ht="22.5" hidden="1" customHeight="1">
      <c r="A261" s="692">
        <v>2</v>
      </c>
      <c r="B261" s="692" t="s">
        <v>910</v>
      </c>
      <c r="C261" s="692" t="s">
        <v>909</v>
      </c>
      <c r="D261" s="702">
        <v>7.2</v>
      </c>
      <c r="E261" s="703"/>
      <c r="F261" s="696" t="s">
        <v>2933</v>
      </c>
      <c r="G261" s="717" t="s">
        <v>3855</v>
      </c>
      <c r="H261" s="697">
        <v>0</v>
      </c>
      <c r="I261" s="698">
        <v>0</v>
      </c>
      <c r="J261" s="699"/>
      <c r="K261" s="700"/>
      <c r="L261" s="700"/>
      <c r="M261" s="700"/>
      <c r="N261" s="700"/>
      <c r="O261" s="700"/>
      <c r="P261" s="700"/>
      <c r="Q261" s="700"/>
      <c r="R261" s="700"/>
      <c r="S261" s="700"/>
    </row>
    <row r="262" spans="1:19" ht="22.5" hidden="1" customHeight="1">
      <c r="A262" s="692">
        <v>2</v>
      </c>
      <c r="B262" s="692" t="s">
        <v>910</v>
      </c>
      <c r="C262" s="692" t="s">
        <v>909</v>
      </c>
      <c r="D262" s="702">
        <v>7.3</v>
      </c>
      <c r="E262" s="703"/>
      <c r="F262" s="696" t="s">
        <v>2934</v>
      </c>
      <c r="G262" s="717" t="s">
        <v>2159</v>
      </c>
      <c r="H262" s="697">
        <v>0</v>
      </c>
      <c r="I262" s="698">
        <v>0</v>
      </c>
      <c r="J262" s="699"/>
      <c r="K262" s="700"/>
      <c r="L262" s="700"/>
      <c r="M262" s="700"/>
      <c r="N262" s="700"/>
      <c r="O262" s="700"/>
      <c r="P262" s="700"/>
      <c r="Q262" s="700"/>
      <c r="R262" s="700"/>
      <c r="S262" s="700"/>
    </row>
    <row r="263" spans="1:19" ht="22.5" hidden="1" customHeight="1">
      <c r="A263" s="692">
        <v>2</v>
      </c>
      <c r="B263" s="692" t="s">
        <v>910</v>
      </c>
      <c r="C263" s="692" t="s">
        <v>909</v>
      </c>
      <c r="D263" s="702" t="s">
        <v>936</v>
      </c>
      <c r="E263" s="703"/>
      <c r="F263" s="696" t="s">
        <v>2935</v>
      </c>
      <c r="G263" s="717" t="s">
        <v>2160</v>
      </c>
      <c r="H263" s="697">
        <v>0</v>
      </c>
      <c r="I263" s="698">
        <v>0</v>
      </c>
      <c r="J263" s="699"/>
      <c r="K263" s="700"/>
      <c r="L263" s="700"/>
      <c r="M263" s="700"/>
      <c r="N263" s="700"/>
      <c r="O263" s="700"/>
      <c r="P263" s="700"/>
      <c r="Q263" s="700"/>
      <c r="R263" s="700"/>
      <c r="S263" s="700"/>
    </row>
    <row r="264" spans="1:19" ht="22.5" hidden="1" customHeight="1">
      <c r="A264" s="692">
        <v>2</v>
      </c>
      <c r="B264" s="692" t="s">
        <v>910</v>
      </c>
      <c r="C264" s="692" t="s">
        <v>909</v>
      </c>
      <c r="D264" s="702" t="s">
        <v>937</v>
      </c>
      <c r="E264" s="703"/>
      <c r="F264" s="696" t="s">
        <v>2937</v>
      </c>
      <c r="G264" s="717" t="s">
        <v>2161</v>
      </c>
      <c r="H264" s="697">
        <v>0</v>
      </c>
      <c r="I264" s="698">
        <v>0</v>
      </c>
      <c r="J264" s="699"/>
      <c r="K264" s="700"/>
      <c r="L264" s="700"/>
      <c r="M264" s="700"/>
      <c r="N264" s="700"/>
      <c r="O264" s="700"/>
      <c r="P264" s="700"/>
      <c r="Q264" s="700"/>
      <c r="R264" s="700"/>
      <c r="S264" s="700"/>
    </row>
    <row r="265" spans="1:19" ht="22.5" hidden="1" customHeight="1">
      <c r="A265" s="692">
        <v>2</v>
      </c>
      <c r="B265" s="692" t="s">
        <v>910</v>
      </c>
      <c r="C265" s="692" t="s">
        <v>909</v>
      </c>
      <c r="D265" s="702">
        <v>7.8</v>
      </c>
      <c r="E265" s="703"/>
      <c r="F265" s="696" t="s">
        <v>2938</v>
      </c>
      <c r="G265" s="717" t="s">
        <v>2162</v>
      </c>
      <c r="H265" s="697">
        <v>0</v>
      </c>
      <c r="I265" s="698">
        <v>0</v>
      </c>
      <c r="J265" s="699"/>
      <c r="K265" s="700"/>
      <c r="L265" s="700"/>
      <c r="M265" s="700"/>
      <c r="N265" s="700"/>
      <c r="O265" s="700"/>
      <c r="P265" s="700"/>
      <c r="Q265" s="700"/>
      <c r="R265" s="700"/>
      <c r="S265" s="700"/>
    </row>
    <row r="266" spans="1:19" ht="22.5" hidden="1" customHeight="1">
      <c r="A266" s="692">
        <v>2</v>
      </c>
      <c r="B266" s="692" t="s">
        <v>910</v>
      </c>
      <c r="C266" s="692" t="s">
        <v>909</v>
      </c>
      <c r="D266" s="702">
        <v>7.9</v>
      </c>
      <c r="E266" s="703"/>
      <c r="F266" s="696" t="s">
        <v>2940</v>
      </c>
      <c r="G266" s="717" t="s">
        <v>3856</v>
      </c>
      <c r="H266" s="697">
        <v>0</v>
      </c>
      <c r="I266" s="698">
        <v>0</v>
      </c>
      <c r="J266" s="699"/>
      <c r="K266" s="700"/>
      <c r="L266" s="700"/>
      <c r="M266" s="700"/>
      <c r="N266" s="700"/>
      <c r="O266" s="700"/>
      <c r="P266" s="700"/>
      <c r="Q266" s="700"/>
      <c r="R266" s="700"/>
      <c r="S266" s="700"/>
    </row>
    <row r="267" spans="1:19" ht="22.5" hidden="1" customHeight="1">
      <c r="A267" s="692">
        <v>2</v>
      </c>
      <c r="B267" s="692" t="s">
        <v>910</v>
      </c>
      <c r="C267" s="692" t="s">
        <v>909</v>
      </c>
      <c r="D267" s="702" t="s">
        <v>931</v>
      </c>
      <c r="E267" s="703"/>
      <c r="F267" s="696" t="s">
        <v>2942</v>
      </c>
      <c r="G267" s="717" t="s">
        <v>2164</v>
      </c>
      <c r="H267" s="697">
        <v>0</v>
      </c>
      <c r="I267" s="698">
        <v>0</v>
      </c>
      <c r="J267" s="699"/>
      <c r="K267" s="700"/>
      <c r="L267" s="700"/>
      <c r="M267" s="700"/>
      <c r="N267" s="700"/>
      <c r="O267" s="700"/>
      <c r="P267" s="700"/>
      <c r="Q267" s="700"/>
      <c r="R267" s="700"/>
      <c r="S267" s="700"/>
    </row>
    <row r="268" spans="1:19" ht="22.5" hidden="1" customHeight="1">
      <c r="A268" s="692">
        <v>2</v>
      </c>
      <c r="B268" s="692" t="s">
        <v>910</v>
      </c>
      <c r="C268" s="692" t="s">
        <v>909</v>
      </c>
      <c r="D268" s="702">
        <v>7.1</v>
      </c>
      <c r="E268" s="703" t="s">
        <v>945</v>
      </c>
      <c r="F268" s="696" t="s">
        <v>3857</v>
      </c>
      <c r="G268" s="717" t="s">
        <v>3858</v>
      </c>
      <c r="H268" s="697">
        <v>45004668.539999999</v>
      </c>
      <c r="I268" s="698">
        <v>52136965.329999998</v>
      </c>
      <c r="J268" s="699">
        <v>51461168.829999998</v>
      </c>
      <c r="K268" s="700"/>
      <c r="L268" s="700"/>
      <c r="M268" s="700"/>
      <c r="N268" s="700"/>
      <c r="O268" s="700"/>
      <c r="P268" s="700"/>
      <c r="Q268" s="700"/>
      <c r="R268" s="700"/>
      <c r="S268" s="700"/>
    </row>
    <row r="269" spans="1:19" ht="22.5" hidden="1" customHeight="1">
      <c r="A269" s="692">
        <v>2</v>
      </c>
      <c r="B269" s="692" t="s">
        <v>910</v>
      </c>
      <c r="C269" s="692" t="s">
        <v>909</v>
      </c>
      <c r="D269" s="702">
        <v>7.8</v>
      </c>
      <c r="E269" s="703" t="s">
        <v>945</v>
      </c>
      <c r="F269" s="696" t="s">
        <v>3859</v>
      </c>
      <c r="G269" s="717" t="s">
        <v>3860</v>
      </c>
      <c r="H269" s="697">
        <v>803136.9</v>
      </c>
      <c r="I269" s="698">
        <v>811517.7</v>
      </c>
      <c r="J269" s="699">
        <v>946321.6</v>
      </c>
      <c r="K269" s="700"/>
      <c r="L269" s="700"/>
      <c r="M269" s="700"/>
      <c r="N269" s="700"/>
      <c r="O269" s="700"/>
      <c r="P269" s="700"/>
      <c r="Q269" s="700"/>
      <c r="R269" s="700"/>
      <c r="S269" s="700"/>
    </row>
    <row r="270" spans="1:19" ht="22.5" hidden="1" customHeight="1">
      <c r="A270" s="692">
        <v>2</v>
      </c>
      <c r="B270" s="692" t="s">
        <v>910</v>
      </c>
      <c r="C270" s="692" t="s">
        <v>909</v>
      </c>
      <c r="D270" s="702">
        <v>7.2</v>
      </c>
      <c r="E270" s="703" t="s">
        <v>945</v>
      </c>
      <c r="F270" s="696" t="s">
        <v>3861</v>
      </c>
      <c r="G270" s="717" t="s">
        <v>3862</v>
      </c>
      <c r="H270" s="697">
        <v>27078100.239999998</v>
      </c>
      <c r="I270" s="698">
        <v>25140544.359999999</v>
      </c>
      <c r="J270" s="699">
        <v>27935164.100000001</v>
      </c>
      <c r="K270" s="700"/>
      <c r="L270" s="700"/>
      <c r="M270" s="700"/>
      <c r="N270" s="700"/>
      <c r="O270" s="700"/>
      <c r="P270" s="700"/>
      <c r="Q270" s="700"/>
      <c r="R270" s="700"/>
      <c r="S270" s="700"/>
    </row>
    <row r="271" spans="1:19" ht="22.5" hidden="1" customHeight="1">
      <c r="A271" s="692">
        <v>2</v>
      </c>
      <c r="B271" s="692" t="s">
        <v>910</v>
      </c>
      <c r="C271" s="692" t="s">
        <v>909</v>
      </c>
      <c r="D271" s="702">
        <v>7.3</v>
      </c>
      <c r="E271" s="703" t="s">
        <v>945</v>
      </c>
      <c r="F271" s="696" t="s">
        <v>3863</v>
      </c>
      <c r="G271" s="717" t="s">
        <v>3864</v>
      </c>
      <c r="H271" s="697">
        <v>5262059.25</v>
      </c>
      <c r="I271" s="698">
        <v>5418095.9500000002</v>
      </c>
      <c r="J271" s="699">
        <v>5551052.2000000002</v>
      </c>
      <c r="K271" s="700"/>
      <c r="L271" s="700"/>
      <c r="M271" s="700"/>
      <c r="N271" s="700"/>
      <c r="O271" s="700"/>
      <c r="P271" s="700"/>
      <c r="Q271" s="700"/>
      <c r="R271" s="700"/>
      <c r="S271" s="700"/>
    </row>
    <row r="272" spans="1:19" ht="22.5" hidden="1" customHeight="1">
      <c r="A272" s="692">
        <v>2</v>
      </c>
      <c r="B272" s="692" t="s">
        <v>910</v>
      </c>
      <c r="C272" s="692" t="s">
        <v>909</v>
      </c>
      <c r="D272" s="702" t="s">
        <v>931</v>
      </c>
      <c r="E272" s="703" t="s">
        <v>945</v>
      </c>
      <c r="F272" s="696" t="s">
        <v>3865</v>
      </c>
      <c r="G272" s="717" t="s">
        <v>3866</v>
      </c>
      <c r="H272" s="697">
        <v>56710</v>
      </c>
      <c r="I272" s="698">
        <v>74097.5</v>
      </c>
      <c r="J272" s="699">
        <v>83791.7</v>
      </c>
      <c r="K272" s="700"/>
      <c r="L272" s="700"/>
      <c r="M272" s="700"/>
      <c r="N272" s="700"/>
      <c r="O272" s="700"/>
      <c r="P272" s="700"/>
      <c r="Q272" s="700"/>
      <c r="R272" s="700"/>
      <c r="S272" s="700"/>
    </row>
    <row r="273" spans="1:19" ht="22.5" hidden="1" customHeight="1">
      <c r="A273" s="692">
        <v>2</v>
      </c>
      <c r="B273" s="692" t="s">
        <v>910</v>
      </c>
      <c r="C273" s="692" t="s">
        <v>909</v>
      </c>
      <c r="D273" s="702">
        <v>7.9</v>
      </c>
      <c r="E273" s="703" t="s">
        <v>945</v>
      </c>
      <c r="F273" s="696" t="s">
        <v>3867</v>
      </c>
      <c r="G273" s="717" t="s">
        <v>3868</v>
      </c>
      <c r="H273" s="697">
        <v>510745.67</v>
      </c>
      <c r="I273" s="698">
        <v>510745.67</v>
      </c>
      <c r="J273" s="699">
        <v>0</v>
      </c>
      <c r="K273" s="700"/>
      <c r="L273" s="700"/>
      <c r="M273" s="700"/>
      <c r="N273" s="700"/>
      <c r="O273" s="700"/>
      <c r="P273" s="700"/>
      <c r="Q273" s="700"/>
      <c r="R273" s="700"/>
      <c r="S273" s="700"/>
    </row>
    <row r="274" spans="1:19" ht="22.5" hidden="1" customHeight="1">
      <c r="A274" s="692">
        <v>2</v>
      </c>
      <c r="B274" s="692" t="s">
        <v>910</v>
      </c>
      <c r="C274" s="692" t="s">
        <v>909</v>
      </c>
      <c r="D274" s="702" t="s">
        <v>936</v>
      </c>
      <c r="E274" s="703" t="s">
        <v>945</v>
      </c>
      <c r="F274" s="696" t="s">
        <v>3869</v>
      </c>
      <c r="G274" s="717" t="s">
        <v>3870</v>
      </c>
      <c r="H274" s="697">
        <v>5443046.5</v>
      </c>
      <c r="I274" s="698">
        <v>5087734.5</v>
      </c>
      <c r="J274" s="699">
        <v>3194729</v>
      </c>
      <c r="K274" s="700"/>
      <c r="L274" s="700"/>
      <c r="M274" s="700"/>
      <c r="N274" s="700"/>
      <c r="O274" s="700"/>
      <c r="P274" s="700"/>
      <c r="Q274" s="700"/>
      <c r="R274" s="700"/>
      <c r="S274" s="700"/>
    </row>
    <row r="275" spans="1:19" ht="22.5" hidden="1" customHeight="1">
      <c r="A275" s="692">
        <v>2</v>
      </c>
      <c r="B275" s="692" t="s">
        <v>910</v>
      </c>
      <c r="C275" s="692" t="s">
        <v>909</v>
      </c>
      <c r="D275" s="702" t="s">
        <v>937</v>
      </c>
      <c r="E275" s="703" t="s">
        <v>945</v>
      </c>
      <c r="F275" s="696" t="s">
        <v>3871</v>
      </c>
      <c r="G275" s="717" t="s">
        <v>3872</v>
      </c>
      <c r="H275" s="697">
        <v>13906659.539999999</v>
      </c>
      <c r="I275" s="698">
        <v>14798456.26</v>
      </c>
      <c r="J275" s="699">
        <v>13902545.130000001</v>
      </c>
      <c r="K275" s="700"/>
      <c r="L275" s="700"/>
      <c r="M275" s="700"/>
      <c r="N275" s="700"/>
      <c r="O275" s="700"/>
      <c r="P275" s="700"/>
      <c r="Q275" s="700"/>
      <c r="R275" s="700"/>
      <c r="S275" s="700"/>
    </row>
    <row r="276" spans="1:19" ht="22.5" hidden="1" customHeight="1">
      <c r="A276" s="692">
        <v>2</v>
      </c>
      <c r="B276" s="692" t="s">
        <v>910</v>
      </c>
      <c r="C276" s="692" t="s">
        <v>909</v>
      </c>
      <c r="D276" s="704">
        <v>7.4</v>
      </c>
      <c r="E276" s="703"/>
      <c r="F276" s="696" t="s">
        <v>2944</v>
      </c>
      <c r="G276" s="717" t="s">
        <v>3873</v>
      </c>
      <c r="H276" s="697">
        <v>0</v>
      </c>
      <c r="I276" s="698">
        <v>1759000</v>
      </c>
      <c r="J276" s="699">
        <v>1150000</v>
      </c>
      <c r="K276" s="700"/>
      <c r="L276" s="700"/>
      <c r="M276" s="700"/>
      <c r="N276" s="700"/>
      <c r="O276" s="700"/>
      <c r="P276" s="700"/>
      <c r="Q276" s="700"/>
      <c r="R276" s="700"/>
      <c r="S276" s="700"/>
    </row>
    <row r="277" spans="1:19" ht="22.5" hidden="1" customHeight="1">
      <c r="A277" s="692">
        <v>2</v>
      </c>
      <c r="B277" s="692" t="s">
        <v>910</v>
      </c>
      <c r="C277" s="692" t="s">
        <v>909</v>
      </c>
      <c r="D277" s="702" t="s">
        <v>937</v>
      </c>
      <c r="E277" s="703" t="s">
        <v>945</v>
      </c>
      <c r="F277" s="696" t="s">
        <v>3874</v>
      </c>
      <c r="G277" s="717" t="s">
        <v>350</v>
      </c>
      <c r="H277" s="697">
        <v>1614840</v>
      </c>
      <c r="I277" s="698">
        <v>1160940</v>
      </c>
      <c r="J277" s="699">
        <v>794350</v>
      </c>
      <c r="K277" s="700"/>
      <c r="L277" s="700"/>
      <c r="M277" s="700"/>
      <c r="N277" s="700"/>
      <c r="O277" s="700"/>
      <c r="P277" s="700"/>
      <c r="Q277" s="700"/>
      <c r="R277" s="700"/>
      <c r="S277" s="700"/>
    </row>
    <row r="278" spans="1:19" ht="22.5" hidden="1" customHeight="1">
      <c r="A278" s="692">
        <v>2</v>
      </c>
      <c r="B278" s="692" t="s">
        <v>910</v>
      </c>
      <c r="C278" s="692" t="s">
        <v>909</v>
      </c>
      <c r="D278" s="702" t="s">
        <v>937</v>
      </c>
      <c r="E278" s="703" t="s">
        <v>945</v>
      </c>
      <c r="F278" s="696" t="s">
        <v>3659</v>
      </c>
      <c r="G278" s="717" t="s">
        <v>3660</v>
      </c>
      <c r="H278" s="697">
        <v>0</v>
      </c>
      <c r="I278" s="698">
        <v>0</v>
      </c>
      <c r="J278" s="699"/>
      <c r="K278" s="700"/>
      <c r="L278" s="700"/>
      <c r="M278" s="700"/>
      <c r="N278" s="700"/>
      <c r="O278" s="700"/>
      <c r="P278" s="700"/>
      <c r="Q278" s="700"/>
      <c r="R278" s="700"/>
      <c r="S278" s="700"/>
    </row>
    <row r="279" spans="1:19" ht="22.5" hidden="1" customHeight="1">
      <c r="A279" s="692">
        <v>2</v>
      </c>
      <c r="B279" s="692" t="s">
        <v>910</v>
      </c>
      <c r="C279" s="692" t="s">
        <v>909</v>
      </c>
      <c r="D279" s="702" t="s">
        <v>937</v>
      </c>
      <c r="E279" s="703"/>
      <c r="F279" s="696" t="s">
        <v>2945</v>
      </c>
      <c r="G279" s="717" t="s">
        <v>351</v>
      </c>
      <c r="H279" s="697">
        <v>0</v>
      </c>
      <c r="I279" s="698">
        <v>0</v>
      </c>
      <c r="J279" s="699"/>
      <c r="K279" s="700"/>
      <c r="L279" s="700"/>
      <c r="M279" s="700"/>
      <c r="N279" s="700"/>
      <c r="O279" s="700"/>
      <c r="P279" s="700"/>
      <c r="Q279" s="700"/>
      <c r="R279" s="700"/>
      <c r="S279" s="700"/>
    </row>
    <row r="280" spans="1:19" ht="22.5" hidden="1" customHeight="1">
      <c r="A280" s="692">
        <v>2</v>
      </c>
      <c r="B280" s="692" t="s">
        <v>910</v>
      </c>
      <c r="C280" s="692" t="s">
        <v>909</v>
      </c>
      <c r="D280" s="702" t="s">
        <v>937</v>
      </c>
      <c r="E280" s="703"/>
      <c r="F280" s="696" t="s">
        <v>2946</v>
      </c>
      <c r="G280" s="717" t="s">
        <v>352</v>
      </c>
      <c r="H280" s="697">
        <v>0</v>
      </c>
      <c r="I280" s="698">
        <v>0</v>
      </c>
      <c r="J280" s="699"/>
      <c r="K280" s="700"/>
      <c r="L280" s="700"/>
      <c r="M280" s="700"/>
      <c r="N280" s="700"/>
      <c r="O280" s="700"/>
      <c r="P280" s="700"/>
      <c r="Q280" s="700"/>
      <c r="R280" s="700"/>
      <c r="S280" s="700"/>
    </row>
    <row r="281" spans="1:19" ht="22.5" hidden="1" customHeight="1">
      <c r="A281" s="692">
        <v>2</v>
      </c>
      <c r="B281" s="692" t="s">
        <v>910</v>
      </c>
      <c r="C281" s="692" t="s">
        <v>909</v>
      </c>
      <c r="D281" s="702">
        <v>7.1</v>
      </c>
      <c r="E281" s="703"/>
      <c r="F281" s="696" t="s">
        <v>2947</v>
      </c>
      <c r="G281" s="717" t="s">
        <v>3875</v>
      </c>
      <c r="H281" s="697">
        <v>0</v>
      </c>
      <c r="I281" s="698">
        <v>0</v>
      </c>
      <c r="J281" s="699"/>
      <c r="K281" s="700"/>
      <c r="L281" s="700"/>
      <c r="M281" s="700"/>
      <c r="N281" s="700"/>
      <c r="O281" s="700"/>
      <c r="P281" s="700"/>
      <c r="Q281" s="700"/>
      <c r="R281" s="700"/>
      <c r="S281" s="700"/>
    </row>
    <row r="282" spans="1:19" ht="22.5" hidden="1" customHeight="1">
      <c r="A282" s="692">
        <v>2</v>
      </c>
      <c r="B282" s="692" t="s">
        <v>910</v>
      </c>
      <c r="C282" s="692" t="s">
        <v>909</v>
      </c>
      <c r="D282" s="702">
        <v>7.2</v>
      </c>
      <c r="E282" s="703"/>
      <c r="F282" s="696" t="s">
        <v>2949</v>
      </c>
      <c r="G282" s="717" t="s">
        <v>3876</v>
      </c>
      <c r="H282" s="697">
        <v>0</v>
      </c>
      <c r="I282" s="698">
        <v>0</v>
      </c>
      <c r="J282" s="699"/>
      <c r="K282" s="700"/>
      <c r="L282" s="700"/>
      <c r="M282" s="700"/>
      <c r="N282" s="700"/>
      <c r="O282" s="700"/>
      <c r="P282" s="700"/>
      <c r="Q282" s="700"/>
      <c r="R282" s="700"/>
      <c r="S282" s="700"/>
    </row>
    <row r="283" spans="1:19" ht="22.5" hidden="1" customHeight="1">
      <c r="A283" s="692">
        <v>2</v>
      </c>
      <c r="B283" s="692" t="s">
        <v>910</v>
      </c>
      <c r="C283" s="692" t="s">
        <v>909</v>
      </c>
      <c r="D283" s="702">
        <v>7.3</v>
      </c>
      <c r="E283" s="703"/>
      <c r="F283" s="696" t="s">
        <v>2951</v>
      </c>
      <c r="G283" s="717" t="s">
        <v>3877</v>
      </c>
      <c r="H283" s="697">
        <v>0</v>
      </c>
      <c r="I283" s="698">
        <v>0</v>
      </c>
      <c r="J283" s="699"/>
      <c r="K283" s="700"/>
      <c r="L283" s="700"/>
      <c r="M283" s="700"/>
      <c r="N283" s="700"/>
      <c r="O283" s="700"/>
      <c r="P283" s="700"/>
      <c r="Q283" s="700"/>
      <c r="R283" s="700"/>
      <c r="S283" s="700"/>
    </row>
    <row r="284" spans="1:19" ht="22.5" hidden="1" customHeight="1">
      <c r="A284" s="692">
        <v>2</v>
      </c>
      <c r="B284" s="692" t="s">
        <v>910</v>
      </c>
      <c r="C284" s="692" t="s">
        <v>909</v>
      </c>
      <c r="D284" s="702" t="s">
        <v>936</v>
      </c>
      <c r="E284" s="703"/>
      <c r="F284" s="696" t="s">
        <v>2953</v>
      </c>
      <c r="G284" s="717" t="s">
        <v>3878</v>
      </c>
      <c r="H284" s="697">
        <v>0</v>
      </c>
      <c r="I284" s="698">
        <v>0</v>
      </c>
      <c r="J284" s="699"/>
      <c r="K284" s="700"/>
      <c r="L284" s="700"/>
      <c r="M284" s="700"/>
      <c r="N284" s="700"/>
      <c r="O284" s="700"/>
      <c r="P284" s="700"/>
      <c r="Q284" s="700"/>
      <c r="R284" s="700"/>
      <c r="S284" s="700"/>
    </row>
    <row r="285" spans="1:19" ht="22.5" hidden="1" customHeight="1">
      <c r="A285" s="692">
        <v>2</v>
      </c>
      <c r="B285" s="692" t="s">
        <v>910</v>
      </c>
      <c r="C285" s="692" t="s">
        <v>909</v>
      </c>
      <c r="D285" s="702" t="s">
        <v>937</v>
      </c>
      <c r="E285" s="703"/>
      <c r="F285" s="696" t="s">
        <v>2955</v>
      </c>
      <c r="G285" s="717" t="s">
        <v>3879</v>
      </c>
      <c r="H285" s="697">
        <v>0</v>
      </c>
      <c r="I285" s="698">
        <v>0</v>
      </c>
      <c r="J285" s="699"/>
      <c r="K285" s="700"/>
      <c r="L285" s="700"/>
      <c r="M285" s="700"/>
      <c r="N285" s="700"/>
      <c r="O285" s="700"/>
      <c r="P285" s="700"/>
      <c r="Q285" s="700"/>
      <c r="R285" s="700"/>
      <c r="S285" s="700"/>
    </row>
    <row r="286" spans="1:19" ht="22.5" hidden="1" customHeight="1">
      <c r="A286" s="692">
        <v>2</v>
      </c>
      <c r="B286" s="692" t="s">
        <v>910</v>
      </c>
      <c r="C286" s="692" t="s">
        <v>909</v>
      </c>
      <c r="D286" s="702">
        <v>7.8</v>
      </c>
      <c r="E286" s="703"/>
      <c r="F286" s="696" t="s">
        <v>2957</v>
      </c>
      <c r="G286" s="717" t="s">
        <v>3880</v>
      </c>
      <c r="H286" s="697">
        <v>0</v>
      </c>
      <c r="I286" s="698">
        <v>0</v>
      </c>
      <c r="J286" s="699"/>
      <c r="K286" s="700"/>
      <c r="L286" s="700"/>
      <c r="M286" s="700"/>
      <c r="N286" s="700"/>
      <c r="O286" s="700"/>
      <c r="P286" s="700"/>
      <c r="Q286" s="700"/>
      <c r="R286" s="700"/>
      <c r="S286" s="700"/>
    </row>
    <row r="287" spans="1:19" ht="22.5" hidden="1" customHeight="1">
      <c r="A287" s="692">
        <v>2</v>
      </c>
      <c r="B287" s="692" t="s">
        <v>910</v>
      </c>
      <c r="C287" s="692" t="s">
        <v>909</v>
      </c>
      <c r="D287" s="702">
        <v>7.9</v>
      </c>
      <c r="E287" s="703"/>
      <c r="F287" s="696" t="s">
        <v>2959</v>
      </c>
      <c r="G287" s="717" t="s">
        <v>3881</v>
      </c>
      <c r="H287" s="697">
        <v>0</v>
      </c>
      <c r="I287" s="698">
        <v>0</v>
      </c>
      <c r="J287" s="699"/>
      <c r="K287" s="700"/>
      <c r="L287" s="700"/>
      <c r="M287" s="700"/>
      <c r="N287" s="700"/>
      <c r="O287" s="700"/>
      <c r="P287" s="700"/>
      <c r="Q287" s="700"/>
      <c r="R287" s="700"/>
      <c r="S287" s="700"/>
    </row>
    <row r="288" spans="1:19" ht="22.5" hidden="1" customHeight="1">
      <c r="A288" s="692">
        <v>2</v>
      </c>
      <c r="B288" s="692" t="s">
        <v>910</v>
      </c>
      <c r="C288" s="692" t="s">
        <v>909</v>
      </c>
      <c r="D288" s="702" t="s">
        <v>931</v>
      </c>
      <c r="E288" s="703"/>
      <c r="F288" s="696" t="s">
        <v>2961</v>
      </c>
      <c r="G288" s="717" t="s">
        <v>3882</v>
      </c>
      <c r="H288" s="697">
        <v>0</v>
      </c>
      <c r="I288" s="698">
        <v>0</v>
      </c>
      <c r="J288" s="699"/>
      <c r="K288" s="700"/>
      <c r="L288" s="700"/>
      <c r="M288" s="700"/>
      <c r="N288" s="700"/>
      <c r="O288" s="700"/>
      <c r="P288" s="700"/>
      <c r="Q288" s="700"/>
      <c r="R288" s="700"/>
      <c r="S288" s="700"/>
    </row>
    <row r="289" spans="1:19" ht="22.5" hidden="1" customHeight="1">
      <c r="A289" s="692">
        <v>2</v>
      </c>
      <c r="B289" s="692" t="s">
        <v>910</v>
      </c>
      <c r="C289" s="692" t="s">
        <v>909</v>
      </c>
      <c r="D289" s="702">
        <v>7.1</v>
      </c>
      <c r="E289" s="703" t="s">
        <v>945</v>
      </c>
      <c r="F289" s="696" t="s">
        <v>3883</v>
      </c>
      <c r="G289" s="717" t="s">
        <v>353</v>
      </c>
      <c r="H289" s="697">
        <v>5709965.7599999998</v>
      </c>
      <c r="I289" s="698">
        <v>4960962.59</v>
      </c>
      <c r="J289" s="699">
        <v>5410530.3300000001</v>
      </c>
      <c r="K289" s="700"/>
      <c r="L289" s="700"/>
      <c r="M289" s="700"/>
      <c r="N289" s="700"/>
      <c r="O289" s="700"/>
      <c r="P289" s="700"/>
      <c r="Q289" s="700"/>
      <c r="R289" s="700"/>
      <c r="S289" s="700"/>
    </row>
    <row r="290" spans="1:19" ht="22.5" hidden="1" customHeight="1">
      <c r="A290" s="692">
        <v>2</v>
      </c>
      <c r="B290" s="692" t="s">
        <v>910</v>
      </c>
      <c r="C290" s="692" t="s">
        <v>909</v>
      </c>
      <c r="D290" s="702">
        <v>7.2</v>
      </c>
      <c r="E290" s="703" t="s">
        <v>945</v>
      </c>
      <c r="F290" s="696" t="s">
        <v>3884</v>
      </c>
      <c r="G290" s="717" t="s">
        <v>3885</v>
      </c>
      <c r="H290" s="697">
        <v>0</v>
      </c>
      <c r="I290" s="698">
        <v>0</v>
      </c>
      <c r="J290" s="699"/>
      <c r="K290" s="700"/>
      <c r="L290" s="700"/>
      <c r="M290" s="700"/>
      <c r="N290" s="700"/>
      <c r="O290" s="700"/>
      <c r="P290" s="700"/>
      <c r="Q290" s="700"/>
      <c r="R290" s="700"/>
      <c r="S290" s="700"/>
    </row>
    <row r="291" spans="1:19" ht="22.5" hidden="1" customHeight="1">
      <c r="A291" s="692">
        <v>2</v>
      </c>
      <c r="B291" s="692" t="s">
        <v>910</v>
      </c>
      <c r="C291" s="692" t="s">
        <v>909</v>
      </c>
      <c r="D291" s="702">
        <v>7.3</v>
      </c>
      <c r="E291" s="703" t="s">
        <v>945</v>
      </c>
      <c r="F291" s="696" t="s">
        <v>3886</v>
      </c>
      <c r="G291" s="717" t="s">
        <v>3887</v>
      </c>
      <c r="H291" s="697">
        <v>13500</v>
      </c>
      <c r="I291" s="698">
        <v>9000</v>
      </c>
      <c r="J291" s="699">
        <v>4500</v>
      </c>
      <c r="K291" s="700"/>
      <c r="L291" s="700"/>
      <c r="M291" s="700"/>
      <c r="N291" s="700"/>
      <c r="O291" s="700"/>
      <c r="P291" s="700"/>
      <c r="Q291" s="700"/>
      <c r="R291" s="700"/>
      <c r="S291" s="700"/>
    </row>
    <row r="292" spans="1:19" ht="22.5" hidden="1" customHeight="1">
      <c r="A292" s="692">
        <v>2</v>
      </c>
      <c r="B292" s="692" t="s">
        <v>910</v>
      </c>
      <c r="C292" s="692" t="s">
        <v>909</v>
      </c>
      <c r="D292" s="702" t="s">
        <v>936</v>
      </c>
      <c r="E292" s="703" t="s">
        <v>945</v>
      </c>
      <c r="F292" s="696" t="s">
        <v>3888</v>
      </c>
      <c r="G292" s="717" t="s">
        <v>3889</v>
      </c>
      <c r="H292" s="697">
        <v>0</v>
      </c>
      <c r="I292" s="698">
        <v>0</v>
      </c>
      <c r="J292" s="699"/>
      <c r="K292" s="700"/>
      <c r="L292" s="700"/>
      <c r="M292" s="700"/>
      <c r="N292" s="700"/>
      <c r="O292" s="700"/>
      <c r="P292" s="700"/>
      <c r="Q292" s="700"/>
      <c r="R292" s="700"/>
      <c r="S292" s="700"/>
    </row>
    <row r="293" spans="1:19" ht="22.5" hidden="1" customHeight="1">
      <c r="A293" s="692">
        <v>2</v>
      </c>
      <c r="B293" s="692" t="s">
        <v>910</v>
      </c>
      <c r="C293" s="692" t="s">
        <v>909</v>
      </c>
      <c r="D293" s="702" t="s">
        <v>937</v>
      </c>
      <c r="E293" s="703" t="s">
        <v>945</v>
      </c>
      <c r="F293" s="696" t="s">
        <v>3890</v>
      </c>
      <c r="G293" s="717" t="s">
        <v>3879</v>
      </c>
      <c r="H293" s="697">
        <v>2033</v>
      </c>
      <c r="I293" s="698">
        <v>749</v>
      </c>
      <c r="J293" s="699">
        <v>4601</v>
      </c>
      <c r="K293" s="700"/>
      <c r="L293" s="700"/>
      <c r="M293" s="700"/>
      <c r="N293" s="700"/>
      <c r="O293" s="700"/>
      <c r="P293" s="700"/>
      <c r="Q293" s="700"/>
      <c r="R293" s="700"/>
      <c r="S293" s="700"/>
    </row>
    <row r="294" spans="1:19" ht="22.5" hidden="1" customHeight="1">
      <c r="A294" s="692">
        <v>2</v>
      </c>
      <c r="B294" s="692" t="s">
        <v>910</v>
      </c>
      <c r="C294" s="692" t="s">
        <v>909</v>
      </c>
      <c r="D294" s="702">
        <v>7.8</v>
      </c>
      <c r="E294" s="703" t="s">
        <v>945</v>
      </c>
      <c r="F294" s="696" t="s">
        <v>3891</v>
      </c>
      <c r="G294" s="717" t="s">
        <v>3880</v>
      </c>
      <c r="H294" s="697">
        <v>15515</v>
      </c>
      <c r="I294" s="698">
        <v>15515</v>
      </c>
      <c r="J294" s="699">
        <v>15515</v>
      </c>
      <c r="K294" s="700"/>
      <c r="L294" s="700"/>
      <c r="M294" s="700"/>
      <c r="N294" s="700"/>
      <c r="O294" s="700"/>
      <c r="P294" s="700"/>
      <c r="Q294" s="700"/>
      <c r="R294" s="700"/>
      <c r="S294" s="700"/>
    </row>
    <row r="295" spans="1:19" ht="22.5" hidden="1" customHeight="1">
      <c r="A295" s="692">
        <v>2</v>
      </c>
      <c r="B295" s="692" t="s">
        <v>910</v>
      </c>
      <c r="C295" s="692" t="s">
        <v>909</v>
      </c>
      <c r="D295" s="702">
        <v>7.9</v>
      </c>
      <c r="E295" s="703" t="s">
        <v>945</v>
      </c>
      <c r="F295" s="696" t="s">
        <v>3892</v>
      </c>
      <c r="G295" s="717" t="s">
        <v>3881</v>
      </c>
      <c r="H295" s="697">
        <v>0</v>
      </c>
      <c r="I295" s="698">
        <v>0</v>
      </c>
      <c r="J295" s="699"/>
      <c r="K295" s="700"/>
      <c r="L295" s="700"/>
      <c r="M295" s="700"/>
      <c r="N295" s="700"/>
      <c r="O295" s="700"/>
      <c r="P295" s="700"/>
      <c r="Q295" s="700"/>
      <c r="R295" s="700"/>
      <c r="S295" s="700"/>
    </row>
    <row r="296" spans="1:19" ht="22.5" hidden="1" customHeight="1">
      <c r="A296" s="692">
        <v>2</v>
      </c>
      <c r="B296" s="692" t="s">
        <v>910</v>
      </c>
      <c r="C296" s="692" t="s">
        <v>909</v>
      </c>
      <c r="D296" s="702" t="s">
        <v>931</v>
      </c>
      <c r="E296" s="703" t="s">
        <v>945</v>
      </c>
      <c r="F296" s="696" t="s">
        <v>3893</v>
      </c>
      <c r="G296" s="717" t="s">
        <v>3882</v>
      </c>
      <c r="H296" s="697">
        <v>0</v>
      </c>
      <c r="I296" s="698">
        <v>0</v>
      </c>
      <c r="J296" s="699"/>
      <c r="K296" s="700"/>
      <c r="L296" s="700"/>
      <c r="M296" s="700"/>
      <c r="N296" s="700"/>
      <c r="O296" s="700"/>
      <c r="P296" s="700"/>
      <c r="Q296" s="700"/>
      <c r="R296" s="700"/>
      <c r="S296" s="700"/>
    </row>
    <row r="297" spans="1:19" ht="22.5" hidden="1" customHeight="1">
      <c r="A297" s="692">
        <v>2</v>
      </c>
      <c r="B297" s="692" t="s">
        <v>910</v>
      </c>
      <c r="C297" s="692" t="s">
        <v>909</v>
      </c>
      <c r="D297" s="702">
        <v>7.1</v>
      </c>
      <c r="E297" s="703" t="s">
        <v>945</v>
      </c>
      <c r="F297" s="696" t="s">
        <v>2963</v>
      </c>
      <c r="G297" s="717" t="s">
        <v>2174</v>
      </c>
      <c r="H297" s="697">
        <v>137677.20000000001</v>
      </c>
      <c r="I297" s="698">
        <v>131235</v>
      </c>
      <c r="J297" s="699">
        <v>143235</v>
      </c>
      <c r="K297" s="700"/>
      <c r="L297" s="700"/>
      <c r="M297" s="700"/>
      <c r="N297" s="700"/>
      <c r="O297" s="700"/>
      <c r="P297" s="700"/>
      <c r="Q297" s="700"/>
      <c r="R297" s="700"/>
      <c r="S297" s="700"/>
    </row>
    <row r="298" spans="1:19" ht="22.5" hidden="1" customHeight="1">
      <c r="A298" s="692">
        <v>2</v>
      </c>
      <c r="B298" s="692" t="s">
        <v>910</v>
      </c>
      <c r="C298" s="692" t="s">
        <v>909</v>
      </c>
      <c r="D298" s="702">
        <v>7.2</v>
      </c>
      <c r="E298" s="703" t="s">
        <v>945</v>
      </c>
      <c r="F298" s="696" t="s">
        <v>2964</v>
      </c>
      <c r="G298" s="717" t="s">
        <v>2175</v>
      </c>
      <c r="H298" s="697">
        <v>43801</v>
      </c>
      <c r="I298" s="698">
        <v>34481</v>
      </c>
      <c r="J298" s="699">
        <v>39101</v>
      </c>
      <c r="K298" s="700"/>
      <c r="L298" s="700"/>
      <c r="M298" s="700"/>
      <c r="N298" s="700"/>
      <c r="O298" s="700"/>
      <c r="P298" s="700"/>
      <c r="Q298" s="700"/>
      <c r="R298" s="700"/>
      <c r="S298" s="700"/>
    </row>
    <row r="299" spans="1:19" ht="22.5" hidden="1" customHeight="1">
      <c r="A299" s="692">
        <v>2</v>
      </c>
      <c r="B299" s="692" t="s">
        <v>910</v>
      </c>
      <c r="C299" s="692" t="s">
        <v>909</v>
      </c>
      <c r="D299" s="702">
        <v>7.3</v>
      </c>
      <c r="E299" s="703" t="s">
        <v>945</v>
      </c>
      <c r="F299" s="696" t="s">
        <v>2965</v>
      </c>
      <c r="G299" s="717" t="s">
        <v>363</v>
      </c>
      <c r="H299" s="697">
        <v>0</v>
      </c>
      <c r="I299" s="698">
        <v>0</v>
      </c>
      <c r="J299" s="699"/>
      <c r="K299" s="700"/>
      <c r="L299" s="700"/>
      <c r="M299" s="700"/>
      <c r="N299" s="700"/>
      <c r="O299" s="700"/>
      <c r="P299" s="700"/>
      <c r="Q299" s="700"/>
      <c r="R299" s="700"/>
      <c r="S299" s="700"/>
    </row>
    <row r="300" spans="1:19" ht="22.5" hidden="1" customHeight="1">
      <c r="A300" s="692">
        <v>2</v>
      </c>
      <c r="B300" s="692" t="s">
        <v>910</v>
      </c>
      <c r="C300" s="692" t="s">
        <v>909</v>
      </c>
      <c r="D300" s="702" t="s">
        <v>936</v>
      </c>
      <c r="E300" s="703" t="s">
        <v>945</v>
      </c>
      <c r="F300" s="696" t="s">
        <v>2966</v>
      </c>
      <c r="G300" s="717" t="s">
        <v>2177</v>
      </c>
      <c r="H300" s="697">
        <v>47444</v>
      </c>
      <c r="I300" s="698">
        <v>38014</v>
      </c>
      <c r="J300" s="699">
        <v>21539</v>
      </c>
      <c r="K300" s="700"/>
      <c r="L300" s="700"/>
      <c r="M300" s="700"/>
      <c r="N300" s="700"/>
      <c r="O300" s="700"/>
      <c r="P300" s="700"/>
      <c r="Q300" s="700"/>
      <c r="R300" s="700"/>
      <c r="S300" s="700"/>
    </row>
    <row r="301" spans="1:19" ht="22.5" hidden="1" customHeight="1">
      <c r="A301" s="692">
        <v>2</v>
      </c>
      <c r="B301" s="692" t="s">
        <v>910</v>
      </c>
      <c r="C301" s="692" t="s">
        <v>909</v>
      </c>
      <c r="D301" s="702" t="s">
        <v>937</v>
      </c>
      <c r="E301" s="703" t="s">
        <v>945</v>
      </c>
      <c r="F301" s="696" t="s">
        <v>2967</v>
      </c>
      <c r="G301" s="717" t="s">
        <v>2179</v>
      </c>
      <c r="H301" s="697">
        <v>125606.38</v>
      </c>
      <c r="I301" s="698">
        <v>31744.34</v>
      </c>
      <c r="J301" s="699">
        <v>15965.06</v>
      </c>
      <c r="K301" s="700"/>
      <c r="L301" s="700"/>
      <c r="M301" s="700"/>
      <c r="N301" s="700"/>
      <c r="O301" s="700"/>
      <c r="P301" s="700"/>
      <c r="Q301" s="700"/>
      <c r="R301" s="700"/>
      <c r="S301" s="700"/>
    </row>
    <row r="302" spans="1:19" ht="22.5" hidden="1" customHeight="1">
      <c r="A302" s="692">
        <v>2</v>
      </c>
      <c r="B302" s="692" t="s">
        <v>910</v>
      </c>
      <c r="C302" s="692" t="s">
        <v>909</v>
      </c>
      <c r="D302" s="702">
        <v>7.4</v>
      </c>
      <c r="E302" s="703" t="s">
        <v>945</v>
      </c>
      <c r="F302" s="696" t="s">
        <v>2968</v>
      </c>
      <c r="G302" s="717" t="s">
        <v>2182</v>
      </c>
      <c r="H302" s="697">
        <v>0</v>
      </c>
      <c r="I302" s="698">
        <v>0</v>
      </c>
      <c r="J302" s="699"/>
      <c r="K302" s="700"/>
      <c r="L302" s="700"/>
      <c r="M302" s="700"/>
      <c r="N302" s="700"/>
      <c r="O302" s="700"/>
      <c r="P302" s="700"/>
      <c r="Q302" s="700"/>
      <c r="R302" s="700"/>
      <c r="S302" s="700"/>
    </row>
    <row r="303" spans="1:19" ht="22.5" hidden="1" customHeight="1">
      <c r="A303" s="692">
        <v>2</v>
      </c>
      <c r="B303" s="692" t="s">
        <v>910</v>
      </c>
      <c r="C303" s="692" t="s">
        <v>909</v>
      </c>
      <c r="D303" s="702">
        <v>7.5</v>
      </c>
      <c r="E303" s="703" t="s">
        <v>945</v>
      </c>
      <c r="F303" s="696" t="s">
        <v>2969</v>
      </c>
      <c r="G303" s="717" t="s">
        <v>2184</v>
      </c>
      <c r="H303" s="697">
        <v>0</v>
      </c>
      <c r="I303" s="698">
        <v>0</v>
      </c>
      <c r="J303" s="699"/>
      <c r="K303" s="700"/>
      <c r="L303" s="700"/>
      <c r="M303" s="700"/>
      <c r="N303" s="700"/>
      <c r="O303" s="700"/>
      <c r="P303" s="700"/>
      <c r="Q303" s="700"/>
      <c r="R303" s="700"/>
      <c r="S303" s="700"/>
    </row>
    <row r="304" spans="1:19" ht="22.5" hidden="1" customHeight="1">
      <c r="A304" s="692">
        <v>2</v>
      </c>
      <c r="B304" s="692" t="s">
        <v>910</v>
      </c>
      <c r="C304" s="692" t="s">
        <v>909</v>
      </c>
      <c r="D304" s="702">
        <v>7.6</v>
      </c>
      <c r="E304" s="703" t="s">
        <v>945</v>
      </c>
      <c r="F304" s="696" t="s">
        <v>2970</v>
      </c>
      <c r="G304" s="717" t="s">
        <v>2185</v>
      </c>
      <c r="H304" s="697">
        <v>0</v>
      </c>
      <c r="I304" s="698">
        <v>0</v>
      </c>
      <c r="J304" s="699"/>
      <c r="K304" s="700"/>
      <c r="L304" s="700"/>
      <c r="M304" s="700"/>
      <c r="N304" s="700"/>
      <c r="O304" s="700"/>
      <c r="P304" s="700"/>
      <c r="Q304" s="700"/>
      <c r="R304" s="700"/>
      <c r="S304" s="700"/>
    </row>
    <row r="305" spans="1:19" ht="22.5" hidden="1" customHeight="1">
      <c r="A305" s="692">
        <v>2</v>
      </c>
      <c r="B305" s="692" t="s">
        <v>910</v>
      </c>
      <c r="C305" s="692" t="s">
        <v>909</v>
      </c>
      <c r="D305" s="702">
        <v>7.7</v>
      </c>
      <c r="E305" s="703" t="s">
        <v>945</v>
      </c>
      <c r="F305" s="696" t="s">
        <v>2971</v>
      </c>
      <c r="G305" s="717" t="s">
        <v>2186</v>
      </c>
      <c r="H305" s="697">
        <v>0</v>
      </c>
      <c r="I305" s="698">
        <v>0</v>
      </c>
      <c r="J305" s="699"/>
      <c r="K305" s="700"/>
      <c r="L305" s="700"/>
      <c r="M305" s="700"/>
      <c r="N305" s="700"/>
      <c r="O305" s="700"/>
      <c r="P305" s="700"/>
      <c r="Q305" s="700"/>
      <c r="R305" s="700"/>
      <c r="S305" s="700"/>
    </row>
    <row r="306" spans="1:19" ht="22.5" hidden="1" customHeight="1">
      <c r="A306" s="692">
        <v>2</v>
      </c>
      <c r="B306" s="692" t="s">
        <v>910</v>
      </c>
      <c r="C306" s="692" t="s">
        <v>909</v>
      </c>
      <c r="D306" s="702">
        <v>7.8</v>
      </c>
      <c r="E306" s="703" t="s">
        <v>945</v>
      </c>
      <c r="F306" s="696" t="s">
        <v>2972</v>
      </c>
      <c r="G306" s="717" t="s">
        <v>2187</v>
      </c>
      <c r="H306" s="697">
        <v>12094.6</v>
      </c>
      <c r="I306" s="698">
        <v>6569.8</v>
      </c>
      <c r="J306" s="699">
        <v>6569.8</v>
      </c>
      <c r="K306" s="700"/>
      <c r="L306" s="700"/>
      <c r="M306" s="700"/>
      <c r="N306" s="700"/>
      <c r="O306" s="700"/>
      <c r="P306" s="700"/>
      <c r="Q306" s="700"/>
      <c r="R306" s="700"/>
      <c r="S306" s="700"/>
    </row>
    <row r="307" spans="1:19" ht="22.5" hidden="1" customHeight="1">
      <c r="A307" s="692">
        <v>2</v>
      </c>
      <c r="B307" s="692" t="s">
        <v>910</v>
      </c>
      <c r="C307" s="692" t="s">
        <v>909</v>
      </c>
      <c r="D307" s="702">
        <v>7.9</v>
      </c>
      <c r="E307" s="703" t="s">
        <v>945</v>
      </c>
      <c r="F307" s="696" t="s">
        <v>2973</v>
      </c>
      <c r="G307" s="717" t="s">
        <v>2188</v>
      </c>
      <c r="H307" s="697">
        <v>1960</v>
      </c>
      <c r="I307" s="698">
        <v>0</v>
      </c>
      <c r="J307" s="699"/>
      <c r="K307" s="700"/>
      <c r="L307" s="700"/>
      <c r="M307" s="700"/>
      <c r="N307" s="700"/>
      <c r="O307" s="700"/>
      <c r="P307" s="700"/>
      <c r="Q307" s="700"/>
      <c r="R307" s="700"/>
      <c r="S307" s="700"/>
    </row>
    <row r="308" spans="1:19" ht="22.5" hidden="1" customHeight="1">
      <c r="A308" s="692">
        <v>2</v>
      </c>
      <c r="B308" s="692" t="s">
        <v>910</v>
      </c>
      <c r="C308" s="692" t="s">
        <v>909</v>
      </c>
      <c r="D308" s="702" t="s">
        <v>931</v>
      </c>
      <c r="E308" s="703" t="s">
        <v>945</v>
      </c>
      <c r="F308" s="696" t="s">
        <v>2974</v>
      </c>
      <c r="G308" s="717" t="s">
        <v>2189</v>
      </c>
      <c r="H308" s="697">
        <v>0</v>
      </c>
      <c r="I308" s="698">
        <v>0</v>
      </c>
      <c r="J308" s="699"/>
      <c r="K308" s="700"/>
      <c r="L308" s="700"/>
      <c r="M308" s="700"/>
      <c r="N308" s="700"/>
      <c r="O308" s="700"/>
      <c r="P308" s="700"/>
      <c r="Q308" s="700"/>
      <c r="R308" s="700"/>
      <c r="S308" s="700"/>
    </row>
    <row r="309" spans="1:19" ht="22.5" hidden="1" customHeight="1">
      <c r="A309" s="692">
        <v>2</v>
      </c>
      <c r="B309" s="692" t="s">
        <v>910</v>
      </c>
      <c r="C309" s="692" t="s">
        <v>909</v>
      </c>
      <c r="D309" s="702" t="s">
        <v>932</v>
      </c>
      <c r="E309" s="703" t="s">
        <v>945</v>
      </c>
      <c r="F309" s="696" t="s">
        <v>2975</v>
      </c>
      <c r="G309" s="717" t="s">
        <v>2191</v>
      </c>
      <c r="H309" s="697">
        <v>0</v>
      </c>
      <c r="I309" s="698">
        <v>0</v>
      </c>
      <c r="J309" s="699"/>
      <c r="K309" s="700"/>
      <c r="L309" s="700"/>
      <c r="M309" s="700"/>
      <c r="N309" s="700"/>
      <c r="O309" s="700"/>
      <c r="P309" s="700"/>
      <c r="Q309" s="700"/>
      <c r="R309" s="700"/>
      <c r="S309" s="700"/>
    </row>
    <row r="310" spans="1:19" ht="22.5" hidden="1" customHeight="1">
      <c r="A310" s="692">
        <v>2</v>
      </c>
      <c r="B310" s="692" t="s">
        <v>910</v>
      </c>
      <c r="C310" s="692" t="s">
        <v>909</v>
      </c>
      <c r="D310" s="702" t="s">
        <v>933</v>
      </c>
      <c r="E310" s="703" t="s">
        <v>945</v>
      </c>
      <c r="F310" s="696" t="s">
        <v>2976</v>
      </c>
      <c r="G310" s="717" t="s">
        <v>2192</v>
      </c>
      <c r="H310" s="697">
        <v>4941205</v>
      </c>
      <c r="I310" s="698">
        <v>4722432</v>
      </c>
      <c r="J310" s="699">
        <v>5484839</v>
      </c>
      <c r="K310" s="700"/>
      <c r="L310" s="700"/>
      <c r="M310" s="700"/>
      <c r="N310" s="700"/>
      <c r="O310" s="700"/>
      <c r="P310" s="700"/>
      <c r="Q310" s="700"/>
      <c r="R310" s="700"/>
      <c r="S310" s="700"/>
    </row>
    <row r="311" spans="1:19" ht="22.5" hidden="1" customHeight="1">
      <c r="A311" s="692">
        <v>2</v>
      </c>
      <c r="B311" s="692" t="s">
        <v>910</v>
      </c>
      <c r="C311" s="692" t="s">
        <v>909</v>
      </c>
      <c r="D311" s="702" t="s">
        <v>934</v>
      </c>
      <c r="E311" s="703" t="s">
        <v>945</v>
      </c>
      <c r="F311" s="696" t="s">
        <v>2978</v>
      </c>
      <c r="G311" s="717" t="s">
        <v>2193</v>
      </c>
      <c r="H311" s="697">
        <v>10077200</v>
      </c>
      <c r="I311" s="698">
        <v>9154500</v>
      </c>
      <c r="J311" s="699">
        <v>8044600</v>
      </c>
      <c r="K311" s="700"/>
      <c r="L311" s="700"/>
      <c r="M311" s="700"/>
      <c r="N311" s="700"/>
      <c r="O311" s="700"/>
      <c r="P311" s="700"/>
      <c r="Q311" s="700"/>
      <c r="R311" s="700"/>
      <c r="S311" s="700"/>
    </row>
    <row r="312" spans="1:19" ht="22.5" hidden="1" customHeight="1">
      <c r="A312" s="692">
        <v>2</v>
      </c>
      <c r="B312" s="692" t="s">
        <v>910</v>
      </c>
      <c r="C312" s="692" t="s">
        <v>909</v>
      </c>
      <c r="D312" s="702" t="s">
        <v>936</v>
      </c>
      <c r="E312" s="703" t="s">
        <v>945</v>
      </c>
      <c r="F312" s="696" t="s">
        <v>2980</v>
      </c>
      <c r="G312" s="717" t="s">
        <v>3894</v>
      </c>
      <c r="H312" s="697">
        <v>0</v>
      </c>
      <c r="I312" s="698">
        <v>0</v>
      </c>
      <c r="J312" s="699"/>
      <c r="K312" s="700"/>
      <c r="L312" s="700"/>
      <c r="M312" s="700"/>
      <c r="N312" s="700"/>
      <c r="O312" s="700"/>
      <c r="P312" s="700"/>
      <c r="Q312" s="700"/>
      <c r="R312" s="700"/>
      <c r="S312" s="700"/>
    </row>
    <row r="313" spans="1:19" ht="22.5" hidden="1" customHeight="1">
      <c r="A313" s="692">
        <v>2</v>
      </c>
      <c r="B313" s="692" t="s">
        <v>910</v>
      </c>
      <c r="C313" s="692" t="s">
        <v>909</v>
      </c>
      <c r="D313" s="702" t="s">
        <v>936</v>
      </c>
      <c r="E313" s="703" t="s">
        <v>945</v>
      </c>
      <c r="F313" s="696" t="s">
        <v>2981</v>
      </c>
      <c r="G313" s="717" t="s">
        <v>3895</v>
      </c>
      <c r="H313" s="697">
        <v>0</v>
      </c>
      <c r="I313" s="698">
        <v>0</v>
      </c>
      <c r="J313" s="699"/>
      <c r="K313" s="700"/>
      <c r="L313" s="700"/>
      <c r="M313" s="700"/>
      <c r="N313" s="700"/>
      <c r="O313" s="700"/>
      <c r="P313" s="700"/>
      <c r="Q313" s="700"/>
      <c r="R313" s="700"/>
      <c r="S313" s="700"/>
    </row>
    <row r="314" spans="1:19" ht="22.5" hidden="1" customHeight="1">
      <c r="A314" s="692">
        <v>2</v>
      </c>
      <c r="B314" s="692" t="s">
        <v>910</v>
      </c>
      <c r="C314" s="692" t="s">
        <v>909</v>
      </c>
      <c r="D314" s="694" t="s">
        <v>938</v>
      </c>
      <c r="E314" s="695"/>
      <c r="F314" s="696" t="s">
        <v>3896</v>
      </c>
      <c r="G314" s="717" t="s">
        <v>3897</v>
      </c>
      <c r="H314" s="697">
        <v>1541445</v>
      </c>
      <c r="I314" s="698">
        <v>4370802</v>
      </c>
      <c r="J314" s="699">
        <v>3991000</v>
      </c>
      <c r="K314" s="700"/>
      <c r="L314" s="700"/>
      <c r="M314" s="700"/>
      <c r="N314" s="700"/>
      <c r="O314" s="700"/>
      <c r="P314" s="700"/>
      <c r="Q314" s="700"/>
      <c r="R314" s="700"/>
      <c r="S314" s="700"/>
    </row>
    <row r="315" spans="1:19" ht="22.5" hidden="1" customHeight="1">
      <c r="A315" s="692">
        <v>2</v>
      </c>
      <c r="B315" s="692" t="s">
        <v>910</v>
      </c>
      <c r="C315" s="692" t="s">
        <v>909</v>
      </c>
      <c r="D315" s="694" t="s">
        <v>935</v>
      </c>
      <c r="E315" s="695"/>
      <c r="F315" s="696" t="s">
        <v>2982</v>
      </c>
      <c r="G315" s="717" t="s">
        <v>3898</v>
      </c>
      <c r="H315" s="697">
        <v>0</v>
      </c>
      <c r="I315" s="698">
        <v>0</v>
      </c>
      <c r="J315" s="699">
        <v>798500</v>
      </c>
      <c r="K315" s="700"/>
      <c r="L315" s="700"/>
      <c r="M315" s="700"/>
      <c r="N315" s="700"/>
      <c r="O315" s="700"/>
      <c r="P315" s="700"/>
      <c r="Q315" s="700"/>
      <c r="R315" s="700"/>
      <c r="S315" s="700"/>
    </row>
    <row r="316" spans="1:19" ht="22.5" hidden="1" customHeight="1">
      <c r="A316" s="692">
        <v>2</v>
      </c>
      <c r="B316" s="692" t="s">
        <v>910</v>
      </c>
      <c r="C316" s="692" t="s">
        <v>909</v>
      </c>
      <c r="D316" s="704">
        <v>8.1</v>
      </c>
      <c r="E316" s="705" t="s">
        <v>945</v>
      </c>
      <c r="F316" s="696" t="s">
        <v>2983</v>
      </c>
      <c r="G316" s="717" t="s">
        <v>380</v>
      </c>
      <c r="H316" s="697">
        <v>700</v>
      </c>
      <c r="I316" s="698">
        <v>700</v>
      </c>
      <c r="J316" s="699">
        <v>0</v>
      </c>
      <c r="K316" s="700"/>
      <c r="L316" s="700"/>
      <c r="M316" s="700"/>
      <c r="N316" s="700"/>
      <c r="O316" s="700"/>
      <c r="P316" s="700"/>
      <c r="Q316" s="700"/>
      <c r="R316" s="700"/>
      <c r="S316" s="700"/>
    </row>
    <row r="317" spans="1:19" ht="22.5" hidden="1" customHeight="1">
      <c r="A317" s="692">
        <v>2</v>
      </c>
      <c r="B317" s="692" t="s">
        <v>910</v>
      </c>
      <c r="C317" s="692" t="s">
        <v>909</v>
      </c>
      <c r="D317" s="704">
        <v>8.1</v>
      </c>
      <c r="E317" s="705" t="s">
        <v>945</v>
      </c>
      <c r="F317" s="696" t="s">
        <v>2985</v>
      </c>
      <c r="G317" s="717" t="s">
        <v>381</v>
      </c>
      <c r="H317" s="697">
        <v>0</v>
      </c>
      <c r="I317" s="698">
        <v>0</v>
      </c>
      <c r="J317" s="699"/>
      <c r="K317" s="700"/>
      <c r="L317" s="700"/>
      <c r="M317" s="700"/>
      <c r="N317" s="700"/>
      <c r="O317" s="700"/>
      <c r="P317" s="700"/>
      <c r="Q317" s="700"/>
      <c r="R317" s="700"/>
      <c r="S317" s="700"/>
    </row>
    <row r="318" spans="1:19" ht="22.5" hidden="1" customHeight="1">
      <c r="A318" s="692">
        <v>2</v>
      </c>
      <c r="B318" s="692" t="s">
        <v>910</v>
      </c>
      <c r="C318" s="692" t="s">
        <v>909</v>
      </c>
      <c r="D318" s="704">
        <v>8.1</v>
      </c>
      <c r="E318" s="705" t="s">
        <v>945</v>
      </c>
      <c r="F318" s="696" t="s">
        <v>2987</v>
      </c>
      <c r="G318" s="717" t="s">
        <v>382</v>
      </c>
      <c r="H318" s="697">
        <v>0</v>
      </c>
      <c r="I318" s="698">
        <v>0</v>
      </c>
      <c r="J318" s="699"/>
      <c r="K318" s="700"/>
      <c r="L318" s="700"/>
      <c r="M318" s="700"/>
      <c r="N318" s="700"/>
      <c r="O318" s="700"/>
      <c r="P318" s="700"/>
      <c r="Q318" s="700"/>
      <c r="R318" s="700"/>
      <c r="S318" s="700"/>
    </row>
    <row r="319" spans="1:19" ht="22.5" hidden="1" customHeight="1">
      <c r="A319" s="692">
        <v>2</v>
      </c>
      <c r="B319" s="692" t="s">
        <v>910</v>
      </c>
      <c r="C319" s="692" t="s">
        <v>909</v>
      </c>
      <c r="D319" s="704">
        <v>8.3000000000000007</v>
      </c>
      <c r="E319" s="705" t="s">
        <v>945</v>
      </c>
      <c r="F319" s="696" t="s">
        <v>2989</v>
      </c>
      <c r="G319" s="717" t="s">
        <v>383</v>
      </c>
      <c r="H319" s="697">
        <v>0</v>
      </c>
      <c r="I319" s="698">
        <v>0</v>
      </c>
      <c r="J319" s="699"/>
      <c r="K319" s="700"/>
      <c r="L319" s="700"/>
      <c r="M319" s="700"/>
      <c r="N319" s="700"/>
      <c r="O319" s="700"/>
      <c r="P319" s="700"/>
      <c r="Q319" s="700"/>
      <c r="R319" s="700"/>
      <c r="S319" s="700"/>
    </row>
    <row r="320" spans="1:19" ht="22.5" hidden="1" customHeight="1">
      <c r="A320" s="692">
        <v>2</v>
      </c>
      <c r="B320" s="692" t="s">
        <v>910</v>
      </c>
      <c r="C320" s="692" t="s">
        <v>909</v>
      </c>
      <c r="D320" s="704">
        <v>8.1999999999999993</v>
      </c>
      <c r="E320" s="705" t="s">
        <v>945</v>
      </c>
      <c r="F320" s="696" t="s">
        <v>2990</v>
      </c>
      <c r="G320" s="717" t="s">
        <v>2202</v>
      </c>
      <c r="H320" s="697">
        <v>0</v>
      </c>
      <c r="I320" s="698">
        <v>0</v>
      </c>
      <c r="J320" s="699"/>
      <c r="K320" s="700"/>
      <c r="L320" s="700"/>
      <c r="M320" s="700"/>
      <c r="N320" s="700"/>
      <c r="O320" s="700"/>
      <c r="P320" s="700"/>
      <c r="Q320" s="700"/>
      <c r="R320" s="700"/>
      <c r="S320" s="700"/>
    </row>
    <row r="321" spans="1:19" ht="22.5" hidden="1" customHeight="1">
      <c r="A321" s="692">
        <v>2</v>
      </c>
      <c r="B321" s="692" t="s">
        <v>910</v>
      </c>
      <c r="C321" s="692" t="s">
        <v>909</v>
      </c>
      <c r="D321" s="704">
        <v>8.1999999999999993</v>
      </c>
      <c r="E321" s="705" t="s">
        <v>945</v>
      </c>
      <c r="F321" s="696" t="s">
        <v>2992</v>
      </c>
      <c r="G321" s="717" t="s">
        <v>2203</v>
      </c>
      <c r="H321" s="697">
        <v>1000</v>
      </c>
      <c r="I321" s="698">
        <v>23599</v>
      </c>
      <c r="J321" s="699">
        <v>0</v>
      </c>
      <c r="K321" s="700"/>
      <c r="L321" s="700"/>
      <c r="M321" s="700"/>
      <c r="N321" s="700"/>
      <c r="O321" s="700"/>
      <c r="P321" s="700"/>
      <c r="Q321" s="700"/>
      <c r="R321" s="700"/>
      <c r="S321" s="700"/>
    </row>
    <row r="322" spans="1:19" ht="22.5" hidden="1" customHeight="1">
      <c r="A322" s="692">
        <v>2</v>
      </c>
      <c r="B322" s="692" t="s">
        <v>910</v>
      </c>
      <c r="C322" s="692" t="s">
        <v>909</v>
      </c>
      <c r="D322" s="704">
        <v>8.1999999999999993</v>
      </c>
      <c r="E322" s="705" t="s">
        <v>945</v>
      </c>
      <c r="F322" s="696" t="s">
        <v>3899</v>
      </c>
      <c r="G322" s="717" t="s">
        <v>3641</v>
      </c>
      <c r="H322" s="697">
        <v>0</v>
      </c>
      <c r="I322" s="698">
        <v>0</v>
      </c>
      <c r="J322" s="699"/>
      <c r="K322" s="700"/>
      <c r="L322" s="700"/>
      <c r="M322" s="700"/>
      <c r="N322" s="700"/>
      <c r="O322" s="700"/>
      <c r="P322" s="700"/>
      <c r="Q322" s="700"/>
      <c r="R322" s="700"/>
      <c r="S322" s="700"/>
    </row>
    <row r="323" spans="1:19" ht="22.5" hidden="1" customHeight="1">
      <c r="A323" s="692">
        <v>2</v>
      </c>
      <c r="B323" s="692" t="s">
        <v>910</v>
      </c>
      <c r="C323" s="692" t="s">
        <v>909</v>
      </c>
      <c r="D323" s="704">
        <v>8.1999999999999993</v>
      </c>
      <c r="E323" s="705" t="s">
        <v>945</v>
      </c>
      <c r="F323" s="696" t="s">
        <v>3900</v>
      </c>
      <c r="G323" s="717" t="s">
        <v>3642</v>
      </c>
      <c r="H323" s="697">
        <v>0</v>
      </c>
      <c r="I323" s="698">
        <v>0</v>
      </c>
      <c r="J323" s="699"/>
      <c r="K323" s="700"/>
      <c r="L323" s="700"/>
      <c r="M323" s="700"/>
      <c r="N323" s="700"/>
      <c r="O323" s="700"/>
      <c r="P323" s="700"/>
      <c r="Q323" s="700"/>
      <c r="R323" s="700"/>
      <c r="S323" s="700"/>
    </row>
    <row r="324" spans="1:19" ht="22.5" hidden="1" customHeight="1">
      <c r="A324" s="692">
        <v>2</v>
      </c>
      <c r="B324" s="692" t="s">
        <v>910</v>
      </c>
      <c r="C324" s="692" t="s">
        <v>909</v>
      </c>
      <c r="D324" s="702">
        <v>8.3000000000000007</v>
      </c>
      <c r="E324" s="703" t="s">
        <v>945</v>
      </c>
      <c r="F324" s="696" t="s">
        <v>2994</v>
      </c>
      <c r="G324" s="717" t="s">
        <v>3901</v>
      </c>
      <c r="H324" s="697">
        <v>0</v>
      </c>
      <c r="I324" s="698">
        <v>0</v>
      </c>
      <c r="J324" s="699"/>
      <c r="K324" s="700"/>
      <c r="L324" s="700"/>
      <c r="M324" s="700"/>
      <c r="N324" s="700"/>
      <c r="O324" s="700"/>
      <c r="P324" s="700"/>
      <c r="Q324" s="700"/>
      <c r="R324" s="700"/>
      <c r="S324" s="700"/>
    </row>
    <row r="325" spans="1:19" ht="22.5" hidden="1" customHeight="1">
      <c r="A325" s="692">
        <v>2</v>
      </c>
      <c r="B325" s="692" t="s">
        <v>910</v>
      </c>
      <c r="C325" s="692" t="s">
        <v>909</v>
      </c>
      <c r="D325" s="702">
        <v>10.1</v>
      </c>
      <c r="E325" s="703" t="s">
        <v>945</v>
      </c>
      <c r="F325" s="696" t="s">
        <v>2995</v>
      </c>
      <c r="G325" s="717" t="s">
        <v>387</v>
      </c>
      <c r="H325" s="697">
        <v>191313.62</v>
      </c>
      <c r="I325" s="698">
        <v>8668.93</v>
      </c>
      <c r="J325" s="699">
        <v>1778300.13</v>
      </c>
      <c r="K325" s="700"/>
      <c r="L325" s="700"/>
      <c r="M325" s="700"/>
      <c r="N325" s="700"/>
      <c r="O325" s="700"/>
      <c r="P325" s="700"/>
      <c r="Q325" s="700"/>
      <c r="R325" s="700"/>
      <c r="S325" s="700"/>
    </row>
    <row r="326" spans="1:19" ht="22.5" hidden="1" customHeight="1">
      <c r="A326" s="692">
        <v>2</v>
      </c>
      <c r="B326" s="692" t="s">
        <v>910</v>
      </c>
      <c r="C326" s="692" t="s">
        <v>909</v>
      </c>
      <c r="D326" s="702">
        <v>12</v>
      </c>
      <c r="E326" s="703" t="s">
        <v>945</v>
      </c>
      <c r="F326" s="696" t="s">
        <v>2996</v>
      </c>
      <c r="G326" s="717" t="s">
        <v>3902</v>
      </c>
      <c r="H326" s="697">
        <v>0</v>
      </c>
      <c r="I326" s="698">
        <v>38999</v>
      </c>
      <c r="J326" s="699">
        <v>38999</v>
      </c>
      <c r="K326" s="700"/>
      <c r="L326" s="700"/>
      <c r="M326" s="700"/>
      <c r="N326" s="700"/>
      <c r="O326" s="700"/>
      <c r="P326" s="700"/>
      <c r="Q326" s="700"/>
      <c r="R326" s="700"/>
      <c r="S326" s="700"/>
    </row>
    <row r="327" spans="1:19" ht="22.5" hidden="1" customHeight="1">
      <c r="A327" s="692">
        <v>2</v>
      </c>
      <c r="B327" s="692" t="s">
        <v>910</v>
      </c>
      <c r="C327" s="692" t="s">
        <v>909</v>
      </c>
      <c r="D327" s="702">
        <v>12</v>
      </c>
      <c r="E327" s="703" t="s">
        <v>945</v>
      </c>
      <c r="F327" s="696" t="s">
        <v>2998</v>
      </c>
      <c r="G327" s="717" t="s">
        <v>389</v>
      </c>
      <c r="H327" s="697">
        <v>0</v>
      </c>
      <c r="I327" s="698">
        <v>0</v>
      </c>
      <c r="J327" s="699"/>
      <c r="K327" s="700"/>
      <c r="L327" s="700"/>
      <c r="M327" s="700"/>
      <c r="N327" s="700"/>
      <c r="O327" s="700"/>
      <c r="P327" s="700"/>
      <c r="Q327" s="700"/>
      <c r="R327" s="700"/>
      <c r="S327" s="700"/>
    </row>
    <row r="328" spans="1:19" ht="22.5" hidden="1" customHeight="1">
      <c r="A328" s="692">
        <v>2</v>
      </c>
      <c r="B328" s="692" t="s">
        <v>910</v>
      </c>
      <c r="C328" s="692" t="s">
        <v>909</v>
      </c>
      <c r="D328" s="702">
        <v>12</v>
      </c>
      <c r="E328" s="703" t="s">
        <v>945</v>
      </c>
      <c r="F328" s="696" t="s">
        <v>2999</v>
      </c>
      <c r="G328" s="717" t="s">
        <v>390</v>
      </c>
      <c r="H328" s="697">
        <v>0</v>
      </c>
      <c r="I328" s="698">
        <v>0</v>
      </c>
      <c r="J328" s="699"/>
      <c r="K328" s="700"/>
      <c r="L328" s="700"/>
      <c r="M328" s="700"/>
      <c r="N328" s="700"/>
      <c r="O328" s="700"/>
      <c r="P328" s="700"/>
      <c r="Q328" s="700"/>
      <c r="R328" s="700"/>
      <c r="S328" s="700"/>
    </row>
    <row r="329" spans="1:19" ht="22.5" hidden="1" customHeight="1">
      <c r="A329" s="692">
        <v>2</v>
      </c>
      <c r="B329" s="692" t="s">
        <v>910</v>
      </c>
      <c r="C329" s="692" t="s">
        <v>909</v>
      </c>
      <c r="D329" s="702">
        <v>12</v>
      </c>
      <c r="E329" s="703" t="s">
        <v>945</v>
      </c>
      <c r="F329" s="696" t="s">
        <v>3000</v>
      </c>
      <c r="G329" s="717" t="s">
        <v>391</v>
      </c>
      <c r="H329" s="697">
        <v>0</v>
      </c>
      <c r="I329" s="698">
        <v>0</v>
      </c>
      <c r="J329" s="699"/>
      <c r="K329" s="700"/>
      <c r="L329" s="700"/>
      <c r="M329" s="700"/>
      <c r="N329" s="700"/>
      <c r="O329" s="700"/>
      <c r="P329" s="700"/>
      <c r="Q329" s="700"/>
      <c r="R329" s="700"/>
      <c r="S329" s="700"/>
    </row>
    <row r="330" spans="1:19" ht="22.5" hidden="1" customHeight="1">
      <c r="A330" s="692">
        <v>2</v>
      </c>
      <c r="B330" s="692" t="s">
        <v>910</v>
      </c>
      <c r="C330" s="692" t="s">
        <v>909</v>
      </c>
      <c r="D330" s="702">
        <v>12</v>
      </c>
      <c r="E330" s="703" t="s">
        <v>945</v>
      </c>
      <c r="F330" s="696" t="s">
        <v>3903</v>
      </c>
      <c r="G330" s="717" t="s">
        <v>392</v>
      </c>
      <c r="H330" s="697">
        <v>162588</v>
      </c>
      <c r="I330" s="698">
        <v>124261</v>
      </c>
      <c r="J330" s="699">
        <v>244180</v>
      </c>
      <c r="K330" s="700"/>
      <c r="L330" s="700"/>
      <c r="M330" s="700"/>
      <c r="N330" s="700"/>
      <c r="O330" s="700"/>
      <c r="P330" s="700"/>
      <c r="Q330" s="700"/>
      <c r="R330" s="700"/>
      <c r="S330" s="700"/>
    </row>
    <row r="331" spans="1:19" ht="22.5" hidden="1" customHeight="1">
      <c r="A331" s="692">
        <v>2</v>
      </c>
      <c r="B331" s="692" t="s">
        <v>910</v>
      </c>
      <c r="C331" s="692" t="s">
        <v>909</v>
      </c>
      <c r="D331" s="702">
        <v>9</v>
      </c>
      <c r="E331" s="703" t="s">
        <v>945</v>
      </c>
      <c r="F331" s="696" t="s">
        <v>3904</v>
      </c>
      <c r="G331" s="717" t="s">
        <v>393</v>
      </c>
      <c r="H331" s="697">
        <v>0</v>
      </c>
      <c r="I331" s="698">
        <v>0</v>
      </c>
      <c r="J331" s="699"/>
      <c r="K331" s="700"/>
      <c r="L331" s="700"/>
      <c r="M331" s="700"/>
      <c r="N331" s="700"/>
      <c r="O331" s="700"/>
      <c r="P331" s="700"/>
      <c r="Q331" s="700"/>
      <c r="R331" s="700"/>
      <c r="S331" s="700"/>
    </row>
    <row r="332" spans="1:19" ht="22.5" hidden="1" customHeight="1">
      <c r="A332" s="692">
        <v>2</v>
      </c>
      <c r="B332" s="692" t="s">
        <v>910</v>
      </c>
      <c r="C332" s="692" t="s">
        <v>909</v>
      </c>
      <c r="D332" s="702">
        <v>9</v>
      </c>
      <c r="E332" s="703" t="s">
        <v>945</v>
      </c>
      <c r="F332" s="696" t="s">
        <v>3905</v>
      </c>
      <c r="G332" s="717" t="s">
        <v>394</v>
      </c>
      <c r="H332" s="697">
        <v>0</v>
      </c>
      <c r="I332" s="698">
        <v>0</v>
      </c>
      <c r="J332" s="699"/>
      <c r="K332" s="700"/>
      <c r="L332" s="700"/>
      <c r="M332" s="700"/>
      <c r="N332" s="700"/>
      <c r="O332" s="700"/>
      <c r="P332" s="700"/>
      <c r="Q332" s="700"/>
      <c r="R332" s="700"/>
      <c r="S332" s="700"/>
    </row>
    <row r="333" spans="1:19" ht="22.5" hidden="1" customHeight="1">
      <c r="A333" s="692">
        <v>2</v>
      </c>
      <c r="B333" s="692" t="s">
        <v>910</v>
      </c>
      <c r="C333" s="692" t="s">
        <v>909</v>
      </c>
      <c r="D333" s="702">
        <v>9</v>
      </c>
      <c r="E333" s="703" t="s">
        <v>945</v>
      </c>
      <c r="F333" s="696" t="s">
        <v>3906</v>
      </c>
      <c r="G333" s="717" t="s">
        <v>395</v>
      </c>
      <c r="H333" s="697">
        <v>0</v>
      </c>
      <c r="I333" s="698">
        <v>0</v>
      </c>
      <c r="J333" s="699"/>
      <c r="K333" s="700"/>
      <c r="L333" s="700"/>
      <c r="M333" s="700"/>
      <c r="N333" s="700"/>
      <c r="O333" s="700"/>
      <c r="P333" s="700"/>
      <c r="Q333" s="700"/>
      <c r="R333" s="700"/>
      <c r="S333" s="700"/>
    </row>
    <row r="334" spans="1:19" ht="22.5" hidden="1" customHeight="1">
      <c r="A334" s="692">
        <v>2</v>
      </c>
      <c r="B334" s="692" t="s">
        <v>910</v>
      </c>
      <c r="C334" s="692" t="s">
        <v>909</v>
      </c>
      <c r="D334" s="702">
        <v>9</v>
      </c>
      <c r="E334" s="703" t="s">
        <v>945</v>
      </c>
      <c r="F334" s="696" t="s">
        <v>3907</v>
      </c>
      <c r="G334" s="717" t="s">
        <v>396</v>
      </c>
      <c r="H334" s="697">
        <v>0</v>
      </c>
      <c r="I334" s="698">
        <v>0</v>
      </c>
      <c r="J334" s="699"/>
      <c r="K334" s="700"/>
      <c r="L334" s="700"/>
      <c r="M334" s="700"/>
      <c r="N334" s="700"/>
      <c r="O334" s="700"/>
      <c r="P334" s="700"/>
      <c r="Q334" s="700"/>
      <c r="R334" s="700"/>
      <c r="S334" s="700"/>
    </row>
    <row r="335" spans="1:19" ht="22.5" hidden="1" customHeight="1">
      <c r="A335" s="692">
        <v>2</v>
      </c>
      <c r="B335" s="692" t="s">
        <v>910</v>
      </c>
      <c r="C335" s="692" t="s">
        <v>909</v>
      </c>
      <c r="D335" s="702">
        <v>9</v>
      </c>
      <c r="E335" s="703" t="s">
        <v>945</v>
      </c>
      <c r="F335" s="696" t="s">
        <v>3908</v>
      </c>
      <c r="G335" s="717" t="s">
        <v>397</v>
      </c>
      <c r="H335" s="697">
        <v>0</v>
      </c>
      <c r="I335" s="698">
        <v>0</v>
      </c>
      <c r="J335" s="699"/>
      <c r="K335" s="700"/>
      <c r="L335" s="700"/>
      <c r="M335" s="700"/>
      <c r="N335" s="700"/>
      <c r="O335" s="700"/>
      <c r="P335" s="700"/>
      <c r="Q335" s="700"/>
      <c r="R335" s="700"/>
      <c r="S335" s="700"/>
    </row>
    <row r="336" spans="1:19" ht="22.5" hidden="1" customHeight="1">
      <c r="A336" s="692">
        <v>2</v>
      </c>
      <c r="B336" s="692" t="s">
        <v>910</v>
      </c>
      <c r="C336" s="692" t="s">
        <v>909</v>
      </c>
      <c r="D336" s="702">
        <v>9</v>
      </c>
      <c r="E336" s="703" t="s">
        <v>945</v>
      </c>
      <c r="F336" s="696" t="s">
        <v>3909</v>
      </c>
      <c r="G336" s="717" t="s">
        <v>398</v>
      </c>
      <c r="H336" s="697">
        <v>0</v>
      </c>
      <c r="I336" s="698">
        <v>0</v>
      </c>
      <c r="J336" s="699"/>
      <c r="K336" s="700"/>
      <c r="L336" s="700"/>
      <c r="M336" s="700"/>
      <c r="N336" s="700"/>
      <c r="O336" s="700"/>
      <c r="P336" s="700"/>
      <c r="Q336" s="700"/>
      <c r="R336" s="700"/>
      <c r="S336" s="700"/>
    </row>
    <row r="337" spans="1:19" ht="22.5" hidden="1" customHeight="1">
      <c r="A337" s="692">
        <v>2</v>
      </c>
      <c r="B337" s="692" t="s">
        <v>910</v>
      </c>
      <c r="C337" s="692" t="s">
        <v>909</v>
      </c>
      <c r="D337" s="702">
        <v>9</v>
      </c>
      <c r="E337" s="703" t="s">
        <v>945</v>
      </c>
      <c r="F337" s="696" t="s">
        <v>3910</v>
      </c>
      <c r="G337" s="717" t="s">
        <v>399</v>
      </c>
      <c r="H337" s="697">
        <v>0</v>
      </c>
      <c r="I337" s="698">
        <v>0</v>
      </c>
      <c r="J337" s="699"/>
      <c r="K337" s="700"/>
      <c r="L337" s="700"/>
      <c r="M337" s="700"/>
      <c r="N337" s="700"/>
      <c r="O337" s="700"/>
      <c r="P337" s="700"/>
      <c r="Q337" s="700"/>
      <c r="R337" s="700"/>
      <c r="S337" s="700"/>
    </row>
    <row r="338" spans="1:19" ht="22.5" hidden="1" customHeight="1">
      <c r="A338" s="692">
        <v>2</v>
      </c>
      <c r="B338" s="692" t="s">
        <v>910</v>
      </c>
      <c r="C338" s="692" t="s">
        <v>909</v>
      </c>
      <c r="D338" s="702">
        <v>9</v>
      </c>
      <c r="E338" s="703" t="s">
        <v>945</v>
      </c>
      <c r="F338" s="696" t="s">
        <v>3911</v>
      </c>
      <c r="G338" s="717" t="s">
        <v>400</v>
      </c>
      <c r="H338" s="697">
        <v>0</v>
      </c>
      <c r="I338" s="698">
        <v>0</v>
      </c>
      <c r="J338" s="699"/>
      <c r="K338" s="700"/>
      <c r="L338" s="700"/>
      <c r="M338" s="700"/>
      <c r="N338" s="700"/>
      <c r="O338" s="700"/>
      <c r="P338" s="700"/>
      <c r="Q338" s="700"/>
      <c r="R338" s="700"/>
      <c r="S338" s="700"/>
    </row>
    <row r="339" spans="1:19" ht="22.5" hidden="1" customHeight="1">
      <c r="A339" s="692">
        <v>2</v>
      </c>
      <c r="B339" s="692" t="s">
        <v>910</v>
      </c>
      <c r="C339" s="692" t="s">
        <v>909</v>
      </c>
      <c r="D339" s="702">
        <v>9</v>
      </c>
      <c r="E339" s="703" t="s">
        <v>945</v>
      </c>
      <c r="F339" s="696" t="s">
        <v>3912</v>
      </c>
      <c r="G339" s="717" t="s">
        <v>401</v>
      </c>
      <c r="H339" s="697">
        <v>856232</v>
      </c>
      <c r="I339" s="698">
        <v>4356232</v>
      </c>
      <c r="J339" s="699">
        <v>3500000</v>
      </c>
      <c r="K339" s="700"/>
      <c r="L339" s="700"/>
      <c r="M339" s="700"/>
      <c r="N339" s="700"/>
      <c r="O339" s="700"/>
      <c r="P339" s="700"/>
      <c r="Q339" s="700"/>
      <c r="R339" s="700"/>
      <c r="S339" s="700"/>
    </row>
    <row r="340" spans="1:19" ht="22.5" hidden="1" customHeight="1">
      <c r="A340" s="692">
        <v>2</v>
      </c>
      <c r="B340" s="692" t="s">
        <v>910</v>
      </c>
      <c r="C340" s="692" t="s">
        <v>909</v>
      </c>
      <c r="D340" s="702">
        <v>9</v>
      </c>
      <c r="E340" s="703" t="s">
        <v>945</v>
      </c>
      <c r="F340" s="696" t="s">
        <v>3913</v>
      </c>
      <c r="G340" s="717" t="s">
        <v>402</v>
      </c>
      <c r="H340" s="697">
        <v>0</v>
      </c>
      <c r="I340" s="698">
        <v>0</v>
      </c>
      <c r="J340" s="699"/>
      <c r="K340" s="700"/>
      <c r="L340" s="700"/>
      <c r="M340" s="700"/>
      <c r="N340" s="700"/>
      <c r="O340" s="700"/>
      <c r="P340" s="700"/>
      <c r="Q340" s="700"/>
      <c r="R340" s="700"/>
      <c r="S340" s="700"/>
    </row>
    <row r="341" spans="1:19" ht="22.5" hidden="1" customHeight="1">
      <c r="A341" s="692">
        <v>2</v>
      </c>
      <c r="B341" s="692" t="s">
        <v>910</v>
      </c>
      <c r="C341" s="692" t="s">
        <v>909</v>
      </c>
      <c r="D341" s="702">
        <v>9</v>
      </c>
      <c r="E341" s="703" t="s">
        <v>945</v>
      </c>
      <c r="F341" s="696" t="s">
        <v>3914</v>
      </c>
      <c r="G341" s="717" t="s">
        <v>403</v>
      </c>
      <c r="H341" s="697">
        <v>0</v>
      </c>
      <c r="I341" s="698">
        <v>0</v>
      </c>
      <c r="J341" s="699"/>
      <c r="K341" s="700"/>
      <c r="L341" s="700"/>
      <c r="M341" s="700"/>
      <c r="N341" s="700"/>
      <c r="O341" s="700"/>
      <c r="P341" s="700"/>
      <c r="Q341" s="700"/>
      <c r="R341" s="700"/>
      <c r="S341" s="700"/>
    </row>
    <row r="342" spans="1:19" ht="22.5" hidden="1" customHeight="1">
      <c r="A342" s="692">
        <v>2</v>
      </c>
      <c r="B342" s="692" t="s">
        <v>910</v>
      </c>
      <c r="C342" s="692" t="s">
        <v>909</v>
      </c>
      <c r="D342" s="702">
        <v>10.1</v>
      </c>
      <c r="E342" s="703" t="s">
        <v>945</v>
      </c>
      <c r="F342" s="696" t="s">
        <v>3915</v>
      </c>
      <c r="G342" s="717" t="s">
        <v>387</v>
      </c>
      <c r="H342" s="697">
        <v>0</v>
      </c>
      <c r="I342" s="698">
        <v>0</v>
      </c>
      <c r="J342" s="699"/>
      <c r="K342" s="700"/>
      <c r="L342" s="700"/>
      <c r="M342" s="700"/>
      <c r="N342" s="700"/>
      <c r="O342" s="700"/>
      <c r="P342" s="700"/>
      <c r="Q342" s="700"/>
      <c r="R342" s="700"/>
      <c r="S342" s="700"/>
    </row>
    <row r="343" spans="1:19" ht="22.5" hidden="1" customHeight="1">
      <c r="A343" s="692">
        <v>2</v>
      </c>
      <c r="B343" s="692" t="s">
        <v>910</v>
      </c>
      <c r="C343" s="692" t="s">
        <v>909</v>
      </c>
      <c r="D343" s="702">
        <v>10.199999999999999</v>
      </c>
      <c r="E343" s="703" t="s">
        <v>945</v>
      </c>
      <c r="F343" s="696" t="s">
        <v>3916</v>
      </c>
      <c r="G343" s="717" t="s">
        <v>404</v>
      </c>
      <c r="H343" s="697">
        <v>0</v>
      </c>
      <c r="I343" s="698">
        <v>0</v>
      </c>
      <c r="J343" s="699"/>
      <c r="K343" s="700"/>
      <c r="L343" s="700"/>
      <c r="M343" s="700"/>
      <c r="N343" s="700"/>
      <c r="O343" s="700"/>
      <c r="P343" s="700"/>
      <c r="Q343" s="700"/>
      <c r="R343" s="700"/>
      <c r="S343" s="700"/>
    </row>
    <row r="344" spans="1:19" ht="22.5" hidden="1" customHeight="1">
      <c r="A344" s="692">
        <v>2</v>
      </c>
      <c r="B344" s="692" t="s">
        <v>910</v>
      </c>
      <c r="C344" s="692" t="s">
        <v>909</v>
      </c>
      <c r="D344" s="702">
        <v>10.199999999999999</v>
      </c>
      <c r="E344" s="703" t="s">
        <v>945</v>
      </c>
      <c r="F344" s="696" t="s">
        <v>3917</v>
      </c>
      <c r="G344" s="717" t="s">
        <v>405</v>
      </c>
      <c r="H344" s="697">
        <v>0</v>
      </c>
      <c r="I344" s="698">
        <v>0</v>
      </c>
      <c r="J344" s="699"/>
      <c r="K344" s="700"/>
      <c r="L344" s="700"/>
      <c r="M344" s="700"/>
      <c r="N344" s="700"/>
      <c r="O344" s="700"/>
      <c r="P344" s="700"/>
      <c r="Q344" s="700"/>
      <c r="R344" s="700"/>
      <c r="S344" s="700"/>
    </row>
    <row r="345" spans="1:19" ht="22.5" hidden="1" customHeight="1">
      <c r="A345" s="692">
        <v>2</v>
      </c>
      <c r="B345" s="692" t="s">
        <v>910</v>
      </c>
      <c r="C345" s="692" t="s">
        <v>909</v>
      </c>
      <c r="D345" s="702">
        <v>10.3</v>
      </c>
      <c r="E345" s="703" t="s">
        <v>945</v>
      </c>
      <c r="F345" s="696" t="s">
        <v>3001</v>
      </c>
      <c r="G345" s="717" t="s">
        <v>406</v>
      </c>
      <c r="H345" s="697">
        <v>0</v>
      </c>
      <c r="I345" s="698">
        <v>0</v>
      </c>
      <c r="J345" s="699"/>
      <c r="K345" s="700"/>
      <c r="L345" s="700"/>
      <c r="M345" s="700"/>
      <c r="N345" s="700"/>
      <c r="O345" s="700"/>
      <c r="P345" s="700"/>
      <c r="Q345" s="700"/>
      <c r="R345" s="700"/>
      <c r="S345" s="700"/>
    </row>
    <row r="346" spans="1:19" ht="22.5" hidden="1" customHeight="1">
      <c r="A346" s="692">
        <v>2</v>
      </c>
      <c r="B346" s="692" t="s">
        <v>910</v>
      </c>
      <c r="C346" s="692" t="s">
        <v>909</v>
      </c>
      <c r="D346" s="702">
        <v>10.3</v>
      </c>
      <c r="E346" s="703" t="s">
        <v>945</v>
      </c>
      <c r="F346" s="696" t="s">
        <v>3002</v>
      </c>
      <c r="G346" s="717" t="s">
        <v>2207</v>
      </c>
      <c r="H346" s="697">
        <v>0</v>
      </c>
      <c r="I346" s="698">
        <v>0</v>
      </c>
      <c r="J346" s="699"/>
      <c r="K346" s="700"/>
      <c r="L346" s="700"/>
      <c r="M346" s="700"/>
      <c r="N346" s="700"/>
      <c r="O346" s="700"/>
      <c r="P346" s="700"/>
      <c r="Q346" s="700"/>
      <c r="R346" s="700"/>
      <c r="S346" s="700"/>
    </row>
    <row r="347" spans="1:19" ht="22.5" hidden="1" customHeight="1">
      <c r="A347" s="692">
        <v>2</v>
      </c>
      <c r="B347" s="692" t="s">
        <v>910</v>
      </c>
      <c r="C347" s="692" t="s">
        <v>909</v>
      </c>
      <c r="D347" s="702">
        <v>10.3</v>
      </c>
      <c r="E347" s="703" t="s">
        <v>945</v>
      </c>
      <c r="F347" s="696" t="s">
        <v>3003</v>
      </c>
      <c r="G347" s="717" t="s">
        <v>388</v>
      </c>
      <c r="H347" s="697">
        <v>0</v>
      </c>
      <c r="I347" s="698">
        <v>0</v>
      </c>
      <c r="J347" s="699"/>
      <c r="K347" s="700"/>
      <c r="L347" s="700"/>
      <c r="M347" s="700"/>
      <c r="N347" s="700"/>
      <c r="O347" s="700"/>
      <c r="P347" s="700"/>
      <c r="Q347" s="700"/>
      <c r="R347" s="700"/>
      <c r="S347" s="700"/>
    </row>
    <row r="348" spans="1:19" ht="22.5" hidden="1" customHeight="1">
      <c r="A348" s="692">
        <v>2</v>
      </c>
      <c r="B348" s="692" t="s">
        <v>910</v>
      </c>
      <c r="C348" s="692" t="s">
        <v>909</v>
      </c>
      <c r="D348" s="702">
        <v>12</v>
      </c>
      <c r="E348" s="703" t="s">
        <v>945</v>
      </c>
      <c r="F348" s="696" t="s">
        <v>3018</v>
      </c>
      <c r="G348" s="717" t="s">
        <v>408</v>
      </c>
      <c r="H348" s="697">
        <v>11934787.060000001</v>
      </c>
      <c r="I348" s="698">
        <v>11934787.060000001</v>
      </c>
      <c r="J348" s="699">
        <v>11934787.060000001</v>
      </c>
      <c r="K348" s="700"/>
      <c r="L348" s="700"/>
      <c r="M348" s="700"/>
      <c r="N348" s="700"/>
      <c r="O348" s="700"/>
      <c r="P348" s="700"/>
      <c r="Q348" s="700"/>
      <c r="R348" s="700"/>
      <c r="S348" s="700"/>
    </row>
    <row r="349" spans="1:19" ht="22.5" hidden="1" customHeight="1">
      <c r="A349" s="692">
        <v>2</v>
      </c>
      <c r="B349" s="692" t="s">
        <v>910</v>
      </c>
      <c r="C349" s="692" t="s">
        <v>909</v>
      </c>
      <c r="D349" s="702">
        <v>12</v>
      </c>
      <c r="E349" s="703" t="s">
        <v>945</v>
      </c>
      <c r="F349" s="696" t="s">
        <v>3019</v>
      </c>
      <c r="G349" s="717" t="s">
        <v>409</v>
      </c>
      <c r="H349" s="697">
        <v>407350</v>
      </c>
      <c r="I349" s="698">
        <v>416664</v>
      </c>
      <c r="J349" s="699">
        <v>423922</v>
      </c>
      <c r="K349" s="700"/>
      <c r="L349" s="700"/>
      <c r="M349" s="700"/>
      <c r="N349" s="700"/>
      <c r="O349" s="700"/>
      <c r="P349" s="700"/>
      <c r="Q349" s="700"/>
      <c r="R349" s="700"/>
      <c r="S349" s="700"/>
    </row>
    <row r="350" spans="1:19" ht="22.5" hidden="1" customHeight="1">
      <c r="A350" s="692">
        <v>2</v>
      </c>
      <c r="B350" s="692" t="s">
        <v>910</v>
      </c>
      <c r="C350" s="692" t="s">
        <v>909</v>
      </c>
      <c r="D350" s="702">
        <v>12</v>
      </c>
      <c r="E350" s="703" t="s">
        <v>945</v>
      </c>
      <c r="F350" s="696" t="s">
        <v>3020</v>
      </c>
      <c r="G350" s="717" t="s">
        <v>3918</v>
      </c>
      <c r="H350" s="697">
        <v>0</v>
      </c>
      <c r="I350" s="698">
        <v>0</v>
      </c>
      <c r="J350" s="699"/>
      <c r="K350" s="700"/>
      <c r="L350" s="700"/>
      <c r="M350" s="700"/>
      <c r="N350" s="700"/>
      <c r="O350" s="700"/>
      <c r="P350" s="700"/>
      <c r="Q350" s="700"/>
      <c r="R350" s="700"/>
      <c r="S350" s="700"/>
    </row>
    <row r="351" spans="1:19" ht="22.5" hidden="1" customHeight="1">
      <c r="A351" s="692">
        <v>2</v>
      </c>
      <c r="B351" s="692" t="s">
        <v>910</v>
      </c>
      <c r="C351" s="692" t="s">
        <v>909</v>
      </c>
      <c r="D351" s="702">
        <v>12</v>
      </c>
      <c r="E351" s="703" t="s">
        <v>945</v>
      </c>
      <c r="F351" s="696" t="s">
        <v>3021</v>
      </c>
      <c r="G351" s="717" t="s">
        <v>411</v>
      </c>
      <c r="H351" s="697">
        <v>0</v>
      </c>
      <c r="I351" s="698">
        <v>0</v>
      </c>
      <c r="J351" s="699"/>
      <c r="K351" s="700"/>
      <c r="L351" s="700"/>
      <c r="M351" s="700"/>
      <c r="N351" s="700"/>
      <c r="O351" s="700"/>
      <c r="P351" s="700"/>
      <c r="Q351" s="700"/>
      <c r="R351" s="700"/>
      <c r="S351" s="700"/>
    </row>
    <row r="352" spans="1:19" ht="22.5" hidden="1" customHeight="1">
      <c r="A352" s="692">
        <v>2</v>
      </c>
      <c r="B352" s="692" t="s">
        <v>910</v>
      </c>
      <c r="C352" s="692" t="s">
        <v>909</v>
      </c>
      <c r="D352" s="702">
        <v>12</v>
      </c>
      <c r="E352" s="703" t="s">
        <v>945</v>
      </c>
      <c r="F352" s="696" t="s">
        <v>3022</v>
      </c>
      <c r="G352" s="717" t="s">
        <v>2223</v>
      </c>
      <c r="H352" s="697">
        <v>0</v>
      </c>
      <c r="I352" s="698">
        <v>0</v>
      </c>
      <c r="J352" s="699"/>
      <c r="K352" s="700"/>
      <c r="L352" s="700"/>
      <c r="M352" s="700"/>
      <c r="N352" s="700"/>
      <c r="O352" s="700"/>
      <c r="P352" s="700"/>
      <c r="Q352" s="700"/>
      <c r="R352" s="700"/>
      <c r="S352" s="700"/>
    </row>
    <row r="353" spans="1:19" ht="22.5" hidden="1" customHeight="1">
      <c r="A353" s="692">
        <v>2</v>
      </c>
      <c r="B353" s="692" t="s">
        <v>910</v>
      </c>
      <c r="C353" s="692" t="s">
        <v>909</v>
      </c>
      <c r="D353" s="702">
        <v>12</v>
      </c>
      <c r="E353" s="703" t="s">
        <v>945</v>
      </c>
      <c r="F353" s="696" t="s">
        <v>3024</v>
      </c>
      <c r="G353" s="717" t="s">
        <v>413</v>
      </c>
      <c r="H353" s="697">
        <v>0</v>
      </c>
      <c r="I353" s="698">
        <v>0</v>
      </c>
      <c r="J353" s="699"/>
      <c r="K353" s="700"/>
      <c r="L353" s="700"/>
      <c r="M353" s="700"/>
      <c r="N353" s="700"/>
      <c r="O353" s="700"/>
      <c r="P353" s="700"/>
      <c r="Q353" s="700"/>
      <c r="R353" s="700"/>
      <c r="S353" s="700"/>
    </row>
    <row r="354" spans="1:19" ht="22.5" hidden="1" customHeight="1">
      <c r="A354" s="692">
        <v>2</v>
      </c>
      <c r="B354" s="692" t="s">
        <v>910</v>
      </c>
      <c r="C354" s="692" t="s">
        <v>909</v>
      </c>
      <c r="D354" s="702">
        <v>12</v>
      </c>
      <c r="E354" s="703" t="s">
        <v>945</v>
      </c>
      <c r="F354" s="696" t="s">
        <v>3025</v>
      </c>
      <c r="G354" s="717" t="s">
        <v>3919</v>
      </c>
      <c r="H354" s="697">
        <v>0</v>
      </c>
      <c r="I354" s="698">
        <v>0</v>
      </c>
      <c r="J354" s="699"/>
      <c r="K354" s="700"/>
      <c r="L354" s="700"/>
      <c r="M354" s="700"/>
      <c r="N354" s="700"/>
      <c r="O354" s="700"/>
      <c r="P354" s="700"/>
      <c r="Q354" s="700"/>
      <c r="R354" s="700"/>
      <c r="S354" s="700"/>
    </row>
    <row r="355" spans="1:19" ht="22.5" hidden="1" customHeight="1">
      <c r="A355" s="692">
        <v>2</v>
      </c>
      <c r="B355" s="692" t="s">
        <v>910</v>
      </c>
      <c r="C355" s="692" t="s">
        <v>909</v>
      </c>
      <c r="D355" s="702" t="s">
        <v>2592</v>
      </c>
      <c r="E355" s="703" t="s">
        <v>945</v>
      </c>
      <c r="F355" s="696" t="s">
        <v>3026</v>
      </c>
      <c r="G355" s="717" t="s">
        <v>415</v>
      </c>
      <c r="H355" s="697">
        <v>432589.75</v>
      </c>
      <c r="I355" s="698">
        <v>432525.75</v>
      </c>
      <c r="J355" s="699">
        <v>327025.75</v>
      </c>
      <c r="K355" s="700"/>
      <c r="L355" s="700"/>
      <c r="M355" s="700"/>
      <c r="N355" s="700"/>
      <c r="O355" s="700"/>
      <c r="P355" s="700"/>
      <c r="Q355" s="700"/>
      <c r="R355" s="700"/>
      <c r="S355" s="700"/>
    </row>
    <row r="356" spans="1:19" ht="22.5" hidden="1" customHeight="1">
      <c r="A356" s="692">
        <v>2</v>
      </c>
      <c r="B356" s="692" t="s">
        <v>910</v>
      </c>
      <c r="C356" s="692" t="s">
        <v>909</v>
      </c>
      <c r="D356" s="706" t="s">
        <v>2591</v>
      </c>
      <c r="E356" s="707" t="s">
        <v>945</v>
      </c>
      <c r="F356" s="696" t="s">
        <v>3028</v>
      </c>
      <c r="G356" s="717" t="s">
        <v>417</v>
      </c>
      <c r="H356" s="697">
        <v>6511.49</v>
      </c>
      <c r="I356" s="698">
        <v>9986.4</v>
      </c>
      <c r="J356" s="699">
        <v>26236.02</v>
      </c>
      <c r="K356" s="700"/>
      <c r="L356" s="700"/>
      <c r="M356" s="700"/>
      <c r="N356" s="700"/>
      <c r="O356" s="700"/>
      <c r="P356" s="700"/>
      <c r="Q356" s="700"/>
      <c r="R356" s="700"/>
      <c r="S356" s="700"/>
    </row>
    <row r="357" spans="1:19" ht="22.5" hidden="1" customHeight="1">
      <c r="A357" s="692">
        <v>2</v>
      </c>
      <c r="B357" s="692" t="s">
        <v>910</v>
      </c>
      <c r="C357" s="692" t="s">
        <v>909</v>
      </c>
      <c r="D357" s="702" t="s">
        <v>2592</v>
      </c>
      <c r="E357" s="703" t="s">
        <v>945</v>
      </c>
      <c r="F357" s="696" t="s">
        <v>3030</v>
      </c>
      <c r="G357" s="717" t="s">
        <v>418</v>
      </c>
      <c r="H357" s="697">
        <v>0</v>
      </c>
      <c r="I357" s="698">
        <v>0</v>
      </c>
      <c r="J357" s="699"/>
      <c r="K357" s="700"/>
      <c r="L357" s="700"/>
      <c r="M357" s="700"/>
      <c r="N357" s="700"/>
      <c r="O357" s="700"/>
      <c r="P357" s="700"/>
      <c r="Q357" s="700"/>
      <c r="R357" s="700"/>
      <c r="S357" s="700"/>
    </row>
    <row r="358" spans="1:19" ht="22.5" hidden="1" customHeight="1">
      <c r="A358" s="692">
        <v>2</v>
      </c>
      <c r="B358" s="692" t="s">
        <v>910</v>
      </c>
      <c r="C358" s="692" t="s">
        <v>909</v>
      </c>
      <c r="D358" s="706" t="s">
        <v>2590</v>
      </c>
      <c r="E358" s="708"/>
      <c r="F358" s="701" t="s">
        <v>3920</v>
      </c>
      <c r="G358" s="718" t="s">
        <v>3921</v>
      </c>
      <c r="H358" s="697">
        <v>38999</v>
      </c>
      <c r="I358" s="698">
        <v>38999</v>
      </c>
      <c r="J358" s="699">
        <v>38999</v>
      </c>
      <c r="K358" s="700"/>
      <c r="L358" s="700"/>
      <c r="M358" s="700"/>
      <c r="N358" s="700"/>
      <c r="O358" s="700"/>
      <c r="P358" s="700"/>
      <c r="Q358" s="700"/>
      <c r="R358" s="700"/>
      <c r="S358" s="700"/>
    </row>
    <row r="359" spans="1:19" ht="22.5" hidden="1" customHeight="1">
      <c r="A359" s="692">
        <v>2</v>
      </c>
      <c r="B359" s="692" t="s">
        <v>910</v>
      </c>
      <c r="C359" s="692" t="s">
        <v>909</v>
      </c>
      <c r="D359" s="706" t="s">
        <v>2589</v>
      </c>
      <c r="E359" s="707" t="s">
        <v>945</v>
      </c>
      <c r="F359" s="696" t="s">
        <v>3922</v>
      </c>
      <c r="G359" s="717" t="s">
        <v>420</v>
      </c>
      <c r="H359" s="697">
        <v>204625</v>
      </c>
      <c r="I359" s="698">
        <v>204210</v>
      </c>
      <c r="J359" s="699">
        <v>206670</v>
      </c>
      <c r="K359" s="700"/>
      <c r="L359" s="700"/>
      <c r="M359" s="700"/>
      <c r="N359" s="700"/>
      <c r="O359" s="700"/>
      <c r="P359" s="700"/>
      <c r="Q359" s="700"/>
      <c r="R359" s="700"/>
      <c r="S359" s="700"/>
    </row>
    <row r="360" spans="1:19" ht="22.5" hidden="1" customHeight="1">
      <c r="A360" s="692">
        <v>2</v>
      </c>
      <c r="B360" s="692" t="s">
        <v>910</v>
      </c>
      <c r="C360" s="692" t="s">
        <v>909</v>
      </c>
      <c r="D360" s="702" t="s">
        <v>2588</v>
      </c>
      <c r="E360" s="703" t="s">
        <v>945</v>
      </c>
      <c r="F360" s="696" t="s">
        <v>3031</v>
      </c>
      <c r="G360" s="717" t="s">
        <v>421</v>
      </c>
      <c r="H360" s="697">
        <v>0</v>
      </c>
      <c r="I360" s="698">
        <v>0</v>
      </c>
      <c r="J360" s="699"/>
      <c r="K360" s="700"/>
      <c r="L360" s="700"/>
      <c r="M360" s="700"/>
      <c r="N360" s="700"/>
      <c r="O360" s="700"/>
      <c r="P360" s="700"/>
      <c r="Q360" s="700"/>
      <c r="R360" s="700"/>
      <c r="S360" s="700"/>
    </row>
    <row r="361" spans="1:19" ht="22.5" customHeight="1">
      <c r="A361" s="692">
        <v>2</v>
      </c>
      <c r="B361" s="692" t="s">
        <v>910</v>
      </c>
      <c r="C361" s="692" t="s">
        <v>909</v>
      </c>
      <c r="D361" s="702">
        <v>11.2</v>
      </c>
      <c r="E361" s="703"/>
      <c r="F361" s="696" t="s">
        <v>3032</v>
      </c>
      <c r="G361" s="717" t="s">
        <v>422</v>
      </c>
      <c r="H361" s="697">
        <v>512210</v>
      </c>
      <c r="I361" s="698">
        <v>512210</v>
      </c>
      <c r="J361" s="699">
        <v>3710</v>
      </c>
      <c r="K361" s="700"/>
      <c r="L361" s="700"/>
      <c r="M361" s="700"/>
      <c r="N361" s="700"/>
      <c r="O361" s="700"/>
      <c r="P361" s="700"/>
      <c r="Q361" s="700"/>
      <c r="R361" s="700"/>
      <c r="S361" s="700"/>
    </row>
    <row r="362" spans="1:19" ht="22.5" hidden="1" customHeight="1">
      <c r="A362" s="692">
        <v>2</v>
      </c>
      <c r="B362" s="692" t="s">
        <v>910</v>
      </c>
      <c r="C362" s="692" t="s">
        <v>909</v>
      </c>
      <c r="D362" s="702">
        <v>11.1</v>
      </c>
      <c r="E362" s="703" t="s">
        <v>945</v>
      </c>
      <c r="F362" s="696" t="s">
        <v>3033</v>
      </c>
      <c r="G362" s="717" t="s">
        <v>423</v>
      </c>
      <c r="H362" s="697">
        <v>3967624.45</v>
      </c>
      <c r="I362" s="698">
        <v>3409520.46</v>
      </c>
      <c r="J362" s="699">
        <v>3003950.21</v>
      </c>
      <c r="K362" s="700"/>
      <c r="L362" s="700"/>
      <c r="M362" s="700"/>
      <c r="N362" s="700"/>
      <c r="O362" s="700"/>
      <c r="P362" s="700"/>
      <c r="Q362" s="700"/>
      <c r="R362" s="700"/>
      <c r="S362" s="700"/>
    </row>
    <row r="363" spans="1:19" ht="22.5" hidden="1" customHeight="1">
      <c r="A363" s="692">
        <v>2</v>
      </c>
      <c r="B363" s="692" t="s">
        <v>910</v>
      </c>
      <c r="C363" s="692" t="s">
        <v>909</v>
      </c>
      <c r="D363" s="702">
        <v>11.1</v>
      </c>
      <c r="E363" s="703" t="s">
        <v>945</v>
      </c>
      <c r="F363" s="696" t="s">
        <v>3034</v>
      </c>
      <c r="G363" s="717" t="s">
        <v>3923</v>
      </c>
      <c r="H363" s="697">
        <v>4500000</v>
      </c>
      <c r="I363" s="698">
        <v>4500000</v>
      </c>
      <c r="J363" s="699">
        <v>2827590</v>
      </c>
      <c r="K363" s="700"/>
      <c r="L363" s="700"/>
      <c r="M363" s="700"/>
      <c r="N363" s="700"/>
      <c r="O363" s="700"/>
      <c r="P363" s="700"/>
      <c r="Q363" s="700"/>
      <c r="R363" s="700"/>
      <c r="S363" s="700"/>
    </row>
    <row r="364" spans="1:19" ht="22.5" hidden="1" customHeight="1">
      <c r="A364" s="692">
        <v>2</v>
      </c>
      <c r="B364" s="692" t="s">
        <v>910</v>
      </c>
      <c r="C364" s="692" t="s">
        <v>909</v>
      </c>
      <c r="D364" s="702">
        <v>11.1</v>
      </c>
      <c r="E364" s="703" t="s">
        <v>945</v>
      </c>
      <c r="F364" s="696" t="s">
        <v>3035</v>
      </c>
      <c r="G364" s="717" t="s">
        <v>425</v>
      </c>
      <c r="H364" s="697">
        <v>500000</v>
      </c>
      <c r="I364" s="698">
        <v>500000</v>
      </c>
      <c r="J364" s="699">
        <v>500000</v>
      </c>
      <c r="K364" s="700"/>
      <c r="L364" s="700"/>
      <c r="M364" s="700"/>
      <c r="N364" s="700"/>
      <c r="O364" s="700"/>
      <c r="P364" s="700"/>
      <c r="Q364" s="700"/>
      <c r="R364" s="700"/>
      <c r="S364" s="700"/>
    </row>
    <row r="365" spans="1:19" ht="22.5" hidden="1" customHeight="1">
      <c r="A365" s="692">
        <v>2</v>
      </c>
      <c r="B365" s="692" t="s">
        <v>910</v>
      </c>
      <c r="C365" s="692" t="s">
        <v>909</v>
      </c>
      <c r="D365" s="704">
        <v>11.3</v>
      </c>
      <c r="E365" s="705" t="s">
        <v>945</v>
      </c>
      <c r="F365" s="696" t="s">
        <v>3924</v>
      </c>
      <c r="G365" s="717" t="s">
        <v>3925</v>
      </c>
      <c r="H365" s="697">
        <v>0</v>
      </c>
      <c r="I365" s="698">
        <v>0</v>
      </c>
      <c r="J365" s="699"/>
      <c r="K365" s="700"/>
      <c r="L365" s="700"/>
      <c r="M365" s="700"/>
      <c r="N365" s="700"/>
      <c r="O365" s="700"/>
      <c r="P365" s="700"/>
      <c r="Q365" s="700"/>
      <c r="R365" s="700"/>
      <c r="S365" s="700"/>
    </row>
    <row r="366" spans="1:19" ht="22.5" hidden="1" customHeight="1">
      <c r="A366" s="692">
        <v>2</v>
      </c>
      <c r="B366" s="692" t="s">
        <v>910</v>
      </c>
      <c r="C366" s="692" t="s">
        <v>909</v>
      </c>
      <c r="D366" s="706" t="s">
        <v>2584</v>
      </c>
      <c r="E366" s="707" t="s">
        <v>945</v>
      </c>
      <c r="F366" s="696" t="s">
        <v>3036</v>
      </c>
      <c r="G366" s="717" t="s">
        <v>426</v>
      </c>
      <c r="H366" s="697">
        <v>2647640.9700000002</v>
      </c>
      <c r="I366" s="698">
        <v>9893075.5199999996</v>
      </c>
      <c r="J366" s="699">
        <v>1033100.18</v>
      </c>
      <c r="K366" s="700"/>
      <c r="L366" s="700"/>
      <c r="M366" s="700"/>
      <c r="N366" s="700"/>
      <c r="O366" s="700"/>
      <c r="P366" s="700"/>
      <c r="Q366" s="700"/>
      <c r="R366" s="700"/>
      <c r="S366" s="700"/>
    </row>
    <row r="367" spans="1:19" ht="22.5" hidden="1" customHeight="1">
      <c r="A367" s="692">
        <v>2</v>
      </c>
      <c r="B367" s="692" t="s">
        <v>910</v>
      </c>
      <c r="C367" s="692" t="s">
        <v>909</v>
      </c>
      <c r="D367" s="702" t="s">
        <v>2586</v>
      </c>
      <c r="E367" s="703" t="s">
        <v>945</v>
      </c>
      <c r="F367" s="696" t="s">
        <v>3039</v>
      </c>
      <c r="G367" s="717" t="s">
        <v>427</v>
      </c>
      <c r="H367" s="697">
        <v>4803998.1100000003</v>
      </c>
      <c r="I367" s="698">
        <v>4803998.1100000003</v>
      </c>
      <c r="J367" s="699">
        <v>5499729.6900000004</v>
      </c>
      <c r="K367" s="700"/>
      <c r="L367" s="700"/>
      <c r="M367" s="700"/>
      <c r="N367" s="700"/>
      <c r="O367" s="700"/>
      <c r="P367" s="700"/>
      <c r="Q367" s="700"/>
      <c r="R367" s="700"/>
      <c r="S367" s="700"/>
    </row>
    <row r="368" spans="1:19" ht="22.5" hidden="1" customHeight="1">
      <c r="A368" s="692">
        <v>2</v>
      </c>
      <c r="B368" s="692" t="s">
        <v>910</v>
      </c>
      <c r="C368" s="692" t="s">
        <v>909</v>
      </c>
      <c r="D368" s="702" t="s">
        <v>2593</v>
      </c>
      <c r="E368" s="703" t="s">
        <v>945</v>
      </c>
      <c r="F368" s="696" t="s">
        <v>3040</v>
      </c>
      <c r="G368" s="717" t="s">
        <v>3926</v>
      </c>
      <c r="H368" s="697">
        <v>938</v>
      </c>
      <c r="I368" s="698">
        <v>2270</v>
      </c>
      <c r="J368" s="699">
        <v>1406</v>
      </c>
      <c r="K368" s="700"/>
      <c r="L368" s="700"/>
      <c r="M368" s="700"/>
      <c r="N368" s="700"/>
      <c r="O368" s="700"/>
      <c r="P368" s="700"/>
      <c r="Q368" s="700"/>
      <c r="R368" s="700"/>
      <c r="S368" s="700"/>
    </row>
    <row r="369" spans="1:19" ht="22.5" hidden="1" customHeight="1">
      <c r="A369" s="692">
        <v>2</v>
      </c>
      <c r="B369" s="692" t="s">
        <v>910</v>
      </c>
      <c r="C369" s="692" t="s">
        <v>909</v>
      </c>
      <c r="D369" s="702" t="s">
        <v>2585</v>
      </c>
      <c r="E369" s="703" t="s">
        <v>945</v>
      </c>
      <c r="F369" s="696" t="s">
        <v>3041</v>
      </c>
      <c r="G369" s="717" t="s">
        <v>3927</v>
      </c>
      <c r="H369" s="697">
        <v>1862</v>
      </c>
      <c r="I369" s="698">
        <v>4902</v>
      </c>
      <c r="J369" s="699">
        <v>2617</v>
      </c>
      <c r="K369" s="700"/>
      <c r="L369" s="700"/>
      <c r="M369" s="700"/>
      <c r="N369" s="700"/>
      <c r="O369" s="700"/>
      <c r="P369" s="700"/>
      <c r="Q369" s="700"/>
      <c r="R369" s="700"/>
      <c r="S369" s="700"/>
    </row>
    <row r="370" spans="1:19" ht="22.5" hidden="1" customHeight="1">
      <c r="A370" s="692">
        <v>2</v>
      </c>
      <c r="B370" s="692" t="s">
        <v>910</v>
      </c>
      <c r="C370" s="692" t="s">
        <v>909</v>
      </c>
      <c r="D370" s="702" t="s">
        <v>2587</v>
      </c>
      <c r="E370" s="703" t="s">
        <v>945</v>
      </c>
      <c r="F370" s="696" t="s">
        <v>3042</v>
      </c>
      <c r="G370" s="717" t="s">
        <v>3928</v>
      </c>
      <c r="H370" s="697">
        <v>1494</v>
      </c>
      <c r="I370" s="698">
        <v>3598</v>
      </c>
      <c r="J370" s="699">
        <v>2219</v>
      </c>
      <c r="K370" s="700"/>
      <c r="L370" s="700"/>
      <c r="M370" s="700"/>
      <c r="N370" s="700"/>
      <c r="O370" s="700"/>
      <c r="P370" s="700"/>
      <c r="Q370" s="700"/>
      <c r="R370" s="700"/>
      <c r="S370" s="700"/>
    </row>
    <row r="371" spans="1:19" ht="22.5" hidden="1" customHeight="1">
      <c r="A371" s="692">
        <v>2</v>
      </c>
      <c r="B371" s="692" t="s">
        <v>910</v>
      </c>
      <c r="C371" s="692" t="s">
        <v>909</v>
      </c>
      <c r="D371" s="702">
        <v>12</v>
      </c>
      <c r="E371" s="703" t="s">
        <v>945</v>
      </c>
      <c r="F371" s="696" t="s">
        <v>3043</v>
      </c>
      <c r="G371" s="717" t="s">
        <v>431</v>
      </c>
      <c r="H371" s="697">
        <v>0</v>
      </c>
      <c r="I371" s="698">
        <v>0</v>
      </c>
      <c r="J371" s="699"/>
      <c r="K371" s="700"/>
      <c r="L371" s="700"/>
      <c r="M371" s="700"/>
      <c r="N371" s="700"/>
      <c r="O371" s="700"/>
      <c r="P371" s="700"/>
      <c r="Q371" s="700"/>
      <c r="R371" s="700"/>
      <c r="S371" s="700"/>
    </row>
    <row r="372" spans="1:19" ht="22.5" hidden="1" customHeight="1">
      <c r="A372" s="692">
        <v>2</v>
      </c>
      <c r="B372" s="692" t="s">
        <v>910</v>
      </c>
      <c r="C372" s="692" t="s">
        <v>909</v>
      </c>
      <c r="D372" s="702">
        <v>12</v>
      </c>
      <c r="E372" s="703" t="s">
        <v>945</v>
      </c>
      <c r="F372" s="696" t="s">
        <v>3044</v>
      </c>
      <c r="G372" s="717" t="s">
        <v>432</v>
      </c>
      <c r="H372" s="697">
        <v>0</v>
      </c>
      <c r="I372" s="698">
        <v>0</v>
      </c>
      <c r="J372" s="699"/>
      <c r="K372" s="700"/>
      <c r="L372" s="700"/>
      <c r="M372" s="700"/>
      <c r="N372" s="700"/>
      <c r="O372" s="700"/>
      <c r="P372" s="700"/>
      <c r="Q372" s="700"/>
      <c r="R372" s="700"/>
      <c r="S372" s="700"/>
    </row>
    <row r="373" spans="1:19" ht="22.5" hidden="1" customHeight="1">
      <c r="A373" s="692">
        <v>2</v>
      </c>
      <c r="B373" s="692" t="s">
        <v>910</v>
      </c>
      <c r="C373" s="692" t="s">
        <v>909</v>
      </c>
      <c r="D373" s="702">
        <v>12</v>
      </c>
      <c r="E373" s="703" t="s">
        <v>945</v>
      </c>
      <c r="F373" s="696" t="s">
        <v>3045</v>
      </c>
      <c r="G373" s="717" t="s">
        <v>433</v>
      </c>
      <c r="H373" s="697">
        <v>0</v>
      </c>
      <c r="I373" s="698">
        <v>0</v>
      </c>
      <c r="J373" s="699"/>
      <c r="K373" s="700"/>
      <c r="L373" s="700"/>
      <c r="M373" s="700"/>
      <c r="N373" s="700"/>
      <c r="O373" s="700"/>
      <c r="P373" s="700"/>
      <c r="Q373" s="700"/>
      <c r="R373" s="700"/>
      <c r="S373" s="700"/>
    </row>
    <row r="374" spans="1:19" ht="22.5" hidden="1" customHeight="1">
      <c r="A374" s="692">
        <v>2</v>
      </c>
      <c r="B374" s="692" t="s">
        <v>910</v>
      </c>
      <c r="C374" s="692" t="s">
        <v>909</v>
      </c>
      <c r="D374" s="702">
        <v>12</v>
      </c>
      <c r="E374" s="703" t="s">
        <v>945</v>
      </c>
      <c r="F374" s="696" t="s">
        <v>3046</v>
      </c>
      <c r="G374" s="717" t="s">
        <v>434</v>
      </c>
      <c r="H374" s="697">
        <v>1903429</v>
      </c>
      <c r="I374" s="698">
        <v>2320820</v>
      </c>
      <c r="J374" s="699">
        <v>2570286</v>
      </c>
      <c r="K374" s="700"/>
      <c r="L374" s="700"/>
      <c r="M374" s="700"/>
      <c r="N374" s="700"/>
      <c r="O374" s="700"/>
      <c r="P374" s="700"/>
      <c r="Q374" s="700"/>
      <c r="R374" s="700"/>
      <c r="S374" s="700"/>
    </row>
    <row r="375" spans="1:19" ht="22.5" hidden="1" customHeight="1">
      <c r="A375" s="692">
        <v>2</v>
      </c>
      <c r="B375" s="692" t="s">
        <v>910</v>
      </c>
      <c r="C375" s="692" t="s">
        <v>909</v>
      </c>
      <c r="D375" s="702">
        <v>12</v>
      </c>
      <c r="E375" s="703" t="s">
        <v>945</v>
      </c>
      <c r="F375" s="696" t="s">
        <v>3047</v>
      </c>
      <c r="G375" s="717" t="s">
        <v>435</v>
      </c>
      <c r="H375" s="697">
        <v>0</v>
      </c>
      <c r="I375" s="698">
        <v>0</v>
      </c>
      <c r="J375" s="699"/>
      <c r="K375" s="700"/>
      <c r="L375" s="700"/>
      <c r="M375" s="700"/>
      <c r="N375" s="700"/>
      <c r="O375" s="700"/>
      <c r="P375" s="700"/>
      <c r="Q375" s="700"/>
      <c r="R375" s="700"/>
      <c r="S375" s="700"/>
    </row>
    <row r="376" spans="1:19" ht="22.5" hidden="1" customHeight="1">
      <c r="A376" s="692">
        <v>2</v>
      </c>
      <c r="B376" s="692" t="s">
        <v>910</v>
      </c>
      <c r="C376" s="692" t="s">
        <v>909</v>
      </c>
      <c r="D376" s="702">
        <v>12</v>
      </c>
      <c r="E376" s="703" t="s">
        <v>945</v>
      </c>
      <c r="F376" s="696" t="s">
        <v>3048</v>
      </c>
      <c r="G376" s="717" t="s">
        <v>436</v>
      </c>
      <c r="H376" s="697">
        <v>0</v>
      </c>
      <c r="I376" s="698">
        <v>0</v>
      </c>
      <c r="J376" s="699"/>
      <c r="K376" s="700"/>
      <c r="L376" s="700"/>
      <c r="M376" s="700"/>
      <c r="N376" s="700"/>
      <c r="O376" s="700"/>
      <c r="P376" s="700"/>
      <c r="Q376" s="700"/>
      <c r="R376" s="700"/>
      <c r="S376" s="700"/>
    </row>
    <row r="377" spans="1:19" ht="22.5" hidden="1" customHeight="1">
      <c r="A377" s="692">
        <v>2</v>
      </c>
      <c r="B377" s="692" t="s">
        <v>910</v>
      </c>
      <c r="C377" s="692" t="s">
        <v>909</v>
      </c>
      <c r="D377" s="702">
        <v>12</v>
      </c>
      <c r="E377" s="703" t="s">
        <v>945</v>
      </c>
      <c r="F377" s="696" t="s">
        <v>3049</v>
      </c>
      <c r="G377" s="717" t="s">
        <v>437</v>
      </c>
      <c r="H377" s="697">
        <v>480</v>
      </c>
      <c r="I377" s="698">
        <v>0</v>
      </c>
      <c r="J377" s="699"/>
      <c r="K377" s="700"/>
      <c r="L377" s="700"/>
      <c r="M377" s="700"/>
      <c r="N377" s="700"/>
      <c r="O377" s="700"/>
      <c r="P377" s="700"/>
      <c r="Q377" s="700"/>
      <c r="R377" s="700"/>
      <c r="S377" s="700"/>
    </row>
    <row r="378" spans="1:19" ht="22.5" hidden="1" customHeight="1">
      <c r="A378" s="692">
        <v>2</v>
      </c>
      <c r="B378" s="692" t="s">
        <v>910</v>
      </c>
      <c r="C378" s="692" t="s">
        <v>909</v>
      </c>
      <c r="D378" s="702">
        <v>12</v>
      </c>
      <c r="E378" s="703" t="s">
        <v>945</v>
      </c>
      <c r="F378" s="696" t="s">
        <v>3050</v>
      </c>
      <c r="G378" s="717" t="s">
        <v>438</v>
      </c>
      <c r="H378" s="697">
        <v>0</v>
      </c>
      <c r="I378" s="698">
        <v>0</v>
      </c>
      <c r="J378" s="699"/>
      <c r="K378" s="700"/>
      <c r="L378" s="700"/>
      <c r="M378" s="700"/>
      <c r="N378" s="700"/>
      <c r="O378" s="700"/>
      <c r="P378" s="700"/>
      <c r="Q378" s="700"/>
      <c r="R378" s="700"/>
      <c r="S378" s="700"/>
    </row>
    <row r="379" spans="1:19" ht="22.5" hidden="1" customHeight="1">
      <c r="A379" s="692">
        <v>2</v>
      </c>
      <c r="B379" s="692" t="s">
        <v>910</v>
      </c>
      <c r="C379" s="692" t="s">
        <v>909</v>
      </c>
      <c r="D379" s="702">
        <v>12</v>
      </c>
      <c r="E379" s="703" t="s">
        <v>945</v>
      </c>
      <c r="F379" s="696" t="s">
        <v>3051</v>
      </c>
      <c r="G379" s="717" t="s">
        <v>439</v>
      </c>
      <c r="H379" s="697">
        <v>0</v>
      </c>
      <c r="I379" s="698">
        <v>0</v>
      </c>
      <c r="J379" s="699"/>
      <c r="K379" s="700"/>
      <c r="L379" s="700"/>
      <c r="M379" s="700"/>
      <c r="N379" s="700"/>
      <c r="O379" s="700"/>
      <c r="P379" s="700"/>
      <c r="Q379" s="700"/>
      <c r="R379" s="700"/>
      <c r="S379" s="700"/>
    </row>
    <row r="380" spans="1:19" ht="22.5" hidden="1" customHeight="1">
      <c r="A380" s="692">
        <v>2</v>
      </c>
      <c r="B380" s="692" t="s">
        <v>59</v>
      </c>
      <c r="C380" s="692" t="s">
        <v>909</v>
      </c>
      <c r="D380" s="694">
        <v>13</v>
      </c>
      <c r="E380" s="695"/>
      <c r="F380" s="696" t="s">
        <v>3052</v>
      </c>
      <c r="G380" s="717" t="s">
        <v>440</v>
      </c>
      <c r="H380" s="697">
        <v>0</v>
      </c>
      <c r="I380" s="698">
        <v>0</v>
      </c>
      <c r="J380" s="699"/>
      <c r="K380" s="700"/>
      <c r="L380" s="700"/>
      <c r="M380" s="700"/>
      <c r="N380" s="700"/>
      <c r="O380" s="700"/>
      <c r="P380" s="700"/>
      <c r="Q380" s="700"/>
      <c r="R380" s="700"/>
      <c r="S380" s="700"/>
    </row>
    <row r="381" spans="1:19" ht="22.5" hidden="1" customHeight="1">
      <c r="A381" s="692">
        <v>2</v>
      </c>
      <c r="B381" s="692" t="s">
        <v>59</v>
      </c>
      <c r="C381" s="692" t="s">
        <v>909</v>
      </c>
      <c r="D381" s="694">
        <v>13</v>
      </c>
      <c r="E381" s="695"/>
      <c r="F381" s="696" t="s">
        <v>3929</v>
      </c>
      <c r="G381" s="717" t="s">
        <v>441</v>
      </c>
      <c r="H381" s="697">
        <v>0</v>
      </c>
      <c r="I381" s="698">
        <v>0</v>
      </c>
      <c r="J381" s="699"/>
      <c r="K381" s="700"/>
      <c r="L381" s="700"/>
      <c r="M381" s="700"/>
      <c r="N381" s="700"/>
      <c r="O381" s="700"/>
      <c r="P381" s="700"/>
      <c r="Q381" s="700"/>
      <c r="R381" s="700"/>
      <c r="S381" s="700"/>
    </row>
    <row r="382" spans="1:19" ht="22.5" hidden="1" customHeight="1">
      <c r="A382" s="692">
        <v>2</v>
      </c>
      <c r="B382" s="692" t="s">
        <v>59</v>
      </c>
      <c r="C382" s="692" t="s">
        <v>909</v>
      </c>
      <c r="D382" s="694">
        <v>13</v>
      </c>
      <c r="E382" s="695" t="s">
        <v>945</v>
      </c>
      <c r="F382" s="696" t="s">
        <v>3053</v>
      </c>
      <c r="G382" s="717" t="s">
        <v>442</v>
      </c>
      <c r="H382" s="697">
        <v>419930.5</v>
      </c>
      <c r="I382" s="698">
        <v>419930.5</v>
      </c>
      <c r="J382" s="699">
        <v>419930.5</v>
      </c>
      <c r="K382" s="700"/>
      <c r="L382" s="700"/>
      <c r="M382" s="700"/>
      <c r="N382" s="700"/>
      <c r="O382" s="700"/>
      <c r="P382" s="700"/>
      <c r="Q382" s="700"/>
      <c r="R382" s="700"/>
      <c r="S382" s="700"/>
    </row>
    <row r="383" spans="1:19" ht="22.5" hidden="1" customHeight="1">
      <c r="A383" s="692">
        <v>2</v>
      </c>
      <c r="B383" s="692" t="s">
        <v>59</v>
      </c>
      <c r="C383" s="692" t="s">
        <v>909</v>
      </c>
      <c r="D383" s="694">
        <v>13</v>
      </c>
      <c r="E383" s="695" t="s">
        <v>945</v>
      </c>
      <c r="F383" s="696" t="s">
        <v>3054</v>
      </c>
      <c r="G383" s="717" t="s">
        <v>443</v>
      </c>
      <c r="H383" s="697">
        <v>0</v>
      </c>
      <c r="I383" s="698">
        <v>0</v>
      </c>
      <c r="J383" s="699"/>
      <c r="K383" s="700"/>
      <c r="L383" s="700"/>
      <c r="M383" s="700"/>
      <c r="N383" s="700"/>
      <c r="O383" s="700"/>
      <c r="P383" s="700"/>
      <c r="Q383" s="700"/>
      <c r="R383" s="700"/>
      <c r="S383" s="700"/>
    </row>
    <row r="384" spans="1:19" ht="22.5" hidden="1" customHeight="1">
      <c r="A384" s="692">
        <v>2</v>
      </c>
      <c r="B384" s="692" t="s">
        <v>59</v>
      </c>
      <c r="C384" s="692" t="s">
        <v>909</v>
      </c>
      <c r="D384" s="694">
        <v>13</v>
      </c>
      <c r="E384" s="695" t="s">
        <v>945</v>
      </c>
      <c r="F384" s="696" t="s">
        <v>3055</v>
      </c>
      <c r="G384" s="717" t="s">
        <v>444</v>
      </c>
      <c r="H384" s="697">
        <v>0</v>
      </c>
      <c r="I384" s="698">
        <v>0</v>
      </c>
      <c r="J384" s="699"/>
      <c r="K384" s="700"/>
      <c r="L384" s="700"/>
      <c r="M384" s="700"/>
      <c r="N384" s="700"/>
      <c r="O384" s="700"/>
      <c r="P384" s="700"/>
      <c r="Q384" s="700"/>
      <c r="R384" s="700"/>
      <c r="S384" s="700"/>
    </row>
    <row r="385" spans="1:19" ht="22.5" hidden="1" customHeight="1">
      <c r="A385" s="692">
        <v>2</v>
      </c>
      <c r="B385" s="692" t="s">
        <v>59</v>
      </c>
      <c r="C385" s="692" t="s">
        <v>909</v>
      </c>
      <c r="D385" s="694">
        <v>13</v>
      </c>
      <c r="E385" s="695"/>
      <c r="F385" s="696" t="s">
        <v>3056</v>
      </c>
      <c r="G385" s="717" t="s">
        <v>445</v>
      </c>
      <c r="H385" s="697">
        <v>1370813.06</v>
      </c>
      <c r="I385" s="698">
        <v>1366313.06</v>
      </c>
      <c r="J385" s="699">
        <v>1356313.06</v>
      </c>
      <c r="K385" s="700"/>
      <c r="L385" s="700"/>
      <c r="M385" s="700"/>
      <c r="N385" s="700"/>
      <c r="O385" s="700"/>
      <c r="P385" s="700"/>
      <c r="Q385" s="700"/>
      <c r="R385" s="700"/>
      <c r="S385" s="700"/>
    </row>
    <row r="386" spans="1:19" ht="22.5" hidden="1" customHeight="1">
      <c r="A386" s="692">
        <v>2</v>
      </c>
      <c r="B386" s="692" t="s">
        <v>59</v>
      </c>
      <c r="C386" s="692" t="s">
        <v>909</v>
      </c>
      <c r="D386" s="694">
        <v>13</v>
      </c>
      <c r="E386" s="695"/>
      <c r="F386" s="696" t="s">
        <v>3058</v>
      </c>
      <c r="G386" s="717" t="s">
        <v>446</v>
      </c>
      <c r="H386" s="697">
        <v>2203182.69</v>
      </c>
      <c r="I386" s="698">
        <v>2021224.19</v>
      </c>
      <c r="J386" s="699">
        <v>1842767.69</v>
      </c>
      <c r="K386" s="700"/>
      <c r="L386" s="700"/>
      <c r="M386" s="700"/>
      <c r="N386" s="700"/>
      <c r="O386" s="700"/>
      <c r="P386" s="700"/>
      <c r="Q386" s="700"/>
      <c r="R386" s="700"/>
      <c r="S386" s="700"/>
    </row>
    <row r="387" spans="1:19" ht="22.5" hidden="1" customHeight="1">
      <c r="A387" s="692">
        <v>2</v>
      </c>
      <c r="B387" s="692" t="s">
        <v>59</v>
      </c>
      <c r="C387" s="692" t="s">
        <v>909</v>
      </c>
      <c r="D387" s="694">
        <v>13</v>
      </c>
      <c r="E387" s="695"/>
      <c r="F387" s="696" t="s">
        <v>3059</v>
      </c>
      <c r="G387" s="717" t="s">
        <v>447</v>
      </c>
      <c r="H387" s="697">
        <v>0</v>
      </c>
      <c r="I387" s="698">
        <v>0</v>
      </c>
      <c r="J387" s="699"/>
      <c r="K387" s="700"/>
      <c r="L387" s="700"/>
      <c r="M387" s="700"/>
      <c r="N387" s="700"/>
      <c r="O387" s="700"/>
      <c r="P387" s="700"/>
      <c r="Q387" s="700"/>
      <c r="R387" s="700"/>
      <c r="S387" s="700"/>
    </row>
    <row r="388" spans="1:19" ht="22.5" hidden="1" customHeight="1">
      <c r="A388" s="692">
        <v>3</v>
      </c>
      <c r="B388" s="692" t="s">
        <v>4226</v>
      </c>
      <c r="C388" s="692" t="s">
        <v>911</v>
      </c>
      <c r="D388" s="694"/>
      <c r="E388" s="695"/>
      <c r="F388" s="696" t="s">
        <v>3060</v>
      </c>
      <c r="G388" s="717" t="s">
        <v>448</v>
      </c>
      <c r="H388" s="697">
        <v>0</v>
      </c>
      <c r="I388" s="698">
        <v>0</v>
      </c>
      <c r="J388" s="699"/>
      <c r="K388" s="700"/>
      <c r="L388" s="700"/>
      <c r="M388" s="700"/>
      <c r="N388" s="700"/>
      <c r="O388" s="700"/>
      <c r="P388" s="700"/>
      <c r="Q388" s="700"/>
      <c r="R388" s="700"/>
      <c r="S388" s="700"/>
    </row>
    <row r="389" spans="1:19" ht="22.5" hidden="1" customHeight="1">
      <c r="A389" s="692">
        <v>3</v>
      </c>
      <c r="B389" s="692" t="s">
        <v>4226</v>
      </c>
      <c r="C389" s="692" t="s">
        <v>911</v>
      </c>
      <c r="D389" s="694"/>
      <c r="E389" s="695"/>
      <c r="F389" s="696" t="s">
        <v>3061</v>
      </c>
      <c r="G389" s="717" t="s">
        <v>2245</v>
      </c>
      <c r="H389" s="697">
        <v>0</v>
      </c>
      <c r="I389" s="698">
        <v>0</v>
      </c>
      <c r="J389" s="699"/>
      <c r="K389" s="700"/>
      <c r="L389" s="700"/>
      <c r="M389" s="700"/>
      <c r="N389" s="700"/>
      <c r="O389" s="700"/>
      <c r="P389" s="700"/>
      <c r="Q389" s="700"/>
      <c r="R389" s="700"/>
      <c r="S389" s="700"/>
    </row>
    <row r="390" spans="1:19" ht="22.5" hidden="1" customHeight="1">
      <c r="A390" s="692">
        <v>3</v>
      </c>
      <c r="B390" s="692" t="s">
        <v>4226</v>
      </c>
      <c r="C390" s="692" t="s">
        <v>911</v>
      </c>
      <c r="D390" s="694"/>
      <c r="E390" s="695"/>
      <c r="F390" s="696" t="s">
        <v>3930</v>
      </c>
      <c r="G390" s="717" t="s">
        <v>450</v>
      </c>
      <c r="H390" s="697">
        <v>395683907.33999997</v>
      </c>
      <c r="I390" s="698">
        <v>395683907.33999997</v>
      </c>
      <c r="J390" s="699">
        <v>395683907.33999997</v>
      </c>
      <c r="K390" s="700"/>
      <c r="L390" s="700"/>
      <c r="M390" s="700"/>
      <c r="N390" s="700"/>
      <c r="O390" s="700"/>
      <c r="P390" s="700"/>
      <c r="Q390" s="700"/>
      <c r="R390" s="700"/>
      <c r="S390" s="700"/>
    </row>
    <row r="391" spans="1:19" ht="22.5" hidden="1" customHeight="1">
      <c r="A391" s="692">
        <v>3</v>
      </c>
      <c r="B391" s="692" t="s">
        <v>4226</v>
      </c>
      <c r="C391" s="692" t="s">
        <v>911</v>
      </c>
      <c r="D391" s="694"/>
      <c r="E391" s="695"/>
      <c r="F391" s="696" t="s">
        <v>3063</v>
      </c>
      <c r="G391" s="717" t="s">
        <v>451</v>
      </c>
      <c r="H391" s="697">
        <v>0</v>
      </c>
      <c r="I391" s="698">
        <v>0</v>
      </c>
      <c r="J391" s="699"/>
      <c r="K391" s="700"/>
      <c r="L391" s="700"/>
      <c r="M391" s="700"/>
      <c r="N391" s="700"/>
      <c r="O391" s="700"/>
      <c r="P391" s="700"/>
      <c r="Q391" s="700"/>
      <c r="R391" s="700"/>
      <c r="S391" s="700"/>
    </row>
    <row r="392" spans="1:19" ht="22.5" hidden="1" customHeight="1">
      <c r="A392" s="692">
        <v>3</v>
      </c>
      <c r="B392" s="692" t="s">
        <v>4226</v>
      </c>
      <c r="C392" s="692" t="s">
        <v>911</v>
      </c>
      <c r="D392" s="694"/>
      <c r="E392" s="695"/>
      <c r="F392" s="696" t="s">
        <v>3931</v>
      </c>
      <c r="G392" s="717" t="s">
        <v>452</v>
      </c>
      <c r="H392" s="697">
        <v>-57838149</v>
      </c>
      <c r="I392" s="698">
        <v>-59248642.649999999</v>
      </c>
      <c r="J392" s="699">
        <v>-67348624.569999993</v>
      </c>
      <c r="K392" s="700"/>
      <c r="L392" s="700"/>
      <c r="M392" s="700"/>
      <c r="N392" s="700"/>
      <c r="O392" s="700"/>
      <c r="P392" s="700"/>
      <c r="Q392" s="700"/>
      <c r="R392" s="700"/>
      <c r="S392" s="700"/>
    </row>
    <row r="393" spans="1:19" ht="22.5" hidden="1" customHeight="1">
      <c r="A393" s="692">
        <v>3</v>
      </c>
      <c r="B393" s="692" t="s">
        <v>4226</v>
      </c>
      <c r="C393" s="692" t="s">
        <v>911</v>
      </c>
      <c r="D393" s="694"/>
      <c r="E393" s="695"/>
      <c r="F393" s="696" t="s">
        <v>3932</v>
      </c>
      <c r="G393" s="717" t="s">
        <v>453</v>
      </c>
      <c r="H393" s="697">
        <v>-58698.6</v>
      </c>
      <c r="I393" s="698">
        <v>263027.36</v>
      </c>
      <c r="J393" s="699">
        <v>318298.03999999998</v>
      </c>
      <c r="K393" s="700"/>
      <c r="L393" s="700"/>
      <c r="M393" s="700"/>
      <c r="N393" s="700"/>
      <c r="O393" s="700"/>
      <c r="P393" s="700"/>
      <c r="Q393" s="700"/>
      <c r="R393" s="700"/>
      <c r="S393" s="700"/>
    </row>
    <row r="394" spans="1:19" ht="22.5" hidden="1" customHeight="1">
      <c r="A394" s="692">
        <v>3</v>
      </c>
      <c r="B394" s="692" t="s">
        <v>4226</v>
      </c>
      <c r="C394" s="692" t="s">
        <v>911</v>
      </c>
      <c r="D394" s="694"/>
      <c r="E394" s="695"/>
      <c r="F394" s="696" t="s">
        <v>3064</v>
      </c>
      <c r="G394" s="717" t="s">
        <v>3933</v>
      </c>
      <c r="H394" s="697">
        <v>6001841.8300000001</v>
      </c>
      <c r="I394" s="698">
        <v>7304277.4699999997</v>
      </c>
      <c r="J394" s="699">
        <v>12595592.039999999</v>
      </c>
      <c r="K394" s="700"/>
      <c r="L394" s="700"/>
      <c r="M394" s="700"/>
      <c r="N394" s="700"/>
      <c r="O394" s="700"/>
      <c r="P394" s="700"/>
      <c r="Q394" s="700"/>
      <c r="R394" s="700"/>
      <c r="S394" s="700"/>
    </row>
    <row r="395" spans="1:19" ht="22.5" hidden="1" customHeight="1">
      <c r="A395" s="692">
        <v>3</v>
      </c>
      <c r="B395" s="692" t="s">
        <v>4226</v>
      </c>
      <c r="C395" s="692" t="s">
        <v>911</v>
      </c>
      <c r="D395" s="694"/>
      <c r="E395" s="695"/>
      <c r="F395" s="696" t="s">
        <v>3066</v>
      </c>
      <c r="G395" s="717" t="s">
        <v>455</v>
      </c>
      <c r="H395" s="697">
        <v>394152517.08999997</v>
      </c>
      <c r="I395" s="698">
        <v>394152517.08999997</v>
      </c>
      <c r="J395" s="699">
        <v>394152517.08999997</v>
      </c>
      <c r="K395" s="700"/>
      <c r="L395" s="700"/>
      <c r="M395" s="700"/>
      <c r="N395" s="700"/>
      <c r="O395" s="700"/>
      <c r="P395" s="700"/>
      <c r="Q395" s="700"/>
      <c r="R395" s="700"/>
      <c r="S395" s="700"/>
    </row>
    <row r="396" spans="1:19" ht="22.5" hidden="1" customHeight="1">
      <c r="A396" s="692">
        <v>3</v>
      </c>
      <c r="B396" s="692" t="s">
        <v>4226</v>
      </c>
      <c r="C396" s="692" t="s">
        <v>911</v>
      </c>
      <c r="D396" s="694"/>
      <c r="E396" s="695"/>
      <c r="F396" s="696" t="s">
        <v>3067</v>
      </c>
      <c r="G396" s="717" t="s">
        <v>456</v>
      </c>
      <c r="H396" s="697">
        <v>0</v>
      </c>
      <c r="I396" s="698">
        <v>0</v>
      </c>
      <c r="J396" s="699"/>
      <c r="K396" s="700"/>
      <c r="L396" s="700"/>
      <c r="M396" s="700"/>
      <c r="N396" s="700"/>
      <c r="O396" s="700"/>
      <c r="P396" s="700"/>
      <c r="Q396" s="700"/>
      <c r="R396" s="700"/>
      <c r="S396" s="700"/>
    </row>
    <row r="397" spans="1:19" ht="22.5" hidden="1" customHeight="1">
      <c r="A397" s="692">
        <v>4</v>
      </c>
      <c r="B397" s="692" t="s">
        <v>4238</v>
      </c>
      <c r="C397" s="692" t="s">
        <v>913</v>
      </c>
      <c r="D397" s="694"/>
      <c r="E397" s="695"/>
      <c r="F397" s="696" t="s">
        <v>3068</v>
      </c>
      <c r="G397" s="717" t="s">
        <v>3934</v>
      </c>
      <c r="H397" s="697">
        <v>0</v>
      </c>
      <c r="I397" s="698">
        <v>0</v>
      </c>
      <c r="J397" s="699"/>
      <c r="K397" s="700"/>
      <c r="L397" s="700"/>
      <c r="M397" s="700"/>
      <c r="N397" s="700"/>
      <c r="O397" s="700"/>
      <c r="P397" s="700"/>
      <c r="Q397" s="700"/>
      <c r="R397" s="700"/>
      <c r="S397" s="700"/>
    </row>
    <row r="398" spans="1:19" ht="22.5" hidden="1" customHeight="1">
      <c r="A398" s="692">
        <v>4</v>
      </c>
      <c r="B398" s="692" t="s">
        <v>4238</v>
      </c>
      <c r="C398" s="692" t="s">
        <v>913</v>
      </c>
      <c r="D398" s="694"/>
      <c r="E398" s="695"/>
      <c r="F398" s="696" t="s">
        <v>3069</v>
      </c>
      <c r="G398" s="717" t="s">
        <v>3935</v>
      </c>
      <c r="H398" s="709">
        <v>0</v>
      </c>
      <c r="I398" s="698">
        <v>0</v>
      </c>
      <c r="J398" s="699"/>
      <c r="K398" s="700"/>
      <c r="L398" s="700"/>
      <c r="M398" s="700"/>
      <c r="N398" s="700"/>
      <c r="O398" s="700"/>
      <c r="P398" s="700"/>
      <c r="Q398" s="700"/>
      <c r="R398" s="700"/>
      <c r="S398" s="700"/>
    </row>
    <row r="399" spans="1:19" ht="22.5" hidden="1" customHeight="1">
      <c r="A399" s="692">
        <v>4</v>
      </c>
      <c r="B399" s="692" t="s">
        <v>4238</v>
      </c>
      <c r="C399" s="692" t="s">
        <v>913</v>
      </c>
      <c r="D399" s="694"/>
      <c r="E399" s="695"/>
      <c r="F399" s="696" t="s">
        <v>3070</v>
      </c>
      <c r="G399" s="717" t="s">
        <v>459</v>
      </c>
      <c r="H399" s="709">
        <v>0</v>
      </c>
      <c r="I399" s="698">
        <v>0</v>
      </c>
      <c r="J399" s="699"/>
      <c r="K399" s="700"/>
      <c r="L399" s="700"/>
      <c r="M399" s="700"/>
      <c r="N399" s="700"/>
      <c r="O399" s="700"/>
      <c r="P399" s="700"/>
      <c r="Q399" s="700"/>
      <c r="R399" s="700"/>
      <c r="S399" s="700"/>
    </row>
    <row r="400" spans="1:19" ht="22.5" hidden="1" customHeight="1">
      <c r="A400" s="692">
        <v>4</v>
      </c>
      <c r="B400" s="692" t="s">
        <v>4238</v>
      </c>
      <c r="C400" s="692" t="s">
        <v>913</v>
      </c>
      <c r="D400" s="694"/>
      <c r="E400" s="695"/>
      <c r="F400" s="696" t="s">
        <v>3071</v>
      </c>
      <c r="G400" s="717" t="s">
        <v>460</v>
      </c>
      <c r="H400" s="697">
        <v>0</v>
      </c>
      <c r="I400" s="698">
        <v>0</v>
      </c>
      <c r="J400" s="699"/>
      <c r="K400" s="700"/>
      <c r="L400" s="700"/>
      <c r="M400" s="700"/>
      <c r="N400" s="700"/>
      <c r="O400" s="700"/>
      <c r="P400" s="700"/>
      <c r="Q400" s="700"/>
      <c r="R400" s="700"/>
      <c r="S400" s="700"/>
    </row>
    <row r="401" spans="1:19" ht="22.5" hidden="1" customHeight="1">
      <c r="A401" s="692">
        <v>4</v>
      </c>
      <c r="B401" s="692" t="s">
        <v>4238</v>
      </c>
      <c r="C401" s="692" t="s">
        <v>913</v>
      </c>
      <c r="D401" s="694"/>
      <c r="E401" s="695"/>
      <c r="F401" s="696" t="s">
        <v>3073</v>
      </c>
      <c r="G401" s="717" t="s">
        <v>461</v>
      </c>
      <c r="H401" s="709">
        <v>0</v>
      </c>
      <c r="I401" s="698">
        <v>0</v>
      </c>
      <c r="J401" s="699"/>
      <c r="K401" s="700"/>
      <c r="L401" s="700"/>
      <c r="M401" s="700"/>
      <c r="N401" s="700"/>
      <c r="O401" s="700"/>
      <c r="P401" s="700"/>
      <c r="Q401" s="700"/>
      <c r="R401" s="700"/>
      <c r="S401" s="700"/>
    </row>
    <row r="402" spans="1:19" ht="22.5" hidden="1" customHeight="1">
      <c r="A402" s="692">
        <v>4</v>
      </c>
      <c r="B402" s="692" t="s">
        <v>4238</v>
      </c>
      <c r="C402" s="692" t="s">
        <v>913</v>
      </c>
      <c r="D402" s="694"/>
      <c r="E402" s="695"/>
      <c r="F402" s="696" t="s">
        <v>3074</v>
      </c>
      <c r="G402" s="717" t="s">
        <v>462</v>
      </c>
      <c r="H402" s="709">
        <v>0</v>
      </c>
      <c r="I402" s="698">
        <v>0</v>
      </c>
      <c r="J402" s="699"/>
      <c r="K402" s="700"/>
      <c r="L402" s="700"/>
      <c r="M402" s="700"/>
      <c r="N402" s="700"/>
      <c r="O402" s="700"/>
      <c r="P402" s="700"/>
      <c r="Q402" s="700"/>
      <c r="R402" s="700"/>
      <c r="S402" s="700"/>
    </row>
    <row r="403" spans="1:19" ht="22.5" hidden="1" customHeight="1">
      <c r="A403" s="692">
        <v>4</v>
      </c>
      <c r="B403" s="692" t="s">
        <v>4238</v>
      </c>
      <c r="C403" s="692" t="s">
        <v>913</v>
      </c>
      <c r="D403" s="694"/>
      <c r="E403" s="695"/>
      <c r="F403" s="696" t="s">
        <v>3075</v>
      </c>
      <c r="G403" s="717" t="s">
        <v>463</v>
      </c>
      <c r="H403" s="709">
        <v>0</v>
      </c>
      <c r="I403" s="698">
        <v>0</v>
      </c>
      <c r="J403" s="699"/>
      <c r="K403" s="700"/>
      <c r="L403" s="700"/>
      <c r="M403" s="700"/>
      <c r="N403" s="700"/>
      <c r="O403" s="700"/>
      <c r="P403" s="700"/>
      <c r="Q403" s="700"/>
      <c r="R403" s="700"/>
      <c r="S403" s="700"/>
    </row>
    <row r="404" spans="1:19" ht="22.5" hidden="1" customHeight="1">
      <c r="A404" s="692">
        <v>4</v>
      </c>
      <c r="B404" s="692" t="s">
        <v>4238</v>
      </c>
      <c r="C404" s="692" t="s">
        <v>913</v>
      </c>
      <c r="D404" s="694"/>
      <c r="E404" s="695"/>
      <c r="F404" s="696" t="s">
        <v>3076</v>
      </c>
      <c r="G404" s="717" t="s">
        <v>464</v>
      </c>
      <c r="H404" s="709">
        <v>0</v>
      </c>
      <c r="I404" s="698">
        <v>0</v>
      </c>
      <c r="J404" s="699"/>
      <c r="K404" s="700"/>
      <c r="L404" s="700"/>
      <c r="M404" s="700"/>
      <c r="N404" s="700"/>
      <c r="O404" s="700"/>
      <c r="P404" s="700"/>
      <c r="Q404" s="700"/>
      <c r="R404" s="700"/>
      <c r="S404" s="700"/>
    </row>
    <row r="405" spans="1:19" ht="22.5" hidden="1" customHeight="1">
      <c r="A405" s="692">
        <v>4</v>
      </c>
      <c r="B405" s="692" t="s">
        <v>4238</v>
      </c>
      <c r="C405" s="692" t="s">
        <v>913</v>
      </c>
      <c r="D405" s="694"/>
      <c r="E405" s="695"/>
      <c r="F405" s="696" t="s">
        <v>3077</v>
      </c>
      <c r="G405" s="717" t="s">
        <v>2259</v>
      </c>
      <c r="H405" s="697">
        <v>53286.47</v>
      </c>
      <c r="I405" s="698">
        <v>53286.47</v>
      </c>
      <c r="J405" s="699">
        <v>57991.47</v>
      </c>
      <c r="K405" s="700"/>
      <c r="L405" s="700"/>
      <c r="M405" s="700"/>
      <c r="N405" s="700"/>
      <c r="O405" s="700"/>
      <c r="P405" s="700"/>
      <c r="Q405" s="700"/>
      <c r="R405" s="700"/>
      <c r="S405" s="700"/>
    </row>
    <row r="406" spans="1:19" ht="22.5" hidden="1" customHeight="1">
      <c r="A406" s="692">
        <v>4</v>
      </c>
      <c r="B406" s="692" t="s">
        <v>4238</v>
      </c>
      <c r="C406" s="692" t="s">
        <v>913</v>
      </c>
      <c r="D406" s="694"/>
      <c r="E406" s="695"/>
      <c r="F406" s="696" t="s">
        <v>3936</v>
      </c>
      <c r="G406" s="717" t="s">
        <v>466</v>
      </c>
      <c r="H406" s="697">
        <v>0</v>
      </c>
      <c r="I406" s="698">
        <v>0</v>
      </c>
      <c r="J406" s="699"/>
      <c r="K406" s="700"/>
      <c r="L406" s="700"/>
      <c r="M406" s="700"/>
      <c r="N406" s="700"/>
      <c r="O406" s="700"/>
      <c r="P406" s="700"/>
      <c r="Q406" s="700"/>
      <c r="R406" s="700"/>
      <c r="S406" s="700"/>
    </row>
    <row r="407" spans="1:19" ht="22.5" hidden="1" customHeight="1">
      <c r="A407" s="692">
        <v>4</v>
      </c>
      <c r="B407" s="692" t="s">
        <v>4238</v>
      </c>
      <c r="C407" s="692" t="s">
        <v>913</v>
      </c>
      <c r="D407" s="694"/>
      <c r="E407" s="695"/>
      <c r="F407" s="696" t="s">
        <v>3078</v>
      </c>
      <c r="G407" s="717" t="s">
        <v>467</v>
      </c>
      <c r="H407" s="709">
        <v>0</v>
      </c>
      <c r="I407" s="698">
        <v>0</v>
      </c>
      <c r="J407" s="699"/>
      <c r="K407" s="700"/>
      <c r="L407" s="700"/>
      <c r="M407" s="700"/>
      <c r="N407" s="700"/>
      <c r="O407" s="700"/>
      <c r="P407" s="700"/>
      <c r="Q407" s="700"/>
      <c r="R407" s="700"/>
      <c r="S407" s="700"/>
    </row>
    <row r="408" spans="1:19" ht="22.5" hidden="1" customHeight="1">
      <c r="A408" s="692">
        <v>4</v>
      </c>
      <c r="B408" s="692" t="s">
        <v>915</v>
      </c>
      <c r="C408" s="692" t="s">
        <v>913</v>
      </c>
      <c r="D408" s="694"/>
      <c r="E408" s="695"/>
      <c r="F408" s="696" t="s">
        <v>3079</v>
      </c>
      <c r="G408" s="717" t="s">
        <v>2264</v>
      </c>
      <c r="H408" s="709">
        <v>11541</v>
      </c>
      <c r="I408" s="698">
        <v>22906</v>
      </c>
      <c r="J408" s="699">
        <v>32271</v>
      </c>
      <c r="K408" s="700"/>
      <c r="L408" s="700"/>
      <c r="M408" s="700"/>
      <c r="N408" s="700"/>
      <c r="O408" s="700"/>
      <c r="P408" s="700"/>
      <c r="Q408" s="700"/>
      <c r="R408" s="700"/>
      <c r="S408" s="700"/>
    </row>
    <row r="409" spans="1:19" ht="22.5" hidden="1" customHeight="1">
      <c r="A409" s="692">
        <v>4</v>
      </c>
      <c r="B409" s="692" t="s">
        <v>915</v>
      </c>
      <c r="C409" s="692" t="s">
        <v>913</v>
      </c>
      <c r="D409" s="694"/>
      <c r="E409" s="695"/>
      <c r="F409" s="696" t="s">
        <v>3080</v>
      </c>
      <c r="G409" s="717" t="s">
        <v>2265</v>
      </c>
      <c r="H409" s="709">
        <v>0</v>
      </c>
      <c r="I409" s="698">
        <v>0</v>
      </c>
      <c r="J409" s="699"/>
      <c r="K409" s="700"/>
      <c r="L409" s="700"/>
      <c r="M409" s="700"/>
      <c r="N409" s="700"/>
      <c r="O409" s="700"/>
      <c r="P409" s="700"/>
      <c r="Q409" s="700"/>
      <c r="R409" s="700"/>
      <c r="S409" s="700"/>
    </row>
    <row r="410" spans="1:19" ht="22.5" hidden="1" customHeight="1">
      <c r="A410" s="692">
        <v>4</v>
      </c>
      <c r="B410" s="692" t="s">
        <v>915</v>
      </c>
      <c r="C410" s="692" t="s">
        <v>913</v>
      </c>
      <c r="D410" s="694"/>
      <c r="E410" s="695"/>
      <c r="F410" s="696" t="s">
        <v>3081</v>
      </c>
      <c r="G410" s="717" t="s">
        <v>2266</v>
      </c>
      <c r="H410" s="709">
        <v>0</v>
      </c>
      <c r="I410" s="698">
        <v>0</v>
      </c>
      <c r="J410" s="699"/>
      <c r="K410" s="700"/>
      <c r="L410" s="700"/>
      <c r="M410" s="700"/>
      <c r="N410" s="700"/>
      <c r="O410" s="700"/>
      <c r="P410" s="700"/>
      <c r="Q410" s="700"/>
      <c r="R410" s="700"/>
      <c r="S410" s="700"/>
    </row>
    <row r="411" spans="1:19" ht="22.5" hidden="1" customHeight="1">
      <c r="A411" s="692">
        <v>4</v>
      </c>
      <c r="B411" s="692" t="s">
        <v>915</v>
      </c>
      <c r="C411" s="692" t="s">
        <v>913</v>
      </c>
      <c r="D411" s="694"/>
      <c r="E411" s="695"/>
      <c r="F411" s="696" t="s">
        <v>3082</v>
      </c>
      <c r="G411" s="717" t="s">
        <v>2267</v>
      </c>
      <c r="H411" s="709">
        <v>0</v>
      </c>
      <c r="I411" s="698">
        <v>0</v>
      </c>
      <c r="J411" s="699"/>
      <c r="K411" s="700"/>
      <c r="L411" s="700"/>
      <c r="M411" s="700"/>
      <c r="N411" s="700"/>
      <c r="O411" s="700"/>
      <c r="P411" s="700"/>
      <c r="Q411" s="700"/>
      <c r="R411" s="700"/>
      <c r="S411" s="700"/>
    </row>
    <row r="412" spans="1:19" ht="22.5" hidden="1" customHeight="1">
      <c r="A412" s="692">
        <v>4</v>
      </c>
      <c r="B412" s="692" t="s">
        <v>915</v>
      </c>
      <c r="C412" s="692" t="s">
        <v>913</v>
      </c>
      <c r="D412" s="694"/>
      <c r="E412" s="695"/>
      <c r="F412" s="696" t="s">
        <v>3085</v>
      </c>
      <c r="G412" s="717" t="s">
        <v>472</v>
      </c>
      <c r="H412" s="709">
        <v>0</v>
      </c>
      <c r="I412" s="698">
        <v>0</v>
      </c>
      <c r="J412" s="699"/>
      <c r="K412" s="700"/>
      <c r="L412" s="700"/>
      <c r="M412" s="700"/>
      <c r="N412" s="700"/>
      <c r="O412" s="700"/>
      <c r="P412" s="700"/>
      <c r="Q412" s="700"/>
      <c r="R412" s="700"/>
      <c r="S412" s="700"/>
    </row>
    <row r="413" spans="1:19" ht="22.5" hidden="1" customHeight="1">
      <c r="A413" s="692">
        <v>4</v>
      </c>
      <c r="B413" s="692" t="s">
        <v>915</v>
      </c>
      <c r="C413" s="692" t="s">
        <v>913</v>
      </c>
      <c r="D413" s="694"/>
      <c r="E413" s="695"/>
      <c r="F413" s="696" t="s">
        <v>3086</v>
      </c>
      <c r="G413" s="717" t="s">
        <v>473</v>
      </c>
      <c r="H413" s="697">
        <v>0</v>
      </c>
      <c r="I413" s="698">
        <v>0</v>
      </c>
      <c r="J413" s="699"/>
      <c r="K413" s="700"/>
      <c r="L413" s="700"/>
      <c r="M413" s="700"/>
      <c r="N413" s="700"/>
      <c r="O413" s="700"/>
      <c r="P413" s="700"/>
      <c r="Q413" s="700"/>
      <c r="R413" s="700"/>
      <c r="S413" s="700"/>
    </row>
    <row r="414" spans="1:19" ht="22.5" hidden="1" customHeight="1">
      <c r="A414" s="692">
        <v>4</v>
      </c>
      <c r="B414" s="692" t="s">
        <v>915</v>
      </c>
      <c r="C414" s="692" t="s">
        <v>913</v>
      </c>
      <c r="D414" s="694"/>
      <c r="E414" s="695"/>
      <c r="F414" s="696" t="s">
        <v>3087</v>
      </c>
      <c r="G414" s="717" t="s">
        <v>474</v>
      </c>
      <c r="H414" s="697">
        <v>329907</v>
      </c>
      <c r="I414" s="698">
        <v>653401</v>
      </c>
      <c r="J414" s="699">
        <v>680380</v>
      </c>
      <c r="K414" s="700"/>
      <c r="L414" s="700"/>
      <c r="M414" s="700"/>
      <c r="N414" s="700"/>
      <c r="O414" s="700"/>
      <c r="P414" s="700"/>
      <c r="Q414" s="700"/>
      <c r="R414" s="700"/>
      <c r="S414" s="700"/>
    </row>
    <row r="415" spans="1:19" ht="22.5" hidden="1" customHeight="1">
      <c r="A415" s="692">
        <v>4</v>
      </c>
      <c r="B415" s="692" t="s">
        <v>915</v>
      </c>
      <c r="C415" s="692" t="s">
        <v>913</v>
      </c>
      <c r="D415" s="694"/>
      <c r="E415" s="695"/>
      <c r="F415" s="696" t="s">
        <v>3088</v>
      </c>
      <c r="G415" s="717" t="s">
        <v>475</v>
      </c>
      <c r="H415" s="697">
        <v>0</v>
      </c>
      <c r="I415" s="698">
        <v>0</v>
      </c>
      <c r="J415" s="699"/>
      <c r="K415" s="700"/>
      <c r="L415" s="700"/>
      <c r="M415" s="700"/>
      <c r="N415" s="700"/>
      <c r="O415" s="700"/>
      <c r="P415" s="700"/>
      <c r="Q415" s="700"/>
      <c r="R415" s="700"/>
      <c r="S415" s="700"/>
    </row>
    <row r="416" spans="1:19" ht="22.5" hidden="1" customHeight="1">
      <c r="A416" s="692">
        <v>4</v>
      </c>
      <c r="B416" s="692" t="s">
        <v>915</v>
      </c>
      <c r="C416" s="692" t="s">
        <v>913</v>
      </c>
      <c r="D416" s="694"/>
      <c r="E416" s="695"/>
      <c r="F416" s="696" t="s">
        <v>3089</v>
      </c>
      <c r="G416" s="717" t="s">
        <v>2272</v>
      </c>
      <c r="H416" s="697">
        <v>0</v>
      </c>
      <c r="I416" s="698">
        <v>16600</v>
      </c>
      <c r="J416" s="699">
        <v>298500</v>
      </c>
      <c r="K416" s="700"/>
      <c r="L416" s="700"/>
      <c r="M416" s="700"/>
      <c r="N416" s="700"/>
      <c r="O416" s="700"/>
      <c r="P416" s="700"/>
      <c r="Q416" s="700"/>
      <c r="R416" s="700"/>
      <c r="S416" s="700"/>
    </row>
    <row r="417" spans="1:19" ht="22.5" hidden="1" customHeight="1">
      <c r="A417" s="692">
        <v>4</v>
      </c>
      <c r="B417" s="692" t="s">
        <v>915</v>
      </c>
      <c r="C417" s="692" t="s">
        <v>913</v>
      </c>
      <c r="D417" s="694"/>
      <c r="E417" s="695"/>
      <c r="F417" s="696" t="s">
        <v>3090</v>
      </c>
      <c r="G417" s="717" t="s">
        <v>477</v>
      </c>
      <c r="H417" s="697">
        <v>308565</v>
      </c>
      <c r="I417" s="698">
        <v>358605</v>
      </c>
      <c r="J417" s="699">
        <v>442412</v>
      </c>
      <c r="K417" s="700"/>
      <c r="L417" s="700"/>
      <c r="M417" s="700"/>
      <c r="N417" s="700"/>
      <c r="O417" s="700"/>
      <c r="P417" s="700"/>
      <c r="Q417" s="700"/>
      <c r="R417" s="700"/>
      <c r="S417" s="700"/>
    </row>
    <row r="418" spans="1:19" ht="22.5" hidden="1" customHeight="1">
      <c r="A418" s="692">
        <v>4</v>
      </c>
      <c r="B418" s="692" t="s">
        <v>915</v>
      </c>
      <c r="C418" s="692" t="s">
        <v>913</v>
      </c>
      <c r="D418" s="694"/>
      <c r="E418" s="695"/>
      <c r="F418" s="696" t="s">
        <v>3091</v>
      </c>
      <c r="G418" s="717" t="s">
        <v>478</v>
      </c>
      <c r="H418" s="697">
        <v>3901</v>
      </c>
      <c r="I418" s="698">
        <v>4301</v>
      </c>
      <c r="J418" s="699">
        <v>14891</v>
      </c>
      <c r="K418" s="700"/>
      <c r="L418" s="700"/>
      <c r="M418" s="700"/>
      <c r="N418" s="700"/>
      <c r="O418" s="700"/>
      <c r="P418" s="700"/>
      <c r="Q418" s="700"/>
      <c r="R418" s="700"/>
      <c r="S418" s="700"/>
    </row>
    <row r="419" spans="1:19" ht="22.5" hidden="1" customHeight="1">
      <c r="A419" s="692">
        <v>4</v>
      </c>
      <c r="B419" s="692" t="s">
        <v>915</v>
      </c>
      <c r="C419" s="692" t="s">
        <v>913</v>
      </c>
      <c r="D419" s="694"/>
      <c r="E419" s="695"/>
      <c r="F419" s="696" t="s">
        <v>3092</v>
      </c>
      <c r="G419" s="717" t="s">
        <v>479</v>
      </c>
      <c r="H419" s="697">
        <v>245377.5</v>
      </c>
      <c r="I419" s="698">
        <v>560519.25</v>
      </c>
      <c r="J419" s="699">
        <v>878528</v>
      </c>
      <c r="K419" s="700"/>
      <c r="L419" s="700"/>
      <c r="M419" s="700"/>
      <c r="N419" s="700"/>
      <c r="O419" s="700"/>
      <c r="P419" s="700"/>
      <c r="Q419" s="700"/>
      <c r="R419" s="700"/>
      <c r="S419" s="700"/>
    </row>
    <row r="420" spans="1:19" ht="22.5" hidden="1" customHeight="1">
      <c r="A420" s="692">
        <v>4</v>
      </c>
      <c r="B420" s="692" t="s">
        <v>915</v>
      </c>
      <c r="C420" s="692" t="s">
        <v>913</v>
      </c>
      <c r="D420" s="694"/>
      <c r="E420" s="695"/>
      <c r="F420" s="696" t="s">
        <v>3093</v>
      </c>
      <c r="G420" s="717" t="s">
        <v>480</v>
      </c>
      <c r="H420" s="697">
        <v>1705206.5</v>
      </c>
      <c r="I420" s="698">
        <v>2943174.25</v>
      </c>
      <c r="J420" s="699">
        <v>4430281</v>
      </c>
      <c r="K420" s="700"/>
      <c r="L420" s="700"/>
      <c r="M420" s="700"/>
      <c r="N420" s="700"/>
      <c r="O420" s="700"/>
      <c r="P420" s="700"/>
      <c r="Q420" s="700"/>
      <c r="R420" s="700"/>
      <c r="S420" s="700"/>
    </row>
    <row r="421" spans="1:19" ht="22.5" hidden="1" customHeight="1">
      <c r="A421" s="692">
        <v>4</v>
      </c>
      <c r="B421" s="692" t="s">
        <v>915</v>
      </c>
      <c r="C421" s="692" t="s">
        <v>913</v>
      </c>
      <c r="D421" s="694"/>
      <c r="E421" s="695"/>
      <c r="F421" s="696" t="s">
        <v>3094</v>
      </c>
      <c r="G421" s="717" t="s">
        <v>481</v>
      </c>
      <c r="H421" s="697">
        <v>2440989</v>
      </c>
      <c r="I421" s="698">
        <v>4802018.5</v>
      </c>
      <c r="J421" s="699">
        <v>7190346</v>
      </c>
      <c r="K421" s="700"/>
      <c r="L421" s="700"/>
      <c r="M421" s="700"/>
      <c r="N421" s="700"/>
      <c r="O421" s="700"/>
      <c r="P421" s="700"/>
      <c r="Q421" s="700"/>
      <c r="R421" s="700"/>
      <c r="S421" s="700"/>
    </row>
    <row r="422" spans="1:19" ht="22.5" hidden="1" customHeight="1">
      <c r="A422" s="692">
        <v>4</v>
      </c>
      <c r="B422" s="692" t="s">
        <v>915</v>
      </c>
      <c r="C422" s="692" t="s">
        <v>913</v>
      </c>
      <c r="D422" s="694"/>
      <c r="E422" s="695"/>
      <c r="F422" s="696" t="s">
        <v>3937</v>
      </c>
      <c r="G422" s="717" t="s">
        <v>3938</v>
      </c>
      <c r="H422" s="697">
        <v>16357.75</v>
      </c>
      <c r="I422" s="698">
        <v>28135.75</v>
      </c>
      <c r="J422" s="699">
        <v>32758.25</v>
      </c>
      <c r="K422" s="700"/>
      <c r="L422" s="700"/>
      <c r="M422" s="700"/>
      <c r="N422" s="700"/>
      <c r="O422" s="700"/>
      <c r="P422" s="700"/>
      <c r="Q422" s="700"/>
      <c r="R422" s="700"/>
      <c r="S422" s="700"/>
    </row>
    <row r="423" spans="1:19" ht="22.5" hidden="1" customHeight="1">
      <c r="A423" s="692">
        <v>4</v>
      </c>
      <c r="B423" s="692" t="s">
        <v>915</v>
      </c>
      <c r="C423" s="692" t="s">
        <v>913</v>
      </c>
      <c r="D423" s="694"/>
      <c r="E423" s="695"/>
      <c r="F423" s="696" t="s">
        <v>3939</v>
      </c>
      <c r="G423" s="717" t="s">
        <v>2277</v>
      </c>
      <c r="H423" s="697">
        <v>0</v>
      </c>
      <c r="I423" s="698">
        <v>9208.5</v>
      </c>
      <c r="J423" s="699">
        <v>9208.5</v>
      </c>
      <c r="K423" s="700"/>
      <c r="L423" s="700"/>
      <c r="M423" s="700"/>
      <c r="N423" s="700"/>
      <c r="O423" s="700"/>
      <c r="P423" s="700"/>
      <c r="Q423" s="700"/>
      <c r="R423" s="700"/>
      <c r="S423" s="700"/>
    </row>
    <row r="424" spans="1:19" ht="22.5" hidden="1" customHeight="1">
      <c r="A424" s="692">
        <v>4</v>
      </c>
      <c r="B424" s="692" t="s">
        <v>915</v>
      </c>
      <c r="C424" s="692" t="s">
        <v>913</v>
      </c>
      <c r="D424" s="694"/>
      <c r="E424" s="695"/>
      <c r="F424" s="696" t="s">
        <v>3940</v>
      </c>
      <c r="G424" s="717" t="s">
        <v>3941</v>
      </c>
      <c r="H424" s="709">
        <v>0</v>
      </c>
      <c r="I424" s="698">
        <v>0</v>
      </c>
      <c r="J424" s="699"/>
      <c r="K424" s="700"/>
      <c r="L424" s="700"/>
      <c r="M424" s="700"/>
      <c r="N424" s="700"/>
      <c r="O424" s="700"/>
      <c r="P424" s="700"/>
      <c r="Q424" s="700"/>
      <c r="R424" s="700"/>
      <c r="S424" s="700"/>
    </row>
    <row r="425" spans="1:19" ht="22.5" hidden="1" customHeight="1">
      <c r="A425" s="692">
        <v>4</v>
      </c>
      <c r="B425" s="692" t="s">
        <v>915</v>
      </c>
      <c r="C425" s="692" t="s">
        <v>913</v>
      </c>
      <c r="D425" s="694"/>
      <c r="E425" s="695"/>
      <c r="F425" s="696" t="s">
        <v>3942</v>
      </c>
      <c r="G425" s="717" t="s">
        <v>3943</v>
      </c>
      <c r="H425" s="709">
        <v>0</v>
      </c>
      <c r="I425" s="698">
        <v>0</v>
      </c>
      <c r="J425" s="699"/>
      <c r="K425" s="700"/>
      <c r="L425" s="700"/>
      <c r="M425" s="700"/>
      <c r="N425" s="700"/>
      <c r="O425" s="700"/>
      <c r="P425" s="700"/>
      <c r="Q425" s="700"/>
      <c r="R425" s="700"/>
      <c r="S425" s="700"/>
    </row>
    <row r="426" spans="1:19" ht="22.5" hidden="1" customHeight="1">
      <c r="A426" s="692">
        <v>4</v>
      </c>
      <c r="B426" s="692" t="s">
        <v>915</v>
      </c>
      <c r="C426" s="692" t="s">
        <v>913</v>
      </c>
      <c r="D426" s="694"/>
      <c r="E426" s="695"/>
      <c r="F426" s="696" t="s">
        <v>3095</v>
      </c>
      <c r="G426" s="717" t="s">
        <v>486</v>
      </c>
      <c r="H426" s="697">
        <v>10813240.050000001</v>
      </c>
      <c r="I426" s="698">
        <v>20278563.800000001</v>
      </c>
      <c r="J426" s="699">
        <v>31744585.75</v>
      </c>
      <c r="K426" s="700"/>
      <c r="L426" s="700"/>
      <c r="M426" s="700"/>
      <c r="N426" s="700"/>
      <c r="O426" s="700"/>
      <c r="P426" s="700"/>
      <c r="Q426" s="700"/>
      <c r="R426" s="700"/>
      <c r="S426" s="700"/>
    </row>
    <row r="427" spans="1:19" ht="22.5" hidden="1" customHeight="1">
      <c r="A427" s="692">
        <v>4</v>
      </c>
      <c r="B427" s="692" t="s">
        <v>915</v>
      </c>
      <c r="C427" s="692" t="s">
        <v>913</v>
      </c>
      <c r="D427" s="694"/>
      <c r="E427" s="695"/>
      <c r="F427" s="696" t="s">
        <v>3096</v>
      </c>
      <c r="G427" s="717" t="s">
        <v>487</v>
      </c>
      <c r="H427" s="697">
        <v>5578941.75</v>
      </c>
      <c r="I427" s="698">
        <v>12493151.1</v>
      </c>
      <c r="J427" s="699">
        <v>18690567.600000001</v>
      </c>
      <c r="K427" s="700"/>
      <c r="L427" s="700"/>
      <c r="M427" s="700"/>
      <c r="N427" s="700"/>
      <c r="O427" s="700"/>
      <c r="P427" s="700"/>
      <c r="Q427" s="700"/>
      <c r="R427" s="700"/>
      <c r="S427" s="700"/>
    </row>
    <row r="428" spans="1:19" ht="22.5" hidden="1" customHeight="1">
      <c r="A428" s="692">
        <v>4</v>
      </c>
      <c r="B428" s="692" t="s">
        <v>915</v>
      </c>
      <c r="C428" s="692" t="s">
        <v>913</v>
      </c>
      <c r="D428" s="694"/>
      <c r="E428" s="695"/>
      <c r="F428" s="696" t="s">
        <v>3097</v>
      </c>
      <c r="G428" s="717" t="s">
        <v>3944</v>
      </c>
      <c r="H428" s="697">
        <v>0</v>
      </c>
      <c r="I428" s="698">
        <v>-5730.21</v>
      </c>
      <c r="J428" s="699">
        <v>-140745.17000000001</v>
      </c>
      <c r="K428" s="700"/>
      <c r="L428" s="700"/>
      <c r="M428" s="700"/>
      <c r="N428" s="700"/>
      <c r="O428" s="700"/>
      <c r="P428" s="700"/>
      <c r="Q428" s="700"/>
      <c r="R428" s="700"/>
      <c r="S428" s="700"/>
    </row>
    <row r="429" spans="1:19" ht="22.5" hidden="1" customHeight="1">
      <c r="A429" s="692">
        <v>4</v>
      </c>
      <c r="B429" s="692" t="s">
        <v>915</v>
      </c>
      <c r="C429" s="692" t="s">
        <v>913</v>
      </c>
      <c r="D429" s="694"/>
      <c r="E429" s="695"/>
      <c r="F429" s="696" t="s">
        <v>3099</v>
      </c>
      <c r="G429" s="717" t="s">
        <v>3945</v>
      </c>
      <c r="H429" s="697">
        <v>0</v>
      </c>
      <c r="I429" s="698">
        <v>7600.28</v>
      </c>
      <c r="J429" s="699">
        <v>7600.28</v>
      </c>
      <c r="K429" s="700"/>
      <c r="L429" s="700"/>
      <c r="M429" s="700"/>
      <c r="N429" s="700"/>
      <c r="O429" s="700"/>
      <c r="P429" s="700"/>
      <c r="Q429" s="700"/>
      <c r="R429" s="700"/>
      <c r="S429" s="700"/>
    </row>
    <row r="430" spans="1:19" ht="22.5" hidden="1" customHeight="1">
      <c r="A430" s="692">
        <v>4</v>
      </c>
      <c r="B430" s="692" t="s">
        <v>915</v>
      </c>
      <c r="C430" s="692" t="s">
        <v>913</v>
      </c>
      <c r="D430" s="694"/>
      <c r="E430" s="695"/>
      <c r="F430" s="696" t="s">
        <v>3101</v>
      </c>
      <c r="G430" s="717" t="s">
        <v>490</v>
      </c>
      <c r="H430" s="697">
        <v>92614</v>
      </c>
      <c r="I430" s="698">
        <v>205234</v>
      </c>
      <c r="J430" s="699">
        <v>319005</v>
      </c>
      <c r="K430" s="700"/>
      <c r="L430" s="700"/>
      <c r="M430" s="700"/>
      <c r="N430" s="700"/>
      <c r="O430" s="700"/>
      <c r="P430" s="700"/>
      <c r="Q430" s="700"/>
      <c r="R430" s="700"/>
      <c r="S430" s="700"/>
    </row>
    <row r="431" spans="1:19" ht="22.5" hidden="1" customHeight="1">
      <c r="A431" s="692">
        <v>4</v>
      </c>
      <c r="B431" s="692" t="s">
        <v>915</v>
      </c>
      <c r="C431" s="692" t="s">
        <v>913</v>
      </c>
      <c r="D431" s="694"/>
      <c r="E431" s="695"/>
      <c r="F431" s="696" t="s">
        <v>3102</v>
      </c>
      <c r="G431" s="717" t="s">
        <v>491</v>
      </c>
      <c r="H431" s="697">
        <v>1139113.25</v>
      </c>
      <c r="I431" s="698">
        <v>2045278</v>
      </c>
      <c r="J431" s="699">
        <v>3084920.75</v>
      </c>
      <c r="K431" s="700"/>
      <c r="L431" s="700"/>
      <c r="M431" s="700"/>
      <c r="N431" s="700"/>
      <c r="O431" s="700"/>
      <c r="P431" s="700"/>
      <c r="Q431" s="700"/>
      <c r="R431" s="700"/>
      <c r="S431" s="700"/>
    </row>
    <row r="432" spans="1:19" ht="22.5" hidden="1" customHeight="1">
      <c r="A432" s="692">
        <v>4</v>
      </c>
      <c r="B432" s="692" t="s">
        <v>915</v>
      </c>
      <c r="C432" s="692" t="s">
        <v>913</v>
      </c>
      <c r="D432" s="694"/>
      <c r="E432" s="695"/>
      <c r="F432" s="696" t="s">
        <v>3103</v>
      </c>
      <c r="G432" s="717" t="s">
        <v>2284</v>
      </c>
      <c r="H432" s="697">
        <v>1243084.5</v>
      </c>
      <c r="I432" s="698">
        <v>2266491.5</v>
      </c>
      <c r="J432" s="699">
        <v>3372583.3</v>
      </c>
      <c r="K432" s="700"/>
      <c r="L432" s="700"/>
      <c r="M432" s="700"/>
      <c r="N432" s="700"/>
      <c r="O432" s="700"/>
      <c r="P432" s="700"/>
      <c r="Q432" s="700"/>
      <c r="R432" s="700"/>
      <c r="S432" s="700"/>
    </row>
    <row r="433" spans="1:19" ht="22.5" hidden="1" customHeight="1">
      <c r="A433" s="692">
        <v>4</v>
      </c>
      <c r="B433" s="692" t="s">
        <v>915</v>
      </c>
      <c r="C433" s="692" t="s">
        <v>913</v>
      </c>
      <c r="D433" s="694"/>
      <c r="E433" s="695"/>
      <c r="F433" s="696" t="s">
        <v>3104</v>
      </c>
      <c r="G433" s="717" t="s">
        <v>2285</v>
      </c>
      <c r="H433" s="697">
        <v>953535</v>
      </c>
      <c r="I433" s="698">
        <v>1963700.75</v>
      </c>
      <c r="J433" s="699">
        <v>2194087.5</v>
      </c>
      <c r="K433" s="700"/>
      <c r="L433" s="700"/>
      <c r="M433" s="700"/>
      <c r="N433" s="700"/>
      <c r="O433" s="700"/>
      <c r="P433" s="700"/>
      <c r="Q433" s="700"/>
      <c r="R433" s="700"/>
      <c r="S433" s="700"/>
    </row>
    <row r="434" spans="1:19" ht="22.5" hidden="1" customHeight="1">
      <c r="A434" s="692">
        <v>4</v>
      </c>
      <c r="B434" s="692" t="s">
        <v>915</v>
      </c>
      <c r="C434" s="692" t="s">
        <v>913</v>
      </c>
      <c r="D434" s="694"/>
      <c r="E434" s="695"/>
      <c r="F434" s="696" t="s">
        <v>3106</v>
      </c>
      <c r="G434" s="717" t="s">
        <v>2286</v>
      </c>
      <c r="H434" s="697">
        <v>0</v>
      </c>
      <c r="I434" s="698">
        <v>0</v>
      </c>
      <c r="J434" s="699"/>
      <c r="K434" s="700"/>
      <c r="L434" s="700"/>
      <c r="M434" s="700"/>
      <c r="N434" s="700"/>
      <c r="O434" s="700"/>
      <c r="P434" s="700"/>
      <c r="Q434" s="700"/>
      <c r="R434" s="700"/>
      <c r="S434" s="700"/>
    </row>
    <row r="435" spans="1:19" ht="22.5" hidden="1" customHeight="1">
      <c r="A435" s="692">
        <v>4</v>
      </c>
      <c r="B435" s="692" t="s">
        <v>915</v>
      </c>
      <c r="C435" s="692" t="s">
        <v>913</v>
      </c>
      <c r="D435" s="694"/>
      <c r="E435" s="695"/>
      <c r="F435" s="696" t="s">
        <v>3108</v>
      </c>
      <c r="G435" s="717" t="s">
        <v>2287</v>
      </c>
      <c r="H435" s="697">
        <v>0</v>
      </c>
      <c r="I435" s="698">
        <v>365578.1</v>
      </c>
      <c r="J435" s="699">
        <v>365578.1</v>
      </c>
      <c r="K435" s="700"/>
      <c r="L435" s="700"/>
      <c r="M435" s="700"/>
      <c r="N435" s="700"/>
      <c r="O435" s="700"/>
      <c r="P435" s="700"/>
      <c r="Q435" s="700"/>
      <c r="R435" s="700"/>
      <c r="S435" s="700"/>
    </row>
    <row r="436" spans="1:19" ht="22.5" hidden="1" customHeight="1">
      <c r="A436" s="692">
        <v>4</v>
      </c>
      <c r="B436" s="692" t="s">
        <v>915</v>
      </c>
      <c r="C436" s="692" t="s">
        <v>913</v>
      </c>
      <c r="D436" s="694"/>
      <c r="E436" s="695"/>
      <c r="F436" s="696" t="s">
        <v>3110</v>
      </c>
      <c r="G436" s="717" t="s">
        <v>496</v>
      </c>
      <c r="H436" s="697">
        <v>113079</v>
      </c>
      <c r="I436" s="698">
        <v>291692</v>
      </c>
      <c r="J436" s="699">
        <v>385484</v>
      </c>
      <c r="K436" s="700"/>
      <c r="L436" s="700"/>
      <c r="M436" s="700"/>
      <c r="N436" s="700"/>
      <c r="O436" s="700"/>
      <c r="P436" s="700"/>
      <c r="Q436" s="700"/>
      <c r="R436" s="700"/>
      <c r="S436" s="700"/>
    </row>
    <row r="437" spans="1:19" ht="22.5" hidden="1" customHeight="1">
      <c r="A437" s="692">
        <v>4</v>
      </c>
      <c r="B437" s="692" t="s">
        <v>915</v>
      </c>
      <c r="C437" s="692" t="s">
        <v>913</v>
      </c>
      <c r="D437" s="694"/>
      <c r="E437" s="695"/>
      <c r="F437" s="696" t="s">
        <v>3112</v>
      </c>
      <c r="G437" s="717" t="s">
        <v>2288</v>
      </c>
      <c r="H437" s="697">
        <v>41312</v>
      </c>
      <c r="I437" s="698">
        <v>413595</v>
      </c>
      <c r="J437" s="699">
        <v>497440</v>
      </c>
      <c r="K437" s="700"/>
      <c r="L437" s="700"/>
      <c r="M437" s="700"/>
      <c r="N437" s="700"/>
      <c r="O437" s="700"/>
      <c r="P437" s="700"/>
      <c r="Q437" s="700"/>
      <c r="R437" s="700"/>
      <c r="S437" s="700"/>
    </row>
    <row r="438" spans="1:19" ht="22.5" hidden="1" customHeight="1">
      <c r="A438" s="692">
        <v>4</v>
      </c>
      <c r="B438" s="692" t="s">
        <v>915</v>
      </c>
      <c r="C438" s="692" t="s">
        <v>913</v>
      </c>
      <c r="D438" s="694"/>
      <c r="E438" s="695"/>
      <c r="F438" s="696" t="s">
        <v>3114</v>
      </c>
      <c r="G438" s="717" t="s">
        <v>3946</v>
      </c>
      <c r="H438" s="697">
        <v>0</v>
      </c>
      <c r="I438" s="698">
        <v>0</v>
      </c>
      <c r="J438" s="699"/>
      <c r="K438" s="700"/>
      <c r="L438" s="700"/>
      <c r="M438" s="700"/>
      <c r="N438" s="700"/>
      <c r="O438" s="700"/>
      <c r="P438" s="700"/>
      <c r="Q438" s="700"/>
      <c r="R438" s="700"/>
      <c r="S438" s="700"/>
    </row>
    <row r="439" spans="1:19" ht="22.5" hidden="1" customHeight="1">
      <c r="A439" s="692">
        <v>4</v>
      </c>
      <c r="B439" s="692" t="s">
        <v>915</v>
      </c>
      <c r="C439" s="692" t="s">
        <v>913</v>
      </c>
      <c r="D439" s="694"/>
      <c r="E439" s="695"/>
      <c r="F439" s="696" t="s">
        <v>3116</v>
      </c>
      <c r="G439" s="717" t="s">
        <v>3947</v>
      </c>
      <c r="H439" s="709">
        <v>0</v>
      </c>
      <c r="I439" s="698">
        <v>0</v>
      </c>
      <c r="J439" s="699"/>
      <c r="K439" s="700"/>
      <c r="L439" s="700"/>
      <c r="M439" s="700"/>
      <c r="N439" s="700"/>
      <c r="O439" s="700"/>
      <c r="P439" s="700"/>
      <c r="Q439" s="700"/>
      <c r="R439" s="700"/>
      <c r="S439" s="700"/>
    </row>
    <row r="440" spans="1:19" ht="22.5" hidden="1" customHeight="1">
      <c r="A440" s="692">
        <v>4</v>
      </c>
      <c r="B440" s="692" t="s">
        <v>915</v>
      </c>
      <c r="C440" s="692" t="s">
        <v>913</v>
      </c>
      <c r="D440" s="694"/>
      <c r="E440" s="695"/>
      <c r="F440" s="696" t="s">
        <v>3126</v>
      </c>
      <c r="G440" s="717" t="s">
        <v>3948</v>
      </c>
      <c r="H440" s="697">
        <v>7376799.7000000002</v>
      </c>
      <c r="I440" s="698">
        <v>14424666.4</v>
      </c>
      <c r="J440" s="699">
        <v>22005880.600000001</v>
      </c>
      <c r="K440" s="700"/>
      <c r="L440" s="700"/>
      <c r="M440" s="700"/>
      <c r="N440" s="700"/>
      <c r="O440" s="700"/>
      <c r="P440" s="700"/>
      <c r="Q440" s="700"/>
      <c r="R440" s="700"/>
      <c r="S440" s="700"/>
    </row>
    <row r="441" spans="1:19" ht="22.5" hidden="1" customHeight="1">
      <c r="A441" s="692">
        <v>4</v>
      </c>
      <c r="B441" s="692" t="s">
        <v>915</v>
      </c>
      <c r="C441" s="692" t="s">
        <v>913</v>
      </c>
      <c r="D441" s="694"/>
      <c r="E441" s="695"/>
      <c r="F441" s="696" t="s">
        <v>3127</v>
      </c>
      <c r="G441" s="717" t="s">
        <v>3949</v>
      </c>
      <c r="H441" s="697">
        <v>51081715.600000001</v>
      </c>
      <c r="I441" s="698">
        <v>82192463.900000006</v>
      </c>
      <c r="J441" s="699">
        <v>125094449</v>
      </c>
      <c r="K441" s="700"/>
      <c r="L441" s="700"/>
      <c r="M441" s="700"/>
      <c r="N441" s="700"/>
      <c r="O441" s="700"/>
      <c r="P441" s="700"/>
      <c r="Q441" s="700"/>
      <c r="R441" s="700"/>
      <c r="S441" s="700"/>
    </row>
    <row r="442" spans="1:19" ht="22.5" hidden="1" customHeight="1">
      <c r="A442" s="692">
        <v>4</v>
      </c>
      <c r="B442" s="692" t="s">
        <v>915</v>
      </c>
      <c r="C442" s="692" t="s">
        <v>913</v>
      </c>
      <c r="D442" s="694"/>
      <c r="E442" s="695"/>
      <c r="F442" s="696" t="s">
        <v>3128</v>
      </c>
      <c r="G442" s="717" t="s">
        <v>502</v>
      </c>
      <c r="H442" s="697">
        <v>4668606</v>
      </c>
      <c r="I442" s="698">
        <v>9531988</v>
      </c>
      <c r="J442" s="699">
        <v>13941419.25</v>
      </c>
      <c r="K442" s="700"/>
      <c r="L442" s="700"/>
      <c r="M442" s="700"/>
      <c r="N442" s="700"/>
      <c r="O442" s="700"/>
      <c r="P442" s="700"/>
      <c r="Q442" s="700"/>
      <c r="R442" s="700"/>
      <c r="S442" s="700"/>
    </row>
    <row r="443" spans="1:19" ht="22.5" hidden="1" customHeight="1">
      <c r="A443" s="692">
        <v>4</v>
      </c>
      <c r="B443" s="692" t="s">
        <v>915</v>
      </c>
      <c r="C443" s="692" t="s">
        <v>913</v>
      </c>
      <c r="D443" s="694"/>
      <c r="E443" s="695"/>
      <c r="F443" s="696" t="s">
        <v>3130</v>
      </c>
      <c r="G443" s="717" t="s">
        <v>3950</v>
      </c>
      <c r="H443" s="697">
        <v>0</v>
      </c>
      <c r="I443" s="698">
        <v>0</v>
      </c>
      <c r="J443" s="699"/>
      <c r="K443" s="700"/>
      <c r="L443" s="700"/>
      <c r="M443" s="700"/>
      <c r="N443" s="700"/>
      <c r="O443" s="700"/>
      <c r="P443" s="700"/>
      <c r="Q443" s="700"/>
      <c r="R443" s="700"/>
      <c r="S443" s="700"/>
    </row>
    <row r="444" spans="1:19" ht="22.5" hidden="1" customHeight="1">
      <c r="A444" s="692">
        <v>4</v>
      </c>
      <c r="B444" s="692" t="s">
        <v>915</v>
      </c>
      <c r="C444" s="692" t="s">
        <v>913</v>
      </c>
      <c r="D444" s="694"/>
      <c r="E444" s="695"/>
      <c r="F444" s="696" t="s">
        <v>3131</v>
      </c>
      <c r="G444" s="717" t="s">
        <v>3951</v>
      </c>
      <c r="H444" s="709">
        <v>0</v>
      </c>
      <c r="I444" s="698">
        <v>0</v>
      </c>
      <c r="J444" s="699"/>
      <c r="K444" s="700"/>
      <c r="L444" s="700"/>
      <c r="M444" s="700"/>
      <c r="N444" s="700"/>
      <c r="O444" s="700"/>
      <c r="P444" s="700"/>
      <c r="Q444" s="700"/>
      <c r="R444" s="700"/>
      <c r="S444" s="700"/>
    </row>
    <row r="445" spans="1:19" ht="22.5" hidden="1" customHeight="1">
      <c r="A445" s="692">
        <v>4</v>
      </c>
      <c r="B445" s="692" t="s">
        <v>915</v>
      </c>
      <c r="C445" s="692" t="s">
        <v>913</v>
      </c>
      <c r="D445" s="694"/>
      <c r="E445" s="695"/>
      <c r="F445" s="696" t="s">
        <v>3133</v>
      </c>
      <c r="G445" s="717" t="s">
        <v>505</v>
      </c>
      <c r="H445" s="709">
        <v>0</v>
      </c>
      <c r="I445" s="698">
        <v>0</v>
      </c>
      <c r="J445" s="699"/>
      <c r="K445" s="700"/>
      <c r="L445" s="700"/>
      <c r="M445" s="700"/>
      <c r="N445" s="700"/>
      <c r="O445" s="700"/>
      <c r="P445" s="700"/>
      <c r="Q445" s="700"/>
      <c r="R445" s="700"/>
      <c r="S445" s="700"/>
    </row>
    <row r="446" spans="1:19" ht="22.5" hidden="1" customHeight="1">
      <c r="A446" s="692">
        <v>4</v>
      </c>
      <c r="B446" s="692" t="s">
        <v>915</v>
      </c>
      <c r="C446" s="692" t="s">
        <v>913</v>
      </c>
      <c r="D446" s="694"/>
      <c r="E446" s="695"/>
      <c r="F446" s="696" t="s">
        <v>3134</v>
      </c>
      <c r="G446" s="717" t="s">
        <v>506</v>
      </c>
      <c r="H446" s="697">
        <v>0</v>
      </c>
      <c r="I446" s="698">
        <v>0</v>
      </c>
      <c r="J446" s="699"/>
      <c r="K446" s="700"/>
      <c r="L446" s="700"/>
      <c r="M446" s="700"/>
      <c r="N446" s="700"/>
      <c r="O446" s="700"/>
      <c r="P446" s="700"/>
      <c r="Q446" s="700"/>
      <c r="R446" s="700"/>
      <c r="S446" s="700"/>
    </row>
    <row r="447" spans="1:19" ht="22.5" hidden="1" customHeight="1">
      <c r="A447" s="692">
        <v>4</v>
      </c>
      <c r="B447" s="692" t="s">
        <v>915</v>
      </c>
      <c r="C447" s="692" t="s">
        <v>913</v>
      </c>
      <c r="D447" s="694"/>
      <c r="E447" s="695"/>
      <c r="F447" s="696" t="s">
        <v>3137</v>
      </c>
      <c r="G447" s="717" t="s">
        <v>508</v>
      </c>
      <c r="H447" s="697">
        <v>1382035</v>
      </c>
      <c r="I447" s="698">
        <v>1462055</v>
      </c>
      <c r="J447" s="699">
        <v>1462055</v>
      </c>
      <c r="K447" s="700"/>
      <c r="L447" s="700"/>
      <c r="M447" s="700"/>
      <c r="N447" s="700"/>
      <c r="O447" s="700"/>
      <c r="P447" s="700"/>
      <c r="Q447" s="700"/>
      <c r="R447" s="700"/>
      <c r="S447" s="700"/>
    </row>
    <row r="448" spans="1:19" ht="22.5" hidden="1" customHeight="1">
      <c r="A448" s="692">
        <v>4</v>
      </c>
      <c r="B448" s="692" t="s">
        <v>915</v>
      </c>
      <c r="C448" s="692" t="s">
        <v>913</v>
      </c>
      <c r="D448" s="694"/>
      <c r="E448" s="695"/>
      <c r="F448" s="696" t="s">
        <v>3138</v>
      </c>
      <c r="G448" s="717" t="s">
        <v>509</v>
      </c>
      <c r="H448" s="697">
        <v>669034.78</v>
      </c>
      <c r="I448" s="698">
        <v>1605248.78</v>
      </c>
      <c r="J448" s="699">
        <v>2322025.7799999998</v>
      </c>
      <c r="K448" s="700"/>
      <c r="L448" s="700"/>
      <c r="M448" s="700"/>
      <c r="N448" s="700"/>
      <c r="O448" s="700"/>
      <c r="P448" s="700"/>
      <c r="Q448" s="700"/>
      <c r="R448" s="700"/>
      <c r="S448" s="700"/>
    </row>
    <row r="449" spans="1:19" ht="22.5" hidden="1" customHeight="1">
      <c r="A449" s="692">
        <v>4</v>
      </c>
      <c r="B449" s="692" t="s">
        <v>915</v>
      </c>
      <c r="C449" s="692" t="s">
        <v>913</v>
      </c>
      <c r="D449" s="694"/>
      <c r="E449" s="695"/>
      <c r="F449" s="696" t="s">
        <v>3139</v>
      </c>
      <c r="G449" s="717" t="s">
        <v>3952</v>
      </c>
      <c r="H449" s="697">
        <v>250794.62</v>
      </c>
      <c r="I449" s="698">
        <v>434835.62</v>
      </c>
      <c r="J449" s="699">
        <v>689145.62</v>
      </c>
      <c r="K449" s="700"/>
      <c r="L449" s="700"/>
      <c r="M449" s="700"/>
      <c r="N449" s="700"/>
      <c r="O449" s="700"/>
      <c r="P449" s="700"/>
      <c r="Q449" s="700"/>
      <c r="R449" s="700"/>
      <c r="S449" s="700"/>
    </row>
    <row r="450" spans="1:19" ht="22.5" hidden="1" customHeight="1">
      <c r="A450" s="692">
        <v>4</v>
      </c>
      <c r="B450" s="692" t="s">
        <v>915</v>
      </c>
      <c r="C450" s="692" t="s">
        <v>913</v>
      </c>
      <c r="D450" s="694"/>
      <c r="E450" s="695"/>
      <c r="F450" s="696" t="s">
        <v>3141</v>
      </c>
      <c r="G450" s="717" t="s">
        <v>511</v>
      </c>
      <c r="H450" s="697">
        <v>16070</v>
      </c>
      <c r="I450" s="698">
        <v>923026.39</v>
      </c>
      <c r="J450" s="699">
        <v>952357.89</v>
      </c>
      <c r="K450" s="700"/>
      <c r="L450" s="700"/>
      <c r="M450" s="700"/>
      <c r="N450" s="700"/>
      <c r="O450" s="700"/>
      <c r="P450" s="700"/>
      <c r="Q450" s="700"/>
      <c r="R450" s="700"/>
      <c r="S450" s="700"/>
    </row>
    <row r="451" spans="1:19" ht="22.5" hidden="1" customHeight="1">
      <c r="A451" s="692">
        <v>4</v>
      </c>
      <c r="B451" s="692" t="s">
        <v>915</v>
      </c>
      <c r="C451" s="692" t="s">
        <v>913</v>
      </c>
      <c r="D451" s="694"/>
      <c r="E451" s="695"/>
      <c r="F451" s="696" t="s">
        <v>3142</v>
      </c>
      <c r="G451" s="717" t="s">
        <v>512</v>
      </c>
      <c r="H451" s="697">
        <v>-7376799.7000000002</v>
      </c>
      <c r="I451" s="698">
        <v>-14424666.4</v>
      </c>
      <c r="J451" s="699">
        <v>-22005880.600000001</v>
      </c>
      <c r="K451" s="700"/>
      <c r="L451" s="700"/>
      <c r="M451" s="700"/>
      <c r="N451" s="700"/>
      <c r="O451" s="700"/>
      <c r="P451" s="700"/>
      <c r="Q451" s="700"/>
      <c r="R451" s="700"/>
      <c r="S451" s="700"/>
    </row>
    <row r="452" spans="1:19" ht="22.5" hidden="1" customHeight="1">
      <c r="A452" s="692">
        <v>4</v>
      </c>
      <c r="B452" s="692" t="s">
        <v>915</v>
      </c>
      <c r="C452" s="692" t="s">
        <v>913</v>
      </c>
      <c r="D452" s="694"/>
      <c r="E452" s="695"/>
      <c r="F452" s="696" t="s">
        <v>3143</v>
      </c>
      <c r="G452" s="717" t="s">
        <v>3953</v>
      </c>
      <c r="H452" s="697">
        <v>-27736541</v>
      </c>
      <c r="I452" s="698">
        <v>-27736541</v>
      </c>
      <c r="J452" s="699">
        <v>-47726373.299999997</v>
      </c>
      <c r="K452" s="700"/>
      <c r="L452" s="700"/>
      <c r="M452" s="700"/>
      <c r="N452" s="700"/>
      <c r="O452" s="700"/>
      <c r="P452" s="700"/>
      <c r="Q452" s="700"/>
      <c r="R452" s="700"/>
      <c r="S452" s="700"/>
    </row>
    <row r="453" spans="1:19" ht="22.5" hidden="1" customHeight="1">
      <c r="A453" s="692">
        <v>4</v>
      </c>
      <c r="B453" s="692" t="s">
        <v>915</v>
      </c>
      <c r="C453" s="692" t="s">
        <v>913</v>
      </c>
      <c r="D453" s="694"/>
      <c r="E453" s="695"/>
      <c r="F453" s="696" t="s">
        <v>3144</v>
      </c>
      <c r="G453" s="717" t="s">
        <v>3954</v>
      </c>
      <c r="H453" s="697">
        <v>0</v>
      </c>
      <c r="I453" s="698">
        <v>0</v>
      </c>
      <c r="J453" s="699"/>
      <c r="K453" s="700"/>
      <c r="L453" s="700"/>
      <c r="M453" s="700"/>
      <c r="N453" s="700"/>
      <c r="O453" s="700"/>
      <c r="P453" s="700"/>
      <c r="Q453" s="700"/>
      <c r="R453" s="700"/>
      <c r="S453" s="700"/>
    </row>
    <row r="454" spans="1:19" ht="22.5" hidden="1" customHeight="1">
      <c r="A454" s="692">
        <v>4</v>
      </c>
      <c r="B454" s="692" t="s">
        <v>915</v>
      </c>
      <c r="C454" s="692" t="s">
        <v>913</v>
      </c>
      <c r="D454" s="694"/>
      <c r="E454" s="695"/>
      <c r="F454" s="696" t="s">
        <v>3145</v>
      </c>
      <c r="G454" s="717" t="s">
        <v>515</v>
      </c>
      <c r="H454" s="697">
        <v>-2420906.25</v>
      </c>
      <c r="I454" s="698">
        <v>-4893059.5</v>
      </c>
      <c r="J454" s="699">
        <v>-7035236.2000000002</v>
      </c>
      <c r="K454" s="700"/>
      <c r="L454" s="700"/>
      <c r="M454" s="700"/>
      <c r="N454" s="700"/>
      <c r="O454" s="700"/>
      <c r="P454" s="700"/>
      <c r="Q454" s="700"/>
      <c r="R454" s="700"/>
      <c r="S454" s="700"/>
    </row>
    <row r="455" spans="1:19" ht="22.5" hidden="1" customHeight="1">
      <c r="A455" s="692">
        <v>4</v>
      </c>
      <c r="B455" s="692" t="s">
        <v>915</v>
      </c>
      <c r="C455" s="692" t="s">
        <v>913</v>
      </c>
      <c r="D455" s="694"/>
      <c r="E455" s="695"/>
      <c r="F455" s="696" t="s">
        <v>3146</v>
      </c>
      <c r="G455" s="717" t="s">
        <v>516</v>
      </c>
      <c r="H455" s="697">
        <v>0</v>
      </c>
      <c r="I455" s="698">
        <v>0</v>
      </c>
      <c r="J455" s="699"/>
      <c r="K455" s="700"/>
      <c r="L455" s="700"/>
      <c r="M455" s="700"/>
      <c r="N455" s="700"/>
      <c r="O455" s="700"/>
      <c r="P455" s="700"/>
      <c r="Q455" s="700"/>
      <c r="R455" s="700"/>
      <c r="S455" s="700"/>
    </row>
    <row r="456" spans="1:19" ht="22.5" hidden="1" customHeight="1">
      <c r="A456" s="692">
        <v>4</v>
      </c>
      <c r="B456" s="692" t="s">
        <v>915</v>
      </c>
      <c r="C456" s="692" t="s">
        <v>913</v>
      </c>
      <c r="D456" s="694"/>
      <c r="E456" s="695"/>
      <c r="F456" s="696" t="s">
        <v>3147</v>
      </c>
      <c r="G456" s="717" t="s">
        <v>517</v>
      </c>
      <c r="H456" s="709">
        <v>30100</v>
      </c>
      <c r="I456" s="698">
        <v>944050</v>
      </c>
      <c r="J456" s="699">
        <v>1498326</v>
      </c>
      <c r="K456" s="700"/>
      <c r="L456" s="700"/>
      <c r="M456" s="700"/>
      <c r="N456" s="700"/>
      <c r="O456" s="700"/>
      <c r="P456" s="700"/>
      <c r="Q456" s="700"/>
      <c r="R456" s="700"/>
      <c r="S456" s="700"/>
    </row>
    <row r="457" spans="1:19" ht="22.5" hidden="1" customHeight="1">
      <c r="A457" s="692">
        <v>4</v>
      </c>
      <c r="B457" s="692" t="s">
        <v>915</v>
      </c>
      <c r="C457" s="692" t="s">
        <v>913</v>
      </c>
      <c r="D457" s="694"/>
      <c r="E457" s="695"/>
      <c r="F457" s="696" t="s">
        <v>3148</v>
      </c>
      <c r="G457" s="717" t="s">
        <v>3955</v>
      </c>
      <c r="H457" s="709">
        <v>0</v>
      </c>
      <c r="I457" s="698">
        <v>0</v>
      </c>
      <c r="J457" s="699"/>
      <c r="K457" s="700"/>
      <c r="L457" s="700"/>
      <c r="M457" s="700"/>
      <c r="N457" s="700"/>
      <c r="O457" s="700"/>
      <c r="P457" s="700"/>
      <c r="Q457" s="700"/>
      <c r="R457" s="700"/>
      <c r="S457" s="700"/>
    </row>
    <row r="458" spans="1:19" ht="22.5" hidden="1" customHeight="1">
      <c r="A458" s="692">
        <v>4</v>
      </c>
      <c r="B458" s="692" t="s">
        <v>915</v>
      </c>
      <c r="C458" s="692" t="s">
        <v>913</v>
      </c>
      <c r="D458" s="694"/>
      <c r="E458" s="695"/>
      <c r="F458" s="696" t="s">
        <v>3149</v>
      </c>
      <c r="G458" s="717" t="s">
        <v>519</v>
      </c>
      <c r="H458" s="697">
        <v>0</v>
      </c>
      <c r="I458" s="698">
        <v>0</v>
      </c>
      <c r="J458" s="699">
        <v>2000000</v>
      </c>
      <c r="K458" s="700"/>
      <c r="L458" s="700"/>
      <c r="M458" s="700"/>
      <c r="N458" s="700"/>
      <c r="O458" s="700"/>
      <c r="P458" s="700"/>
      <c r="Q458" s="700"/>
      <c r="R458" s="700"/>
      <c r="S458" s="700"/>
    </row>
    <row r="459" spans="1:19" ht="22.5" hidden="1" customHeight="1">
      <c r="A459" s="692">
        <v>4</v>
      </c>
      <c r="B459" s="692" t="s">
        <v>915</v>
      </c>
      <c r="C459" s="692" t="s">
        <v>913</v>
      </c>
      <c r="D459" s="694"/>
      <c r="E459" s="695"/>
      <c r="F459" s="696" t="s">
        <v>3150</v>
      </c>
      <c r="G459" s="717" t="s">
        <v>3956</v>
      </c>
      <c r="H459" s="697">
        <v>1197730</v>
      </c>
      <c r="I459" s="698">
        <v>4817507.0999999996</v>
      </c>
      <c r="J459" s="699">
        <v>7303556.4000000004</v>
      </c>
      <c r="K459" s="700"/>
      <c r="L459" s="700"/>
      <c r="M459" s="700"/>
      <c r="N459" s="700"/>
      <c r="O459" s="700"/>
      <c r="P459" s="700"/>
      <c r="Q459" s="700"/>
      <c r="R459" s="700"/>
      <c r="S459" s="700"/>
    </row>
    <row r="460" spans="1:19" ht="22.5" hidden="1" customHeight="1">
      <c r="A460" s="692">
        <v>4</v>
      </c>
      <c r="B460" s="692" t="s">
        <v>915</v>
      </c>
      <c r="C460" s="692" t="s">
        <v>913</v>
      </c>
      <c r="D460" s="694"/>
      <c r="E460" s="695"/>
      <c r="F460" s="696" t="s">
        <v>3152</v>
      </c>
      <c r="G460" s="717" t="s">
        <v>521</v>
      </c>
      <c r="H460" s="697">
        <v>9781043.75</v>
      </c>
      <c r="I460" s="698">
        <v>12838085.5</v>
      </c>
      <c r="J460" s="699">
        <v>20111605.5</v>
      </c>
      <c r="K460" s="700"/>
      <c r="L460" s="700"/>
      <c r="M460" s="700"/>
      <c r="N460" s="700"/>
      <c r="O460" s="700"/>
      <c r="P460" s="700"/>
      <c r="Q460" s="700"/>
      <c r="R460" s="700"/>
      <c r="S460" s="700"/>
    </row>
    <row r="461" spans="1:19" ht="22.5" hidden="1" customHeight="1">
      <c r="A461" s="692">
        <v>4</v>
      </c>
      <c r="B461" s="692" t="s">
        <v>915</v>
      </c>
      <c r="C461" s="692" t="s">
        <v>913</v>
      </c>
      <c r="D461" s="694"/>
      <c r="E461" s="695"/>
      <c r="F461" s="696" t="s">
        <v>3162</v>
      </c>
      <c r="G461" s="717" t="s">
        <v>3957</v>
      </c>
      <c r="H461" s="697">
        <v>-574455.65</v>
      </c>
      <c r="I461" s="698">
        <v>-574455.65</v>
      </c>
      <c r="J461" s="699">
        <v>-1854298.01</v>
      </c>
      <c r="K461" s="700"/>
      <c r="L461" s="700"/>
      <c r="M461" s="700"/>
      <c r="N461" s="700"/>
      <c r="O461" s="700"/>
      <c r="P461" s="700"/>
      <c r="Q461" s="700"/>
      <c r="R461" s="700"/>
      <c r="S461" s="700"/>
    </row>
    <row r="462" spans="1:19" ht="22.5" hidden="1" customHeight="1">
      <c r="A462" s="692">
        <v>4</v>
      </c>
      <c r="B462" s="692" t="s">
        <v>915</v>
      </c>
      <c r="C462" s="692" t="s">
        <v>913</v>
      </c>
      <c r="D462" s="694"/>
      <c r="E462" s="695"/>
      <c r="F462" s="696" t="s">
        <v>3164</v>
      </c>
      <c r="G462" s="717" t="s">
        <v>3958</v>
      </c>
      <c r="H462" s="709">
        <v>0</v>
      </c>
      <c r="I462" s="698">
        <v>0</v>
      </c>
      <c r="J462" s="699"/>
      <c r="K462" s="700"/>
      <c r="L462" s="700"/>
      <c r="M462" s="700"/>
      <c r="N462" s="700"/>
      <c r="O462" s="700"/>
      <c r="P462" s="700"/>
      <c r="Q462" s="700"/>
      <c r="R462" s="700"/>
      <c r="S462" s="700"/>
    </row>
    <row r="463" spans="1:19" ht="22.5" hidden="1" customHeight="1">
      <c r="A463" s="692">
        <v>4</v>
      </c>
      <c r="B463" s="692" t="s">
        <v>915</v>
      </c>
      <c r="C463" s="692" t="s">
        <v>913</v>
      </c>
      <c r="D463" s="694"/>
      <c r="E463" s="695"/>
      <c r="F463" s="696" t="s">
        <v>3170</v>
      </c>
      <c r="G463" s="717" t="s">
        <v>3959</v>
      </c>
      <c r="H463" s="709">
        <v>0</v>
      </c>
      <c r="I463" s="698">
        <v>0</v>
      </c>
      <c r="J463" s="699"/>
      <c r="K463" s="700"/>
      <c r="L463" s="700"/>
      <c r="M463" s="700"/>
      <c r="N463" s="700"/>
      <c r="O463" s="700"/>
      <c r="P463" s="700"/>
      <c r="Q463" s="700"/>
      <c r="R463" s="700"/>
      <c r="S463" s="700"/>
    </row>
    <row r="464" spans="1:19" ht="22.5" hidden="1" customHeight="1">
      <c r="A464" s="692">
        <v>4</v>
      </c>
      <c r="B464" s="692" t="s">
        <v>915</v>
      </c>
      <c r="C464" s="692" t="s">
        <v>913</v>
      </c>
      <c r="D464" s="694"/>
      <c r="E464" s="695"/>
      <c r="F464" s="696" t="s">
        <v>3172</v>
      </c>
      <c r="G464" s="717" t="s">
        <v>525</v>
      </c>
      <c r="H464" s="709">
        <v>0</v>
      </c>
      <c r="I464" s="698">
        <v>0</v>
      </c>
      <c r="J464" s="699"/>
      <c r="K464" s="700"/>
      <c r="L464" s="700"/>
      <c r="M464" s="700"/>
      <c r="N464" s="700"/>
      <c r="O464" s="700"/>
      <c r="P464" s="700"/>
      <c r="Q464" s="700"/>
      <c r="R464" s="700"/>
      <c r="S464" s="700"/>
    </row>
    <row r="465" spans="1:19" ht="22.5" hidden="1" customHeight="1">
      <c r="A465" s="692">
        <v>4</v>
      </c>
      <c r="B465" s="692" t="s">
        <v>915</v>
      </c>
      <c r="C465" s="692" t="s">
        <v>913</v>
      </c>
      <c r="D465" s="694"/>
      <c r="E465" s="695"/>
      <c r="F465" s="696" t="s">
        <v>3173</v>
      </c>
      <c r="G465" s="717" t="s">
        <v>526</v>
      </c>
      <c r="H465" s="709">
        <v>0</v>
      </c>
      <c r="I465" s="698">
        <v>-504024</v>
      </c>
      <c r="J465" s="699">
        <v>-694820</v>
      </c>
      <c r="K465" s="700"/>
      <c r="L465" s="700"/>
      <c r="M465" s="700"/>
      <c r="N465" s="700"/>
      <c r="O465" s="700"/>
      <c r="P465" s="700"/>
      <c r="Q465" s="700"/>
      <c r="R465" s="700"/>
      <c r="S465" s="700"/>
    </row>
    <row r="466" spans="1:19" ht="22.5" hidden="1" customHeight="1">
      <c r="A466" s="692">
        <v>4</v>
      </c>
      <c r="B466" s="692" t="s">
        <v>915</v>
      </c>
      <c r="C466" s="692" t="s">
        <v>913</v>
      </c>
      <c r="D466" s="694"/>
      <c r="E466" s="695"/>
      <c r="F466" s="696" t="s">
        <v>3174</v>
      </c>
      <c r="G466" s="717" t="s">
        <v>3960</v>
      </c>
      <c r="H466" s="697">
        <v>0</v>
      </c>
      <c r="I466" s="698">
        <v>-1527400.83</v>
      </c>
      <c r="J466" s="699">
        <v>-2419559.75</v>
      </c>
      <c r="K466" s="700"/>
      <c r="L466" s="700"/>
      <c r="M466" s="700"/>
      <c r="N466" s="700"/>
      <c r="O466" s="700"/>
      <c r="P466" s="700"/>
      <c r="Q466" s="700"/>
      <c r="R466" s="700"/>
      <c r="S466" s="700"/>
    </row>
    <row r="467" spans="1:19" ht="22.5" hidden="1" customHeight="1">
      <c r="A467" s="692">
        <v>4</v>
      </c>
      <c r="B467" s="692" t="s">
        <v>915</v>
      </c>
      <c r="C467" s="692" t="s">
        <v>913</v>
      </c>
      <c r="D467" s="694"/>
      <c r="E467" s="695"/>
      <c r="F467" s="696" t="s">
        <v>3178</v>
      </c>
      <c r="G467" s="717" t="s">
        <v>3961</v>
      </c>
      <c r="H467" s="697">
        <v>0</v>
      </c>
      <c r="I467" s="698">
        <v>0</v>
      </c>
      <c r="J467" s="699"/>
      <c r="K467" s="700"/>
      <c r="L467" s="700"/>
      <c r="M467" s="700"/>
      <c r="N467" s="700"/>
      <c r="O467" s="700"/>
      <c r="P467" s="700"/>
      <c r="Q467" s="700"/>
      <c r="R467" s="700"/>
      <c r="S467" s="700"/>
    </row>
    <row r="468" spans="1:19" ht="22.5" hidden="1" customHeight="1">
      <c r="A468" s="692">
        <v>4</v>
      </c>
      <c r="B468" s="692" t="s">
        <v>915</v>
      </c>
      <c r="C468" s="692" t="s">
        <v>913</v>
      </c>
      <c r="D468" s="694"/>
      <c r="E468" s="695"/>
      <c r="F468" s="696" t="s">
        <v>3184</v>
      </c>
      <c r="G468" s="717" t="s">
        <v>529</v>
      </c>
      <c r="H468" s="697">
        <v>0</v>
      </c>
      <c r="I468" s="698">
        <v>0</v>
      </c>
      <c r="J468" s="699"/>
      <c r="K468" s="700"/>
      <c r="L468" s="700"/>
      <c r="M468" s="700"/>
      <c r="N468" s="700"/>
      <c r="O468" s="700"/>
      <c r="P468" s="700"/>
      <c r="Q468" s="700"/>
      <c r="R468" s="700"/>
      <c r="S468" s="700"/>
    </row>
    <row r="469" spans="1:19" ht="22.5" hidden="1" customHeight="1">
      <c r="A469" s="692">
        <v>4</v>
      </c>
      <c r="B469" s="692" t="s">
        <v>915</v>
      </c>
      <c r="C469" s="692" t="s">
        <v>913</v>
      </c>
      <c r="D469" s="694"/>
      <c r="E469" s="695"/>
      <c r="F469" s="696" t="s">
        <v>3185</v>
      </c>
      <c r="G469" s="717" t="s">
        <v>530</v>
      </c>
      <c r="H469" s="709">
        <v>0</v>
      </c>
      <c r="I469" s="698">
        <v>0</v>
      </c>
      <c r="J469" s="699"/>
      <c r="K469" s="700"/>
      <c r="L469" s="700"/>
      <c r="M469" s="700"/>
      <c r="N469" s="700"/>
      <c r="O469" s="700"/>
      <c r="P469" s="700"/>
      <c r="Q469" s="700"/>
      <c r="R469" s="700"/>
      <c r="S469" s="700"/>
    </row>
    <row r="470" spans="1:19" ht="22.5" hidden="1" customHeight="1">
      <c r="A470" s="692">
        <v>4</v>
      </c>
      <c r="B470" s="692" t="s">
        <v>915</v>
      </c>
      <c r="C470" s="692" t="s">
        <v>913</v>
      </c>
      <c r="D470" s="694"/>
      <c r="E470" s="695"/>
      <c r="F470" s="696" t="s">
        <v>3186</v>
      </c>
      <c r="G470" s="717" t="s">
        <v>531</v>
      </c>
      <c r="H470" s="697">
        <v>0</v>
      </c>
      <c r="I470" s="698">
        <v>0</v>
      </c>
      <c r="J470" s="699">
        <v>-30832200</v>
      </c>
      <c r="K470" s="700"/>
      <c r="L470" s="700"/>
      <c r="M470" s="700"/>
      <c r="N470" s="700"/>
      <c r="O470" s="700"/>
      <c r="P470" s="700"/>
      <c r="Q470" s="700"/>
      <c r="R470" s="700"/>
      <c r="S470" s="700"/>
    </row>
    <row r="471" spans="1:19" ht="22.5" hidden="1" customHeight="1">
      <c r="A471" s="692">
        <v>4</v>
      </c>
      <c r="B471" s="692" t="s">
        <v>915</v>
      </c>
      <c r="C471" s="692" t="s">
        <v>913</v>
      </c>
      <c r="D471" s="694"/>
      <c r="E471" s="695"/>
      <c r="F471" s="696" t="s">
        <v>3187</v>
      </c>
      <c r="G471" s="717" t="s">
        <v>532</v>
      </c>
      <c r="H471" s="709">
        <v>0</v>
      </c>
      <c r="I471" s="698">
        <v>0</v>
      </c>
      <c r="J471" s="699"/>
      <c r="K471" s="700"/>
      <c r="L471" s="700"/>
      <c r="M471" s="700"/>
      <c r="N471" s="700"/>
      <c r="O471" s="700"/>
      <c r="P471" s="700"/>
      <c r="Q471" s="700"/>
      <c r="R471" s="700"/>
      <c r="S471" s="700"/>
    </row>
    <row r="472" spans="1:19" ht="22.5" hidden="1" customHeight="1">
      <c r="A472" s="692">
        <v>4</v>
      </c>
      <c r="B472" s="692" t="s">
        <v>915</v>
      </c>
      <c r="C472" s="692" t="s">
        <v>913</v>
      </c>
      <c r="D472" s="694"/>
      <c r="E472" s="695"/>
      <c r="F472" s="696" t="s">
        <v>3962</v>
      </c>
      <c r="G472" s="717" t="s">
        <v>3643</v>
      </c>
      <c r="H472" s="709">
        <v>0</v>
      </c>
      <c r="I472" s="698">
        <v>0</v>
      </c>
      <c r="J472" s="699"/>
      <c r="K472" s="700"/>
      <c r="L472" s="700"/>
      <c r="M472" s="700"/>
      <c r="N472" s="700"/>
      <c r="O472" s="700"/>
      <c r="P472" s="700"/>
      <c r="Q472" s="700"/>
      <c r="R472" s="700"/>
      <c r="S472" s="700"/>
    </row>
    <row r="473" spans="1:19" ht="22.5" hidden="1" customHeight="1">
      <c r="A473" s="692">
        <v>4</v>
      </c>
      <c r="B473" s="692" t="s">
        <v>915</v>
      </c>
      <c r="C473" s="692" t="s">
        <v>913</v>
      </c>
      <c r="D473" s="694"/>
      <c r="E473" s="695"/>
      <c r="F473" s="696" t="s">
        <v>3188</v>
      </c>
      <c r="G473" s="717" t="s">
        <v>535</v>
      </c>
      <c r="H473" s="697">
        <v>727631.95</v>
      </c>
      <c r="I473" s="698">
        <v>727631.95</v>
      </c>
      <c r="J473" s="699">
        <v>727631.95</v>
      </c>
      <c r="K473" s="700"/>
      <c r="L473" s="700"/>
      <c r="M473" s="700"/>
      <c r="N473" s="700"/>
      <c r="O473" s="700"/>
      <c r="P473" s="700"/>
      <c r="Q473" s="700"/>
      <c r="R473" s="700"/>
      <c r="S473" s="700"/>
    </row>
    <row r="474" spans="1:19" ht="22.5" hidden="1" customHeight="1">
      <c r="A474" s="692">
        <v>4</v>
      </c>
      <c r="B474" s="692" t="s">
        <v>915</v>
      </c>
      <c r="C474" s="692" t="s">
        <v>913</v>
      </c>
      <c r="D474" s="694"/>
      <c r="E474" s="695"/>
      <c r="F474" s="696" t="s">
        <v>3189</v>
      </c>
      <c r="G474" s="717" t="s">
        <v>3963</v>
      </c>
      <c r="H474" s="697">
        <v>2944525.25</v>
      </c>
      <c r="I474" s="698">
        <v>5945465.25</v>
      </c>
      <c r="J474" s="699">
        <v>9051239.5500000007</v>
      </c>
      <c r="K474" s="700"/>
      <c r="L474" s="700"/>
      <c r="M474" s="700"/>
      <c r="N474" s="700"/>
      <c r="O474" s="700"/>
      <c r="P474" s="700"/>
      <c r="Q474" s="700"/>
      <c r="R474" s="700"/>
      <c r="S474" s="700"/>
    </row>
    <row r="475" spans="1:19" ht="22.5" hidden="1" customHeight="1">
      <c r="A475" s="692">
        <v>4</v>
      </c>
      <c r="B475" s="692" t="s">
        <v>915</v>
      </c>
      <c r="C475" s="692" t="s">
        <v>913</v>
      </c>
      <c r="D475" s="694"/>
      <c r="E475" s="695"/>
      <c r="F475" s="696" t="s">
        <v>3190</v>
      </c>
      <c r="G475" s="717" t="s">
        <v>3964</v>
      </c>
      <c r="H475" s="697">
        <v>3952839.25</v>
      </c>
      <c r="I475" s="698">
        <v>7456892</v>
      </c>
      <c r="J475" s="699">
        <v>10667829.25</v>
      </c>
      <c r="K475" s="700"/>
      <c r="L475" s="700"/>
      <c r="M475" s="700"/>
      <c r="N475" s="700"/>
      <c r="O475" s="700"/>
      <c r="P475" s="700"/>
      <c r="Q475" s="700"/>
      <c r="R475" s="700"/>
      <c r="S475" s="700"/>
    </row>
    <row r="476" spans="1:19" ht="22.5" hidden="1" customHeight="1">
      <c r="A476" s="692">
        <v>4</v>
      </c>
      <c r="B476" s="692" t="s">
        <v>915</v>
      </c>
      <c r="C476" s="692" t="s">
        <v>913</v>
      </c>
      <c r="D476" s="694"/>
      <c r="E476" s="695"/>
      <c r="F476" s="696" t="s">
        <v>3191</v>
      </c>
      <c r="G476" s="717" t="s">
        <v>3965</v>
      </c>
      <c r="H476" s="697">
        <v>0</v>
      </c>
      <c r="I476" s="698">
        <v>0</v>
      </c>
      <c r="J476" s="699"/>
      <c r="K476" s="700"/>
      <c r="L476" s="700"/>
      <c r="M476" s="700"/>
      <c r="N476" s="700"/>
      <c r="O476" s="700"/>
      <c r="P476" s="700"/>
      <c r="Q476" s="700"/>
      <c r="R476" s="700"/>
      <c r="S476" s="700"/>
    </row>
    <row r="477" spans="1:19" ht="22.5" hidden="1" customHeight="1">
      <c r="A477" s="692">
        <v>4</v>
      </c>
      <c r="B477" s="692" t="s">
        <v>915</v>
      </c>
      <c r="C477" s="692" t="s">
        <v>913</v>
      </c>
      <c r="D477" s="694"/>
      <c r="E477" s="695"/>
      <c r="F477" s="696" t="s">
        <v>3192</v>
      </c>
      <c r="G477" s="717" t="s">
        <v>3966</v>
      </c>
      <c r="H477" s="697">
        <v>0</v>
      </c>
      <c r="I477" s="698">
        <v>0</v>
      </c>
      <c r="J477" s="699"/>
      <c r="K477" s="700"/>
      <c r="L477" s="700"/>
      <c r="M477" s="700"/>
      <c r="N477" s="700"/>
      <c r="O477" s="700"/>
      <c r="P477" s="700"/>
      <c r="Q477" s="700"/>
      <c r="R477" s="700"/>
      <c r="S477" s="700"/>
    </row>
    <row r="478" spans="1:19" ht="22.5" hidden="1" customHeight="1">
      <c r="A478" s="692">
        <v>4</v>
      </c>
      <c r="B478" s="688" t="s">
        <v>915</v>
      </c>
      <c r="C478" s="688" t="s">
        <v>913</v>
      </c>
      <c r="D478" s="695"/>
      <c r="E478" s="695"/>
      <c r="F478" s="696" t="s">
        <v>3967</v>
      </c>
      <c r="G478" s="717" t="s">
        <v>3968</v>
      </c>
      <c r="H478" s="697">
        <v>0</v>
      </c>
      <c r="I478" s="698">
        <v>0</v>
      </c>
      <c r="J478" s="699">
        <v>885</v>
      </c>
      <c r="K478" s="700"/>
      <c r="L478" s="700"/>
      <c r="M478" s="700"/>
      <c r="N478" s="700"/>
      <c r="O478" s="700"/>
      <c r="P478" s="700"/>
      <c r="Q478" s="700"/>
      <c r="R478" s="700"/>
      <c r="S478" s="700"/>
    </row>
    <row r="479" spans="1:19" ht="22.5" hidden="1" customHeight="1">
      <c r="A479" s="692">
        <v>4</v>
      </c>
      <c r="B479" s="688" t="s">
        <v>915</v>
      </c>
      <c r="C479" s="688" t="s">
        <v>913</v>
      </c>
      <c r="D479" s="695"/>
      <c r="E479" s="695"/>
      <c r="F479" s="696" t="s">
        <v>3969</v>
      </c>
      <c r="G479" s="717" t="s">
        <v>3970</v>
      </c>
      <c r="H479" s="709">
        <v>48489.5</v>
      </c>
      <c r="I479" s="698">
        <v>222441.75</v>
      </c>
      <c r="J479" s="699">
        <v>301298</v>
      </c>
      <c r="K479" s="700"/>
      <c r="L479" s="700"/>
      <c r="M479" s="700"/>
      <c r="N479" s="700"/>
      <c r="O479" s="700"/>
      <c r="P479" s="700"/>
      <c r="Q479" s="700"/>
      <c r="R479" s="700"/>
      <c r="S479" s="700"/>
    </row>
    <row r="480" spans="1:19" ht="22.5" hidden="1" customHeight="1">
      <c r="A480" s="692">
        <v>4</v>
      </c>
      <c r="B480" s="692" t="s">
        <v>915</v>
      </c>
      <c r="C480" s="692" t="s">
        <v>913</v>
      </c>
      <c r="D480" s="694"/>
      <c r="E480" s="695"/>
      <c r="F480" s="696" t="s">
        <v>3193</v>
      </c>
      <c r="G480" s="717" t="s">
        <v>542</v>
      </c>
      <c r="H480" s="697">
        <v>159485.5</v>
      </c>
      <c r="I480" s="698">
        <v>194461</v>
      </c>
      <c r="J480" s="699">
        <v>356063.5</v>
      </c>
      <c r="K480" s="700"/>
      <c r="L480" s="700"/>
      <c r="M480" s="700"/>
      <c r="N480" s="700"/>
      <c r="O480" s="700"/>
      <c r="P480" s="700"/>
      <c r="Q480" s="700"/>
      <c r="R480" s="700"/>
      <c r="S480" s="700"/>
    </row>
    <row r="481" spans="1:19" ht="22.5" hidden="1" customHeight="1">
      <c r="A481" s="692">
        <v>4</v>
      </c>
      <c r="B481" s="692" t="s">
        <v>915</v>
      </c>
      <c r="C481" s="692" t="s">
        <v>913</v>
      </c>
      <c r="D481" s="694"/>
      <c r="E481" s="695"/>
      <c r="F481" s="696" t="s">
        <v>3194</v>
      </c>
      <c r="G481" s="717" t="s">
        <v>543</v>
      </c>
      <c r="H481" s="697">
        <v>108220</v>
      </c>
      <c r="I481" s="698">
        <v>212090.5</v>
      </c>
      <c r="J481" s="699">
        <v>304177.75</v>
      </c>
      <c r="K481" s="700"/>
      <c r="L481" s="700"/>
      <c r="M481" s="700"/>
      <c r="N481" s="700"/>
      <c r="O481" s="700"/>
      <c r="P481" s="700"/>
      <c r="Q481" s="700"/>
      <c r="R481" s="700"/>
      <c r="S481" s="700"/>
    </row>
    <row r="482" spans="1:19" ht="22.5" hidden="1" customHeight="1">
      <c r="A482" s="692">
        <v>4</v>
      </c>
      <c r="B482" s="692" t="s">
        <v>915</v>
      </c>
      <c r="C482" s="692" t="s">
        <v>913</v>
      </c>
      <c r="D482" s="694"/>
      <c r="E482" s="695"/>
      <c r="F482" s="696" t="s">
        <v>3195</v>
      </c>
      <c r="G482" s="717" t="s">
        <v>544</v>
      </c>
      <c r="H482" s="697">
        <v>307105</v>
      </c>
      <c r="I482" s="698">
        <v>335225</v>
      </c>
      <c r="J482" s="699">
        <v>647938.6</v>
      </c>
      <c r="K482" s="700"/>
      <c r="L482" s="700"/>
      <c r="M482" s="700"/>
      <c r="N482" s="700"/>
      <c r="O482" s="700"/>
      <c r="P482" s="700"/>
      <c r="Q482" s="700"/>
      <c r="R482" s="700"/>
      <c r="S482" s="700"/>
    </row>
    <row r="483" spans="1:19" ht="22.5" hidden="1" customHeight="1">
      <c r="A483" s="692">
        <v>4</v>
      </c>
      <c r="B483" s="692" t="s">
        <v>915</v>
      </c>
      <c r="C483" s="692" t="s">
        <v>913</v>
      </c>
      <c r="D483" s="694"/>
      <c r="E483" s="695"/>
      <c r="F483" s="696" t="s">
        <v>3196</v>
      </c>
      <c r="G483" s="717" t="s">
        <v>545</v>
      </c>
      <c r="H483" s="697">
        <v>2426063.6</v>
      </c>
      <c r="I483" s="698">
        <v>5044370.4000000004</v>
      </c>
      <c r="J483" s="699">
        <v>5906370.4000000004</v>
      </c>
      <c r="K483" s="700"/>
      <c r="L483" s="700"/>
      <c r="M483" s="700"/>
      <c r="N483" s="700"/>
      <c r="O483" s="700"/>
      <c r="P483" s="700"/>
      <c r="Q483" s="700"/>
      <c r="R483" s="700"/>
      <c r="S483" s="700"/>
    </row>
    <row r="484" spans="1:19" ht="22.5" hidden="1" customHeight="1">
      <c r="A484" s="692">
        <v>4</v>
      </c>
      <c r="B484" s="692" t="s">
        <v>915</v>
      </c>
      <c r="C484" s="692" t="s">
        <v>913</v>
      </c>
      <c r="D484" s="694"/>
      <c r="E484" s="695"/>
      <c r="F484" s="696" t="s">
        <v>3197</v>
      </c>
      <c r="G484" s="717" t="s">
        <v>546</v>
      </c>
      <c r="H484" s="697">
        <v>-2324525.25</v>
      </c>
      <c r="I484" s="698">
        <v>-4705465.25</v>
      </c>
      <c r="J484" s="699">
        <v>-7191239.5499999998</v>
      </c>
      <c r="K484" s="700"/>
      <c r="L484" s="700"/>
      <c r="M484" s="700"/>
      <c r="N484" s="700"/>
      <c r="O484" s="700"/>
      <c r="P484" s="700"/>
      <c r="Q484" s="700"/>
      <c r="R484" s="700"/>
      <c r="S484" s="700"/>
    </row>
    <row r="485" spans="1:19" ht="22.5" hidden="1" customHeight="1">
      <c r="A485" s="692">
        <v>4</v>
      </c>
      <c r="B485" s="692" t="s">
        <v>915</v>
      </c>
      <c r="C485" s="692" t="s">
        <v>913</v>
      </c>
      <c r="D485" s="694"/>
      <c r="E485" s="695"/>
      <c r="F485" s="696" t="s">
        <v>3198</v>
      </c>
      <c r="G485" s="717" t="s">
        <v>547</v>
      </c>
      <c r="H485" s="697">
        <v>-3202839.25</v>
      </c>
      <c r="I485" s="698">
        <v>-5956892</v>
      </c>
      <c r="J485" s="699">
        <v>-8417829.25</v>
      </c>
      <c r="K485" s="700"/>
      <c r="L485" s="700"/>
      <c r="M485" s="700"/>
      <c r="N485" s="700"/>
      <c r="O485" s="700"/>
      <c r="P485" s="700"/>
      <c r="Q485" s="700"/>
      <c r="R485" s="700"/>
      <c r="S485" s="700"/>
    </row>
    <row r="486" spans="1:19" ht="22.5" hidden="1" customHeight="1">
      <c r="A486" s="692">
        <v>4</v>
      </c>
      <c r="B486" s="692" t="s">
        <v>915</v>
      </c>
      <c r="C486" s="692" t="s">
        <v>913</v>
      </c>
      <c r="D486" s="694"/>
      <c r="E486" s="695"/>
      <c r="F486" s="696" t="s">
        <v>3199</v>
      </c>
      <c r="G486" s="717" t="s">
        <v>548</v>
      </c>
      <c r="H486" s="697">
        <v>0</v>
      </c>
      <c r="I486" s="698">
        <v>0</v>
      </c>
      <c r="J486" s="699"/>
      <c r="K486" s="700"/>
      <c r="L486" s="700"/>
      <c r="M486" s="700"/>
      <c r="N486" s="700"/>
      <c r="O486" s="700"/>
      <c r="P486" s="700"/>
      <c r="Q486" s="700"/>
      <c r="R486" s="700"/>
      <c r="S486" s="700"/>
    </row>
    <row r="487" spans="1:19" ht="22.5" hidden="1" customHeight="1">
      <c r="A487" s="692">
        <v>4</v>
      </c>
      <c r="B487" s="692" t="s">
        <v>915</v>
      </c>
      <c r="C487" s="692" t="s">
        <v>913</v>
      </c>
      <c r="D487" s="694"/>
      <c r="E487" s="695"/>
      <c r="F487" s="696" t="s">
        <v>3201</v>
      </c>
      <c r="G487" s="717" t="s">
        <v>549</v>
      </c>
      <c r="H487" s="709">
        <v>0</v>
      </c>
      <c r="I487" s="698">
        <v>0</v>
      </c>
      <c r="J487" s="699"/>
      <c r="K487" s="700"/>
      <c r="L487" s="700"/>
      <c r="M487" s="700"/>
      <c r="N487" s="700"/>
      <c r="O487" s="700"/>
      <c r="P487" s="700"/>
      <c r="Q487" s="700"/>
      <c r="R487" s="700"/>
      <c r="S487" s="700"/>
    </row>
    <row r="488" spans="1:19" ht="22.5" hidden="1" customHeight="1">
      <c r="A488" s="692">
        <v>4</v>
      </c>
      <c r="B488" s="692" t="s">
        <v>915</v>
      </c>
      <c r="C488" s="692" t="s">
        <v>913</v>
      </c>
      <c r="D488" s="694"/>
      <c r="E488" s="695"/>
      <c r="F488" s="696" t="s">
        <v>3203</v>
      </c>
      <c r="G488" s="717" t="s">
        <v>550</v>
      </c>
      <c r="H488" s="697">
        <v>0</v>
      </c>
      <c r="I488" s="698">
        <v>0</v>
      </c>
      <c r="J488" s="699"/>
      <c r="K488" s="700"/>
      <c r="L488" s="700"/>
      <c r="M488" s="700"/>
      <c r="N488" s="700"/>
      <c r="O488" s="700"/>
      <c r="P488" s="700"/>
      <c r="Q488" s="700"/>
      <c r="R488" s="700"/>
      <c r="S488" s="700"/>
    </row>
    <row r="489" spans="1:19" ht="22.5" hidden="1" customHeight="1">
      <c r="A489" s="692">
        <v>4</v>
      </c>
      <c r="B489" s="692" t="s">
        <v>915</v>
      </c>
      <c r="C489" s="692" t="s">
        <v>913</v>
      </c>
      <c r="D489" s="694"/>
      <c r="E489" s="695"/>
      <c r="F489" s="696" t="s">
        <v>3204</v>
      </c>
      <c r="G489" s="717" t="s">
        <v>551</v>
      </c>
      <c r="H489" s="697">
        <v>0</v>
      </c>
      <c r="I489" s="698">
        <v>0</v>
      </c>
      <c r="J489" s="699"/>
      <c r="K489" s="700"/>
      <c r="L489" s="700"/>
      <c r="M489" s="700"/>
      <c r="N489" s="700"/>
      <c r="O489" s="700"/>
      <c r="P489" s="700"/>
      <c r="Q489" s="700"/>
      <c r="R489" s="700"/>
      <c r="S489" s="700"/>
    </row>
    <row r="490" spans="1:19" ht="22.5" hidden="1" customHeight="1">
      <c r="A490" s="692">
        <v>4</v>
      </c>
      <c r="B490" s="692" t="s">
        <v>915</v>
      </c>
      <c r="C490" s="692" t="s">
        <v>913</v>
      </c>
      <c r="D490" s="694"/>
      <c r="E490" s="695"/>
      <c r="F490" s="696" t="s">
        <v>2330</v>
      </c>
      <c r="G490" s="717" t="s">
        <v>2331</v>
      </c>
      <c r="H490" s="709">
        <v>0</v>
      </c>
      <c r="I490" s="698">
        <v>0</v>
      </c>
      <c r="J490" s="699"/>
      <c r="K490" s="700"/>
      <c r="L490" s="700"/>
      <c r="M490" s="700"/>
      <c r="N490" s="700"/>
      <c r="O490" s="700"/>
      <c r="P490" s="700"/>
      <c r="Q490" s="700"/>
      <c r="R490" s="700"/>
      <c r="S490" s="700"/>
    </row>
    <row r="491" spans="1:19" ht="22.5" hidden="1" customHeight="1">
      <c r="A491" s="692">
        <v>4</v>
      </c>
      <c r="B491" s="692" t="s">
        <v>915</v>
      </c>
      <c r="C491" s="692" t="s">
        <v>913</v>
      </c>
      <c r="D491" s="694"/>
      <c r="E491" s="695"/>
      <c r="F491" s="696" t="s">
        <v>3205</v>
      </c>
      <c r="G491" s="717" t="s">
        <v>2333</v>
      </c>
      <c r="H491" s="697">
        <v>9275.25</v>
      </c>
      <c r="I491" s="698">
        <v>21963</v>
      </c>
      <c r="J491" s="699">
        <v>43807</v>
      </c>
      <c r="K491" s="700"/>
      <c r="L491" s="700"/>
      <c r="M491" s="700"/>
      <c r="N491" s="700"/>
      <c r="O491" s="700"/>
      <c r="P491" s="700"/>
      <c r="Q491" s="700"/>
      <c r="R491" s="700"/>
      <c r="S491" s="700"/>
    </row>
    <row r="492" spans="1:19" ht="22.5" hidden="1" customHeight="1">
      <c r="A492" s="692">
        <v>4</v>
      </c>
      <c r="B492" s="692" t="s">
        <v>915</v>
      </c>
      <c r="C492" s="692" t="s">
        <v>913</v>
      </c>
      <c r="D492" s="694"/>
      <c r="E492" s="695"/>
      <c r="F492" s="696" t="s">
        <v>3206</v>
      </c>
      <c r="G492" s="717" t="s">
        <v>2334</v>
      </c>
      <c r="H492" s="697">
        <v>116315</v>
      </c>
      <c r="I492" s="698">
        <v>319864.25</v>
      </c>
      <c r="J492" s="699">
        <v>478499</v>
      </c>
      <c r="K492" s="700"/>
      <c r="L492" s="700"/>
      <c r="M492" s="700"/>
      <c r="N492" s="700"/>
      <c r="O492" s="700"/>
      <c r="P492" s="700"/>
      <c r="Q492" s="700"/>
      <c r="R492" s="700"/>
      <c r="S492" s="700"/>
    </row>
    <row r="493" spans="1:19" ht="22.5" hidden="1" customHeight="1">
      <c r="A493" s="692">
        <v>4</v>
      </c>
      <c r="B493" s="692" t="s">
        <v>915</v>
      </c>
      <c r="C493" s="692" t="s">
        <v>913</v>
      </c>
      <c r="D493" s="694"/>
      <c r="E493" s="695"/>
      <c r="F493" s="696" t="s">
        <v>3207</v>
      </c>
      <c r="G493" s="717" t="s">
        <v>2335</v>
      </c>
      <c r="H493" s="709">
        <v>-9275.25</v>
      </c>
      <c r="I493" s="698">
        <v>-21963</v>
      </c>
      <c r="J493" s="699">
        <v>-43807</v>
      </c>
      <c r="K493" s="700"/>
      <c r="L493" s="700"/>
      <c r="M493" s="700"/>
      <c r="N493" s="700"/>
      <c r="O493" s="700"/>
      <c r="P493" s="700"/>
      <c r="Q493" s="700"/>
      <c r="R493" s="700"/>
      <c r="S493" s="700"/>
    </row>
    <row r="494" spans="1:19" ht="22.5" hidden="1" customHeight="1">
      <c r="A494" s="692">
        <v>4</v>
      </c>
      <c r="B494" s="692" t="s">
        <v>915</v>
      </c>
      <c r="C494" s="692" t="s">
        <v>913</v>
      </c>
      <c r="D494" s="694"/>
      <c r="E494" s="695"/>
      <c r="F494" s="696" t="s">
        <v>3208</v>
      </c>
      <c r="G494" s="717" t="s">
        <v>2336</v>
      </c>
      <c r="H494" s="709">
        <v>-116315</v>
      </c>
      <c r="I494" s="698">
        <v>-386296.19</v>
      </c>
      <c r="J494" s="699">
        <v>-544930.93999999994</v>
      </c>
      <c r="K494" s="700"/>
      <c r="L494" s="700"/>
      <c r="M494" s="700"/>
      <c r="N494" s="700"/>
      <c r="O494" s="700"/>
      <c r="P494" s="700"/>
      <c r="Q494" s="700"/>
      <c r="R494" s="700"/>
      <c r="S494" s="700"/>
    </row>
    <row r="495" spans="1:19" ht="22.5" hidden="1" customHeight="1">
      <c r="A495" s="692">
        <v>4</v>
      </c>
      <c r="B495" s="692" t="s">
        <v>915</v>
      </c>
      <c r="C495" s="692" t="s">
        <v>913</v>
      </c>
      <c r="D495" s="694"/>
      <c r="E495" s="695"/>
      <c r="F495" s="696" t="s">
        <v>3209</v>
      </c>
      <c r="G495" s="717" t="s">
        <v>3971</v>
      </c>
      <c r="H495" s="709">
        <v>0</v>
      </c>
      <c r="I495" s="698">
        <v>0</v>
      </c>
      <c r="J495" s="699"/>
      <c r="K495" s="700"/>
      <c r="L495" s="700"/>
      <c r="M495" s="700"/>
      <c r="N495" s="700"/>
      <c r="O495" s="700"/>
      <c r="P495" s="700"/>
      <c r="Q495" s="700"/>
      <c r="R495" s="700"/>
      <c r="S495" s="700"/>
    </row>
    <row r="496" spans="1:19" ht="22.5" hidden="1" customHeight="1">
      <c r="A496" s="692">
        <v>4</v>
      </c>
      <c r="B496" s="692" t="s">
        <v>915</v>
      </c>
      <c r="C496" s="692" t="s">
        <v>913</v>
      </c>
      <c r="D496" s="694"/>
      <c r="E496" s="695"/>
      <c r="F496" s="696" t="s">
        <v>3210</v>
      </c>
      <c r="G496" s="717" t="s">
        <v>2338</v>
      </c>
      <c r="H496" s="697">
        <v>0</v>
      </c>
      <c r="I496" s="698">
        <v>0</v>
      </c>
      <c r="J496" s="699"/>
      <c r="K496" s="700"/>
      <c r="L496" s="700"/>
      <c r="M496" s="700"/>
      <c r="N496" s="700"/>
      <c r="O496" s="700"/>
      <c r="P496" s="700"/>
      <c r="Q496" s="700"/>
      <c r="R496" s="700"/>
      <c r="S496" s="700"/>
    </row>
    <row r="497" spans="1:19" ht="22.5" hidden="1" customHeight="1">
      <c r="A497" s="692">
        <v>4</v>
      </c>
      <c r="B497" s="692" t="s">
        <v>915</v>
      </c>
      <c r="C497" s="692" t="s">
        <v>913</v>
      </c>
      <c r="D497" s="694"/>
      <c r="E497" s="695"/>
      <c r="F497" s="696" t="s">
        <v>3212</v>
      </c>
      <c r="G497" s="717" t="s">
        <v>2339</v>
      </c>
      <c r="H497" s="697">
        <v>0</v>
      </c>
      <c r="I497" s="698">
        <v>0</v>
      </c>
      <c r="J497" s="699"/>
      <c r="K497" s="700"/>
      <c r="L497" s="700"/>
      <c r="M497" s="700"/>
      <c r="N497" s="700"/>
      <c r="O497" s="700"/>
      <c r="P497" s="700"/>
      <c r="Q497" s="700"/>
      <c r="R497" s="700"/>
      <c r="S497" s="700"/>
    </row>
    <row r="498" spans="1:19" ht="22.5" hidden="1" customHeight="1">
      <c r="A498" s="692">
        <v>4</v>
      </c>
      <c r="B498" s="692" t="s">
        <v>915</v>
      </c>
      <c r="C498" s="692" t="s">
        <v>913</v>
      </c>
      <c r="D498" s="694"/>
      <c r="E498" s="695"/>
      <c r="F498" s="696" t="s">
        <v>3214</v>
      </c>
      <c r="G498" s="717" t="s">
        <v>3972</v>
      </c>
      <c r="H498" s="697">
        <v>893</v>
      </c>
      <c r="I498" s="698">
        <v>7539</v>
      </c>
      <c r="J498" s="699">
        <v>15661</v>
      </c>
      <c r="K498" s="700"/>
      <c r="L498" s="700"/>
      <c r="M498" s="700"/>
      <c r="N498" s="700"/>
      <c r="O498" s="700"/>
      <c r="P498" s="700"/>
      <c r="Q498" s="700"/>
      <c r="R498" s="700"/>
      <c r="S498" s="700"/>
    </row>
    <row r="499" spans="1:19" ht="22.5" hidden="1" customHeight="1">
      <c r="A499" s="692">
        <v>4</v>
      </c>
      <c r="B499" s="692" t="s">
        <v>915</v>
      </c>
      <c r="C499" s="692" t="s">
        <v>913</v>
      </c>
      <c r="D499" s="694"/>
      <c r="E499" s="695"/>
      <c r="F499" s="696" t="s">
        <v>3215</v>
      </c>
      <c r="G499" s="717" t="s">
        <v>2341</v>
      </c>
      <c r="H499" s="697">
        <v>22141</v>
      </c>
      <c r="I499" s="698">
        <v>110055</v>
      </c>
      <c r="J499" s="699">
        <v>128872</v>
      </c>
      <c r="K499" s="700"/>
      <c r="L499" s="700"/>
      <c r="M499" s="700"/>
      <c r="N499" s="700"/>
      <c r="O499" s="700"/>
      <c r="P499" s="700"/>
      <c r="Q499" s="700"/>
      <c r="R499" s="700"/>
      <c r="S499" s="700"/>
    </row>
    <row r="500" spans="1:19" ht="22.5" hidden="1" customHeight="1">
      <c r="A500" s="692">
        <v>4</v>
      </c>
      <c r="B500" s="692" t="s">
        <v>915</v>
      </c>
      <c r="C500" s="692" t="s">
        <v>913</v>
      </c>
      <c r="D500" s="694"/>
      <c r="E500" s="695"/>
      <c r="F500" s="696" t="s">
        <v>3216</v>
      </c>
      <c r="G500" s="717" t="s">
        <v>2342</v>
      </c>
      <c r="H500" s="697">
        <v>0</v>
      </c>
      <c r="I500" s="698">
        <v>0</v>
      </c>
      <c r="J500" s="699"/>
      <c r="K500" s="700"/>
      <c r="L500" s="700"/>
      <c r="M500" s="700"/>
      <c r="N500" s="700"/>
      <c r="O500" s="700"/>
      <c r="P500" s="700"/>
      <c r="Q500" s="700"/>
      <c r="R500" s="700"/>
      <c r="S500" s="700"/>
    </row>
    <row r="501" spans="1:19" ht="22.5" hidden="1" customHeight="1">
      <c r="A501" s="692">
        <v>4</v>
      </c>
      <c r="B501" s="692" t="s">
        <v>915</v>
      </c>
      <c r="C501" s="692" t="s">
        <v>913</v>
      </c>
      <c r="D501" s="694"/>
      <c r="E501" s="695"/>
      <c r="F501" s="696" t="s">
        <v>3218</v>
      </c>
      <c r="G501" s="717" t="s">
        <v>2343</v>
      </c>
      <c r="H501" s="697">
        <v>0</v>
      </c>
      <c r="I501" s="698">
        <v>0</v>
      </c>
      <c r="J501" s="699"/>
      <c r="K501" s="700"/>
      <c r="L501" s="700"/>
      <c r="M501" s="700"/>
      <c r="N501" s="700"/>
      <c r="O501" s="700"/>
      <c r="P501" s="700"/>
      <c r="Q501" s="700"/>
      <c r="R501" s="700"/>
      <c r="S501" s="700"/>
    </row>
    <row r="502" spans="1:19" ht="22.5" hidden="1" customHeight="1">
      <c r="A502" s="692">
        <v>4</v>
      </c>
      <c r="B502" s="692" t="s">
        <v>915</v>
      </c>
      <c r="C502" s="692" t="s">
        <v>913</v>
      </c>
      <c r="D502" s="694"/>
      <c r="E502" s="695"/>
      <c r="F502" s="696" t="s">
        <v>3219</v>
      </c>
      <c r="G502" s="717" t="s">
        <v>2344</v>
      </c>
      <c r="H502" s="697">
        <v>0</v>
      </c>
      <c r="I502" s="698">
        <v>0</v>
      </c>
      <c r="J502" s="699"/>
      <c r="K502" s="700"/>
      <c r="L502" s="700"/>
      <c r="M502" s="700"/>
      <c r="N502" s="700"/>
      <c r="O502" s="700"/>
      <c r="P502" s="700"/>
      <c r="Q502" s="700"/>
      <c r="R502" s="700"/>
      <c r="S502" s="700"/>
    </row>
    <row r="503" spans="1:19" ht="22.5" hidden="1" customHeight="1">
      <c r="A503" s="692">
        <v>4</v>
      </c>
      <c r="B503" s="692" t="s">
        <v>915</v>
      </c>
      <c r="C503" s="692" t="s">
        <v>913</v>
      </c>
      <c r="D503" s="694"/>
      <c r="E503" s="695"/>
      <c r="F503" s="696" t="s">
        <v>3220</v>
      </c>
      <c r="G503" s="717" t="s">
        <v>2345</v>
      </c>
      <c r="H503" s="709">
        <v>0</v>
      </c>
      <c r="I503" s="698">
        <v>81166.06</v>
      </c>
      <c r="J503" s="699">
        <v>81166.06</v>
      </c>
      <c r="K503" s="700"/>
      <c r="L503" s="700"/>
      <c r="M503" s="700"/>
      <c r="N503" s="700"/>
      <c r="O503" s="700"/>
      <c r="P503" s="700"/>
      <c r="Q503" s="700"/>
      <c r="R503" s="700"/>
      <c r="S503" s="700"/>
    </row>
    <row r="504" spans="1:19" ht="22.5" hidden="1" customHeight="1">
      <c r="A504" s="692">
        <v>4</v>
      </c>
      <c r="B504" s="692" t="s">
        <v>915</v>
      </c>
      <c r="C504" s="692" t="s">
        <v>913</v>
      </c>
      <c r="D504" s="694"/>
      <c r="E504" s="695"/>
      <c r="F504" s="696" t="s">
        <v>3221</v>
      </c>
      <c r="G504" s="717" t="s">
        <v>3222</v>
      </c>
      <c r="H504" s="709">
        <v>0</v>
      </c>
      <c r="I504" s="698">
        <v>0</v>
      </c>
      <c r="J504" s="699"/>
      <c r="K504" s="700"/>
      <c r="L504" s="700"/>
      <c r="M504" s="700"/>
      <c r="N504" s="700"/>
      <c r="O504" s="700"/>
      <c r="P504" s="700"/>
      <c r="Q504" s="700"/>
      <c r="R504" s="700"/>
      <c r="S504" s="700"/>
    </row>
    <row r="505" spans="1:19" ht="22.5" hidden="1" customHeight="1">
      <c r="A505" s="692">
        <v>4</v>
      </c>
      <c r="B505" s="692" t="s">
        <v>915</v>
      </c>
      <c r="C505" s="692" t="s">
        <v>913</v>
      </c>
      <c r="D505" s="694"/>
      <c r="E505" s="695"/>
      <c r="F505" s="696" t="s">
        <v>3973</v>
      </c>
      <c r="G505" s="717" t="s">
        <v>2347</v>
      </c>
      <c r="H505" s="709">
        <v>0</v>
      </c>
      <c r="I505" s="698">
        <v>0</v>
      </c>
      <c r="J505" s="699"/>
      <c r="K505" s="700"/>
      <c r="L505" s="700"/>
      <c r="M505" s="700"/>
      <c r="N505" s="700"/>
      <c r="O505" s="700"/>
      <c r="P505" s="700"/>
      <c r="Q505" s="700"/>
      <c r="R505" s="700"/>
      <c r="S505" s="700"/>
    </row>
    <row r="506" spans="1:19" ht="22.5" hidden="1" customHeight="1">
      <c r="A506" s="692">
        <v>4</v>
      </c>
      <c r="B506" s="692" t="s">
        <v>915</v>
      </c>
      <c r="C506" s="692" t="s">
        <v>913</v>
      </c>
      <c r="D506" s="694"/>
      <c r="E506" s="695"/>
      <c r="F506" s="696" t="s">
        <v>3223</v>
      </c>
      <c r="G506" s="717" t="s">
        <v>568</v>
      </c>
      <c r="H506" s="697">
        <v>0</v>
      </c>
      <c r="I506" s="698">
        <v>0</v>
      </c>
      <c r="J506" s="699"/>
      <c r="K506" s="700"/>
      <c r="L506" s="700"/>
      <c r="M506" s="700"/>
      <c r="N506" s="700"/>
      <c r="O506" s="700"/>
      <c r="P506" s="700"/>
      <c r="Q506" s="700"/>
      <c r="R506" s="700"/>
      <c r="S506" s="700"/>
    </row>
    <row r="507" spans="1:19" ht="22.5" hidden="1" customHeight="1">
      <c r="A507" s="692">
        <v>4</v>
      </c>
      <c r="B507" s="692" t="s">
        <v>915</v>
      </c>
      <c r="C507" s="692" t="s">
        <v>913</v>
      </c>
      <c r="D507" s="694"/>
      <c r="E507" s="695"/>
      <c r="F507" s="696" t="s">
        <v>3224</v>
      </c>
      <c r="G507" s="717" t="s">
        <v>569</v>
      </c>
      <c r="H507" s="697">
        <v>0</v>
      </c>
      <c r="I507" s="698">
        <v>0</v>
      </c>
      <c r="J507" s="699">
        <v>8417.5</v>
      </c>
      <c r="K507" s="700"/>
      <c r="L507" s="700"/>
      <c r="M507" s="700"/>
      <c r="N507" s="700"/>
      <c r="O507" s="700"/>
      <c r="P507" s="700"/>
      <c r="Q507" s="700"/>
      <c r="R507" s="700"/>
      <c r="S507" s="700"/>
    </row>
    <row r="508" spans="1:19" ht="22.5" hidden="1" customHeight="1">
      <c r="A508" s="692">
        <v>4</v>
      </c>
      <c r="B508" s="692" t="s">
        <v>915</v>
      </c>
      <c r="C508" s="692" t="s">
        <v>913</v>
      </c>
      <c r="D508" s="694"/>
      <c r="E508" s="695"/>
      <c r="F508" s="696" t="s">
        <v>3225</v>
      </c>
      <c r="G508" s="717" t="s">
        <v>570</v>
      </c>
      <c r="H508" s="709">
        <v>0</v>
      </c>
      <c r="I508" s="698">
        <v>0</v>
      </c>
      <c r="J508" s="699">
        <v>-3467.5</v>
      </c>
      <c r="K508" s="700"/>
      <c r="L508" s="700"/>
      <c r="M508" s="700"/>
      <c r="N508" s="700"/>
      <c r="O508" s="700"/>
      <c r="P508" s="700"/>
      <c r="Q508" s="700"/>
      <c r="R508" s="700"/>
      <c r="S508" s="700"/>
    </row>
    <row r="509" spans="1:19" ht="22.5" hidden="1" customHeight="1">
      <c r="A509" s="692">
        <v>4</v>
      </c>
      <c r="B509" s="692" t="s">
        <v>915</v>
      </c>
      <c r="C509" s="692" t="s">
        <v>913</v>
      </c>
      <c r="D509" s="694"/>
      <c r="E509" s="695"/>
      <c r="F509" s="696" t="s">
        <v>3226</v>
      </c>
      <c r="G509" s="717" t="s">
        <v>571</v>
      </c>
      <c r="H509" s="709">
        <v>0</v>
      </c>
      <c r="I509" s="698">
        <v>0</v>
      </c>
      <c r="J509" s="699"/>
      <c r="K509" s="700"/>
      <c r="L509" s="700"/>
      <c r="M509" s="700"/>
      <c r="N509" s="700"/>
      <c r="O509" s="700"/>
      <c r="P509" s="700"/>
      <c r="Q509" s="700"/>
      <c r="R509" s="700"/>
      <c r="S509" s="700"/>
    </row>
    <row r="510" spans="1:19" ht="22.5" hidden="1" customHeight="1">
      <c r="A510" s="692">
        <v>4</v>
      </c>
      <c r="B510" s="692" t="s">
        <v>915</v>
      </c>
      <c r="C510" s="692" t="s">
        <v>913</v>
      </c>
      <c r="D510" s="694"/>
      <c r="E510" s="695"/>
      <c r="F510" s="696" t="s">
        <v>3228</v>
      </c>
      <c r="G510" s="717" t="s">
        <v>572</v>
      </c>
      <c r="H510" s="709">
        <v>0</v>
      </c>
      <c r="I510" s="698">
        <v>0</v>
      </c>
      <c r="J510" s="699"/>
      <c r="K510" s="700"/>
      <c r="L510" s="700"/>
      <c r="M510" s="700"/>
      <c r="N510" s="700"/>
      <c r="O510" s="700"/>
      <c r="P510" s="700"/>
      <c r="Q510" s="700"/>
      <c r="R510" s="700"/>
      <c r="S510" s="700"/>
    </row>
    <row r="511" spans="1:19" ht="22.5" hidden="1" customHeight="1">
      <c r="A511" s="692">
        <v>4</v>
      </c>
      <c r="B511" s="692" t="s">
        <v>915</v>
      </c>
      <c r="C511" s="692" t="s">
        <v>913</v>
      </c>
      <c r="D511" s="694"/>
      <c r="E511" s="695"/>
      <c r="F511" s="696" t="s">
        <v>3230</v>
      </c>
      <c r="G511" s="717" t="s">
        <v>573</v>
      </c>
      <c r="H511" s="709">
        <v>0</v>
      </c>
      <c r="I511" s="698">
        <v>0</v>
      </c>
      <c r="J511" s="699"/>
      <c r="K511" s="700"/>
      <c r="L511" s="700"/>
      <c r="M511" s="700"/>
      <c r="N511" s="700"/>
      <c r="O511" s="700"/>
      <c r="P511" s="700"/>
      <c r="Q511" s="700"/>
      <c r="R511" s="700"/>
      <c r="S511" s="700"/>
    </row>
    <row r="512" spans="1:19" ht="22.5" hidden="1" customHeight="1">
      <c r="A512" s="692">
        <v>4</v>
      </c>
      <c r="B512" s="692" t="s">
        <v>915</v>
      </c>
      <c r="C512" s="692" t="s">
        <v>913</v>
      </c>
      <c r="D512" s="694"/>
      <c r="E512" s="695"/>
      <c r="F512" s="696" t="s">
        <v>3231</v>
      </c>
      <c r="G512" s="717" t="s">
        <v>2351</v>
      </c>
      <c r="H512" s="709">
        <v>0</v>
      </c>
      <c r="I512" s="698">
        <v>0</v>
      </c>
      <c r="J512" s="699"/>
      <c r="K512" s="700"/>
      <c r="L512" s="700"/>
      <c r="M512" s="700"/>
      <c r="N512" s="700"/>
      <c r="O512" s="700"/>
      <c r="P512" s="700"/>
      <c r="Q512" s="700"/>
      <c r="R512" s="700"/>
      <c r="S512" s="700"/>
    </row>
    <row r="513" spans="1:19" ht="22.5" hidden="1" customHeight="1">
      <c r="A513" s="692">
        <v>4</v>
      </c>
      <c r="B513" s="692" t="s">
        <v>915</v>
      </c>
      <c r="C513" s="692" t="s">
        <v>913</v>
      </c>
      <c r="D513" s="694"/>
      <c r="E513" s="695"/>
      <c r="F513" s="696" t="s">
        <v>3232</v>
      </c>
      <c r="G513" s="717" t="s">
        <v>575</v>
      </c>
      <c r="H513" s="709">
        <v>0</v>
      </c>
      <c r="I513" s="698">
        <v>0</v>
      </c>
      <c r="J513" s="699"/>
      <c r="K513" s="700"/>
      <c r="L513" s="700"/>
      <c r="M513" s="700"/>
      <c r="N513" s="700"/>
      <c r="O513" s="700"/>
      <c r="P513" s="700"/>
      <c r="Q513" s="700"/>
      <c r="R513" s="700"/>
      <c r="S513" s="700"/>
    </row>
    <row r="514" spans="1:19" ht="22.5" hidden="1" customHeight="1">
      <c r="A514" s="692">
        <v>4</v>
      </c>
      <c r="B514" s="692" t="s">
        <v>915</v>
      </c>
      <c r="C514" s="692" t="s">
        <v>913</v>
      </c>
      <c r="D514" s="694"/>
      <c r="E514" s="695"/>
      <c r="F514" s="696" t="s">
        <v>3233</v>
      </c>
      <c r="G514" s="717" t="s">
        <v>576</v>
      </c>
      <c r="H514" s="709">
        <v>0</v>
      </c>
      <c r="I514" s="698">
        <v>0</v>
      </c>
      <c r="J514" s="699"/>
      <c r="K514" s="700"/>
      <c r="L514" s="700"/>
      <c r="M514" s="700"/>
      <c r="N514" s="700"/>
      <c r="O514" s="700"/>
      <c r="P514" s="700"/>
      <c r="Q514" s="700"/>
      <c r="R514" s="700"/>
      <c r="S514" s="700"/>
    </row>
    <row r="515" spans="1:19" ht="22.5" hidden="1" customHeight="1">
      <c r="A515" s="692">
        <v>4</v>
      </c>
      <c r="B515" s="692" t="s">
        <v>915</v>
      </c>
      <c r="C515" s="692" t="s">
        <v>913</v>
      </c>
      <c r="D515" s="694"/>
      <c r="E515" s="695"/>
      <c r="F515" s="696" t="s">
        <v>3234</v>
      </c>
      <c r="G515" s="717" t="s">
        <v>577</v>
      </c>
      <c r="H515" s="709">
        <v>0</v>
      </c>
      <c r="I515" s="698">
        <v>0</v>
      </c>
      <c r="J515" s="699"/>
      <c r="K515" s="700"/>
      <c r="L515" s="700"/>
      <c r="M515" s="700"/>
      <c r="N515" s="700"/>
      <c r="O515" s="700"/>
      <c r="P515" s="700"/>
      <c r="Q515" s="700"/>
      <c r="R515" s="700"/>
      <c r="S515" s="700"/>
    </row>
    <row r="516" spans="1:19" ht="22.5" hidden="1" customHeight="1">
      <c r="A516" s="692">
        <v>4</v>
      </c>
      <c r="B516" s="692" t="s">
        <v>915</v>
      </c>
      <c r="C516" s="692" t="s">
        <v>913</v>
      </c>
      <c r="D516" s="694"/>
      <c r="E516" s="695"/>
      <c r="F516" s="696" t="s">
        <v>3235</v>
      </c>
      <c r="G516" s="717" t="s">
        <v>578</v>
      </c>
      <c r="H516" s="709">
        <v>0</v>
      </c>
      <c r="I516" s="698">
        <v>0</v>
      </c>
      <c r="J516" s="699"/>
      <c r="K516" s="700"/>
      <c r="L516" s="700"/>
      <c r="M516" s="700"/>
      <c r="N516" s="700"/>
      <c r="O516" s="700"/>
      <c r="P516" s="700"/>
      <c r="Q516" s="700"/>
      <c r="R516" s="700"/>
      <c r="S516" s="700"/>
    </row>
    <row r="517" spans="1:19" ht="22.5" hidden="1" customHeight="1">
      <c r="A517" s="692">
        <v>4</v>
      </c>
      <c r="B517" s="692" t="s">
        <v>915</v>
      </c>
      <c r="C517" s="692" t="s">
        <v>913</v>
      </c>
      <c r="D517" s="694"/>
      <c r="E517" s="695"/>
      <c r="F517" s="696" t="s">
        <v>3236</v>
      </c>
      <c r="G517" s="717" t="s">
        <v>579</v>
      </c>
      <c r="H517" s="709">
        <v>0</v>
      </c>
      <c r="I517" s="698">
        <v>0</v>
      </c>
      <c r="J517" s="699"/>
      <c r="K517" s="700"/>
      <c r="L517" s="700"/>
      <c r="M517" s="700"/>
      <c r="N517" s="700"/>
      <c r="O517" s="700"/>
      <c r="P517" s="700"/>
      <c r="Q517" s="700"/>
      <c r="R517" s="700"/>
      <c r="S517" s="700"/>
    </row>
    <row r="518" spans="1:19" ht="22.5" hidden="1" customHeight="1">
      <c r="A518" s="692">
        <v>4</v>
      </c>
      <c r="B518" s="692" t="s">
        <v>915</v>
      </c>
      <c r="C518" s="692" t="s">
        <v>913</v>
      </c>
      <c r="D518" s="694"/>
      <c r="E518" s="695"/>
      <c r="F518" s="696" t="s">
        <v>3974</v>
      </c>
      <c r="G518" s="717" t="s">
        <v>3975</v>
      </c>
      <c r="H518" s="697">
        <v>0</v>
      </c>
      <c r="I518" s="698">
        <v>0</v>
      </c>
      <c r="J518" s="699"/>
      <c r="K518" s="700"/>
      <c r="L518" s="700"/>
      <c r="M518" s="700"/>
      <c r="N518" s="700"/>
      <c r="O518" s="700"/>
      <c r="P518" s="700"/>
      <c r="Q518" s="700"/>
      <c r="R518" s="700"/>
      <c r="S518" s="700"/>
    </row>
    <row r="519" spans="1:19" ht="22.5" hidden="1" customHeight="1">
      <c r="A519" s="692">
        <v>4</v>
      </c>
      <c r="B519" s="692" t="s">
        <v>915</v>
      </c>
      <c r="C519" s="692" t="s">
        <v>913</v>
      </c>
      <c r="D519" s="694"/>
      <c r="E519" s="695"/>
      <c r="F519" s="696" t="s">
        <v>3237</v>
      </c>
      <c r="G519" s="717" t="s">
        <v>580</v>
      </c>
      <c r="H519" s="709">
        <v>0</v>
      </c>
      <c r="I519" s="698">
        <v>0</v>
      </c>
      <c r="J519" s="699"/>
      <c r="K519" s="700"/>
      <c r="L519" s="700"/>
      <c r="M519" s="700"/>
      <c r="N519" s="700"/>
      <c r="O519" s="700"/>
      <c r="P519" s="700"/>
      <c r="Q519" s="700"/>
      <c r="R519" s="700"/>
      <c r="S519" s="700"/>
    </row>
    <row r="520" spans="1:19" ht="22.5" hidden="1" customHeight="1">
      <c r="A520" s="692">
        <v>4</v>
      </c>
      <c r="B520" s="692" t="s">
        <v>915</v>
      </c>
      <c r="C520" s="692" t="s">
        <v>913</v>
      </c>
      <c r="D520" s="694"/>
      <c r="E520" s="695"/>
      <c r="F520" s="696" t="s">
        <v>3238</v>
      </c>
      <c r="G520" s="717" t="s">
        <v>581</v>
      </c>
      <c r="H520" s="697">
        <v>0</v>
      </c>
      <c r="I520" s="698">
        <v>0</v>
      </c>
      <c r="J520" s="699"/>
      <c r="K520" s="700"/>
      <c r="L520" s="700"/>
      <c r="M520" s="700"/>
      <c r="N520" s="700"/>
      <c r="O520" s="700"/>
      <c r="P520" s="700"/>
      <c r="Q520" s="700"/>
      <c r="R520" s="700"/>
      <c r="S520" s="700"/>
    </row>
    <row r="521" spans="1:19" ht="22.5" hidden="1" customHeight="1">
      <c r="A521" s="692">
        <v>4</v>
      </c>
      <c r="B521" s="692" t="s">
        <v>915</v>
      </c>
      <c r="C521" s="692" t="s">
        <v>913</v>
      </c>
      <c r="D521" s="694"/>
      <c r="E521" s="695"/>
      <c r="F521" s="696" t="s">
        <v>3239</v>
      </c>
      <c r="G521" s="717" t="s">
        <v>582</v>
      </c>
      <c r="H521" s="697">
        <v>0</v>
      </c>
      <c r="I521" s="698">
        <v>0</v>
      </c>
      <c r="J521" s="699"/>
      <c r="K521" s="700"/>
      <c r="L521" s="700"/>
      <c r="M521" s="700"/>
      <c r="N521" s="700"/>
      <c r="O521" s="700"/>
      <c r="P521" s="700"/>
      <c r="Q521" s="700"/>
      <c r="R521" s="700"/>
      <c r="S521" s="700"/>
    </row>
    <row r="522" spans="1:19" ht="22.5" hidden="1" customHeight="1">
      <c r="A522" s="692">
        <v>4</v>
      </c>
      <c r="B522" s="692" t="s">
        <v>915</v>
      </c>
      <c r="C522" s="692" t="s">
        <v>913</v>
      </c>
      <c r="D522" s="694"/>
      <c r="E522" s="695"/>
      <c r="F522" s="696" t="s">
        <v>3240</v>
      </c>
      <c r="G522" s="717" t="s">
        <v>583</v>
      </c>
      <c r="H522" s="709">
        <v>0</v>
      </c>
      <c r="I522" s="698">
        <v>0</v>
      </c>
      <c r="J522" s="699"/>
      <c r="K522" s="700"/>
      <c r="L522" s="700"/>
      <c r="M522" s="700"/>
      <c r="N522" s="700"/>
      <c r="O522" s="700"/>
      <c r="P522" s="700"/>
      <c r="Q522" s="700"/>
      <c r="R522" s="700"/>
      <c r="S522" s="700"/>
    </row>
    <row r="523" spans="1:19" ht="22.5" hidden="1" customHeight="1">
      <c r="A523" s="692">
        <v>4</v>
      </c>
      <c r="B523" s="692" t="s">
        <v>915</v>
      </c>
      <c r="C523" s="692" t="s">
        <v>913</v>
      </c>
      <c r="D523" s="694"/>
      <c r="E523" s="695"/>
      <c r="F523" s="696" t="s">
        <v>3243</v>
      </c>
      <c r="G523" s="717" t="s">
        <v>584</v>
      </c>
      <c r="H523" s="697">
        <v>1137324.3999999999</v>
      </c>
      <c r="I523" s="698">
        <v>1800302.9</v>
      </c>
      <c r="J523" s="699">
        <v>5113267.4000000004</v>
      </c>
      <c r="K523" s="700"/>
      <c r="L523" s="700"/>
      <c r="M523" s="700"/>
      <c r="N523" s="700"/>
      <c r="O523" s="700"/>
      <c r="P523" s="700"/>
      <c r="Q523" s="700"/>
      <c r="R523" s="700"/>
      <c r="S523" s="700"/>
    </row>
    <row r="524" spans="1:19" ht="22.5" hidden="1" customHeight="1">
      <c r="A524" s="692">
        <v>4</v>
      </c>
      <c r="B524" s="692" t="s">
        <v>915</v>
      </c>
      <c r="C524" s="692" t="s">
        <v>913</v>
      </c>
      <c r="D524" s="694"/>
      <c r="E524" s="695"/>
      <c r="F524" s="696" t="s">
        <v>3244</v>
      </c>
      <c r="G524" s="717" t="s">
        <v>585</v>
      </c>
      <c r="H524" s="697">
        <v>3081959.5</v>
      </c>
      <c r="I524" s="698">
        <v>3263918</v>
      </c>
      <c r="J524" s="699">
        <v>3932374.5</v>
      </c>
      <c r="K524" s="700"/>
      <c r="L524" s="700"/>
      <c r="M524" s="700"/>
      <c r="N524" s="700"/>
      <c r="O524" s="700"/>
      <c r="P524" s="700"/>
      <c r="Q524" s="700"/>
      <c r="R524" s="700"/>
      <c r="S524" s="700"/>
    </row>
    <row r="525" spans="1:19" ht="22.5" hidden="1" customHeight="1">
      <c r="A525" s="692">
        <v>4</v>
      </c>
      <c r="B525" s="692" t="s">
        <v>915</v>
      </c>
      <c r="C525" s="692" t="s">
        <v>913</v>
      </c>
      <c r="D525" s="694"/>
      <c r="E525" s="695"/>
      <c r="F525" s="696" t="s">
        <v>3245</v>
      </c>
      <c r="G525" s="717" t="s">
        <v>586</v>
      </c>
      <c r="H525" s="697">
        <v>0</v>
      </c>
      <c r="I525" s="698">
        <v>0</v>
      </c>
      <c r="J525" s="699"/>
      <c r="K525" s="700"/>
      <c r="L525" s="700"/>
      <c r="M525" s="700"/>
      <c r="N525" s="700"/>
      <c r="O525" s="700"/>
      <c r="P525" s="700"/>
      <c r="Q525" s="700"/>
      <c r="R525" s="700"/>
      <c r="S525" s="700"/>
    </row>
    <row r="526" spans="1:19" ht="22.5" hidden="1" customHeight="1">
      <c r="A526" s="692">
        <v>4</v>
      </c>
      <c r="B526" s="692" t="s">
        <v>915</v>
      </c>
      <c r="C526" s="692" t="s">
        <v>913</v>
      </c>
      <c r="D526" s="694"/>
      <c r="E526" s="695"/>
      <c r="F526" s="696" t="s">
        <v>3246</v>
      </c>
      <c r="G526" s="717" t="s">
        <v>587</v>
      </c>
      <c r="H526" s="697">
        <v>0</v>
      </c>
      <c r="I526" s="698">
        <v>0</v>
      </c>
      <c r="J526" s="699"/>
      <c r="K526" s="700"/>
      <c r="L526" s="700"/>
      <c r="M526" s="700"/>
      <c r="N526" s="700"/>
      <c r="O526" s="700"/>
      <c r="P526" s="700"/>
      <c r="Q526" s="700"/>
      <c r="R526" s="700"/>
      <c r="S526" s="700"/>
    </row>
    <row r="527" spans="1:19" ht="22.5" hidden="1" customHeight="1">
      <c r="A527" s="692">
        <v>4</v>
      </c>
      <c r="B527" s="692" t="s">
        <v>915</v>
      </c>
      <c r="C527" s="692" t="s">
        <v>913</v>
      </c>
      <c r="D527" s="694"/>
      <c r="E527" s="695"/>
      <c r="F527" s="696" t="s">
        <v>3247</v>
      </c>
      <c r="G527" s="717" t="s">
        <v>463</v>
      </c>
      <c r="H527" s="697">
        <v>0</v>
      </c>
      <c r="I527" s="698">
        <v>0</v>
      </c>
      <c r="J527" s="699"/>
      <c r="K527" s="700"/>
      <c r="L527" s="700"/>
      <c r="M527" s="700"/>
      <c r="N527" s="700"/>
      <c r="O527" s="700"/>
      <c r="P527" s="700"/>
      <c r="Q527" s="700"/>
      <c r="R527" s="700"/>
      <c r="S527" s="700"/>
    </row>
    <row r="528" spans="1:19" ht="22.5" hidden="1" customHeight="1">
      <c r="A528" s="692">
        <v>4</v>
      </c>
      <c r="B528" s="692" t="s">
        <v>915</v>
      </c>
      <c r="C528" s="692" t="s">
        <v>913</v>
      </c>
      <c r="D528" s="694"/>
      <c r="E528" s="695"/>
      <c r="F528" s="696" t="s">
        <v>3248</v>
      </c>
      <c r="G528" s="717" t="s">
        <v>464</v>
      </c>
      <c r="H528" s="709">
        <v>0</v>
      </c>
      <c r="I528" s="698">
        <v>0</v>
      </c>
      <c r="J528" s="699"/>
      <c r="K528" s="700"/>
      <c r="L528" s="700"/>
      <c r="M528" s="700"/>
      <c r="N528" s="700"/>
      <c r="O528" s="700"/>
      <c r="P528" s="700"/>
      <c r="Q528" s="700"/>
      <c r="R528" s="700"/>
      <c r="S528" s="700"/>
    </row>
    <row r="529" spans="1:19" ht="22.5" hidden="1" customHeight="1">
      <c r="A529" s="692">
        <v>4</v>
      </c>
      <c r="B529" s="692" t="s">
        <v>915</v>
      </c>
      <c r="C529" s="692" t="s">
        <v>913</v>
      </c>
      <c r="D529" s="694"/>
      <c r="E529" s="695"/>
      <c r="F529" s="696" t="s">
        <v>3249</v>
      </c>
      <c r="G529" s="717" t="s">
        <v>588</v>
      </c>
      <c r="H529" s="709">
        <v>0</v>
      </c>
      <c r="I529" s="698">
        <v>0</v>
      </c>
      <c r="J529" s="699"/>
      <c r="K529" s="700"/>
      <c r="L529" s="700"/>
      <c r="M529" s="700"/>
      <c r="N529" s="700"/>
      <c r="O529" s="700"/>
      <c r="P529" s="700"/>
      <c r="Q529" s="700"/>
      <c r="R529" s="700"/>
      <c r="S529" s="700"/>
    </row>
    <row r="530" spans="1:19" ht="22.5" hidden="1" customHeight="1">
      <c r="A530" s="692">
        <v>4</v>
      </c>
      <c r="B530" s="692" t="s">
        <v>915</v>
      </c>
      <c r="C530" s="692" t="s">
        <v>913</v>
      </c>
      <c r="D530" s="694"/>
      <c r="E530" s="695"/>
      <c r="F530" s="696" t="s">
        <v>3250</v>
      </c>
      <c r="G530" s="717" t="s">
        <v>589</v>
      </c>
      <c r="H530" s="697">
        <v>24872130.219999999</v>
      </c>
      <c r="I530" s="698">
        <v>49590554.619999997</v>
      </c>
      <c r="J530" s="699">
        <v>74145373.819999993</v>
      </c>
      <c r="K530" s="700"/>
      <c r="L530" s="700"/>
      <c r="M530" s="700"/>
      <c r="N530" s="700"/>
      <c r="O530" s="700"/>
      <c r="P530" s="700"/>
      <c r="Q530" s="700"/>
      <c r="R530" s="700"/>
      <c r="S530" s="700"/>
    </row>
    <row r="531" spans="1:19" ht="22.5" hidden="1" customHeight="1">
      <c r="A531" s="692">
        <v>4</v>
      </c>
      <c r="B531" s="692" t="s">
        <v>915</v>
      </c>
      <c r="C531" s="692" t="s">
        <v>913</v>
      </c>
      <c r="D531" s="694"/>
      <c r="E531" s="695"/>
      <c r="F531" s="696" t="s">
        <v>3251</v>
      </c>
      <c r="G531" s="717" t="s">
        <v>590</v>
      </c>
      <c r="H531" s="697">
        <v>0</v>
      </c>
      <c r="I531" s="698">
        <v>4985000</v>
      </c>
      <c r="J531" s="699">
        <v>12233500</v>
      </c>
      <c r="K531" s="700"/>
      <c r="L531" s="700"/>
      <c r="M531" s="700"/>
      <c r="N531" s="700"/>
      <c r="O531" s="700"/>
      <c r="P531" s="700"/>
      <c r="Q531" s="700"/>
      <c r="R531" s="700"/>
      <c r="S531" s="700"/>
    </row>
    <row r="532" spans="1:19" ht="22.5" hidden="1" customHeight="1">
      <c r="A532" s="692">
        <v>4</v>
      </c>
      <c r="B532" s="692" t="s">
        <v>915</v>
      </c>
      <c r="C532" s="692" t="s">
        <v>913</v>
      </c>
      <c r="D532" s="694"/>
      <c r="E532" s="695"/>
      <c r="F532" s="696" t="s">
        <v>3252</v>
      </c>
      <c r="G532" s="717" t="s">
        <v>591</v>
      </c>
      <c r="H532" s="697">
        <v>0</v>
      </c>
      <c r="I532" s="698">
        <v>1631461.44</v>
      </c>
      <c r="J532" s="699">
        <v>4875963.3</v>
      </c>
      <c r="K532" s="700"/>
      <c r="L532" s="700"/>
      <c r="M532" s="700"/>
      <c r="N532" s="700"/>
      <c r="O532" s="700"/>
      <c r="P532" s="700"/>
      <c r="Q532" s="700"/>
      <c r="R532" s="700"/>
      <c r="S532" s="700"/>
    </row>
    <row r="533" spans="1:19" ht="22.5" hidden="1" customHeight="1">
      <c r="A533" s="692">
        <v>4</v>
      </c>
      <c r="B533" s="692" t="s">
        <v>915</v>
      </c>
      <c r="C533" s="692" t="s">
        <v>913</v>
      </c>
      <c r="D533" s="694"/>
      <c r="E533" s="695"/>
      <c r="F533" s="696" t="s">
        <v>3253</v>
      </c>
      <c r="G533" s="717" t="s">
        <v>592</v>
      </c>
      <c r="H533" s="697">
        <v>0</v>
      </c>
      <c r="I533" s="698">
        <v>0</v>
      </c>
      <c r="J533" s="699"/>
      <c r="K533" s="700"/>
      <c r="L533" s="700"/>
      <c r="M533" s="700"/>
      <c r="N533" s="700"/>
      <c r="O533" s="700"/>
      <c r="P533" s="700"/>
      <c r="Q533" s="700"/>
      <c r="R533" s="700"/>
      <c r="S533" s="700"/>
    </row>
    <row r="534" spans="1:19" ht="22.5" hidden="1" customHeight="1">
      <c r="A534" s="692">
        <v>4</v>
      </c>
      <c r="B534" s="692" t="s">
        <v>915</v>
      </c>
      <c r="C534" s="692" t="s">
        <v>913</v>
      </c>
      <c r="D534" s="694"/>
      <c r="E534" s="695"/>
      <c r="F534" s="696" t="s">
        <v>3254</v>
      </c>
      <c r="G534" s="717" t="s">
        <v>593</v>
      </c>
      <c r="H534" s="709">
        <v>0</v>
      </c>
      <c r="I534" s="698">
        <v>0</v>
      </c>
      <c r="J534" s="699"/>
      <c r="K534" s="700"/>
      <c r="L534" s="700"/>
      <c r="M534" s="700"/>
      <c r="N534" s="700"/>
      <c r="O534" s="700"/>
      <c r="P534" s="700"/>
      <c r="Q534" s="700"/>
      <c r="R534" s="700"/>
      <c r="S534" s="700"/>
    </row>
    <row r="535" spans="1:19" ht="22.5" hidden="1" customHeight="1">
      <c r="A535" s="692">
        <v>4</v>
      </c>
      <c r="B535" s="692" t="s">
        <v>915</v>
      </c>
      <c r="C535" s="692" t="s">
        <v>913</v>
      </c>
      <c r="D535" s="694"/>
      <c r="E535" s="695"/>
      <c r="F535" s="696" t="s">
        <v>3255</v>
      </c>
      <c r="G535" s="717" t="s">
        <v>594</v>
      </c>
      <c r="H535" s="697">
        <v>1049457.53</v>
      </c>
      <c r="I535" s="698">
        <v>2116441.71</v>
      </c>
      <c r="J535" s="699">
        <v>3393300.75</v>
      </c>
      <c r="K535" s="700"/>
      <c r="L535" s="700"/>
      <c r="M535" s="700"/>
      <c r="N535" s="700"/>
      <c r="O535" s="700"/>
      <c r="P535" s="700"/>
      <c r="Q535" s="700"/>
      <c r="R535" s="700"/>
      <c r="S535" s="700"/>
    </row>
    <row r="536" spans="1:19" ht="22.5" hidden="1" customHeight="1">
      <c r="A536" s="692">
        <v>4</v>
      </c>
      <c r="B536" s="692" t="s">
        <v>915</v>
      </c>
      <c r="C536" s="692" t="s">
        <v>913</v>
      </c>
      <c r="D536" s="694"/>
      <c r="E536" s="695"/>
      <c r="F536" s="696" t="s">
        <v>3256</v>
      </c>
      <c r="G536" s="717" t="s">
        <v>595</v>
      </c>
      <c r="H536" s="697">
        <v>0</v>
      </c>
      <c r="I536" s="698">
        <v>0</v>
      </c>
      <c r="J536" s="699"/>
      <c r="K536" s="700"/>
      <c r="L536" s="700"/>
      <c r="M536" s="700"/>
      <c r="N536" s="700"/>
      <c r="O536" s="700"/>
      <c r="P536" s="700"/>
      <c r="Q536" s="700"/>
      <c r="R536" s="700"/>
      <c r="S536" s="700"/>
    </row>
    <row r="537" spans="1:19" ht="22.5" hidden="1" customHeight="1">
      <c r="A537" s="692">
        <v>4</v>
      </c>
      <c r="B537" s="692" t="s">
        <v>915</v>
      </c>
      <c r="C537" s="692" t="s">
        <v>913</v>
      </c>
      <c r="D537" s="694"/>
      <c r="E537" s="695"/>
      <c r="F537" s="696" t="s">
        <v>3976</v>
      </c>
      <c r="G537" s="717" t="s">
        <v>3977</v>
      </c>
      <c r="H537" s="709">
        <v>0</v>
      </c>
      <c r="I537" s="698">
        <v>0</v>
      </c>
      <c r="J537" s="699"/>
      <c r="K537" s="700"/>
      <c r="L537" s="700"/>
      <c r="M537" s="700"/>
      <c r="N537" s="700"/>
      <c r="O537" s="700"/>
      <c r="P537" s="700"/>
      <c r="Q537" s="700"/>
      <c r="R537" s="700"/>
      <c r="S537" s="700"/>
    </row>
    <row r="538" spans="1:19" ht="22.5" hidden="1" customHeight="1">
      <c r="A538" s="692">
        <v>4</v>
      </c>
      <c r="B538" s="692" t="s">
        <v>915</v>
      </c>
      <c r="C538" s="692" t="s">
        <v>913</v>
      </c>
      <c r="D538" s="694"/>
      <c r="E538" s="695"/>
      <c r="F538" s="696" t="s">
        <v>3257</v>
      </c>
      <c r="G538" s="717" t="s">
        <v>2373</v>
      </c>
      <c r="H538" s="709">
        <v>0</v>
      </c>
      <c r="I538" s="698">
        <v>0</v>
      </c>
      <c r="J538" s="699"/>
      <c r="K538" s="700"/>
      <c r="L538" s="700"/>
      <c r="M538" s="700"/>
      <c r="N538" s="700"/>
      <c r="O538" s="700"/>
      <c r="P538" s="700"/>
      <c r="Q538" s="700"/>
      <c r="R538" s="700"/>
      <c r="S538" s="700"/>
    </row>
    <row r="539" spans="1:19" ht="22.5" hidden="1" customHeight="1">
      <c r="A539" s="692">
        <v>4</v>
      </c>
      <c r="B539" s="692" t="s">
        <v>915</v>
      </c>
      <c r="C539" s="692" t="s">
        <v>913</v>
      </c>
      <c r="D539" s="694"/>
      <c r="E539" s="695"/>
      <c r="F539" s="696" t="s">
        <v>3258</v>
      </c>
      <c r="G539" s="717" t="s">
        <v>2374</v>
      </c>
      <c r="H539" s="709">
        <v>0</v>
      </c>
      <c r="I539" s="698">
        <v>0</v>
      </c>
      <c r="J539" s="699"/>
      <c r="K539" s="700"/>
      <c r="L539" s="700"/>
      <c r="M539" s="700"/>
      <c r="N539" s="700"/>
      <c r="O539" s="700"/>
      <c r="P539" s="700"/>
      <c r="Q539" s="700"/>
      <c r="R539" s="700"/>
      <c r="S539" s="700"/>
    </row>
    <row r="540" spans="1:19" ht="22.5" hidden="1" customHeight="1">
      <c r="A540" s="692">
        <v>4</v>
      </c>
      <c r="B540" s="692" t="s">
        <v>915</v>
      </c>
      <c r="C540" s="692" t="s">
        <v>913</v>
      </c>
      <c r="D540" s="694"/>
      <c r="E540" s="695"/>
      <c r="F540" s="696" t="s">
        <v>3259</v>
      </c>
      <c r="G540" s="717" t="s">
        <v>2375</v>
      </c>
      <c r="H540" s="709">
        <v>0</v>
      </c>
      <c r="I540" s="698">
        <v>0</v>
      </c>
      <c r="J540" s="699"/>
      <c r="K540" s="700"/>
      <c r="L540" s="700"/>
      <c r="M540" s="700"/>
      <c r="N540" s="700"/>
      <c r="O540" s="700"/>
      <c r="P540" s="700"/>
      <c r="Q540" s="700"/>
      <c r="R540" s="700"/>
      <c r="S540" s="700"/>
    </row>
    <row r="541" spans="1:19" ht="22.5" hidden="1" customHeight="1">
      <c r="A541" s="692">
        <v>4</v>
      </c>
      <c r="B541" s="692" t="s">
        <v>915</v>
      </c>
      <c r="C541" s="692" t="s">
        <v>913</v>
      </c>
      <c r="D541" s="694"/>
      <c r="E541" s="695"/>
      <c r="F541" s="696" t="s">
        <v>3260</v>
      </c>
      <c r="G541" s="717" t="s">
        <v>600</v>
      </c>
      <c r="H541" s="709">
        <v>0</v>
      </c>
      <c r="I541" s="698">
        <v>0</v>
      </c>
      <c r="J541" s="699"/>
      <c r="K541" s="700"/>
      <c r="L541" s="700"/>
      <c r="M541" s="700"/>
      <c r="N541" s="700"/>
      <c r="O541" s="700"/>
      <c r="P541" s="700"/>
      <c r="Q541" s="700"/>
      <c r="R541" s="700"/>
      <c r="S541" s="700"/>
    </row>
    <row r="542" spans="1:19" ht="22.5" hidden="1" customHeight="1">
      <c r="A542" s="692">
        <v>4</v>
      </c>
      <c r="B542" s="692" t="s">
        <v>915</v>
      </c>
      <c r="C542" s="692" t="s">
        <v>913</v>
      </c>
      <c r="D542" s="694"/>
      <c r="E542" s="695"/>
      <c r="F542" s="696" t="s">
        <v>3261</v>
      </c>
      <c r="G542" s="717" t="s">
        <v>2376</v>
      </c>
      <c r="H542" s="709">
        <v>0</v>
      </c>
      <c r="I542" s="698">
        <v>0</v>
      </c>
      <c r="J542" s="699"/>
      <c r="K542" s="700"/>
      <c r="L542" s="700"/>
      <c r="M542" s="700"/>
      <c r="N542" s="700"/>
      <c r="O542" s="700"/>
      <c r="P542" s="700"/>
      <c r="Q542" s="700"/>
      <c r="R542" s="700"/>
      <c r="S542" s="700"/>
    </row>
    <row r="543" spans="1:19" ht="22.5" hidden="1" customHeight="1">
      <c r="A543" s="692">
        <v>4</v>
      </c>
      <c r="B543" s="692" t="s">
        <v>915</v>
      </c>
      <c r="C543" s="692" t="s">
        <v>913</v>
      </c>
      <c r="D543" s="694"/>
      <c r="E543" s="695"/>
      <c r="F543" s="696" t="s">
        <v>3262</v>
      </c>
      <c r="G543" s="717" t="s">
        <v>2377</v>
      </c>
      <c r="H543" s="709">
        <v>0</v>
      </c>
      <c r="I543" s="698">
        <v>0</v>
      </c>
      <c r="J543" s="699"/>
      <c r="K543" s="700"/>
      <c r="L543" s="700"/>
      <c r="M543" s="700"/>
      <c r="N543" s="700"/>
      <c r="O543" s="700"/>
      <c r="P543" s="700"/>
      <c r="Q543" s="700"/>
      <c r="R543" s="700"/>
      <c r="S543" s="700"/>
    </row>
    <row r="544" spans="1:19" ht="22.5" hidden="1" customHeight="1">
      <c r="A544" s="692">
        <v>4</v>
      </c>
      <c r="B544" s="692" t="s">
        <v>915</v>
      </c>
      <c r="C544" s="692" t="s">
        <v>913</v>
      </c>
      <c r="D544" s="694"/>
      <c r="E544" s="695"/>
      <c r="F544" s="696" t="s">
        <v>3978</v>
      </c>
      <c r="G544" s="717" t="s">
        <v>3979</v>
      </c>
      <c r="H544" s="709">
        <v>0</v>
      </c>
      <c r="I544" s="698">
        <v>0</v>
      </c>
      <c r="J544" s="699"/>
      <c r="K544" s="700"/>
      <c r="L544" s="700"/>
      <c r="M544" s="700"/>
      <c r="N544" s="700"/>
      <c r="O544" s="700"/>
      <c r="P544" s="700"/>
      <c r="Q544" s="700"/>
      <c r="R544" s="700"/>
      <c r="S544" s="700"/>
    </row>
    <row r="545" spans="1:19" ht="22.5" hidden="1" customHeight="1">
      <c r="A545" s="692">
        <v>4</v>
      </c>
      <c r="B545" s="692" t="s">
        <v>915</v>
      </c>
      <c r="C545" s="692" t="s">
        <v>913</v>
      </c>
      <c r="D545" s="694"/>
      <c r="E545" s="695"/>
      <c r="F545" s="696" t="s">
        <v>3263</v>
      </c>
      <c r="G545" s="717" t="s">
        <v>604</v>
      </c>
      <c r="H545" s="709">
        <v>0</v>
      </c>
      <c r="I545" s="698">
        <v>0</v>
      </c>
      <c r="J545" s="699"/>
      <c r="K545" s="700"/>
      <c r="L545" s="700"/>
      <c r="M545" s="700"/>
      <c r="N545" s="700"/>
      <c r="O545" s="700"/>
      <c r="P545" s="700"/>
      <c r="Q545" s="700"/>
      <c r="R545" s="700"/>
      <c r="S545" s="700"/>
    </row>
    <row r="546" spans="1:19" ht="22.5" hidden="1" customHeight="1">
      <c r="A546" s="692">
        <v>4</v>
      </c>
      <c r="B546" s="692" t="s">
        <v>915</v>
      </c>
      <c r="C546" s="692" t="s">
        <v>913</v>
      </c>
      <c r="D546" s="694"/>
      <c r="E546" s="695"/>
      <c r="F546" s="696" t="s">
        <v>3264</v>
      </c>
      <c r="G546" s="717" t="s">
        <v>605</v>
      </c>
      <c r="H546" s="709">
        <v>0</v>
      </c>
      <c r="I546" s="698">
        <v>54464.800000000003</v>
      </c>
      <c r="J546" s="699">
        <v>60237.68</v>
      </c>
      <c r="K546" s="700"/>
      <c r="L546" s="700"/>
      <c r="M546" s="700"/>
      <c r="N546" s="700"/>
      <c r="O546" s="700"/>
      <c r="P546" s="700"/>
      <c r="Q546" s="700"/>
      <c r="R546" s="700"/>
      <c r="S546" s="700"/>
    </row>
    <row r="547" spans="1:19" ht="22.5" hidden="1" customHeight="1">
      <c r="A547" s="692">
        <v>4</v>
      </c>
      <c r="B547" s="692" t="s">
        <v>915</v>
      </c>
      <c r="C547" s="692" t="s">
        <v>913</v>
      </c>
      <c r="D547" s="694"/>
      <c r="E547" s="695"/>
      <c r="F547" s="696" t="s">
        <v>3265</v>
      </c>
      <c r="G547" s="717" t="s">
        <v>606</v>
      </c>
      <c r="H547" s="709">
        <v>0</v>
      </c>
      <c r="I547" s="698">
        <v>0</v>
      </c>
      <c r="J547" s="699"/>
      <c r="K547" s="700"/>
      <c r="L547" s="700"/>
      <c r="M547" s="700"/>
      <c r="N547" s="700"/>
      <c r="O547" s="700"/>
      <c r="P547" s="700"/>
      <c r="Q547" s="700"/>
      <c r="R547" s="700"/>
      <c r="S547" s="700"/>
    </row>
    <row r="548" spans="1:19" ht="22.5" hidden="1" customHeight="1">
      <c r="A548" s="692">
        <v>4</v>
      </c>
      <c r="B548" s="692" t="s">
        <v>915</v>
      </c>
      <c r="C548" s="692" t="s">
        <v>913</v>
      </c>
      <c r="D548" s="694"/>
      <c r="E548" s="695"/>
      <c r="F548" s="696" t="s">
        <v>3266</v>
      </c>
      <c r="G548" s="717" t="s">
        <v>607</v>
      </c>
      <c r="H548" s="697">
        <v>0</v>
      </c>
      <c r="I548" s="698">
        <v>0</v>
      </c>
      <c r="J548" s="699"/>
      <c r="K548" s="700"/>
      <c r="L548" s="700"/>
      <c r="M548" s="700"/>
      <c r="N548" s="700"/>
      <c r="O548" s="700"/>
      <c r="P548" s="700"/>
      <c r="Q548" s="700"/>
      <c r="R548" s="700"/>
      <c r="S548" s="700"/>
    </row>
    <row r="549" spans="1:19" ht="22.5" hidden="1" customHeight="1">
      <c r="A549" s="692">
        <v>4</v>
      </c>
      <c r="B549" s="692" t="s">
        <v>915</v>
      </c>
      <c r="C549" s="692" t="s">
        <v>913</v>
      </c>
      <c r="D549" s="694"/>
      <c r="E549" s="695"/>
      <c r="F549" s="696" t="s">
        <v>3267</v>
      </c>
      <c r="G549" s="717" t="s">
        <v>608</v>
      </c>
      <c r="H549" s="709">
        <v>6030</v>
      </c>
      <c r="I549" s="698">
        <v>11550</v>
      </c>
      <c r="J549" s="699">
        <v>17460</v>
      </c>
      <c r="K549" s="700"/>
      <c r="L549" s="700"/>
      <c r="M549" s="700"/>
      <c r="N549" s="700"/>
      <c r="O549" s="700"/>
      <c r="P549" s="700"/>
      <c r="Q549" s="700"/>
      <c r="R549" s="700"/>
      <c r="S549" s="700"/>
    </row>
    <row r="550" spans="1:19" ht="22.5" hidden="1" customHeight="1">
      <c r="A550" s="692">
        <v>4</v>
      </c>
      <c r="B550" s="692" t="s">
        <v>915</v>
      </c>
      <c r="C550" s="692" t="s">
        <v>913</v>
      </c>
      <c r="D550" s="694"/>
      <c r="E550" s="695"/>
      <c r="F550" s="696" t="s">
        <v>3268</v>
      </c>
      <c r="G550" s="717" t="s">
        <v>609</v>
      </c>
      <c r="H550" s="709">
        <v>0</v>
      </c>
      <c r="I550" s="698">
        <v>0</v>
      </c>
      <c r="J550" s="699"/>
      <c r="K550" s="700"/>
      <c r="L550" s="700"/>
      <c r="M550" s="700"/>
      <c r="N550" s="700"/>
      <c r="O550" s="700"/>
      <c r="P550" s="700"/>
      <c r="Q550" s="700"/>
      <c r="R550" s="700"/>
      <c r="S550" s="700"/>
    </row>
    <row r="551" spans="1:19" ht="22.5" hidden="1" customHeight="1">
      <c r="A551" s="692">
        <v>4</v>
      </c>
      <c r="B551" s="692" t="s">
        <v>915</v>
      </c>
      <c r="C551" s="692" t="s">
        <v>913</v>
      </c>
      <c r="D551" s="694"/>
      <c r="E551" s="695"/>
      <c r="F551" s="696" t="s">
        <v>3269</v>
      </c>
      <c r="G551" s="717" t="s">
        <v>610</v>
      </c>
      <c r="H551" s="709">
        <v>0</v>
      </c>
      <c r="I551" s="698">
        <v>0</v>
      </c>
      <c r="J551" s="699"/>
      <c r="K551" s="700"/>
      <c r="L551" s="700"/>
      <c r="M551" s="700"/>
      <c r="N551" s="700"/>
      <c r="O551" s="700"/>
      <c r="P551" s="700"/>
      <c r="Q551" s="700"/>
      <c r="R551" s="700"/>
      <c r="S551" s="700"/>
    </row>
    <row r="552" spans="1:19" ht="22.5" hidden="1" customHeight="1">
      <c r="A552" s="692">
        <v>4</v>
      </c>
      <c r="B552" s="692" t="s">
        <v>915</v>
      </c>
      <c r="C552" s="692" t="s">
        <v>913</v>
      </c>
      <c r="D552" s="694"/>
      <c r="E552" s="695"/>
      <c r="F552" s="696" t="s">
        <v>3270</v>
      </c>
      <c r="G552" s="717" t="s">
        <v>611</v>
      </c>
      <c r="H552" s="697">
        <v>3463938</v>
      </c>
      <c r="I552" s="698">
        <v>3630262.03</v>
      </c>
      <c r="J552" s="699">
        <v>3810537.03</v>
      </c>
      <c r="K552" s="700"/>
      <c r="L552" s="700"/>
      <c r="M552" s="700"/>
      <c r="N552" s="700"/>
      <c r="O552" s="700"/>
      <c r="P552" s="700"/>
      <c r="Q552" s="700"/>
      <c r="R552" s="700"/>
      <c r="S552" s="700"/>
    </row>
    <row r="553" spans="1:19" ht="22.5" hidden="1" customHeight="1">
      <c r="A553" s="692">
        <v>4</v>
      </c>
      <c r="B553" s="692" t="s">
        <v>915</v>
      </c>
      <c r="C553" s="692" t="s">
        <v>913</v>
      </c>
      <c r="D553" s="694"/>
      <c r="E553" s="695"/>
      <c r="F553" s="696" t="s">
        <v>3271</v>
      </c>
      <c r="G553" s="717" t="s">
        <v>612</v>
      </c>
      <c r="H553" s="697">
        <v>0</v>
      </c>
      <c r="I553" s="698">
        <v>0</v>
      </c>
      <c r="J553" s="699">
        <v>125</v>
      </c>
      <c r="K553" s="700"/>
      <c r="L553" s="700"/>
      <c r="M553" s="700"/>
      <c r="N553" s="700"/>
      <c r="O553" s="700"/>
      <c r="P553" s="700"/>
      <c r="Q553" s="700"/>
      <c r="R553" s="700"/>
      <c r="S553" s="700"/>
    </row>
    <row r="554" spans="1:19" ht="22.5" hidden="1" customHeight="1">
      <c r="A554" s="692">
        <v>4</v>
      </c>
      <c r="B554" s="692" t="s">
        <v>915</v>
      </c>
      <c r="C554" s="692" t="s">
        <v>913</v>
      </c>
      <c r="D554" s="694"/>
      <c r="E554" s="695"/>
      <c r="F554" s="696" t="s">
        <v>3272</v>
      </c>
      <c r="G554" s="717" t="s">
        <v>3980</v>
      </c>
      <c r="H554" s="709">
        <v>0</v>
      </c>
      <c r="I554" s="698">
        <v>0</v>
      </c>
      <c r="J554" s="699"/>
      <c r="K554" s="700"/>
      <c r="L554" s="700"/>
      <c r="M554" s="700"/>
      <c r="N554" s="700"/>
      <c r="O554" s="700"/>
      <c r="P554" s="700"/>
      <c r="Q554" s="700"/>
      <c r="R554" s="700"/>
      <c r="S554" s="700"/>
    </row>
    <row r="555" spans="1:19" ht="22.5" hidden="1" customHeight="1">
      <c r="A555" s="692">
        <v>4</v>
      </c>
      <c r="B555" s="692" t="s">
        <v>915</v>
      </c>
      <c r="C555" s="692" t="s">
        <v>913</v>
      </c>
      <c r="D555" s="694"/>
      <c r="E555" s="695"/>
      <c r="F555" s="696" t="s">
        <v>3274</v>
      </c>
      <c r="G555" s="717" t="s">
        <v>3981</v>
      </c>
      <c r="H555" s="709">
        <v>0</v>
      </c>
      <c r="I555" s="698">
        <v>0</v>
      </c>
      <c r="J555" s="699"/>
      <c r="K555" s="700"/>
      <c r="L555" s="700"/>
      <c r="M555" s="700"/>
      <c r="N555" s="700"/>
      <c r="O555" s="700"/>
      <c r="P555" s="700"/>
      <c r="Q555" s="700"/>
      <c r="R555" s="700"/>
      <c r="S555" s="700"/>
    </row>
    <row r="556" spans="1:19" ht="22.5" hidden="1" customHeight="1">
      <c r="A556" s="692">
        <v>4</v>
      </c>
      <c r="B556" s="692" t="s">
        <v>915</v>
      </c>
      <c r="C556" s="692" t="s">
        <v>913</v>
      </c>
      <c r="D556" s="694"/>
      <c r="E556" s="695"/>
      <c r="F556" s="696" t="s">
        <v>3275</v>
      </c>
      <c r="G556" s="717" t="s">
        <v>3982</v>
      </c>
      <c r="H556" s="709">
        <v>0</v>
      </c>
      <c r="I556" s="698">
        <v>0</v>
      </c>
      <c r="J556" s="699"/>
      <c r="K556" s="700"/>
      <c r="L556" s="700"/>
      <c r="M556" s="700"/>
      <c r="N556" s="700"/>
      <c r="O556" s="700"/>
      <c r="P556" s="700"/>
      <c r="Q556" s="700"/>
      <c r="R556" s="700"/>
      <c r="S556" s="700"/>
    </row>
    <row r="557" spans="1:19" ht="22.5" hidden="1" customHeight="1">
      <c r="A557" s="692">
        <v>4</v>
      </c>
      <c r="B557" s="692" t="s">
        <v>915</v>
      </c>
      <c r="C557" s="692" t="s">
        <v>913</v>
      </c>
      <c r="D557" s="694"/>
      <c r="E557" s="695"/>
      <c r="F557" s="696" t="s">
        <v>3276</v>
      </c>
      <c r="G557" s="717" t="s">
        <v>3983</v>
      </c>
      <c r="H557" s="709">
        <v>0</v>
      </c>
      <c r="I557" s="698">
        <v>0</v>
      </c>
      <c r="J557" s="699"/>
      <c r="K557" s="700"/>
      <c r="L557" s="700"/>
      <c r="M557" s="700"/>
      <c r="N557" s="700"/>
      <c r="O557" s="700"/>
      <c r="P557" s="700"/>
      <c r="Q557" s="700"/>
      <c r="R557" s="700"/>
      <c r="S557" s="700"/>
    </row>
    <row r="558" spans="1:19" ht="22.5" hidden="1" customHeight="1">
      <c r="A558" s="692">
        <v>4</v>
      </c>
      <c r="B558" s="692" t="s">
        <v>915</v>
      </c>
      <c r="C558" s="692" t="s">
        <v>913</v>
      </c>
      <c r="D558" s="694"/>
      <c r="E558" s="695"/>
      <c r="F558" s="696" t="s">
        <v>3277</v>
      </c>
      <c r="G558" s="717" t="s">
        <v>3984</v>
      </c>
      <c r="H558" s="709">
        <v>0</v>
      </c>
      <c r="I558" s="698">
        <v>0</v>
      </c>
      <c r="J558" s="699"/>
      <c r="K558" s="700"/>
      <c r="L558" s="700"/>
      <c r="M558" s="700"/>
      <c r="N558" s="700"/>
      <c r="O558" s="700"/>
      <c r="P558" s="700"/>
      <c r="Q558" s="700"/>
      <c r="R558" s="700"/>
      <c r="S558" s="700"/>
    </row>
    <row r="559" spans="1:19" ht="22.5" hidden="1" customHeight="1">
      <c r="A559" s="692">
        <v>4</v>
      </c>
      <c r="B559" s="692" t="s">
        <v>915</v>
      </c>
      <c r="C559" s="692" t="s">
        <v>913</v>
      </c>
      <c r="D559" s="694"/>
      <c r="E559" s="695"/>
      <c r="F559" s="696" t="s">
        <v>3278</v>
      </c>
      <c r="G559" s="717" t="s">
        <v>3985</v>
      </c>
      <c r="H559" s="709">
        <v>0</v>
      </c>
      <c r="I559" s="698">
        <v>0</v>
      </c>
      <c r="J559" s="699"/>
      <c r="K559" s="700"/>
      <c r="L559" s="700"/>
      <c r="M559" s="700"/>
      <c r="N559" s="700"/>
      <c r="O559" s="700"/>
      <c r="P559" s="700"/>
      <c r="Q559" s="700"/>
      <c r="R559" s="700"/>
      <c r="S559" s="700"/>
    </row>
    <row r="560" spans="1:19" ht="22.5" hidden="1" customHeight="1">
      <c r="A560" s="692">
        <v>4</v>
      </c>
      <c r="B560" s="692" t="s">
        <v>915</v>
      </c>
      <c r="C560" s="692" t="s">
        <v>913</v>
      </c>
      <c r="D560" s="694"/>
      <c r="E560" s="695"/>
      <c r="F560" s="696" t="s">
        <v>3280</v>
      </c>
      <c r="G560" s="717" t="s">
        <v>3986</v>
      </c>
      <c r="H560" s="709">
        <v>0</v>
      </c>
      <c r="I560" s="698">
        <v>0</v>
      </c>
      <c r="J560" s="699"/>
      <c r="K560" s="700"/>
      <c r="L560" s="700"/>
      <c r="M560" s="700"/>
      <c r="N560" s="700"/>
      <c r="O560" s="700"/>
      <c r="P560" s="700"/>
      <c r="Q560" s="700"/>
      <c r="R560" s="700"/>
      <c r="S560" s="700"/>
    </row>
    <row r="561" spans="1:19" ht="22.5" hidden="1" customHeight="1">
      <c r="A561" s="692">
        <v>4</v>
      </c>
      <c r="B561" s="692" t="s">
        <v>915</v>
      </c>
      <c r="C561" s="692" t="s">
        <v>913</v>
      </c>
      <c r="D561" s="694"/>
      <c r="E561" s="695"/>
      <c r="F561" s="696" t="s">
        <v>3281</v>
      </c>
      <c r="G561" s="717" t="s">
        <v>3987</v>
      </c>
      <c r="H561" s="709">
        <v>0</v>
      </c>
      <c r="I561" s="698">
        <v>0</v>
      </c>
      <c r="J561" s="699"/>
      <c r="K561" s="700"/>
      <c r="L561" s="700"/>
      <c r="M561" s="700"/>
      <c r="N561" s="700"/>
      <c r="O561" s="700"/>
      <c r="P561" s="700"/>
      <c r="Q561" s="700"/>
      <c r="R561" s="700"/>
      <c r="S561" s="700"/>
    </row>
    <row r="562" spans="1:19" ht="22.5" hidden="1" customHeight="1">
      <c r="A562" s="692">
        <v>4</v>
      </c>
      <c r="B562" s="692" t="s">
        <v>915</v>
      </c>
      <c r="C562" s="692" t="s">
        <v>913</v>
      </c>
      <c r="D562" s="694"/>
      <c r="E562" s="695"/>
      <c r="F562" s="696" t="s">
        <v>3283</v>
      </c>
      <c r="G562" s="717" t="s">
        <v>3988</v>
      </c>
      <c r="H562" s="709">
        <v>0</v>
      </c>
      <c r="I562" s="698">
        <v>0</v>
      </c>
      <c r="J562" s="699"/>
      <c r="K562" s="700"/>
      <c r="L562" s="700"/>
      <c r="M562" s="700"/>
      <c r="N562" s="700"/>
      <c r="O562" s="700"/>
      <c r="P562" s="700"/>
      <c r="Q562" s="700"/>
      <c r="R562" s="700"/>
      <c r="S562" s="700"/>
    </row>
    <row r="563" spans="1:19" ht="22.5" hidden="1" customHeight="1">
      <c r="A563" s="692">
        <v>4</v>
      </c>
      <c r="B563" s="692" t="s">
        <v>915</v>
      </c>
      <c r="C563" s="692" t="s">
        <v>913</v>
      </c>
      <c r="D563" s="694"/>
      <c r="E563" s="695"/>
      <c r="F563" s="696" t="s">
        <v>3989</v>
      </c>
      <c r="G563" s="717" t="s">
        <v>622</v>
      </c>
      <c r="H563" s="709">
        <v>0</v>
      </c>
      <c r="I563" s="698">
        <v>0</v>
      </c>
      <c r="J563" s="699"/>
      <c r="K563" s="700"/>
      <c r="L563" s="700"/>
      <c r="M563" s="700"/>
      <c r="N563" s="700"/>
      <c r="O563" s="700"/>
      <c r="P563" s="700"/>
      <c r="Q563" s="700"/>
      <c r="R563" s="700"/>
      <c r="S563" s="700"/>
    </row>
    <row r="564" spans="1:19" ht="22.5" hidden="1" customHeight="1">
      <c r="A564" s="692">
        <v>4</v>
      </c>
      <c r="B564" s="692" t="s">
        <v>915</v>
      </c>
      <c r="C564" s="692" t="s">
        <v>913</v>
      </c>
      <c r="D564" s="694"/>
      <c r="E564" s="695"/>
      <c r="F564" s="696" t="s">
        <v>3284</v>
      </c>
      <c r="G564" s="717" t="s">
        <v>623</v>
      </c>
      <c r="H564" s="697">
        <v>100260</v>
      </c>
      <c r="I564" s="698">
        <v>193830</v>
      </c>
      <c r="J564" s="699">
        <v>291630</v>
      </c>
      <c r="K564" s="700"/>
      <c r="L564" s="700"/>
      <c r="M564" s="700"/>
      <c r="N564" s="700"/>
      <c r="O564" s="700"/>
      <c r="P564" s="700"/>
      <c r="Q564" s="700"/>
      <c r="R564" s="700"/>
      <c r="S564" s="700"/>
    </row>
    <row r="565" spans="1:19" ht="22.5" hidden="1" customHeight="1">
      <c r="A565" s="692">
        <v>5</v>
      </c>
      <c r="B565" s="692" t="s">
        <v>917</v>
      </c>
      <c r="C565" s="692" t="s">
        <v>916</v>
      </c>
      <c r="D565" s="694"/>
      <c r="E565" s="695"/>
      <c r="F565" s="696" t="s">
        <v>3285</v>
      </c>
      <c r="G565" s="717" t="s">
        <v>624</v>
      </c>
      <c r="H565" s="697">
        <v>19161434.289999999</v>
      </c>
      <c r="I565" s="698">
        <v>38332692.060000002</v>
      </c>
      <c r="J565" s="699">
        <v>57569272.939999998</v>
      </c>
      <c r="K565" s="700"/>
      <c r="L565" s="700"/>
      <c r="M565" s="700"/>
      <c r="N565" s="700"/>
      <c r="O565" s="700"/>
      <c r="P565" s="700"/>
      <c r="Q565" s="700"/>
      <c r="R565" s="700"/>
      <c r="S565" s="700"/>
    </row>
    <row r="566" spans="1:19" ht="22.5" hidden="1" customHeight="1">
      <c r="A566" s="692">
        <v>5</v>
      </c>
      <c r="B566" s="692" t="s">
        <v>917</v>
      </c>
      <c r="C566" s="692" t="s">
        <v>916</v>
      </c>
      <c r="D566" s="694"/>
      <c r="E566" s="695"/>
      <c r="F566" s="696" t="s">
        <v>3286</v>
      </c>
      <c r="G566" s="717" t="s">
        <v>625</v>
      </c>
      <c r="H566" s="697">
        <v>2129048.2599999998</v>
      </c>
      <c r="I566" s="698">
        <v>4259188.01</v>
      </c>
      <c r="J566" s="699">
        <v>6396585.8899999997</v>
      </c>
      <c r="K566" s="700"/>
      <c r="L566" s="700"/>
      <c r="M566" s="700"/>
      <c r="N566" s="700"/>
      <c r="O566" s="700"/>
      <c r="P566" s="700"/>
      <c r="Q566" s="700"/>
      <c r="R566" s="700"/>
      <c r="S566" s="700"/>
    </row>
    <row r="567" spans="1:19" ht="22.5" hidden="1" customHeight="1">
      <c r="A567" s="692">
        <v>5</v>
      </c>
      <c r="B567" s="692" t="s">
        <v>917</v>
      </c>
      <c r="C567" s="692" t="s">
        <v>916</v>
      </c>
      <c r="D567" s="694"/>
      <c r="E567" s="695"/>
      <c r="F567" s="696" t="s">
        <v>3287</v>
      </c>
      <c r="G567" s="717" t="s">
        <v>626</v>
      </c>
      <c r="H567" s="697">
        <v>10000</v>
      </c>
      <c r="I567" s="698">
        <v>20000</v>
      </c>
      <c r="J567" s="699">
        <v>30000</v>
      </c>
      <c r="K567" s="700"/>
      <c r="L567" s="700"/>
      <c r="M567" s="700"/>
      <c r="N567" s="700"/>
      <c r="O567" s="700"/>
      <c r="P567" s="700"/>
      <c r="Q567" s="700"/>
      <c r="R567" s="700"/>
      <c r="S567" s="700"/>
    </row>
    <row r="568" spans="1:19" ht="22.5" hidden="1" customHeight="1">
      <c r="A568" s="692">
        <v>5</v>
      </c>
      <c r="B568" s="692" t="s">
        <v>917</v>
      </c>
      <c r="C568" s="692" t="s">
        <v>916</v>
      </c>
      <c r="D568" s="694"/>
      <c r="E568" s="695"/>
      <c r="F568" s="696" t="s">
        <v>3289</v>
      </c>
      <c r="G568" s="717" t="s">
        <v>627</v>
      </c>
      <c r="H568" s="697">
        <v>1379925.7</v>
      </c>
      <c r="I568" s="698">
        <v>3005102.58</v>
      </c>
      <c r="J568" s="699">
        <v>4385502.58</v>
      </c>
      <c r="K568" s="700"/>
      <c r="L568" s="700"/>
      <c r="M568" s="700"/>
      <c r="N568" s="700"/>
      <c r="O568" s="700"/>
      <c r="P568" s="700"/>
      <c r="Q568" s="700"/>
      <c r="R568" s="700"/>
      <c r="S568" s="700"/>
    </row>
    <row r="569" spans="1:19" ht="22.5" hidden="1" customHeight="1">
      <c r="A569" s="692">
        <v>5</v>
      </c>
      <c r="B569" s="692" t="s">
        <v>917</v>
      </c>
      <c r="C569" s="692" t="s">
        <v>916</v>
      </c>
      <c r="D569" s="694"/>
      <c r="E569" s="695"/>
      <c r="F569" s="696" t="s">
        <v>3290</v>
      </c>
      <c r="G569" s="717" t="s">
        <v>2391</v>
      </c>
      <c r="H569" s="697">
        <v>89100</v>
      </c>
      <c r="I569" s="698">
        <v>178200</v>
      </c>
      <c r="J569" s="699">
        <v>267300</v>
      </c>
      <c r="K569" s="700"/>
      <c r="L569" s="700"/>
      <c r="M569" s="700"/>
      <c r="N569" s="700"/>
      <c r="O569" s="700"/>
      <c r="P569" s="700"/>
      <c r="Q569" s="700"/>
      <c r="R569" s="700"/>
      <c r="S569" s="700"/>
    </row>
    <row r="570" spans="1:19" ht="22.5" hidden="1" customHeight="1">
      <c r="A570" s="692">
        <v>5</v>
      </c>
      <c r="B570" s="692" t="s">
        <v>917</v>
      </c>
      <c r="C570" s="692" t="s">
        <v>916</v>
      </c>
      <c r="D570" s="694"/>
      <c r="E570" s="695"/>
      <c r="F570" s="696" t="s">
        <v>3291</v>
      </c>
      <c r="G570" s="717" t="s">
        <v>629</v>
      </c>
      <c r="H570" s="697">
        <v>34400</v>
      </c>
      <c r="I570" s="698">
        <v>63860</v>
      </c>
      <c r="J570" s="699">
        <v>100320</v>
      </c>
      <c r="K570" s="700"/>
      <c r="L570" s="700"/>
      <c r="M570" s="700"/>
      <c r="N570" s="700"/>
      <c r="O570" s="700"/>
      <c r="P570" s="700"/>
      <c r="Q570" s="700"/>
      <c r="R570" s="700"/>
      <c r="S570" s="700"/>
    </row>
    <row r="571" spans="1:19" ht="22.5" hidden="1" customHeight="1">
      <c r="A571" s="692">
        <v>5</v>
      </c>
      <c r="B571" s="692" t="s">
        <v>917</v>
      </c>
      <c r="C571" s="692" t="s">
        <v>916</v>
      </c>
      <c r="D571" s="694"/>
      <c r="E571" s="695"/>
      <c r="F571" s="696" t="s">
        <v>3292</v>
      </c>
      <c r="G571" s="717" t="s">
        <v>630</v>
      </c>
      <c r="H571" s="697">
        <v>0</v>
      </c>
      <c r="I571" s="698">
        <v>0</v>
      </c>
      <c r="J571" s="699"/>
      <c r="K571" s="700"/>
      <c r="L571" s="700"/>
      <c r="M571" s="700"/>
      <c r="N571" s="700"/>
      <c r="O571" s="700"/>
      <c r="P571" s="700"/>
      <c r="Q571" s="700"/>
      <c r="R571" s="700"/>
      <c r="S571" s="700"/>
    </row>
    <row r="572" spans="1:19" ht="22.5" hidden="1" customHeight="1">
      <c r="A572" s="692">
        <v>5</v>
      </c>
      <c r="B572" s="692" t="s">
        <v>917</v>
      </c>
      <c r="C572" s="692" t="s">
        <v>916</v>
      </c>
      <c r="D572" s="694"/>
      <c r="E572" s="695"/>
      <c r="F572" s="696" t="s">
        <v>3293</v>
      </c>
      <c r="G572" s="717" t="s">
        <v>631</v>
      </c>
      <c r="H572" s="697">
        <v>0</v>
      </c>
      <c r="I572" s="698">
        <v>0</v>
      </c>
      <c r="J572" s="699"/>
      <c r="K572" s="700"/>
      <c r="L572" s="700"/>
      <c r="M572" s="700"/>
      <c r="N572" s="700"/>
      <c r="O572" s="700"/>
      <c r="P572" s="700"/>
      <c r="Q572" s="700"/>
      <c r="R572" s="700"/>
      <c r="S572" s="700"/>
    </row>
    <row r="573" spans="1:19" ht="22.5" hidden="1" customHeight="1">
      <c r="A573" s="692">
        <v>5</v>
      </c>
      <c r="B573" s="692" t="s">
        <v>917</v>
      </c>
      <c r="C573" s="692" t="s">
        <v>916</v>
      </c>
      <c r="D573" s="694"/>
      <c r="E573" s="695"/>
      <c r="F573" s="696" t="s">
        <v>3294</v>
      </c>
      <c r="G573" s="717" t="s">
        <v>632</v>
      </c>
      <c r="H573" s="697">
        <v>0</v>
      </c>
      <c r="I573" s="698">
        <v>0</v>
      </c>
      <c r="J573" s="699">
        <v>2269.08</v>
      </c>
      <c r="K573" s="700"/>
      <c r="L573" s="700"/>
      <c r="M573" s="700"/>
      <c r="N573" s="700"/>
      <c r="O573" s="700"/>
      <c r="P573" s="700"/>
      <c r="Q573" s="700"/>
      <c r="R573" s="700"/>
      <c r="S573" s="700"/>
    </row>
    <row r="574" spans="1:19" ht="22.5" hidden="1" customHeight="1">
      <c r="A574" s="692">
        <v>5</v>
      </c>
      <c r="B574" s="692" t="s">
        <v>917</v>
      </c>
      <c r="C574" s="692" t="s">
        <v>916</v>
      </c>
      <c r="D574" s="694"/>
      <c r="E574" s="695"/>
      <c r="F574" s="696" t="s">
        <v>3295</v>
      </c>
      <c r="G574" s="717" t="s">
        <v>633</v>
      </c>
      <c r="H574" s="709">
        <v>0</v>
      </c>
      <c r="I574" s="698">
        <v>0</v>
      </c>
      <c r="J574" s="699">
        <v>252.12</v>
      </c>
      <c r="K574" s="700"/>
      <c r="L574" s="700"/>
      <c r="M574" s="700"/>
      <c r="N574" s="700"/>
      <c r="O574" s="700"/>
      <c r="P574" s="700"/>
      <c r="Q574" s="700"/>
      <c r="R574" s="700"/>
      <c r="S574" s="700"/>
    </row>
    <row r="575" spans="1:19" ht="22.5" hidden="1" customHeight="1">
      <c r="A575" s="692">
        <v>5</v>
      </c>
      <c r="B575" s="692" t="s">
        <v>917</v>
      </c>
      <c r="C575" s="692" t="s">
        <v>916</v>
      </c>
      <c r="D575" s="694"/>
      <c r="E575" s="695"/>
      <c r="F575" s="696" t="s">
        <v>3296</v>
      </c>
      <c r="G575" s="717" t="s">
        <v>634</v>
      </c>
      <c r="H575" s="697">
        <v>77319</v>
      </c>
      <c r="I575" s="698">
        <v>154638</v>
      </c>
      <c r="J575" s="699">
        <v>237951</v>
      </c>
      <c r="K575" s="700"/>
      <c r="L575" s="700"/>
      <c r="M575" s="700"/>
      <c r="N575" s="700"/>
      <c r="O575" s="700"/>
      <c r="P575" s="700"/>
      <c r="Q575" s="700"/>
      <c r="R575" s="700"/>
      <c r="S575" s="700"/>
    </row>
    <row r="576" spans="1:19" ht="22.5" hidden="1" customHeight="1">
      <c r="A576" s="692">
        <v>5</v>
      </c>
      <c r="B576" s="692" t="s">
        <v>917</v>
      </c>
      <c r="C576" s="692" t="s">
        <v>916</v>
      </c>
      <c r="D576" s="694"/>
      <c r="E576" s="695"/>
      <c r="F576" s="696" t="s">
        <v>3297</v>
      </c>
      <c r="G576" s="717" t="s">
        <v>635</v>
      </c>
      <c r="H576" s="697">
        <v>8591</v>
      </c>
      <c r="I576" s="698">
        <v>17182</v>
      </c>
      <c r="J576" s="699">
        <v>26439</v>
      </c>
      <c r="K576" s="700"/>
      <c r="L576" s="700"/>
      <c r="M576" s="700"/>
      <c r="N576" s="700"/>
      <c r="O576" s="700"/>
      <c r="P576" s="700"/>
      <c r="Q576" s="700"/>
      <c r="R576" s="700"/>
      <c r="S576" s="700"/>
    </row>
    <row r="577" spans="1:19" ht="22.5" hidden="1" customHeight="1">
      <c r="A577" s="692">
        <v>5</v>
      </c>
      <c r="B577" s="692" t="s">
        <v>917</v>
      </c>
      <c r="C577" s="692" t="s">
        <v>916</v>
      </c>
      <c r="D577" s="694"/>
      <c r="E577" s="695"/>
      <c r="F577" s="696" t="s">
        <v>3298</v>
      </c>
      <c r="G577" s="717" t="s">
        <v>636</v>
      </c>
      <c r="H577" s="697">
        <v>854051</v>
      </c>
      <c r="I577" s="698">
        <v>1987233.8</v>
      </c>
      <c r="J577" s="699">
        <v>3150267</v>
      </c>
      <c r="K577" s="700"/>
      <c r="L577" s="700"/>
      <c r="M577" s="700"/>
      <c r="N577" s="700"/>
      <c r="O577" s="700"/>
      <c r="P577" s="700"/>
      <c r="Q577" s="700"/>
      <c r="R577" s="700"/>
      <c r="S577" s="700"/>
    </row>
    <row r="578" spans="1:19" ht="22.5" hidden="1" customHeight="1">
      <c r="A578" s="692">
        <v>5</v>
      </c>
      <c r="B578" s="692" t="s">
        <v>917</v>
      </c>
      <c r="C578" s="692" t="s">
        <v>916</v>
      </c>
      <c r="D578" s="694"/>
      <c r="E578" s="695"/>
      <c r="F578" s="696" t="s">
        <v>3299</v>
      </c>
      <c r="G578" s="717" t="s">
        <v>637</v>
      </c>
      <c r="H578" s="697">
        <v>539855</v>
      </c>
      <c r="I578" s="698">
        <v>911464.2</v>
      </c>
      <c r="J578" s="699">
        <v>1336411</v>
      </c>
      <c r="K578" s="700"/>
      <c r="L578" s="700"/>
      <c r="M578" s="700"/>
      <c r="N578" s="700"/>
      <c r="O578" s="700"/>
      <c r="P578" s="700"/>
      <c r="Q578" s="700"/>
      <c r="R578" s="700"/>
      <c r="S578" s="700"/>
    </row>
    <row r="579" spans="1:19" ht="22.5" hidden="1" customHeight="1">
      <c r="A579" s="692">
        <v>5</v>
      </c>
      <c r="B579" s="692" t="s">
        <v>917</v>
      </c>
      <c r="C579" s="692" t="s">
        <v>916</v>
      </c>
      <c r="D579" s="694"/>
      <c r="E579" s="695"/>
      <c r="F579" s="696" t="s">
        <v>3300</v>
      </c>
      <c r="G579" s="717" t="s">
        <v>638</v>
      </c>
      <c r="H579" s="697">
        <v>3113442</v>
      </c>
      <c r="I579" s="698">
        <v>6226362</v>
      </c>
      <c r="J579" s="699">
        <v>9348381</v>
      </c>
      <c r="K579" s="700"/>
      <c r="L579" s="700"/>
      <c r="M579" s="700"/>
      <c r="N579" s="700"/>
      <c r="O579" s="700"/>
      <c r="P579" s="700"/>
      <c r="Q579" s="700"/>
      <c r="R579" s="700"/>
      <c r="S579" s="700"/>
    </row>
    <row r="580" spans="1:19" ht="22.5" hidden="1" customHeight="1">
      <c r="A580" s="692">
        <v>5</v>
      </c>
      <c r="B580" s="692" t="s">
        <v>917</v>
      </c>
      <c r="C580" s="692" t="s">
        <v>916</v>
      </c>
      <c r="D580" s="694"/>
      <c r="E580" s="695"/>
      <c r="F580" s="696" t="s">
        <v>3301</v>
      </c>
      <c r="G580" s="717" t="s">
        <v>639</v>
      </c>
      <c r="H580" s="697">
        <v>345938</v>
      </c>
      <c r="I580" s="698">
        <v>691818</v>
      </c>
      <c r="J580" s="699">
        <v>1038709</v>
      </c>
      <c r="K580" s="700"/>
      <c r="L580" s="700"/>
      <c r="M580" s="700"/>
      <c r="N580" s="700"/>
      <c r="O580" s="700"/>
      <c r="P580" s="700"/>
      <c r="Q580" s="700"/>
      <c r="R580" s="700"/>
      <c r="S580" s="700"/>
    </row>
    <row r="581" spans="1:19" ht="22.5" hidden="1" customHeight="1">
      <c r="A581" s="692">
        <v>5</v>
      </c>
      <c r="B581" s="692" t="s">
        <v>917</v>
      </c>
      <c r="C581" s="692" t="s">
        <v>916</v>
      </c>
      <c r="D581" s="694"/>
      <c r="E581" s="695"/>
      <c r="F581" s="696" t="s">
        <v>3302</v>
      </c>
      <c r="G581" s="717" t="s">
        <v>640</v>
      </c>
      <c r="H581" s="697">
        <v>0</v>
      </c>
      <c r="I581" s="698">
        <v>0</v>
      </c>
      <c r="J581" s="699"/>
      <c r="K581" s="700"/>
      <c r="L581" s="700"/>
      <c r="M581" s="700"/>
      <c r="N581" s="700"/>
      <c r="O581" s="700"/>
      <c r="P581" s="700"/>
      <c r="Q581" s="700"/>
      <c r="R581" s="700"/>
      <c r="S581" s="700"/>
    </row>
    <row r="582" spans="1:19" ht="22.5" hidden="1" customHeight="1">
      <c r="A582" s="692">
        <v>5</v>
      </c>
      <c r="B582" s="692" t="s">
        <v>917</v>
      </c>
      <c r="C582" s="692" t="s">
        <v>916</v>
      </c>
      <c r="D582" s="694"/>
      <c r="E582" s="695"/>
      <c r="F582" s="696" t="s">
        <v>3303</v>
      </c>
      <c r="G582" s="717" t="s">
        <v>641</v>
      </c>
      <c r="H582" s="697">
        <v>0</v>
      </c>
      <c r="I582" s="698">
        <v>0</v>
      </c>
      <c r="J582" s="699"/>
      <c r="K582" s="700"/>
      <c r="L582" s="700"/>
      <c r="M582" s="700"/>
      <c r="N582" s="700"/>
      <c r="O582" s="700"/>
      <c r="P582" s="700"/>
      <c r="Q582" s="700"/>
      <c r="R582" s="700"/>
      <c r="S582" s="700"/>
    </row>
    <row r="583" spans="1:19" ht="22.5" hidden="1" customHeight="1">
      <c r="A583" s="692">
        <v>5</v>
      </c>
      <c r="B583" s="692" t="s">
        <v>917</v>
      </c>
      <c r="C583" s="692" t="s">
        <v>916</v>
      </c>
      <c r="D583" s="694"/>
      <c r="E583" s="695"/>
      <c r="F583" s="696" t="s">
        <v>3304</v>
      </c>
      <c r="G583" s="717" t="s">
        <v>642</v>
      </c>
      <c r="H583" s="697">
        <v>0</v>
      </c>
      <c r="I583" s="698">
        <v>0</v>
      </c>
      <c r="J583" s="699"/>
      <c r="K583" s="700"/>
      <c r="L583" s="700"/>
      <c r="M583" s="700"/>
      <c r="N583" s="700"/>
      <c r="O583" s="700"/>
      <c r="P583" s="700"/>
      <c r="Q583" s="700"/>
      <c r="R583" s="700"/>
      <c r="S583" s="700"/>
    </row>
    <row r="584" spans="1:19" ht="22.5" hidden="1" customHeight="1">
      <c r="A584" s="692">
        <v>5</v>
      </c>
      <c r="B584" s="692" t="s">
        <v>917</v>
      </c>
      <c r="C584" s="692" t="s">
        <v>916</v>
      </c>
      <c r="D584" s="694"/>
      <c r="E584" s="695"/>
      <c r="F584" s="696" t="s">
        <v>3305</v>
      </c>
      <c r="G584" s="717" t="s">
        <v>643</v>
      </c>
      <c r="H584" s="697">
        <v>1445126.22</v>
      </c>
      <c r="I584" s="698">
        <v>2591116.2200000002</v>
      </c>
      <c r="J584" s="699">
        <v>3737106.22</v>
      </c>
      <c r="K584" s="700"/>
      <c r="L584" s="700"/>
      <c r="M584" s="700"/>
      <c r="N584" s="700"/>
      <c r="O584" s="700"/>
      <c r="P584" s="700"/>
      <c r="Q584" s="700"/>
      <c r="R584" s="700"/>
      <c r="S584" s="700"/>
    </row>
    <row r="585" spans="1:19" ht="22.5" hidden="1" customHeight="1">
      <c r="A585" s="692">
        <v>5</v>
      </c>
      <c r="B585" s="692" t="s">
        <v>917</v>
      </c>
      <c r="C585" s="692" t="s">
        <v>916</v>
      </c>
      <c r="D585" s="694"/>
      <c r="E585" s="695"/>
      <c r="F585" s="696" t="s">
        <v>3307</v>
      </c>
      <c r="G585" s="717" t="s">
        <v>644</v>
      </c>
      <c r="H585" s="697">
        <v>568235.75</v>
      </c>
      <c r="I585" s="698">
        <v>1025735.75</v>
      </c>
      <c r="J585" s="699">
        <v>1484973.15</v>
      </c>
      <c r="K585" s="700"/>
      <c r="L585" s="700"/>
      <c r="M585" s="700"/>
      <c r="N585" s="700"/>
      <c r="O585" s="700"/>
      <c r="P585" s="700"/>
      <c r="Q585" s="700"/>
      <c r="R585" s="700"/>
      <c r="S585" s="700"/>
    </row>
    <row r="586" spans="1:19" ht="22.5" hidden="1" customHeight="1">
      <c r="A586" s="692">
        <v>5</v>
      </c>
      <c r="B586" s="692" t="s">
        <v>917</v>
      </c>
      <c r="C586" s="692" t="s">
        <v>916</v>
      </c>
      <c r="D586" s="694"/>
      <c r="E586" s="695"/>
      <c r="F586" s="696" t="s">
        <v>3309</v>
      </c>
      <c r="G586" s="717" t="s">
        <v>645</v>
      </c>
      <c r="H586" s="697">
        <v>0</v>
      </c>
      <c r="I586" s="698">
        <v>0</v>
      </c>
      <c r="J586" s="699">
        <v>193.04</v>
      </c>
      <c r="K586" s="700"/>
      <c r="L586" s="700"/>
      <c r="M586" s="700"/>
      <c r="N586" s="700"/>
      <c r="O586" s="700"/>
      <c r="P586" s="700"/>
      <c r="Q586" s="700"/>
      <c r="R586" s="700"/>
      <c r="S586" s="700"/>
    </row>
    <row r="587" spans="1:19" ht="22.5" hidden="1" customHeight="1">
      <c r="A587" s="692">
        <v>5</v>
      </c>
      <c r="B587" s="692" t="s">
        <v>917</v>
      </c>
      <c r="C587" s="692" t="s">
        <v>916</v>
      </c>
      <c r="D587" s="694"/>
      <c r="E587" s="695"/>
      <c r="F587" s="696" t="s">
        <v>3310</v>
      </c>
      <c r="G587" s="717" t="s">
        <v>646</v>
      </c>
      <c r="H587" s="709">
        <v>0</v>
      </c>
      <c r="I587" s="698">
        <v>0</v>
      </c>
      <c r="J587" s="699"/>
      <c r="K587" s="700"/>
      <c r="L587" s="700"/>
      <c r="M587" s="700"/>
      <c r="N587" s="700"/>
      <c r="O587" s="700"/>
      <c r="P587" s="700"/>
      <c r="Q587" s="700"/>
      <c r="R587" s="700"/>
      <c r="S587" s="700"/>
    </row>
    <row r="588" spans="1:19" ht="22.5" hidden="1" customHeight="1">
      <c r="A588" s="692">
        <v>5</v>
      </c>
      <c r="B588" s="692" t="s">
        <v>917</v>
      </c>
      <c r="C588" s="692" t="s">
        <v>916</v>
      </c>
      <c r="D588" s="694"/>
      <c r="E588" s="695"/>
      <c r="F588" s="696" t="s">
        <v>3311</v>
      </c>
      <c r="G588" s="717" t="s">
        <v>647</v>
      </c>
      <c r="H588" s="709">
        <v>0</v>
      </c>
      <c r="I588" s="698">
        <v>0</v>
      </c>
      <c r="J588" s="699"/>
      <c r="K588" s="700"/>
      <c r="L588" s="700"/>
      <c r="M588" s="700"/>
      <c r="N588" s="700"/>
      <c r="O588" s="700"/>
      <c r="P588" s="700"/>
      <c r="Q588" s="700"/>
      <c r="R588" s="700"/>
      <c r="S588" s="700"/>
    </row>
    <row r="589" spans="1:19" ht="22.5" hidden="1" customHeight="1">
      <c r="A589" s="692">
        <v>5</v>
      </c>
      <c r="B589" s="692" t="s">
        <v>917</v>
      </c>
      <c r="C589" s="692" t="s">
        <v>916</v>
      </c>
      <c r="D589" s="694"/>
      <c r="E589" s="695"/>
      <c r="F589" s="696" t="s">
        <v>3312</v>
      </c>
      <c r="G589" s="717" t="s">
        <v>648</v>
      </c>
      <c r="H589" s="697">
        <v>0</v>
      </c>
      <c r="I589" s="698">
        <v>0</v>
      </c>
      <c r="J589" s="699"/>
      <c r="K589" s="700"/>
      <c r="L589" s="700"/>
      <c r="M589" s="700"/>
      <c r="N589" s="700"/>
      <c r="O589" s="700"/>
      <c r="P589" s="700"/>
      <c r="Q589" s="700"/>
      <c r="R589" s="700"/>
      <c r="S589" s="700"/>
    </row>
    <row r="590" spans="1:19" ht="22.5" hidden="1" customHeight="1">
      <c r="A590" s="692">
        <v>5</v>
      </c>
      <c r="B590" s="692" t="s">
        <v>917</v>
      </c>
      <c r="C590" s="692" t="s">
        <v>916</v>
      </c>
      <c r="D590" s="694"/>
      <c r="E590" s="695"/>
      <c r="F590" s="696" t="s">
        <v>3313</v>
      </c>
      <c r="G590" s="717" t="s">
        <v>649</v>
      </c>
      <c r="H590" s="709">
        <v>0</v>
      </c>
      <c r="I590" s="698">
        <v>0</v>
      </c>
      <c r="J590" s="699"/>
      <c r="K590" s="700"/>
      <c r="L590" s="700"/>
      <c r="M590" s="700"/>
      <c r="N590" s="700"/>
      <c r="O590" s="700"/>
      <c r="P590" s="700"/>
      <c r="Q590" s="700"/>
      <c r="R590" s="700"/>
      <c r="S590" s="700"/>
    </row>
    <row r="591" spans="1:19" ht="22.5" hidden="1" customHeight="1">
      <c r="A591" s="692">
        <v>5</v>
      </c>
      <c r="B591" s="692" t="s">
        <v>917</v>
      </c>
      <c r="C591" s="692" t="s">
        <v>916</v>
      </c>
      <c r="D591" s="694"/>
      <c r="E591" s="695"/>
      <c r="F591" s="696" t="s">
        <v>3314</v>
      </c>
      <c r="G591" s="717" t="s">
        <v>650</v>
      </c>
      <c r="H591" s="709">
        <v>0</v>
      </c>
      <c r="I591" s="698">
        <v>0</v>
      </c>
      <c r="J591" s="699"/>
      <c r="K591" s="700"/>
      <c r="L591" s="700"/>
      <c r="M591" s="700"/>
      <c r="N591" s="700"/>
      <c r="O591" s="700"/>
      <c r="P591" s="700"/>
      <c r="Q591" s="700"/>
      <c r="R591" s="700"/>
      <c r="S591" s="700"/>
    </row>
    <row r="592" spans="1:19" ht="22.5" hidden="1" customHeight="1">
      <c r="A592" s="692">
        <v>5</v>
      </c>
      <c r="B592" s="692" t="s">
        <v>917</v>
      </c>
      <c r="C592" s="692" t="s">
        <v>916</v>
      </c>
      <c r="D592" s="694"/>
      <c r="E592" s="695"/>
      <c r="F592" s="696" t="s">
        <v>3315</v>
      </c>
      <c r="G592" s="717" t="s">
        <v>651</v>
      </c>
      <c r="H592" s="709">
        <v>0</v>
      </c>
      <c r="I592" s="698">
        <v>0</v>
      </c>
      <c r="J592" s="699"/>
      <c r="K592" s="700"/>
      <c r="L592" s="700"/>
      <c r="M592" s="700"/>
      <c r="N592" s="700"/>
      <c r="O592" s="700"/>
      <c r="P592" s="700"/>
      <c r="Q592" s="700"/>
      <c r="R592" s="700"/>
      <c r="S592" s="700"/>
    </row>
    <row r="593" spans="1:19" ht="22.5" hidden="1" customHeight="1">
      <c r="A593" s="692">
        <v>5</v>
      </c>
      <c r="B593" s="692" t="s">
        <v>917</v>
      </c>
      <c r="C593" s="692" t="s">
        <v>916</v>
      </c>
      <c r="D593" s="694"/>
      <c r="E593" s="695"/>
      <c r="F593" s="696" t="s">
        <v>3316</v>
      </c>
      <c r="G593" s="717" t="s">
        <v>652</v>
      </c>
      <c r="H593" s="697">
        <v>1088370</v>
      </c>
      <c r="I593" s="698">
        <v>2040705</v>
      </c>
      <c r="J593" s="699">
        <v>2898555</v>
      </c>
      <c r="K593" s="700"/>
      <c r="L593" s="700"/>
      <c r="M593" s="700"/>
      <c r="N593" s="700"/>
      <c r="O593" s="700"/>
      <c r="P593" s="700"/>
      <c r="Q593" s="700"/>
      <c r="R593" s="700"/>
      <c r="S593" s="700"/>
    </row>
    <row r="594" spans="1:19" ht="22.5" hidden="1" customHeight="1">
      <c r="A594" s="692">
        <v>5</v>
      </c>
      <c r="B594" s="692" t="s">
        <v>917</v>
      </c>
      <c r="C594" s="692" t="s">
        <v>916</v>
      </c>
      <c r="D594" s="694"/>
      <c r="E594" s="695"/>
      <c r="F594" s="696" t="s">
        <v>3317</v>
      </c>
      <c r="G594" s="717" t="s">
        <v>3990</v>
      </c>
      <c r="H594" s="697">
        <v>0</v>
      </c>
      <c r="I594" s="698">
        <v>0</v>
      </c>
      <c r="J594" s="699"/>
      <c r="K594" s="700"/>
      <c r="L594" s="700"/>
      <c r="M594" s="700"/>
      <c r="N594" s="700"/>
      <c r="O594" s="700"/>
      <c r="P594" s="700"/>
      <c r="Q594" s="700"/>
      <c r="R594" s="700"/>
      <c r="S594" s="700"/>
    </row>
    <row r="595" spans="1:19" ht="22.5" hidden="1" customHeight="1">
      <c r="A595" s="692">
        <v>5</v>
      </c>
      <c r="B595" s="692" t="s">
        <v>917</v>
      </c>
      <c r="C595" s="692" t="s">
        <v>916</v>
      </c>
      <c r="D595" s="694"/>
      <c r="E595" s="695"/>
      <c r="F595" s="696" t="s">
        <v>3991</v>
      </c>
      <c r="G595" s="717" t="s">
        <v>654</v>
      </c>
      <c r="H595" s="709">
        <v>0</v>
      </c>
      <c r="I595" s="698">
        <v>0</v>
      </c>
      <c r="J595" s="699"/>
      <c r="K595" s="700"/>
      <c r="L595" s="700"/>
      <c r="M595" s="700"/>
      <c r="N595" s="700"/>
      <c r="O595" s="700"/>
      <c r="P595" s="700"/>
      <c r="Q595" s="700"/>
      <c r="R595" s="700"/>
      <c r="S595" s="700"/>
    </row>
    <row r="596" spans="1:19" ht="22.5" hidden="1" customHeight="1">
      <c r="A596" s="692">
        <v>5</v>
      </c>
      <c r="B596" s="692" t="s">
        <v>917</v>
      </c>
      <c r="C596" s="692" t="s">
        <v>916</v>
      </c>
      <c r="D596" s="694"/>
      <c r="E596" s="695"/>
      <c r="F596" s="696" t="s">
        <v>3318</v>
      </c>
      <c r="G596" s="717" t="s">
        <v>655</v>
      </c>
      <c r="H596" s="709">
        <v>0</v>
      </c>
      <c r="I596" s="698">
        <v>0</v>
      </c>
      <c r="J596" s="699"/>
      <c r="K596" s="700"/>
      <c r="L596" s="700"/>
      <c r="M596" s="700"/>
      <c r="N596" s="700"/>
      <c r="O596" s="700"/>
      <c r="P596" s="700"/>
      <c r="Q596" s="700"/>
      <c r="R596" s="700"/>
      <c r="S596" s="700"/>
    </row>
    <row r="597" spans="1:19" ht="22.5" hidden="1" customHeight="1">
      <c r="A597" s="692">
        <v>5</v>
      </c>
      <c r="B597" s="692" t="s">
        <v>917</v>
      </c>
      <c r="C597" s="692" t="s">
        <v>916</v>
      </c>
      <c r="D597" s="694"/>
      <c r="E597" s="695"/>
      <c r="F597" s="696" t="s">
        <v>3319</v>
      </c>
      <c r="G597" s="717" t="s">
        <v>656</v>
      </c>
      <c r="H597" s="697">
        <v>377706.29</v>
      </c>
      <c r="I597" s="698">
        <v>756027.44</v>
      </c>
      <c r="J597" s="699">
        <v>1135800.22</v>
      </c>
      <c r="K597" s="700"/>
      <c r="L597" s="700"/>
      <c r="M597" s="700"/>
      <c r="N597" s="700"/>
      <c r="O597" s="700"/>
      <c r="P597" s="700"/>
      <c r="Q597" s="700"/>
      <c r="R597" s="700"/>
      <c r="S597" s="700"/>
    </row>
    <row r="598" spans="1:19" ht="22.5" hidden="1" customHeight="1">
      <c r="A598" s="692">
        <v>5</v>
      </c>
      <c r="B598" s="692" t="s">
        <v>917</v>
      </c>
      <c r="C598" s="692" t="s">
        <v>916</v>
      </c>
      <c r="D598" s="694"/>
      <c r="E598" s="695"/>
      <c r="F598" s="696" t="s">
        <v>3320</v>
      </c>
      <c r="G598" s="717" t="s">
        <v>657</v>
      </c>
      <c r="H598" s="697">
        <v>566559.43999999994</v>
      </c>
      <c r="I598" s="698">
        <v>1134041.17</v>
      </c>
      <c r="J598" s="699">
        <v>1703700.33</v>
      </c>
      <c r="K598" s="700"/>
      <c r="L598" s="700"/>
      <c r="M598" s="700"/>
      <c r="N598" s="700"/>
      <c r="O598" s="700"/>
      <c r="P598" s="700"/>
      <c r="Q598" s="700"/>
      <c r="R598" s="700"/>
      <c r="S598" s="700"/>
    </row>
    <row r="599" spans="1:19" ht="22.5" hidden="1" customHeight="1">
      <c r="A599" s="692">
        <v>5</v>
      </c>
      <c r="B599" s="692" t="s">
        <v>917</v>
      </c>
      <c r="C599" s="692" t="s">
        <v>916</v>
      </c>
      <c r="D599" s="694"/>
      <c r="E599" s="695"/>
      <c r="F599" s="696" t="s">
        <v>3321</v>
      </c>
      <c r="G599" s="717" t="s">
        <v>658</v>
      </c>
      <c r="H599" s="697">
        <v>2577.3000000000002</v>
      </c>
      <c r="I599" s="698">
        <v>5154.6000000000004</v>
      </c>
      <c r="J599" s="699">
        <v>7931.7</v>
      </c>
      <c r="K599" s="700"/>
      <c r="L599" s="700"/>
      <c r="M599" s="700"/>
      <c r="N599" s="700"/>
      <c r="O599" s="700"/>
      <c r="P599" s="700"/>
      <c r="Q599" s="700"/>
      <c r="R599" s="700"/>
      <c r="S599" s="700"/>
    </row>
    <row r="600" spans="1:19" ht="22.5" hidden="1" customHeight="1">
      <c r="A600" s="692">
        <v>5</v>
      </c>
      <c r="B600" s="692" t="s">
        <v>917</v>
      </c>
      <c r="C600" s="692" t="s">
        <v>916</v>
      </c>
      <c r="D600" s="694"/>
      <c r="E600" s="695"/>
      <c r="F600" s="696" t="s">
        <v>3992</v>
      </c>
      <c r="G600" s="717" t="s">
        <v>659</v>
      </c>
      <c r="H600" s="697">
        <v>0</v>
      </c>
      <c r="I600" s="698">
        <v>77998</v>
      </c>
      <c r="J600" s="699">
        <v>116997</v>
      </c>
      <c r="K600" s="700"/>
      <c r="L600" s="700"/>
      <c r="M600" s="700"/>
      <c r="N600" s="700"/>
      <c r="O600" s="700"/>
      <c r="P600" s="700"/>
      <c r="Q600" s="700"/>
      <c r="R600" s="700"/>
      <c r="S600" s="700"/>
    </row>
    <row r="601" spans="1:19" ht="22.5" hidden="1" customHeight="1">
      <c r="A601" s="692">
        <v>5</v>
      </c>
      <c r="B601" s="692" t="s">
        <v>917</v>
      </c>
      <c r="C601" s="692" t="s">
        <v>916</v>
      </c>
      <c r="D601" s="694"/>
      <c r="E601" s="695"/>
      <c r="F601" s="696" t="s">
        <v>3993</v>
      </c>
      <c r="G601" s="717" t="s">
        <v>660</v>
      </c>
      <c r="H601" s="697">
        <v>222935</v>
      </c>
      <c r="I601" s="698">
        <v>453027</v>
      </c>
      <c r="J601" s="699">
        <v>682701</v>
      </c>
      <c r="K601" s="700"/>
      <c r="L601" s="700"/>
      <c r="M601" s="700"/>
      <c r="N601" s="700"/>
      <c r="O601" s="700"/>
      <c r="P601" s="700"/>
      <c r="Q601" s="700"/>
      <c r="R601" s="700"/>
      <c r="S601" s="700"/>
    </row>
    <row r="602" spans="1:19" ht="22.5" hidden="1" customHeight="1">
      <c r="A602" s="692">
        <v>5</v>
      </c>
      <c r="B602" s="692" t="s">
        <v>917</v>
      </c>
      <c r="C602" s="692" t="s">
        <v>916</v>
      </c>
      <c r="D602" s="694"/>
      <c r="E602" s="695"/>
      <c r="F602" s="696" t="s">
        <v>3324</v>
      </c>
      <c r="G602" s="717" t="s">
        <v>661</v>
      </c>
      <c r="H602" s="697">
        <v>0</v>
      </c>
      <c r="I602" s="698">
        <v>0</v>
      </c>
      <c r="J602" s="699"/>
      <c r="K602" s="700"/>
      <c r="L602" s="700"/>
      <c r="M602" s="700"/>
      <c r="N602" s="700"/>
      <c r="O602" s="700"/>
      <c r="P602" s="700"/>
      <c r="Q602" s="700"/>
      <c r="R602" s="700"/>
      <c r="S602" s="700"/>
    </row>
    <row r="603" spans="1:19" ht="22.5" hidden="1" customHeight="1">
      <c r="A603" s="692">
        <v>5</v>
      </c>
      <c r="B603" s="692" t="s">
        <v>917</v>
      </c>
      <c r="C603" s="692" t="s">
        <v>916</v>
      </c>
      <c r="D603" s="694"/>
      <c r="E603" s="695"/>
      <c r="F603" s="696" t="s">
        <v>3325</v>
      </c>
      <c r="G603" s="717" t="s">
        <v>662</v>
      </c>
      <c r="H603" s="697">
        <v>0</v>
      </c>
      <c r="I603" s="698">
        <v>0</v>
      </c>
      <c r="J603" s="699"/>
      <c r="K603" s="700"/>
      <c r="L603" s="700"/>
      <c r="M603" s="700"/>
      <c r="N603" s="700"/>
      <c r="O603" s="700"/>
      <c r="P603" s="700"/>
      <c r="Q603" s="700"/>
      <c r="R603" s="700"/>
      <c r="S603" s="700"/>
    </row>
    <row r="604" spans="1:19" ht="22.5" hidden="1" customHeight="1">
      <c r="A604" s="692">
        <v>5</v>
      </c>
      <c r="B604" s="692" t="s">
        <v>917</v>
      </c>
      <c r="C604" s="692" t="s">
        <v>916</v>
      </c>
      <c r="D604" s="694"/>
      <c r="E604" s="695"/>
      <c r="F604" s="696" t="s">
        <v>3327</v>
      </c>
      <c r="G604" s="717" t="s">
        <v>3994</v>
      </c>
      <c r="H604" s="697">
        <v>0</v>
      </c>
      <c r="I604" s="698">
        <v>1553463.44</v>
      </c>
      <c r="J604" s="699">
        <v>3100130.1</v>
      </c>
      <c r="K604" s="700"/>
      <c r="L604" s="700"/>
      <c r="M604" s="700"/>
      <c r="N604" s="700"/>
      <c r="O604" s="700"/>
      <c r="P604" s="700"/>
      <c r="Q604" s="700"/>
      <c r="R604" s="700"/>
      <c r="S604" s="700"/>
    </row>
    <row r="605" spans="1:19" ht="22.5" hidden="1" customHeight="1">
      <c r="A605" s="692">
        <v>5</v>
      </c>
      <c r="B605" s="692" t="s">
        <v>917</v>
      </c>
      <c r="C605" s="692" t="s">
        <v>916</v>
      </c>
      <c r="D605" s="694"/>
      <c r="E605" s="695"/>
      <c r="F605" s="696" t="s">
        <v>3329</v>
      </c>
      <c r="G605" s="717" t="s">
        <v>3995</v>
      </c>
      <c r="H605" s="697">
        <v>0</v>
      </c>
      <c r="I605" s="698">
        <v>18500</v>
      </c>
      <c r="J605" s="699">
        <v>37000</v>
      </c>
      <c r="K605" s="700"/>
      <c r="L605" s="700"/>
      <c r="M605" s="700"/>
      <c r="N605" s="700"/>
      <c r="O605" s="700"/>
      <c r="P605" s="700"/>
      <c r="Q605" s="700"/>
      <c r="R605" s="700"/>
      <c r="S605" s="700"/>
    </row>
    <row r="606" spans="1:19" ht="22.5" hidden="1" customHeight="1">
      <c r="A606" s="692">
        <v>5</v>
      </c>
      <c r="B606" s="692" t="s">
        <v>917</v>
      </c>
      <c r="C606" s="692" t="s">
        <v>916</v>
      </c>
      <c r="D606" s="694"/>
      <c r="E606" s="695"/>
      <c r="F606" s="696" t="s">
        <v>3996</v>
      </c>
      <c r="G606" s="717" t="s">
        <v>665</v>
      </c>
      <c r="H606" s="697">
        <v>1350</v>
      </c>
      <c r="I606" s="698">
        <v>2700</v>
      </c>
      <c r="J606" s="699">
        <v>4050</v>
      </c>
      <c r="K606" s="700"/>
      <c r="L606" s="700"/>
      <c r="M606" s="700"/>
      <c r="N606" s="700"/>
      <c r="O606" s="700"/>
      <c r="P606" s="700"/>
      <c r="Q606" s="700"/>
      <c r="R606" s="700"/>
      <c r="S606" s="700"/>
    </row>
    <row r="607" spans="1:19" ht="22.5" hidden="1" customHeight="1">
      <c r="A607" s="692">
        <v>5</v>
      </c>
      <c r="B607" s="692" t="s">
        <v>917</v>
      </c>
      <c r="C607" s="692" t="s">
        <v>916</v>
      </c>
      <c r="D607" s="694"/>
      <c r="E607" s="695"/>
      <c r="F607" s="696" t="s">
        <v>3997</v>
      </c>
      <c r="G607" s="717" t="s">
        <v>666</v>
      </c>
      <c r="H607" s="709">
        <v>2000</v>
      </c>
      <c r="I607" s="698">
        <v>4000</v>
      </c>
      <c r="J607" s="699">
        <v>6000</v>
      </c>
      <c r="K607" s="700"/>
      <c r="L607" s="700"/>
      <c r="M607" s="700"/>
      <c r="N607" s="700"/>
      <c r="O607" s="700"/>
      <c r="P607" s="700"/>
      <c r="Q607" s="700"/>
      <c r="R607" s="700"/>
      <c r="S607" s="700"/>
    </row>
    <row r="608" spans="1:19" ht="22.5" hidden="1" customHeight="1">
      <c r="A608" s="692">
        <v>5</v>
      </c>
      <c r="B608" s="692" t="s">
        <v>917</v>
      </c>
      <c r="C608" s="692" t="s">
        <v>916</v>
      </c>
      <c r="D608" s="694"/>
      <c r="E608" s="695"/>
      <c r="F608" s="696" t="s">
        <v>3343</v>
      </c>
      <c r="G608" s="717" t="s">
        <v>667</v>
      </c>
      <c r="H608" s="709">
        <v>0</v>
      </c>
      <c r="I608" s="698">
        <v>0</v>
      </c>
      <c r="J608" s="699"/>
      <c r="K608" s="700"/>
      <c r="L608" s="700"/>
      <c r="M608" s="700"/>
      <c r="N608" s="700"/>
      <c r="O608" s="700"/>
      <c r="P608" s="700"/>
      <c r="Q608" s="700"/>
      <c r="R608" s="700"/>
      <c r="S608" s="700"/>
    </row>
    <row r="609" spans="1:19" ht="22.5" hidden="1" customHeight="1">
      <c r="A609" s="692">
        <v>5</v>
      </c>
      <c r="B609" s="692" t="s">
        <v>917</v>
      </c>
      <c r="C609" s="692" t="s">
        <v>916</v>
      </c>
      <c r="D609" s="694"/>
      <c r="E609" s="695"/>
      <c r="F609" s="696" t="s">
        <v>3998</v>
      </c>
      <c r="G609" s="717" t="s">
        <v>668</v>
      </c>
      <c r="H609" s="709">
        <v>0</v>
      </c>
      <c r="I609" s="698">
        <v>0</v>
      </c>
      <c r="J609" s="699"/>
      <c r="K609" s="700"/>
      <c r="L609" s="700"/>
      <c r="M609" s="700"/>
      <c r="N609" s="700"/>
      <c r="O609" s="700"/>
      <c r="P609" s="700"/>
      <c r="Q609" s="700"/>
      <c r="R609" s="700"/>
      <c r="S609" s="700"/>
    </row>
    <row r="610" spans="1:19" ht="22.5" hidden="1" customHeight="1">
      <c r="A610" s="692">
        <v>5</v>
      </c>
      <c r="B610" s="692" t="s">
        <v>917</v>
      </c>
      <c r="C610" s="692" t="s">
        <v>916</v>
      </c>
      <c r="D610" s="694"/>
      <c r="E610" s="695"/>
      <c r="F610" s="696" t="s">
        <v>3999</v>
      </c>
      <c r="G610" s="717" t="s">
        <v>4000</v>
      </c>
      <c r="H610" s="709">
        <v>0</v>
      </c>
      <c r="I610" s="698">
        <v>0</v>
      </c>
      <c r="J610" s="699"/>
      <c r="K610" s="700"/>
      <c r="L610" s="700"/>
      <c r="M610" s="700"/>
      <c r="N610" s="700"/>
      <c r="O610" s="700"/>
      <c r="P610" s="700"/>
      <c r="Q610" s="700"/>
      <c r="R610" s="700"/>
      <c r="S610" s="700"/>
    </row>
    <row r="611" spans="1:19" ht="22.5" hidden="1" customHeight="1">
      <c r="A611" s="692">
        <v>5</v>
      </c>
      <c r="B611" s="692" t="s">
        <v>917</v>
      </c>
      <c r="C611" s="692" t="s">
        <v>916</v>
      </c>
      <c r="D611" s="694"/>
      <c r="E611" s="695"/>
      <c r="F611" s="696" t="s">
        <v>4001</v>
      </c>
      <c r="G611" s="717" t="s">
        <v>3651</v>
      </c>
      <c r="H611" s="709">
        <v>0</v>
      </c>
      <c r="I611" s="698">
        <v>0</v>
      </c>
      <c r="J611" s="699"/>
      <c r="K611" s="700"/>
      <c r="L611" s="700"/>
      <c r="M611" s="700"/>
      <c r="N611" s="700"/>
      <c r="O611" s="700"/>
      <c r="P611" s="700"/>
      <c r="Q611" s="700"/>
      <c r="R611" s="700"/>
      <c r="S611" s="700"/>
    </row>
    <row r="612" spans="1:19" ht="22.5" hidden="1" customHeight="1">
      <c r="A612" s="692">
        <v>5</v>
      </c>
      <c r="B612" s="692" t="s">
        <v>917</v>
      </c>
      <c r="C612" s="692" t="s">
        <v>916</v>
      </c>
      <c r="D612" s="694"/>
      <c r="E612" s="695"/>
      <c r="F612" s="696" t="s">
        <v>4002</v>
      </c>
      <c r="G612" s="717" t="s">
        <v>3652</v>
      </c>
      <c r="H612" s="709">
        <v>0</v>
      </c>
      <c r="I612" s="698">
        <v>0</v>
      </c>
      <c r="J612" s="699"/>
      <c r="K612" s="700"/>
      <c r="L612" s="700"/>
      <c r="M612" s="700"/>
      <c r="N612" s="700"/>
      <c r="O612" s="700"/>
      <c r="P612" s="700"/>
      <c r="Q612" s="700"/>
      <c r="R612" s="700"/>
      <c r="S612" s="700"/>
    </row>
    <row r="613" spans="1:19" ht="22.5" hidden="1" customHeight="1">
      <c r="A613" s="692">
        <v>5</v>
      </c>
      <c r="B613" s="692" t="s">
        <v>917</v>
      </c>
      <c r="C613" s="692" t="s">
        <v>916</v>
      </c>
      <c r="D613" s="694"/>
      <c r="E613" s="695"/>
      <c r="F613" s="696" t="s">
        <v>3348</v>
      </c>
      <c r="G613" s="717" t="s">
        <v>670</v>
      </c>
      <c r="H613" s="697">
        <v>57200</v>
      </c>
      <c r="I613" s="698">
        <v>140640</v>
      </c>
      <c r="J613" s="699">
        <v>396460</v>
      </c>
      <c r="K613" s="700"/>
      <c r="L613" s="700"/>
      <c r="M613" s="700"/>
      <c r="N613" s="700"/>
      <c r="O613" s="700"/>
      <c r="P613" s="700"/>
      <c r="Q613" s="700"/>
      <c r="R613" s="700"/>
      <c r="S613" s="700"/>
    </row>
    <row r="614" spans="1:19" ht="22.5" hidden="1" customHeight="1">
      <c r="A614" s="692">
        <v>5</v>
      </c>
      <c r="B614" s="692" t="s">
        <v>917</v>
      </c>
      <c r="C614" s="692" t="s">
        <v>916</v>
      </c>
      <c r="D614" s="694"/>
      <c r="E614" s="695"/>
      <c r="F614" s="696" t="s">
        <v>3349</v>
      </c>
      <c r="G614" s="717" t="s">
        <v>671</v>
      </c>
      <c r="H614" s="697">
        <v>13885</v>
      </c>
      <c r="I614" s="698">
        <v>24459</v>
      </c>
      <c r="J614" s="699">
        <v>39779</v>
      </c>
      <c r="K614" s="700"/>
      <c r="L614" s="700"/>
      <c r="M614" s="700"/>
      <c r="N614" s="700"/>
      <c r="O614" s="700"/>
      <c r="P614" s="700"/>
      <c r="Q614" s="700"/>
      <c r="R614" s="700"/>
      <c r="S614" s="700"/>
    </row>
    <row r="615" spans="1:19" ht="22.5" hidden="1" customHeight="1">
      <c r="A615" s="692">
        <v>5</v>
      </c>
      <c r="B615" s="692" t="s">
        <v>917</v>
      </c>
      <c r="C615" s="692" t="s">
        <v>916</v>
      </c>
      <c r="D615" s="694"/>
      <c r="E615" s="695"/>
      <c r="F615" s="696" t="s">
        <v>3351</v>
      </c>
      <c r="G615" s="717" t="s">
        <v>672</v>
      </c>
      <c r="H615" s="709">
        <v>0</v>
      </c>
      <c r="I615" s="698">
        <v>0</v>
      </c>
      <c r="J615" s="699"/>
      <c r="K615" s="700"/>
      <c r="L615" s="700"/>
      <c r="M615" s="700"/>
      <c r="N615" s="700"/>
      <c r="O615" s="700"/>
      <c r="P615" s="700"/>
      <c r="Q615" s="700"/>
      <c r="R615" s="700"/>
      <c r="S615" s="700"/>
    </row>
    <row r="616" spans="1:19" ht="22.5" hidden="1" customHeight="1">
      <c r="A616" s="692">
        <v>5</v>
      </c>
      <c r="B616" s="692" t="s">
        <v>917</v>
      </c>
      <c r="C616" s="692" t="s">
        <v>916</v>
      </c>
      <c r="D616" s="694"/>
      <c r="E616" s="695"/>
      <c r="F616" s="696" t="s">
        <v>3353</v>
      </c>
      <c r="G616" s="717" t="s">
        <v>4003</v>
      </c>
      <c r="H616" s="709">
        <v>0</v>
      </c>
      <c r="I616" s="698">
        <v>0</v>
      </c>
      <c r="J616" s="699"/>
      <c r="K616" s="700"/>
      <c r="L616" s="700"/>
      <c r="M616" s="700"/>
      <c r="N616" s="700"/>
      <c r="O616" s="700"/>
      <c r="P616" s="700"/>
      <c r="Q616" s="700"/>
      <c r="R616" s="700"/>
      <c r="S616" s="700"/>
    </row>
    <row r="617" spans="1:19" ht="22.5" hidden="1" customHeight="1">
      <c r="A617" s="692">
        <v>5</v>
      </c>
      <c r="B617" s="692" t="s">
        <v>917</v>
      </c>
      <c r="C617" s="692" t="s">
        <v>916</v>
      </c>
      <c r="D617" s="694"/>
      <c r="E617" s="695"/>
      <c r="F617" s="696" t="s">
        <v>3355</v>
      </c>
      <c r="G617" s="717" t="s">
        <v>4004</v>
      </c>
      <c r="H617" s="709">
        <v>0</v>
      </c>
      <c r="I617" s="698">
        <v>0</v>
      </c>
      <c r="J617" s="699"/>
      <c r="K617" s="700"/>
      <c r="L617" s="700"/>
      <c r="M617" s="700"/>
      <c r="N617" s="700"/>
      <c r="O617" s="700"/>
      <c r="P617" s="700"/>
      <c r="Q617" s="700"/>
      <c r="R617" s="700"/>
      <c r="S617" s="700"/>
    </row>
    <row r="618" spans="1:19" ht="22.5" hidden="1" customHeight="1">
      <c r="A618" s="692">
        <v>5</v>
      </c>
      <c r="B618" s="692" t="s">
        <v>917</v>
      </c>
      <c r="C618" s="692" t="s">
        <v>916</v>
      </c>
      <c r="D618" s="694"/>
      <c r="E618" s="695"/>
      <c r="F618" s="696" t="s">
        <v>3357</v>
      </c>
      <c r="G618" s="717" t="s">
        <v>675</v>
      </c>
      <c r="H618" s="709">
        <v>0</v>
      </c>
      <c r="I618" s="698">
        <v>0</v>
      </c>
      <c r="J618" s="699"/>
      <c r="K618" s="700"/>
      <c r="L618" s="700"/>
      <c r="M618" s="700"/>
      <c r="N618" s="700"/>
      <c r="O618" s="700"/>
      <c r="P618" s="700"/>
      <c r="Q618" s="700"/>
      <c r="R618" s="700"/>
      <c r="S618" s="700"/>
    </row>
    <row r="619" spans="1:19" ht="22.5" hidden="1" customHeight="1">
      <c r="A619" s="692">
        <v>5</v>
      </c>
      <c r="B619" s="692" t="s">
        <v>917</v>
      </c>
      <c r="C619" s="692" t="s">
        <v>916</v>
      </c>
      <c r="D619" s="694"/>
      <c r="E619" s="695"/>
      <c r="F619" s="696" t="s">
        <v>3358</v>
      </c>
      <c r="G619" s="717" t="s">
        <v>676</v>
      </c>
      <c r="H619" s="709">
        <v>0</v>
      </c>
      <c r="I619" s="698">
        <v>0</v>
      </c>
      <c r="J619" s="699"/>
      <c r="K619" s="700"/>
      <c r="L619" s="700"/>
      <c r="M619" s="700"/>
      <c r="N619" s="700"/>
      <c r="O619" s="700"/>
      <c r="P619" s="700"/>
      <c r="Q619" s="700"/>
      <c r="R619" s="700"/>
      <c r="S619" s="700"/>
    </row>
    <row r="620" spans="1:19" ht="22.5" hidden="1" customHeight="1">
      <c r="A620" s="692">
        <v>5</v>
      </c>
      <c r="B620" s="692" t="s">
        <v>917</v>
      </c>
      <c r="C620" s="692" t="s">
        <v>916</v>
      </c>
      <c r="D620" s="694"/>
      <c r="E620" s="695"/>
      <c r="F620" s="696" t="s">
        <v>3359</v>
      </c>
      <c r="G620" s="717" t="s">
        <v>677</v>
      </c>
      <c r="H620" s="697">
        <v>0</v>
      </c>
      <c r="I620" s="698">
        <v>0</v>
      </c>
      <c r="J620" s="699"/>
      <c r="K620" s="700"/>
      <c r="L620" s="700"/>
      <c r="M620" s="700"/>
      <c r="N620" s="700"/>
      <c r="O620" s="700"/>
      <c r="P620" s="700"/>
      <c r="Q620" s="700"/>
      <c r="R620" s="700"/>
      <c r="S620" s="700"/>
    </row>
    <row r="621" spans="1:19" ht="22.5" hidden="1" customHeight="1">
      <c r="A621" s="692">
        <v>5</v>
      </c>
      <c r="B621" s="692" t="s">
        <v>917</v>
      </c>
      <c r="C621" s="692" t="s">
        <v>916</v>
      </c>
      <c r="D621" s="694"/>
      <c r="E621" s="695"/>
      <c r="F621" s="696" t="s">
        <v>3360</v>
      </c>
      <c r="G621" s="717" t="s">
        <v>678</v>
      </c>
      <c r="H621" s="709">
        <v>0</v>
      </c>
      <c r="I621" s="698">
        <v>0</v>
      </c>
      <c r="J621" s="699"/>
      <c r="K621" s="700"/>
      <c r="L621" s="700"/>
      <c r="M621" s="700"/>
      <c r="N621" s="700"/>
      <c r="O621" s="700"/>
      <c r="P621" s="700"/>
      <c r="Q621" s="700"/>
      <c r="R621" s="700"/>
      <c r="S621" s="700"/>
    </row>
    <row r="622" spans="1:19" ht="22.5" hidden="1" customHeight="1">
      <c r="A622" s="692">
        <v>5</v>
      </c>
      <c r="B622" s="692" t="s">
        <v>917</v>
      </c>
      <c r="C622" s="692" t="s">
        <v>916</v>
      </c>
      <c r="D622" s="694"/>
      <c r="E622" s="695"/>
      <c r="F622" s="696" t="s">
        <v>3361</v>
      </c>
      <c r="G622" s="717" t="s">
        <v>670</v>
      </c>
      <c r="H622" s="697">
        <v>14150</v>
      </c>
      <c r="I622" s="698">
        <v>14150</v>
      </c>
      <c r="J622" s="699">
        <v>59470</v>
      </c>
      <c r="K622" s="700"/>
      <c r="L622" s="700"/>
      <c r="M622" s="700"/>
      <c r="N622" s="700"/>
      <c r="O622" s="700"/>
      <c r="P622" s="700"/>
      <c r="Q622" s="700"/>
      <c r="R622" s="700"/>
      <c r="S622" s="700"/>
    </row>
    <row r="623" spans="1:19" ht="22.5" hidden="1" customHeight="1">
      <c r="A623" s="692">
        <v>5</v>
      </c>
      <c r="B623" s="692" t="s">
        <v>917</v>
      </c>
      <c r="C623" s="692" t="s">
        <v>916</v>
      </c>
      <c r="D623" s="694"/>
      <c r="E623" s="695"/>
      <c r="F623" s="696" t="s">
        <v>3362</v>
      </c>
      <c r="G623" s="717" t="s">
        <v>4005</v>
      </c>
      <c r="H623" s="697">
        <v>17379.5</v>
      </c>
      <c r="I623" s="698">
        <v>41969.5</v>
      </c>
      <c r="J623" s="699">
        <v>50159.5</v>
      </c>
      <c r="K623" s="700"/>
      <c r="L623" s="700"/>
      <c r="M623" s="700"/>
      <c r="N623" s="700"/>
      <c r="O623" s="700"/>
      <c r="P623" s="700"/>
      <c r="Q623" s="700"/>
      <c r="R623" s="700"/>
      <c r="S623" s="700"/>
    </row>
    <row r="624" spans="1:19" ht="22.5" hidden="1" customHeight="1">
      <c r="A624" s="692">
        <v>5</v>
      </c>
      <c r="B624" s="692" t="s">
        <v>917</v>
      </c>
      <c r="C624" s="692" t="s">
        <v>916</v>
      </c>
      <c r="D624" s="694"/>
      <c r="E624" s="695"/>
      <c r="F624" s="696" t="s">
        <v>3364</v>
      </c>
      <c r="G624" s="717" t="s">
        <v>4006</v>
      </c>
      <c r="H624" s="709">
        <v>0</v>
      </c>
      <c r="I624" s="698">
        <v>0</v>
      </c>
      <c r="J624" s="699"/>
      <c r="K624" s="700"/>
      <c r="L624" s="700"/>
      <c r="M624" s="700"/>
      <c r="N624" s="700"/>
      <c r="O624" s="700"/>
      <c r="P624" s="700"/>
      <c r="Q624" s="700"/>
      <c r="R624" s="700"/>
      <c r="S624" s="700"/>
    </row>
    <row r="625" spans="1:19" ht="22.5" hidden="1" customHeight="1">
      <c r="A625" s="692">
        <v>5</v>
      </c>
      <c r="B625" s="692" t="s">
        <v>917</v>
      </c>
      <c r="C625" s="692" t="s">
        <v>916</v>
      </c>
      <c r="D625" s="694"/>
      <c r="E625" s="695"/>
      <c r="F625" s="696" t="s">
        <v>3366</v>
      </c>
      <c r="G625" s="717" t="s">
        <v>4007</v>
      </c>
      <c r="H625" s="709">
        <v>0</v>
      </c>
      <c r="I625" s="698">
        <v>0</v>
      </c>
      <c r="J625" s="699"/>
      <c r="K625" s="700"/>
      <c r="L625" s="700"/>
      <c r="M625" s="700"/>
      <c r="N625" s="700"/>
      <c r="O625" s="700"/>
      <c r="P625" s="700"/>
      <c r="Q625" s="700"/>
      <c r="R625" s="700"/>
      <c r="S625" s="700"/>
    </row>
    <row r="626" spans="1:19" ht="22.5" hidden="1" customHeight="1">
      <c r="A626" s="692">
        <v>5</v>
      </c>
      <c r="B626" s="692" t="s">
        <v>917</v>
      </c>
      <c r="C626" s="692" t="s">
        <v>916</v>
      </c>
      <c r="D626" s="694"/>
      <c r="E626" s="695"/>
      <c r="F626" s="696" t="s">
        <v>3368</v>
      </c>
      <c r="G626" s="717" t="s">
        <v>4008</v>
      </c>
      <c r="H626" s="709">
        <v>0</v>
      </c>
      <c r="I626" s="698">
        <v>0</v>
      </c>
      <c r="J626" s="699"/>
      <c r="K626" s="700"/>
      <c r="L626" s="700"/>
      <c r="M626" s="700"/>
      <c r="N626" s="700"/>
      <c r="O626" s="700"/>
      <c r="P626" s="700"/>
      <c r="Q626" s="700"/>
      <c r="R626" s="700"/>
      <c r="S626" s="700"/>
    </row>
    <row r="627" spans="1:19" ht="22.5" hidden="1" customHeight="1">
      <c r="A627" s="692">
        <v>5</v>
      </c>
      <c r="B627" s="692" t="s">
        <v>917</v>
      </c>
      <c r="C627" s="692" t="s">
        <v>916</v>
      </c>
      <c r="D627" s="694"/>
      <c r="E627" s="695"/>
      <c r="F627" s="696" t="s">
        <v>3370</v>
      </c>
      <c r="G627" s="717" t="s">
        <v>4009</v>
      </c>
      <c r="H627" s="709">
        <v>0</v>
      </c>
      <c r="I627" s="698">
        <v>0</v>
      </c>
      <c r="J627" s="699"/>
      <c r="K627" s="700"/>
      <c r="L627" s="700"/>
      <c r="M627" s="700"/>
      <c r="N627" s="700"/>
      <c r="O627" s="700"/>
      <c r="P627" s="700"/>
      <c r="Q627" s="700"/>
      <c r="R627" s="700"/>
      <c r="S627" s="700"/>
    </row>
    <row r="628" spans="1:19" ht="22.5" hidden="1" customHeight="1">
      <c r="A628" s="692">
        <v>5</v>
      </c>
      <c r="B628" s="692" t="s">
        <v>917</v>
      </c>
      <c r="C628" s="692" t="s">
        <v>916</v>
      </c>
      <c r="D628" s="694"/>
      <c r="E628" s="695"/>
      <c r="F628" s="696" t="s">
        <v>3372</v>
      </c>
      <c r="G628" s="717" t="s">
        <v>4010</v>
      </c>
      <c r="H628" s="709">
        <v>0</v>
      </c>
      <c r="I628" s="698">
        <v>0</v>
      </c>
      <c r="J628" s="699"/>
      <c r="K628" s="700"/>
      <c r="L628" s="700"/>
      <c r="M628" s="700"/>
      <c r="N628" s="700"/>
      <c r="O628" s="700"/>
      <c r="P628" s="700"/>
      <c r="Q628" s="700"/>
      <c r="R628" s="700"/>
      <c r="S628" s="700"/>
    </row>
    <row r="629" spans="1:19" ht="22.5" hidden="1" customHeight="1">
      <c r="A629" s="692">
        <v>5</v>
      </c>
      <c r="B629" s="692" t="s">
        <v>917</v>
      </c>
      <c r="C629" s="692" t="s">
        <v>916</v>
      </c>
      <c r="D629" s="694"/>
      <c r="E629" s="695"/>
      <c r="F629" s="696" t="s">
        <v>4011</v>
      </c>
      <c r="G629" s="717" t="s">
        <v>685</v>
      </c>
      <c r="H629" s="697">
        <v>60284</v>
      </c>
      <c r="I629" s="698">
        <v>358241</v>
      </c>
      <c r="J629" s="699">
        <v>671916</v>
      </c>
      <c r="K629" s="700"/>
      <c r="L629" s="700"/>
      <c r="M629" s="700"/>
      <c r="N629" s="700"/>
      <c r="O629" s="700"/>
      <c r="P629" s="700"/>
      <c r="Q629" s="700"/>
      <c r="R629" s="700"/>
      <c r="S629" s="700"/>
    </row>
    <row r="630" spans="1:19" ht="22.5" hidden="1" customHeight="1">
      <c r="A630" s="692">
        <v>5</v>
      </c>
      <c r="B630" s="692" t="s">
        <v>917</v>
      </c>
      <c r="C630" s="692" t="s">
        <v>916</v>
      </c>
      <c r="D630" s="694"/>
      <c r="E630" s="695"/>
      <c r="F630" s="696" t="s">
        <v>3374</v>
      </c>
      <c r="G630" s="717" t="s">
        <v>4012</v>
      </c>
      <c r="H630" s="709">
        <v>0</v>
      </c>
      <c r="I630" s="698">
        <v>0</v>
      </c>
      <c r="J630" s="699"/>
      <c r="K630" s="700"/>
      <c r="L630" s="700"/>
      <c r="M630" s="700"/>
      <c r="N630" s="700"/>
      <c r="O630" s="700"/>
      <c r="P630" s="700"/>
      <c r="Q630" s="700"/>
      <c r="R630" s="700"/>
      <c r="S630" s="700"/>
    </row>
    <row r="631" spans="1:19" ht="22.5" hidden="1" customHeight="1">
      <c r="A631" s="692">
        <v>5</v>
      </c>
      <c r="B631" s="692" t="s">
        <v>917</v>
      </c>
      <c r="C631" s="692" t="s">
        <v>916</v>
      </c>
      <c r="D631" s="694"/>
      <c r="E631" s="695"/>
      <c r="F631" s="696" t="s">
        <v>4013</v>
      </c>
      <c r="G631" s="717" t="s">
        <v>4014</v>
      </c>
      <c r="H631" s="709">
        <v>0</v>
      </c>
      <c r="I631" s="698">
        <v>0</v>
      </c>
      <c r="J631" s="699"/>
      <c r="K631" s="700"/>
      <c r="L631" s="700"/>
      <c r="M631" s="700"/>
      <c r="N631" s="700"/>
      <c r="O631" s="700"/>
      <c r="P631" s="700"/>
      <c r="Q631" s="700"/>
      <c r="R631" s="700"/>
      <c r="S631" s="700"/>
    </row>
    <row r="632" spans="1:19" ht="22.5" hidden="1" customHeight="1">
      <c r="A632" s="692">
        <v>5</v>
      </c>
      <c r="B632" s="692" t="s">
        <v>917</v>
      </c>
      <c r="C632" s="692" t="s">
        <v>916</v>
      </c>
      <c r="D632" s="694"/>
      <c r="E632" s="695"/>
      <c r="F632" s="696" t="s">
        <v>3376</v>
      </c>
      <c r="G632" s="717" t="s">
        <v>4015</v>
      </c>
      <c r="H632" s="697">
        <v>0</v>
      </c>
      <c r="I632" s="698">
        <v>0</v>
      </c>
      <c r="J632" s="699"/>
      <c r="K632" s="700"/>
      <c r="L632" s="700"/>
      <c r="M632" s="700"/>
      <c r="N632" s="700"/>
      <c r="O632" s="700"/>
      <c r="P632" s="700"/>
      <c r="Q632" s="700"/>
      <c r="R632" s="700"/>
      <c r="S632" s="700"/>
    </row>
    <row r="633" spans="1:19" ht="22.5" hidden="1" customHeight="1">
      <c r="A633" s="692">
        <v>5</v>
      </c>
      <c r="B633" s="692" t="s">
        <v>917</v>
      </c>
      <c r="C633" s="692" t="s">
        <v>916</v>
      </c>
      <c r="D633" s="694"/>
      <c r="E633" s="695"/>
      <c r="F633" s="696" t="s">
        <v>4016</v>
      </c>
      <c r="G633" s="717" t="s">
        <v>4017</v>
      </c>
      <c r="H633" s="697">
        <v>0</v>
      </c>
      <c r="I633" s="698">
        <v>0</v>
      </c>
      <c r="J633" s="699"/>
      <c r="K633" s="700"/>
      <c r="L633" s="700"/>
      <c r="M633" s="700"/>
      <c r="N633" s="700"/>
      <c r="O633" s="700"/>
      <c r="P633" s="700"/>
      <c r="Q633" s="700"/>
      <c r="R633" s="700"/>
      <c r="S633" s="700"/>
    </row>
    <row r="634" spans="1:19" ht="22.5" hidden="1" customHeight="1">
      <c r="A634" s="692">
        <v>5</v>
      </c>
      <c r="B634" s="692" t="s">
        <v>917</v>
      </c>
      <c r="C634" s="692" t="s">
        <v>916</v>
      </c>
      <c r="D634" s="694"/>
      <c r="E634" s="695"/>
      <c r="F634" s="696" t="s">
        <v>3378</v>
      </c>
      <c r="G634" s="717" t="s">
        <v>4018</v>
      </c>
      <c r="H634" s="709">
        <v>0</v>
      </c>
      <c r="I634" s="698">
        <v>0</v>
      </c>
      <c r="J634" s="699"/>
      <c r="K634" s="700"/>
      <c r="L634" s="700"/>
      <c r="M634" s="700"/>
      <c r="N634" s="700"/>
      <c r="O634" s="700"/>
      <c r="P634" s="700"/>
      <c r="Q634" s="700"/>
      <c r="R634" s="700"/>
      <c r="S634" s="700"/>
    </row>
    <row r="635" spans="1:19" ht="22.5" hidden="1" customHeight="1">
      <c r="A635" s="692">
        <v>5</v>
      </c>
      <c r="B635" s="692" t="s">
        <v>917</v>
      </c>
      <c r="C635" s="692" t="s">
        <v>916</v>
      </c>
      <c r="D635" s="694"/>
      <c r="E635" s="695"/>
      <c r="F635" s="696" t="s">
        <v>4019</v>
      </c>
      <c r="G635" s="717" t="s">
        <v>4020</v>
      </c>
      <c r="H635" s="697">
        <v>0</v>
      </c>
      <c r="I635" s="698">
        <v>0</v>
      </c>
      <c r="J635" s="699"/>
      <c r="K635" s="700"/>
      <c r="L635" s="700"/>
      <c r="M635" s="700"/>
      <c r="N635" s="700"/>
      <c r="O635" s="700"/>
      <c r="P635" s="700"/>
      <c r="Q635" s="700"/>
      <c r="R635" s="700"/>
      <c r="S635" s="700"/>
    </row>
    <row r="636" spans="1:19" ht="22.5" hidden="1" customHeight="1">
      <c r="A636" s="692">
        <v>5</v>
      </c>
      <c r="B636" s="692" t="s">
        <v>917</v>
      </c>
      <c r="C636" s="692" t="s">
        <v>916</v>
      </c>
      <c r="D636" s="694"/>
      <c r="E636" s="695"/>
      <c r="F636" s="696" t="s">
        <v>3380</v>
      </c>
      <c r="G636" s="717" t="s">
        <v>4021</v>
      </c>
      <c r="H636" s="709">
        <v>0</v>
      </c>
      <c r="I636" s="698">
        <v>0</v>
      </c>
      <c r="J636" s="699"/>
      <c r="K636" s="700"/>
      <c r="L636" s="700"/>
      <c r="M636" s="700"/>
      <c r="N636" s="700"/>
      <c r="O636" s="700"/>
      <c r="P636" s="700"/>
      <c r="Q636" s="700"/>
      <c r="R636" s="700"/>
      <c r="S636" s="700"/>
    </row>
    <row r="637" spans="1:19" ht="22.5" hidden="1" customHeight="1">
      <c r="A637" s="692">
        <v>5</v>
      </c>
      <c r="B637" s="692" t="s">
        <v>917</v>
      </c>
      <c r="C637" s="692" t="s">
        <v>916</v>
      </c>
      <c r="D637" s="694"/>
      <c r="E637" s="695"/>
      <c r="F637" s="696" t="s">
        <v>4022</v>
      </c>
      <c r="G637" s="717" t="s">
        <v>4023</v>
      </c>
      <c r="H637" s="697">
        <v>0</v>
      </c>
      <c r="I637" s="698">
        <v>0</v>
      </c>
      <c r="J637" s="699"/>
      <c r="K637" s="700"/>
      <c r="L637" s="700"/>
      <c r="M637" s="700"/>
      <c r="N637" s="700"/>
      <c r="O637" s="700"/>
      <c r="P637" s="700"/>
      <c r="Q637" s="700"/>
      <c r="R637" s="700"/>
      <c r="S637" s="700"/>
    </row>
    <row r="638" spans="1:19" ht="22.5" hidden="1" customHeight="1">
      <c r="A638" s="692">
        <v>5</v>
      </c>
      <c r="B638" s="692" t="s">
        <v>917</v>
      </c>
      <c r="C638" s="692" t="s">
        <v>916</v>
      </c>
      <c r="D638" s="694"/>
      <c r="E638" s="695"/>
      <c r="F638" s="696" t="s">
        <v>3382</v>
      </c>
      <c r="G638" s="717" t="s">
        <v>694</v>
      </c>
      <c r="H638" s="697">
        <v>219756.42</v>
      </c>
      <c r="I638" s="698">
        <v>422436.2</v>
      </c>
      <c r="J638" s="699">
        <v>574045.6</v>
      </c>
      <c r="K638" s="700"/>
      <c r="L638" s="700"/>
      <c r="M638" s="700"/>
      <c r="N638" s="700"/>
      <c r="O638" s="700"/>
      <c r="P638" s="700"/>
      <c r="Q638" s="700"/>
      <c r="R638" s="700"/>
      <c r="S638" s="700"/>
    </row>
    <row r="639" spans="1:19" ht="22.5" hidden="1" customHeight="1">
      <c r="A639" s="692">
        <v>5</v>
      </c>
      <c r="B639" s="692" t="s">
        <v>917</v>
      </c>
      <c r="C639" s="692" t="s">
        <v>916</v>
      </c>
      <c r="D639" s="694"/>
      <c r="E639" s="695"/>
      <c r="F639" s="696" t="s">
        <v>3383</v>
      </c>
      <c r="G639" s="717" t="s">
        <v>695</v>
      </c>
      <c r="H639" s="697">
        <v>0</v>
      </c>
      <c r="I639" s="698">
        <v>0</v>
      </c>
      <c r="J639" s="699">
        <v>16800</v>
      </c>
      <c r="K639" s="700"/>
      <c r="L639" s="700"/>
      <c r="M639" s="700"/>
      <c r="N639" s="700"/>
      <c r="O639" s="700"/>
      <c r="P639" s="700"/>
      <c r="Q639" s="700"/>
      <c r="R639" s="700"/>
      <c r="S639" s="700"/>
    </row>
    <row r="640" spans="1:19" ht="22.5" hidden="1" customHeight="1">
      <c r="A640" s="692">
        <v>5</v>
      </c>
      <c r="B640" s="692" t="s">
        <v>917</v>
      </c>
      <c r="C640" s="692" t="s">
        <v>916</v>
      </c>
      <c r="D640" s="694"/>
      <c r="E640" s="695"/>
      <c r="F640" s="696" t="s">
        <v>3384</v>
      </c>
      <c r="G640" s="717" t="s">
        <v>696</v>
      </c>
      <c r="H640" s="697">
        <v>236503</v>
      </c>
      <c r="I640" s="698">
        <v>279463</v>
      </c>
      <c r="J640" s="699">
        <v>378030</v>
      </c>
      <c r="K640" s="700"/>
      <c r="L640" s="700"/>
      <c r="M640" s="700"/>
      <c r="N640" s="700"/>
      <c r="O640" s="700"/>
      <c r="P640" s="700"/>
      <c r="Q640" s="700"/>
      <c r="R640" s="700"/>
      <c r="S640" s="700"/>
    </row>
    <row r="641" spans="1:19" ht="22.5" hidden="1" customHeight="1">
      <c r="A641" s="692">
        <v>5</v>
      </c>
      <c r="B641" s="692" t="s">
        <v>917</v>
      </c>
      <c r="C641" s="692" t="s">
        <v>916</v>
      </c>
      <c r="D641" s="694"/>
      <c r="E641" s="695"/>
      <c r="F641" s="696" t="s">
        <v>3385</v>
      </c>
      <c r="G641" s="717" t="s">
        <v>697</v>
      </c>
      <c r="H641" s="697">
        <v>2000</v>
      </c>
      <c r="I641" s="698">
        <v>7900</v>
      </c>
      <c r="J641" s="699">
        <v>7900</v>
      </c>
      <c r="K641" s="700"/>
      <c r="L641" s="700"/>
      <c r="M641" s="700"/>
      <c r="N641" s="700"/>
      <c r="O641" s="700"/>
      <c r="P641" s="700"/>
      <c r="Q641" s="700"/>
      <c r="R641" s="700"/>
      <c r="S641" s="700"/>
    </row>
    <row r="642" spans="1:19" ht="22.5" hidden="1" customHeight="1">
      <c r="A642" s="692">
        <v>5</v>
      </c>
      <c r="B642" s="692" t="s">
        <v>917</v>
      </c>
      <c r="C642" s="692" t="s">
        <v>916</v>
      </c>
      <c r="D642" s="694"/>
      <c r="E642" s="695"/>
      <c r="F642" s="696" t="s">
        <v>3386</v>
      </c>
      <c r="G642" s="717" t="s">
        <v>698</v>
      </c>
      <c r="H642" s="697">
        <v>162164.72</v>
      </c>
      <c r="I642" s="698">
        <v>187588.72</v>
      </c>
      <c r="J642" s="699">
        <v>191143.72</v>
      </c>
      <c r="K642" s="700"/>
      <c r="L642" s="700"/>
      <c r="M642" s="700"/>
      <c r="N642" s="700"/>
      <c r="O642" s="700"/>
      <c r="P642" s="700"/>
      <c r="Q642" s="700"/>
      <c r="R642" s="700"/>
      <c r="S642" s="700"/>
    </row>
    <row r="643" spans="1:19" ht="22.5" hidden="1" customHeight="1">
      <c r="A643" s="692">
        <v>5</v>
      </c>
      <c r="B643" s="692" t="s">
        <v>917</v>
      </c>
      <c r="C643" s="692" t="s">
        <v>916</v>
      </c>
      <c r="D643" s="694"/>
      <c r="E643" s="695"/>
      <c r="F643" s="696" t="s">
        <v>3388</v>
      </c>
      <c r="G643" s="717" t="s">
        <v>699</v>
      </c>
      <c r="H643" s="697">
        <v>629410.6</v>
      </c>
      <c r="I643" s="698">
        <v>785210</v>
      </c>
      <c r="J643" s="699">
        <v>1029476.2</v>
      </c>
      <c r="K643" s="700"/>
      <c r="L643" s="700"/>
      <c r="M643" s="700"/>
      <c r="N643" s="700"/>
      <c r="O643" s="700"/>
      <c r="P643" s="700"/>
      <c r="Q643" s="700"/>
      <c r="R643" s="700"/>
      <c r="S643" s="700"/>
    </row>
    <row r="644" spans="1:19" ht="22.5" hidden="1" customHeight="1">
      <c r="A644" s="692">
        <v>5</v>
      </c>
      <c r="B644" s="692" t="s">
        <v>917</v>
      </c>
      <c r="C644" s="692" t="s">
        <v>916</v>
      </c>
      <c r="D644" s="694"/>
      <c r="E644" s="695"/>
      <c r="F644" s="696" t="s">
        <v>3389</v>
      </c>
      <c r="G644" s="717" t="s">
        <v>700</v>
      </c>
      <c r="H644" s="697">
        <v>211559</v>
      </c>
      <c r="I644" s="698">
        <v>252579</v>
      </c>
      <c r="J644" s="699">
        <v>377374</v>
      </c>
      <c r="K644" s="700"/>
      <c r="L644" s="700"/>
      <c r="M644" s="700"/>
      <c r="N644" s="700"/>
      <c r="O644" s="700"/>
      <c r="P644" s="700"/>
      <c r="Q644" s="700"/>
      <c r="R644" s="700"/>
      <c r="S644" s="700"/>
    </row>
    <row r="645" spans="1:19" ht="22.5" hidden="1" customHeight="1">
      <c r="A645" s="692">
        <v>5</v>
      </c>
      <c r="B645" s="692" t="s">
        <v>917</v>
      </c>
      <c r="C645" s="692" t="s">
        <v>916</v>
      </c>
      <c r="D645" s="694"/>
      <c r="E645" s="695"/>
      <c r="F645" s="696" t="s">
        <v>3390</v>
      </c>
      <c r="G645" s="717" t="s">
        <v>701</v>
      </c>
      <c r="H645" s="697">
        <v>33500</v>
      </c>
      <c r="I645" s="698">
        <v>33500</v>
      </c>
      <c r="J645" s="699">
        <v>33500</v>
      </c>
      <c r="K645" s="700"/>
      <c r="L645" s="700"/>
      <c r="M645" s="700"/>
      <c r="N645" s="700"/>
      <c r="O645" s="700"/>
      <c r="P645" s="700"/>
      <c r="Q645" s="700"/>
      <c r="R645" s="700"/>
      <c r="S645" s="700"/>
    </row>
    <row r="646" spans="1:19" ht="22.5" hidden="1" customHeight="1">
      <c r="A646" s="692">
        <v>5</v>
      </c>
      <c r="B646" s="692" t="s">
        <v>917</v>
      </c>
      <c r="C646" s="692" t="s">
        <v>916</v>
      </c>
      <c r="D646" s="694"/>
      <c r="E646" s="695"/>
      <c r="F646" s="696" t="s">
        <v>3391</v>
      </c>
      <c r="G646" s="717" t="s">
        <v>702</v>
      </c>
      <c r="H646" s="709">
        <v>0</v>
      </c>
      <c r="I646" s="698">
        <v>0</v>
      </c>
      <c r="J646" s="699"/>
      <c r="K646" s="700"/>
      <c r="L646" s="700"/>
      <c r="M646" s="700"/>
      <c r="N646" s="700"/>
      <c r="O646" s="700"/>
      <c r="P646" s="700"/>
      <c r="Q646" s="700"/>
      <c r="R646" s="700"/>
      <c r="S646" s="700"/>
    </row>
    <row r="647" spans="1:19" ht="22.5" hidden="1" customHeight="1">
      <c r="A647" s="692">
        <v>5</v>
      </c>
      <c r="B647" s="692" t="s">
        <v>917</v>
      </c>
      <c r="C647" s="692" t="s">
        <v>916</v>
      </c>
      <c r="D647" s="694"/>
      <c r="E647" s="695"/>
      <c r="F647" s="696" t="s">
        <v>3392</v>
      </c>
      <c r="G647" s="717" t="s">
        <v>703</v>
      </c>
      <c r="H647" s="697">
        <v>0</v>
      </c>
      <c r="I647" s="698">
        <v>160000</v>
      </c>
      <c r="J647" s="699">
        <v>173000</v>
      </c>
      <c r="K647" s="700"/>
      <c r="L647" s="700"/>
      <c r="M647" s="700"/>
      <c r="N647" s="700"/>
      <c r="O647" s="700"/>
      <c r="P647" s="700"/>
      <c r="Q647" s="700"/>
      <c r="R647" s="700"/>
      <c r="S647" s="700"/>
    </row>
    <row r="648" spans="1:19" ht="22.5" hidden="1" customHeight="1">
      <c r="A648" s="692">
        <v>5</v>
      </c>
      <c r="B648" s="692" t="s">
        <v>917</v>
      </c>
      <c r="C648" s="692" t="s">
        <v>916</v>
      </c>
      <c r="D648" s="694"/>
      <c r="E648" s="695"/>
      <c r="F648" s="696" t="s">
        <v>3393</v>
      </c>
      <c r="G648" s="717" t="s">
        <v>704</v>
      </c>
      <c r="H648" s="697">
        <v>496661.9</v>
      </c>
      <c r="I648" s="698">
        <v>496661.9</v>
      </c>
      <c r="J648" s="699">
        <v>515951.9</v>
      </c>
      <c r="K648" s="700"/>
      <c r="L648" s="700"/>
      <c r="M648" s="700"/>
      <c r="N648" s="700"/>
      <c r="O648" s="700"/>
      <c r="P648" s="700"/>
      <c r="Q648" s="700"/>
      <c r="R648" s="700"/>
      <c r="S648" s="700"/>
    </row>
    <row r="649" spans="1:19" ht="22.5" hidden="1" customHeight="1">
      <c r="A649" s="692">
        <v>5</v>
      </c>
      <c r="B649" s="692" t="s">
        <v>917</v>
      </c>
      <c r="C649" s="692" t="s">
        <v>916</v>
      </c>
      <c r="D649" s="694"/>
      <c r="E649" s="695"/>
      <c r="F649" s="696" t="s">
        <v>3394</v>
      </c>
      <c r="G649" s="717" t="s">
        <v>705</v>
      </c>
      <c r="H649" s="709">
        <v>16769.919999999998</v>
      </c>
      <c r="I649" s="698">
        <v>36269.919999999998</v>
      </c>
      <c r="J649" s="699">
        <v>55966.86</v>
      </c>
      <c r="K649" s="700"/>
      <c r="L649" s="700"/>
      <c r="M649" s="700"/>
      <c r="N649" s="700"/>
      <c r="O649" s="700"/>
      <c r="P649" s="700"/>
      <c r="Q649" s="700"/>
      <c r="R649" s="700"/>
      <c r="S649" s="700"/>
    </row>
    <row r="650" spans="1:19" ht="22.5" hidden="1" customHeight="1">
      <c r="A650" s="692">
        <v>5</v>
      </c>
      <c r="B650" s="692" t="s">
        <v>917</v>
      </c>
      <c r="C650" s="692" t="s">
        <v>916</v>
      </c>
      <c r="D650" s="694"/>
      <c r="E650" s="695"/>
      <c r="F650" s="696" t="s">
        <v>3395</v>
      </c>
      <c r="G650" s="717" t="s">
        <v>706</v>
      </c>
      <c r="H650" s="709">
        <v>92913</v>
      </c>
      <c r="I650" s="698">
        <v>92913</v>
      </c>
      <c r="J650" s="699">
        <v>127253</v>
      </c>
      <c r="K650" s="700"/>
      <c r="L650" s="700"/>
      <c r="M650" s="700"/>
      <c r="N650" s="700"/>
      <c r="O650" s="700"/>
      <c r="P650" s="700"/>
      <c r="Q650" s="700"/>
      <c r="R650" s="700"/>
      <c r="S650" s="700"/>
    </row>
    <row r="651" spans="1:19" ht="22.5" hidden="1" customHeight="1">
      <c r="A651" s="692">
        <v>5</v>
      </c>
      <c r="B651" s="692" t="s">
        <v>917</v>
      </c>
      <c r="C651" s="692" t="s">
        <v>916</v>
      </c>
      <c r="D651" s="694"/>
      <c r="E651" s="695"/>
      <c r="F651" s="696" t="s">
        <v>3396</v>
      </c>
      <c r="G651" s="717" t="s">
        <v>707</v>
      </c>
      <c r="H651" s="709">
        <v>0</v>
      </c>
      <c r="I651" s="698">
        <v>0</v>
      </c>
      <c r="J651" s="699"/>
      <c r="K651" s="700"/>
      <c r="L651" s="700"/>
      <c r="M651" s="700"/>
      <c r="N651" s="700"/>
      <c r="O651" s="700"/>
      <c r="P651" s="700"/>
      <c r="Q651" s="700"/>
      <c r="R651" s="700"/>
      <c r="S651" s="700"/>
    </row>
    <row r="652" spans="1:19" ht="22.5" hidden="1" customHeight="1">
      <c r="A652" s="692">
        <v>5</v>
      </c>
      <c r="B652" s="692" t="s">
        <v>917</v>
      </c>
      <c r="C652" s="692" t="s">
        <v>916</v>
      </c>
      <c r="D652" s="694"/>
      <c r="E652" s="695"/>
      <c r="F652" s="696" t="s">
        <v>3397</v>
      </c>
      <c r="G652" s="717" t="s">
        <v>708</v>
      </c>
      <c r="H652" s="697">
        <v>158300</v>
      </c>
      <c r="I652" s="698">
        <v>583980.81000000006</v>
      </c>
      <c r="J652" s="699">
        <v>826210.91</v>
      </c>
      <c r="K652" s="700"/>
      <c r="L652" s="700"/>
      <c r="M652" s="700"/>
      <c r="N652" s="700"/>
      <c r="O652" s="700"/>
      <c r="P652" s="700"/>
      <c r="Q652" s="700"/>
      <c r="R652" s="700"/>
      <c r="S652" s="700"/>
    </row>
    <row r="653" spans="1:19" ht="22.5" hidden="1" customHeight="1">
      <c r="A653" s="692">
        <v>5</v>
      </c>
      <c r="B653" s="692" t="s">
        <v>917</v>
      </c>
      <c r="C653" s="692" t="s">
        <v>916</v>
      </c>
      <c r="D653" s="694"/>
      <c r="E653" s="695"/>
      <c r="F653" s="696" t="s">
        <v>3398</v>
      </c>
      <c r="G653" s="717" t="s">
        <v>709</v>
      </c>
      <c r="H653" s="709">
        <v>0</v>
      </c>
      <c r="I653" s="698">
        <v>0</v>
      </c>
      <c r="J653" s="699"/>
      <c r="K653" s="700"/>
      <c r="L653" s="700"/>
      <c r="M653" s="700"/>
      <c r="N653" s="700"/>
      <c r="O653" s="700"/>
      <c r="P653" s="700"/>
      <c r="Q653" s="700"/>
      <c r="R653" s="700"/>
      <c r="S653" s="700"/>
    </row>
    <row r="654" spans="1:19" ht="22.5" hidden="1" customHeight="1">
      <c r="A654" s="692">
        <v>5</v>
      </c>
      <c r="B654" s="692" t="s">
        <v>917</v>
      </c>
      <c r="C654" s="692" t="s">
        <v>916</v>
      </c>
      <c r="D654" s="694"/>
      <c r="E654" s="695"/>
      <c r="F654" s="696" t="s">
        <v>3399</v>
      </c>
      <c r="G654" s="717" t="s">
        <v>710</v>
      </c>
      <c r="H654" s="697">
        <v>20972</v>
      </c>
      <c r="I654" s="698">
        <v>134192.5</v>
      </c>
      <c r="J654" s="699">
        <v>144293.29999999999</v>
      </c>
      <c r="K654" s="700"/>
      <c r="L654" s="700"/>
      <c r="M654" s="700"/>
      <c r="N654" s="700"/>
      <c r="O654" s="700"/>
      <c r="P654" s="700"/>
      <c r="Q654" s="700"/>
      <c r="R654" s="700"/>
      <c r="S654" s="700"/>
    </row>
    <row r="655" spans="1:19" ht="22.5" hidden="1" customHeight="1">
      <c r="A655" s="692">
        <v>5</v>
      </c>
      <c r="B655" s="692" t="s">
        <v>917</v>
      </c>
      <c r="C655" s="692" t="s">
        <v>916</v>
      </c>
      <c r="D655" s="694"/>
      <c r="E655" s="695"/>
      <c r="F655" s="696" t="s">
        <v>3400</v>
      </c>
      <c r="G655" s="717" t="s">
        <v>711</v>
      </c>
      <c r="H655" s="709">
        <v>20000</v>
      </c>
      <c r="I655" s="698">
        <v>20000</v>
      </c>
      <c r="J655" s="699">
        <v>159962.25</v>
      </c>
      <c r="K655" s="700"/>
      <c r="L655" s="700"/>
      <c r="M655" s="700"/>
      <c r="N655" s="700"/>
      <c r="O655" s="700"/>
      <c r="P655" s="700"/>
      <c r="Q655" s="700"/>
      <c r="R655" s="700"/>
      <c r="S655" s="700"/>
    </row>
    <row r="656" spans="1:19" ht="22.5" hidden="1" customHeight="1">
      <c r="A656" s="692">
        <v>5</v>
      </c>
      <c r="B656" s="692" t="s">
        <v>917</v>
      </c>
      <c r="C656" s="692" t="s">
        <v>916</v>
      </c>
      <c r="D656" s="694"/>
      <c r="E656" s="695"/>
      <c r="F656" s="696" t="s">
        <v>3401</v>
      </c>
      <c r="G656" s="717" t="s">
        <v>712</v>
      </c>
      <c r="H656" s="709">
        <v>0</v>
      </c>
      <c r="I656" s="698">
        <v>0</v>
      </c>
      <c r="J656" s="699"/>
      <c r="K656" s="700"/>
      <c r="L656" s="700"/>
      <c r="M656" s="700"/>
      <c r="N656" s="700"/>
      <c r="O656" s="700"/>
      <c r="P656" s="700"/>
      <c r="Q656" s="700"/>
      <c r="R656" s="700"/>
      <c r="S656" s="700"/>
    </row>
    <row r="657" spans="1:19" ht="22.5" hidden="1" customHeight="1">
      <c r="A657" s="692">
        <v>5</v>
      </c>
      <c r="B657" s="692" t="s">
        <v>917</v>
      </c>
      <c r="C657" s="692" t="s">
        <v>916</v>
      </c>
      <c r="D657" s="694"/>
      <c r="E657" s="695"/>
      <c r="F657" s="696" t="s">
        <v>3402</v>
      </c>
      <c r="G657" s="717" t="s">
        <v>713</v>
      </c>
      <c r="H657" s="709">
        <v>272768</v>
      </c>
      <c r="I657" s="698">
        <v>376588</v>
      </c>
      <c r="J657" s="699">
        <v>1008488</v>
      </c>
      <c r="K657" s="700"/>
      <c r="L657" s="700"/>
      <c r="M657" s="700"/>
      <c r="N657" s="700"/>
      <c r="O657" s="700"/>
      <c r="P657" s="700"/>
      <c r="Q657" s="700"/>
      <c r="R657" s="700"/>
      <c r="S657" s="700"/>
    </row>
    <row r="658" spans="1:19" ht="22.5" hidden="1" customHeight="1">
      <c r="A658" s="692">
        <v>5</v>
      </c>
      <c r="B658" s="692" t="s">
        <v>917</v>
      </c>
      <c r="C658" s="692" t="s">
        <v>916</v>
      </c>
      <c r="D658" s="694"/>
      <c r="E658" s="695"/>
      <c r="F658" s="696" t="s">
        <v>3403</v>
      </c>
      <c r="G658" s="717" t="s">
        <v>714</v>
      </c>
      <c r="H658" s="697">
        <v>149800</v>
      </c>
      <c r="I658" s="698">
        <v>149800</v>
      </c>
      <c r="J658" s="699">
        <v>149800</v>
      </c>
      <c r="K658" s="700"/>
      <c r="L658" s="700"/>
      <c r="M658" s="700"/>
      <c r="N658" s="700"/>
      <c r="O658" s="700"/>
      <c r="P658" s="700"/>
      <c r="Q658" s="700"/>
      <c r="R658" s="700"/>
      <c r="S658" s="700"/>
    </row>
    <row r="659" spans="1:19" ht="22.5" hidden="1" customHeight="1">
      <c r="A659" s="692">
        <v>5</v>
      </c>
      <c r="B659" s="692" t="s">
        <v>917</v>
      </c>
      <c r="C659" s="692" t="s">
        <v>916</v>
      </c>
      <c r="D659" s="694"/>
      <c r="E659" s="695"/>
      <c r="F659" s="696" t="s">
        <v>3404</v>
      </c>
      <c r="G659" s="717" t="s">
        <v>715</v>
      </c>
      <c r="H659" s="709">
        <v>0</v>
      </c>
      <c r="I659" s="698">
        <v>0</v>
      </c>
      <c r="J659" s="699"/>
      <c r="K659" s="700"/>
      <c r="L659" s="700"/>
      <c r="M659" s="700"/>
      <c r="N659" s="700"/>
      <c r="O659" s="700"/>
      <c r="P659" s="700"/>
      <c r="Q659" s="700"/>
      <c r="R659" s="700"/>
      <c r="S659" s="700"/>
    </row>
    <row r="660" spans="1:19" ht="22.5" hidden="1" customHeight="1">
      <c r="A660" s="692">
        <v>5</v>
      </c>
      <c r="B660" s="692" t="s">
        <v>917</v>
      </c>
      <c r="C660" s="692" t="s">
        <v>916</v>
      </c>
      <c r="D660" s="694"/>
      <c r="E660" s="695"/>
      <c r="F660" s="696" t="s">
        <v>3405</v>
      </c>
      <c r="G660" s="717" t="s">
        <v>716</v>
      </c>
      <c r="H660" s="697">
        <v>72508</v>
      </c>
      <c r="I660" s="698">
        <v>513075</v>
      </c>
      <c r="J660" s="699">
        <v>611820</v>
      </c>
      <c r="K660" s="700"/>
      <c r="L660" s="700"/>
      <c r="M660" s="700"/>
      <c r="N660" s="700"/>
      <c r="O660" s="700"/>
      <c r="P660" s="700"/>
      <c r="Q660" s="700"/>
      <c r="R660" s="700"/>
      <c r="S660" s="700"/>
    </row>
    <row r="661" spans="1:19" ht="22.5" hidden="1" customHeight="1">
      <c r="A661" s="692">
        <v>5</v>
      </c>
      <c r="B661" s="692" t="s">
        <v>917</v>
      </c>
      <c r="C661" s="692" t="s">
        <v>916</v>
      </c>
      <c r="D661" s="694"/>
      <c r="E661" s="695"/>
      <c r="F661" s="696" t="s">
        <v>3406</v>
      </c>
      <c r="G661" s="717" t="s">
        <v>717</v>
      </c>
      <c r="H661" s="709">
        <v>48400</v>
      </c>
      <c r="I661" s="698">
        <v>97800</v>
      </c>
      <c r="J661" s="699">
        <v>147200</v>
      </c>
      <c r="K661" s="700"/>
      <c r="L661" s="700"/>
      <c r="M661" s="700"/>
      <c r="N661" s="700"/>
      <c r="O661" s="700"/>
      <c r="P661" s="700"/>
      <c r="Q661" s="700"/>
      <c r="R661" s="700"/>
      <c r="S661" s="700"/>
    </row>
    <row r="662" spans="1:19" ht="22.5" hidden="1" customHeight="1">
      <c r="A662" s="692">
        <v>5</v>
      </c>
      <c r="B662" s="692" t="s">
        <v>917</v>
      </c>
      <c r="C662" s="692" t="s">
        <v>916</v>
      </c>
      <c r="D662" s="694"/>
      <c r="E662" s="695"/>
      <c r="F662" s="696" t="s">
        <v>3407</v>
      </c>
      <c r="G662" s="717" t="s">
        <v>718</v>
      </c>
      <c r="H662" s="697">
        <v>0</v>
      </c>
      <c r="I662" s="698">
        <v>0</v>
      </c>
      <c r="J662" s="699"/>
      <c r="K662" s="700"/>
      <c r="L662" s="700"/>
      <c r="M662" s="700"/>
      <c r="N662" s="700"/>
      <c r="O662" s="700"/>
      <c r="P662" s="700"/>
      <c r="Q662" s="700"/>
      <c r="R662" s="700"/>
      <c r="S662" s="700"/>
    </row>
    <row r="663" spans="1:19" ht="22.5" hidden="1" customHeight="1">
      <c r="A663" s="692">
        <v>5</v>
      </c>
      <c r="B663" s="692" t="s">
        <v>917</v>
      </c>
      <c r="C663" s="692" t="s">
        <v>916</v>
      </c>
      <c r="D663" s="694"/>
      <c r="E663" s="695"/>
      <c r="F663" s="696" t="s">
        <v>3408</v>
      </c>
      <c r="G663" s="717" t="s">
        <v>719</v>
      </c>
      <c r="H663" s="709">
        <v>0</v>
      </c>
      <c r="I663" s="698">
        <v>0</v>
      </c>
      <c r="J663" s="699"/>
      <c r="K663" s="700"/>
      <c r="L663" s="700"/>
      <c r="M663" s="700"/>
      <c r="N663" s="700"/>
      <c r="O663" s="700"/>
      <c r="P663" s="700"/>
      <c r="Q663" s="700"/>
      <c r="R663" s="700"/>
      <c r="S663" s="700"/>
    </row>
    <row r="664" spans="1:19" ht="22.5" hidden="1" customHeight="1">
      <c r="A664" s="692">
        <v>5</v>
      </c>
      <c r="B664" s="692" t="s">
        <v>917</v>
      </c>
      <c r="C664" s="692" t="s">
        <v>916</v>
      </c>
      <c r="D664" s="694"/>
      <c r="E664" s="695"/>
      <c r="F664" s="696" t="s">
        <v>3409</v>
      </c>
      <c r="G664" s="717" t="s">
        <v>720</v>
      </c>
      <c r="H664" s="697">
        <v>0</v>
      </c>
      <c r="I664" s="698">
        <v>0</v>
      </c>
      <c r="J664" s="699"/>
      <c r="K664" s="700"/>
      <c r="L664" s="700"/>
      <c r="M664" s="700"/>
      <c r="N664" s="700"/>
      <c r="O664" s="700"/>
      <c r="P664" s="700"/>
      <c r="Q664" s="700"/>
      <c r="R664" s="700"/>
      <c r="S664" s="700"/>
    </row>
    <row r="665" spans="1:19" ht="22.5" hidden="1" customHeight="1">
      <c r="A665" s="692">
        <v>5</v>
      </c>
      <c r="B665" s="692" t="s">
        <v>917</v>
      </c>
      <c r="C665" s="692" t="s">
        <v>916</v>
      </c>
      <c r="D665" s="694"/>
      <c r="E665" s="695"/>
      <c r="F665" s="696" t="s">
        <v>3410</v>
      </c>
      <c r="G665" s="717" t="s">
        <v>721</v>
      </c>
      <c r="H665" s="697">
        <v>0</v>
      </c>
      <c r="I665" s="698">
        <v>0</v>
      </c>
      <c r="J665" s="699"/>
      <c r="K665" s="700"/>
      <c r="L665" s="700"/>
      <c r="M665" s="700"/>
      <c r="N665" s="700"/>
      <c r="O665" s="700"/>
      <c r="P665" s="700"/>
      <c r="Q665" s="700"/>
      <c r="R665" s="700"/>
      <c r="S665" s="700"/>
    </row>
    <row r="666" spans="1:19" ht="22.5" hidden="1" customHeight="1">
      <c r="A666" s="692">
        <v>5</v>
      </c>
      <c r="B666" s="692" t="s">
        <v>917</v>
      </c>
      <c r="C666" s="692" t="s">
        <v>916</v>
      </c>
      <c r="D666" s="694"/>
      <c r="E666" s="695"/>
      <c r="F666" s="696" t="s">
        <v>3411</v>
      </c>
      <c r="G666" s="717" t="s">
        <v>722</v>
      </c>
      <c r="H666" s="697">
        <v>85275.5</v>
      </c>
      <c r="I666" s="698">
        <v>173812</v>
      </c>
      <c r="J666" s="699">
        <v>251038.5</v>
      </c>
      <c r="K666" s="700"/>
      <c r="L666" s="700"/>
      <c r="M666" s="700"/>
      <c r="N666" s="700"/>
      <c r="O666" s="700"/>
      <c r="P666" s="700"/>
      <c r="Q666" s="700"/>
      <c r="R666" s="700"/>
      <c r="S666" s="700"/>
    </row>
    <row r="667" spans="1:19" ht="22.5" hidden="1" customHeight="1">
      <c r="A667" s="692">
        <v>5</v>
      </c>
      <c r="B667" s="692" t="s">
        <v>917</v>
      </c>
      <c r="C667" s="692" t="s">
        <v>916</v>
      </c>
      <c r="D667" s="694"/>
      <c r="E667" s="695"/>
      <c r="F667" s="696" t="s">
        <v>3412</v>
      </c>
      <c r="G667" s="717" t="s">
        <v>723</v>
      </c>
      <c r="H667" s="697">
        <v>0</v>
      </c>
      <c r="I667" s="698">
        <v>0</v>
      </c>
      <c r="J667" s="699"/>
      <c r="K667" s="700"/>
      <c r="L667" s="700"/>
      <c r="M667" s="700"/>
      <c r="N667" s="700"/>
      <c r="O667" s="700"/>
      <c r="P667" s="700"/>
      <c r="Q667" s="700"/>
      <c r="R667" s="700"/>
      <c r="S667" s="700"/>
    </row>
    <row r="668" spans="1:19" ht="22.5" hidden="1" customHeight="1">
      <c r="A668" s="692">
        <v>5</v>
      </c>
      <c r="B668" s="692" t="s">
        <v>917</v>
      </c>
      <c r="C668" s="692" t="s">
        <v>916</v>
      </c>
      <c r="D668" s="694"/>
      <c r="E668" s="695"/>
      <c r="F668" s="696" t="s">
        <v>3413</v>
      </c>
      <c r="G668" s="717" t="s">
        <v>724</v>
      </c>
      <c r="H668" s="697">
        <v>2209844.65</v>
      </c>
      <c r="I668" s="698">
        <v>6065862.96</v>
      </c>
      <c r="J668" s="699">
        <v>11329445.74</v>
      </c>
      <c r="K668" s="700"/>
      <c r="L668" s="700"/>
      <c r="M668" s="700"/>
      <c r="N668" s="700"/>
      <c r="O668" s="700"/>
      <c r="P668" s="700"/>
      <c r="Q668" s="700"/>
      <c r="R668" s="700"/>
      <c r="S668" s="700"/>
    </row>
    <row r="669" spans="1:19" ht="22.5" hidden="1" customHeight="1">
      <c r="A669" s="692">
        <v>5</v>
      </c>
      <c r="B669" s="692" t="s">
        <v>917</v>
      </c>
      <c r="C669" s="692" t="s">
        <v>916</v>
      </c>
      <c r="D669" s="694"/>
      <c r="E669" s="695"/>
      <c r="F669" s="696" t="s">
        <v>3414</v>
      </c>
      <c r="G669" s="717" t="s">
        <v>725</v>
      </c>
      <c r="H669" s="697">
        <v>957202</v>
      </c>
      <c r="I669" s="698">
        <v>1941030</v>
      </c>
      <c r="J669" s="699">
        <v>4158579</v>
      </c>
      <c r="K669" s="700"/>
      <c r="L669" s="700"/>
      <c r="M669" s="700"/>
      <c r="N669" s="700"/>
      <c r="O669" s="700"/>
      <c r="P669" s="700"/>
      <c r="Q669" s="700"/>
      <c r="R669" s="700"/>
      <c r="S669" s="700"/>
    </row>
    <row r="670" spans="1:19" ht="22.5" hidden="1" customHeight="1">
      <c r="A670" s="692">
        <v>5</v>
      </c>
      <c r="B670" s="692" t="s">
        <v>917</v>
      </c>
      <c r="C670" s="692" t="s">
        <v>916</v>
      </c>
      <c r="D670" s="694"/>
      <c r="E670" s="695"/>
      <c r="F670" s="696" t="s">
        <v>3415</v>
      </c>
      <c r="G670" s="717" t="s">
        <v>726</v>
      </c>
      <c r="H670" s="697">
        <v>2602900</v>
      </c>
      <c r="I670" s="698">
        <v>4088100</v>
      </c>
      <c r="J670" s="699">
        <v>5516500</v>
      </c>
      <c r="K670" s="700"/>
      <c r="L670" s="700"/>
      <c r="M670" s="700"/>
      <c r="N670" s="700"/>
      <c r="O670" s="700"/>
      <c r="P670" s="700"/>
      <c r="Q670" s="700"/>
      <c r="R670" s="700"/>
      <c r="S670" s="700"/>
    </row>
    <row r="671" spans="1:19" ht="22.5" hidden="1" customHeight="1">
      <c r="A671" s="692">
        <v>5</v>
      </c>
      <c r="B671" s="692" t="s">
        <v>917</v>
      </c>
      <c r="C671" s="692" t="s">
        <v>916</v>
      </c>
      <c r="D671" s="694"/>
      <c r="E671" s="695"/>
      <c r="F671" s="696" t="s">
        <v>3416</v>
      </c>
      <c r="G671" s="717" t="s">
        <v>727</v>
      </c>
      <c r="H671" s="709">
        <v>0</v>
      </c>
      <c r="I671" s="698">
        <v>0</v>
      </c>
      <c r="J671" s="699"/>
      <c r="K671" s="700"/>
      <c r="L671" s="700"/>
      <c r="M671" s="700"/>
      <c r="N671" s="700"/>
      <c r="O671" s="700"/>
      <c r="P671" s="700"/>
      <c r="Q671" s="700"/>
      <c r="R671" s="700"/>
      <c r="S671" s="700"/>
    </row>
    <row r="672" spans="1:19" ht="22.5" hidden="1" customHeight="1">
      <c r="A672" s="692">
        <v>5</v>
      </c>
      <c r="B672" s="692" t="s">
        <v>917</v>
      </c>
      <c r="C672" s="692" t="s">
        <v>916</v>
      </c>
      <c r="D672" s="694"/>
      <c r="E672" s="695"/>
      <c r="F672" s="696" t="s">
        <v>3417</v>
      </c>
      <c r="G672" s="717" t="s">
        <v>728</v>
      </c>
      <c r="H672" s="697">
        <v>55</v>
      </c>
      <c r="I672" s="698">
        <v>144</v>
      </c>
      <c r="J672" s="699">
        <v>212</v>
      </c>
      <c r="K672" s="700"/>
      <c r="L672" s="700"/>
      <c r="M672" s="700"/>
      <c r="N672" s="700"/>
      <c r="O672" s="700"/>
      <c r="P672" s="700"/>
      <c r="Q672" s="700"/>
      <c r="R672" s="700"/>
      <c r="S672" s="700"/>
    </row>
    <row r="673" spans="1:19" ht="22.5" hidden="1" customHeight="1">
      <c r="A673" s="692">
        <v>5</v>
      </c>
      <c r="B673" s="692" t="s">
        <v>917</v>
      </c>
      <c r="C673" s="692" t="s">
        <v>916</v>
      </c>
      <c r="D673" s="694"/>
      <c r="E673" s="695"/>
      <c r="F673" s="696" t="s">
        <v>3418</v>
      </c>
      <c r="G673" s="717" t="s">
        <v>729</v>
      </c>
      <c r="H673" s="697">
        <v>0</v>
      </c>
      <c r="I673" s="698">
        <v>2187902.13</v>
      </c>
      <c r="J673" s="699">
        <v>5730886.6500000004</v>
      </c>
      <c r="K673" s="700"/>
      <c r="L673" s="700"/>
      <c r="M673" s="700"/>
      <c r="N673" s="700"/>
      <c r="O673" s="700"/>
      <c r="P673" s="700"/>
      <c r="Q673" s="700"/>
      <c r="R673" s="700"/>
      <c r="S673" s="700"/>
    </row>
    <row r="674" spans="1:19" ht="22.5" hidden="1" customHeight="1">
      <c r="A674" s="692">
        <v>5</v>
      </c>
      <c r="B674" s="692" t="s">
        <v>917</v>
      </c>
      <c r="C674" s="692" t="s">
        <v>916</v>
      </c>
      <c r="D674" s="694"/>
      <c r="E674" s="695"/>
      <c r="F674" s="696" t="s">
        <v>3419</v>
      </c>
      <c r="G674" s="717" t="s">
        <v>730</v>
      </c>
      <c r="H674" s="697">
        <v>174939.51999999999</v>
      </c>
      <c r="I674" s="698">
        <v>174939.51999999999</v>
      </c>
      <c r="J674" s="699">
        <v>346450.37</v>
      </c>
      <c r="K674" s="700"/>
      <c r="L674" s="700"/>
      <c r="M674" s="700"/>
      <c r="N674" s="700"/>
      <c r="O674" s="700"/>
      <c r="P674" s="700"/>
      <c r="Q674" s="700"/>
      <c r="R674" s="700"/>
      <c r="S674" s="700"/>
    </row>
    <row r="675" spans="1:19" ht="22.5" hidden="1" customHeight="1">
      <c r="A675" s="692">
        <v>5</v>
      </c>
      <c r="B675" s="692" t="s">
        <v>917</v>
      </c>
      <c r="C675" s="692" t="s">
        <v>916</v>
      </c>
      <c r="D675" s="694"/>
      <c r="E675" s="695"/>
      <c r="F675" s="696" t="s">
        <v>3420</v>
      </c>
      <c r="G675" s="717" t="s">
        <v>731</v>
      </c>
      <c r="H675" s="697">
        <v>12113.52</v>
      </c>
      <c r="I675" s="698">
        <v>23949.14</v>
      </c>
      <c r="J675" s="699">
        <v>32891.629999999997</v>
      </c>
      <c r="K675" s="700"/>
      <c r="L675" s="700"/>
      <c r="M675" s="700"/>
      <c r="N675" s="700"/>
      <c r="O675" s="700"/>
      <c r="P675" s="700"/>
      <c r="Q675" s="700"/>
      <c r="R675" s="700"/>
      <c r="S675" s="700"/>
    </row>
    <row r="676" spans="1:19" ht="22.5" hidden="1" customHeight="1">
      <c r="A676" s="692">
        <v>5</v>
      </c>
      <c r="B676" s="692" t="s">
        <v>917</v>
      </c>
      <c r="C676" s="692" t="s">
        <v>916</v>
      </c>
      <c r="D676" s="694"/>
      <c r="E676" s="695"/>
      <c r="F676" s="696" t="s">
        <v>3421</v>
      </c>
      <c r="G676" s="717" t="s">
        <v>732</v>
      </c>
      <c r="H676" s="697">
        <v>2033</v>
      </c>
      <c r="I676" s="698">
        <v>7800.3</v>
      </c>
      <c r="J676" s="699">
        <v>18168.599999999999</v>
      </c>
      <c r="K676" s="700"/>
      <c r="L676" s="700"/>
      <c r="M676" s="700"/>
      <c r="N676" s="700"/>
      <c r="O676" s="700"/>
      <c r="P676" s="700"/>
      <c r="Q676" s="700"/>
      <c r="R676" s="700"/>
      <c r="S676" s="700"/>
    </row>
    <row r="677" spans="1:19" ht="22.5" hidden="1" customHeight="1">
      <c r="A677" s="692">
        <v>5</v>
      </c>
      <c r="B677" s="692" t="s">
        <v>917</v>
      </c>
      <c r="C677" s="692" t="s">
        <v>916</v>
      </c>
      <c r="D677" s="694"/>
      <c r="E677" s="695"/>
      <c r="F677" s="696" t="s">
        <v>3422</v>
      </c>
      <c r="G677" s="717" t="s">
        <v>733</v>
      </c>
      <c r="H677" s="697">
        <v>0</v>
      </c>
      <c r="I677" s="698">
        <v>9184</v>
      </c>
      <c r="J677" s="699">
        <v>17907</v>
      </c>
      <c r="K677" s="700"/>
      <c r="L677" s="700"/>
      <c r="M677" s="700"/>
      <c r="N677" s="700"/>
      <c r="O677" s="700"/>
      <c r="P677" s="700"/>
      <c r="Q677" s="700"/>
      <c r="R677" s="700"/>
      <c r="S677" s="700"/>
    </row>
    <row r="678" spans="1:19" ht="22.5" hidden="1" customHeight="1">
      <c r="A678" s="692">
        <v>5</v>
      </c>
      <c r="B678" s="692" t="s">
        <v>917</v>
      </c>
      <c r="C678" s="692" t="s">
        <v>916</v>
      </c>
      <c r="D678" s="694"/>
      <c r="E678" s="695"/>
      <c r="F678" s="696" t="s">
        <v>3423</v>
      </c>
      <c r="G678" s="717" t="s">
        <v>734</v>
      </c>
      <c r="H678" s="709">
        <v>0</v>
      </c>
      <c r="I678" s="698">
        <v>0</v>
      </c>
      <c r="J678" s="699"/>
      <c r="K678" s="700"/>
      <c r="L678" s="700"/>
      <c r="M678" s="700"/>
      <c r="N678" s="700"/>
      <c r="O678" s="700"/>
      <c r="P678" s="700"/>
      <c r="Q678" s="700"/>
      <c r="R678" s="700"/>
      <c r="S678" s="700"/>
    </row>
    <row r="679" spans="1:19" ht="22.5" hidden="1" customHeight="1">
      <c r="A679" s="692">
        <v>5</v>
      </c>
      <c r="B679" s="692" t="s">
        <v>917</v>
      </c>
      <c r="C679" s="692" t="s">
        <v>916</v>
      </c>
      <c r="D679" s="694"/>
      <c r="E679" s="695"/>
      <c r="F679" s="696" t="s">
        <v>3424</v>
      </c>
      <c r="G679" s="717" t="s">
        <v>735</v>
      </c>
      <c r="H679" s="697">
        <v>0</v>
      </c>
      <c r="I679" s="698">
        <v>0</v>
      </c>
      <c r="J679" s="699"/>
      <c r="K679" s="700"/>
      <c r="L679" s="700"/>
      <c r="M679" s="700"/>
      <c r="N679" s="700"/>
      <c r="O679" s="700"/>
      <c r="P679" s="700"/>
      <c r="Q679" s="700"/>
      <c r="R679" s="700"/>
      <c r="S679" s="700"/>
    </row>
    <row r="680" spans="1:19" ht="22.5" hidden="1" customHeight="1">
      <c r="A680" s="692">
        <v>5</v>
      </c>
      <c r="B680" s="692" t="s">
        <v>917</v>
      </c>
      <c r="C680" s="692" t="s">
        <v>916</v>
      </c>
      <c r="D680" s="694"/>
      <c r="E680" s="695"/>
      <c r="F680" s="696" t="s">
        <v>3425</v>
      </c>
      <c r="G680" s="717" t="s">
        <v>736</v>
      </c>
      <c r="H680" s="697">
        <v>3676541.06</v>
      </c>
      <c r="I680" s="698">
        <v>20635505.510000002</v>
      </c>
      <c r="J680" s="699">
        <v>33566805.060000002</v>
      </c>
      <c r="K680" s="700"/>
      <c r="L680" s="700"/>
      <c r="M680" s="700"/>
      <c r="N680" s="700"/>
      <c r="O680" s="700"/>
      <c r="P680" s="700"/>
      <c r="Q680" s="700"/>
      <c r="R680" s="700"/>
      <c r="S680" s="700"/>
    </row>
    <row r="681" spans="1:19" ht="22.5" hidden="1" customHeight="1">
      <c r="A681" s="692">
        <v>5</v>
      </c>
      <c r="B681" s="692" t="s">
        <v>917</v>
      </c>
      <c r="C681" s="692" t="s">
        <v>916</v>
      </c>
      <c r="D681" s="694"/>
      <c r="E681" s="695"/>
      <c r="F681" s="696" t="s">
        <v>3426</v>
      </c>
      <c r="G681" s="717" t="s">
        <v>737</v>
      </c>
      <c r="H681" s="697">
        <v>0</v>
      </c>
      <c r="I681" s="698">
        <v>254400.15</v>
      </c>
      <c r="J681" s="699">
        <v>376214.25</v>
      </c>
      <c r="K681" s="700"/>
      <c r="L681" s="700"/>
      <c r="M681" s="700"/>
      <c r="N681" s="700"/>
      <c r="O681" s="700"/>
      <c r="P681" s="700"/>
      <c r="Q681" s="700"/>
      <c r="R681" s="700"/>
      <c r="S681" s="700"/>
    </row>
    <row r="682" spans="1:19" ht="22.5" hidden="1" customHeight="1">
      <c r="A682" s="692">
        <v>5</v>
      </c>
      <c r="B682" s="692" t="s">
        <v>917</v>
      </c>
      <c r="C682" s="692" t="s">
        <v>916</v>
      </c>
      <c r="D682" s="694"/>
      <c r="E682" s="695"/>
      <c r="F682" s="696" t="s">
        <v>3427</v>
      </c>
      <c r="G682" s="717" t="s">
        <v>738</v>
      </c>
      <c r="H682" s="697">
        <v>7162593.1399999997</v>
      </c>
      <c r="I682" s="698">
        <v>13963450.369999999</v>
      </c>
      <c r="J682" s="699">
        <v>19608684.210000001</v>
      </c>
      <c r="K682" s="700"/>
      <c r="L682" s="700"/>
      <c r="M682" s="700"/>
      <c r="N682" s="700"/>
      <c r="O682" s="700"/>
      <c r="P682" s="700"/>
      <c r="Q682" s="700"/>
      <c r="R682" s="700"/>
      <c r="S682" s="700"/>
    </row>
    <row r="683" spans="1:19" ht="22.5" hidden="1" customHeight="1">
      <c r="A683" s="692">
        <v>5</v>
      </c>
      <c r="B683" s="692" t="s">
        <v>917</v>
      </c>
      <c r="C683" s="692" t="s">
        <v>916</v>
      </c>
      <c r="D683" s="694"/>
      <c r="E683" s="695"/>
      <c r="F683" s="696" t="s">
        <v>3428</v>
      </c>
      <c r="G683" s="717" t="s">
        <v>739</v>
      </c>
      <c r="H683" s="697">
        <v>1215451.1000000001</v>
      </c>
      <c r="I683" s="698">
        <v>2625903.7999999998</v>
      </c>
      <c r="J683" s="699">
        <v>3544174.8</v>
      </c>
      <c r="K683" s="700"/>
      <c r="L683" s="700"/>
      <c r="M683" s="700"/>
      <c r="N683" s="700"/>
      <c r="O683" s="700"/>
      <c r="P683" s="700"/>
      <c r="Q683" s="700"/>
      <c r="R683" s="700"/>
      <c r="S683" s="700"/>
    </row>
    <row r="684" spans="1:19" ht="22.5" hidden="1" customHeight="1">
      <c r="A684" s="692">
        <v>5</v>
      </c>
      <c r="B684" s="692" t="s">
        <v>917</v>
      </c>
      <c r="C684" s="692" t="s">
        <v>916</v>
      </c>
      <c r="D684" s="694"/>
      <c r="E684" s="695"/>
      <c r="F684" s="696" t="s">
        <v>3429</v>
      </c>
      <c r="G684" s="717" t="s">
        <v>740</v>
      </c>
      <c r="H684" s="697">
        <v>512280.14</v>
      </c>
      <c r="I684" s="698">
        <v>998949.64</v>
      </c>
      <c r="J684" s="699">
        <v>1477608.14</v>
      </c>
      <c r="K684" s="700"/>
      <c r="L684" s="700"/>
      <c r="M684" s="700"/>
      <c r="N684" s="700"/>
      <c r="O684" s="700"/>
      <c r="P684" s="700"/>
      <c r="Q684" s="700"/>
      <c r="R684" s="700"/>
      <c r="S684" s="700"/>
    </row>
    <row r="685" spans="1:19" ht="22.5" hidden="1" customHeight="1">
      <c r="A685" s="692">
        <v>5</v>
      </c>
      <c r="B685" s="692" t="s">
        <v>917</v>
      </c>
      <c r="C685" s="692" t="s">
        <v>916</v>
      </c>
      <c r="D685" s="694"/>
      <c r="E685" s="695"/>
      <c r="F685" s="696" t="s">
        <v>3430</v>
      </c>
      <c r="G685" s="717" t="s">
        <v>741</v>
      </c>
      <c r="H685" s="697">
        <v>0</v>
      </c>
      <c r="I685" s="698">
        <v>0</v>
      </c>
      <c r="J685" s="699"/>
      <c r="K685" s="700"/>
      <c r="L685" s="700"/>
      <c r="M685" s="700"/>
      <c r="N685" s="700"/>
      <c r="O685" s="700"/>
      <c r="P685" s="700"/>
      <c r="Q685" s="700"/>
      <c r="R685" s="700"/>
      <c r="S685" s="700"/>
    </row>
    <row r="686" spans="1:19" ht="22.5" hidden="1" customHeight="1">
      <c r="A686" s="692">
        <v>5</v>
      </c>
      <c r="B686" s="692" t="s">
        <v>917</v>
      </c>
      <c r="C686" s="692" t="s">
        <v>916</v>
      </c>
      <c r="D686" s="694"/>
      <c r="E686" s="695"/>
      <c r="F686" s="696" t="s">
        <v>3431</v>
      </c>
      <c r="G686" s="717" t="s">
        <v>742</v>
      </c>
      <c r="H686" s="697">
        <v>14829.26</v>
      </c>
      <c r="I686" s="698">
        <v>101874.05</v>
      </c>
      <c r="J686" s="699">
        <v>179498.93</v>
      </c>
      <c r="K686" s="700"/>
      <c r="L686" s="700"/>
      <c r="M686" s="700"/>
      <c r="N686" s="700"/>
      <c r="O686" s="700"/>
      <c r="P686" s="700"/>
      <c r="Q686" s="700"/>
      <c r="R686" s="700"/>
      <c r="S686" s="700"/>
    </row>
    <row r="687" spans="1:19" ht="22.5" hidden="1" customHeight="1">
      <c r="A687" s="692">
        <v>5</v>
      </c>
      <c r="B687" s="692" t="s">
        <v>917</v>
      </c>
      <c r="C687" s="692" t="s">
        <v>916</v>
      </c>
      <c r="D687" s="694"/>
      <c r="E687" s="695"/>
      <c r="F687" s="696" t="s">
        <v>3432</v>
      </c>
      <c r="G687" s="717" t="s">
        <v>743</v>
      </c>
      <c r="H687" s="697">
        <v>347.75</v>
      </c>
      <c r="I687" s="698">
        <v>20495.849999999999</v>
      </c>
      <c r="J687" s="699">
        <v>27450.85</v>
      </c>
      <c r="K687" s="700"/>
      <c r="L687" s="700"/>
      <c r="M687" s="700"/>
      <c r="N687" s="700"/>
      <c r="O687" s="700"/>
      <c r="P687" s="700"/>
      <c r="Q687" s="700"/>
      <c r="R687" s="700"/>
      <c r="S687" s="700"/>
    </row>
    <row r="688" spans="1:19" ht="22.5" hidden="1" customHeight="1">
      <c r="A688" s="692">
        <v>5</v>
      </c>
      <c r="B688" s="692" t="s">
        <v>917</v>
      </c>
      <c r="C688" s="692" t="s">
        <v>916</v>
      </c>
      <c r="D688" s="694"/>
      <c r="E688" s="695"/>
      <c r="F688" s="696" t="s">
        <v>3433</v>
      </c>
      <c r="G688" s="717" t="s">
        <v>2458</v>
      </c>
      <c r="H688" s="697">
        <v>270200</v>
      </c>
      <c r="I688" s="698">
        <v>393912</v>
      </c>
      <c r="J688" s="699">
        <v>491789</v>
      </c>
      <c r="K688" s="700"/>
      <c r="L688" s="700"/>
      <c r="M688" s="700"/>
      <c r="N688" s="700"/>
      <c r="O688" s="700"/>
      <c r="P688" s="700"/>
      <c r="Q688" s="700"/>
      <c r="R688" s="700"/>
      <c r="S688" s="700"/>
    </row>
    <row r="689" spans="1:19" ht="22.5" hidden="1" customHeight="1">
      <c r="A689" s="692">
        <v>5</v>
      </c>
      <c r="B689" s="692" t="s">
        <v>917</v>
      </c>
      <c r="C689" s="692" t="s">
        <v>916</v>
      </c>
      <c r="D689" s="694"/>
      <c r="E689" s="695"/>
      <c r="F689" s="696" t="s">
        <v>3434</v>
      </c>
      <c r="G689" s="717" t="s">
        <v>745</v>
      </c>
      <c r="H689" s="709">
        <v>0</v>
      </c>
      <c r="I689" s="698">
        <v>0</v>
      </c>
      <c r="J689" s="699"/>
      <c r="K689" s="700"/>
      <c r="L689" s="700"/>
      <c r="M689" s="700"/>
      <c r="N689" s="700"/>
      <c r="O689" s="700"/>
      <c r="P689" s="700"/>
      <c r="Q689" s="700"/>
      <c r="R689" s="700"/>
      <c r="S689" s="700"/>
    </row>
    <row r="690" spans="1:19" ht="22.5" hidden="1" customHeight="1">
      <c r="A690" s="692">
        <v>5</v>
      </c>
      <c r="B690" s="692" t="s">
        <v>917</v>
      </c>
      <c r="C690" s="692" t="s">
        <v>916</v>
      </c>
      <c r="D690" s="694"/>
      <c r="E690" s="695"/>
      <c r="F690" s="696" t="s">
        <v>3435</v>
      </c>
      <c r="G690" s="717" t="s">
        <v>746</v>
      </c>
      <c r="H690" s="709">
        <v>0</v>
      </c>
      <c r="I690" s="698">
        <v>0</v>
      </c>
      <c r="J690" s="699"/>
      <c r="K690" s="700"/>
      <c r="L690" s="700"/>
      <c r="M690" s="700"/>
      <c r="N690" s="700"/>
      <c r="O690" s="700"/>
      <c r="P690" s="700"/>
      <c r="Q690" s="700"/>
      <c r="R690" s="700"/>
      <c r="S690" s="700"/>
    </row>
    <row r="691" spans="1:19" ht="22.5" hidden="1" customHeight="1">
      <c r="A691" s="692">
        <v>5</v>
      </c>
      <c r="B691" s="692" t="s">
        <v>917</v>
      </c>
      <c r="C691" s="692" t="s">
        <v>916</v>
      </c>
      <c r="D691" s="694"/>
      <c r="E691" s="695"/>
      <c r="F691" s="696" t="s">
        <v>3436</v>
      </c>
      <c r="G691" s="717" t="s">
        <v>747</v>
      </c>
      <c r="H691" s="709">
        <v>0</v>
      </c>
      <c r="I691" s="698">
        <v>0</v>
      </c>
      <c r="J691" s="699"/>
      <c r="K691" s="700"/>
      <c r="L691" s="700"/>
      <c r="M691" s="700"/>
      <c r="N691" s="700"/>
      <c r="O691" s="700"/>
      <c r="P691" s="700"/>
      <c r="Q691" s="700"/>
      <c r="R691" s="700"/>
      <c r="S691" s="700"/>
    </row>
    <row r="692" spans="1:19" ht="22.5" hidden="1" customHeight="1">
      <c r="A692" s="692">
        <v>5</v>
      </c>
      <c r="B692" s="692" t="s">
        <v>917</v>
      </c>
      <c r="C692" s="692" t="s">
        <v>916</v>
      </c>
      <c r="D692" s="694"/>
      <c r="E692" s="695"/>
      <c r="F692" s="696" t="s">
        <v>3437</v>
      </c>
      <c r="G692" s="717" t="s">
        <v>748</v>
      </c>
      <c r="H692" s="697">
        <v>0</v>
      </c>
      <c r="I692" s="698">
        <v>0</v>
      </c>
      <c r="J692" s="699"/>
      <c r="K692" s="700"/>
      <c r="L692" s="700"/>
      <c r="M692" s="700"/>
      <c r="N692" s="700"/>
      <c r="O692" s="700"/>
      <c r="P692" s="700"/>
      <c r="Q692" s="700"/>
      <c r="R692" s="700"/>
      <c r="S692" s="700"/>
    </row>
    <row r="693" spans="1:19" ht="22.5" hidden="1" customHeight="1">
      <c r="A693" s="692">
        <v>5</v>
      </c>
      <c r="B693" s="692" t="s">
        <v>917</v>
      </c>
      <c r="C693" s="692" t="s">
        <v>916</v>
      </c>
      <c r="D693" s="694"/>
      <c r="E693" s="695"/>
      <c r="F693" s="696" t="s">
        <v>3438</v>
      </c>
      <c r="G693" s="717" t="s">
        <v>749</v>
      </c>
      <c r="H693" s="709">
        <v>0</v>
      </c>
      <c r="I693" s="698">
        <v>0</v>
      </c>
      <c r="J693" s="699"/>
      <c r="K693" s="700"/>
      <c r="L693" s="700"/>
      <c r="M693" s="700"/>
      <c r="N693" s="700"/>
      <c r="O693" s="700"/>
      <c r="P693" s="700"/>
      <c r="Q693" s="700"/>
      <c r="R693" s="700"/>
      <c r="S693" s="700"/>
    </row>
    <row r="694" spans="1:19" ht="22.5" hidden="1" customHeight="1">
      <c r="A694" s="692">
        <v>5</v>
      </c>
      <c r="B694" s="692" t="s">
        <v>917</v>
      </c>
      <c r="C694" s="692" t="s">
        <v>916</v>
      </c>
      <c r="D694" s="694"/>
      <c r="E694" s="695"/>
      <c r="F694" s="696" t="s">
        <v>3439</v>
      </c>
      <c r="G694" s="717" t="s">
        <v>750</v>
      </c>
      <c r="H694" s="709">
        <v>0</v>
      </c>
      <c r="I694" s="698">
        <v>0</v>
      </c>
      <c r="J694" s="699"/>
      <c r="K694" s="700"/>
      <c r="L694" s="700"/>
      <c r="M694" s="700"/>
      <c r="N694" s="700"/>
      <c r="O694" s="700"/>
      <c r="P694" s="700"/>
      <c r="Q694" s="700"/>
      <c r="R694" s="700"/>
      <c r="S694" s="700"/>
    </row>
    <row r="695" spans="1:19" ht="22.5" hidden="1" customHeight="1">
      <c r="A695" s="692">
        <v>5</v>
      </c>
      <c r="B695" s="692" t="s">
        <v>917</v>
      </c>
      <c r="C695" s="692" t="s">
        <v>916</v>
      </c>
      <c r="D695" s="694"/>
      <c r="E695" s="695"/>
      <c r="F695" s="696" t="s">
        <v>3440</v>
      </c>
      <c r="G695" s="717" t="s">
        <v>751</v>
      </c>
      <c r="H695" s="709">
        <v>0</v>
      </c>
      <c r="I695" s="698">
        <v>0</v>
      </c>
      <c r="J695" s="699"/>
      <c r="K695" s="700"/>
      <c r="L695" s="700"/>
      <c r="M695" s="700"/>
      <c r="N695" s="700"/>
      <c r="O695" s="700"/>
      <c r="P695" s="700"/>
      <c r="Q695" s="700"/>
      <c r="R695" s="700"/>
      <c r="S695" s="700"/>
    </row>
    <row r="696" spans="1:19" ht="22.5" hidden="1" customHeight="1">
      <c r="A696" s="692">
        <v>5</v>
      </c>
      <c r="B696" s="692" t="s">
        <v>917</v>
      </c>
      <c r="C696" s="692" t="s">
        <v>916</v>
      </c>
      <c r="D696" s="694"/>
      <c r="E696" s="695"/>
      <c r="F696" s="696" t="s">
        <v>3441</v>
      </c>
      <c r="G696" s="717" t="s">
        <v>752</v>
      </c>
      <c r="H696" s="709">
        <v>0</v>
      </c>
      <c r="I696" s="698">
        <v>0</v>
      </c>
      <c r="J696" s="699"/>
      <c r="K696" s="700"/>
      <c r="L696" s="700"/>
      <c r="M696" s="700"/>
      <c r="N696" s="700"/>
      <c r="O696" s="700"/>
      <c r="P696" s="700"/>
      <c r="Q696" s="700"/>
      <c r="R696" s="700"/>
      <c r="S696" s="700"/>
    </row>
    <row r="697" spans="1:19" ht="22.5" hidden="1" customHeight="1">
      <c r="A697" s="692">
        <v>5</v>
      </c>
      <c r="B697" s="692" t="s">
        <v>917</v>
      </c>
      <c r="C697" s="692" t="s">
        <v>916</v>
      </c>
      <c r="D697" s="694"/>
      <c r="E697" s="695"/>
      <c r="F697" s="696" t="s">
        <v>3444</v>
      </c>
      <c r="G697" s="717" t="s">
        <v>753</v>
      </c>
      <c r="H697" s="709">
        <v>0</v>
      </c>
      <c r="I697" s="698">
        <v>0</v>
      </c>
      <c r="J697" s="699"/>
      <c r="K697" s="700"/>
      <c r="L697" s="700"/>
      <c r="M697" s="700"/>
      <c r="N697" s="700"/>
      <c r="O697" s="700"/>
      <c r="P697" s="700"/>
      <c r="Q697" s="700"/>
      <c r="R697" s="700"/>
      <c r="S697" s="700"/>
    </row>
    <row r="698" spans="1:19" ht="22.5" hidden="1" customHeight="1">
      <c r="A698" s="692">
        <v>5</v>
      </c>
      <c r="B698" s="692" t="s">
        <v>917</v>
      </c>
      <c r="C698" s="692" t="s">
        <v>916</v>
      </c>
      <c r="D698" s="694"/>
      <c r="E698" s="695"/>
      <c r="F698" s="696" t="s">
        <v>3446</v>
      </c>
      <c r="G698" s="717" t="s">
        <v>754</v>
      </c>
      <c r="H698" s="709">
        <v>0</v>
      </c>
      <c r="I698" s="698">
        <v>0</v>
      </c>
      <c r="J698" s="699"/>
      <c r="K698" s="700"/>
      <c r="L698" s="700"/>
      <c r="M698" s="700"/>
      <c r="N698" s="700"/>
      <c r="O698" s="700"/>
      <c r="P698" s="700"/>
      <c r="Q698" s="700"/>
      <c r="R698" s="700"/>
      <c r="S698" s="700"/>
    </row>
    <row r="699" spans="1:19" ht="22.5" hidden="1" customHeight="1">
      <c r="A699" s="692">
        <v>5</v>
      </c>
      <c r="B699" s="692" t="s">
        <v>917</v>
      </c>
      <c r="C699" s="692" t="s">
        <v>916</v>
      </c>
      <c r="D699" s="694"/>
      <c r="E699" s="695"/>
      <c r="F699" s="696" t="s">
        <v>3448</v>
      </c>
      <c r="G699" s="717" t="s">
        <v>755</v>
      </c>
      <c r="H699" s="709">
        <v>0</v>
      </c>
      <c r="I699" s="698">
        <v>0</v>
      </c>
      <c r="J699" s="699"/>
      <c r="K699" s="700"/>
      <c r="L699" s="700"/>
      <c r="M699" s="700"/>
      <c r="N699" s="700"/>
      <c r="O699" s="700"/>
      <c r="P699" s="700"/>
      <c r="Q699" s="700"/>
      <c r="R699" s="700"/>
      <c r="S699" s="700"/>
    </row>
    <row r="700" spans="1:19" ht="22.5" hidden="1" customHeight="1">
      <c r="A700" s="692">
        <v>5</v>
      </c>
      <c r="B700" s="692" t="s">
        <v>917</v>
      </c>
      <c r="C700" s="692" t="s">
        <v>916</v>
      </c>
      <c r="D700" s="694"/>
      <c r="E700" s="695"/>
      <c r="F700" s="696" t="s">
        <v>4024</v>
      </c>
      <c r="G700" s="717" t="s">
        <v>756</v>
      </c>
      <c r="H700" s="697">
        <v>12066</v>
      </c>
      <c r="I700" s="698">
        <v>39466</v>
      </c>
      <c r="J700" s="699">
        <v>133134</v>
      </c>
      <c r="K700" s="700"/>
      <c r="L700" s="700"/>
      <c r="M700" s="700"/>
      <c r="N700" s="700"/>
      <c r="O700" s="700"/>
      <c r="P700" s="700"/>
      <c r="Q700" s="700"/>
      <c r="R700" s="700"/>
      <c r="S700" s="700"/>
    </row>
    <row r="701" spans="1:19" ht="22.5" hidden="1" customHeight="1">
      <c r="A701" s="692">
        <v>5</v>
      </c>
      <c r="B701" s="692" t="s">
        <v>917</v>
      </c>
      <c r="C701" s="692" t="s">
        <v>916</v>
      </c>
      <c r="D701" s="694"/>
      <c r="E701" s="695"/>
      <c r="F701" s="696" t="s">
        <v>3449</v>
      </c>
      <c r="G701" s="717" t="s">
        <v>757</v>
      </c>
      <c r="H701" s="697">
        <v>700</v>
      </c>
      <c r="I701" s="698">
        <v>700</v>
      </c>
      <c r="J701" s="699">
        <v>700</v>
      </c>
      <c r="K701" s="700"/>
      <c r="L701" s="700"/>
      <c r="M701" s="700"/>
      <c r="N701" s="700"/>
      <c r="O701" s="700"/>
      <c r="P701" s="700"/>
      <c r="Q701" s="700"/>
      <c r="R701" s="700"/>
      <c r="S701" s="700"/>
    </row>
    <row r="702" spans="1:19" ht="22.5" hidden="1" customHeight="1">
      <c r="A702" s="692">
        <v>5</v>
      </c>
      <c r="B702" s="692" t="s">
        <v>917</v>
      </c>
      <c r="C702" s="692" t="s">
        <v>916</v>
      </c>
      <c r="D702" s="694"/>
      <c r="E702" s="695"/>
      <c r="F702" s="696" t="s">
        <v>3451</v>
      </c>
      <c r="G702" s="717" t="s">
        <v>758</v>
      </c>
      <c r="H702" s="697">
        <v>0</v>
      </c>
      <c r="I702" s="698">
        <v>0</v>
      </c>
      <c r="J702" s="699"/>
      <c r="K702" s="700"/>
      <c r="L702" s="700"/>
      <c r="M702" s="700"/>
      <c r="N702" s="700"/>
      <c r="O702" s="700"/>
      <c r="P702" s="700"/>
      <c r="Q702" s="700"/>
      <c r="R702" s="700"/>
      <c r="S702" s="700"/>
    </row>
    <row r="703" spans="1:19" ht="22.5" hidden="1" customHeight="1">
      <c r="A703" s="692">
        <v>5</v>
      </c>
      <c r="B703" s="692" t="s">
        <v>917</v>
      </c>
      <c r="C703" s="692" t="s">
        <v>916</v>
      </c>
      <c r="D703" s="694"/>
      <c r="E703" s="695"/>
      <c r="F703" s="696" t="s">
        <v>2532</v>
      </c>
      <c r="G703" s="717" t="s">
        <v>759</v>
      </c>
      <c r="H703" s="709">
        <v>0</v>
      </c>
      <c r="I703" s="698">
        <v>0</v>
      </c>
      <c r="J703" s="699"/>
      <c r="K703" s="700"/>
      <c r="L703" s="700"/>
      <c r="M703" s="700"/>
      <c r="N703" s="700"/>
      <c r="O703" s="700"/>
      <c r="P703" s="700"/>
      <c r="Q703" s="700"/>
      <c r="R703" s="700"/>
      <c r="S703" s="700"/>
    </row>
    <row r="704" spans="1:19" ht="22.5" hidden="1" customHeight="1">
      <c r="A704" s="692">
        <v>5</v>
      </c>
      <c r="B704" s="692" t="s">
        <v>917</v>
      </c>
      <c r="C704" s="692" t="s">
        <v>916</v>
      </c>
      <c r="D704" s="694"/>
      <c r="E704" s="695"/>
      <c r="F704" s="696" t="s">
        <v>4025</v>
      </c>
      <c r="G704" s="717" t="s">
        <v>760</v>
      </c>
      <c r="H704" s="697">
        <v>1000</v>
      </c>
      <c r="I704" s="698">
        <v>23599</v>
      </c>
      <c r="J704" s="699">
        <v>23599</v>
      </c>
      <c r="K704" s="700"/>
      <c r="L704" s="700"/>
      <c r="M704" s="700"/>
      <c r="N704" s="700"/>
      <c r="O704" s="700"/>
      <c r="P704" s="700"/>
      <c r="Q704" s="700"/>
      <c r="R704" s="700"/>
      <c r="S704" s="700"/>
    </row>
    <row r="705" spans="1:19" ht="22.5" hidden="1" customHeight="1">
      <c r="A705" s="692">
        <v>5</v>
      </c>
      <c r="B705" s="692" t="s">
        <v>917</v>
      </c>
      <c r="C705" s="692" t="s">
        <v>916</v>
      </c>
      <c r="D705" s="694"/>
      <c r="E705" s="695"/>
      <c r="F705" s="696" t="s">
        <v>3453</v>
      </c>
      <c r="G705" s="717" t="s">
        <v>761</v>
      </c>
      <c r="H705" s="709">
        <v>0</v>
      </c>
      <c r="I705" s="698">
        <v>0</v>
      </c>
      <c r="J705" s="699"/>
      <c r="K705" s="700"/>
      <c r="L705" s="700"/>
      <c r="M705" s="700"/>
      <c r="N705" s="700"/>
      <c r="O705" s="700"/>
      <c r="P705" s="700"/>
      <c r="Q705" s="700"/>
      <c r="R705" s="700"/>
      <c r="S705" s="700"/>
    </row>
    <row r="706" spans="1:19" ht="22.5" hidden="1" customHeight="1">
      <c r="A706" s="692">
        <v>5</v>
      </c>
      <c r="B706" s="692" t="s">
        <v>917</v>
      </c>
      <c r="C706" s="692" t="s">
        <v>916</v>
      </c>
      <c r="D706" s="694"/>
      <c r="E706" s="695"/>
      <c r="F706" s="696" t="s">
        <v>3455</v>
      </c>
      <c r="G706" s="717" t="s">
        <v>762</v>
      </c>
      <c r="H706" s="709">
        <v>0</v>
      </c>
      <c r="I706" s="698">
        <v>0</v>
      </c>
      <c r="J706" s="699"/>
      <c r="K706" s="700"/>
      <c r="L706" s="700"/>
      <c r="M706" s="700"/>
      <c r="N706" s="700"/>
      <c r="O706" s="700"/>
      <c r="P706" s="700"/>
      <c r="Q706" s="700"/>
      <c r="R706" s="700"/>
      <c r="S706" s="700"/>
    </row>
    <row r="707" spans="1:19" ht="22.5" hidden="1" customHeight="1">
      <c r="A707" s="692">
        <v>5</v>
      </c>
      <c r="B707" s="692" t="s">
        <v>917</v>
      </c>
      <c r="C707" s="692" t="s">
        <v>916</v>
      </c>
      <c r="D707" s="694"/>
      <c r="E707" s="695"/>
      <c r="F707" s="696" t="s">
        <v>3457</v>
      </c>
      <c r="G707" s="717" t="s">
        <v>763</v>
      </c>
      <c r="H707" s="709">
        <v>0</v>
      </c>
      <c r="I707" s="698">
        <v>0</v>
      </c>
      <c r="J707" s="699"/>
      <c r="K707" s="700"/>
      <c r="L707" s="700"/>
      <c r="M707" s="700"/>
      <c r="N707" s="700"/>
      <c r="O707" s="700"/>
      <c r="P707" s="700"/>
      <c r="Q707" s="700"/>
      <c r="R707" s="700"/>
      <c r="S707" s="700"/>
    </row>
    <row r="708" spans="1:19" ht="22.5" hidden="1" customHeight="1">
      <c r="A708" s="692">
        <v>5</v>
      </c>
      <c r="B708" s="692" t="s">
        <v>917</v>
      </c>
      <c r="C708" s="692" t="s">
        <v>916</v>
      </c>
      <c r="D708" s="694"/>
      <c r="E708" s="695"/>
      <c r="F708" s="696" t="s">
        <v>4026</v>
      </c>
      <c r="G708" s="717" t="s">
        <v>764</v>
      </c>
      <c r="H708" s="697">
        <v>520000</v>
      </c>
      <c r="I708" s="698">
        <v>1050000</v>
      </c>
      <c r="J708" s="699">
        <v>1560000</v>
      </c>
      <c r="K708" s="700"/>
      <c r="L708" s="700"/>
      <c r="M708" s="700"/>
      <c r="N708" s="700"/>
      <c r="O708" s="700"/>
      <c r="P708" s="700"/>
      <c r="Q708" s="700"/>
      <c r="R708" s="700"/>
      <c r="S708" s="700"/>
    </row>
    <row r="709" spans="1:19" ht="22.5" hidden="1" customHeight="1">
      <c r="A709" s="692">
        <v>5</v>
      </c>
      <c r="B709" s="692" t="s">
        <v>917</v>
      </c>
      <c r="C709" s="692" t="s">
        <v>916</v>
      </c>
      <c r="D709" s="694"/>
      <c r="E709" s="695"/>
      <c r="F709" s="696" t="s">
        <v>4027</v>
      </c>
      <c r="G709" s="717" t="s">
        <v>765</v>
      </c>
      <c r="H709" s="697">
        <v>40000</v>
      </c>
      <c r="I709" s="698">
        <v>70000</v>
      </c>
      <c r="J709" s="699">
        <v>120000</v>
      </c>
      <c r="K709" s="700"/>
      <c r="L709" s="700"/>
      <c r="M709" s="700"/>
      <c r="N709" s="700"/>
      <c r="O709" s="700"/>
      <c r="P709" s="700"/>
      <c r="Q709" s="700"/>
      <c r="R709" s="700"/>
      <c r="S709" s="700"/>
    </row>
    <row r="710" spans="1:19" ht="22.5" hidden="1" customHeight="1">
      <c r="A710" s="692">
        <v>5</v>
      </c>
      <c r="B710" s="692" t="s">
        <v>917</v>
      </c>
      <c r="C710" s="692" t="s">
        <v>916</v>
      </c>
      <c r="D710" s="694"/>
      <c r="E710" s="695"/>
      <c r="F710" s="696" t="s">
        <v>4028</v>
      </c>
      <c r="G710" s="717" t="s">
        <v>766</v>
      </c>
      <c r="H710" s="697">
        <v>70000</v>
      </c>
      <c r="I710" s="698">
        <v>140000</v>
      </c>
      <c r="J710" s="699">
        <v>205000</v>
      </c>
      <c r="K710" s="700"/>
      <c r="L710" s="700"/>
      <c r="M710" s="700"/>
      <c r="N710" s="700"/>
      <c r="O710" s="700"/>
      <c r="P710" s="700"/>
      <c r="Q710" s="700"/>
      <c r="R710" s="700"/>
      <c r="S710" s="700"/>
    </row>
    <row r="711" spans="1:19" ht="22.5" hidden="1" customHeight="1">
      <c r="A711" s="692">
        <v>5</v>
      </c>
      <c r="B711" s="692" t="s">
        <v>917</v>
      </c>
      <c r="C711" s="692" t="s">
        <v>916</v>
      </c>
      <c r="D711" s="694"/>
      <c r="E711" s="695"/>
      <c r="F711" s="696" t="s">
        <v>4029</v>
      </c>
      <c r="G711" s="717" t="s">
        <v>767</v>
      </c>
      <c r="H711" s="697">
        <v>3962449.8</v>
      </c>
      <c r="I711" s="698">
        <v>8305819.2000000002</v>
      </c>
      <c r="J711" s="699">
        <v>12721786.199999999</v>
      </c>
      <c r="K711" s="700"/>
      <c r="L711" s="700"/>
      <c r="M711" s="700"/>
      <c r="N711" s="700"/>
      <c r="O711" s="700"/>
      <c r="P711" s="700"/>
      <c r="Q711" s="700"/>
      <c r="R711" s="700"/>
      <c r="S711" s="700"/>
    </row>
    <row r="712" spans="1:19" ht="22.5" hidden="1" customHeight="1">
      <c r="A712" s="692">
        <v>5</v>
      </c>
      <c r="B712" s="692" t="s">
        <v>917</v>
      </c>
      <c r="C712" s="692" t="s">
        <v>916</v>
      </c>
      <c r="D712" s="694"/>
      <c r="E712" s="695"/>
      <c r="F712" s="696" t="s">
        <v>4030</v>
      </c>
      <c r="G712" s="717" t="s">
        <v>768</v>
      </c>
      <c r="H712" s="697">
        <v>440272.2</v>
      </c>
      <c r="I712" s="698">
        <v>922868.8</v>
      </c>
      <c r="J712" s="699">
        <v>1413531.8</v>
      </c>
      <c r="K712" s="700"/>
      <c r="L712" s="700"/>
      <c r="M712" s="700"/>
      <c r="N712" s="700"/>
      <c r="O712" s="700"/>
      <c r="P712" s="700"/>
      <c r="Q712" s="700"/>
      <c r="R712" s="700"/>
      <c r="S712" s="700"/>
    </row>
    <row r="713" spans="1:19" ht="22.5" hidden="1" customHeight="1">
      <c r="A713" s="692">
        <v>5</v>
      </c>
      <c r="B713" s="692" t="s">
        <v>917</v>
      </c>
      <c r="C713" s="692" t="s">
        <v>916</v>
      </c>
      <c r="D713" s="694"/>
      <c r="E713" s="695"/>
      <c r="F713" s="696" t="s">
        <v>4031</v>
      </c>
      <c r="G713" s="717" t="s">
        <v>769</v>
      </c>
      <c r="H713" s="709">
        <v>1203881</v>
      </c>
      <c r="I713" s="698">
        <v>2601337</v>
      </c>
      <c r="J713" s="699">
        <v>3955705</v>
      </c>
      <c r="K713" s="700"/>
      <c r="L713" s="700"/>
      <c r="M713" s="700"/>
      <c r="N713" s="700"/>
      <c r="O713" s="700"/>
      <c r="P713" s="700"/>
      <c r="Q713" s="700"/>
      <c r="R713" s="700"/>
      <c r="S713" s="700"/>
    </row>
    <row r="714" spans="1:19" ht="22.5" hidden="1" customHeight="1">
      <c r="A714" s="692">
        <v>5</v>
      </c>
      <c r="B714" s="692" t="s">
        <v>917</v>
      </c>
      <c r="C714" s="692" t="s">
        <v>916</v>
      </c>
      <c r="D714" s="694"/>
      <c r="E714" s="695"/>
      <c r="F714" s="696" t="s">
        <v>4032</v>
      </c>
      <c r="G714" s="717" t="s">
        <v>770</v>
      </c>
      <c r="H714" s="697">
        <v>0</v>
      </c>
      <c r="I714" s="698">
        <v>0</v>
      </c>
      <c r="J714" s="699"/>
      <c r="K714" s="700"/>
      <c r="L714" s="700"/>
      <c r="M714" s="700"/>
      <c r="N714" s="700"/>
      <c r="O714" s="700"/>
      <c r="P714" s="700"/>
      <c r="Q714" s="700"/>
      <c r="R714" s="700"/>
      <c r="S714" s="700"/>
    </row>
    <row r="715" spans="1:19" ht="22.5" hidden="1" customHeight="1">
      <c r="A715" s="692">
        <v>5</v>
      </c>
      <c r="B715" s="692" t="s">
        <v>917</v>
      </c>
      <c r="C715" s="692" t="s">
        <v>916</v>
      </c>
      <c r="D715" s="694"/>
      <c r="E715" s="695"/>
      <c r="F715" s="696" t="s">
        <v>4033</v>
      </c>
      <c r="G715" s="717" t="s">
        <v>771</v>
      </c>
      <c r="H715" s="709">
        <v>115225</v>
      </c>
      <c r="I715" s="698">
        <v>161950</v>
      </c>
      <c r="J715" s="699">
        <v>251650</v>
      </c>
      <c r="K715" s="700"/>
      <c r="L715" s="700"/>
      <c r="M715" s="700"/>
      <c r="N715" s="700"/>
      <c r="O715" s="700"/>
      <c r="P715" s="700"/>
      <c r="Q715" s="700"/>
      <c r="R715" s="700"/>
      <c r="S715" s="700"/>
    </row>
    <row r="716" spans="1:19" ht="22.5" hidden="1" customHeight="1">
      <c r="A716" s="692">
        <v>5</v>
      </c>
      <c r="B716" s="692" t="s">
        <v>917</v>
      </c>
      <c r="C716" s="692" t="s">
        <v>916</v>
      </c>
      <c r="D716" s="694"/>
      <c r="E716" s="695"/>
      <c r="F716" s="696" t="s">
        <v>4034</v>
      </c>
      <c r="G716" s="717" t="s">
        <v>772</v>
      </c>
      <c r="H716" s="697">
        <v>0</v>
      </c>
      <c r="I716" s="698">
        <v>0</v>
      </c>
      <c r="J716" s="699"/>
      <c r="K716" s="700"/>
      <c r="L716" s="700"/>
      <c r="M716" s="700"/>
      <c r="N716" s="700"/>
      <c r="O716" s="700"/>
      <c r="P716" s="700"/>
      <c r="Q716" s="700"/>
      <c r="R716" s="700"/>
      <c r="S716" s="700"/>
    </row>
    <row r="717" spans="1:19" ht="22.5" hidden="1" customHeight="1">
      <c r="A717" s="692">
        <v>5</v>
      </c>
      <c r="B717" s="692" t="s">
        <v>917</v>
      </c>
      <c r="C717" s="692" t="s">
        <v>916</v>
      </c>
      <c r="D717" s="694"/>
      <c r="E717" s="695"/>
      <c r="F717" s="696" t="s">
        <v>4035</v>
      </c>
      <c r="G717" s="717" t="s">
        <v>773</v>
      </c>
      <c r="H717" s="709">
        <v>0</v>
      </c>
      <c r="I717" s="698">
        <v>0</v>
      </c>
      <c r="J717" s="699"/>
      <c r="K717" s="700"/>
      <c r="L717" s="700"/>
      <c r="M717" s="700"/>
      <c r="N717" s="700"/>
      <c r="O717" s="700"/>
      <c r="P717" s="700"/>
      <c r="Q717" s="700"/>
      <c r="R717" s="700"/>
      <c r="S717" s="700"/>
    </row>
    <row r="718" spans="1:19" ht="22.5" hidden="1" customHeight="1">
      <c r="A718" s="692">
        <v>5</v>
      </c>
      <c r="B718" s="692" t="s">
        <v>917</v>
      </c>
      <c r="C718" s="692" t="s">
        <v>916</v>
      </c>
      <c r="D718" s="694"/>
      <c r="E718" s="695"/>
      <c r="F718" s="696" t="s">
        <v>4036</v>
      </c>
      <c r="G718" s="717" t="s">
        <v>774</v>
      </c>
      <c r="H718" s="709">
        <v>0</v>
      </c>
      <c r="I718" s="698">
        <v>0</v>
      </c>
      <c r="J718" s="699"/>
      <c r="K718" s="700"/>
      <c r="L718" s="700"/>
      <c r="M718" s="700"/>
      <c r="N718" s="700"/>
      <c r="O718" s="700"/>
      <c r="P718" s="700"/>
      <c r="Q718" s="700"/>
      <c r="R718" s="700"/>
      <c r="S718" s="700"/>
    </row>
    <row r="719" spans="1:19" ht="22.5" hidden="1" customHeight="1">
      <c r="A719" s="692">
        <v>5</v>
      </c>
      <c r="B719" s="692" t="s">
        <v>917</v>
      </c>
      <c r="C719" s="692" t="s">
        <v>916</v>
      </c>
      <c r="D719" s="694"/>
      <c r="E719" s="695"/>
      <c r="F719" s="696" t="s">
        <v>4037</v>
      </c>
      <c r="G719" s="717" t="s">
        <v>775</v>
      </c>
      <c r="H719" s="709">
        <v>0</v>
      </c>
      <c r="I719" s="698">
        <v>0</v>
      </c>
      <c r="J719" s="699"/>
      <c r="K719" s="700"/>
      <c r="L719" s="700"/>
      <c r="M719" s="700"/>
      <c r="N719" s="700"/>
      <c r="O719" s="700"/>
      <c r="P719" s="700"/>
      <c r="Q719" s="700"/>
      <c r="R719" s="700"/>
      <c r="S719" s="700"/>
    </row>
    <row r="720" spans="1:19" ht="22.5" hidden="1" customHeight="1">
      <c r="A720" s="692">
        <v>5</v>
      </c>
      <c r="B720" s="692" t="s">
        <v>917</v>
      </c>
      <c r="C720" s="692" t="s">
        <v>916</v>
      </c>
      <c r="D720" s="694"/>
      <c r="E720" s="695"/>
      <c r="F720" s="696" t="s">
        <v>4038</v>
      </c>
      <c r="G720" s="717" t="s">
        <v>776</v>
      </c>
      <c r="H720" s="709">
        <v>0</v>
      </c>
      <c r="I720" s="698">
        <v>0</v>
      </c>
      <c r="J720" s="699"/>
      <c r="K720" s="700"/>
      <c r="L720" s="700"/>
      <c r="M720" s="700"/>
      <c r="N720" s="700"/>
      <c r="O720" s="700"/>
      <c r="P720" s="700"/>
      <c r="Q720" s="700"/>
      <c r="R720" s="700"/>
      <c r="S720" s="700"/>
    </row>
    <row r="721" spans="1:19" ht="22.5" hidden="1" customHeight="1">
      <c r="A721" s="692">
        <v>5</v>
      </c>
      <c r="B721" s="692" t="s">
        <v>917</v>
      </c>
      <c r="C721" s="692" t="s">
        <v>916</v>
      </c>
      <c r="D721" s="694"/>
      <c r="E721" s="695"/>
      <c r="F721" s="696" t="s">
        <v>4039</v>
      </c>
      <c r="G721" s="717" t="s">
        <v>4040</v>
      </c>
      <c r="H721" s="709">
        <v>0</v>
      </c>
      <c r="I721" s="698">
        <v>0</v>
      </c>
      <c r="J721" s="699"/>
      <c r="K721" s="700"/>
      <c r="L721" s="700"/>
      <c r="M721" s="700"/>
      <c r="N721" s="700"/>
      <c r="O721" s="700"/>
      <c r="P721" s="700"/>
      <c r="Q721" s="700"/>
      <c r="R721" s="700"/>
      <c r="S721" s="700"/>
    </row>
    <row r="722" spans="1:19" ht="22.5" hidden="1" customHeight="1">
      <c r="A722" s="692">
        <v>5</v>
      </c>
      <c r="B722" s="692" t="s">
        <v>917</v>
      </c>
      <c r="C722" s="692" t="s">
        <v>916</v>
      </c>
      <c r="D722" s="694"/>
      <c r="E722" s="695"/>
      <c r="F722" s="696" t="s">
        <v>4041</v>
      </c>
      <c r="G722" s="717" t="s">
        <v>778</v>
      </c>
      <c r="H722" s="697">
        <v>0</v>
      </c>
      <c r="I722" s="698">
        <v>0</v>
      </c>
      <c r="J722" s="699">
        <v>1490683.5</v>
      </c>
      <c r="K722" s="700"/>
      <c r="L722" s="700"/>
      <c r="M722" s="700"/>
      <c r="N722" s="700"/>
      <c r="O722" s="700"/>
      <c r="P722" s="700"/>
      <c r="Q722" s="700"/>
      <c r="R722" s="700"/>
      <c r="S722" s="700"/>
    </row>
    <row r="723" spans="1:19" ht="22.5" hidden="1" customHeight="1">
      <c r="A723" s="692">
        <v>5</v>
      </c>
      <c r="B723" s="692" t="s">
        <v>917</v>
      </c>
      <c r="C723" s="692" t="s">
        <v>916</v>
      </c>
      <c r="D723" s="694"/>
      <c r="E723" s="695"/>
      <c r="F723" s="696" t="s">
        <v>4042</v>
      </c>
      <c r="G723" s="717" t="s">
        <v>779</v>
      </c>
      <c r="H723" s="709">
        <v>0</v>
      </c>
      <c r="I723" s="698">
        <v>0</v>
      </c>
      <c r="J723" s="699">
        <v>165631.5</v>
      </c>
      <c r="K723" s="700"/>
      <c r="L723" s="700"/>
      <c r="M723" s="700"/>
      <c r="N723" s="700"/>
      <c r="O723" s="700"/>
      <c r="P723" s="700"/>
      <c r="Q723" s="700"/>
      <c r="R723" s="700"/>
      <c r="S723" s="700"/>
    </row>
    <row r="724" spans="1:19" ht="22.5" hidden="1" customHeight="1">
      <c r="A724" s="692">
        <v>5</v>
      </c>
      <c r="B724" s="692" t="s">
        <v>917</v>
      </c>
      <c r="C724" s="692" t="s">
        <v>916</v>
      </c>
      <c r="D724" s="694"/>
      <c r="E724" s="695"/>
      <c r="F724" s="696" t="s">
        <v>4043</v>
      </c>
      <c r="G724" s="717" t="s">
        <v>780</v>
      </c>
      <c r="H724" s="697">
        <v>2211993.59</v>
      </c>
      <c r="I724" s="698">
        <v>5361993.59</v>
      </c>
      <c r="J724" s="699">
        <v>8277490.0599999996</v>
      </c>
      <c r="K724" s="700"/>
      <c r="L724" s="700"/>
      <c r="M724" s="700"/>
      <c r="N724" s="700"/>
      <c r="O724" s="700"/>
      <c r="P724" s="700"/>
      <c r="Q724" s="700"/>
      <c r="R724" s="700"/>
      <c r="S724" s="700"/>
    </row>
    <row r="725" spans="1:19" ht="22.5" hidden="1" customHeight="1">
      <c r="A725" s="692">
        <v>5</v>
      </c>
      <c r="B725" s="692" t="s">
        <v>917</v>
      </c>
      <c r="C725" s="692" t="s">
        <v>916</v>
      </c>
      <c r="D725" s="694"/>
      <c r="E725" s="695"/>
      <c r="F725" s="696" t="s">
        <v>4044</v>
      </c>
      <c r="G725" s="717" t="s">
        <v>781</v>
      </c>
      <c r="H725" s="697">
        <v>245777.06</v>
      </c>
      <c r="I725" s="698">
        <v>595777.06000000006</v>
      </c>
      <c r="J725" s="699">
        <v>919721.11</v>
      </c>
      <c r="K725" s="700"/>
      <c r="L725" s="700"/>
      <c r="M725" s="700"/>
      <c r="N725" s="700"/>
      <c r="O725" s="700"/>
      <c r="P725" s="700"/>
      <c r="Q725" s="700"/>
      <c r="R725" s="700"/>
      <c r="S725" s="700"/>
    </row>
    <row r="726" spans="1:19" ht="22.5" hidden="1" customHeight="1">
      <c r="A726" s="692">
        <v>5</v>
      </c>
      <c r="B726" s="692" t="s">
        <v>917</v>
      </c>
      <c r="C726" s="692" t="s">
        <v>916</v>
      </c>
      <c r="D726" s="694"/>
      <c r="E726" s="695"/>
      <c r="F726" s="696" t="s">
        <v>4045</v>
      </c>
      <c r="G726" s="717" t="s">
        <v>4046</v>
      </c>
      <c r="H726" s="709">
        <v>13500</v>
      </c>
      <c r="I726" s="698">
        <v>13500</v>
      </c>
      <c r="J726" s="699">
        <v>13500</v>
      </c>
      <c r="K726" s="700"/>
      <c r="L726" s="700"/>
      <c r="M726" s="700"/>
      <c r="N726" s="700"/>
      <c r="O726" s="700"/>
      <c r="P726" s="700"/>
      <c r="Q726" s="700"/>
      <c r="R726" s="700"/>
      <c r="S726" s="700"/>
    </row>
    <row r="727" spans="1:19" ht="22.5" hidden="1" customHeight="1">
      <c r="A727" s="692">
        <v>5</v>
      </c>
      <c r="B727" s="692" t="s">
        <v>917</v>
      </c>
      <c r="C727" s="692" t="s">
        <v>916</v>
      </c>
      <c r="D727" s="694"/>
      <c r="E727" s="695"/>
      <c r="F727" s="696" t="s">
        <v>4047</v>
      </c>
      <c r="G727" s="717" t="s">
        <v>4048</v>
      </c>
      <c r="H727" s="697">
        <v>0</v>
      </c>
      <c r="I727" s="698">
        <v>0</v>
      </c>
      <c r="J727" s="699"/>
      <c r="K727" s="700"/>
      <c r="L727" s="700"/>
      <c r="M727" s="700"/>
      <c r="N727" s="700"/>
      <c r="O727" s="700"/>
      <c r="P727" s="700"/>
      <c r="Q727" s="700"/>
      <c r="R727" s="700"/>
      <c r="S727" s="700"/>
    </row>
    <row r="728" spans="1:19" ht="22.5" hidden="1" customHeight="1">
      <c r="A728" s="692">
        <v>5</v>
      </c>
      <c r="B728" s="692" t="s">
        <v>917</v>
      </c>
      <c r="C728" s="692" t="s">
        <v>916</v>
      </c>
      <c r="D728" s="694"/>
      <c r="E728" s="695"/>
      <c r="F728" s="696" t="s">
        <v>3476</v>
      </c>
      <c r="G728" s="717" t="s">
        <v>4049</v>
      </c>
      <c r="H728" s="709">
        <v>209025.17</v>
      </c>
      <c r="I728" s="698">
        <v>411307.59</v>
      </c>
      <c r="J728" s="699">
        <v>620332.76</v>
      </c>
      <c r="K728" s="700"/>
      <c r="L728" s="700"/>
      <c r="M728" s="700"/>
      <c r="N728" s="700"/>
      <c r="O728" s="700"/>
      <c r="P728" s="700"/>
      <c r="Q728" s="700"/>
      <c r="R728" s="700"/>
      <c r="S728" s="700"/>
    </row>
    <row r="729" spans="1:19" ht="22.5" hidden="1" customHeight="1">
      <c r="A729" s="692">
        <v>5</v>
      </c>
      <c r="B729" s="692" t="s">
        <v>917</v>
      </c>
      <c r="C729" s="692" t="s">
        <v>916</v>
      </c>
      <c r="D729" s="694"/>
      <c r="E729" s="695"/>
      <c r="F729" s="696" t="s">
        <v>3477</v>
      </c>
      <c r="G729" s="717" t="s">
        <v>785</v>
      </c>
      <c r="H729" s="709">
        <v>2982636.68</v>
      </c>
      <c r="I729" s="698">
        <v>5869059.3200000003</v>
      </c>
      <c r="J729" s="699">
        <v>8851696.1400000006</v>
      </c>
      <c r="K729" s="700"/>
      <c r="L729" s="700"/>
      <c r="M729" s="700"/>
      <c r="N729" s="700"/>
      <c r="O729" s="700"/>
      <c r="P729" s="700"/>
      <c r="Q729" s="700"/>
      <c r="R729" s="700"/>
      <c r="S729" s="700"/>
    </row>
    <row r="730" spans="1:19" ht="22.5" hidden="1" customHeight="1">
      <c r="A730" s="692">
        <v>5</v>
      </c>
      <c r="B730" s="692" t="s">
        <v>917</v>
      </c>
      <c r="C730" s="692" t="s">
        <v>916</v>
      </c>
      <c r="D730" s="694"/>
      <c r="E730" s="695"/>
      <c r="F730" s="696" t="s">
        <v>3479</v>
      </c>
      <c r="G730" s="717" t="s">
        <v>786</v>
      </c>
      <c r="H730" s="709">
        <v>5012.49</v>
      </c>
      <c r="I730" s="698">
        <v>9863.2800000000007</v>
      </c>
      <c r="J730" s="699">
        <v>14875.76</v>
      </c>
      <c r="K730" s="700"/>
      <c r="L730" s="700"/>
      <c r="M730" s="700"/>
      <c r="N730" s="700"/>
      <c r="O730" s="700"/>
      <c r="P730" s="700"/>
      <c r="Q730" s="700"/>
      <c r="R730" s="700"/>
      <c r="S730" s="700"/>
    </row>
    <row r="731" spans="1:19" ht="22.5" hidden="1" customHeight="1">
      <c r="A731" s="692">
        <v>5</v>
      </c>
      <c r="B731" s="692" t="s">
        <v>917</v>
      </c>
      <c r="C731" s="692" t="s">
        <v>916</v>
      </c>
      <c r="D731" s="694"/>
      <c r="E731" s="695"/>
      <c r="F731" s="696" t="s">
        <v>3481</v>
      </c>
      <c r="G731" s="717" t="s">
        <v>787</v>
      </c>
      <c r="H731" s="709">
        <v>91124.17</v>
      </c>
      <c r="I731" s="698">
        <v>179308.83</v>
      </c>
      <c r="J731" s="699">
        <v>270432.99</v>
      </c>
      <c r="K731" s="700"/>
      <c r="L731" s="700"/>
      <c r="M731" s="700"/>
      <c r="N731" s="700"/>
      <c r="O731" s="700"/>
      <c r="P731" s="700"/>
      <c r="Q731" s="700"/>
      <c r="R731" s="700"/>
      <c r="S731" s="700"/>
    </row>
    <row r="732" spans="1:19" ht="22.5" hidden="1" customHeight="1">
      <c r="A732" s="692">
        <v>5</v>
      </c>
      <c r="B732" s="692" t="s">
        <v>917</v>
      </c>
      <c r="C732" s="692" t="s">
        <v>916</v>
      </c>
      <c r="D732" s="694"/>
      <c r="E732" s="695"/>
      <c r="F732" s="696" t="s">
        <v>3483</v>
      </c>
      <c r="G732" s="717" t="s">
        <v>2469</v>
      </c>
      <c r="H732" s="709">
        <v>0</v>
      </c>
      <c r="I732" s="698">
        <v>0</v>
      </c>
      <c r="J732" s="699"/>
      <c r="K732" s="700"/>
      <c r="L732" s="700"/>
      <c r="M732" s="700"/>
      <c r="N732" s="700"/>
      <c r="O732" s="700"/>
      <c r="P732" s="700"/>
      <c r="Q732" s="700"/>
      <c r="R732" s="700"/>
      <c r="S732" s="700"/>
    </row>
    <row r="733" spans="1:19" ht="22.5" hidden="1" customHeight="1">
      <c r="A733" s="692">
        <v>5</v>
      </c>
      <c r="B733" s="692" t="s">
        <v>917</v>
      </c>
      <c r="C733" s="692" t="s">
        <v>916</v>
      </c>
      <c r="D733" s="694"/>
      <c r="E733" s="695"/>
      <c r="F733" s="696" t="s">
        <v>3484</v>
      </c>
      <c r="G733" s="717" t="s">
        <v>789</v>
      </c>
      <c r="H733" s="709">
        <v>0</v>
      </c>
      <c r="I733" s="698">
        <v>0</v>
      </c>
      <c r="J733" s="699"/>
      <c r="K733" s="700"/>
      <c r="L733" s="700"/>
      <c r="M733" s="700"/>
      <c r="N733" s="700"/>
      <c r="O733" s="700"/>
      <c r="P733" s="700"/>
      <c r="Q733" s="700"/>
      <c r="R733" s="700"/>
      <c r="S733" s="700"/>
    </row>
    <row r="734" spans="1:19" ht="22.5" hidden="1" customHeight="1">
      <c r="A734" s="692">
        <v>5</v>
      </c>
      <c r="B734" s="692" t="s">
        <v>917</v>
      </c>
      <c r="C734" s="692" t="s">
        <v>916</v>
      </c>
      <c r="D734" s="694"/>
      <c r="E734" s="695"/>
      <c r="F734" s="696" t="s">
        <v>3486</v>
      </c>
      <c r="G734" s="717" t="s">
        <v>790</v>
      </c>
      <c r="H734" s="709">
        <v>0</v>
      </c>
      <c r="I734" s="698">
        <v>0</v>
      </c>
      <c r="J734" s="699"/>
      <c r="K734" s="700"/>
      <c r="L734" s="700"/>
      <c r="M734" s="700"/>
      <c r="N734" s="700"/>
      <c r="O734" s="700"/>
      <c r="P734" s="700"/>
      <c r="Q734" s="700"/>
      <c r="R734" s="700"/>
      <c r="S734" s="700"/>
    </row>
    <row r="735" spans="1:19" ht="22.5" hidden="1" customHeight="1">
      <c r="A735" s="692">
        <v>5</v>
      </c>
      <c r="B735" s="692" t="s">
        <v>917</v>
      </c>
      <c r="C735" s="692" t="s">
        <v>916</v>
      </c>
      <c r="D735" s="694"/>
      <c r="E735" s="695"/>
      <c r="F735" s="696" t="s">
        <v>3488</v>
      </c>
      <c r="G735" s="717" t="s">
        <v>791</v>
      </c>
      <c r="H735" s="709">
        <v>0</v>
      </c>
      <c r="I735" s="698">
        <v>0</v>
      </c>
      <c r="J735" s="699"/>
      <c r="K735" s="700"/>
      <c r="L735" s="700"/>
      <c r="M735" s="700"/>
      <c r="N735" s="700"/>
      <c r="O735" s="700"/>
      <c r="P735" s="700"/>
      <c r="Q735" s="700"/>
      <c r="R735" s="700"/>
      <c r="S735" s="700"/>
    </row>
    <row r="736" spans="1:19" ht="22.5" hidden="1" customHeight="1">
      <c r="A736" s="692">
        <v>5</v>
      </c>
      <c r="B736" s="692" t="s">
        <v>917</v>
      </c>
      <c r="C736" s="692" t="s">
        <v>916</v>
      </c>
      <c r="D736" s="694"/>
      <c r="E736" s="695"/>
      <c r="F736" s="696" t="s">
        <v>3489</v>
      </c>
      <c r="G736" s="717" t="s">
        <v>2470</v>
      </c>
      <c r="H736" s="709">
        <v>0</v>
      </c>
      <c r="I736" s="698">
        <v>0</v>
      </c>
      <c r="J736" s="699"/>
      <c r="K736" s="700"/>
      <c r="L736" s="700"/>
      <c r="M736" s="700"/>
      <c r="N736" s="700"/>
      <c r="O736" s="700"/>
      <c r="P736" s="700"/>
      <c r="Q736" s="700"/>
      <c r="R736" s="700"/>
      <c r="S736" s="700"/>
    </row>
    <row r="737" spans="1:19" ht="22.5" hidden="1" customHeight="1">
      <c r="A737" s="692">
        <v>5</v>
      </c>
      <c r="B737" s="692" t="s">
        <v>917</v>
      </c>
      <c r="C737" s="692" t="s">
        <v>916</v>
      </c>
      <c r="D737" s="694"/>
      <c r="E737" s="695"/>
      <c r="F737" s="696" t="s">
        <v>3490</v>
      </c>
      <c r="G737" s="717" t="s">
        <v>2471</v>
      </c>
      <c r="H737" s="709">
        <v>490575.48</v>
      </c>
      <c r="I737" s="698">
        <v>1009254.9</v>
      </c>
      <c r="J737" s="699">
        <v>1507300.22</v>
      </c>
      <c r="K737" s="700"/>
      <c r="L737" s="700"/>
      <c r="M737" s="700"/>
      <c r="N737" s="700"/>
      <c r="O737" s="700"/>
      <c r="P737" s="700"/>
      <c r="Q737" s="700"/>
      <c r="R737" s="700"/>
      <c r="S737" s="700"/>
    </row>
    <row r="738" spans="1:19" ht="22.5" hidden="1" customHeight="1">
      <c r="A738" s="692">
        <v>5</v>
      </c>
      <c r="B738" s="692" t="s">
        <v>917</v>
      </c>
      <c r="C738" s="692" t="s">
        <v>916</v>
      </c>
      <c r="D738" s="694"/>
      <c r="E738" s="695"/>
      <c r="F738" s="696" t="s">
        <v>3491</v>
      </c>
      <c r="G738" s="717" t="s">
        <v>2472</v>
      </c>
      <c r="H738" s="709">
        <v>147854.73000000001</v>
      </c>
      <c r="I738" s="698">
        <v>290939.96000000002</v>
      </c>
      <c r="J738" s="699">
        <v>438794.71</v>
      </c>
      <c r="K738" s="700"/>
      <c r="L738" s="700"/>
      <c r="M738" s="700"/>
      <c r="N738" s="700"/>
      <c r="O738" s="700"/>
      <c r="P738" s="700"/>
      <c r="Q738" s="700"/>
      <c r="R738" s="700"/>
      <c r="S738" s="700"/>
    </row>
    <row r="739" spans="1:19" ht="22.5" hidden="1" customHeight="1">
      <c r="A739" s="692">
        <v>5</v>
      </c>
      <c r="B739" s="692" t="s">
        <v>917</v>
      </c>
      <c r="C739" s="692" t="s">
        <v>916</v>
      </c>
      <c r="D739" s="694"/>
      <c r="E739" s="695"/>
      <c r="F739" s="696" t="s">
        <v>3492</v>
      </c>
      <c r="G739" s="717" t="s">
        <v>2473</v>
      </c>
      <c r="H739" s="709">
        <v>106744.94</v>
      </c>
      <c r="I739" s="698">
        <v>210499.87</v>
      </c>
      <c r="J739" s="699">
        <v>317713.31</v>
      </c>
      <c r="K739" s="700"/>
      <c r="L739" s="700"/>
      <c r="M739" s="700"/>
      <c r="N739" s="700"/>
      <c r="O739" s="700"/>
      <c r="P739" s="700"/>
      <c r="Q739" s="700"/>
      <c r="R739" s="700"/>
      <c r="S739" s="700"/>
    </row>
    <row r="740" spans="1:19" ht="22.5" hidden="1" customHeight="1">
      <c r="A740" s="692">
        <v>5</v>
      </c>
      <c r="B740" s="692" t="s">
        <v>917</v>
      </c>
      <c r="C740" s="692" t="s">
        <v>916</v>
      </c>
      <c r="D740" s="694"/>
      <c r="E740" s="695"/>
      <c r="F740" s="696" t="s">
        <v>3493</v>
      </c>
      <c r="G740" s="717" t="s">
        <v>2474</v>
      </c>
      <c r="H740" s="709">
        <v>38236.15</v>
      </c>
      <c r="I740" s="698">
        <v>75937.61</v>
      </c>
      <c r="J740" s="699">
        <v>115447.72</v>
      </c>
      <c r="K740" s="700"/>
      <c r="L740" s="700"/>
      <c r="M740" s="700"/>
      <c r="N740" s="700"/>
      <c r="O740" s="700"/>
      <c r="P740" s="700"/>
      <c r="Q740" s="700"/>
      <c r="R740" s="700"/>
      <c r="S740" s="700"/>
    </row>
    <row r="741" spans="1:19" ht="22.5" hidden="1" customHeight="1">
      <c r="A741" s="692">
        <v>5</v>
      </c>
      <c r="B741" s="692" t="s">
        <v>917</v>
      </c>
      <c r="C741" s="692" t="s">
        <v>916</v>
      </c>
      <c r="D741" s="694"/>
      <c r="E741" s="695"/>
      <c r="F741" s="696" t="s">
        <v>3494</v>
      </c>
      <c r="G741" s="717" t="s">
        <v>2475</v>
      </c>
      <c r="H741" s="709">
        <v>0</v>
      </c>
      <c r="I741" s="698">
        <v>0</v>
      </c>
      <c r="J741" s="699"/>
      <c r="K741" s="700"/>
      <c r="L741" s="700"/>
      <c r="M741" s="700"/>
      <c r="N741" s="700"/>
      <c r="O741" s="700"/>
      <c r="P741" s="700"/>
      <c r="Q741" s="700"/>
      <c r="R741" s="700"/>
      <c r="S741" s="700"/>
    </row>
    <row r="742" spans="1:19" ht="22.5" hidden="1" customHeight="1">
      <c r="A742" s="692">
        <v>5</v>
      </c>
      <c r="B742" s="692" t="s">
        <v>917</v>
      </c>
      <c r="C742" s="692" t="s">
        <v>916</v>
      </c>
      <c r="D742" s="694"/>
      <c r="E742" s="695"/>
      <c r="F742" s="696" t="s">
        <v>4050</v>
      </c>
      <c r="G742" s="717" t="s">
        <v>4051</v>
      </c>
      <c r="H742" s="709">
        <v>0</v>
      </c>
      <c r="I742" s="698">
        <v>0</v>
      </c>
      <c r="J742" s="699"/>
      <c r="K742" s="700"/>
      <c r="L742" s="700"/>
      <c r="M742" s="700"/>
      <c r="N742" s="700"/>
      <c r="O742" s="700"/>
      <c r="P742" s="700"/>
      <c r="Q742" s="700"/>
      <c r="R742" s="700"/>
      <c r="S742" s="700"/>
    </row>
    <row r="743" spans="1:19" ht="22.5" hidden="1" customHeight="1">
      <c r="A743" s="692">
        <v>5</v>
      </c>
      <c r="B743" s="692" t="s">
        <v>917</v>
      </c>
      <c r="C743" s="692" t="s">
        <v>916</v>
      </c>
      <c r="D743" s="694"/>
      <c r="E743" s="695"/>
      <c r="F743" s="696" t="s">
        <v>3495</v>
      </c>
      <c r="G743" s="717" t="s">
        <v>2476</v>
      </c>
      <c r="H743" s="709">
        <v>0</v>
      </c>
      <c r="I743" s="698">
        <v>0</v>
      </c>
      <c r="J743" s="699"/>
      <c r="K743" s="700"/>
      <c r="L743" s="700"/>
      <c r="M743" s="700"/>
      <c r="N743" s="700"/>
      <c r="O743" s="700"/>
      <c r="P743" s="700"/>
      <c r="Q743" s="700"/>
      <c r="R743" s="700"/>
      <c r="S743" s="700"/>
    </row>
    <row r="744" spans="1:19" ht="22.5" hidden="1" customHeight="1">
      <c r="A744" s="692">
        <v>5</v>
      </c>
      <c r="B744" s="692" t="s">
        <v>917</v>
      </c>
      <c r="C744" s="692" t="s">
        <v>916</v>
      </c>
      <c r="D744" s="694"/>
      <c r="E744" s="695"/>
      <c r="F744" s="696" t="s">
        <v>3496</v>
      </c>
      <c r="G744" s="717" t="s">
        <v>4052</v>
      </c>
      <c r="H744" s="709">
        <v>6925011.8099999996</v>
      </c>
      <c r="I744" s="698">
        <v>10883395.699999999</v>
      </c>
      <c r="J744" s="699">
        <v>15137904.699999999</v>
      </c>
      <c r="K744" s="700"/>
      <c r="L744" s="700"/>
      <c r="M744" s="700"/>
      <c r="N744" s="700"/>
      <c r="O744" s="700"/>
      <c r="P744" s="700"/>
      <c r="Q744" s="700"/>
      <c r="R744" s="700"/>
      <c r="S744" s="700"/>
    </row>
    <row r="745" spans="1:19" ht="22.5" hidden="1" customHeight="1">
      <c r="A745" s="692">
        <v>5</v>
      </c>
      <c r="B745" s="692" t="s">
        <v>917</v>
      </c>
      <c r="C745" s="692" t="s">
        <v>916</v>
      </c>
      <c r="D745" s="694"/>
      <c r="E745" s="695"/>
      <c r="F745" s="696" t="s">
        <v>3497</v>
      </c>
      <c r="G745" s="717" t="s">
        <v>2478</v>
      </c>
      <c r="H745" s="709">
        <v>368717.91</v>
      </c>
      <c r="I745" s="698">
        <v>725541.52</v>
      </c>
      <c r="J745" s="699">
        <v>1094258.5</v>
      </c>
      <c r="K745" s="700"/>
      <c r="L745" s="700"/>
      <c r="M745" s="700"/>
      <c r="N745" s="700"/>
      <c r="O745" s="700"/>
      <c r="P745" s="700"/>
      <c r="Q745" s="700"/>
      <c r="R745" s="700"/>
      <c r="S745" s="700"/>
    </row>
    <row r="746" spans="1:19" ht="22.5" hidden="1" customHeight="1">
      <c r="A746" s="692">
        <v>5</v>
      </c>
      <c r="B746" s="692" t="s">
        <v>917</v>
      </c>
      <c r="C746" s="692" t="s">
        <v>916</v>
      </c>
      <c r="D746" s="694"/>
      <c r="E746" s="695"/>
      <c r="F746" s="696" t="s">
        <v>3498</v>
      </c>
      <c r="G746" s="717" t="s">
        <v>802</v>
      </c>
      <c r="H746" s="709">
        <v>0</v>
      </c>
      <c r="I746" s="698">
        <v>0</v>
      </c>
      <c r="J746" s="699"/>
      <c r="K746" s="700"/>
      <c r="L746" s="700"/>
      <c r="M746" s="700"/>
      <c r="N746" s="700"/>
      <c r="O746" s="700"/>
      <c r="P746" s="700"/>
      <c r="Q746" s="700"/>
      <c r="R746" s="700"/>
      <c r="S746" s="700"/>
    </row>
    <row r="747" spans="1:19" ht="22.5" hidden="1" customHeight="1">
      <c r="A747" s="692">
        <v>5</v>
      </c>
      <c r="B747" s="692" t="s">
        <v>917</v>
      </c>
      <c r="C747" s="692" t="s">
        <v>916</v>
      </c>
      <c r="D747" s="694"/>
      <c r="E747" s="695"/>
      <c r="F747" s="696" t="s">
        <v>3499</v>
      </c>
      <c r="G747" s="717" t="s">
        <v>2479</v>
      </c>
      <c r="H747" s="709">
        <v>87831.98</v>
      </c>
      <c r="I747" s="698">
        <v>172830.7</v>
      </c>
      <c r="J747" s="699">
        <v>260662.64</v>
      </c>
      <c r="K747" s="700"/>
      <c r="L747" s="700"/>
      <c r="M747" s="700"/>
      <c r="N747" s="700"/>
      <c r="O747" s="700"/>
      <c r="P747" s="700"/>
      <c r="Q747" s="700"/>
      <c r="R747" s="700"/>
      <c r="S747" s="700"/>
    </row>
    <row r="748" spans="1:19" ht="22.5" hidden="1" customHeight="1">
      <c r="A748" s="692">
        <v>5</v>
      </c>
      <c r="B748" s="692" t="s">
        <v>917</v>
      </c>
      <c r="C748" s="692" t="s">
        <v>916</v>
      </c>
      <c r="D748" s="694"/>
      <c r="E748" s="695"/>
      <c r="F748" s="696" t="s">
        <v>3500</v>
      </c>
      <c r="G748" s="717" t="s">
        <v>804</v>
      </c>
      <c r="H748" s="709">
        <v>0</v>
      </c>
      <c r="I748" s="698">
        <v>0</v>
      </c>
      <c r="J748" s="699"/>
      <c r="K748" s="700"/>
      <c r="L748" s="700"/>
      <c r="M748" s="700"/>
      <c r="N748" s="700"/>
      <c r="O748" s="700"/>
      <c r="P748" s="700"/>
      <c r="Q748" s="700"/>
      <c r="R748" s="700"/>
      <c r="S748" s="700"/>
    </row>
    <row r="749" spans="1:19" ht="22.5" hidden="1" customHeight="1">
      <c r="A749" s="692">
        <v>5</v>
      </c>
      <c r="B749" s="692" t="s">
        <v>917</v>
      </c>
      <c r="C749" s="692" t="s">
        <v>916</v>
      </c>
      <c r="D749" s="694"/>
      <c r="E749" s="695"/>
      <c r="F749" s="696" t="s">
        <v>3501</v>
      </c>
      <c r="G749" s="717" t="s">
        <v>805</v>
      </c>
      <c r="H749" s="709">
        <v>0</v>
      </c>
      <c r="I749" s="698">
        <v>0</v>
      </c>
      <c r="J749" s="699"/>
      <c r="K749" s="700"/>
      <c r="L749" s="700"/>
      <c r="M749" s="700"/>
      <c r="N749" s="700"/>
      <c r="O749" s="700"/>
      <c r="P749" s="700"/>
      <c r="Q749" s="700"/>
      <c r="R749" s="700"/>
      <c r="S749" s="700"/>
    </row>
    <row r="750" spans="1:19" ht="22.5" hidden="1" customHeight="1">
      <c r="A750" s="692">
        <v>5</v>
      </c>
      <c r="B750" s="692" t="s">
        <v>917</v>
      </c>
      <c r="C750" s="692" t="s">
        <v>916</v>
      </c>
      <c r="D750" s="694"/>
      <c r="E750" s="695"/>
      <c r="F750" s="696" t="s">
        <v>3502</v>
      </c>
      <c r="G750" s="717" t="s">
        <v>806</v>
      </c>
      <c r="H750" s="709">
        <v>0</v>
      </c>
      <c r="I750" s="698">
        <v>0</v>
      </c>
      <c r="J750" s="699"/>
      <c r="K750" s="700"/>
      <c r="L750" s="700"/>
      <c r="M750" s="700"/>
      <c r="N750" s="700"/>
      <c r="O750" s="700"/>
      <c r="P750" s="700"/>
      <c r="Q750" s="700"/>
      <c r="R750" s="700"/>
      <c r="S750" s="700"/>
    </row>
    <row r="751" spans="1:19" ht="22.5" hidden="1" customHeight="1">
      <c r="A751" s="692">
        <v>5</v>
      </c>
      <c r="B751" s="692" t="s">
        <v>917</v>
      </c>
      <c r="C751" s="692" t="s">
        <v>916</v>
      </c>
      <c r="D751" s="694"/>
      <c r="E751" s="695"/>
      <c r="F751" s="696" t="s">
        <v>3503</v>
      </c>
      <c r="G751" s="717" t="s">
        <v>2480</v>
      </c>
      <c r="H751" s="709">
        <v>77870.570000000007</v>
      </c>
      <c r="I751" s="698">
        <v>154325.16</v>
      </c>
      <c r="J751" s="699">
        <v>233328.29</v>
      </c>
      <c r="K751" s="700"/>
      <c r="L751" s="700"/>
      <c r="M751" s="700"/>
      <c r="N751" s="700"/>
      <c r="O751" s="700"/>
      <c r="P751" s="700"/>
      <c r="Q751" s="700"/>
      <c r="R751" s="700"/>
      <c r="S751" s="700"/>
    </row>
    <row r="752" spans="1:19" ht="22.5" hidden="1" customHeight="1">
      <c r="A752" s="692">
        <v>5</v>
      </c>
      <c r="B752" s="692" t="s">
        <v>917</v>
      </c>
      <c r="C752" s="692" t="s">
        <v>916</v>
      </c>
      <c r="D752" s="694"/>
      <c r="E752" s="695"/>
      <c r="F752" s="696" t="s">
        <v>3504</v>
      </c>
      <c r="G752" s="717" t="s">
        <v>2481</v>
      </c>
      <c r="H752" s="709">
        <v>18789.689999999999</v>
      </c>
      <c r="I752" s="698">
        <v>36973.24</v>
      </c>
      <c r="J752" s="699">
        <v>55762.93</v>
      </c>
      <c r="K752" s="700"/>
      <c r="L752" s="700"/>
      <c r="M752" s="700"/>
      <c r="N752" s="700"/>
      <c r="O752" s="700"/>
      <c r="P752" s="700"/>
      <c r="Q752" s="700"/>
      <c r="R752" s="700"/>
      <c r="S752" s="700"/>
    </row>
    <row r="753" spans="1:19" ht="22.5" hidden="1" customHeight="1">
      <c r="A753" s="692">
        <v>5</v>
      </c>
      <c r="B753" s="692" t="s">
        <v>917</v>
      </c>
      <c r="C753" s="692" t="s">
        <v>916</v>
      </c>
      <c r="D753" s="694"/>
      <c r="E753" s="695"/>
      <c r="F753" s="696" t="s">
        <v>3505</v>
      </c>
      <c r="G753" s="717" t="s">
        <v>2482</v>
      </c>
      <c r="H753" s="709">
        <v>0</v>
      </c>
      <c r="I753" s="698">
        <v>0</v>
      </c>
      <c r="J753" s="699"/>
      <c r="K753" s="700"/>
      <c r="L753" s="700"/>
      <c r="M753" s="700"/>
      <c r="N753" s="700"/>
      <c r="O753" s="700"/>
      <c r="P753" s="700"/>
      <c r="Q753" s="700"/>
      <c r="R753" s="700"/>
      <c r="S753" s="700"/>
    </row>
    <row r="754" spans="1:19" ht="22.5" hidden="1" customHeight="1">
      <c r="A754" s="692">
        <v>5</v>
      </c>
      <c r="B754" s="692" t="s">
        <v>917</v>
      </c>
      <c r="C754" s="692" t="s">
        <v>916</v>
      </c>
      <c r="D754" s="694"/>
      <c r="E754" s="695"/>
      <c r="F754" s="696" t="s">
        <v>3506</v>
      </c>
      <c r="G754" s="717" t="s">
        <v>2483</v>
      </c>
      <c r="H754" s="709">
        <v>0</v>
      </c>
      <c r="I754" s="698">
        <v>0</v>
      </c>
      <c r="J754" s="699"/>
      <c r="K754" s="700"/>
      <c r="L754" s="700"/>
      <c r="M754" s="700"/>
      <c r="N754" s="700"/>
      <c r="O754" s="700"/>
      <c r="P754" s="700"/>
      <c r="Q754" s="700"/>
      <c r="R754" s="700"/>
      <c r="S754" s="700"/>
    </row>
    <row r="755" spans="1:19" ht="22.5" hidden="1" customHeight="1">
      <c r="A755" s="692">
        <v>5</v>
      </c>
      <c r="B755" s="692" t="s">
        <v>917</v>
      </c>
      <c r="C755" s="692" t="s">
        <v>916</v>
      </c>
      <c r="D755" s="694"/>
      <c r="E755" s="695"/>
      <c r="F755" s="696" t="s">
        <v>3508</v>
      </c>
      <c r="G755" s="717" t="s">
        <v>4053</v>
      </c>
      <c r="H755" s="697">
        <v>0</v>
      </c>
      <c r="I755" s="698">
        <v>0</v>
      </c>
      <c r="J755" s="699"/>
      <c r="K755" s="700"/>
      <c r="L755" s="700"/>
      <c r="M755" s="700"/>
      <c r="N755" s="700"/>
      <c r="O755" s="700"/>
      <c r="P755" s="700"/>
      <c r="Q755" s="700"/>
      <c r="R755" s="700"/>
      <c r="S755" s="700"/>
    </row>
    <row r="756" spans="1:19" ht="22.5" hidden="1" customHeight="1">
      <c r="A756" s="692">
        <v>5</v>
      </c>
      <c r="B756" s="692" t="s">
        <v>917</v>
      </c>
      <c r="C756" s="692" t="s">
        <v>916</v>
      </c>
      <c r="D756" s="694"/>
      <c r="E756" s="695"/>
      <c r="F756" s="696" t="s">
        <v>3509</v>
      </c>
      <c r="G756" s="717" t="s">
        <v>4054</v>
      </c>
      <c r="H756" s="697">
        <v>10189.049999999999</v>
      </c>
      <c r="I756" s="698">
        <v>20378.099999999999</v>
      </c>
      <c r="J756" s="699">
        <v>30567.15</v>
      </c>
      <c r="K756" s="700"/>
      <c r="L756" s="700"/>
      <c r="M756" s="700"/>
      <c r="N756" s="700"/>
      <c r="O756" s="700"/>
      <c r="P756" s="700"/>
      <c r="Q756" s="700"/>
      <c r="R756" s="700"/>
      <c r="S756" s="700"/>
    </row>
    <row r="757" spans="1:19" ht="22.5" hidden="1" customHeight="1">
      <c r="A757" s="692">
        <v>5</v>
      </c>
      <c r="B757" s="692" t="s">
        <v>917</v>
      </c>
      <c r="C757" s="692" t="s">
        <v>916</v>
      </c>
      <c r="D757" s="694"/>
      <c r="E757" s="695"/>
      <c r="F757" s="696" t="s">
        <v>3510</v>
      </c>
      <c r="G757" s="717" t="s">
        <v>4055</v>
      </c>
      <c r="H757" s="697">
        <v>0</v>
      </c>
      <c r="I757" s="698">
        <v>0</v>
      </c>
      <c r="J757" s="699"/>
      <c r="K757" s="700"/>
      <c r="L757" s="700"/>
      <c r="M757" s="700"/>
      <c r="N757" s="700"/>
      <c r="O757" s="700"/>
      <c r="P757" s="700"/>
      <c r="Q757" s="700"/>
      <c r="R757" s="700"/>
      <c r="S757" s="700"/>
    </row>
    <row r="758" spans="1:19" ht="22.5" hidden="1" customHeight="1">
      <c r="A758" s="692">
        <v>5</v>
      </c>
      <c r="B758" s="692" t="s">
        <v>917</v>
      </c>
      <c r="C758" s="692" t="s">
        <v>916</v>
      </c>
      <c r="D758" s="694"/>
      <c r="E758" s="695"/>
      <c r="F758" s="696" t="s">
        <v>3511</v>
      </c>
      <c r="G758" s="717" t="s">
        <v>4056</v>
      </c>
      <c r="H758" s="697">
        <v>83997.3</v>
      </c>
      <c r="I758" s="698">
        <v>167994.6</v>
      </c>
      <c r="J758" s="699">
        <v>251991.9</v>
      </c>
      <c r="K758" s="700"/>
      <c r="L758" s="700"/>
      <c r="M758" s="700"/>
      <c r="N758" s="700"/>
      <c r="O758" s="700"/>
      <c r="P758" s="700"/>
      <c r="Q758" s="700"/>
      <c r="R758" s="700"/>
      <c r="S758" s="700"/>
    </row>
    <row r="759" spans="1:19" ht="22.5" hidden="1" customHeight="1">
      <c r="A759" s="692">
        <v>5</v>
      </c>
      <c r="B759" s="692" t="s">
        <v>917</v>
      </c>
      <c r="C759" s="692" t="s">
        <v>916</v>
      </c>
      <c r="D759" s="694"/>
      <c r="E759" s="695"/>
      <c r="F759" s="696" t="s">
        <v>3512</v>
      </c>
      <c r="G759" s="717" t="s">
        <v>4057</v>
      </c>
      <c r="H759" s="697">
        <v>0</v>
      </c>
      <c r="I759" s="698">
        <v>0</v>
      </c>
      <c r="J759" s="699"/>
      <c r="K759" s="700"/>
      <c r="L759" s="700"/>
      <c r="M759" s="700"/>
      <c r="N759" s="700"/>
      <c r="O759" s="700"/>
      <c r="P759" s="700"/>
      <c r="Q759" s="700"/>
      <c r="R759" s="700"/>
      <c r="S759" s="700"/>
    </row>
    <row r="760" spans="1:19" ht="22.5" hidden="1" customHeight="1">
      <c r="A760" s="692">
        <v>5</v>
      </c>
      <c r="B760" s="692" t="s">
        <v>917</v>
      </c>
      <c r="C760" s="692" t="s">
        <v>916</v>
      </c>
      <c r="D760" s="694"/>
      <c r="E760" s="695"/>
      <c r="F760" s="696" t="s">
        <v>3513</v>
      </c>
      <c r="G760" s="717" t="s">
        <v>816</v>
      </c>
      <c r="H760" s="697">
        <v>0</v>
      </c>
      <c r="I760" s="698">
        <v>0</v>
      </c>
      <c r="J760" s="699"/>
      <c r="K760" s="700"/>
      <c r="L760" s="700"/>
      <c r="M760" s="700"/>
      <c r="N760" s="700"/>
      <c r="O760" s="700"/>
      <c r="P760" s="700"/>
      <c r="Q760" s="700"/>
      <c r="R760" s="700"/>
      <c r="S760" s="700"/>
    </row>
    <row r="761" spans="1:19" ht="22.5" hidden="1" customHeight="1">
      <c r="A761" s="692">
        <v>5</v>
      </c>
      <c r="B761" s="692" t="s">
        <v>917</v>
      </c>
      <c r="C761" s="692" t="s">
        <v>916</v>
      </c>
      <c r="D761" s="694"/>
      <c r="E761" s="695"/>
      <c r="F761" s="696" t="s">
        <v>3514</v>
      </c>
      <c r="G761" s="717" t="s">
        <v>4058</v>
      </c>
      <c r="H761" s="697">
        <v>0</v>
      </c>
      <c r="I761" s="698">
        <v>0</v>
      </c>
      <c r="J761" s="699"/>
      <c r="K761" s="700"/>
      <c r="L761" s="700"/>
      <c r="M761" s="700"/>
      <c r="N761" s="700"/>
      <c r="O761" s="700"/>
      <c r="P761" s="700"/>
      <c r="Q761" s="700"/>
      <c r="R761" s="700"/>
      <c r="S761" s="700"/>
    </row>
    <row r="762" spans="1:19" ht="22.5" hidden="1" customHeight="1">
      <c r="A762" s="692">
        <v>5</v>
      </c>
      <c r="B762" s="692" t="s">
        <v>917</v>
      </c>
      <c r="C762" s="692" t="s">
        <v>916</v>
      </c>
      <c r="D762" s="694"/>
      <c r="E762" s="695"/>
      <c r="F762" s="696" t="s">
        <v>3515</v>
      </c>
      <c r="G762" s="717" t="s">
        <v>818</v>
      </c>
      <c r="H762" s="697">
        <v>0</v>
      </c>
      <c r="I762" s="698">
        <v>0</v>
      </c>
      <c r="J762" s="699"/>
      <c r="K762" s="700"/>
      <c r="L762" s="700"/>
      <c r="M762" s="700"/>
      <c r="N762" s="700"/>
      <c r="O762" s="700"/>
      <c r="P762" s="700"/>
      <c r="Q762" s="700"/>
      <c r="R762" s="700"/>
      <c r="S762" s="700"/>
    </row>
    <row r="763" spans="1:19" ht="22.5" hidden="1" customHeight="1">
      <c r="A763" s="692">
        <v>5</v>
      </c>
      <c r="B763" s="692" t="s">
        <v>917</v>
      </c>
      <c r="C763" s="692" t="s">
        <v>916</v>
      </c>
      <c r="D763" s="694"/>
      <c r="E763" s="695"/>
      <c r="F763" s="696" t="s">
        <v>3516</v>
      </c>
      <c r="G763" s="717" t="s">
        <v>819</v>
      </c>
      <c r="H763" s="709">
        <v>0</v>
      </c>
      <c r="I763" s="698">
        <v>0</v>
      </c>
      <c r="J763" s="699"/>
      <c r="K763" s="700"/>
      <c r="L763" s="700"/>
      <c r="M763" s="700"/>
      <c r="N763" s="700"/>
      <c r="O763" s="700"/>
      <c r="P763" s="700"/>
      <c r="Q763" s="700"/>
      <c r="R763" s="700"/>
      <c r="S763" s="700"/>
    </row>
    <row r="764" spans="1:19" ht="22.5" hidden="1" customHeight="1">
      <c r="A764" s="692">
        <v>5</v>
      </c>
      <c r="B764" s="692" t="s">
        <v>917</v>
      </c>
      <c r="C764" s="692" t="s">
        <v>916</v>
      </c>
      <c r="D764" s="694"/>
      <c r="E764" s="695"/>
      <c r="F764" s="696" t="s">
        <v>3517</v>
      </c>
      <c r="G764" s="717" t="s">
        <v>4059</v>
      </c>
      <c r="H764" s="697">
        <v>0</v>
      </c>
      <c r="I764" s="698">
        <v>0</v>
      </c>
      <c r="J764" s="699"/>
      <c r="K764" s="700"/>
      <c r="L764" s="700"/>
      <c r="M764" s="700"/>
      <c r="N764" s="700"/>
      <c r="O764" s="700"/>
      <c r="P764" s="700"/>
      <c r="Q764" s="700"/>
      <c r="R764" s="700"/>
      <c r="S764" s="700"/>
    </row>
    <row r="765" spans="1:19" ht="22.5" hidden="1" customHeight="1">
      <c r="A765" s="692">
        <v>5</v>
      </c>
      <c r="B765" s="692" t="s">
        <v>917</v>
      </c>
      <c r="C765" s="692" t="s">
        <v>916</v>
      </c>
      <c r="D765" s="694"/>
      <c r="E765" s="695"/>
      <c r="F765" s="696" t="s">
        <v>3518</v>
      </c>
      <c r="G765" s="717" t="s">
        <v>4060</v>
      </c>
      <c r="H765" s="697">
        <v>0</v>
      </c>
      <c r="I765" s="698">
        <v>0</v>
      </c>
      <c r="J765" s="699"/>
      <c r="K765" s="700"/>
      <c r="L765" s="700"/>
      <c r="M765" s="700"/>
      <c r="N765" s="700"/>
      <c r="O765" s="700"/>
      <c r="P765" s="700"/>
      <c r="Q765" s="700"/>
      <c r="R765" s="700"/>
      <c r="S765" s="700"/>
    </row>
    <row r="766" spans="1:19" ht="22.5" hidden="1" customHeight="1">
      <c r="A766" s="692">
        <v>5</v>
      </c>
      <c r="B766" s="692" t="s">
        <v>917</v>
      </c>
      <c r="C766" s="692" t="s">
        <v>916</v>
      </c>
      <c r="D766" s="694"/>
      <c r="E766" s="695"/>
      <c r="F766" s="696" t="s">
        <v>3519</v>
      </c>
      <c r="G766" s="717" t="s">
        <v>822</v>
      </c>
      <c r="H766" s="697">
        <v>0</v>
      </c>
      <c r="I766" s="698">
        <v>0</v>
      </c>
      <c r="J766" s="699"/>
      <c r="K766" s="700"/>
      <c r="L766" s="700"/>
      <c r="M766" s="700"/>
      <c r="N766" s="700"/>
      <c r="O766" s="700"/>
      <c r="P766" s="700"/>
      <c r="Q766" s="700"/>
      <c r="R766" s="700"/>
      <c r="S766" s="700"/>
    </row>
    <row r="767" spans="1:19" ht="22.5" hidden="1" customHeight="1">
      <c r="A767" s="692">
        <v>5</v>
      </c>
      <c r="B767" s="692" t="s">
        <v>917</v>
      </c>
      <c r="C767" s="692" t="s">
        <v>916</v>
      </c>
      <c r="D767" s="694"/>
      <c r="E767" s="695"/>
      <c r="F767" s="696" t="s">
        <v>3520</v>
      </c>
      <c r="G767" s="717" t="s">
        <v>823</v>
      </c>
      <c r="H767" s="697">
        <v>0</v>
      </c>
      <c r="I767" s="698">
        <v>0</v>
      </c>
      <c r="J767" s="699"/>
      <c r="K767" s="700"/>
      <c r="L767" s="700"/>
      <c r="M767" s="700"/>
      <c r="N767" s="700"/>
      <c r="O767" s="700"/>
      <c r="P767" s="700"/>
      <c r="Q767" s="700"/>
      <c r="R767" s="700"/>
      <c r="S767" s="700"/>
    </row>
    <row r="768" spans="1:19" ht="22.5" hidden="1" customHeight="1">
      <c r="A768" s="692">
        <v>5</v>
      </c>
      <c r="B768" s="692" t="s">
        <v>917</v>
      </c>
      <c r="C768" s="692" t="s">
        <v>916</v>
      </c>
      <c r="D768" s="694"/>
      <c r="E768" s="695"/>
      <c r="F768" s="696" t="s">
        <v>3521</v>
      </c>
      <c r="G768" s="717" t="s">
        <v>824</v>
      </c>
      <c r="H768" s="709">
        <v>0</v>
      </c>
      <c r="I768" s="698">
        <v>0</v>
      </c>
      <c r="J768" s="699"/>
      <c r="K768" s="700"/>
      <c r="L768" s="700"/>
      <c r="M768" s="700"/>
      <c r="N768" s="700"/>
      <c r="O768" s="700"/>
      <c r="P768" s="700"/>
      <c r="Q768" s="700"/>
      <c r="R768" s="700"/>
      <c r="S768" s="700"/>
    </row>
    <row r="769" spans="1:19" ht="22.5" hidden="1" customHeight="1">
      <c r="A769" s="692">
        <v>5</v>
      </c>
      <c r="B769" s="692" t="s">
        <v>917</v>
      </c>
      <c r="C769" s="692" t="s">
        <v>916</v>
      </c>
      <c r="D769" s="694"/>
      <c r="E769" s="695"/>
      <c r="F769" s="696" t="s">
        <v>3522</v>
      </c>
      <c r="G769" s="717" t="s">
        <v>4061</v>
      </c>
      <c r="H769" s="709">
        <v>0</v>
      </c>
      <c r="I769" s="698">
        <v>0</v>
      </c>
      <c r="J769" s="699"/>
      <c r="K769" s="700"/>
      <c r="L769" s="700"/>
      <c r="M769" s="700"/>
      <c r="N769" s="700"/>
      <c r="O769" s="700"/>
      <c r="P769" s="700"/>
      <c r="Q769" s="700"/>
      <c r="R769" s="700"/>
      <c r="S769" s="700"/>
    </row>
    <row r="770" spans="1:19" ht="22.5" hidden="1" customHeight="1">
      <c r="A770" s="692">
        <v>5</v>
      </c>
      <c r="B770" s="692" t="s">
        <v>917</v>
      </c>
      <c r="C770" s="692" t="s">
        <v>916</v>
      </c>
      <c r="D770" s="694"/>
      <c r="E770" s="695"/>
      <c r="F770" s="696" t="s">
        <v>3523</v>
      </c>
      <c r="G770" s="717" t="s">
        <v>4062</v>
      </c>
      <c r="H770" s="697">
        <v>176959.5</v>
      </c>
      <c r="I770" s="698">
        <v>353918</v>
      </c>
      <c r="J770" s="699">
        <v>527374.5</v>
      </c>
      <c r="K770" s="700"/>
      <c r="L770" s="700"/>
      <c r="M770" s="700"/>
      <c r="N770" s="700"/>
      <c r="O770" s="700"/>
      <c r="P770" s="700"/>
      <c r="Q770" s="700"/>
      <c r="R770" s="700"/>
      <c r="S770" s="700"/>
    </row>
    <row r="771" spans="1:19" ht="22.5" hidden="1" customHeight="1">
      <c r="A771" s="692">
        <v>5</v>
      </c>
      <c r="B771" s="692" t="s">
        <v>917</v>
      </c>
      <c r="C771" s="692" t="s">
        <v>916</v>
      </c>
      <c r="D771" s="694"/>
      <c r="E771" s="695"/>
      <c r="F771" s="696" t="s">
        <v>3524</v>
      </c>
      <c r="G771" s="717" t="s">
        <v>827</v>
      </c>
      <c r="H771" s="697">
        <v>5041.67</v>
      </c>
      <c r="I771" s="698">
        <v>10083.34</v>
      </c>
      <c r="J771" s="699">
        <v>15125.01</v>
      </c>
      <c r="K771" s="700"/>
      <c r="L771" s="700"/>
      <c r="M771" s="700"/>
      <c r="N771" s="700"/>
      <c r="O771" s="700"/>
      <c r="P771" s="700"/>
      <c r="Q771" s="700"/>
      <c r="R771" s="700"/>
      <c r="S771" s="700"/>
    </row>
    <row r="772" spans="1:19" ht="22.5" hidden="1" customHeight="1">
      <c r="A772" s="692">
        <v>5</v>
      </c>
      <c r="B772" s="692" t="s">
        <v>917</v>
      </c>
      <c r="C772" s="692" t="s">
        <v>916</v>
      </c>
      <c r="D772" s="694"/>
      <c r="E772" s="695"/>
      <c r="F772" s="696" t="s">
        <v>3525</v>
      </c>
      <c r="G772" s="717" t="s">
        <v>828</v>
      </c>
      <c r="H772" s="697">
        <v>0</v>
      </c>
      <c r="I772" s="698">
        <v>0</v>
      </c>
      <c r="J772" s="699"/>
      <c r="K772" s="700"/>
      <c r="L772" s="700"/>
      <c r="M772" s="700"/>
      <c r="N772" s="700"/>
      <c r="O772" s="700"/>
      <c r="P772" s="700"/>
      <c r="Q772" s="700"/>
      <c r="R772" s="700"/>
      <c r="S772" s="700"/>
    </row>
    <row r="773" spans="1:19" ht="22.5" hidden="1" customHeight="1">
      <c r="A773" s="692">
        <v>5</v>
      </c>
      <c r="B773" s="692" t="s">
        <v>917</v>
      </c>
      <c r="C773" s="692" t="s">
        <v>916</v>
      </c>
      <c r="D773" s="694"/>
      <c r="E773" s="695"/>
      <c r="F773" s="696" t="s">
        <v>3526</v>
      </c>
      <c r="G773" s="717" t="s">
        <v>829</v>
      </c>
      <c r="H773" s="709">
        <v>0</v>
      </c>
      <c r="I773" s="698">
        <v>0</v>
      </c>
      <c r="J773" s="699"/>
      <c r="K773" s="700"/>
      <c r="L773" s="700"/>
      <c r="M773" s="700"/>
      <c r="N773" s="700"/>
      <c r="O773" s="700"/>
      <c r="P773" s="700"/>
      <c r="Q773" s="700"/>
      <c r="R773" s="700"/>
      <c r="S773" s="700"/>
    </row>
    <row r="774" spans="1:19" ht="22.5" hidden="1" customHeight="1">
      <c r="A774" s="692">
        <v>5</v>
      </c>
      <c r="B774" s="692" t="s">
        <v>917</v>
      </c>
      <c r="C774" s="692" t="s">
        <v>916</v>
      </c>
      <c r="D774" s="694"/>
      <c r="E774" s="695"/>
      <c r="F774" s="696" t="s">
        <v>3527</v>
      </c>
      <c r="G774" s="717" t="s">
        <v>4063</v>
      </c>
      <c r="H774" s="709">
        <v>0</v>
      </c>
      <c r="I774" s="698">
        <v>0</v>
      </c>
      <c r="J774" s="699"/>
      <c r="K774" s="700"/>
      <c r="L774" s="700"/>
      <c r="M774" s="700"/>
      <c r="N774" s="700"/>
      <c r="O774" s="700"/>
      <c r="P774" s="700"/>
      <c r="Q774" s="700"/>
      <c r="R774" s="700"/>
      <c r="S774" s="700"/>
    </row>
    <row r="775" spans="1:19" ht="22.5" hidden="1" customHeight="1">
      <c r="A775" s="692">
        <v>5</v>
      </c>
      <c r="B775" s="692" t="s">
        <v>917</v>
      </c>
      <c r="C775" s="692" t="s">
        <v>916</v>
      </c>
      <c r="D775" s="694"/>
      <c r="E775" s="695"/>
      <c r="F775" s="696" t="s">
        <v>3528</v>
      </c>
      <c r="G775" s="717" t="s">
        <v>4064</v>
      </c>
      <c r="H775" s="709">
        <v>0</v>
      </c>
      <c r="I775" s="698">
        <v>0</v>
      </c>
      <c r="J775" s="699"/>
      <c r="K775" s="700"/>
      <c r="L775" s="700"/>
      <c r="M775" s="700"/>
      <c r="N775" s="700"/>
      <c r="O775" s="700"/>
      <c r="P775" s="700"/>
      <c r="Q775" s="700"/>
      <c r="R775" s="700"/>
      <c r="S775" s="700"/>
    </row>
    <row r="776" spans="1:19" ht="22.5" hidden="1" customHeight="1">
      <c r="A776" s="692">
        <v>5</v>
      </c>
      <c r="B776" s="692" t="s">
        <v>917</v>
      </c>
      <c r="C776" s="692" t="s">
        <v>916</v>
      </c>
      <c r="D776" s="694"/>
      <c r="E776" s="695"/>
      <c r="F776" s="696" t="s">
        <v>3529</v>
      </c>
      <c r="G776" s="717" t="s">
        <v>4065</v>
      </c>
      <c r="H776" s="709">
        <v>100183.83</v>
      </c>
      <c r="I776" s="698">
        <v>156576.32999999999</v>
      </c>
      <c r="J776" s="699">
        <v>156576.32999999999</v>
      </c>
      <c r="K776" s="700"/>
      <c r="L776" s="700"/>
      <c r="M776" s="700"/>
      <c r="N776" s="700"/>
      <c r="O776" s="700"/>
      <c r="P776" s="700"/>
      <c r="Q776" s="700"/>
      <c r="R776" s="700"/>
      <c r="S776" s="700"/>
    </row>
    <row r="777" spans="1:19" ht="22.5" hidden="1" customHeight="1">
      <c r="A777" s="692">
        <v>5</v>
      </c>
      <c r="B777" s="692" t="s">
        <v>917</v>
      </c>
      <c r="C777" s="692" t="s">
        <v>916</v>
      </c>
      <c r="D777" s="694"/>
      <c r="E777" s="695"/>
      <c r="F777" s="696" t="s">
        <v>3530</v>
      </c>
      <c r="G777" s="717" t="s">
        <v>4066</v>
      </c>
      <c r="H777" s="709">
        <v>0</v>
      </c>
      <c r="I777" s="698">
        <v>0</v>
      </c>
      <c r="J777" s="699"/>
      <c r="K777" s="700"/>
      <c r="L777" s="700"/>
      <c r="M777" s="700"/>
      <c r="N777" s="700"/>
      <c r="O777" s="700"/>
      <c r="P777" s="700"/>
      <c r="Q777" s="700"/>
      <c r="R777" s="700"/>
      <c r="S777" s="700"/>
    </row>
    <row r="778" spans="1:19" ht="22.5" hidden="1" customHeight="1">
      <c r="A778" s="692">
        <v>5</v>
      </c>
      <c r="B778" s="692" t="s">
        <v>917</v>
      </c>
      <c r="C778" s="692" t="s">
        <v>916</v>
      </c>
      <c r="D778" s="694"/>
      <c r="E778" s="695"/>
      <c r="F778" s="696" t="s">
        <v>3661</v>
      </c>
      <c r="G778" s="717" t="s">
        <v>3662</v>
      </c>
      <c r="H778" s="709">
        <v>0</v>
      </c>
      <c r="I778" s="698">
        <v>0</v>
      </c>
      <c r="J778" s="699"/>
      <c r="K778" s="700"/>
      <c r="L778" s="700"/>
      <c r="M778" s="700"/>
      <c r="N778" s="700"/>
      <c r="O778" s="700"/>
      <c r="P778" s="700"/>
      <c r="Q778" s="700"/>
      <c r="R778" s="700"/>
      <c r="S778" s="700"/>
    </row>
    <row r="779" spans="1:19" ht="22.5" hidden="1" customHeight="1">
      <c r="A779" s="692">
        <v>5</v>
      </c>
      <c r="B779" s="692" t="s">
        <v>917</v>
      </c>
      <c r="C779" s="692" t="s">
        <v>916</v>
      </c>
      <c r="D779" s="694"/>
      <c r="E779" s="695"/>
      <c r="F779" s="696" t="s">
        <v>3531</v>
      </c>
      <c r="G779" s="717" t="s">
        <v>835</v>
      </c>
      <c r="H779" s="709">
        <v>0</v>
      </c>
      <c r="I779" s="698">
        <v>0</v>
      </c>
      <c r="J779" s="699"/>
      <c r="K779" s="700"/>
      <c r="L779" s="700"/>
      <c r="M779" s="700"/>
      <c r="N779" s="700"/>
      <c r="O779" s="700"/>
      <c r="P779" s="700"/>
      <c r="Q779" s="700"/>
      <c r="R779" s="700"/>
      <c r="S779" s="700"/>
    </row>
    <row r="780" spans="1:19" ht="22.5" hidden="1" customHeight="1">
      <c r="A780" s="692">
        <v>5</v>
      </c>
      <c r="B780" s="692" t="s">
        <v>917</v>
      </c>
      <c r="C780" s="692" t="s">
        <v>916</v>
      </c>
      <c r="D780" s="694"/>
      <c r="E780" s="695"/>
      <c r="F780" s="696" t="s">
        <v>3532</v>
      </c>
      <c r="G780" s="717" t="s">
        <v>836</v>
      </c>
      <c r="H780" s="709">
        <v>0</v>
      </c>
      <c r="I780" s="698">
        <v>0</v>
      </c>
      <c r="J780" s="699"/>
      <c r="K780" s="700"/>
      <c r="L780" s="700"/>
      <c r="M780" s="700"/>
      <c r="N780" s="700"/>
      <c r="O780" s="700"/>
      <c r="P780" s="700"/>
      <c r="Q780" s="700"/>
      <c r="R780" s="700"/>
      <c r="S780" s="700"/>
    </row>
    <row r="781" spans="1:19" ht="22.5" hidden="1" customHeight="1">
      <c r="A781" s="692">
        <v>5</v>
      </c>
      <c r="B781" s="692" t="s">
        <v>917</v>
      </c>
      <c r="C781" s="692" t="s">
        <v>916</v>
      </c>
      <c r="D781" s="694"/>
      <c r="E781" s="695"/>
      <c r="F781" s="696" t="s">
        <v>3533</v>
      </c>
      <c r="G781" s="717" t="s">
        <v>837</v>
      </c>
      <c r="H781" s="709">
        <v>0</v>
      </c>
      <c r="I781" s="698">
        <v>0</v>
      </c>
      <c r="J781" s="699"/>
      <c r="K781" s="700"/>
      <c r="L781" s="700"/>
      <c r="M781" s="700"/>
      <c r="N781" s="700"/>
      <c r="O781" s="700"/>
      <c r="P781" s="700"/>
      <c r="Q781" s="700"/>
      <c r="R781" s="700"/>
      <c r="S781" s="700"/>
    </row>
    <row r="782" spans="1:19" ht="22.5" hidden="1" customHeight="1">
      <c r="A782" s="692">
        <v>5</v>
      </c>
      <c r="B782" s="692" t="s">
        <v>917</v>
      </c>
      <c r="C782" s="692" t="s">
        <v>916</v>
      </c>
      <c r="D782" s="694"/>
      <c r="E782" s="695"/>
      <c r="F782" s="696" t="s">
        <v>3534</v>
      </c>
      <c r="G782" s="717" t="s">
        <v>838</v>
      </c>
      <c r="H782" s="709">
        <v>0</v>
      </c>
      <c r="I782" s="698">
        <v>0</v>
      </c>
      <c r="J782" s="699"/>
      <c r="K782" s="700"/>
      <c r="L782" s="700"/>
      <c r="M782" s="700"/>
      <c r="N782" s="700"/>
      <c r="O782" s="700"/>
      <c r="P782" s="700"/>
      <c r="Q782" s="700"/>
      <c r="R782" s="700"/>
      <c r="S782" s="700"/>
    </row>
    <row r="783" spans="1:19" ht="22.5" hidden="1" customHeight="1">
      <c r="A783" s="692">
        <v>5</v>
      </c>
      <c r="B783" s="692" t="s">
        <v>917</v>
      </c>
      <c r="C783" s="692" t="s">
        <v>916</v>
      </c>
      <c r="D783" s="694"/>
      <c r="E783" s="695"/>
      <c r="F783" s="696" t="s">
        <v>3535</v>
      </c>
      <c r="G783" s="717" t="s">
        <v>839</v>
      </c>
      <c r="H783" s="709">
        <v>0</v>
      </c>
      <c r="I783" s="698">
        <v>0</v>
      </c>
      <c r="J783" s="699"/>
      <c r="K783" s="700"/>
      <c r="L783" s="700"/>
      <c r="M783" s="700"/>
      <c r="N783" s="700"/>
      <c r="O783" s="700"/>
      <c r="P783" s="700"/>
      <c r="Q783" s="700"/>
      <c r="R783" s="700"/>
      <c r="S783" s="700"/>
    </row>
    <row r="784" spans="1:19" ht="22.5" hidden="1" customHeight="1">
      <c r="A784" s="692">
        <v>5</v>
      </c>
      <c r="B784" s="692" t="s">
        <v>917</v>
      </c>
      <c r="C784" s="692" t="s">
        <v>916</v>
      </c>
      <c r="D784" s="694"/>
      <c r="E784" s="695"/>
      <c r="F784" s="696" t="s">
        <v>3536</v>
      </c>
      <c r="G784" s="717" t="s">
        <v>840</v>
      </c>
      <c r="H784" s="709">
        <v>0</v>
      </c>
      <c r="I784" s="698">
        <v>0</v>
      </c>
      <c r="J784" s="699"/>
      <c r="K784" s="700"/>
      <c r="L784" s="700"/>
      <c r="M784" s="700"/>
      <c r="N784" s="700"/>
      <c r="O784" s="700"/>
      <c r="P784" s="700"/>
      <c r="Q784" s="700"/>
      <c r="R784" s="700"/>
      <c r="S784" s="700"/>
    </row>
    <row r="785" spans="1:19" ht="22.5" hidden="1" customHeight="1">
      <c r="A785" s="692">
        <v>5</v>
      </c>
      <c r="B785" s="692" t="s">
        <v>917</v>
      </c>
      <c r="C785" s="692" t="s">
        <v>916</v>
      </c>
      <c r="D785" s="694"/>
      <c r="E785" s="695"/>
      <c r="F785" s="696" t="s">
        <v>3537</v>
      </c>
      <c r="G785" s="717" t="s">
        <v>841</v>
      </c>
      <c r="H785" s="709">
        <v>0</v>
      </c>
      <c r="I785" s="698">
        <v>0</v>
      </c>
      <c r="J785" s="699"/>
      <c r="K785" s="700"/>
      <c r="L785" s="700"/>
      <c r="M785" s="700"/>
      <c r="N785" s="700"/>
      <c r="O785" s="700"/>
      <c r="P785" s="700"/>
      <c r="Q785" s="700"/>
      <c r="R785" s="700"/>
      <c r="S785" s="700"/>
    </row>
    <row r="786" spans="1:19" ht="22.5" hidden="1" customHeight="1">
      <c r="A786" s="692">
        <v>5</v>
      </c>
      <c r="B786" s="692" t="s">
        <v>917</v>
      </c>
      <c r="C786" s="692" t="s">
        <v>916</v>
      </c>
      <c r="D786" s="694"/>
      <c r="E786" s="695"/>
      <c r="F786" s="696" t="s">
        <v>3538</v>
      </c>
      <c r="G786" s="717" t="s">
        <v>842</v>
      </c>
      <c r="H786" s="709">
        <v>0</v>
      </c>
      <c r="I786" s="698">
        <v>0</v>
      </c>
      <c r="J786" s="699"/>
      <c r="K786" s="700"/>
      <c r="L786" s="700"/>
      <c r="M786" s="700"/>
      <c r="N786" s="700"/>
      <c r="O786" s="700"/>
      <c r="P786" s="700"/>
      <c r="Q786" s="700"/>
      <c r="R786" s="700"/>
      <c r="S786" s="700"/>
    </row>
    <row r="787" spans="1:19" ht="22.5" hidden="1" customHeight="1">
      <c r="A787" s="692">
        <v>5</v>
      </c>
      <c r="B787" s="692" t="s">
        <v>917</v>
      </c>
      <c r="C787" s="692" t="s">
        <v>916</v>
      </c>
      <c r="D787" s="694"/>
      <c r="E787" s="695"/>
      <c r="F787" s="696" t="s">
        <v>3541</v>
      </c>
      <c r="G787" s="717" t="s">
        <v>843</v>
      </c>
      <c r="H787" s="709">
        <v>0</v>
      </c>
      <c r="I787" s="698">
        <v>0</v>
      </c>
      <c r="J787" s="699"/>
      <c r="K787" s="700"/>
      <c r="L787" s="700"/>
      <c r="M787" s="700"/>
      <c r="N787" s="700"/>
      <c r="O787" s="700"/>
      <c r="P787" s="700"/>
      <c r="Q787" s="700"/>
      <c r="R787" s="700"/>
      <c r="S787" s="700"/>
    </row>
    <row r="788" spans="1:19" ht="22.5" hidden="1" customHeight="1">
      <c r="A788" s="692">
        <v>5</v>
      </c>
      <c r="B788" s="692" t="s">
        <v>917</v>
      </c>
      <c r="C788" s="692" t="s">
        <v>916</v>
      </c>
      <c r="D788" s="694"/>
      <c r="E788" s="695"/>
      <c r="F788" s="696" t="s">
        <v>3542</v>
      </c>
      <c r="G788" s="717" t="s">
        <v>844</v>
      </c>
      <c r="H788" s="709">
        <v>0</v>
      </c>
      <c r="I788" s="698">
        <v>0</v>
      </c>
      <c r="J788" s="699"/>
      <c r="K788" s="700"/>
      <c r="L788" s="700"/>
      <c r="M788" s="700"/>
      <c r="N788" s="700"/>
      <c r="O788" s="700"/>
      <c r="P788" s="700"/>
      <c r="Q788" s="700"/>
      <c r="R788" s="700"/>
      <c r="S788" s="700"/>
    </row>
    <row r="789" spans="1:19" ht="22.5" hidden="1" customHeight="1">
      <c r="A789" s="692">
        <v>5</v>
      </c>
      <c r="B789" s="692" t="s">
        <v>917</v>
      </c>
      <c r="C789" s="692" t="s">
        <v>916</v>
      </c>
      <c r="D789" s="694"/>
      <c r="E789" s="695"/>
      <c r="F789" s="696" t="s">
        <v>3556</v>
      </c>
      <c r="G789" s="717" t="s">
        <v>845</v>
      </c>
      <c r="H789" s="697">
        <v>13196.28</v>
      </c>
      <c r="I789" s="698">
        <v>26136.04</v>
      </c>
      <c r="J789" s="699">
        <v>39395.72</v>
      </c>
      <c r="K789" s="700"/>
      <c r="L789" s="700"/>
      <c r="M789" s="700"/>
      <c r="N789" s="700"/>
      <c r="O789" s="700"/>
      <c r="P789" s="700"/>
      <c r="Q789" s="700"/>
      <c r="R789" s="700"/>
      <c r="S789" s="700"/>
    </row>
    <row r="790" spans="1:19" ht="22.5" hidden="1" customHeight="1">
      <c r="A790" s="692">
        <v>5</v>
      </c>
      <c r="B790" s="692" t="s">
        <v>917</v>
      </c>
      <c r="C790" s="692" t="s">
        <v>916</v>
      </c>
      <c r="D790" s="694"/>
      <c r="E790" s="695"/>
      <c r="F790" s="696" t="s">
        <v>3557</v>
      </c>
      <c r="G790" s="717" t="s">
        <v>846</v>
      </c>
      <c r="H790" s="709">
        <v>0</v>
      </c>
      <c r="I790" s="698">
        <v>0</v>
      </c>
      <c r="J790" s="699"/>
      <c r="K790" s="700"/>
      <c r="L790" s="700"/>
      <c r="M790" s="700"/>
      <c r="N790" s="700"/>
      <c r="O790" s="700"/>
      <c r="P790" s="700"/>
      <c r="Q790" s="700"/>
      <c r="R790" s="700"/>
      <c r="S790" s="700"/>
    </row>
    <row r="791" spans="1:19" ht="22.5" hidden="1" customHeight="1">
      <c r="A791" s="692">
        <v>5</v>
      </c>
      <c r="B791" s="692" t="s">
        <v>917</v>
      </c>
      <c r="C791" s="692" t="s">
        <v>916</v>
      </c>
      <c r="D791" s="694"/>
      <c r="E791" s="695"/>
      <c r="F791" s="696" t="s">
        <v>4067</v>
      </c>
      <c r="G791" s="717" t="s">
        <v>847</v>
      </c>
      <c r="H791" s="709">
        <v>0</v>
      </c>
      <c r="I791" s="698">
        <v>0</v>
      </c>
      <c r="J791" s="699"/>
      <c r="K791" s="700"/>
      <c r="L791" s="700"/>
      <c r="M791" s="700"/>
      <c r="N791" s="700"/>
      <c r="O791" s="700"/>
      <c r="P791" s="700"/>
      <c r="Q791" s="700"/>
      <c r="R791" s="700"/>
      <c r="S791" s="700"/>
    </row>
    <row r="792" spans="1:19" ht="22.5" hidden="1" customHeight="1">
      <c r="A792" s="692">
        <v>5</v>
      </c>
      <c r="B792" s="692" t="s">
        <v>917</v>
      </c>
      <c r="C792" s="692" t="s">
        <v>916</v>
      </c>
      <c r="D792" s="694"/>
      <c r="E792" s="695"/>
      <c r="F792" s="696" t="s">
        <v>3558</v>
      </c>
      <c r="G792" s="717" t="s">
        <v>848</v>
      </c>
      <c r="H792" s="697">
        <v>83.18</v>
      </c>
      <c r="I792" s="698">
        <v>83.18</v>
      </c>
      <c r="J792" s="699">
        <v>127.18</v>
      </c>
      <c r="K792" s="700"/>
      <c r="L792" s="700"/>
      <c r="M792" s="700"/>
      <c r="N792" s="700"/>
      <c r="O792" s="700"/>
      <c r="P792" s="700"/>
      <c r="Q792" s="700"/>
      <c r="R792" s="700"/>
      <c r="S792" s="700"/>
    </row>
    <row r="793" spans="1:19" ht="22.5" hidden="1" customHeight="1">
      <c r="A793" s="692">
        <v>5</v>
      </c>
      <c r="B793" s="688" t="s">
        <v>917</v>
      </c>
      <c r="C793" s="688" t="s">
        <v>916</v>
      </c>
      <c r="D793" s="695"/>
      <c r="E793" s="695"/>
      <c r="F793" s="696" t="s">
        <v>3559</v>
      </c>
      <c r="G793" s="717" t="s">
        <v>849</v>
      </c>
      <c r="H793" s="697">
        <v>0</v>
      </c>
      <c r="I793" s="698">
        <v>0</v>
      </c>
      <c r="J793" s="699"/>
      <c r="K793" s="700"/>
      <c r="L793" s="700"/>
      <c r="M793" s="700"/>
      <c r="N793" s="700"/>
      <c r="O793" s="700"/>
      <c r="P793" s="700"/>
      <c r="Q793" s="700"/>
      <c r="R793" s="700"/>
      <c r="S793" s="700"/>
    </row>
    <row r="794" spans="1:19" ht="22.5" hidden="1" customHeight="1">
      <c r="A794" s="692">
        <v>5</v>
      </c>
      <c r="B794" s="688" t="s">
        <v>917</v>
      </c>
      <c r="C794" s="688" t="s">
        <v>916</v>
      </c>
      <c r="D794" s="695"/>
      <c r="E794" s="695"/>
      <c r="F794" s="696" t="s">
        <v>4068</v>
      </c>
      <c r="G794" s="717" t="s">
        <v>850</v>
      </c>
      <c r="H794" s="697">
        <v>67430.990000000005</v>
      </c>
      <c r="I794" s="698">
        <v>139167.85</v>
      </c>
      <c r="J794" s="699">
        <v>207185.48</v>
      </c>
      <c r="K794" s="700"/>
      <c r="L794" s="700"/>
      <c r="M794" s="700"/>
      <c r="N794" s="700"/>
      <c r="O794" s="700"/>
      <c r="P794" s="700"/>
      <c r="Q794" s="700"/>
      <c r="R794" s="700"/>
      <c r="S794" s="700"/>
    </row>
    <row r="795" spans="1:19" ht="22.5" hidden="1" customHeight="1">
      <c r="A795" s="692">
        <v>5</v>
      </c>
      <c r="B795" s="692" t="s">
        <v>917</v>
      </c>
      <c r="C795" s="692" t="s">
        <v>916</v>
      </c>
      <c r="D795" s="694"/>
      <c r="E795" s="695"/>
      <c r="F795" s="696" t="s">
        <v>4069</v>
      </c>
      <c r="G795" s="717" t="s">
        <v>851</v>
      </c>
      <c r="H795" s="709">
        <v>0</v>
      </c>
      <c r="I795" s="698">
        <v>0</v>
      </c>
      <c r="J795" s="699"/>
      <c r="K795" s="700"/>
      <c r="L795" s="700"/>
      <c r="M795" s="700"/>
      <c r="N795" s="700"/>
      <c r="O795" s="700"/>
      <c r="P795" s="700"/>
      <c r="Q795" s="700"/>
      <c r="R795" s="700"/>
      <c r="S795" s="700"/>
    </row>
    <row r="796" spans="1:19" ht="22.5" hidden="1" customHeight="1">
      <c r="A796" s="692">
        <v>5</v>
      </c>
      <c r="B796" s="692" t="s">
        <v>2529</v>
      </c>
      <c r="C796" s="692" t="s">
        <v>916</v>
      </c>
      <c r="D796" s="694"/>
      <c r="E796" s="695"/>
      <c r="F796" s="696" t="s">
        <v>4070</v>
      </c>
      <c r="G796" s="717" t="s">
        <v>4071</v>
      </c>
      <c r="H796" s="709">
        <v>0</v>
      </c>
      <c r="I796" s="698">
        <v>0</v>
      </c>
      <c r="J796" s="699"/>
      <c r="K796" s="700"/>
      <c r="L796" s="700"/>
      <c r="M796" s="700"/>
      <c r="N796" s="700"/>
      <c r="O796" s="700"/>
      <c r="P796" s="700"/>
      <c r="Q796" s="700"/>
      <c r="R796" s="700"/>
      <c r="S796" s="700"/>
    </row>
    <row r="797" spans="1:19" ht="22.5" hidden="1" customHeight="1">
      <c r="A797" s="692">
        <v>5</v>
      </c>
      <c r="B797" s="692" t="s">
        <v>4355</v>
      </c>
      <c r="C797" s="692" t="s">
        <v>916</v>
      </c>
      <c r="D797" s="694"/>
      <c r="E797" s="695"/>
      <c r="F797" s="696" t="s">
        <v>3575</v>
      </c>
      <c r="G797" s="717" t="s">
        <v>853</v>
      </c>
      <c r="H797" s="709">
        <v>0</v>
      </c>
      <c r="I797" s="698">
        <v>0</v>
      </c>
      <c r="J797" s="699"/>
      <c r="K797" s="700"/>
      <c r="L797" s="700"/>
      <c r="M797" s="700"/>
      <c r="N797" s="700"/>
      <c r="O797" s="700"/>
      <c r="P797" s="700"/>
      <c r="Q797" s="700"/>
      <c r="R797" s="700"/>
      <c r="S797" s="700"/>
    </row>
    <row r="798" spans="1:19" ht="22.5" hidden="1" customHeight="1">
      <c r="A798" s="692">
        <v>5</v>
      </c>
      <c r="B798" s="692" t="s">
        <v>4355</v>
      </c>
      <c r="C798" s="692" t="s">
        <v>916</v>
      </c>
      <c r="D798" s="694"/>
      <c r="E798" s="695"/>
      <c r="F798" s="696" t="s">
        <v>3576</v>
      </c>
      <c r="G798" s="717" t="s">
        <v>854</v>
      </c>
      <c r="H798" s="709">
        <v>0</v>
      </c>
      <c r="I798" s="698">
        <v>0</v>
      </c>
      <c r="J798" s="699"/>
      <c r="K798" s="700"/>
      <c r="L798" s="700"/>
      <c r="M798" s="700"/>
      <c r="N798" s="700"/>
      <c r="O798" s="700"/>
      <c r="P798" s="700"/>
      <c r="Q798" s="700"/>
      <c r="R798" s="700"/>
      <c r="S798" s="700"/>
    </row>
    <row r="799" spans="1:19" ht="22.5" hidden="1" customHeight="1">
      <c r="A799" s="692">
        <v>5</v>
      </c>
      <c r="B799" s="692" t="s">
        <v>4355</v>
      </c>
      <c r="C799" s="692" t="s">
        <v>916</v>
      </c>
      <c r="D799" s="694"/>
      <c r="E799" s="695"/>
      <c r="F799" s="696" t="s">
        <v>3577</v>
      </c>
      <c r="G799" s="717" t="s">
        <v>855</v>
      </c>
      <c r="H799" s="709">
        <v>0</v>
      </c>
      <c r="I799" s="698">
        <v>0</v>
      </c>
      <c r="J799" s="699"/>
      <c r="K799" s="700"/>
      <c r="L799" s="700"/>
      <c r="M799" s="700"/>
      <c r="N799" s="700"/>
      <c r="O799" s="700"/>
      <c r="P799" s="700"/>
      <c r="Q799" s="700"/>
      <c r="R799" s="700"/>
      <c r="S799" s="700"/>
    </row>
    <row r="800" spans="1:19" ht="22.5" hidden="1" customHeight="1">
      <c r="A800" s="692">
        <v>5</v>
      </c>
      <c r="B800" s="692" t="s">
        <v>4355</v>
      </c>
      <c r="C800" s="692" t="s">
        <v>916</v>
      </c>
      <c r="D800" s="694"/>
      <c r="E800" s="695"/>
      <c r="F800" s="696" t="s">
        <v>3578</v>
      </c>
      <c r="G800" s="717" t="s">
        <v>856</v>
      </c>
      <c r="H800" s="709">
        <v>0</v>
      </c>
      <c r="I800" s="698">
        <v>0</v>
      </c>
      <c r="J800" s="699"/>
      <c r="K800" s="700"/>
      <c r="L800" s="700"/>
      <c r="M800" s="700"/>
      <c r="N800" s="700"/>
      <c r="O800" s="700"/>
      <c r="P800" s="700"/>
      <c r="Q800" s="700"/>
      <c r="R800" s="700"/>
      <c r="S800" s="700"/>
    </row>
    <row r="801" spans="1:19" ht="22.5" hidden="1" customHeight="1">
      <c r="A801" s="692">
        <v>5</v>
      </c>
      <c r="B801" s="692" t="s">
        <v>4355</v>
      </c>
      <c r="C801" s="692" t="s">
        <v>916</v>
      </c>
      <c r="D801" s="694"/>
      <c r="E801" s="695"/>
      <c r="F801" s="696" t="s">
        <v>3579</v>
      </c>
      <c r="G801" s="717" t="s">
        <v>857</v>
      </c>
      <c r="H801" s="709">
        <v>0</v>
      </c>
      <c r="I801" s="698">
        <v>0</v>
      </c>
      <c r="J801" s="699"/>
      <c r="K801" s="700"/>
      <c r="L801" s="700"/>
      <c r="M801" s="700"/>
      <c r="N801" s="700"/>
      <c r="O801" s="700"/>
      <c r="P801" s="700"/>
      <c r="Q801" s="700"/>
      <c r="R801" s="700"/>
      <c r="S801" s="700"/>
    </row>
    <row r="802" spans="1:19" ht="22.5" hidden="1" customHeight="1">
      <c r="A802" s="692">
        <v>5</v>
      </c>
      <c r="B802" s="692" t="s">
        <v>4355</v>
      </c>
      <c r="C802" s="692" t="s">
        <v>916</v>
      </c>
      <c r="D802" s="694"/>
      <c r="E802" s="695"/>
      <c r="F802" s="696" t="s">
        <v>3580</v>
      </c>
      <c r="G802" s="717" t="s">
        <v>858</v>
      </c>
      <c r="H802" s="709">
        <v>0</v>
      </c>
      <c r="I802" s="698">
        <v>0</v>
      </c>
      <c r="J802" s="699"/>
      <c r="K802" s="700"/>
      <c r="L802" s="700"/>
      <c r="M802" s="700"/>
      <c r="N802" s="700"/>
      <c r="O802" s="700"/>
      <c r="P802" s="700"/>
      <c r="Q802" s="700"/>
      <c r="R802" s="700"/>
      <c r="S802" s="700"/>
    </row>
    <row r="803" spans="1:19" ht="22.5" hidden="1" customHeight="1">
      <c r="A803" s="692">
        <v>5</v>
      </c>
      <c r="B803" s="692" t="s">
        <v>4355</v>
      </c>
      <c r="C803" s="692" t="s">
        <v>916</v>
      </c>
      <c r="D803" s="694"/>
      <c r="E803" s="695"/>
      <c r="F803" s="696" t="s">
        <v>3581</v>
      </c>
      <c r="G803" s="717" t="s">
        <v>859</v>
      </c>
      <c r="H803" s="709">
        <v>0</v>
      </c>
      <c r="I803" s="698">
        <v>0</v>
      </c>
      <c r="J803" s="699"/>
      <c r="K803" s="700"/>
      <c r="L803" s="700"/>
      <c r="M803" s="700"/>
      <c r="N803" s="700"/>
      <c r="O803" s="700"/>
      <c r="P803" s="700"/>
      <c r="Q803" s="700"/>
      <c r="R803" s="700"/>
      <c r="S803" s="700"/>
    </row>
    <row r="804" spans="1:19" ht="22.5" hidden="1" customHeight="1">
      <c r="A804" s="692">
        <v>5</v>
      </c>
      <c r="B804" s="692" t="s">
        <v>4355</v>
      </c>
      <c r="C804" s="692" t="s">
        <v>916</v>
      </c>
      <c r="D804" s="694"/>
      <c r="E804" s="695"/>
      <c r="F804" s="696" t="s">
        <v>3582</v>
      </c>
      <c r="G804" s="717" t="s">
        <v>860</v>
      </c>
      <c r="H804" s="709">
        <v>0</v>
      </c>
      <c r="I804" s="698">
        <v>0</v>
      </c>
      <c r="J804" s="699"/>
      <c r="K804" s="700"/>
      <c r="L804" s="700"/>
      <c r="M804" s="700"/>
      <c r="N804" s="700"/>
      <c r="O804" s="700"/>
      <c r="P804" s="700"/>
      <c r="Q804" s="700"/>
      <c r="R804" s="700"/>
      <c r="S804" s="700"/>
    </row>
    <row r="805" spans="1:19" ht="22.5" hidden="1" customHeight="1">
      <c r="A805" s="692">
        <v>5</v>
      </c>
      <c r="B805" s="692" t="s">
        <v>4355</v>
      </c>
      <c r="C805" s="692" t="s">
        <v>916</v>
      </c>
      <c r="D805" s="694"/>
      <c r="E805" s="695"/>
      <c r="F805" s="696" t="s">
        <v>3583</v>
      </c>
      <c r="G805" s="717" t="s">
        <v>861</v>
      </c>
      <c r="H805" s="709">
        <v>0</v>
      </c>
      <c r="I805" s="698">
        <v>0</v>
      </c>
      <c r="J805" s="699"/>
      <c r="K805" s="700"/>
      <c r="L805" s="700"/>
      <c r="M805" s="700"/>
      <c r="N805" s="700"/>
      <c r="O805" s="700"/>
      <c r="P805" s="700"/>
      <c r="Q805" s="700"/>
      <c r="R805" s="700"/>
      <c r="S805" s="700"/>
    </row>
    <row r="806" spans="1:19" ht="22.5" hidden="1" customHeight="1">
      <c r="A806" s="692">
        <v>5</v>
      </c>
      <c r="B806" s="692" t="s">
        <v>4355</v>
      </c>
      <c r="C806" s="692" t="s">
        <v>916</v>
      </c>
      <c r="D806" s="694"/>
      <c r="E806" s="695"/>
      <c r="F806" s="696" t="s">
        <v>3584</v>
      </c>
      <c r="G806" s="717" t="s">
        <v>862</v>
      </c>
      <c r="H806" s="709">
        <v>0</v>
      </c>
      <c r="I806" s="698">
        <v>0</v>
      </c>
      <c r="J806" s="699"/>
      <c r="K806" s="700"/>
      <c r="L806" s="700"/>
      <c r="M806" s="700"/>
      <c r="N806" s="700"/>
      <c r="O806" s="700"/>
      <c r="P806" s="700"/>
      <c r="Q806" s="700"/>
      <c r="R806" s="700"/>
      <c r="S806" s="700"/>
    </row>
    <row r="807" spans="1:19" ht="22.5" hidden="1" customHeight="1">
      <c r="A807" s="692">
        <v>5</v>
      </c>
      <c r="B807" s="692" t="s">
        <v>4355</v>
      </c>
      <c r="C807" s="692" t="s">
        <v>916</v>
      </c>
      <c r="D807" s="694"/>
      <c r="E807" s="695"/>
      <c r="F807" s="696" t="s">
        <v>3585</v>
      </c>
      <c r="G807" s="717" t="s">
        <v>863</v>
      </c>
      <c r="H807" s="709">
        <v>0</v>
      </c>
      <c r="I807" s="698">
        <v>0</v>
      </c>
      <c r="J807" s="699"/>
      <c r="K807" s="700"/>
      <c r="L807" s="700"/>
      <c r="M807" s="700"/>
      <c r="N807" s="700"/>
      <c r="O807" s="700"/>
      <c r="P807" s="700"/>
      <c r="Q807" s="700"/>
      <c r="R807" s="700"/>
      <c r="S807" s="700"/>
    </row>
    <row r="808" spans="1:19" ht="22.5" hidden="1" customHeight="1">
      <c r="A808" s="692">
        <v>5</v>
      </c>
      <c r="B808" s="692" t="s">
        <v>4355</v>
      </c>
      <c r="C808" s="692" t="s">
        <v>916</v>
      </c>
      <c r="D808" s="694"/>
      <c r="E808" s="695"/>
      <c r="F808" s="696" t="s">
        <v>3586</v>
      </c>
      <c r="G808" s="717" t="s">
        <v>864</v>
      </c>
      <c r="H808" s="709">
        <v>0</v>
      </c>
      <c r="I808" s="698">
        <v>0</v>
      </c>
      <c r="J808" s="699"/>
      <c r="K808" s="700"/>
      <c r="L808" s="700"/>
      <c r="M808" s="700"/>
      <c r="N808" s="700"/>
      <c r="O808" s="700"/>
      <c r="P808" s="700"/>
      <c r="Q808" s="700"/>
      <c r="R808" s="700"/>
      <c r="S808" s="700"/>
    </row>
    <row r="809" spans="1:19" ht="22.5" hidden="1" customHeight="1">
      <c r="A809" s="692">
        <v>5</v>
      </c>
      <c r="B809" s="692" t="s">
        <v>4355</v>
      </c>
      <c r="C809" s="692" t="s">
        <v>916</v>
      </c>
      <c r="D809" s="694"/>
      <c r="E809" s="695"/>
      <c r="F809" s="696" t="s">
        <v>3587</v>
      </c>
      <c r="G809" s="717" t="s">
        <v>865</v>
      </c>
      <c r="H809" s="709">
        <v>0</v>
      </c>
      <c r="I809" s="698">
        <v>0</v>
      </c>
      <c r="J809" s="699"/>
      <c r="K809" s="700"/>
      <c r="L809" s="700"/>
      <c r="M809" s="700"/>
      <c r="N809" s="700"/>
      <c r="O809" s="700"/>
      <c r="P809" s="700"/>
      <c r="Q809" s="700"/>
      <c r="R809" s="700"/>
      <c r="S809" s="700"/>
    </row>
    <row r="810" spans="1:19" ht="22.5" hidden="1" customHeight="1">
      <c r="A810" s="692">
        <v>5</v>
      </c>
      <c r="B810" s="692" t="s">
        <v>4355</v>
      </c>
      <c r="C810" s="692" t="s">
        <v>916</v>
      </c>
      <c r="D810" s="694"/>
      <c r="E810" s="695"/>
      <c r="F810" s="696" t="s">
        <v>3588</v>
      </c>
      <c r="G810" s="717" t="s">
        <v>866</v>
      </c>
      <c r="H810" s="709">
        <v>0</v>
      </c>
      <c r="I810" s="698">
        <v>0</v>
      </c>
      <c r="J810" s="699"/>
      <c r="K810" s="700"/>
      <c r="L810" s="700"/>
      <c r="M810" s="700"/>
      <c r="N810" s="700"/>
      <c r="O810" s="700"/>
      <c r="P810" s="700"/>
      <c r="Q810" s="700"/>
      <c r="R810" s="700"/>
      <c r="S810" s="700"/>
    </row>
    <row r="811" spans="1:19" ht="22.5" hidden="1" customHeight="1">
      <c r="A811" s="692">
        <v>5</v>
      </c>
      <c r="B811" s="692" t="s">
        <v>4355</v>
      </c>
      <c r="C811" s="692" t="s">
        <v>916</v>
      </c>
      <c r="D811" s="694"/>
      <c r="E811" s="695"/>
      <c r="F811" s="696" t="s">
        <v>3589</v>
      </c>
      <c r="G811" s="717" t="s">
        <v>867</v>
      </c>
      <c r="H811" s="709">
        <v>0</v>
      </c>
      <c r="I811" s="698">
        <v>0</v>
      </c>
      <c r="J811" s="699"/>
      <c r="K811" s="700"/>
      <c r="L811" s="700"/>
      <c r="M811" s="700"/>
      <c r="N811" s="700"/>
      <c r="O811" s="700"/>
      <c r="P811" s="700"/>
      <c r="Q811" s="700"/>
      <c r="R811" s="700"/>
      <c r="S811" s="700"/>
    </row>
    <row r="812" spans="1:19" ht="22.5" hidden="1" customHeight="1">
      <c r="A812" s="692">
        <v>5</v>
      </c>
      <c r="B812" s="692" t="s">
        <v>4355</v>
      </c>
      <c r="C812" s="692" t="s">
        <v>916</v>
      </c>
      <c r="D812" s="694"/>
      <c r="E812" s="695"/>
      <c r="F812" s="696" t="s">
        <v>3590</v>
      </c>
      <c r="G812" s="717" t="s">
        <v>868</v>
      </c>
      <c r="H812" s="709">
        <v>0</v>
      </c>
      <c r="I812" s="698">
        <v>0</v>
      </c>
      <c r="J812" s="699"/>
      <c r="K812" s="700"/>
      <c r="L812" s="700"/>
      <c r="M812" s="700"/>
      <c r="N812" s="700"/>
      <c r="O812" s="700"/>
      <c r="P812" s="700"/>
      <c r="Q812" s="700"/>
      <c r="R812" s="700"/>
      <c r="S812" s="700"/>
    </row>
    <row r="813" spans="1:19" ht="22.5" hidden="1" customHeight="1">
      <c r="A813" s="692">
        <v>5</v>
      </c>
      <c r="B813" s="692" t="s">
        <v>4355</v>
      </c>
      <c r="C813" s="692" t="s">
        <v>916</v>
      </c>
      <c r="D813" s="694"/>
      <c r="E813" s="695"/>
      <c r="F813" s="696" t="s">
        <v>3591</v>
      </c>
      <c r="G813" s="717" t="s">
        <v>869</v>
      </c>
      <c r="H813" s="709">
        <v>0</v>
      </c>
      <c r="I813" s="698">
        <v>0</v>
      </c>
      <c r="J813" s="699"/>
      <c r="K813" s="700"/>
      <c r="L813" s="700"/>
      <c r="M813" s="700"/>
      <c r="N813" s="700"/>
      <c r="O813" s="700"/>
      <c r="P813" s="700"/>
      <c r="Q813" s="700"/>
      <c r="R813" s="700"/>
      <c r="S813" s="700"/>
    </row>
    <row r="814" spans="1:19" ht="22.5" hidden="1" customHeight="1">
      <c r="A814" s="692">
        <v>5</v>
      </c>
      <c r="B814" s="692" t="s">
        <v>4355</v>
      </c>
      <c r="C814" s="692" t="s">
        <v>916</v>
      </c>
      <c r="D814" s="694"/>
      <c r="E814" s="695"/>
      <c r="F814" s="696" t="s">
        <v>3592</v>
      </c>
      <c r="G814" s="717" t="s">
        <v>4072</v>
      </c>
      <c r="H814" s="709">
        <v>0</v>
      </c>
      <c r="I814" s="698">
        <v>0</v>
      </c>
      <c r="J814" s="699"/>
      <c r="K814" s="700"/>
      <c r="L814" s="700"/>
      <c r="M814" s="700"/>
      <c r="N814" s="700"/>
      <c r="O814" s="700"/>
      <c r="P814" s="700"/>
      <c r="Q814" s="700"/>
      <c r="R814" s="700"/>
      <c r="S814" s="700"/>
    </row>
    <row r="815" spans="1:19" ht="22.5" hidden="1" customHeight="1">
      <c r="A815" s="692">
        <v>5</v>
      </c>
      <c r="B815" s="692" t="s">
        <v>4355</v>
      </c>
      <c r="C815" s="692" t="s">
        <v>916</v>
      </c>
      <c r="D815" s="694"/>
      <c r="E815" s="695"/>
      <c r="F815" s="696" t="s">
        <v>3593</v>
      </c>
      <c r="G815" s="717" t="s">
        <v>4073</v>
      </c>
      <c r="H815" s="709">
        <v>0</v>
      </c>
      <c r="I815" s="698">
        <v>0</v>
      </c>
      <c r="J815" s="699"/>
      <c r="K815" s="700"/>
      <c r="L815" s="700"/>
      <c r="M815" s="700"/>
      <c r="N815" s="700"/>
      <c r="O815" s="700"/>
      <c r="P815" s="700"/>
      <c r="Q815" s="700"/>
      <c r="R815" s="700"/>
      <c r="S815" s="700"/>
    </row>
    <row r="816" spans="1:19" ht="22.5" hidden="1" customHeight="1">
      <c r="A816" s="692">
        <v>5</v>
      </c>
      <c r="B816" s="692" t="s">
        <v>4355</v>
      </c>
      <c r="C816" s="692" t="s">
        <v>916</v>
      </c>
      <c r="D816" s="694"/>
      <c r="E816" s="695"/>
      <c r="F816" s="696" t="s">
        <v>3594</v>
      </c>
      <c r="G816" s="717" t="s">
        <v>872</v>
      </c>
      <c r="H816" s="709">
        <v>0</v>
      </c>
      <c r="I816" s="698">
        <v>0</v>
      </c>
      <c r="J816" s="699"/>
      <c r="K816" s="700"/>
      <c r="L816" s="700"/>
      <c r="M816" s="700"/>
      <c r="N816" s="700"/>
      <c r="O816" s="700"/>
      <c r="P816" s="700"/>
      <c r="Q816" s="700"/>
      <c r="R816" s="700"/>
      <c r="S816" s="700"/>
    </row>
    <row r="817" spans="1:19" ht="22.5" hidden="1" customHeight="1">
      <c r="A817" s="692">
        <v>5</v>
      </c>
      <c r="B817" s="692" t="s">
        <v>4355</v>
      </c>
      <c r="C817" s="692" t="s">
        <v>916</v>
      </c>
      <c r="D817" s="694"/>
      <c r="E817" s="695"/>
      <c r="F817" s="696" t="s">
        <v>3595</v>
      </c>
      <c r="G817" s="717" t="s">
        <v>4074</v>
      </c>
      <c r="H817" s="709">
        <v>0</v>
      </c>
      <c r="I817" s="698">
        <v>0</v>
      </c>
      <c r="J817" s="699"/>
      <c r="K817" s="700"/>
      <c r="L817" s="700"/>
      <c r="M817" s="700"/>
      <c r="N817" s="700"/>
      <c r="O817" s="700"/>
      <c r="P817" s="700"/>
      <c r="Q817" s="700"/>
      <c r="R817" s="700"/>
      <c r="S817" s="700"/>
    </row>
    <row r="818" spans="1:19" ht="22.5" hidden="1" customHeight="1">
      <c r="A818" s="692">
        <v>5</v>
      </c>
      <c r="B818" s="692" t="s">
        <v>2529</v>
      </c>
      <c r="C818" s="692" t="s">
        <v>916</v>
      </c>
      <c r="D818" s="694"/>
      <c r="E818" s="695"/>
      <c r="F818" s="696" t="s">
        <v>3596</v>
      </c>
      <c r="G818" s="717" t="s">
        <v>874</v>
      </c>
      <c r="H818" s="709">
        <v>0</v>
      </c>
      <c r="I818" s="698">
        <v>0</v>
      </c>
      <c r="J818" s="699"/>
      <c r="K818" s="700"/>
      <c r="L818" s="700"/>
      <c r="M818" s="700"/>
      <c r="N818" s="700"/>
      <c r="O818" s="700"/>
      <c r="P818" s="700"/>
      <c r="Q818" s="700"/>
      <c r="R818" s="700"/>
      <c r="S818" s="700"/>
    </row>
    <row r="819" spans="1:19" ht="22.5" hidden="1" customHeight="1">
      <c r="A819" s="692">
        <v>5</v>
      </c>
      <c r="B819" s="692" t="s">
        <v>2529</v>
      </c>
      <c r="C819" s="692" t="s">
        <v>916</v>
      </c>
      <c r="D819" s="694"/>
      <c r="E819" s="695"/>
      <c r="F819" s="696" t="s">
        <v>3597</v>
      </c>
      <c r="G819" s="717" t="s">
        <v>875</v>
      </c>
      <c r="H819" s="709">
        <v>0</v>
      </c>
      <c r="I819" s="698">
        <v>0</v>
      </c>
      <c r="J819" s="699"/>
      <c r="K819" s="700"/>
      <c r="L819" s="700"/>
      <c r="M819" s="700"/>
      <c r="N819" s="700"/>
      <c r="O819" s="700"/>
      <c r="P819" s="700"/>
      <c r="Q819" s="700"/>
      <c r="R819" s="700"/>
      <c r="S819" s="700"/>
    </row>
    <row r="820" spans="1:19" ht="22.5" hidden="1" customHeight="1">
      <c r="A820" s="692">
        <v>5</v>
      </c>
      <c r="B820" s="692" t="s">
        <v>2529</v>
      </c>
      <c r="C820" s="692" t="s">
        <v>916</v>
      </c>
      <c r="D820" s="694"/>
      <c r="E820" s="695"/>
      <c r="F820" s="696" t="s">
        <v>3599</v>
      </c>
      <c r="G820" s="717" t="s">
        <v>876</v>
      </c>
      <c r="H820" s="709">
        <v>52003.21</v>
      </c>
      <c r="I820" s="698">
        <v>53286.47</v>
      </c>
      <c r="J820" s="699">
        <v>57991.47</v>
      </c>
      <c r="K820" s="700"/>
      <c r="L820" s="700"/>
      <c r="M820" s="700"/>
      <c r="N820" s="700"/>
      <c r="O820" s="700"/>
      <c r="P820" s="700"/>
      <c r="Q820" s="700"/>
      <c r="R820" s="700"/>
      <c r="S820" s="700"/>
    </row>
    <row r="821" spans="1:19" ht="22.5" hidden="1" customHeight="1">
      <c r="A821" s="692">
        <v>5</v>
      </c>
      <c r="B821" s="692" t="s">
        <v>2529</v>
      </c>
      <c r="C821" s="692" t="s">
        <v>916</v>
      </c>
      <c r="D821" s="694"/>
      <c r="E821" s="695"/>
      <c r="F821" s="696" t="s">
        <v>3600</v>
      </c>
      <c r="G821" s="717" t="s">
        <v>4075</v>
      </c>
      <c r="H821" s="709">
        <v>0</v>
      </c>
      <c r="I821" s="698">
        <v>0</v>
      </c>
      <c r="J821" s="699"/>
      <c r="K821" s="700"/>
      <c r="L821" s="700"/>
      <c r="M821" s="700"/>
      <c r="N821" s="700"/>
      <c r="O821" s="700"/>
      <c r="P821" s="700"/>
      <c r="Q821" s="700"/>
      <c r="R821" s="700"/>
      <c r="S821" s="700"/>
    </row>
    <row r="822" spans="1:19" ht="22.5" hidden="1" customHeight="1">
      <c r="A822" s="692">
        <v>5</v>
      </c>
      <c r="B822" s="692" t="s">
        <v>2529</v>
      </c>
      <c r="C822" s="692" t="s">
        <v>916</v>
      </c>
      <c r="D822" s="694"/>
      <c r="E822" s="695"/>
      <c r="F822" s="696" t="s">
        <v>3601</v>
      </c>
      <c r="G822" s="717" t="s">
        <v>878</v>
      </c>
      <c r="H822" s="697">
        <v>0</v>
      </c>
      <c r="I822" s="698">
        <v>0</v>
      </c>
      <c r="J822" s="699"/>
      <c r="K822" s="700"/>
      <c r="L822" s="700"/>
      <c r="M822" s="700"/>
      <c r="N822" s="700"/>
      <c r="O822" s="700"/>
      <c r="P822" s="700"/>
      <c r="Q822" s="700"/>
      <c r="R822" s="700"/>
      <c r="S822" s="700"/>
    </row>
    <row r="823" spans="1:19" ht="22.5" hidden="1" customHeight="1">
      <c r="A823" s="692">
        <v>5</v>
      </c>
      <c r="B823" s="692" t="s">
        <v>2529</v>
      </c>
      <c r="C823" s="692" t="s">
        <v>916</v>
      </c>
      <c r="D823" s="694"/>
      <c r="E823" s="695"/>
      <c r="F823" s="696" t="s">
        <v>3603</v>
      </c>
      <c r="G823" s="717" t="s">
        <v>4076</v>
      </c>
      <c r="H823" s="709">
        <v>0</v>
      </c>
      <c r="I823" s="698">
        <v>0</v>
      </c>
      <c r="J823" s="699"/>
      <c r="K823" s="700"/>
      <c r="L823" s="700"/>
      <c r="M823" s="700"/>
      <c r="N823" s="700"/>
      <c r="O823" s="700"/>
      <c r="P823" s="700"/>
      <c r="Q823" s="700"/>
      <c r="R823" s="700"/>
      <c r="S823" s="700"/>
    </row>
    <row r="824" spans="1:19" ht="22.5" hidden="1" customHeight="1">
      <c r="A824" s="692">
        <v>5</v>
      </c>
      <c r="B824" s="692" t="s">
        <v>2529</v>
      </c>
      <c r="C824" s="692" t="s">
        <v>916</v>
      </c>
      <c r="D824" s="694"/>
      <c r="E824" s="695"/>
      <c r="F824" s="696" t="s">
        <v>4077</v>
      </c>
      <c r="G824" s="717" t="s">
        <v>4078</v>
      </c>
      <c r="H824" s="709">
        <v>0</v>
      </c>
      <c r="I824" s="698">
        <v>0</v>
      </c>
      <c r="J824" s="699"/>
      <c r="K824" s="700"/>
      <c r="L824" s="700"/>
      <c r="M824" s="700"/>
      <c r="N824" s="700"/>
      <c r="O824" s="700"/>
      <c r="P824" s="700"/>
      <c r="Q824" s="700"/>
      <c r="R824" s="700"/>
      <c r="S824" s="700"/>
    </row>
    <row r="825" spans="1:19" ht="22.5" hidden="1" customHeight="1">
      <c r="A825" s="692">
        <v>5</v>
      </c>
      <c r="B825" s="692" t="s">
        <v>2529</v>
      </c>
      <c r="C825" s="692" t="s">
        <v>916</v>
      </c>
      <c r="D825" s="694"/>
      <c r="E825" s="695"/>
      <c r="F825" s="696" t="s">
        <v>4079</v>
      </c>
      <c r="G825" s="717" t="s">
        <v>881</v>
      </c>
      <c r="H825" s="709">
        <v>0</v>
      </c>
      <c r="I825" s="698">
        <v>0</v>
      </c>
      <c r="J825" s="699"/>
      <c r="K825" s="700"/>
      <c r="L825" s="700"/>
      <c r="M825" s="700"/>
      <c r="N825" s="700"/>
      <c r="O825" s="700"/>
      <c r="P825" s="700"/>
      <c r="Q825" s="700"/>
      <c r="R825" s="700"/>
      <c r="S825" s="700"/>
    </row>
    <row r="826" spans="1:19" ht="22.5" hidden="1" customHeight="1">
      <c r="A826" s="692">
        <v>5</v>
      </c>
      <c r="B826" s="692" t="s">
        <v>2529</v>
      </c>
      <c r="C826" s="692" t="s">
        <v>916</v>
      </c>
      <c r="D826" s="694"/>
      <c r="E826" s="695"/>
      <c r="F826" s="696" t="s">
        <v>3604</v>
      </c>
      <c r="G826" s="717" t="s">
        <v>881</v>
      </c>
      <c r="H826" s="709">
        <v>0</v>
      </c>
      <c r="I826" s="698">
        <v>0</v>
      </c>
      <c r="J826" s="699"/>
      <c r="K826" s="700"/>
      <c r="L826" s="700"/>
      <c r="M826" s="700"/>
      <c r="N826" s="700"/>
      <c r="O826" s="700"/>
      <c r="P826" s="700"/>
      <c r="Q826" s="700"/>
      <c r="R826" s="700"/>
      <c r="S826" s="700"/>
    </row>
    <row r="827" spans="1:19" ht="22.5" hidden="1" customHeight="1">
      <c r="A827" s="692">
        <v>5</v>
      </c>
      <c r="B827" s="692" t="s">
        <v>2529</v>
      </c>
      <c r="C827" s="692" t="s">
        <v>916</v>
      </c>
      <c r="D827" s="694"/>
      <c r="E827" s="695"/>
      <c r="F827" s="696" t="s">
        <v>3605</v>
      </c>
      <c r="G827" s="717" t="s">
        <v>883</v>
      </c>
      <c r="H827" s="709">
        <v>0</v>
      </c>
      <c r="I827" s="698">
        <v>0</v>
      </c>
      <c r="J827" s="699"/>
      <c r="K827" s="700"/>
      <c r="L827" s="700"/>
      <c r="M827" s="700"/>
      <c r="N827" s="700"/>
      <c r="O827" s="700"/>
      <c r="P827" s="700"/>
      <c r="Q827" s="700"/>
      <c r="R827" s="700"/>
      <c r="S827" s="700"/>
    </row>
    <row r="828" spans="1:19" ht="22.5" hidden="1" customHeight="1">
      <c r="A828" s="692">
        <v>5</v>
      </c>
      <c r="B828" s="692" t="s">
        <v>2529</v>
      </c>
      <c r="C828" s="692" t="s">
        <v>916</v>
      </c>
      <c r="D828" s="694"/>
      <c r="E828" s="695"/>
      <c r="F828" s="696" t="s">
        <v>3606</v>
      </c>
      <c r="G828" s="717" t="s">
        <v>4080</v>
      </c>
      <c r="H828" s="709">
        <v>0</v>
      </c>
      <c r="I828" s="698">
        <v>0</v>
      </c>
      <c r="J828" s="699"/>
      <c r="K828" s="700"/>
      <c r="L828" s="700"/>
      <c r="M828" s="700"/>
      <c r="N828" s="700"/>
      <c r="O828" s="700"/>
      <c r="P828" s="700"/>
      <c r="Q828" s="700"/>
      <c r="R828" s="700"/>
      <c r="S828" s="700"/>
    </row>
    <row r="829" spans="1:19" ht="22.5" hidden="1" customHeight="1">
      <c r="A829" s="692">
        <v>5</v>
      </c>
      <c r="B829" s="692" t="s">
        <v>2529</v>
      </c>
      <c r="C829" s="692" t="s">
        <v>916</v>
      </c>
      <c r="D829" s="694"/>
      <c r="E829" s="695"/>
      <c r="F829" s="696" t="s">
        <v>3607</v>
      </c>
      <c r="G829" s="717" t="s">
        <v>885</v>
      </c>
      <c r="H829" s="709">
        <v>0</v>
      </c>
      <c r="I829" s="698">
        <v>0</v>
      </c>
      <c r="J829" s="699"/>
      <c r="K829" s="700"/>
      <c r="L829" s="700"/>
      <c r="M829" s="700"/>
      <c r="N829" s="700"/>
      <c r="O829" s="700"/>
      <c r="P829" s="700"/>
      <c r="Q829" s="700"/>
      <c r="R829" s="700"/>
      <c r="S829" s="700"/>
    </row>
    <row r="830" spans="1:19" ht="22.5" hidden="1" customHeight="1">
      <c r="A830" s="692">
        <v>5</v>
      </c>
      <c r="B830" s="692" t="s">
        <v>2529</v>
      </c>
      <c r="C830" s="692" t="s">
        <v>916</v>
      </c>
      <c r="D830" s="694"/>
      <c r="E830" s="695"/>
      <c r="F830" s="696" t="s">
        <v>3608</v>
      </c>
      <c r="G830" s="717" t="s">
        <v>886</v>
      </c>
      <c r="H830" s="697">
        <v>119857.88</v>
      </c>
      <c r="I830" s="698">
        <v>217497.65</v>
      </c>
      <c r="J830" s="699">
        <v>392923.05</v>
      </c>
      <c r="K830" s="700"/>
      <c r="L830" s="700"/>
      <c r="M830" s="700"/>
      <c r="N830" s="700"/>
      <c r="O830" s="700"/>
      <c r="P830" s="700"/>
      <c r="Q830" s="700"/>
      <c r="R830" s="700"/>
      <c r="S830" s="700"/>
    </row>
    <row r="831" spans="1:19" ht="22.5" hidden="1" customHeight="1">
      <c r="A831" s="692">
        <v>5</v>
      </c>
      <c r="B831" s="692" t="s">
        <v>2529</v>
      </c>
      <c r="C831" s="692" t="s">
        <v>916</v>
      </c>
      <c r="D831" s="694"/>
      <c r="E831" s="695"/>
      <c r="F831" s="696" t="s">
        <v>3609</v>
      </c>
      <c r="G831" s="717" t="s">
        <v>4081</v>
      </c>
      <c r="H831" s="710">
        <v>0</v>
      </c>
      <c r="I831" s="698">
        <v>0</v>
      </c>
      <c r="J831" s="699"/>
      <c r="K831" s="700"/>
      <c r="L831" s="700"/>
      <c r="M831" s="700"/>
      <c r="N831" s="700"/>
      <c r="O831" s="700"/>
      <c r="P831" s="700"/>
      <c r="Q831" s="700"/>
      <c r="R831" s="700"/>
      <c r="S831" s="700"/>
    </row>
    <row r="832" spans="1:19" ht="22.5" hidden="1" customHeight="1">
      <c r="A832" s="692">
        <v>5</v>
      </c>
      <c r="B832" s="692" t="s">
        <v>2529</v>
      </c>
      <c r="C832" s="692" t="s">
        <v>916</v>
      </c>
      <c r="D832" s="694"/>
      <c r="E832" s="695"/>
      <c r="F832" s="696" t="s">
        <v>3610</v>
      </c>
      <c r="G832" s="717" t="s">
        <v>4082</v>
      </c>
      <c r="H832" s="710">
        <v>0</v>
      </c>
      <c r="I832" s="698">
        <v>0</v>
      </c>
      <c r="J832" s="699"/>
      <c r="K832" s="700"/>
      <c r="L832" s="700"/>
      <c r="M832" s="700"/>
      <c r="N832" s="700"/>
      <c r="O832" s="700"/>
      <c r="P832" s="700"/>
      <c r="Q832" s="700"/>
      <c r="R832" s="700"/>
      <c r="S832" s="700"/>
    </row>
    <row r="833" spans="1:19" ht="22.5" hidden="1" customHeight="1">
      <c r="A833" s="692">
        <v>5</v>
      </c>
      <c r="B833" s="692" t="s">
        <v>2529</v>
      </c>
      <c r="C833" s="692" t="s">
        <v>916</v>
      </c>
      <c r="D833" s="694"/>
      <c r="E833" s="695"/>
      <c r="F833" s="696" t="s">
        <v>3611</v>
      </c>
      <c r="G833" s="717" t="s">
        <v>4083</v>
      </c>
      <c r="H833" s="710">
        <v>0</v>
      </c>
      <c r="I833" s="698">
        <v>0</v>
      </c>
      <c r="J833" s="699"/>
      <c r="K833" s="700"/>
      <c r="L833" s="700"/>
      <c r="M833" s="700"/>
      <c r="N833" s="700"/>
      <c r="O833" s="700"/>
      <c r="P833" s="700"/>
      <c r="Q833" s="700"/>
      <c r="R833" s="700"/>
      <c r="S833" s="700"/>
    </row>
    <row r="834" spans="1:19" ht="22.5" hidden="1" customHeight="1">
      <c r="A834" s="692">
        <v>5</v>
      </c>
      <c r="B834" s="692" t="s">
        <v>2529</v>
      </c>
      <c r="C834" s="692" t="s">
        <v>916</v>
      </c>
      <c r="D834" s="694"/>
      <c r="E834" s="695"/>
      <c r="F834" s="696" t="s">
        <v>3612</v>
      </c>
      <c r="G834" s="717" t="s">
        <v>4084</v>
      </c>
      <c r="H834" s="710">
        <v>0</v>
      </c>
      <c r="I834" s="698">
        <v>0</v>
      </c>
      <c r="J834" s="699"/>
      <c r="K834" s="700"/>
      <c r="L834" s="700"/>
      <c r="M834" s="700"/>
      <c r="N834" s="700"/>
      <c r="O834" s="700"/>
      <c r="P834" s="700"/>
      <c r="Q834" s="700"/>
      <c r="R834" s="700"/>
      <c r="S834" s="700"/>
    </row>
    <row r="835" spans="1:19" ht="22.5" hidden="1" customHeight="1">
      <c r="A835" s="692">
        <v>5</v>
      </c>
      <c r="B835" s="692" t="s">
        <v>2529</v>
      </c>
      <c r="C835" s="692" t="s">
        <v>916</v>
      </c>
      <c r="D835" s="694"/>
      <c r="E835" s="695"/>
      <c r="F835" s="696" t="s">
        <v>3613</v>
      </c>
      <c r="G835" s="717" t="s">
        <v>4085</v>
      </c>
      <c r="H835" s="710">
        <v>0</v>
      </c>
      <c r="I835" s="698">
        <v>0</v>
      </c>
      <c r="J835" s="699"/>
      <c r="K835" s="700"/>
      <c r="L835" s="700"/>
      <c r="M835" s="700"/>
      <c r="N835" s="700"/>
      <c r="O835" s="700"/>
      <c r="P835" s="700"/>
      <c r="Q835" s="700"/>
      <c r="R835" s="700"/>
      <c r="S835" s="700"/>
    </row>
    <row r="836" spans="1:19" ht="22.5" hidden="1" customHeight="1">
      <c r="A836" s="692">
        <v>5</v>
      </c>
      <c r="B836" s="692" t="s">
        <v>2529</v>
      </c>
      <c r="C836" s="692" t="s">
        <v>916</v>
      </c>
      <c r="D836" s="694"/>
      <c r="E836" s="695"/>
      <c r="F836" s="696" t="s">
        <v>3615</v>
      </c>
      <c r="G836" s="717" t="s">
        <v>4086</v>
      </c>
      <c r="H836" s="710">
        <v>0</v>
      </c>
      <c r="I836" s="698">
        <v>0</v>
      </c>
      <c r="J836" s="699"/>
      <c r="K836" s="700"/>
      <c r="L836" s="700"/>
      <c r="M836" s="700"/>
      <c r="N836" s="700"/>
      <c r="O836" s="700"/>
      <c r="P836" s="700"/>
      <c r="Q836" s="700"/>
      <c r="R836" s="700"/>
      <c r="S836" s="700"/>
    </row>
    <row r="837" spans="1:19" ht="22.5" hidden="1" customHeight="1">
      <c r="A837" s="692">
        <v>5</v>
      </c>
      <c r="B837" s="692" t="s">
        <v>2529</v>
      </c>
      <c r="C837" s="692" t="s">
        <v>916</v>
      </c>
      <c r="D837" s="694"/>
      <c r="E837" s="695"/>
      <c r="F837" s="696" t="s">
        <v>3617</v>
      </c>
      <c r="G837" s="717" t="s">
        <v>4087</v>
      </c>
      <c r="H837" s="710">
        <v>0</v>
      </c>
      <c r="I837" s="698">
        <v>0</v>
      </c>
      <c r="J837" s="699"/>
      <c r="K837" s="700"/>
      <c r="L837" s="700"/>
      <c r="M837" s="700"/>
      <c r="N837" s="700"/>
      <c r="O837" s="700"/>
      <c r="P837" s="700"/>
      <c r="Q837" s="700"/>
      <c r="R837" s="700"/>
      <c r="S837" s="700"/>
    </row>
    <row r="838" spans="1:19" ht="22.5" hidden="1" customHeight="1">
      <c r="A838" s="692">
        <v>5</v>
      </c>
      <c r="B838" s="692" t="s">
        <v>2529</v>
      </c>
      <c r="C838" s="692" t="s">
        <v>916</v>
      </c>
      <c r="D838" s="694"/>
      <c r="E838" s="695"/>
      <c r="F838" s="696" t="s">
        <v>3619</v>
      </c>
      <c r="G838" s="717" t="s">
        <v>4088</v>
      </c>
      <c r="H838" s="710">
        <v>0</v>
      </c>
      <c r="I838" s="698">
        <v>0</v>
      </c>
      <c r="J838" s="699"/>
      <c r="K838" s="700"/>
      <c r="L838" s="700"/>
      <c r="M838" s="700"/>
      <c r="N838" s="700"/>
      <c r="O838" s="700"/>
      <c r="P838" s="700"/>
      <c r="Q838" s="700"/>
      <c r="R838" s="700"/>
      <c r="S838" s="700"/>
    </row>
    <row r="839" spans="1:19" ht="22.5" hidden="1" customHeight="1">
      <c r="A839" s="692">
        <v>5</v>
      </c>
      <c r="B839" s="692" t="s">
        <v>2529</v>
      </c>
      <c r="C839" s="692" t="s">
        <v>916</v>
      </c>
      <c r="D839" s="694"/>
      <c r="E839" s="695"/>
      <c r="F839" s="696" t="s">
        <v>3620</v>
      </c>
      <c r="G839" s="717" t="s">
        <v>4089</v>
      </c>
      <c r="H839" s="710">
        <v>0</v>
      </c>
      <c r="I839" s="698">
        <v>0</v>
      </c>
      <c r="J839" s="699"/>
      <c r="K839" s="700"/>
      <c r="L839" s="700"/>
      <c r="M839" s="700"/>
      <c r="N839" s="700"/>
      <c r="O839" s="700"/>
      <c r="P839" s="700"/>
      <c r="Q839" s="700"/>
      <c r="R839" s="700"/>
      <c r="S839" s="700"/>
    </row>
    <row r="840" spans="1:19" ht="22.5" hidden="1" customHeight="1">
      <c r="A840" s="692">
        <v>5</v>
      </c>
      <c r="B840" s="692" t="s">
        <v>2529</v>
      </c>
      <c r="C840" s="692" t="s">
        <v>916</v>
      </c>
      <c r="D840" s="711"/>
      <c r="E840" s="712"/>
      <c r="F840" s="696" t="s">
        <v>3622</v>
      </c>
      <c r="G840" s="717" t="s">
        <v>896</v>
      </c>
      <c r="H840" s="710">
        <v>0</v>
      </c>
      <c r="I840" s="698">
        <v>0</v>
      </c>
      <c r="J840" s="699"/>
      <c r="K840" s="700"/>
      <c r="L840" s="700"/>
      <c r="M840" s="700"/>
      <c r="N840" s="700"/>
      <c r="O840" s="700"/>
      <c r="P840" s="700"/>
      <c r="Q840" s="700"/>
      <c r="R840" s="700"/>
      <c r="S840" s="700"/>
    </row>
    <row r="841" spans="1:19" ht="22.5" customHeight="1">
      <c r="H841" s="713"/>
    </row>
  </sheetData>
  <sheetProtection formatCells="0" formatColumns="0" formatRows="0" insertColumns="0" insertRows="0" deleteColumns="0" deleteRows="0" sort="0" autoFilter="0" pivotTables="0"/>
  <autoFilter ref="A2:S840" xr:uid="{00000000-0009-0000-0000-000006000000}">
    <filterColumn colId="3">
      <filters>
        <filter val="1.2"/>
        <filter val="11.2"/>
      </filters>
    </filterColumn>
  </autoFilter>
  <mergeCells count="1">
    <mergeCell ref="F1:G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40D33-2744-4ACE-A30D-5709EB8613F0}">
  <dimension ref="A1:F839"/>
  <sheetViews>
    <sheetView topLeftCell="B2" zoomScale="70" zoomScaleNormal="70" workbookViewId="0">
      <selection activeCell="C2" sqref="C2:C837"/>
    </sheetView>
  </sheetViews>
  <sheetFormatPr defaultRowHeight="23.25"/>
  <cols>
    <col min="1" max="1" width="16.125" customWidth="1"/>
    <col min="2" max="2" width="43.625" customWidth="1"/>
    <col min="3" max="3" width="5.875" style="102" customWidth="1"/>
    <col min="4" max="4" width="15.375" style="561" customWidth="1"/>
    <col min="5" max="5" width="62.5" style="561" customWidth="1"/>
  </cols>
  <sheetData>
    <row r="1" spans="1:6" ht="26.25">
      <c r="A1" s="573" t="s">
        <v>3779</v>
      </c>
      <c r="B1" s="573" t="s">
        <v>3780</v>
      </c>
      <c r="C1" s="313" t="s">
        <v>920</v>
      </c>
      <c r="D1" s="562" t="s">
        <v>897</v>
      </c>
      <c r="E1" s="562" t="s">
        <v>898</v>
      </c>
    </row>
    <row r="2" spans="1:6">
      <c r="A2" s="574" t="s">
        <v>2598</v>
      </c>
      <c r="B2" s="574" t="s">
        <v>71</v>
      </c>
      <c r="C2" s="498">
        <v>1.1000000000000001</v>
      </c>
      <c r="D2" s="548">
        <v>1101010101.1010001</v>
      </c>
      <c r="E2" s="549" t="s">
        <v>71</v>
      </c>
      <c r="F2" s="575" t="s">
        <v>4090</v>
      </c>
    </row>
    <row r="3" spans="1:6">
      <c r="A3" s="574" t="s">
        <v>2599</v>
      </c>
      <c r="B3" s="574" t="s">
        <v>72</v>
      </c>
      <c r="C3" s="498" t="s">
        <v>904</v>
      </c>
      <c r="D3" s="548">
        <v>1101010104.1010001</v>
      </c>
      <c r="E3" s="547" t="s">
        <v>72</v>
      </c>
      <c r="F3" s="575">
        <f t="shared" ref="F3:F66" si="0">+A3-D3</f>
        <v>0</v>
      </c>
    </row>
    <row r="4" spans="1:6">
      <c r="A4" s="574" t="s">
        <v>2600</v>
      </c>
      <c r="B4" s="574" t="s">
        <v>73</v>
      </c>
      <c r="C4" s="498" t="s">
        <v>904</v>
      </c>
      <c r="D4" s="548">
        <v>1101010112.1010001</v>
      </c>
      <c r="E4" s="547" t="s">
        <v>73</v>
      </c>
      <c r="F4" s="575">
        <f t="shared" si="0"/>
        <v>0</v>
      </c>
    </row>
    <row r="5" spans="1:6">
      <c r="A5" s="574" t="s">
        <v>2601</v>
      </c>
      <c r="B5" s="574" t="s">
        <v>74</v>
      </c>
      <c r="C5" s="498" t="s">
        <v>904</v>
      </c>
      <c r="D5" s="550">
        <v>1101010113.1010001</v>
      </c>
      <c r="E5" s="549" t="s">
        <v>74</v>
      </c>
      <c r="F5" s="575">
        <f t="shared" si="0"/>
        <v>0</v>
      </c>
    </row>
    <row r="6" spans="1:6">
      <c r="A6" s="574" t="s">
        <v>2602</v>
      </c>
      <c r="B6" s="574" t="s">
        <v>75</v>
      </c>
      <c r="C6" s="498">
        <v>1.1000000000000001</v>
      </c>
      <c r="D6" s="550">
        <v>1101020501.1010001</v>
      </c>
      <c r="E6" s="549" t="s">
        <v>75</v>
      </c>
      <c r="F6" s="575">
        <f t="shared" si="0"/>
        <v>0</v>
      </c>
    </row>
    <row r="7" spans="1:6">
      <c r="A7" s="574" t="s">
        <v>3781</v>
      </c>
      <c r="B7" s="574" t="s">
        <v>77</v>
      </c>
      <c r="C7" s="498">
        <v>1.1000000000000001</v>
      </c>
      <c r="D7" s="550">
        <v>1101020501.1029999</v>
      </c>
      <c r="E7" s="549" t="s">
        <v>77</v>
      </c>
      <c r="F7" s="575">
        <f t="shared" si="0"/>
        <v>0</v>
      </c>
    </row>
    <row r="8" spans="1:6">
      <c r="A8" s="574" t="s">
        <v>3782</v>
      </c>
      <c r="B8" s="574" t="s">
        <v>78</v>
      </c>
      <c r="C8" s="498">
        <v>2</v>
      </c>
      <c r="D8" s="548">
        <v>1101020501.1040001</v>
      </c>
      <c r="E8" s="549" t="s">
        <v>78</v>
      </c>
      <c r="F8" s="575">
        <f t="shared" si="0"/>
        <v>0</v>
      </c>
    </row>
    <row r="9" spans="1:6">
      <c r="A9" s="574" t="s">
        <v>3783</v>
      </c>
      <c r="B9" s="574" t="s">
        <v>79</v>
      </c>
      <c r="C9" s="498">
        <v>1.2</v>
      </c>
      <c r="D9" s="550">
        <v>1101020501.201</v>
      </c>
      <c r="E9" s="551" t="s">
        <v>79</v>
      </c>
      <c r="F9" s="575">
        <f t="shared" si="0"/>
        <v>0</v>
      </c>
    </row>
    <row r="10" spans="1:6">
      <c r="A10" s="574" t="s">
        <v>3657</v>
      </c>
      <c r="B10" s="574" t="s">
        <v>3658</v>
      </c>
      <c r="C10" s="498">
        <v>1.1000000000000001</v>
      </c>
      <c r="D10" s="550"/>
      <c r="E10" s="551"/>
      <c r="F10" s="575">
        <f t="shared" si="0"/>
        <v>1101020504.1010001</v>
      </c>
    </row>
    <row r="11" spans="1:6">
      <c r="A11" s="574" t="s">
        <v>2606</v>
      </c>
      <c r="B11" s="574" t="s">
        <v>80</v>
      </c>
      <c r="C11" s="498" t="s">
        <v>904</v>
      </c>
      <c r="D11" s="548">
        <v>1101020601.1010001</v>
      </c>
      <c r="E11" s="549" t="s">
        <v>80</v>
      </c>
      <c r="F11" s="575">
        <f t="shared" si="0"/>
        <v>0</v>
      </c>
    </row>
    <row r="12" spans="1:6">
      <c r="A12" s="574" t="s">
        <v>2607</v>
      </c>
      <c r="B12" s="574" t="s">
        <v>81</v>
      </c>
      <c r="C12" s="498" t="s">
        <v>904</v>
      </c>
      <c r="D12" s="548">
        <v>1101020603.1010001</v>
      </c>
      <c r="E12" s="547" t="s">
        <v>81</v>
      </c>
      <c r="F12" s="575">
        <f t="shared" si="0"/>
        <v>0</v>
      </c>
    </row>
    <row r="13" spans="1:6">
      <c r="A13" s="574" t="s">
        <v>2609</v>
      </c>
      <c r="B13" s="574" t="s">
        <v>82</v>
      </c>
      <c r="C13" s="498">
        <v>1.1000000000000001</v>
      </c>
      <c r="D13" s="548">
        <v>1101020604.1010001</v>
      </c>
      <c r="E13" s="547" t="s">
        <v>82</v>
      </c>
      <c r="F13" s="575">
        <f t="shared" si="0"/>
        <v>0</v>
      </c>
    </row>
    <row r="14" spans="1:6">
      <c r="A14" s="574" t="s">
        <v>2611</v>
      </c>
      <c r="B14" s="574" t="s">
        <v>83</v>
      </c>
      <c r="C14" s="498" t="s">
        <v>904</v>
      </c>
      <c r="D14" s="550">
        <v>1101020605.1010001</v>
      </c>
      <c r="E14" s="549" t="s">
        <v>83</v>
      </c>
      <c r="F14" s="575">
        <f t="shared" si="0"/>
        <v>0</v>
      </c>
    </row>
    <row r="15" spans="1:6">
      <c r="A15" s="574" t="s">
        <v>3784</v>
      </c>
      <c r="B15" s="574" t="s">
        <v>84</v>
      </c>
      <c r="C15" s="498">
        <v>1.1000000000000001</v>
      </c>
      <c r="D15" s="548">
        <v>1101020606.1010001</v>
      </c>
      <c r="E15" s="549" t="s">
        <v>84</v>
      </c>
      <c r="F15" s="575">
        <f t="shared" si="0"/>
        <v>0</v>
      </c>
    </row>
    <row r="16" spans="1:6">
      <c r="A16" s="574" t="s">
        <v>2613</v>
      </c>
      <c r="B16" s="574" t="s">
        <v>85</v>
      </c>
      <c r="C16" s="498">
        <v>1.1000000000000001</v>
      </c>
      <c r="D16" s="548">
        <v>1101030101.1010001</v>
      </c>
      <c r="E16" s="547" t="s">
        <v>85</v>
      </c>
      <c r="F16" s="575">
        <f t="shared" si="0"/>
        <v>0</v>
      </c>
    </row>
    <row r="17" spans="1:6">
      <c r="A17" s="574" t="s">
        <v>2615</v>
      </c>
      <c r="B17" s="574" t="s">
        <v>3785</v>
      </c>
      <c r="C17" s="498">
        <v>1.1000000000000001</v>
      </c>
      <c r="D17" s="548">
        <v>1101030101.102</v>
      </c>
      <c r="E17" s="547" t="s">
        <v>86</v>
      </c>
      <c r="F17" s="575">
        <f t="shared" si="0"/>
        <v>0</v>
      </c>
    </row>
    <row r="18" spans="1:6" ht="43.5">
      <c r="A18" s="574" t="s">
        <v>2616</v>
      </c>
      <c r="B18" s="574" t="s">
        <v>87</v>
      </c>
      <c r="C18" s="498">
        <v>1.1000000000000001</v>
      </c>
      <c r="D18" s="550">
        <v>1101030101.1029999</v>
      </c>
      <c r="E18" s="549" t="s">
        <v>87</v>
      </c>
      <c r="F18" s="575">
        <f t="shared" si="0"/>
        <v>0</v>
      </c>
    </row>
    <row r="19" spans="1:6" ht="43.5">
      <c r="A19" s="574" t="s">
        <v>2618</v>
      </c>
      <c r="B19" s="574" t="s">
        <v>88</v>
      </c>
      <c r="C19" s="498">
        <v>6</v>
      </c>
      <c r="D19" s="550">
        <v>1101030101.1040001</v>
      </c>
      <c r="E19" s="549" t="s">
        <v>88</v>
      </c>
      <c r="F19" s="575">
        <f t="shared" si="0"/>
        <v>0</v>
      </c>
    </row>
    <row r="20" spans="1:6">
      <c r="A20" s="574" t="s">
        <v>2619</v>
      </c>
      <c r="B20" s="574" t="s">
        <v>89</v>
      </c>
      <c r="C20" s="498">
        <v>1.1000000000000001</v>
      </c>
      <c r="D20" s="550">
        <v>1101030102.1010001</v>
      </c>
      <c r="E20" s="549" t="s">
        <v>89</v>
      </c>
      <c r="F20" s="575">
        <f t="shared" si="0"/>
        <v>0</v>
      </c>
    </row>
    <row r="21" spans="1:6">
      <c r="A21" s="574" t="s">
        <v>2621</v>
      </c>
      <c r="B21" s="574" t="s">
        <v>90</v>
      </c>
      <c r="C21" s="498">
        <v>1.1000000000000001</v>
      </c>
      <c r="D21" s="548">
        <v>1101030102.102</v>
      </c>
      <c r="E21" s="547" t="s">
        <v>90</v>
      </c>
      <c r="F21" s="575">
        <f t="shared" si="0"/>
        <v>0</v>
      </c>
    </row>
    <row r="22" spans="1:6" ht="43.5">
      <c r="A22" s="574" t="s">
        <v>2623</v>
      </c>
      <c r="B22" s="574" t="s">
        <v>91</v>
      </c>
      <c r="C22" s="498">
        <v>1.1000000000000001</v>
      </c>
      <c r="D22" s="548">
        <v>1101030102.1029999</v>
      </c>
      <c r="E22" s="549" t="s">
        <v>91</v>
      </c>
      <c r="F22" s="575">
        <f t="shared" si="0"/>
        <v>0</v>
      </c>
    </row>
    <row r="23" spans="1:6" ht="43.5">
      <c r="A23" s="574" t="s">
        <v>2625</v>
      </c>
      <c r="B23" s="574" t="s">
        <v>92</v>
      </c>
      <c r="C23" s="498">
        <v>1.2</v>
      </c>
      <c r="D23" s="550">
        <v>1101030102.1040001</v>
      </c>
      <c r="E23" s="549" t="s">
        <v>92</v>
      </c>
      <c r="F23" s="575">
        <f t="shared" si="0"/>
        <v>0</v>
      </c>
    </row>
    <row r="24" spans="1:6" ht="43.5">
      <c r="A24" s="574" t="s">
        <v>2627</v>
      </c>
      <c r="B24" s="574" t="s">
        <v>93</v>
      </c>
      <c r="C24" s="498">
        <v>2</v>
      </c>
      <c r="D24" s="550">
        <v>1101030102.105</v>
      </c>
      <c r="E24" s="549" t="s">
        <v>93</v>
      </c>
      <c r="F24" s="575">
        <f t="shared" si="0"/>
        <v>0</v>
      </c>
    </row>
    <row r="25" spans="1:6">
      <c r="A25" s="574" t="s">
        <v>2629</v>
      </c>
      <c r="B25" s="574" t="s">
        <v>94</v>
      </c>
      <c r="C25" s="498" t="s">
        <v>2555</v>
      </c>
      <c r="D25" s="548">
        <v>1102010101.1010001</v>
      </c>
      <c r="E25" s="547" t="s">
        <v>94</v>
      </c>
      <c r="F25" s="575">
        <f t="shared" si="0"/>
        <v>0</v>
      </c>
    </row>
    <row r="26" spans="1:6">
      <c r="A26" s="574" t="s">
        <v>2630</v>
      </c>
      <c r="B26" s="574" t="s">
        <v>95</v>
      </c>
      <c r="C26" s="498" t="s">
        <v>2555</v>
      </c>
      <c r="D26" s="548">
        <v>1102010102.1010001</v>
      </c>
      <c r="E26" s="547" t="s">
        <v>95</v>
      </c>
      <c r="F26" s="575">
        <f t="shared" si="0"/>
        <v>0</v>
      </c>
    </row>
    <row r="27" spans="1:6">
      <c r="A27" s="574" t="s">
        <v>2631</v>
      </c>
      <c r="B27" s="574" t="s">
        <v>96</v>
      </c>
      <c r="C27" s="498" t="s">
        <v>2555</v>
      </c>
      <c r="D27" s="548">
        <v>1102010108.1010001</v>
      </c>
      <c r="E27" s="547" t="s">
        <v>96</v>
      </c>
      <c r="F27" s="575">
        <f t="shared" si="0"/>
        <v>0</v>
      </c>
    </row>
    <row r="28" spans="1:6">
      <c r="A28" s="574" t="s">
        <v>3786</v>
      </c>
      <c r="B28" s="574" t="s">
        <v>101</v>
      </c>
      <c r="C28" s="498" t="s">
        <v>2555</v>
      </c>
      <c r="D28" s="548">
        <v>1102050101.102</v>
      </c>
      <c r="E28" s="552" t="s">
        <v>101</v>
      </c>
      <c r="F28" s="575">
        <f t="shared" si="0"/>
        <v>0</v>
      </c>
    </row>
    <row r="29" spans="1:6">
      <c r="A29" s="574" t="s">
        <v>3787</v>
      </c>
      <c r="B29" s="574" t="s">
        <v>102</v>
      </c>
      <c r="C29" s="498" t="s">
        <v>2555</v>
      </c>
      <c r="D29" s="548">
        <v>1102050101.1029999</v>
      </c>
      <c r="E29" s="547" t="s">
        <v>102</v>
      </c>
      <c r="F29" s="575">
        <f t="shared" si="0"/>
        <v>0</v>
      </c>
    </row>
    <row r="30" spans="1:6">
      <c r="A30" s="574" t="s">
        <v>3788</v>
      </c>
      <c r="B30" s="574" t="s">
        <v>103</v>
      </c>
      <c r="C30" s="498" t="s">
        <v>2555</v>
      </c>
      <c r="D30" s="548">
        <v>1102050101.1040001</v>
      </c>
      <c r="E30" s="547" t="s">
        <v>103</v>
      </c>
      <c r="F30" s="575">
        <f t="shared" si="0"/>
        <v>0</v>
      </c>
    </row>
    <row r="31" spans="1:6">
      <c r="A31" s="574" t="s">
        <v>3789</v>
      </c>
      <c r="B31" s="574" t="s">
        <v>104</v>
      </c>
      <c r="C31" s="498" t="s">
        <v>2555</v>
      </c>
      <c r="D31" s="548">
        <v>1102050101.105</v>
      </c>
      <c r="E31" s="547" t="s">
        <v>104</v>
      </c>
      <c r="F31" s="575">
        <f t="shared" si="0"/>
        <v>0</v>
      </c>
    </row>
    <row r="32" spans="1:6">
      <c r="A32" s="574" t="s">
        <v>3790</v>
      </c>
      <c r="B32" s="574" t="s">
        <v>105</v>
      </c>
      <c r="C32" s="498" t="s">
        <v>2552</v>
      </c>
      <c r="D32" s="548">
        <v>1102050101.109</v>
      </c>
      <c r="E32" s="547" t="s">
        <v>105</v>
      </c>
      <c r="F32" s="575">
        <f t="shared" si="0"/>
        <v>0</v>
      </c>
    </row>
    <row r="33" spans="1:6">
      <c r="A33" s="574" t="s">
        <v>3791</v>
      </c>
      <c r="B33" s="574" t="s">
        <v>106</v>
      </c>
      <c r="C33" s="498"/>
      <c r="D33" s="550">
        <v>1102050101.201</v>
      </c>
      <c r="E33" s="549" t="s">
        <v>106</v>
      </c>
      <c r="F33" s="575">
        <f t="shared" si="0"/>
        <v>0</v>
      </c>
    </row>
    <row r="34" spans="1:6">
      <c r="A34" s="574" t="s">
        <v>3792</v>
      </c>
      <c r="B34" s="574" t="s">
        <v>107</v>
      </c>
      <c r="C34" s="498">
        <v>3.1</v>
      </c>
      <c r="D34" s="548">
        <v>1102050101.2019999</v>
      </c>
      <c r="E34" s="547" t="s">
        <v>107</v>
      </c>
      <c r="F34" s="575">
        <f t="shared" si="0"/>
        <v>0</v>
      </c>
    </row>
    <row r="35" spans="1:6">
      <c r="A35" s="574" t="s">
        <v>3793</v>
      </c>
      <c r="B35" s="574" t="s">
        <v>108</v>
      </c>
      <c r="C35" s="498">
        <v>3.2</v>
      </c>
      <c r="D35" s="548">
        <v>1102050101.2030001</v>
      </c>
      <c r="E35" s="547" t="s">
        <v>108</v>
      </c>
      <c r="F35" s="575">
        <f t="shared" si="0"/>
        <v>0</v>
      </c>
    </row>
    <row r="36" spans="1:6">
      <c r="A36" s="574" t="s">
        <v>3794</v>
      </c>
      <c r="B36" s="574" t="s">
        <v>109</v>
      </c>
      <c r="C36" s="498">
        <v>3.2</v>
      </c>
      <c r="D36" s="550">
        <v>1102050101.204</v>
      </c>
      <c r="E36" s="549" t="s">
        <v>109</v>
      </c>
      <c r="F36" s="575">
        <f t="shared" si="0"/>
        <v>0</v>
      </c>
    </row>
    <row r="37" spans="1:6">
      <c r="A37" s="574" t="s">
        <v>3795</v>
      </c>
      <c r="B37" s="574" t="s">
        <v>110</v>
      </c>
      <c r="C37" s="498" t="s">
        <v>2553</v>
      </c>
      <c r="D37" s="548">
        <v>1102050101.2090001</v>
      </c>
      <c r="E37" s="547" t="s">
        <v>110</v>
      </c>
      <c r="F37" s="575">
        <f t="shared" si="0"/>
        <v>0</v>
      </c>
    </row>
    <row r="38" spans="1:6">
      <c r="A38" s="574" t="s">
        <v>3796</v>
      </c>
      <c r="B38" s="574" t="s">
        <v>111</v>
      </c>
      <c r="C38" s="498">
        <v>3.3</v>
      </c>
      <c r="D38" s="548">
        <v>1102050101.2160001</v>
      </c>
      <c r="E38" s="547" t="s">
        <v>111</v>
      </c>
      <c r="F38" s="575">
        <f t="shared" si="0"/>
        <v>0</v>
      </c>
    </row>
    <row r="39" spans="1:6">
      <c r="A39" s="574" t="s">
        <v>3797</v>
      </c>
      <c r="B39" s="574" t="s">
        <v>112</v>
      </c>
      <c r="C39" s="498">
        <v>3.3</v>
      </c>
      <c r="D39" s="550">
        <v>1102050101.217</v>
      </c>
      <c r="E39" s="549" t="s">
        <v>112</v>
      </c>
      <c r="F39" s="575">
        <f t="shared" si="0"/>
        <v>0</v>
      </c>
    </row>
    <row r="40" spans="1:6">
      <c r="A40" s="574" t="s">
        <v>3798</v>
      </c>
      <c r="B40" s="574" t="s">
        <v>113</v>
      </c>
      <c r="C40" s="498">
        <v>3.2</v>
      </c>
      <c r="D40" s="550">
        <v>1102050101.2219999</v>
      </c>
      <c r="E40" s="549" t="s">
        <v>113</v>
      </c>
      <c r="F40" s="575">
        <f t="shared" si="0"/>
        <v>0</v>
      </c>
    </row>
    <row r="41" spans="1:6" ht="43.5">
      <c r="A41" s="574" t="s">
        <v>3799</v>
      </c>
      <c r="B41" s="574" t="s">
        <v>114</v>
      </c>
      <c r="C41" s="498" t="s">
        <v>2550</v>
      </c>
      <c r="D41" s="550">
        <v>1102050101.223</v>
      </c>
      <c r="E41" s="549" t="s">
        <v>114</v>
      </c>
      <c r="F41" s="575">
        <f t="shared" si="0"/>
        <v>0</v>
      </c>
    </row>
    <row r="42" spans="1:6" ht="43.5">
      <c r="A42" s="574" t="s">
        <v>3800</v>
      </c>
      <c r="B42" s="574" t="s">
        <v>115</v>
      </c>
      <c r="C42" s="498" t="s">
        <v>2551</v>
      </c>
      <c r="D42" s="550">
        <v>1102050101.224</v>
      </c>
      <c r="E42" s="549" t="s">
        <v>115</v>
      </c>
      <c r="F42" s="575">
        <f t="shared" si="0"/>
        <v>0</v>
      </c>
    </row>
    <row r="43" spans="1:6">
      <c r="A43" s="574" t="s">
        <v>3801</v>
      </c>
      <c r="B43" s="574" t="s">
        <v>116</v>
      </c>
      <c r="C43" s="498">
        <v>3.7</v>
      </c>
      <c r="D43" s="548">
        <v>1102050101.3010001</v>
      </c>
      <c r="E43" s="547" t="s">
        <v>116</v>
      </c>
      <c r="F43" s="575">
        <f t="shared" si="0"/>
        <v>0</v>
      </c>
    </row>
    <row r="44" spans="1:6">
      <c r="A44" s="574" t="s">
        <v>3802</v>
      </c>
      <c r="B44" s="574" t="s">
        <v>117</v>
      </c>
      <c r="C44" s="498">
        <v>3.7</v>
      </c>
      <c r="D44" s="548">
        <v>1102050101.302</v>
      </c>
      <c r="E44" s="547" t="s">
        <v>117</v>
      </c>
      <c r="F44" s="575">
        <f t="shared" si="0"/>
        <v>0</v>
      </c>
    </row>
    <row r="45" spans="1:6">
      <c r="A45" s="574" t="s">
        <v>3803</v>
      </c>
      <c r="B45" s="574" t="s">
        <v>118</v>
      </c>
      <c r="C45" s="498">
        <v>3.7</v>
      </c>
      <c r="D45" s="548">
        <v>1102050101.303</v>
      </c>
      <c r="E45" s="547" t="s">
        <v>118</v>
      </c>
      <c r="F45" s="575">
        <f t="shared" si="0"/>
        <v>0</v>
      </c>
    </row>
    <row r="46" spans="1:6">
      <c r="A46" s="574" t="s">
        <v>3804</v>
      </c>
      <c r="B46" s="574" t="s">
        <v>119</v>
      </c>
      <c r="C46" s="498">
        <v>3.7</v>
      </c>
      <c r="D46" s="548">
        <v>1102050101.3039999</v>
      </c>
      <c r="E46" s="547" t="s">
        <v>119</v>
      </c>
      <c r="F46" s="575">
        <f t="shared" si="0"/>
        <v>0</v>
      </c>
    </row>
    <row r="47" spans="1:6">
      <c r="A47" s="574" t="s">
        <v>3805</v>
      </c>
      <c r="B47" s="574" t="s">
        <v>120</v>
      </c>
      <c r="C47" s="498">
        <v>3.7</v>
      </c>
      <c r="D47" s="548">
        <v>1102050101.3069999</v>
      </c>
      <c r="E47" s="547" t="s">
        <v>120</v>
      </c>
      <c r="F47" s="575">
        <f t="shared" si="0"/>
        <v>0</v>
      </c>
    </row>
    <row r="48" spans="1:6">
      <c r="A48" s="574" t="s">
        <v>3806</v>
      </c>
      <c r="B48" s="574" t="s">
        <v>121</v>
      </c>
      <c r="C48" s="498">
        <v>3.7</v>
      </c>
      <c r="D48" s="548">
        <v>1102050101.3080001</v>
      </c>
      <c r="E48" s="547" t="s">
        <v>121</v>
      </c>
      <c r="F48" s="575">
        <f t="shared" si="0"/>
        <v>0</v>
      </c>
    </row>
    <row r="49" spans="1:6">
      <c r="A49" s="574" t="s">
        <v>3807</v>
      </c>
      <c r="B49" s="574" t="s">
        <v>122</v>
      </c>
      <c r="C49" s="498">
        <v>3.7</v>
      </c>
      <c r="D49" s="550">
        <v>1102050101.309</v>
      </c>
      <c r="E49" s="549" t="s">
        <v>122</v>
      </c>
      <c r="F49" s="575">
        <f t="shared" si="0"/>
        <v>0</v>
      </c>
    </row>
    <row r="50" spans="1:6">
      <c r="A50" s="574" t="s">
        <v>3808</v>
      </c>
      <c r="B50" s="574" t="s">
        <v>123</v>
      </c>
      <c r="C50" s="498">
        <v>3.7</v>
      </c>
      <c r="D50" s="550">
        <v>1102050101.3099999</v>
      </c>
      <c r="E50" s="549" t="s">
        <v>123</v>
      </c>
      <c r="F50" s="575">
        <f t="shared" si="0"/>
        <v>0</v>
      </c>
    </row>
    <row r="51" spans="1:6">
      <c r="A51" s="574" t="s">
        <v>3809</v>
      </c>
      <c r="B51" s="574" t="s">
        <v>124</v>
      </c>
      <c r="C51" s="498">
        <v>3.5</v>
      </c>
      <c r="D51" s="548">
        <v>1102050101.401</v>
      </c>
      <c r="E51" s="547" t="s">
        <v>124</v>
      </c>
      <c r="F51" s="575">
        <f t="shared" si="0"/>
        <v>0</v>
      </c>
    </row>
    <row r="52" spans="1:6">
      <c r="A52" s="574" t="s">
        <v>3810</v>
      </c>
      <c r="B52" s="574" t="s">
        <v>125</v>
      </c>
      <c r="C52" s="498" t="s">
        <v>2549</v>
      </c>
      <c r="D52" s="548">
        <v>1102050101.402</v>
      </c>
      <c r="E52" s="547" t="s">
        <v>125</v>
      </c>
      <c r="F52" s="575">
        <f t="shared" si="0"/>
        <v>0</v>
      </c>
    </row>
    <row r="53" spans="1:6">
      <c r="A53" s="574" t="s">
        <v>3811</v>
      </c>
      <c r="B53" s="574" t="s">
        <v>126</v>
      </c>
      <c r="C53" s="498" t="s">
        <v>2554</v>
      </c>
      <c r="D53" s="548">
        <v>1102050101.5009999</v>
      </c>
      <c r="E53" s="547" t="s">
        <v>126</v>
      </c>
      <c r="F53" s="575">
        <f t="shared" si="0"/>
        <v>0</v>
      </c>
    </row>
    <row r="54" spans="1:6">
      <c r="A54" s="574" t="s">
        <v>3812</v>
      </c>
      <c r="B54" s="574" t="s">
        <v>127</v>
      </c>
      <c r="C54" s="498" t="s">
        <v>2554</v>
      </c>
      <c r="D54" s="548">
        <v>1102050101.5020001</v>
      </c>
      <c r="E54" s="547" t="s">
        <v>127</v>
      </c>
      <c r="F54" s="575">
        <f t="shared" si="0"/>
        <v>0</v>
      </c>
    </row>
    <row r="55" spans="1:6">
      <c r="A55" s="574" t="s">
        <v>3813</v>
      </c>
      <c r="B55" s="574" t="s">
        <v>128</v>
      </c>
      <c r="C55" s="498" t="s">
        <v>2554</v>
      </c>
      <c r="D55" s="548">
        <v>1102050101.503</v>
      </c>
      <c r="E55" s="547" t="s">
        <v>128</v>
      </c>
      <c r="F55" s="575">
        <f t="shared" si="0"/>
        <v>0</v>
      </c>
    </row>
    <row r="56" spans="1:6">
      <c r="A56" s="574" t="s">
        <v>3814</v>
      </c>
      <c r="B56" s="574" t="s">
        <v>129</v>
      </c>
      <c r="C56" s="498" t="s">
        <v>2554</v>
      </c>
      <c r="D56" s="548">
        <v>1102050101.5039999</v>
      </c>
      <c r="E56" s="547" t="s">
        <v>129</v>
      </c>
      <c r="F56" s="575">
        <f t="shared" si="0"/>
        <v>0</v>
      </c>
    </row>
    <row r="57" spans="1:6" ht="43.5">
      <c r="A57" s="574" t="s">
        <v>3815</v>
      </c>
      <c r="B57" s="574" t="s">
        <v>130</v>
      </c>
      <c r="C57" s="498" t="s">
        <v>2554</v>
      </c>
      <c r="D57" s="548">
        <v>1102050101.5050001</v>
      </c>
      <c r="E57" s="552" t="s">
        <v>130</v>
      </c>
      <c r="F57" s="575">
        <f t="shared" si="0"/>
        <v>0</v>
      </c>
    </row>
    <row r="58" spans="1:6" ht="43.5">
      <c r="A58" s="574" t="s">
        <v>3816</v>
      </c>
      <c r="B58" s="574" t="s">
        <v>131</v>
      </c>
      <c r="C58" s="498" t="s">
        <v>2554</v>
      </c>
      <c r="D58" s="548">
        <v>1102050101.506</v>
      </c>
      <c r="E58" s="547" t="s">
        <v>131</v>
      </c>
      <c r="F58" s="575">
        <f t="shared" si="0"/>
        <v>0</v>
      </c>
    </row>
    <row r="59" spans="1:6">
      <c r="A59" s="574" t="s">
        <v>3817</v>
      </c>
      <c r="B59" s="574" t="s">
        <v>132</v>
      </c>
      <c r="C59" s="498" t="s">
        <v>2556</v>
      </c>
      <c r="D59" s="548">
        <v>1102050101.701</v>
      </c>
      <c r="E59" s="547" t="s">
        <v>132</v>
      </c>
      <c r="F59" s="575">
        <f t="shared" si="0"/>
        <v>0</v>
      </c>
    </row>
    <row r="60" spans="1:6">
      <c r="A60" s="574" t="s">
        <v>3818</v>
      </c>
      <c r="B60" s="574" t="s">
        <v>133</v>
      </c>
      <c r="C60" s="498" t="s">
        <v>2556</v>
      </c>
      <c r="D60" s="550">
        <v>1102050101.7019999</v>
      </c>
      <c r="E60" s="549" t="s">
        <v>133</v>
      </c>
      <c r="F60" s="575">
        <f t="shared" si="0"/>
        <v>0</v>
      </c>
    </row>
    <row r="61" spans="1:6" ht="43.5">
      <c r="A61" s="574" t="s">
        <v>3819</v>
      </c>
      <c r="B61" s="574" t="s">
        <v>134</v>
      </c>
      <c r="C61" s="498" t="s">
        <v>2556</v>
      </c>
      <c r="D61" s="550">
        <v>1102050101.7030001</v>
      </c>
      <c r="E61" s="549" t="s">
        <v>134</v>
      </c>
      <c r="F61" s="575">
        <f t="shared" si="0"/>
        <v>0</v>
      </c>
    </row>
    <row r="62" spans="1:6" ht="43.5">
      <c r="A62" s="574" t="s">
        <v>3820</v>
      </c>
      <c r="B62" s="574" t="s">
        <v>135</v>
      </c>
      <c r="C62" s="498" t="s">
        <v>2556</v>
      </c>
      <c r="D62" s="550">
        <v>1102050101.704</v>
      </c>
      <c r="E62" s="549" t="s">
        <v>135</v>
      </c>
      <c r="F62" s="575">
        <f t="shared" si="0"/>
        <v>0</v>
      </c>
    </row>
    <row r="63" spans="1:6">
      <c r="A63" s="574" t="s">
        <v>3821</v>
      </c>
      <c r="B63" s="574" t="s">
        <v>136</v>
      </c>
      <c r="C63" s="498" t="s">
        <v>2555</v>
      </c>
      <c r="D63" s="548">
        <v>1102050102.102</v>
      </c>
      <c r="E63" s="547" t="s">
        <v>136</v>
      </c>
      <c r="F63" s="575">
        <f t="shared" si="0"/>
        <v>0</v>
      </c>
    </row>
    <row r="64" spans="1:6">
      <c r="A64" s="574" t="s">
        <v>3822</v>
      </c>
      <c r="B64" s="574" t="s">
        <v>3823</v>
      </c>
      <c r="C64" s="498" t="s">
        <v>2555</v>
      </c>
      <c r="D64" s="548">
        <v>1102050102.1029999</v>
      </c>
      <c r="E64" s="547" t="s">
        <v>137</v>
      </c>
      <c r="F64" s="575">
        <f t="shared" si="0"/>
        <v>0</v>
      </c>
    </row>
    <row r="65" spans="1:6">
      <c r="A65" s="574" t="s">
        <v>3824</v>
      </c>
      <c r="B65" s="574" t="s">
        <v>138</v>
      </c>
      <c r="C65" s="498" t="s">
        <v>2555</v>
      </c>
      <c r="D65" s="548">
        <v>1102050102.1040001</v>
      </c>
      <c r="E65" s="547" t="s">
        <v>138</v>
      </c>
      <c r="F65" s="575">
        <f t="shared" si="0"/>
        <v>0</v>
      </c>
    </row>
    <row r="66" spans="1:6">
      <c r="A66" s="574" t="s">
        <v>3825</v>
      </c>
      <c r="B66" s="574" t="s">
        <v>139</v>
      </c>
      <c r="C66" s="498" t="s">
        <v>2555</v>
      </c>
      <c r="D66" s="548">
        <v>1102050102.105</v>
      </c>
      <c r="E66" s="547" t="s">
        <v>139</v>
      </c>
      <c r="F66" s="575">
        <f t="shared" si="0"/>
        <v>0</v>
      </c>
    </row>
    <row r="67" spans="1:6">
      <c r="A67" s="574" t="s">
        <v>3826</v>
      </c>
      <c r="B67" s="574" t="s">
        <v>140</v>
      </c>
      <c r="C67" s="498" t="s">
        <v>2555</v>
      </c>
      <c r="D67" s="550">
        <v>1102050102.1059999</v>
      </c>
      <c r="E67" s="549" t="s">
        <v>140</v>
      </c>
      <c r="F67" s="575">
        <f t="shared" ref="F67:F130" si="1">+A67-D67</f>
        <v>0</v>
      </c>
    </row>
    <row r="68" spans="1:6">
      <c r="A68" s="574" t="s">
        <v>3827</v>
      </c>
      <c r="B68" s="574" t="s">
        <v>3828</v>
      </c>
      <c r="C68" s="498" t="s">
        <v>2555</v>
      </c>
      <c r="D68" s="550">
        <v>1102050102.1070001</v>
      </c>
      <c r="E68" s="549" t="s">
        <v>141</v>
      </c>
      <c r="F68" s="575">
        <f t="shared" si="1"/>
        <v>0</v>
      </c>
    </row>
    <row r="69" spans="1:6">
      <c r="A69" s="574" t="s">
        <v>3829</v>
      </c>
      <c r="B69" s="574" t="s">
        <v>142</v>
      </c>
      <c r="C69" s="498">
        <v>3.4</v>
      </c>
      <c r="D69" s="548">
        <v>1102050102.108</v>
      </c>
      <c r="E69" s="547" t="s">
        <v>142</v>
      </c>
      <c r="F69" s="575">
        <f t="shared" si="1"/>
        <v>0</v>
      </c>
    </row>
    <row r="70" spans="1:6">
      <c r="A70" s="574" t="s">
        <v>3830</v>
      </c>
      <c r="B70" s="574" t="s">
        <v>143</v>
      </c>
      <c r="C70" s="498">
        <v>3.4</v>
      </c>
      <c r="D70" s="550">
        <v>1102050102.109</v>
      </c>
      <c r="E70" s="549" t="s">
        <v>143</v>
      </c>
      <c r="F70" s="575">
        <f t="shared" si="1"/>
        <v>0</v>
      </c>
    </row>
    <row r="71" spans="1:6">
      <c r="A71" s="574" t="s">
        <v>3831</v>
      </c>
      <c r="B71" s="574" t="s">
        <v>144</v>
      </c>
      <c r="C71" s="498">
        <v>3.4</v>
      </c>
      <c r="D71" s="550">
        <v>1102050102.1099999</v>
      </c>
      <c r="E71" s="549" t="s">
        <v>144</v>
      </c>
      <c r="F71" s="575">
        <f t="shared" si="1"/>
        <v>0</v>
      </c>
    </row>
    <row r="72" spans="1:6">
      <c r="A72" s="574" t="s">
        <v>3832</v>
      </c>
      <c r="B72" s="574" t="s">
        <v>145</v>
      </c>
      <c r="C72" s="498">
        <v>3.4</v>
      </c>
      <c r="D72" s="550">
        <v>1102050102.1110001</v>
      </c>
      <c r="E72" s="549" t="s">
        <v>145</v>
      </c>
      <c r="F72" s="575">
        <f t="shared" si="1"/>
        <v>0</v>
      </c>
    </row>
    <row r="73" spans="1:6">
      <c r="A73" s="574" t="s">
        <v>3833</v>
      </c>
      <c r="B73" s="574" t="s">
        <v>146</v>
      </c>
      <c r="C73" s="498">
        <v>3.2</v>
      </c>
      <c r="D73" s="548">
        <v>1102050102.201</v>
      </c>
      <c r="E73" s="547" t="s">
        <v>146</v>
      </c>
      <c r="F73" s="575">
        <f t="shared" si="1"/>
        <v>0</v>
      </c>
    </row>
    <row r="74" spans="1:6">
      <c r="A74" s="574" t="s">
        <v>3834</v>
      </c>
      <c r="B74" s="574" t="s">
        <v>147</v>
      </c>
      <c r="C74" s="498">
        <v>3.7</v>
      </c>
      <c r="D74" s="550">
        <v>1102050102.3010001</v>
      </c>
      <c r="E74" s="551" t="s">
        <v>147</v>
      </c>
      <c r="F74" s="575">
        <f t="shared" si="1"/>
        <v>0</v>
      </c>
    </row>
    <row r="75" spans="1:6">
      <c r="A75" s="574" t="s">
        <v>3835</v>
      </c>
      <c r="B75" s="574" t="s">
        <v>148</v>
      </c>
      <c r="C75" s="498">
        <v>3.7</v>
      </c>
      <c r="D75" s="550">
        <v>1102050102.302</v>
      </c>
      <c r="E75" s="549" t="s">
        <v>148</v>
      </c>
      <c r="F75" s="575">
        <f t="shared" si="1"/>
        <v>0</v>
      </c>
    </row>
    <row r="76" spans="1:6">
      <c r="A76" s="574" t="s">
        <v>3836</v>
      </c>
      <c r="B76" s="574" t="s">
        <v>149</v>
      </c>
      <c r="C76" s="498">
        <v>3.8</v>
      </c>
      <c r="D76" s="550">
        <v>1102050102.602</v>
      </c>
      <c r="E76" s="549" t="s">
        <v>149</v>
      </c>
      <c r="F76" s="575">
        <f t="shared" si="1"/>
        <v>0</v>
      </c>
    </row>
    <row r="77" spans="1:6">
      <c r="A77" s="574" t="s">
        <v>3837</v>
      </c>
      <c r="B77" s="574" t="s">
        <v>150</v>
      </c>
      <c r="C77" s="498">
        <v>3.8</v>
      </c>
      <c r="D77" s="548">
        <v>1102050102.6029999</v>
      </c>
      <c r="E77" s="547" t="s">
        <v>150</v>
      </c>
      <c r="F77" s="575">
        <f t="shared" si="1"/>
        <v>0</v>
      </c>
    </row>
    <row r="78" spans="1:6">
      <c r="A78" s="574" t="s">
        <v>3838</v>
      </c>
      <c r="B78" s="574" t="s">
        <v>151</v>
      </c>
      <c r="C78" s="498">
        <v>3.6</v>
      </c>
      <c r="D78" s="548">
        <v>1102050102.8010001</v>
      </c>
      <c r="E78" s="547" t="s">
        <v>151</v>
      </c>
      <c r="F78" s="575">
        <f t="shared" si="1"/>
        <v>0</v>
      </c>
    </row>
    <row r="79" spans="1:6">
      <c r="A79" s="574" t="s">
        <v>3839</v>
      </c>
      <c r="B79" s="574" t="s">
        <v>152</v>
      </c>
      <c r="C79" s="498">
        <v>3.6</v>
      </c>
      <c r="D79" s="548">
        <v>1102050102.802</v>
      </c>
      <c r="E79" s="547" t="s">
        <v>152</v>
      </c>
      <c r="F79" s="575">
        <f t="shared" si="1"/>
        <v>0</v>
      </c>
    </row>
    <row r="80" spans="1:6">
      <c r="A80" s="574" t="s">
        <v>3840</v>
      </c>
      <c r="B80" s="574" t="s">
        <v>153</v>
      </c>
      <c r="C80" s="498">
        <v>3.6</v>
      </c>
      <c r="D80" s="548">
        <v>1102050102.803</v>
      </c>
      <c r="E80" s="547" t="s">
        <v>153</v>
      </c>
      <c r="F80" s="575">
        <f t="shared" si="1"/>
        <v>0</v>
      </c>
    </row>
    <row r="81" spans="1:6">
      <c r="A81" s="574" t="s">
        <v>3841</v>
      </c>
      <c r="B81" s="574" t="s">
        <v>154</v>
      </c>
      <c r="C81" s="498">
        <v>3.6</v>
      </c>
      <c r="D81" s="550">
        <v>1102050102.8039999</v>
      </c>
      <c r="E81" s="549" t="s">
        <v>154</v>
      </c>
      <c r="F81" s="575">
        <f t="shared" si="1"/>
        <v>0</v>
      </c>
    </row>
    <row r="82" spans="1:6">
      <c r="A82" s="574" t="s">
        <v>2640</v>
      </c>
      <c r="B82" s="574" t="s">
        <v>155</v>
      </c>
      <c r="C82" s="498">
        <v>5.0999999999999996</v>
      </c>
      <c r="D82" s="550">
        <v>1102050106.1059999</v>
      </c>
      <c r="E82" s="549" t="s">
        <v>155</v>
      </c>
      <c r="F82" s="575">
        <f t="shared" si="1"/>
        <v>0</v>
      </c>
    </row>
    <row r="83" spans="1:6">
      <c r="A83" s="574" t="s">
        <v>2642</v>
      </c>
      <c r="B83" s="574" t="s">
        <v>156</v>
      </c>
      <c r="C83" s="498">
        <v>5.0999999999999996</v>
      </c>
      <c r="D83" s="548">
        <v>1102050107.1029999</v>
      </c>
      <c r="E83" s="547" t="s">
        <v>156</v>
      </c>
      <c r="F83" s="575">
        <f t="shared" si="1"/>
        <v>0</v>
      </c>
    </row>
    <row r="84" spans="1:6">
      <c r="A84" s="574" t="s">
        <v>2644</v>
      </c>
      <c r="B84" s="574" t="s">
        <v>157</v>
      </c>
      <c r="C84" s="498">
        <v>5.0999999999999996</v>
      </c>
      <c r="D84" s="550">
        <v>1102050107.1040001</v>
      </c>
      <c r="E84" s="549" t="s">
        <v>157</v>
      </c>
      <c r="F84" s="575">
        <f t="shared" si="1"/>
        <v>0</v>
      </c>
    </row>
    <row r="85" spans="1:6">
      <c r="A85" s="574" t="s">
        <v>2645</v>
      </c>
      <c r="B85" s="574" t="s">
        <v>158</v>
      </c>
      <c r="C85" s="498">
        <v>5.0999999999999996</v>
      </c>
      <c r="D85" s="548">
        <v>1102050107.105</v>
      </c>
      <c r="E85" s="549" t="s">
        <v>158</v>
      </c>
      <c r="F85" s="575">
        <f t="shared" si="1"/>
        <v>0</v>
      </c>
    </row>
    <row r="86" spans="1:6">
      <c r="A86" s="574" t="s">
        <v>2647</v>
      </c>
      <c r="B86" s="574" t="s">
        <v>159</v>
      </c>
      <c r="C86" s="498">
        <v>5.0999999999999996</v>
      </c>
      <c r="D86" s="550">
        <v>1102050107.1059999</v>
      </c>
      <c r="E86" s="549" t="s">
        <v>159</v>
      </c>
      <c r="F86" s="575">
        <f t="shared" si="1"/>
        <v>0</v>
      </c>
    </row>
    <row r="87" spans="1:6">
      <c r="A87" s="574" t="s">
        <v>2649</v>
      </c>
      <c r="B87" s="574" t="s">
        <v>160</v>
      </c>
      <c r="C87" s="498">
        <v>5.0999999999999996</v>
      </c>
      <c r="D87" s="550">
        <v>1102050107.201</v>
      </c>
      <c r="E87" s="549" t="s">
        <v>160</v>
      </c>
      <c r="F87" s="575">
        <f t="shared" si="1"/>
        <v>0</v>
      </c>
    </row>
    <row r="88" spans="1:6">
      <c r="A88" s="574" t="s">
        <v>2651</v>
      </c>
      <c r="B88" s="574" t="s">
        <v>161</v>
      </c>
      <c r="C88" s="498">
        <v>5.0999999999999996</v>
      </c>
      <c r="D88" s="550">
        <v>1102050107.2019999</v>
      </c>
      <c r="E88" s="549" t="s">
        <v>161</v>
      </c>
      <c r="F88" s="575">
        <f t="shared" si="1"/>
        <v>0</v>
      </c>
    </row>
    <row r="89" spans="1:6">
      <c r="A89" s="574" t="s">
        <v>2653</v>
      </c>
      <c r="B89" s="574" t="s">
        <v>162</v>
      </c>
      <c r="C89" s="498">
        <v>123</v>
      </c>
      <c r="D89" s="548">
        <v>1102050123.1029999</v>
      </c>
      <c r="E89" s="547" t="s">
        <v>162</v>
      </c>
      <c r="F89" s="575">
        <f t="shared" si="1"/>
        <v>0</v>
      </c>
    </row>
    <row r="90" spans="1:6" ht="43.5">
      <c r="A90" s="574" t="s">
        <v>2655</v>
      </c>
      <c r="B90" s="574" t="s">
        <v>163</v>
      </c>
      <c r="C90" s="498">
        <v>123</v>
      </c>
      <c r="D90" s="550">
        <v>1102050123.105</v>
      </c>
      <c r="E90" s="549" t="s">
        <v>163</v>
      </c>
      <c r="F90" s="575">
        <f t="shared" si="1"/>
        <v>0</v>
      </c>
    </row>
    <row r="91" spans="1:6">
      <c r="A91" s="574" t="s">
        <v>3842</v>
      </c>
      <c r="B91" s="574" t="s">
        <v>164</v>
      </c>
      <c r="C91" s="498">
        <v>123</v>
      </c>
      <c r="D91" s="550">
        <v>1102050123.1059999</v>
      </c>
      <c r="E91" s="549" t="s">
        <v>164</v>
      </c>
      <c r="F91" s="575">
        <f t="shared" si="1"/>
        <v>0</v>
      </c>
    </row>
    <row r="92" spans="1:6">
      <c r="A92" s="574" t="s">
        <v>2657</v>
      </c>
      <c r="B92" s="574" t="s">
        <v>165</v>
      </c>
      <c r="C92" s="498">
        <v>123</v>
      </c>
      <c r="D92" s="550">
        <v>1102050123.1140001</v>
      </c>
      <c r="E92" s="549" t="s">
        <v>165</v>
      </c>
      <c r="F92" s="575">
        <f t="shared" si="1"/>
        <v>0</v>
      </c>
    </row>
    <row r="93" spans="1:6" ht="24" thickBot="1">
      <c r="A93" s="574" t="s">
        <v>2659</v>
      </c>
      <c r="B93" s="574" t="s">
        <v>166</v>
      </c>
      <c r="C93" s="498">
        <v>123</v>
      </c>
      <c r="D93" s="550">
        <v>1102050123.115</v>
      </c>
      <c r="E93" s="549" t="s">
        <v>166</v>
      </c>
      <c r="F93" s="575">
        <f t="shared" si="1"/>
        <v>0</v>
      </c>
    </row>
    <row r="94" spans="1:6" ht="44.25" thickBot="1">
      <c r="A94" s="574" t="s">
        <v>3843</v>
      </c>
      <c r="B94" s="574" t="s">
        <v>167</v>
      </c>
      <c r="C94" s="499">
        <v>123</v>
      </c>
      <c r="D94" s="553">
        <v>1102050123.2030001</v>
      </c>
      <c r="E94" s="549" t="s">
        <v>167</v>
      </c>
      <c r="F94" s="575">
        <f t="shared" si="1"/>
        <v>0</v>
      </c>
    </row>
    <row r="95" spans="1:6" ht="44.25" thickBot="1">
      <c r="A95" s="574" t="s">
        <v>3844</v>
      </c>
      <c r="B95" s="574" t="s">
        <v>3845</v>
      </c>
      <c r="C95" s="499">
        <v>123</v>
      </c>
      <c r="D95" s="554">
        <v>1102050123.2049999</v>
      </c>
      <c r="E95" s="547" t="s">
        <v>168</v>
      </c>
      <c r="F95" s="575">
        <f t="shared" si="1"/>
        <v>0</v>
      </c>
    </row>
    <row r="96" spans="1:6">
      <c r="A96" s="574" t="s">
        <v>2676</v>
      </c>
      <c r="B96" s="574" t="s">
        <v>169</v>
      </c>
      <c r="C96" s="498">
        <v>5.0999999999999996</v>
      </c>
      <c r="D96" s="550">
        <v>1102050124.1010001</v>
      </c>
      <c r="E96" s="549" t="s">
        <v>169</v>
      </c>
      <c r="F96" s="575">
        <f t="shared" si="1"/>
        <v>0</v>
      </c>
    </row>
    <row r="97" spans="1:6">
      <c r="A97" s="574" t="s">
        <v>2680</v>
      </c>
      <c r="B97" s="574" t="s">
        <v>2679</v>
      </c>
      <c r="C97" s="498" t="s">
        <v>2555</v>
      </c>
      <c r="D97" s="548">
        <v>1102050194.1010001</v>
      </c>
      <c r="E97" s="547" t="s">
        <v>2679</v>
      </c>
      <c r="F97" s="575">
        <f t="shared" si="1"/>
        <v>0</v>
      </c>
    </row>
    <row r="98" spans="1:6">
      <c r="A98" s="574" t="s">
        <v>2681</v>
      </c>
      <c r="B98" s="574" t="s">
        <v>3640</v>
      </c>
      <c r="C98" s="498" t="s">
        <v>2555</v>
      </c>
      <c r="D98" s="548">
        <v>1102050194.102</v>
      </c>
      <c r="E98" s="547" t="s">
        <v>3640</v>
      </c>
      <c r="F98" s="575">
        <f t="shared" si="1"/>
        <v>0</v>
      </c>
    </row>
    <row r="99" spans="1:6">
      <c r="A99" s="574" t="s">
        <v>2770</v>
      </c>
      <c r="B99" s="574" t="s">
        <v>173</v>
      </c>
      <c r="C99" s="498">
        <v>5.2</v>
      </c>
      <c r="D99" s="550">
        <v>1103020111.1010001</v>
      </c>
      <c r="E99" s="549" t="s">
        <v>173</v>
      </c>
      <c r="F99" s="575">
        <f t="shared" si="1"/>
        <v>0</v>
      </c>
    </row>
    <row r="100" spans="1:6">
      <c r="A100" s="574" t="s">
        <v>2771</v>
      </c>
      <c r="B100" s="574" t="s">
        <v>174</v>
      </c>
      <c r="C100" s="498">
        <v>5.2</v>
      </c>
      <c r="D100" s="550">
        <v>1104010101.1010001</v>
      </c>
      <c r="E100" s="549" t="s">
        <v>174</v>
      </c>
      <c r="F100" s="575">
        <f t="shared" si="1"/>
        <v>0</v>
      </c>
    </row>
    <row r="101" spans="1:6">
      <c r="A101" s="574" t="s">
        <v>2772</v>
      </c>
      <c r="B101" s="574" t="s">
        <v>175</v>
      </c>
      <c r="C101" s="498">
        <v>4.2</v>
      </c>
      <c r="D101" s="550">
        <v>1105010101.1010001</v>
      </c>
      <c r="E101" s="549" t="s">
        <v>175</v>
      </c>
      <c r="F101" s="575">
        <f t="shared" si="1"/>
        <v>0</v>
      </c>
    </row>
    <row r="102" spans="1:6">
      <c r="A102" s="574" t="s">
        <v>2773</v>
      </c>
      <c r="B102" s="574" t="s">
        <v>176</v>
      </c>
      <c r="C102" s="498">
        <v>4.3</v>
      </c>
      <c r="D102" s="548">
        <v>1105010102.1010001</v>
      </c>
      <c r="E102" s="547" t="s">
        <v>176</v>
      </c>
      <c r="F102" s="575">
        <f t="shared" si="1"/>
        <v>0</v>
      </c>
    </row>
    <row r="103" spans="1:6">
      <c r="A103" s="574" t="s">
        <v>2774</v>
      </c>
      <c r="B103" s="574" t="s">
        <v>177</v>
      </c>
      <c r="C103" s="498">
        <v>4.4000000000000004</v>
      </c>
      <c r="D103" s="550">
        <v>1105010103.1010001</v>
      </c>
      <c r="E103" s="549" t="s">
        <v>177</v>
      </c>
      <c r="F103" s="575">
        <f t="shared" si="1"/>
        <v>0</v>
      </c>
    </row>
    <row r="104" spans="1:6">
      <c r="A104" s="574" t="s">
        <v>2775</v>
      </c>
      <c r="B104" s="574" t="s">
        <v>178</v>
      </c>
      <c r="C104" s="498">
        <v>4.0999999999999996</v>
      </c>
      <c r="D104" s="548">
        <v>1105010103.102</v>
      </c>
      <c r="E104" s="547" t="s">
        <v>178</v>
      </c>
      <c r="F104" s="575">
        <f t="shared" si="1"/>
        <v>0</v>
      </c>
    </row>
    <row r="105" spans="1:6">
      <c r="A105" s="574" t="s">
        <v>2776</v>
      </c>
      <c r="B105" s="574" t="s">
        <v>179</v>
      </c>
      <c r="C105" s="498">
        <v>4.5</v>
      </c>
      <c r="D105" s="550">
        <v>1105010103.1029999</v>
      </c>
      <c r="E105" s="549" t="s">
        <v>179</v>
      </c>
      <c r="F105" s="575">
        <f t="shared" si="1"/>
        <v>0</v>
      </c>
    </row>
    <row r="106" spans="1:6">
      <c r="A106" s="574" t="s">
        <v>2777</v>
      </c>
      <c r="B106" s="574" t="s">
        <v>180</v>
      </c>
      <c r="C106" s="498">
        <v>4.5999999999999996</v>
      </c>
      <c r="D106" s="548">
        <v>1105010103.1040001</v>
      </c>
      <c r="E106" s="549" t="s">
        <v>180</v>
      </c>
      <c r="F106" s="575">
        <f t="shared" si="1"/>
        <v>0</v>
      </c>
    </row>
    <row r="107" spans="1:6">
      <c r="A107" s="574" t="s">
        <v>2778</v>
      </c>
      <c r="B107" s="574" t="s">
        <v>181</v>
      </c>
      <c r="C107" s="498">
        <v>4.7</v>
      </c>
      <c r="D107" s="548">
        <v>1105010103.105</v>
      </c>
      <c r="E107" s="547" t="s">
        <v>181</v>
      </c>
      <c r="F107" s="575">
        <f t="shared" si="1"/>
        <v>0</v>
      </c>
    </row>
    <row r="108" spans="1:6">
      <c r="A108" s="574" t="s">
        <v>2779</v>
      </c>
      <c r="B108" s="574" t="s">
        <v>182</v>
      </c>
      <c r="C108" s="498">
        <v>4.4000000000000004</v>
      </c>
      <c r="D108" s="548">
        <v>1105010103.1059999</v>
      </c>
      <c r="E108" s="547" t="s">
        <v>182</v>
      </c>
      <c r="F108" s="575">
        <f t="shared" si="1"/>
        <v>0</v>
      </c>
    </row>
    <row r="109" spans="1:6">
      <c r="A109" s="574" t="s">
        <v>2780</v>
      </c>
      <c r="B109" s="574" t="s">
        <v>183</v>
      </c>
      <c r="C109" s="498">
        <v>4.8</v>
      </c>
      <c r="D109" s="550">
        <v>1105010103.1070001</v>
      </c>
      <c r="E109" s="549" t="s">
        <v>183</v>
      </c>
      <c r="F109" s="575">
        <f t="shared" si="1"/>
        <v>0</v>
      </c>
    </row>
    <row r="110" spans="1:6">
      <c r="A110" s="574" t="s">
        <v>3846</v>
      </c>
      <c r="B110" s="574" t="s">
        <v>184</v>
      </c>
      <c r="C110" s="498" t="s">
        <v>921</v>
      </c>
      <c r="D110" s="550">
        <v>1105010103.108</v>
      </c>
      <c r="E110" s="549" t="s">
        <v>184</v>
      </c>
      <c r="F110" s="575">
        <f t="shared" si="1"/>
        <v>0</v>
      </c>
    </row>
    <row r="111" spans="1:6">
      <c r="A111" s="574" t="s">
        <v>3847</v>
      </c>
      <c r="B111" s="574" t="s">
        <v>185</v>
      </c>
      <c r="C111" s="498">
        <v>4.9000000000000004</v>
      </c>
      <c r="D111" s="550">
        <v>1105010103.109</v>
      </c>
      <c r="E111" s="549" t="s">
        <v>185</v>
      </c>
      <c r="F111" s="575">
        <f t="shared" si="1"/>
        <v>0</v>
      </c>
    </row>
    <row r="112" spans="1:6">
      <c r="A112" s="574" t="s">
        <v>2781</v>
      </c>
      <c r="B112" s="574" t="s">
        <v>186</v>
      </c>
      <c r="C112" s="498">
        <v>4.1100000000000003</v>
      </c>
      <c r="D112" s="548">
        <v>1105010105.105</v>
      </c>
      <c r="E112" s="547" t="s">
        <v>186</v>
      </c>
      <c r="F112" s="575">
        <f t="shared" si="1"/>
        <v>0</v>
      </c>
    </row>
    <row r="113" spans="1:6">
      <c r="A113" s="574" t="s">
        <v>2782</v>
      </c>
      <c r="B113" s="574" t="s">
        <v>187</v>
      </c>
      <c r="C113" s="498">
        <v>4.9000000000000004</v>
      </c>
      <c r="D113" s="550">
        <v>1105010105.1059999</v>
      </c>
      <c r="E113" s="549" t="s">
        <v>187</v>
      </c>
      <c r="F113" s="575">
        <f t="shared" si="1"/>
        <v>0</v>
      </c>
    </row>
    <row r="114" spans="1:6">
      <c r="A114" s="574" t="s">
        <v>2783</v>
      </c>
      <c r="B114" s="574" t="s">
        <v>188</v>
      </c>
      <c r="C114" s="498">
        <v>4.9000000000000004</v>
      </c>
      <c r="D114" s="548">
        <v>1105010105.1070001</v>
      </c>
      <c r="E114" s="547" t="s">
        <v>188</v>
      </c>
      <c r="F114" s="575">
        <f t="shared" si="1"/>
        <v>0</v>
      </c>
    </row>
    <row r="115" spans="1:6">
      <c r="A115" s="574" t="s">
        <v>2784</v>
      </c>
      <c r="B115" s="574" t="s">
        <v>189</v>
      </c>
      <c r="C115" s="498">
        <v>4.9000000000000004</v>
      </c>
      <c r="D115" s="550">
        <v>1105010105.108</v>
      </c>
      <c r="E115" s="549" t="s">
        <v>189</v>
      </c>
      <c r="F115" s="575">
        <f t="shared" si="1"/>
        <v>0</v>
      </c>
    </row>
    <row r="116" spans="1:6">
      <c r="A116" s="574" t="s">
        <v>2785</v>
      </c>
      <c r="B116" s="574" t="s">
        <v>190</v>
      </c>
      <c r="C116" s="498">
        <v>4.9000000000000004</v>
      </c>
      <c r="D116" s="548">
        <v>1105010105.109</v>
      </c>
      <c r="E116" s="547" t="s">
        <v>190</v>
      </c>
      <c r="F116" s="575">
        <f t="shared" si="1"/>
        <v>0</v>
      </c>
    </row>
    <row r="117" spans="1:6">
      <c r="A117" s="574" t="s">
        <v>2786</v>
      </c>
      <c r="B117" s="574" t="s">
        <v>191</v>
      </c>
      <c r="C117" s="498">
        <v>4.12</v>
      </c>
      <c r="D117" s="548">
        <v>1105010105.1099999</v>
      </c>
      <c r="E117" s="547" t="s">
        <v>191</v>
      </c>
      <c r="F117" s="575">
        <f t="shared" si="1"/>
        <v>0</v>
      </c>
    </row>
    <row r="118" spans="1:6">
      <c r="A118" s="574" t="s">
        <v>2787</v>
      </c>
      <c r="B118" s="574" t="s">
        <v>192</v>
      </c>
      <c r="C118" s="498">
        <v>4.13</v>
      </c>
      <c r="D118" s="548">
        <v>1105010105.1110001</v>
      </c>
      <c r="E118" s="547" t="s">
        <v>192</v>
      </c>
      <c r="F118" s="575">
        <f t="shared" si="1"/>
        <v>0</v>
      </c>
    </row>
    <row r="119" spans="1:6">
      <c r="A119" s="574" t="s">
        <v>2790</v>
      </c>
      <c r="B119" s="574" t="s">
        <v>193</v>
      </c>
      <c r="C119" s="498">
        <v>4.9000000000000004</v>
      </c>
      <c r="D119" s="550">
        <v>1105010105.1140001</v>
      </c>
      <c r="E119" s="549" t="s">
        <v>193</v>
      </c>
      <c r="F119" s="575">
        <f t="shared" si="1"/>
        <v>0</v>
      </c>
    </row>
    <row r="120" spans="1:6">
      <c r="A120" s="574" t="s">
        <v>2791</v>
      </c>
      <c r="B120" s="574" t="s">
        <v>194</v>
      </c>
      <c r="C120" s="498">
        <v>4.9000000000000004</v>
      </c>
      <c r="D120" s="550">
        <v>1105010105.115</v>
      </c>
      <c r="E120" s="549" t="s">
        <v>194</v>
      </c>
      <c r="F120" s="575">
        <f t="shared" si="1"/>
        <v>0</v>
      </c>
    </row>
    <row r="121" spans="1:6">
      <c r="A121" s="574" t="s">
        <v>2792</v>
      </c>
      <c r="B121" s="574" t="s">
        <v>195</v>
      </c>
      <c r="C121" s="498">
        <v>5.2</v>
      </c>
      <c r="D121" s="550">
        <v>1106010103.1029999</v>
      </c>
      <c r="E121" s="549" t="s">
        <v>195</v>
      </c>
      <c r="F121" s="575">
        <f t="shared" si="1"/>
        <v>0</v>
      </c>
    </row>
    <row r="122" spans="1:6">
      <c r="A122" s="574" t="s">
        <v>2793</v>
      </c>
      <c r="B122" s="574" t="s">
        <v>196</v>
      </c>
      <c r="C122" s="498">
        <v>5.2</v>
      </c>
      <c r="D122" s="548">
        <v>1106010103.201</v>
      </c>
      <c r="E122" s="547" t="s">
        <v>196</v>
      </c>
      <c r="F122" s="575">
        <f t="shared" si="1"/>
        <v>0</v>
      </c>
    </row>
    <row r="123" spans="1:6">
      <c r="A123" s="574" t="s">
        <v>2794</v>
      </c>
      <c r="B123" s="574" t="s">
        <v>197</v>
      </c>
      <c r="C123" s="498">
        <v>5.2</v>
      </c>
      <c r="D123" s="548">
        <v>1106010112.1010001</v>
      </c>
      <c r="E123" s="547" t="s">
        <v>197</v>
      </c>
      <c r="F123" s="575">
        <f t="shared" si="1"/>
        <v>0</v>
      </c>
    </row>
    <row r="124" spans="1:6">
      <c r="A124" s="574" t="s">
        <v>2795</v>
      </c>
      <c r="B124" s="574" t="s">
        <v>198</v>
      </c>
      <c r="C124" s="498">
        <v>5.2</v>
      </c>
      <c r="D124" s="548">
        <v>1106010199.1010001</v>
      </c>
      <c r="E124" s="549" t="s">
        <v>198</v>
      </c>
      <c r="F124" s="575">
        <f t="shared" si="1"/>
        <v>0</v>
      </c>
    </row>
    <row r="125" spans="1:6">
      <c r="A125" s="574" t="s">
        <v>3848</v>
      </c>
      <c r="B125" s="574" t="s">
        <v>199</v>
      </c>
      <c r="C125" s="498">
        <v>6</v>
      </c>
      <c r="D125" s="548">
        <v>1201020101.1010001</v>
      </c>
      <c r="E125" s="549" t="s">
        <v>199</v>
      </c>
      <c r="F125" s="575">
        <f t="shared" si="1"/>
        <v>0</v>
      </c>
    </row>
    <row r="126" spans="1:6">
      <c r="A126" s="574" t="s">
        <v>2796</v>
      </c>
      <c r="B126" s="574" t="s">
        <v>200</v>
      </c>
      <c r="C126" s="498">
        <v>6</v>
      </c>
      <c r="D126" s="550">
        <v>1201050198.1010001</v>
      </c>
      <c r="E126" s="549" t="s">
        <v>200</v>
      </c>
      <c r="F126" s="575">
        <f t="shared" si="1"/>
        <v>0</v>
      </c>
    </row>
    <row r="127" spans="1:6">
      <c r="A127" s="574" t="s">
        <v>3849</v>
      </c>
      <c r="B127" s="574" t="s">
        <v>202</v>
      </c>
      <c r="C127" s="498">
        <v>6</v>
      </c>
      <c r="D127" s="550">
        <v>1204020103.1010001</v>
      </c>
      <c r="E127" s="549" t="s">
        <v>202</v>
      </c>
      <c r="F127" s="575">
        <f t="shared" si="1"/>
        <v>0</v>
      </c>
    </row>
    <row r="128" spans="1:6">
      <c r="A128" s="574" t="s">
        <v>2801</v>
      </c>
      <c r="B128" s="574" t="s">
        <v>203</v>
      </c>
      <c r="C128" s="498">
        <v>6</v>
      </c>
      <c r="D128" s="550">
        <v>1205010101.1010001</v>
      </c>
      <c r="E128" s="549" t="s">
        <v>203</v>
      </c>
      <c r="F128" s="575">
        <f t="shared" si="1"/>
        <v>0</v>
      </c>
    </row>
    <row r="129" spans="1:6">
      <c r="A129" s="574" t="s">
        <v>2802</v>
      </c>
      <c r="B129" s="574" t="s">
        <v>204</v>
      </c>
      <c r="C129" s="498">
        <v>6</v>
      </c>
      <c r="D129" s="550">
        <v>1205010102.1010001</v>
      </c>
      <c r="E129" s="549" t="s">
        <v>204</v>
      </c>
      <c r="F129" s="575">
        <f t="shared" si="1"/>
        <v>0</v>
      </c>
    </row>
    <row r="130" spans="1:6">
      <c r="A130" s="574" t="s">
        <v>2803</v>
      </c>
      <c r="B130" s="574" t="s">
        <v>205</v>
      </c>
      <c r="C130" s="498">
        <v>6</v>
      </c>
      <c r="D130" s="550">
        <v>1205010103.1010001</v>
      </c>
      <c r="E130" s="549" t="s">
        <v>205</v>
      </c>
      <c r="F130" s="575">
        <f t="shared" si="1"/>
        <v>0</v>
      </c>
    </row>
    <row r="131" spans="1:6">
      <c r="A131" s="574" t="s">
        <v>2804</v>
      </c>
      <c r="B131" s="574" t="s">
        <v>206</v>
      </c>
      <c r="C131" s="498">
        <v>6</v>
      </c>
      <c r="D131" s="550">
        <v>1205020101.1010001</v>
      </c>
      <c r="E131" s="549" t="s">
        <v>206</v>
      </c>
      <c r="F131" s="575">
        <f t="shared" ref="F131:F194" si="2">+A131-D131</f>
        <v>0</v>
      </c>
    </row>
    <row r="132" spans="1:6">
      <c r="A132" s="574" t="s">
        <v>2805</v>
      </c>
      <c r="B132" s="574" t="s">
        <v>207</v>
      </c>
      <c r="C132" s="498">
        <v>6</v>
      </c>
      <c r="D132" s="548">
        <v>1205020102.1010001</v>
      </c>
      <c r="E132" s="547" t="s">
        <v>207</v>
      </c>
      <c r="F132" s="575">
        <f t="shared" si="2"/>
        <v>0</v>
      </c>
    </row>
    <row r="133" spans="1:6">
      <c r="A133" s="574" t="s">
        <v>2806</v>
      </c>
      <c r="B133" s="574" t="s">
        <v>208</v>
      </c>
      <c r="C133" s="498">
        <v>6</v>
      </c>
      <c r="D133" s="550">
        <v>1205020103.1010001</v>
      </c>
      <c r="E133" s="549" t="s">
        <v>208</v>
      </c>
      <c r="F133" s="575">
        <f t="shared" si="2"/>
        <v>0</v>
      </c>
    </row>
    <row r="134" spans="1:6">
      <c r="A134" s="574" t="s">
        <v>2807</v>
      </c>
      <c r="B134" s="574" t="s">
        <v>209</v>
      </c>
      <c r="C134" s="498">
        <v>6</v>
      </c>
      <c r="D134" s="550">
        <v>1205030101.1010001</v>
      </c>
      <c r="E134" s="549" t="s">
        <v>209</v>
      </c>
      <c r="F134" s="575">
        <f t="shared" si="2"/>
        <v>0</v>
      </c>
    </row>
    <row r="135" spans="1:6">
      <c r="A135" s="574" t="s">
        <v>2808</v>
      </c>
      <c r="B135" s="574" t="s">
        <v>210</v>
      </c>
      <c r="C135" s="498">
        <v>6</v>
      </c>
      <c r="D135" s="550">
        <v>1205030102.1010001</v>
      </c>
      <c r="E135" s="549" t="s">
        <v>210</v>
      </c>
      <c r="F135" s="575">
        <f t="shared" si="2"/>
        <v>0</v>
      </c>
    </row>
    <row r="136" spans="1:6">
      <c r="A136" s="574" t="s">
        <v>2809</v>
      </c>
      <c r="B136" s="574" t="s">
        <v>211</v>
      </c>
      <c r="C136" s="498">
        <v>6</v>
      </c>
      <c r="D136" s="550">
        <v>1205030103.1010001</v>
      </c>
      <c r="E136" s="549" t="s">
        <v>211</v>
      </c>
      <c r="F136" s="575">
        <f t="shared" si="2"/>
        <v>0</v>
      </c>
    </row>
    <row r="137" spans="1:6">
      <c r="A137" s="574" t="s">
        <v>2810</v>
      </c>
      <c r="B137" s="574" t="s">
        <v>212</v>
      </c>
      <c r="C137" s="498">
        <v>6</v>
      </c>
      <c r="D137" s="550">
        <v>1205030106.1010001</v>
      </c>
      <c r="E137" s="549" t="s">
        <v>212</v>
      </c>
      <c r="F137" s="575">
        <f t="shared" si="2"/>
        <v>0</v>
      </c>
    </row>
    <row r="138" spans="1:6">
      <c r="A138" s="574" t="s">
        <v>2811</v>
      </c>
      <c r="B138" s="574" t="s">
        <v>213</v>
      </c>
      <c r="C138" s="498">
        <v>6</v>
      </c>
      <c r="D138" s="550">
        <v>1205030107.1010001</v>
      </c>
      <c r="E138" s="549" t="s">
        <v>213</v>
      </c>
      <c r="F138" s="575">
        <f t="shared" si="2"/>
        <v>0</v>
      </c>
    </row>
    <row r="139" spans="1:6">
      <c r="A139" s="574" t="s">
        <v>2812</v>
      </c>
      <c r="B139" s="574" t="s">
        <v>214</v>
      </c>
      <c r="C139" s="498">
        <v>6</v>
      </c>
      <c r="D139" s="550">
        <v>1205030108.1010001</v>
      </c>
      <c r="E139" s="549" t="s">
        <v>214</v>
      </c>
      <c r="F139" s="575">
        <f t="shared" si="2"/>
        <v>0</v>
      </c>
    </row>
    <row r="140" spans="1:6">
      <c r="A140" s="574" t="s">
        <v>2813</v>
      </c>
      <c r="B140" s="574" t="s">
        <v>215</v>
      </c>
      <c r="C140" s="498">
        <v>6</v>
      </c>
      <c r="D140" s="550">
        <v>1205040101.1010001</v>
      </c>
      <c r="E140" s="549" t="s">
        <v>215</v>
      </c>
      <c r="F140" s="575">
        <f t="shared" si="2"/>
        <v>0</v>
      </c>
    </row>
    <row r="141" spans="1:6">
      <c r="A141" s="574" t="s">
        <v>2814</v>
      </c>
      <c r="B141" s="574" t="s">
        <v>216</v>
      </c>
      <c r="C141" s="498">
        <v>6</v>
      </c>
      <c r="D141" s="548">
        <v>1205040101.102</v>
      </c>
      <c r="E141" s="547" t="s">
        <v>216</v>
      </c>
      <c r="F141" s="575">
        <f t="shared" si="2"/>
        <v>0</v>
      </c>
    </row>
    <row r="142" spans="1:6">
      <c r="A142" s="574" t="s">
        <v>2815</v>
      </c>
      <c r="B142" s="574" t="s">
        <v>217</v>
      </c>
      <c r="C142" s="498">
        <v>6</v>
      </c>
      <c r="D142" s="548">
        <v>1205040101.1029999</v>
      </c>
      <c r="E142" s="547" t="s">
        <v>217</v>
      </c>
      <c r="F142" s="575">
        <f t="shared" si="2"/>
        <v>0</v>
      </c>
    </row>
    <row r="143" spans="1:6">
      <c r="A143" s="574" t="s">
        <v>2816</v>
      </c>
      <c r="B143" s="574" t="s">
        <v>218</v>
      </c>
      <c r="C143" s="498">
        <v>6</v>
      </c>
      <c r="D143" s="548">
        <v>1205040101.1040001</v>
      </c>
      <c r="E143" s="547" t="s">
        <v>218</v>
      </c>
      <c r="F143" s="575">
        <f t="shared" si="2"/>
        <v>0</v>
      </c>
    </row>
    <row r="144" spans="1:6">
      <c r="A144" s="574" t="s">
        <v>2817</v>
      </c>
      <c r="B144" s="574" t="s">
        <v>219</v>
      </c>
      <c r="C144" s="498">
        <v>6</v>
      </c>
      <c r="D144" s="550">
        <v>1205040101.105</v>
      </c>
      <c r="E144" s="549" t="s">
        <v>219</v>
      </c>
      <c r="F144" s="575">
        <f t="shared" si="2"/>
        <v>0</v>
      </c>
    </row>
    <row r="145" spans="1:6">
      <c r="A145" s="574" t="s">
        <v>2818</v>
      </c>
      <c r="B145" s="574" t="s">
        <v>220</v>
      </c>
      <c r="C145" s="498">
        <v>6</v>
      </c>
      <c r="D145" s="550">
        <v>1205040101.1059999</v>
      </c>
      <c r="E145" s="549" t="s">
        <v>220</v>
      </c>
      <c r="F145" s="575">
        <f t="shared" si="2"/>
        <v>0</v>
      </c>
    </row>
    <row r="146" spans="1:6">
      <c r="A146" s="574" t="s">
        <v>2819</v>
      </c>
      <c r="B146" s="574" t="s">
        <v>221</v>
      </c>
      <c r="C146" s="498">
        <v>6</v>
      </c>
      <c r="D146" s="550">
        <v>1205040102.1010001</v>
      </c>
      <c r="E146" s="549" t="s">
        <v>221</v>
      </c>
      <c r="F146" s="575">
        <f t="shared" si="2"/>
        <v>0</v>
      </c>
    </row>
    <row r="147" spans="1:6">
      <c r="A147" s="574" t="s">
        <v>2820</v>
      </c>
      <c r="B147" s="574" t="s">
        <v>222</v>
      </c>
      <c r="C147" s="498">
        <v>6</v>
      </c>
      <c r="D147" s="548">
        <v>1205040102.102</v>
      </c>
      <c r="E147" s="547" t="s">
        <v>222</v>
      </c>
      <c r="F147" s="575">
        <f t="shared" si="2"/>
        <v>0</v>
      </c>
    </row>
    <row r="148" spans="1:6">
      <c r="A148" s="574" t="s">
        <v>2821</v>
      </c>
      <c r="B148" s="574" t="s">
        <v>223</v>
      </c>
      <c r="C148" s="498">
        <v>6</v>
      </c>
      <c r="D148" s="548">
        <v>1205040102.1029999</v>
      </c>
      <c r="E148" s="547" t="s">
        <v>223</v>
      </c>
      <c r="F148" s="575">
        <f t="shared" si="2"/>
        <v>0</v>
      </c>
    </row>
    <row r="149" spans="1:6">
      <c r="A149" s="574" t="s">
        <v>2822</v>
      </c>
      <c r="B149" s="574" t="s">
        <v>224</v>
      </c>
      <c r="C149" s="498">
        <v>6</v>
      </c>
      <c r="D149" s="550">
        <v>1205040102.1040001</v>
      </c>
      <c r="E149" s="549" t="s">
        <v>224</v>
      </c>
      <c r="F149" s="575">
        <f t="shared" si="2"/>
        <v>0</v>
      </c>
    </row>
    <row r="150" spans="1:6">
      <c r="A150" s="574" t="s">
        <v>2823</v>
      </c>
      <c r="B150" s="574" t="s">
        <v>225</v>
      </c>
      <c r="C150" s="498">
        <v>6</v>
      </c>
      <c r="D150" s="548">
        <v>1205040102.105</v>
      </c>
      <c r="E150" s="547" t="s">
        <v>225</v>
      </c>
      <c r="F150" s="575">
        <f t="shared" si="2"/>
        <v>0</v>
      </c>
    </row>
    <row r="151" spans="1:6">
      <c r="A151" s="574" t="s">
        <v>2824</v>
      </c>
      <c r="B151" s="574" t="s">
        <v>226</v>
      </c>
      <c r="C151" s="498">
        <v>6</v>
      </c>
      <c r="D151" s="548">
        <v>1205040102.1059999</v>
      </c>
      <c r="E151" s="547" t="s">
        <v>226</v>
      </c>
      <c r="F151" s="575">
        <f t="shared" si="2"/>
        <v>0</v>
      </c>
    </row>
    <row r="152" spans="1:6">
      <c r="A152" s="574" t="s">
        <v>2825</v>
      </c>
      <c r="B152" s="574" t="s">
        <v>227</v>
      </c>
      <c r="C152" s="498">
        <v>6</v>
      </c>
      <c r="D152" s="550">
        <v>1205040103.1010001</v>
      </c>
      <c r="E152" s="549" t="s">
        <v>227</v>
      </c>
      <c r="F152" s="575">
        <f t="shared" si="2"/>
        <v>0</v>
      </c>
    </row>
    <row r="153" spans="1:6">
      <c r="A153" s="574" t="s">
        <v>2826</v>
      </c>
      <c r="B153" s="574" t="s">
        <v>228</v>
      </c>
      <c r="C153" s="498">
        <v>6</v>
      </c>
      <c r="D153" s="550">
        <v>1205040103.102</v>
      </c>
      <c r="E153" s="549" t="s">
        <v>228</v>
      </c>
      <c r="F153" s="575">
        <f t="shared" si="2"/>
        <v>0</v>
      </c>
    </row>
    <row r="154" spans="1:6">
      <c r="A154" s="574" t="s">
        <v>2827</v>
      </c>
      <c r="B154" s="574" t="s">
        <v>229</v>
      </c>
      <c r="C154" s="498">
        <v>6</v>
      </c>
      <c r="D154" s="550">
        <v>1205040103.1029999</v>
      </c>
      <c r="E154" s="549" t="s">
        <v>229</v>
      </c>
      <c r="F154" s="575">
        <f t="shared" si="2"/>
        <v>0</v>
      </c>
    </row>
    <row r="155" spans="1:6">
      <c r="A155" s="574" t="s">
        <v>2828</v>
      </c>
      <c r="B155" s="574" t="s">
        <v>230</v>
      </c>
      <c r="C155" s="498">
        <v>6</v>
      </c>
      <c r="D155" s="550">
        <v>1205040103.1040001</v>
      </c>
      <c r="E155" s="549" t="s">
        <v>230</v>
      </c>
      <c r="F155" s="575">
        <f t="shared" si="2"/>
        <v>0</v>
      </c>
    </row>
    <row r="156" spans="1:6">
      <c r="A156" s="574" t="s">
        <v>2829</v>
      </c>
      <c r="B156" s="574" t="s">
        <v>231</v>
      </c>
      <c r="C156" s="498">
        <v>6</v>
      </c>
      <c r="D156" s="548">
        <v>1205040103.105</v>
      </c>
      <c r="E156" s="549" t="s">
        <v>231</v>
      </c>
      <c r="F156" s="575">
        <f t="shared" si="2"/>
        <v>0</v>
      </c>
    </row>
    <row r="157" spans="1:6">
      <c r="A157" s="574" t="s">
        <v>2830</v>
      </c>
      <c r="B157" s="574" t="s">
        <v>232</v>
      </c>
      <c r="C157" s="498">
        <v>6</v>
      </c>
      <c r="D157" s="548">
        <v>1205040103.1059999</v>
      </c>
      <c r="E157" s="549" t="s">
        <v>232</v>
      </c>
      <c r="F157" s="575">
        <f t="shared" si="2"/>
        <v>0</v>
      </c>
    </row>
    <row r="158" spans="1:6">
      <c r="A158" s="574" t="s">
        <v>2831</v>
      </c>
      <c r="B158" s="574" t="s">
        <v>233</v>
      </c>
      <c r="C158" s="498">
        <v>6</v>
      </c>
      <c r="D158" s="548">
        <v>1205050101.1010001</v>
      </c>
      <c r="E158" s="549" t="s">
        <v>233</v>
      </c>
      <c r="F158" s="575">
        <f t="shared" si="2"/>
        <v>0</v>
      </c>
    </row>
    <row r="159" spans="1:6">
      <c r="A159" s="574" t="s">
        <v>2832</v>
      </c>
      <c r="B159" s="574" t="s">
        <v>234</v>
      </c>
      <c r="C159" s="498">
        <v>6</v>
      </c>
      <c r="D159" s="548">
        <v>1205050101.102</v>
      </c>
      <c r="E159" s="547" t="s">
        <v>234</v>
      </c>
      <c r="F159" s="575">
        <f t="shared" si="2"/>
        <v>0</v>
      </c>
    </row>
    <row r="160" spans="1:6">
      <c r="A160" s="574" t="s">
        <v>2833</v>
      </c>
      <c r="B160" s="574" t="s">
        <v>235</v>
      </c>
      <c r="C160" s="498">
        <v>6</v>
      </c>
      <c r="D160" s="550">
        <v>1205050101.1029999</v>
      </c>
      <c r="E160" s="549" t="s">
        <v>235</v>
      </c>
      <c r="F160" s="575">
        <f t="shared" si="2"/>
        <v>0</v>
      </c>
    </row>
    <row r="161" spans="1:6">
      <c r="A161" s="574" t="s">
        <v>2834</v>
      </c>
      <c r="B161" s="574" t="s">
        <v>236</v>
      </c>
      <c r="C161" s="498">
        <v>6</v>
      </c>
      <c r="D161" s="550">
        <v>1205050101.1040001</v>
      </c>
      <c r="E161" s="549" t="s">
        <v>236</v>
      </c>
      <c r="F161" s="575">
        <f t="shared" si="2"/>
        <v>0</v>
      </c>
    </row>
    <row r="162" spans="1:6">
      <c r="A162" s="574" t="s">
        <v>2835</v>
      </c>
      <c r="B162" s="574" t="s">
        <v>237</v>
      </c>
      <c r="C162" s="498">
        <v>6</v>
      </c>
      <c r="D162" s="548">
        <v>1205050101.105</v>
      </c>
      <c r="E162" s="547" t="s">
        <v>237</v>
      </c>
      <c r="F162" s="575">
        <f t="shared" si="2"/>
        <v>0</v>
      </c>
    </row>
    <row r="163" spans="1:6">
      <c r="A163" s="574" t="s">
        <v>2836</v>
      </c>
      <c r="B163" s="574" t="s">
        <v>238</v>
      </c>
      <c r="C163" s="498">
        <v>6</v>
      </c>
      <c r="D163" s="550">
        <v>1205050101.1059999</v>
      </c>
      <c r="E163" s="549" t="s">
        <v>238</v>
      </c>
      <c r="F163" s="575">
        <f t="shared" si="2"/>
        <v>0</v>
      </c>
    </row>
    <row r="164" spans="1:6">
      <c r="A164" s="574" t="s">
        <v>2837</v>
      </c>
      <c r="B164" s="574" t="s">
        <v>239</v>
      </c>
      <c r="C164" s="498">
        <v>6</v>
      </c>
      <c r="D164" s="548">
        <v>1205050101.1070001</v>
      </c>
      <c r="E164" s="547" t="s">
        <v>239</v>
      </c>
      <c r="F164" s="575">
        <f t="shared" si="2"/>
        <v>0</v>
      </c>
    </row>
    <row r="165" spans="1:6">
      <c r="A165" s="574" t="s">
        <v>2838</v>
      </c>
      <c r="B165" s="574" t="s">
        <v>240</v>
      </c>
      <c r="C165" s="498">
        <v>6</v>
      </c>
      <c r="D165" s="550">
        <v>1205050101.108</v>
      </c>
      <c r="E165" s="549" t="s">
        <v>240</v>
      </c>
      <c r="F165" s="575">
        <f t="shared" si="2"/>
        <v>0</v>
      </c>
    </row>
    <row r="166" spans="1:6">
      <c r="A166" s="574" t="s">
        <v>2839</v>
      </c>
      <c r="B166" s="574" t="s">
        <v>241</v>
      </c>
      <c r="C166" s="498">
        <v>6</v>
      </c>
      <c r="D166" s="550">
        <v>1205050101.109</v>
      </c>
      <c r="E166" s="549" t="s">
        <v>241</v>
      </c>
      <c r="F166" s="575">
        <f t="shared" si="2"/>
        <v>0</v>
      </c>
    </row>
    <row r="167" spans="1:6">
      <c r="A167" s="574" t="s">
        <v>2840</v>
      </c>
      <c r="B167" s="574" t="s">
        <v>242</v>
      </c>
      <c r="C167" s="498">
        <v>6</v>
      </c>
      <c r="D167" s="550">
        <v>1205050102.1010001</v>
      </c>
      <c r="E167" s="549" t="s">
        <v>242</v>
      </c>
      <c r="F167" s="575">
        <f t="shared" si="2"/>
        <v>0</v>
      </c>
    </row>
    <row r="168" spans="1:6">
      <c r="A168" s="574" t="s">
        <v>2841</v>
      </c>
      <c r="B168" s="574" t="s">
        <v>243</v>
      </c>
      <c r="C168" s="498">
        <v>6</v>
      </c>
      <c r="D168" s="550">
        <v>1205050102.102</v>
      </c>
      <c r="E168" s="549" t="s">
        <v>243</v>
      </c>
      <c r="F168" s="575">
        <f t="shared" si="2"/>
        <v>0</v>
      </c>
    </row>
    <row r="169" spans="1:6">
      <c r="A169" s="574" t="s">
        <v>2842</v>
      </c>
      <c r="B169" s="574" t="s">
        <v>244</v>
      </c>
      <c r="C169" s="498">
        <v>6</v>
      </c>
      <c r="D169" s="550">
        <v>1205050102.1029999</v>
      </c>
      <c r="E169" s="549" t="s">
        <v>244</v>
      </c>
      <c r="F169" s="575">
        <f t="shared" si="2"/>
        <v>0</v>
      </c>
    </row>
    <row r="170" spans="1:6">
      <c r="A170" s="574" t="s">
        <v>2843</v>
      </c>
      <c r="B170" s="574" t="s">
        <v>245</v>
      </c>
      <c r="C170" s="498">
        <v>6</v>
      </c>
      <c r="D170" s="550">
        <v>1205050102.1040001</v>
      </c>
      <c r="E170" s="549" t="s">
        <v>245</v>
      </c>
      <c r="F170" s="575">
        <f t="shared" si="2"/>
        <v>0</v>
      </c>
    </row>
    <row r="171" spans="1:6">
      <c r="A171" s="574" t="s">
        <v>2844</v>
      </c>
      <c r="B171" s="574" t="s">
        <v>246</v>
      </c>
      <c r="C171" s="498">
        <v>6</v>
      </c>
      <c r="D171" s="550">
        <v>1205050102.105</v>
      </c>
      <c r="E171" s="549" t="s">
        <v>246</v>
      </c>
      <c r="F171" s="575">
        <f t="shared" si="2"/>
        <v>0</v>
      </c>
    </row>
    <row r="172" spans="1:6">
      <c r="A172" s="574" t="s">
        <v>2845</v>
      </c>
      <c r="B172" s="574" t="s">
        <v>247</v>
      </c>
      <c r="C172" s="498">
        <v>6</v>
      </c>
      <c r="D172" s="548">
        <v>1205050102.1059999</v>
      </c>
      <c r="E172" s="547" t="s">
        <v>247</v>
      </c>
      <c r="F172" s="575">
        <f t="shared" si="2"/>
        <v>0</v>
      </c>
    </row>
    <row r="173" spans="1:6">
      <c r="A173" s="574" t="s">
        <v>2846</v>
      </c>
      <c r="B173" s="574" t="s">
        <v>248</v>
      </c>
      <c r="C173" s="498">
        <v>6</v>
      </c>
      <c r="D173" s="550">
        <v>1205050102.1070001</v>
      </c>
      <c r="E173" s="549" t="s">
        <v>248</v>
      </c>
      <c r="F173" s="575">
        <f t="shared" si="2"/>
        <v>0</v>
      </c>
    </row>
    <row r="174" spans="1:6">
      <c r="A174" s="574" t="s">
        <v>2847</v>
      </c>
      <c r="B174" s="574" t="s">
        <v>249</v>
      </c>
      <c r="C174" s="498">
        <v>6</v>
      </c>
      <c r="D174" s="550">
        <v>1205050102.108</v>
      </c>
      <c r="E174" s="549" t="s">
        <v>249</v>
      </c>
      <c r="F174" s="575">
        <f t="shared" si="2"/>
        <v>0</v>
      </c>
    </row>
    <row r="175" spans="1:6">
      <c r="A175" s="574" t="s">
        <v>2848</v>
      </c>
      <c r="B175" s="574" t="s">
        <v>250</v>
      </c>
      <c r="C175" s="498">
        <v>6</v>
      </c>
      <c r="D175" s="550">
        <v>1205050102.109</v>
      </c>
      <c r="E175" s="549" t="s">
        <v>250</v>
      </c>
      <c r="F175" s="575">
        <f t="shared" si="2"/>
        <v>0</v>
      </c>
    </row>
    <row r="176" spans="1:6">
      <c r="A176" s="574" t="s">
        <v>2849</v>
      </c>
      <c r="B176" s="574" t="s">
        <v>251</v>
      </c>
      <c r="C176" s="498">
        <v>6</v>
      </c>
      <c r="D176" s="548">
        <v>1205060101.1010001</v>
      </c>
      <c r="E176" s="549" t="s">
        <v>251</v>
      </c>
      <c r="F176" s="575">
        <f t="shared" si="2"/>
        <v>0</v>
      </c>
    </row>
    <row r="177" spans="1:6">
      <c r="A177" s="574" t="s">
        <v>2850</v>
      </c>
      <c r="B177" s="574" t="s">
        <v>252</v>
      </c>
      <c r="C177" s="498">
        <v>6</v>
      </c>
      <c r="D177" s="548">
        <v>1205060102.1010001</v>
      </c>
      <c r="E177" s="549" t="s">
        <v>252</v>
      </c>
      <c r="F177" s="575">
        <f t="shared" si="2"/>
        <v>0</v>
      </c>
    </row>
    <row r="178" spans="1:6">
      <c r="A178" s="574" t="s">
        <v>2851</v>
      </c>
      <c r="B178" s="574" t="s">
        <v>253</v>
      </c>
      <c r="C178" s="498">
        <v>6</v>
      </c>
      <c r="D178" s="548">
        <v>1206010101.1010001</v>
      </c>
      <c r="E178" s="547" t="s">
        <v>253</v>
      </c>
      <c r="F178" s="575">
        <f t="shared" si="2"/>
        <v>0</v>
      </c>
    </row>
    <row r="179" spans="1:6">
      <c r="A179" s="574" t="s">
        <v>2852</v>
      </c>
      <c r="B179" s="574" t="s">
        <v>254</v>
      </c>
      <c r="C179" s="498">
        <v>6</v>
      </c>
      <c r="D179" s="548">
        <v>1206010102.1010001</v>
      </c>
      <c r="E179" s="547" t="s">
        <v>254</v>
      </c>
      <c r="F179" s="575">
        <f t="shared" si="2"/>
        <v>0</v>
      </c>
    </row>
    <row r="180" spans="1:6">
      <c r="A180" s="574" t="s">
        <v>2853</v>
      </c>
      <c r="B180" s="574" t="s">
        <v>255</v>
      </c>
      <c r="C180" s="498">
        <v>6</v>
      </c>
      <c r="D180" s="550">
        <v>1206010103.1010001</v>
      </c>
      <c r="E180" s="549" t="s">
        <v>255</v>
      </c>
      <c r="F180" s="575">
        <f t="shared" si="2"/>
        <v>0</v>
      </c>
    </row>
    <row r="181" spans="1:6">
      <c r="A181" s="574" t="s">
        <v>2854</v>
      </c>
      <c r="B181" s="574" t="s">
        <v>256</v>
      </c>
      <c r="C181" s="498">
        <v>6</v>
      </c>
      <c r="D181" s="548">
        <v>1206020101.1010001</v>
      </c>
      <c r="E181" s="547" t="s">
        <v>256</v>
      </c>
      <c r="F181" s="575">
        <f t="shared" si="2"/>
        <v>0</v>
      </c>
    </row>
    <row r="182" spans="1:6">
      <c r="A182" s="574" t="s">
        <v>2855</v>
      </c>
      <c r="B182" s="574" t="s">
        <v>257</v>
      </c>
      <c r="C182" s="498">
        <v>6</v>
      </c>
      <c r="D182" s="548">
        <v>1206020102.1010001</v>
      </c>
      <c r="E182" s="547" t="s">
        <v>257</v>
      </c>
      <c r="F182" s="575">
        <f t="shared" si="2"/>
        <v>0</v>
      </c>
    </row>
    <row r="183" spans="1:6">
      <c r="A183" s="574" t="s">
        <v>2856</v>
      </c>
      <c r="B183" s="574" t="s">
        <v>258</v>
      </c>
      <c r="C183" s="498">
        <v>6</v>
      </c>
      <c r="D183" s="550">
        <v>1206020103.1010001</v>
      </c>
      <c r="E183" s="549" t="s">
        <v>258</v>
      </c>
      <c r="F183" s="575">
        <f t="shared" si="2"/>
        <v>0</v>
      </c>
    </row>
    <row r="184" spans="1:6">
      <c r="A184" s="574" t="s">
        <v>2857</v>
      </c>
      <c r="B184" s="574" t="s">
        <v>259</v>
      </c>
      <c r="C184" s="498">
        <v>6</v>
      </c>
      <c r="D184" s="548">
        <v>1206030101.1010001</v>
      </c>
      <c r="E184" s="547" t="s">
        <v>259</v>
      </c>
      <c r="F184" s="575">
        <f t="shared" si="2"/>
        <v>0</v>
      </c>
    </row>
    <row r="185" spans="1:6">
      <c r="A185" s="574" t="s">
        <v>2858</v>
      </c>
      <c r="B185" s="574" t="s">
        <v>260</v>
      </c>
      <c r="C185" s="498">
        <v>6</v>
      </c>
      <c r="D185" s="550">
        <v>1206030102.1010001</v>
      </c>
      <c r="E185" s="549" t="s">
        <v>260</v>
      </c>
      <c r="F185" s="575">
        <f t="shared" si="2"/>
        <v>0</v>
      </c>
    </row>
    <row r="186" spans="1:6">
      <c r="A186" s="574" t="s">
        <v>2859</v>
      </c>
      <c r="B186" s="574" t="s">
        <v>261</v>
      </c>
      <c r="C186" s="498">
        <v>6</v>
      </c>
      <c r="D186" s="550">
        <v>1206030103.1010001</v>
      </c>
      <c r="E186" s="549" t="s">
        <v>261</v>
      </c>
      <c r="F186" s="575">
        <f t="shared" si="2"/>
        <v>0</v>
      </c>
    </row>
    <row r="187" spans="1:6">
      <c r="A187" s="574" t="s">
        <v>2860</v>
      </c>
      <c r="B187" s="574" t="s">
        <v>262</v>
      </c>
      <c r="C187" s="498">
        <v>6</v>
      </c>
      <c r="D187" s="550">
        <v>1206040101.1010001</v>
      </c>
      <c r="E187" s="549" t="s">
        <v>262</v>
      </c>
      <c r="F187" s="575">
        <f t="shared" si="2"/>
        <v>0</v>
      </c>
    </row>
    <row r="188" spans="1:6">
      <c r="A188" s="574" t="s">
        <v>2861</v>
      </c>
      <c r="B188" s="574" t="s">
        <v>263</v>
      </c>
      <c r="C188" s="498">
        <v>6</v>
      </c>
      <c r="D188" s="550">
        <v>1206040102.1010001</v>
      </c>
      <c r="E188" s="549" t="s">
        <v>263</v>
      </c>
      <c r="F188" s="575">
        <f t="shared" si="2"/>
        <v>0</v>
      </c>
    </row>
    <row r="189" spans="1:6">
      <c r="A189" s="574" t="s">
        <v>2862</v>
      </c>
      <c r="B189" s="574" t="s">
        <v>264</v>
      </c>
      <c r="C189" s="498">
        <v>6</v>
      </c>
      <c r="D189" s="550">
        <v>1206040103.1010001</v>
      </c>
      <c r="E189" s="549" t="s">
        <v>264</v>
      </c>
      <c r="F189" s="575">
        <f t="shared" si="2"/>
        <v>0</v>
      </c>
    </row>
    <row r="190" spans="1:6">
      <c r="A190" s="574" t="s">
        <v>2863</v>
      </c>
      <c r="B190" s="574" t="s">
        <v>265</v>
      </c>
      <c r="C190" s="498">
        <v>6</v>
      </c>
      <c r="D190" s="550">
        <v>1206050101.1010001</v>
      </c>
      <c r="E190" s="549" t="s">
        <v>265</v>
      </c>
      <c r="F190" s="575">
        <f t="shared" si="2"/>
        <v>0</v>
      </c>
    </row>
    <row r="191" spans="1:6">
      <c r="A191" s="574" t="s">
        <v>2864</v>
      </c>
      <c r="B191" s="574" t="s">
        <v>266</v>
      </c>
      <c r="C191" s="498">
        <v>6</v>
      </c>
      <c r="D191" s="550">
        <v>1206050102.1010001</v>
      </c>
      <c r="E191" s="549" t="s">
        <v>266</v>
      </c>
      <c r="F191" s="575">
        <f t="shared" si="2"/>
        <v>0</v>
      </c>
    </row>
    <row r="192" spans="1:6">
      <c r="A192" s="574" t="s">
        <v>2865</v>
      </c>
      <c r="B192" s="574" t="s">
        <v>267</v>
      </c>
      <c r="C192" s="498">
        <v>6</v>
      </c>
      <c r="D192" s="550">
        <v>1206050103.1010001</v>
      </c>
      <c r="E192" s="549" t="s">
        <v>267</v>
      </c>
      <c r="F192" s="575">
        <f t="shared" si="2"/>
        <v>0</v>
      </c>
    </row>
    <row r="193" spans="1:6">
      <c r="A193" s="574" t="s">
        <v>3850</v>
      </c>
      <c r="B193" s="574" t="s">
        <v>268</v>
      </c>
      <c r="C193" s="498">
        <v>6</v>
      </c>
      <c r="D193" s="550">
        <v>1206060101.1010001</v>
      </c>
      <c r="E193" s="555" t="s">
        <v>268</v>
      </c>
      <c r="F193" s="575">
        <f t="shared" si="2"/>
        <v>0</v>
      </c>
    </row>
    <row r="194" spans="1:6">
      <c r="A194" s="574" t="s">
        <v>3851</v>
      </c>
      <c r="B194" s="574" t="s">
        <v>269</v>
      </c>
      <c r="C194" s="498">
        <v>6</v>
      </c>
      <c r="D194" s="550">
        <v>1206060102.1010001</v>
      </c>
      <c r="E194" s="555" t="s">
        <v>269</v>
      </c>
      <c r="F194" s="575">
        <f t="shared" si="2"/>
        <v>0</v>
      </c>
    </row>
    <row r="195" spans="1:6">
      <c r="A195" s="574" t="s">
        <v>3852</v>
      </c>
      <c r="B195" s="574" t="s">
        <v>270</v>
      </c>
      <c r="C195" s="498">
        <v>6</v>
      </c>
      <c r="D195" s="550">
        <v>1206060103.1010001</v>
      </c>
      <c r="E195" s="555" t="s">
        <v>270</v>
      </c>
      <c r="F195" s="575">
        <f t="shared" ref="F195:F258" si="3">+A195-D195</f>
        <v>0</v>
      </c>
    </row>
    <row r="196" spans="1:6">
      <c r="A196" s="574" t="s">
        <v>2866</v>
      </c>
      <c r="B196" s="574" t="s">
        <v>271</v>
      </c>
      <c r="C196" s="498">
        <v>6</v>
      </c>
      <c r="D196" s="550">
        <v>1206070101.1010001</v>
      </c>
      <c r="E196" s="549" t="s">
        <v>271</v>
      </c>
      <c r="F196" s="575">
        <f t="shared" si="3"/>
        <v>0</v>
      </c>
    </row>
    <row r="197" spans="1:6">
      <c r="A197" s="574" t="s">
        <v>2867</v>
      </c>
      <c r="B197" s="574" t="s">
        <v>272</v>
      </c>
      <c r="C197" s="498">
        <v>6</v>
      </c>
      <c r="D197" s="550">
        <v>1206070102.1010001</v>
      </c>
      <c r="E197" s="549" t="s">
        <v>272</v>
      </c>
      <c r="F197" s="575">
        <f t="shared" si="3"/>
        <v>0</v>
      </c>
    </row>
    <row r="198" spans="1:6">
      <c r="A198" s="574" t="s">
        <v>2868</v>
      </c>
      <c r="B198" s="574" t="s">
        <v>273</v>
      </c>
      <c r="C198" s="498">
        <v>6</v>
      </c>
      <c r="D198" s="550">
        <v>1206070103.1010001</v>
      </c>
      <c r="E198" s="549" t="s">
        <v>273</v>
      </c>
      <c r="F198" s="575">
        <f t="shared" si="3"/>
        <v>0</v>
      </c>
    </row>
    <row r="199" spans="1:6">
      <c r="A199" s="574" t="s">
        <v>2869</v>
      </c>
      <c r="B199" s="574" t="s">
        <v>274</v>
      </c>
      <c r="C199" s="498">
        <v>6</v>
      </c>
      <c r="D199" s="548">
        <v>1206090101.1010001</v>
      </c>
      <c r="E199" s="547" t="s">
        <v>274</v>
      </c>
      <c r="F199" s="575">
        <f t="shared" si="3"/>
        <v>0</v>
      </c>
    </row>
    <row r="200" spans="1:6">
      <c r="A200" s="574" t="s">
        <v>2870</v>
      </c>
      <c r="B200" s="574" t="s">
        <v>275</v>
      </c>
      <c r="C200" s="498">
        <v>6</v>
      </c>
      <c r="D200" s="548">
        <v>1206090102.1010001</v>
      </c>
      <c r="E200" s="547" t="s">
        <v>275</v>
      </c>
      <c r="F200" s="575">
        <f t="shared" si="3"/>
        <v>0</v>
      </c>
    </row>
    <row r="201" spans="1:6">
      <c r="A201" s="574" t="s">
        <v>2871</v>
      </c>
      <c r="B201" s="574" t="s">
        <v>276</v>
      </c>
      <c r="C201" s="498">
        <v>6</v>
      </c>
      <c r="D201" s="548">
        <v>1206090103.1010001</v>
      </c>
      <c r="E201" s="547" t="s">
        <v>276</v>
      </c>
      <c r="F201" s="575">
        <f t="shared" si="3"/>
        <v>0</v>
      </c>
    </row>
    <row r="202" spans="1:6">
      <c r="A202" s="574" t="s">
        <v>2872</v>
      </c>
      <c r="B202" s="574" t="s">
        <v>277</v>
      </c>
      <c r="C202" s="498">
        <v>6</v>
      </c>
      <c r="D202" s="548">
        <v>1206100101.1010001</v>
      </c>
      <c r="E202" s="547" t="s">
        <v>277</v>
      </c>
      <c r="F202" s="575">
        <f t="shared" si="3"/>
        <v>0</v>
      </c>
    </row>
    <row r="203" spans="1:6">
      <c r="A203" s="574" t="s">
        <v>2873</v>
      </c>
      <c r="B203" s="574" t="s">
        <v>278</v>
      </c>
      <c r="C203" s="498">
        <v>6</v>
      </c>
      <c r="D203" s="548">
        <v>1206100102.1010001</v>
      </c>
      <c r="E203" s="547" t="s">
        <v>278</v>
      </c>
      <c r="F203" s="575">
        <f t="shared" si="3"/>
        <v>0</v>
      </c>
    </row>
    <row r="204" spans="1:6">
      <c r="A204" s="574" t="s">
        <v>2874</v>
      </c>
      <c r="B204" s="574" t="s">
        <v>279</v>
      </c>
      <c r="C204" s="498">
        <v>6</v>
      </c>
      <c r="D204" s="550">
        <v>1206100103.1010001</v>
      </c>
      <c r="E204" s="549" t="s">
        <v>279</v>
      </c>
      <c r="F204" s="575">
        <f t="shared" si="3"/>
        <v>0</v>
      </c>
    </row>
    <row r="205" spans="1:6">
      <c r="A205" s="574" t="s">
        <v>2875</v>
      </c>
      <c r="B205" s="574" t="s">
        <v>280</v>
      </c>
      <c r="C205" s="498">
        <v>6</v>
      </c>
      <c r="D205" s="548">
        <v>1206110101.1010001</v>
      </c>
      <c r="E205" s="547" t="s">
        <v>280</v>
      </c>
      <c r="F205" s="575">
        <f t="shared" si="3"/>
        <v>0</v>
      </c>
    </row>
    <row r="206" spans="1:6">
      <c r="A206" s="574" t="s">
        <v>2876</v>
      </c>
      <c r="B206" s="574" t="s">
        <v>281</v>
      </c>
      <c r="C206" s="498">
        <v>6</v>
      </c>
      <c r="D206" s="548">
        <v>1206110102.1010001</v>
      </c>
      <c r="E206" s="547" t="s">
        <v>281</v>
      </c>
      <c r="F206" s="575">
        <f t="shared" si="3"/>
        <v>0</v>
      </c>
    </row>
    <row r="207" spans="1:6">
      <c r="A207" s="574" t="s">
        <v>2877</v>
      </c>
      <c r="B207" s="574" t="s">
        <v>282</v>
      </c>
      <c r="C207" s="498">
        <v>6</v>
      </c>
      <c r="D207" s="548">
        <v>1206110103.1010001</v>
      </c>
      <c r="E207" s="549" t="s">
        <v>282</v>
      </c>
      <c r="F207" s="575">
        <f t="shared" si="3"/>
        <v>0</v>
      </c>
    </row>
    <row r="208" spans="1:6">
      <c r="A208" s="574" t="s">
        <v>2879</v>
      </c>
      <c r="B208" s="574" t="s">
        <v>283</v>
      </c>
      <c r="C208" s="498">
        <v>6</v>
      </c>
      <c r="D208" s="548">
        <v>1206120101.1010001</v>
      </c>
      <c r="E208" s="547" t="s">
        <v>283</v>
      </c>
      <c r="F208" s="575">
        <f t="shared" si="3"/>
        <v>0</v>
      </c>
    </row>
    <row r="209" spans="1:6">
      <c r="A209" s="574" t="s">
        <v>2880</v>
      </c>
      <c r="B209" s="574" t="s">
        <v>284</v>
      </c>
      <c r="C209" s="498">
        <v>6</v>
      </c>
      <c r="D209" s="548">
        <v>1206120102.1010001</v>
      </c>
      <c r="E209" s="547" t="s">
        <v>284</v>
      </c>
      <c r="F209" s="575">
        <f t="shared" si="3"/>
        <v>0</v>
      </c>
    </row>
    <row r="210" spans="1:6">
      <c r="A210" s="574" t="s">
        <v>2881</v>
      </c>
      <c r="B210" s="574" t="s">
        <v>285</v>
      </c>
      <c r="C210" s="498">
        <v>6</v>
      </c>
      <c r="D210" s="548">
        <v>1206120103.1010001</v>
      </c>
      <c r="E210" s="549" t="s">
        <v>285</v>
      </c>
      <c r="F210" s="575">
        <f t="shared" si="3"/>
        <v>0</v>
      </c>
    </row>
    <row r="211" spans="1:6">
      <c r="A211" s="574" t="s">
        <v>2882</v>
      </c>
      <c r="B211" s="574" t="s">
        <v>286</v>
      </c>
      <c r="C211" s="498">
        <v>6</v>
      </c>
      <c r="D211" s="548">
        <v>1206130101.1010001</v>
      </c>
      <c r="E211" s="547" t="s">
        <v>286</v>
      </c>
      <c r="F211" s="575">
        <f t="shared" si="3"/>
        <v>0</v>
      </c>
    </row>
    <row r="212" spans="1:6">
      <c r="A212" s="574" t="s">
        <v>2883</v>
      </c>
      <c r="B212" s="574" t="s">
        <v>287</v>
      </c>
      <c r="C212" s="498">
        <v>6</v>
      </c>
      <c r="D212" s="550">
        <v>1206130102.1010001</v>
      </c>
      <c r="E212" s="549" t="s">
        <v>287</v>
      </c>
      <c r="F212" s="575">
        <f t="shared" si="3"/>
        <v>0</v>
      </c>
    </row>
    <row r="213" spans="1:6">
      <c r="A213" s="574" t="s">
        <v>2884</v>
      </c>
      <c r="B213" s="574" t="s">
        <v>288</v>
      </c>
      <c r="C213" s="498">
        <v>6</v>
      </c>
      <c r="D213" s="550">
        <v>1206130103.1010001</v>
      </c>
      <c r="E213" s="549" t="s">
        <v>288</v>
      </c>
      <c r="F213" s="575">
        <f t="shared" si="3"/>
        <v>0</v>
      </c>
    </row>
    <row r="214" spans="1:6">
      <c r="A214" s="574" t="s">
        <v>2886</v>
      </c>
      <c r="B214" s="574" t="s">
        <v>289</v>
      </c>
      <c r="C214" s="498">
        <v>6</v>
      </c>
      <c r="D214" s="550">
        <v>1206140101.1010001</v>
      </c>
      <c r="E214" s="549" t="s">
        <v>289</v>
      </c>
      <c r="F214" s="575">
        <f t="shared" si="3"/>
        <v>0</v>
      </c>
    </row>
    <row r="215" spans="1:6">
      <c r="A215" s="574" t="s">
        <v>2887</v>
      </c>
      <c r="B215" s="574" t="s">
        <v>290</v>
      </c>
      <c r="C215" s="498">
        <v>6</v>
      </c>
      <c r="D215" s="548">
        <v>1206140102.1010001</v>
      </c>
      <c r="E215" s="547" t="s">
        <v>290</v>
      </c>
      <c r="F215" s="575">
        <f t="shared" si="3"/>
        <v>0</v>
      </c>
    </row>
    <row r="216" spans="1:6">
      <c r="A216" s="574" t="s">
        <v>2888</v>
      </c>
      <c r="B216" s="574" t="s">
        <v>291</v>
      </c>
      <c r="C216" s="498">
        <v>6</v>
      </c>
      <c r="D216" s="550">
        <v>1206140103.1010001</v>
      </c>
      <c r="E216" s="549" t="s">
        <v>291</v>
      </c>
      <c r="F216" s="575">
        <f t="shared" si="3"/>
        <v>0</v>
      </c>
    </row>
    <row r="217" spans="1:6">
      <c r="A217" s="574" t="s">
        <v>2890</v>
      </c>
      <c r="B217" s="574" t="s">
        <v>292</v>
      </c>
      <c r="C217" s="498">
        <v>6</v>
      </c>
      <c r="D217" s="548">
        <v>1206150101.1010001</v>
      </c>
      <c r="E217" s="547" t="s">
        <v>292</v>
      </c>
      <c r="F217" s="575">
        <f t="shared" si="3"/>
        <v>0</v>
      </c>
    </row>
    <row r="218" spans="1:6">
      <c r="A218" s="574" t="s">
        <v>2891</v>
      </c>
      <c r="B218" s="574" t="s">
        <v>293</v>
      </c>
      <c r="C218" s="498">
        <v>6</v>
      </c>
      <c r="D218" s="550">
        <v>1206150102.1010001</v>
      </c>
      <c r="E218" s="549" t="s">
        <v>293</v>
      </c>
      <c r="F218" s="575">
        <f t="shared" si="3"/>
        <v>0</v>
      </c>
    </row>
    <row r="219" spans="1:6">
      <c r="A219" s="574" t="s">
        <v>2892</v>
      </c>
      <c r="B219" s="574" t="s">
        <v>294</v>
      </c>
      <c r="C219" s="498">
        <v>6</v>
      </c>
      <c r="D219" s="548">
        <v>1206150103.1010001</v>
      </c>
      <c r="E219" s="549" t="s">
        <v>294</v>
      </c>
      <c r="F219" s="575">
        <f t="shared" si="3"/>
        <v>0</v>
      </c>
    </row>
    <row r="220" spans="1:6">
      <c r="A220" s="574" t="s">
        <v>2894</v>
      </c>
      <c r="B220" s="574" t="s">
        <v>295</v>
      </c>
      <c r="C220" s="498">
        <v>6</v>
      </c>
      <c r="D220" s="548">
        <v>1206160101.1010001</v>
      </c>
      <c r="E220" s="549" t="s">
        <v>295</v>
      </c>
      <c r="F220" s="575">
        <f t="shared" si="3"/>
        <v>0</v>
      </c>
    </row>
    <row r="221" spans="1:6">
      <c r="A221" s="574" t="s">
        <v>2895</v>
      </c>
      <c r="B221" s="574" t="s">
        <v>296</v>
      </c>
      <c r="C221" s="498">
        <v>6</v>
      </c>
      <c r="D221" s="548">
        <v>1206160102.1010001</v>
      </c>
      <c r="E221" s="547" t="s">
        <v>296</v>
      </c>
      <c r="F221" s="575">
        <f t="shared" si="3"/>
        <v>0</v>
      </c>
    </row>
    <row r="222" spans="1:6">
      <c r="A222" s="574" t="s">
        <v>2896</v>
      </c>
      <c r="B222" s="574" t="s">
        <v>297</v>
      </c>
      <c r="C222" s="498">
        <v>6</v>
      </c>
      <c r="D222" s="550">
        <v>1206160103.1010001</v>
      </c>
      <c r="E222" s="549" t="s">
        <v>297</v>
      </c>
      <c r="F222" s="575">
        <f t="shared" si="3"/>
        <v>0</v>
      </c>
    </row>
    <row r="223" spans="1:6">
      <c r="A223" s="574" t="s">
        <v>2897</v>
      </c>
      <c r="B223" s="574" t="s">
        <v>298</v>
      </c>
      <c r="C223" s="498">
        <v>6</v>
      </c>
      <c r="D223" s="550">
        <v>1206170101.1010001</v>
      </c>
      <c r="E223" s="549" t="s">
        <v>298</v>
      </c>
      <c r="F223" s="575">
        <f t="shared" si="3"/>
        <v>0</v>
      </c>
    </row>
    <row r="224" spans="1:6">
      <c r="A224" s="574" t="s">
        <v>2898</v>
      </c>
      <c r="B224" s="574" t="s">
        <v>299</v>
      </c>
      <c r="C224" s="498">
        <v>6</v>
      </c>
      <c r="D224" s="550">
        <v>1206170101.102</v>
      </c>
      <c r="E224" s="549" t="s">
        <v>299</v>
      </c>
      <c r="F224" s="575">
        <f t="shared" si="3"/>
        <v>0</v>
      </c>
    </row>
    <row r="225" spans="1:6">
      <c r="A225" s="574" t="s">
        <v>2899</v>
      </c>
      <c r="B225" s="574" t="s">
        <v>300</v>
      </c>
      <c r="C225" s="498">
        <v>6</v>
      </c>
      <c r="D225" s="548">
        <v>1206170101.1029999</v>
      </c>
      <c r="E225" s="547" t="s">
        <v>300</v>
      </c>
      <c r="F225" s="575">
        <f t="shared" si="3"/>
        <v>0</v>
      </c>
    </row>
    <row r="226" spans="1:6">
      <c r="A226" s="574" t="s">
        <v>2900</v>
      </c>
      <c r="B226" s="574" t="s">
        <v>301</v>
      </c>
      <c r="C226" s="498">
        <v>6</v>
      </c>
      <c r="D226" s="550">
        <v>1206170101.1040001</v>
      </c>
      <c r="E226" s="549" t="s">
        <v>301</v>
      </c>
      <c r="F226" s="575">
        <f t="shared" si="3"/>
        <v>0</v>
      </c>
    </row>
    <row r="227" spans="1:6">
      <c r="A227" s="574" t="s">
        <v>2901</v>
      </c>
      <c r="B227" s="574" t="s">
        <v>302</v>
      </c>
      <c r="C227" s="498">
        <v>6</v>
      </c>
      <c r="D227" s="548">
        <v>1206170101.105</v>
      </c>
      <c r="E227" s="547" t="s">
        <v>302</v>
      </c>
      <c r="F227" s="575">
        <f t="shared" si="3"/>
        <v>0</v>
      </c>
    </row>
    <row r="228" spans="1:6">
      <c r="A228" s="574" t="s">
        <v>2902</v>
      </c>
      <c r="B228" s="574" t="s">
        <v>303</v>
      </c>
      <c r="C228" s="498">
        <v>6</v>
      </c>
      <c r="D228" s="550">
        <v>1206170101.1059999</v>
      </c>
      <c r="E228" s="549" t="s">
        <v>303</v>
      </c>
      <c r="F228" s="575">
        <f t="shared" si="3"/>
        <v>0</v>
      </c>
    </row>
    <row r="229" spans="1:6">
      <c r="A229" s="574" t="s">
        <v>2903</v>
      </c>
      <c r="B229" s="574" t="s">
        <v>304</v>
      </c>
      <c r="C229" s="498">
        <v>6</v>
      </c>
      <c r="D229" s="550">
        <v>1206170101.1070001</v>
      </c>
      <c r="E229" s="549" t="s">
        <v>304</v>
      </c>
      <c r="F229" s="575">
        <f t="shared" si="3"/>
        <v>0</v>
      </c>
    </row>
    <row r="230" spans="1:6">
      <c r="A230" s="574" t="s">
        <v>2904</v>
      </c>
      <c r="B230" s="574" t="s">
        <v>305</v>
      </c>
      <c r="C230" s="498">
        <v>6</v>
      </c>
      <c r="D230" s="550">
        <v>1206170101.108</v>
      </c>
      <c r="E230" s="549" t="s">
        <v>305</v>
      </c>
      <c r="F230" s="575">
        <f t="shared" si="3"/>
        <v>0</v>
      </c>
    </row>
    <row r="231" spans="1:6">
      <c r="A231" s="574" t="s">
        <v>2905</v>
      </c>
      <c r="B231" s="574" t="s">
        <v>306</v>
      </c>
      <c r="C231" s="498">
        <v>6</v>
      </c>
      <c r="D231" s="550">
        <v>1206170101.109</v>
      </c>
      <c r="E231" s="549" t="s">
        <v>306</v>
      </c>
      <c r="F231" s="575">
        <f t="shared" si="3"/>
        <v>0</v>
      </c>
    </row>
    <row r="232" spans="1:6">
      <c r="A232" s="574" t="s">
        <v>2906</v>
      </c>
      <c r="B232" s="574" t="s">
        <v>307</v>
      </c>
      <c r="C232" s="498">
        <v>6</v>
      </c>
      <c r="D232" s="550">
        <v>1206170101.1099999</v>
      </c>
      <c r="E232" s="549" t="s">
        <v>307</v>
      </c>
      <c r="F232" s="575">
        <f t="shared" si="3"/>
        <v>0</v>
      </c>
    </row>
    <row r="233" spans="1:6">
      <c r="A233" s="574" t="s">
        <v>2907</v>
      </c>
      <c r="B233" s="574" t="s">
        <v>308</v>
      </c>
      <c r="C233" s="498">
        <v>6</v>
      </c>
      <c r="D233" s="550">
        <v>1206170102.1010001</v>
      </c>
      <c r="E233" s="549" t="s">
        <v>308</v>
      </c>
      <c r="F233" s="575">
        <f t="shared" si="3"/>
        <v>0</v>
      </c>
    </row>
    <row r="234" spans="1:6">
      <c r="A234" s="574" t="s">
        <v>2908</v>
      </c>
      <c r="B234" s="574" t="s">
        <v>309</v>
      </c>
      <c r="C234" s="498">
        <v>6</v>
      </c>
      <c r="D234" s="550">
        <v>1206170102.102</v>
      </c>
      <c r="E234" s="549" t="s">
        <v>309</v>
      </c>
      <c r="F234" s="575">
        <f t="shared" si="3"/>
        <v>0</v>
      </c>
    </row>
    <row r="235" spans="1:6">
      <c r="A235" s="574" t="s">
        <v>2909</v>
      </c>
      <c r="B235" s="574" t="s">
        <v>310</v>
      </c>
      <c r="C235" s="498">
        <v>6</v>
      </c>
      <c r="D235" s="550">
        <v>1206170102.1029999</v>
      </c>
      <c r="E235" s="549" t="s">
        <v>310</v>
      </c>
      <c r="F235" s="575">
        <f t="shared" si="3"/>
        <v>0</v>
      </c>
    </row>
    <row r="236" spans="1:6">
      <c r="A236" s="574" t="s">
        <v>2910</v>
      </c>
      <c r="B236" s="574" t="s">
        <v>311</v>
      </c>
      <c r="C236" s="498">
        <v>6</v>
      </c>
      <c r="D236" s="550">
        <v>1206170102.1040001</v>
      </c>
      <c r="E236" s="549" t="s">
        <v>311</v>
      </c>
      <c r="F236" s="575">
        <f t="shared" si="3"/>
        <v>0</v>
      </c>
    </row>
    <row r="237" spans="1:6">
      <c r="A237" s="574" t="s">
        <v>2911</v>
      </c>
      <c r="B237" s="574" t="s">
        <v>312</v>
      </c>
      <c r="C237" s="498">
        <v>6</v>
      </c>
      <c r="D237" s="550">
        <v>1206170102.105</v>
      </c>
      <c r="E237" s="549" t="s">
        <v>312</v>
      </c>
      <c r="F237" s="575">
        <f t="shared" si="3"/>
        <v>0</v>
      </c>
    </row>
    <row r="238" spans="1:6">
      <c r="A238" s="574" t="s">
        <v>2912</v>
      </c>
      <c r="B238" s="574" t="s">
        <v>313</v>
      </c>
      <c r="C238" s="498">
        <v>6</v>
      </c>
      <c r="D238" s="550">
        <v>1206170102.1059999</v>
      </c>
      <c r="E238" s="549" t="s">
        <v>313</v>
      </c>
      <c r="F238" s="575">
        <f t="shared" si="3"/>
        <v>0</v>
      </c>
    </row>
    <row r="239" spans="1:6">
      <c r="A239" s="574" t="s">
        <v>2913</v>
      </c>
      <c r="B239" s="574" t="s">
        <v>314</v>
      </c>
      <c r="C239" s="498">
        <v>6</v>
      </c>
      <c r="D239" s="550">
        <v>1206170102.1070001</v>
      </c>
      <c r="E239" s="549" t="s">
        <v>314</v>
      </c>
      <c r="F239" s="575">
        <f t="shared" si="3"/>
        <v>0</v>
      </c>
    </row>
    <row r="240" spans="1:6">
      <c r="A240" s="574" t="s">
        <v>2914</v>
      </c>
      <c r="B240" s="574" t="s">
        <v>315</v>
      </c>
      <c r="C240" s="498">
        <v>6</v>
      </c>
      <c r="D240" s="550">
        <v>1206170102.108</v>
      </c>
      <c r="E240" s="549" t="s">
        <v>315</v>
      </c>
      <c r="F240" s="575">
        <f t="shared" si="3"/>
        <v>0</v>
      </c>
    </row>
    <row r="241" spans="1:6">
      <c r="A241" s="574" t="s">
        <v>2915</v>
      </c>
      <c r="B241" s="574" t="s">
        <v>316</v>
      </c>
      <c r="C241" s="498">
        <v>6</v>
      </c>
      <c r="D241" s="550">
        <v>1206170102.109</v>
      </c>
      <c r="E241" s="549" t="s">
        <v>316</v>
      </c>
      <c r="F241" s="575">
        <f t="shared" si="3"/>
        <v>0</v>
      </c>
    </row>
    <row r="242" spans="1:6">
      <c r="A242" s="574" t="s">
        <v>2916</v>
      </c>
      <c r="B242" s="574" t="s">
        <v>317</v>
      </c>
      <c r="C242" s="498">
        <v>6</v>
      </c>
      <c r="D242" s="550">
        <v>1206170102.1099999</v>
      </c>
      <c r="E242" s="549" t="s">
        <v>317</v>
      </c>
      <c r="F242" s="575">
        <f t="shared" si="3"/>
        <v>0</v>
      </c>
    </row>
    <row r="243" spans="1:6">
      <c r="A243" s="574" t="s">
        <v>2917</v>
      </c>
      <c r="B243" s="574" t="s">
        <v>318</v>
      </c>
      <c r="C243" s="498">
        <v>6</v>
      </c>
      <c r="D243" s="548">
        <v>1206180101.1010001</v>
      </c>
      <c r="E243" s="547" t="s">
        <v>318</v>
      </c>
      <c r="F243" s="575">
        <f t="shared" si="3"/>
        <v>0</v>
      </c>
    </row>
    <row r="244" spans="1:6">
      <c r="A244" s="574" t="s">
        <v>2918</v>
      </c>
      <c r="B244" s="574" t="s">
        <v>319</v>
      </c>
      <c r="C244" s="498">
        <v>6</v>
      </c>
      <c r="D244" s="548">
        <v>1206180102.1010001</v>
      </c>
      <c r="E244" s="549" t="s">
        <v>319</v>
      </c>
      <c r="F244" s="575">
        <f t="shared" si="3"/>
        <v>0</v>
      </c>
    </row>
    <row r="245" spans="1:6">
      <c r="A245" s="574" t="s">
        <v>2919</v>
      </c>
      <c r="B245" s="574" t="s">
        <v>320</v>
      </c>
      <c r="C245" s="498">
        <v>6</v>
      </c>
      <c r="D245" s="550">
        <v>1209010101.1010001</v>
      </c>
      <c r="E245" s="549" t="s">
        <v>320</v>
      </c>
      <c r="F245" s="575">
        <f t="shared" si="3"/>
        <v>0</v>
      </c>
    </row>
    <row r="246" spans="1:6">
      <c r="A246" s="574" t="s">
        <v>2920</v>
      </c>
      <c r="B246" s="574" t="s">
        <v>321</v>
      </c>
      <c r="C246" s="498">
        <v>6</v>
      </c>
      <c r="D246" s="550">
        <v>1209010102.1010001</v>
      </c>
      <c r="E246" s="549" t="s">
        <v>321</v>
      </c>
      <c r="F246" s="575">
        <f t="shared" si="3"/>
        <v>0</v>
      </c>
    </row>
    <row r="247" spans="1:6">
      <c r="A247" s="574" t="s">
        <v>2921</v>
      </c>
      <c r="B247" s="574" t="s">
        <v>322</v>
      </c>
      <c r="C247" s="498">
        <v>6</v>
      </c>
      <c r="D247" s="550">
        <v>1209010103.1010001</v>
      </c>
      <c r="E247" s="549" t="s">
        <v>322</v>
      </c>
      <c r="F247" s="575">
        <f t="shared" si="3"/>
        <v>0</v>
      </c>
    </row>
    <row r="248" spans="1:6">
      <c r="A248" s="574" t="s">
        <v>2922</v>
      </c>
      <c r="B248" s="574" t="s">
        <v>323</v>
      </c>
      <c r="C248" s="498">
        <v>6</v>
      </c>
      <c r="D248" s="550">
        <v>1209030101.1010001</v>
      </c>
      <c r="E248" s="549" t="s">
        <v>323</v>
      </c>
      <c r="F248" s="575">
        <f t="shared" si="3"/>
        <v>0</v>
      </c>
    </row>
    <row r="249" spans="1:6">
      <c r="A249" s="574" t="s">
        <v>2923</v>
      </c>
      <c r="B249" s="574" t="s">
        <v>324</v>
      </c>
      <c r="C249" s="498">
        <v>6</v>
      </c>
      <c r="D249" s="550">
        <v>1209030101.1040001</v>
      </c>
      <c r="E249" s="549" t="s">
        <v>324</v>
      </c>
      <c r="F249" s="575">
        <f t="shared" si="3"/>
        <v>0</v>
      </c>
    </row>
    <row r="250" spans="1:6">
      <c r="A250" s="574" t="s">
        <v>2924</v>
      </c>
      <c r="B250" s="574" t="s">
        <v>2925</v>
      </c>
      <c r="C250" s="498">
        <v>6</v>
      </c>
      <c r="D250" s="550">
        <v>1209030102.1010001</v>
      </c>
      <c r="E250" s="549" t="s">
        <v>325</v>
      </c>
      <c r="F250" s="575">
        <f t="shared" si="3"/>
        <v>0</v>
      </c>
    </row>
    <row r="251" spans="1:6">
      <c r="A251" s="574" t="s">
        <v>2926</v>
      </c>
      <c r="B251" s="574" t="s">
        <v>326</v>
      </c>
      <c r="C251" s="498">
        <v>6</v>
      </c>
      <c r="D251" s="550">
        <v>1209030102.1029999</v>
      </c>
      <c r="E251" s="549" t="s">
        <v>326</v>
      </c>
      <c r="F251" s="575">
        <f t="shared" si="3"/>
        <v>0</v>
      </c>
    </row>
    <row r="252" spans="1:6">
      <c r="A252" s="574" t="s">
        <v>2927</v>
      </c>
      <c r="B252" s="574" t="s">
        <v>327</v>
      </c>
      <c r="C252" s="498">
        <v>6</v>
      </c>
      <c r="D252" s="548">
        <v>1211010101.1010001</v>
      </c>
      <c r="E252" s="547" t="s">
        <v>327</v>
      </c>
      <c r="F252" s="575">
        <f t="shared" si="3"/>
        <v>0</v>
      </c>
    </row>
    <row r="253" spans="1:6">
      <c r="A253" s="574" t="s">
        <v>2928</v>
      </c>
      <c r="B253" s="574" t="s">
        <v>328</v>
      </c>
      <c r="C253" s="498">
        <v>6</v>
      </c>
      <c r="D253" s="548">
        <v>1211010102.1010001</v>
      </c>
      <c r="E253" s="547" t="s">
        <v>328</v>
      </c>
      <c r="F253" s="575">
        <f t="shared" si="3"/>
        <v>0</v>
      </c>
    </row>
    <row r="254" spans="1:6">
      <c r="A254" s="574" t="s">
        <v>2929</v>
      </c>
      <c r="B254" s="574" t="s">
        <v>329</v>
      </c>
      <c r="C254" s="498">
        <v>6</v>
      </c>
      <c r="D254" s="550">
        <v>1211010103.1010001</v>
      </c>
      <c r="E254" s="549" t="s">
        <v>329</v>
      </c>
      <c r="F254" s="575">
        <f t="shared" si="3"/>
        <v>0</v>
      </c>
    </row>
    <row r="255" spans="1:6">
      <c r="A255" s="574" t="s">
        <v>3853</v>
      </c>
      <c r="B255" s="574" t="s">
        <v>330</v>
      </c>
      <c r="C255" s="498">
        <v>6</v>
      </c>
      <c r="D255" s="550">
        <v>1213010105.1010001</v>
      </c>
      <c r="E255" s="555" t="s">
        <v>330</v>
      </c>
      <c r="F255" s="575">
        <f t="shared" si="3"/>
        <v>0</v>
      </c>
    </row>
    <row r="256" spans="1:6">
      <c r="A256" s="574" t="s">
        <v>3854</v>
      </c>
      <c r="B256" s="574" t="s">
        <v>331</v>
      </c>
      <c r="C256" s="498">
        <v>6</v>
      </c>
      <c r="D256" s="550">
        <v>1213010199.1010001</v>
      </c>
      <c r="E256" s="555" t="s">
        <v>331</v>
      </c>
      <c r="F256" s="575">
        <f t="shared" si="3"/>
        <v>0</v>
      </c>
    </row>
    <row r="257" spans="1:6">
      <c r="A257" s="574" t="s">
        <v>2930</v>
      </c>
      <c r="B257" s="574" t="s">
        <v>332</v>
      </c>
      <c r="C257" s="497" t="s">
        <v>937</v>
      </c>
      <c r="D257" s="548">
        <v>2101010101.102</v>
      </c>
      <c r="E257" s="547" t="s">
        <v>332</v>
      </c>
      <c r="F257" s="575">
        <f t="shared" si="3"/>
        <v>0</v>
      </c>
    </row>
    <row r="258" spans="1:6">
      <c r="A258" s="574" t="s">
        <v>2931</v>
      </c>
      <c r="B258" s="574" t="s">
        <v>2154</v>
      </c>
      <c r="C258" s="497">
        <v>7.1</v>
      </c>
      <c r="D258" s="548">
        <v>2101010102.102</v>
      </c>
      <c r="E258" s="547" t="s">
        <v>333</v>
      </c>
      <c r="F258" s="575">
        <f t="shared" si="3"/>
        <v>0</v>
      </c>
    </row>
    <row r="259" spans="1:6" ht="43.5">
      <c r="A259" s="574" t="s">
        <v>2933</v>
      </c>
      <c r="B259" s="574" t="s">
        <v>3855</v>
      </c>
      <c r="C259" s="497">
        <v>7.2</v>
      </c>
      <c r="D259" s="550">
        <v>2101010102.1029999</v>
      </c>
      <c r="E259" s="549" t="s">
        <v>334</v>
      </c>
      <c r="F259" s="575">
        <f t="shared" ref="F259:F322" si="4">+A259-D259</f>
        <v>0</v>
      </c>
    </row>
    <row r="260" spans="1:6" ht="43.5">
      <c r="A260" s="574" t="s">
        <v>2934</v>
      </c>
      <c r="B260" s="574" t="s">
        <v>2159</v>
      </c>
      <c r="C260" s="497">
        <v>7.3</v>
      </c>
      <c r="D260" s="550">
        <v>2101010102.105</v>
      </c>
      <c r="E260" s="549" t="s">
        <v>335</v>
      </c>
      <c r="F260" s="575">
        <f t="shared" si="4"/>
        <v>0</v>
      </c>
    </row>
    <row r="261" spans="1:6">
      <c r="A261" s="574" t="s">
        <v>2935</v>
      </c>
      <c r="B261" s="574" t="s">
        <v>2160</v>
      </c>
      <c r="C261" s="497" t="s">
        <v>936</v>
      </c>
      <c r="D261" s="548">
        <v>2101010102.1159999</v>
      </c>
      <c r="E261" s="547" t="s">
        <v>336</v>
      </c>
      <c r="F261" s="575">
        <f t="shared" si="4"/>
        <v>0</v>
      </c>
    </row>
    <row r="262" spans="1:6">
      <c r="A262" s="574" t="s">
        <v>2937</v>
      </c>
      <c r="B262" s="574" t="s">
        <v>2161</v>
      </c>
      <c r="C262" s="497" t="s">
        <v>937</v>
      </c>
      <c r="D262" s="548">
        <v>2101010102.1289999</v>
      </c>
      <c r="E262" s="547" t="s">
        <v>337</v>
      </c>
      <c r="F262" s="575">
        <f t="shared" si="4"/>
        <v>0</v>
      </c>
    </row>
    <row r="263" spans="1:6" ht="43.5">
      <c r="A263" s="574" t="s">
        <v>2938</v>
      </c>
      <c r="B263" s="574" t="s">
        <v>2162</v>
      </c>
      <c r="C263" s="497">
        <v>7.8</v>
      </c>
      <c r="D263" s="548">
        <v>2101010102.1300001</v>
      </c>
      <c r="E263" s="547" t="s">
        <v>338</v>
      </c>
      <c r="F263" s="575">
        <f t="shared" si="4"/>
        <v>0</v>
      </c>
    </row>
    <row r="264" spans="1:6" ht="43.5">
      <c r="A264" s="574" t="s">
        <v>2940</v>
      </c>
      <c r="B264" s="574" t="s">
        <v>3856</v>
      </c>
      <c r="C264" s="497">
        <v>7.9</v>
      </c>
      <c r="D264" s="550">
        <v>2101010102.131</v>
      </c>
      <c r="E264" s="549" t="s">
        <v>339</v>
      </c>
      <c r="F264" s="575">
        <f t="shared" si="4"/>
        <v>0</v>
      </c>
    </row>
    <row r="265" spans="1:6" ht="43.5">
      <c r="A265" s="574" t="s">
        <v>2942</v>
      </c>
      <c r="B265" s="574" t="s">
        <v>2164</v>
      </c>
      <c r="C265" s="497" t="s">
        <v>931</v>
      </c>
      <c r="D265" s="550">
        <v>2101010102.132</v>
      </c>
      <c r="E265" s="549" t="s">
        <v>340</v>
      </c>
      <c r="F265" s="575">
        <f t="shared" si="4"/>
        <v>0</v>
      </c>
    </row>
    <row r="266" spans="1:6">
      <c r="A266" s="574" t="s">
        <v>3857</v>
      </c>
      <c r="B266" s="574" t="s">
        <v>3858</v>
      </c>
      <c r="C266" s="497">
        <v>7.1</v>
      </c>
      <c r="D266" s="550">
        <v>2101010102.1329999</v>
      </c>
      <c r="E266" s="556" t="s">
        <v>341</v>
      </c>
      <c r="F266" s="575">
        <f t="shared" si="4"/>
        <v>0</v>
      </c>
    </row>
    <row r="267" spans="1:6" ht="43.5">
      <c r="A267" s="574" t="s">
        <v>3859</v>
      </c>
      <c r="B267" s="574" t="s">
        <v>3860</v>
      </c>
      <c r="C267" s="497">
        <v>7.8</v>
      </c>
      <c r="D267" s="550">
        <v>2101010102.1340001</v>
      </c>
      <c r="E267" s="556" t="s">
        <v>342</v>
      </c>
      <c r="F267" s="575">
        <f t="shared" si="4"/>
        <v>0</v>
      </c>
    </row>
    <row r="268" spans="1:6" ht="43.5">
      <c r="A268" s="574" t="s">
        <v>3861</v>
      </c>
      <c r="B268" s="574" t="s">
        <v>3862</v>
      </c>
      <c r="C268" s="497">
        <v>7.2</v>
      </c>
      <c r="D268" s="550">
        <v>2101010102.135</v>
      </c>
      <c r="E268" s="556" t="s">
        <v>343</v>
      </c>
      <c r="F268" s="575">
        <f t="shared" si="4"/>
        <v>0</v>
      </c>
    </row>
    <row r="269" spans="1:6" ht="43.5">
      <c r="A269" s="574" t="s">
        <v>3863</v>
      </c>
      <c r="B269" s="574" t="s">
        <v>3864</v>
      </c>
      <c r="C269" s="497">
        <v>7.3</v>
      </c>
      <c r="D269" s="550">
        <v>2101010102.1359999</v>
      </c>
      <c r="E269" s="556" t="s">
        <v>344</v>
      </c>
      <c r="F269" s="575">
        <f t="shared" si="4"/>
        <v>0</v>
      </c>
    </row>
    <row r="270" spans="1:6" ht="43.5">
      <c r="A270" s="574" t="s">
        <v>3865</v>
      </c>
      <c r="B270" s="574" t="s">
        <v>3866</v>
      </c>
      <c r="C270" s="497" t="s">
        <v>931</v>
      </c>
      <c r="D270" s="550">
        <v>2101010102.1370001</v>
      </c>
      <c r="E270" s="556" t="s">
        <v>345</v>
      </c>
      <c r="F270" s="575">
        <f t="shared" si="4"/>
        <v>0</v>
      </c>
    </row>
    <row r="271" spans="1:6" ht="43.5">
      <c r="A271" s="574" t="s">
        <v>3867</v>
      </c>
      <c r="B271" s="574" t="s">
        <v>3868</v>
      </c>
      <c r="C271" s="497">
        <v>7.9</v>
      </c>
      <c r="D271" s="550">
        <v>2101010102.138</v>
      </c>
      <c r="E271" s="556" t="s">
        <v>346</v>
      </c>
      <c r="F271" s="575">
        <f t="shared" si="4"/>
        <v>0</v>
      </c>
    </row>
    <row r="272" spans="1:6" ht="43.5">
      <c r="A272" s="574" t="s">
        <v>3869</v>
      </c>
      <c r="B272" s="574" t="s">
        <v>3870</v>
      </c>
      <c r="C272" s="497" t="s">
        <v>936</v>
      </c>
      <c r="D272" s="550">
        <v>2101010102.1389999</v>
      </c>
      <c r="E272" s="556" t="s">
        <v>347</v>
      </c>
      <c r="F272" s="575">
        <f t="shared" si="4"/>
        <v>0</v>
      </c>
    </row>
    <row r="273" spans="1:6">
      <c r="A273" s="574" t="s">
        <v>3871</v>
      </c>
      <c r="B273" s="574" t="s">
        <v>3872</v>
      </c>
      <c r="C273" s="497" t="s">
        <v>937</v>
      </c>
      <c r="D273" s="550">
        <v>2101010102.1400001</v>
      </c>
      <c r="E273" s="556" t="s">
        <v>348</v>
      </c>
      <c r="F273" s="575">
        <f t="shared" si="4"/>
        <v>0</v>
      </c>
    </row>
    <row r="274" spans="1:6">
      <c r="A274" s="574" t="s">
        <v>2944</v>
      </c>
      <c r="B274" s="574" t="s">
        <v>3873</v>
      </c>
      <c r="C274" s="497" t="s">
        <v>937</v>
      </c>
      <c r="D274" s="550">
        <v>2101010103.1010001</v>
      </c>
      <c r="E274" s="549" t="s">
        <v>349</v>
      </c>
      <c r="F274" s="575">
        <f t="shared" si="4"/>
        <v>0</v>
      </c>
    </row>
    <row r="275" spans="1:6">
      <c r="A275" s="574" t="s">
        <v>3874</v>
      </c>
      <c r="B275" s="574" t="s">
        <v>350</v>
      </c>
      <c r="C275" s="497" t="s">
        <v>937</v>
      </c>
      <c r="D275" s="550">
        <v>2101010103.102</v>
      </c>
      <c r="E275" s="556" t="s">
        <v>350</v>
      </c>
      <c r="F275" s="575">
        <f t="shared" si="4"/>
        <v>0</v>
      </c>
    </row>
    <row r="276" spans="1:6" ht="43.5">
      <c r="A276" s="574" t="s">
        <v>3659</v>
      </c>
      <c r="B276" s="574" t="s">
        <v>3660</v>
      </c>
      <c r="C276" s="497" t="s">
        <v>937</v>
      </c>
      <c r="D276" s="550"/>
      <c r="E276" s="556"/>
      <c r="F276" s="575">
        <f t="shared" si="4"/>
        <v>2101010103.1029999</v>
      </c>
    </row>
    <row r="277" spans="1:6">
      <c r="A277" s="574" t="s">
        <v>2945</v>
      </c>
      <c r="B277" s="574" t="s">
        <v>351</v>
      </c>
      <c r="C277" s="497" t="s">
        <v>937</v>
      </c>
      <c r="D277" s="548">
        <v>2101010107.1010001</v>
      </c>
      <c r="E277" s="547" t="s">
        <v>351</v>
      </c>
      <c r="F277" s="575">
        <f t="shared" si="4"/>
        <v>0</v>
      </c>
    </row>
    <row r="278" spans="1:6">
      <c r="A278" s="574" t="s">
        <v>2946</v>
      </c>
      <c r="B278" s="574" t="s">
        <v>352</v>
      </c>
      <c r="C278" s="497" t="s">
        <v>937</v>
      </c>
      <c r="D278" s="548">
        <v>2101020106.1010001</v>
      </c>
      <c r="E278" s="547" t="s">
        <v>352</v>
      </c>
      <c r="F278" s="575">
        <f t="shared" si="4"/>
        <v>0</v>
      </c>
    </row>
    <row r="279" spans="1:6" ht="43.5">
      <c r="A279" s="574" t="s">
        <v>2947</v>
      </c>
      <c r="B279" s="574" t="s">
        <v>3875</v>
      </c>
      <c r="C279" s="497">
        <v>7.1</v>
      </c>
      <c r="D279" s="550">
        <v>2101020198.102</v>
      </c>
      <c r="E279" s="549" t="s">
        <v>353</v>
      </c>
      <c r="F279" s="575">
        <f t="shared" si="4"/>
        <v>0</v>
      </c>
    </row>
    <row r="280" spans="1:6" ht="43.5">
      <c r="A280" s="574" t="s">
        <v>2949</v>
      </c>
      <c r="B280" s="574" t="s">
        <v>3876</v>
      </c>
      <c r="C280" s="497">
        <v>7.2</v>
      </c>
      <c r="D280" s="550">
        <v>2101020198.1029999</v>
      </c>
      <c r="E280" s="549" t="s">
        <v>354</v>
      </c>
      <c r="F280" s="575">
        <f t="shared" si="4"/>
        <v>0</v>
      </c>
    </row>
    <row r="281" spans="1:6" ht="65.25">
      <c r="A281" s="574" t="s">
        <v>2951</v>
      </c>
      <c r="B281" s="574" t="s">
        <v>3877</v>
      </c>
      <c r="C281" s="497">
        <v>7.3</v>
      </c>
      <c r="D281" s="550">
        <v>2101020198.105</v>
      </c>
      <c r="E281" s="549" t="s">
        <v>355</v>
      </c>
      <c r="F281" s="575">
        <f t="shared" si="4"/>
        <v>0</v>
      </c>
    </row>
    <row r="282" spans="1:6" ht="43.5">
      <c r="A282" s="574" t="s">
        <v>2953</v>
      </c>
      <c r="B282" s="574" t="s">
        <v>3878</v>
      </c>
      <c r="C282" s="497" t="s">
        <v>936</v>
      </c>
      <c r="D282" s="550">
        <v>2101020198.1070001</v>
      </c>
      <c r="E282" s="549" t="s">
        <v>356</v>
      </c>
      <c r="F282" s="575">
        <f t="shared" si="4"/>
        <v>0</v>
      </c>
    </row>
    <row r="283" spans="1:6" ht="43.5">
      <c r="A283" s="574" t="s">
        <v>2955</v>
      </c>
      <c r="B283" s="574" t="s">
        <v>3879</v>
      </c>
      <c r="C283" s="497" t="s">
        <v>937</v>
      </c>
      <c r="D283" s="550">
        <v>2101020198.1110001</v>
      </c>
      <c r="E283" s="549" t="s">
        <v>357</v>
      </c>
      <c r="F283" s="575">
        <f t="shared" si="4"/>
        <v>0</v>
      </c>
    </row>
    <row r="284" spans="1:6" ht="43.5">
      <c r="A284" s="574" t="s">
        <v>2957</v>
      </c>
      <c r="B284" s="574" t="s">
        <v>3880</v>
      </c>
      <c r="C284" s="497">
        <v>7.8</v>
      </c>
      <c r="D284" s="550">
        <v>2101020198.112</v>
      </c>
      <c r="E284" s="549" t="s">
        <v>358</v>
      </c>
      <c r="F284" s="575">
        <f t="shared" si="4"/>
        <v>0</v>
      </c>
    </row>
    <row r="285" spans="1:6" ht="43.5">
      <c r="A285" s="574" t="s">
        <v>2959</v>
      </c>
      <c r="B285" s="574" t="s">
        <v>3881</v>
      </c>
      <c r="C285" s="497">
        <v>7.9</v>
      </c>
      <c r="D285" s="550">
        <v>2101020198.1129999</v>
      </c>
      <c r="E285" s="549" t="s">
        <v>359</v>
      </c>
      <c r="F285" s="575">
        <f t="shared" si="4"/>
        <v>0</v>
      </c>
    </row>
    <row r="286" spans="1:6" ht="43.5">
      <c r="A286" s="574" t="s">
        <v>2961</v>
      </c>
      <c r="B286" s="574" t="s">
        <v>3882</v>
      </c>
      <c r="C286" s="497" t="s">
        <v>931</v>
      </c>
      <c r="D286" s="550">
        <v>2101020198.1140001</v>
      </c>
      <c r="E286" s="549" t="s">
        <v>360</v>
      </c>
      <c r="F286" s="575">
        <f t="shared" si="4"/>
        <v>0</v>
      </c>
    </row>
    <row r="287" spans="1:6" ht="43.5">
      <c r="A287" s="574" t="s">
        <v>3883</v>
      </c>
      <c r="B287" s="574" t="s">
        <v>353</v>
      </c>
      <c r="C287" s="497">
        <v>7.1</v>
      </c>
      <c r="D287" s="550">
        <v>2101020198.115</v>
      </c>
      <c r="E287" s="556" t="s">
        <v>353</v>
      </c>
      <c r="F287" s="575">
        <f t="shared" si="4"/>
        <v>0</v>
      </c>
    </row>
    <row r="288" spans="1:6" ht="43.5">
      <c r="A288" s="574" t="s">
        <v>3884</v>
      </c>
      <c r="B288" s="574" t="s">
        <v>3885</v>
      </c>
      <c r="C288" s="497">
        <v>7.2</v>
      </c>
      <c r="D288" s="550">
        <v>2101020198.1159999</v>
      </c>
      <c r="E288" s="556" t="s">
        <v>354</v>
      </c>
      <c r="F288" s="575">
        <f t="shared" si="4"/>
        <v>0</v>
      </c>
    </row>
    <row r="289" spans="1:6" ht="65.25">
      <c r="A289" s="574" t="s">
        <v>3886</v>
      </c>
      <c r="B289" s="574" t="s">
        <v>3887</v>
      </c>
      <c r="C289" s="497">
        <v>7.3</v>
      </c>
      <c r="D289" s="550">
        <v>2101020198.1170001</v>
      </c>
      <c r="E289" s="556" t="s">
        <v>355</v>
      </c>
      <c r="F289" s="575">
        <f t="shared" si="4"/>
        <v>0</v>
      </c>
    </row>
    <row r="290" spans="1:6" ht="43.5">
      <c r="A290" s="574" t="s">
        <v>3888</v>
      </c>
      <c r="B290" s="574" t="s">
        <v>3889</v>
      </c>
      <c r="C290" s="497" t="s">
        <v>936</v>
      </c>
      <c r="D290" s="550">
        <v>2101020198.118</v>
      </c>
      <c r="E290" s="556" t="s">
        <v>356</v>
      </c>
      <c r="F290" s="575">
        <f t="shared" si="4"/>
        <v>0</v>
      </c>
    </row>
    <row r="291" spans="1:6" ht="43.5">
      <c r="A291" s="574" t="s">
        <v>3890</v>
      </c>
      <c r="B291" s="574" t="s">
        <v>3879</v>
      </c>
      <c r="C291" s="497" t="s">
        <v>937</v>
      </c>
      <c r="D291" s="550">
        <v>2101020198.119</v>
      </c>
      <c r="E291" s="556" t="s">
        <v>357</v>
      </c>
      <c r="F291" s="575">
        <f t="shared" si="4"/>
        <v>0</v>
      </c>
    </row>
    <row r="292" spans="1:6" ht="43.5">
      <c r="A292" s="574" t="s">
        <v>3891</v>
      </c>
      <c r="B292" s="574" t="s">
        <v>3880</v>
      </c>
      <c r="C292" s="497">
        <v>7.8</v>
      </c>
      <c r="D292" s="550">
        <v>2101020198.1199999</v>
      </c>
      <c r="E292" s="556" t="s">
        <v>358</v>
      </c>
      <c r="F292" s="575">
        <f t="shared" si="4"/>
        <v>0</v>
      </c>
    </row>
    <row r="293" spans="1:6" ht="43.5">
      <c r="A293" s="574" t="s">
        <v>3892</v>
      </c>
      <c r="B293" s="574" t="s">
        <v>3881</v>
      </c>
      <c r="C293" s="497">
        <v>7.9</v>
      </c>
      <c r="D293" s="550">
        <v>2101020198.1210001</v>
      </c>
      <c r="E293" s="556" t="s">
        <v>359</v>
      </c>
      <c r="F293" s="575">
        <f t="shared" si="4"/>
        <v>0</v>
      </c>
    </row>
    <row r="294" spans="1:6" ht="43.5">
      <c r="A294" s="574" t="s">
        <v>3893</v>
      </c>
      <c r="B294" s="574" t="s">
        <v>3882</v>
      </c>
      <c r="C294" s="497" t="s">
        <v>931</v>
      </c>
      <c r="D294" s="550">
        <v>2101020198.122</v>
      </c>
      <c r="E294" s="556" t="s">
        <v>360</v>
      </c>
      <c r="F294" s="575">
        <f t="shared" si="4"/>
        <v>0</v>
      </c>
    </row>
    <row r="295" spans="1:6">
      <c r="A295" s="574" t="s">
        <v>2963</v>
      </c>
      <c r="B295" s="574" t="s">
        <v>2174</v>
      </c>
      <c r="C295" s="497">
        <v>7.1</v>
      </c>
      <c r="D295" s="550">
        <v>2101020199.1340001</v>
      </c>
      <c r="E295" s="549" t="s">
        <v>361</v>
      </c>
      <c r="F295" s="575">
        <f t="shared" si="4"/>
        <v>0</v>
      </c>
    </row>
    <row r="296" spans="1:6">
      <c r="A296" s="574" t="s">
        <v>2964</v>
      </c>
      <c r="B296" s="574" t="s">
        <v>2175</v>
      </c>
      <c r="C296" s="497">
        <v>7.2</v>
      </c>
      <c r="D296" s="550">
        <v>2101020199.135</v>
      </c>
      <c r="E296" s="549" t="s">
        <v>362</v>
      </c>
      <c r="F296" s="575">
        <f t="shared" si="4"/>
        <v>0</v>
      </c>
    </row>
    <row r="297" spans="1:6">
      <c r="A297" s="574" t="s">
        <v>2965</v>
      </c>
      <c r="B297" s="574" t="s">
        <v>363</v>
      </c>
      <c r="C297" s="497">
        <v>7.3</v>
      </c>
      <c r="D297" s="550">
        <v>2101020199.1359999</v>
      </c>
      <c r="E297" s="549" t="s">
        <v>363</v>
      </c>
      <c r="F297" s="575">
        <f t="shared" si="4"/>
        <v>0</v>
      </c>
    </row>
    <row r="298" spans="1:6">
      <c r="A298" s="574" t="s">
        <v>2966</v>
      </c>
      <c r="B298" s="574" t="s">
        <v>2177</v>
      </c>
      <c r="C298" s="497" t="s">
        <v>936</v>
      </c>
      <c r="D298" s="550">
        <v>2101020199.1370001</v>
      </c>
      <c r="E298" s="549" t="s">
        <v>364</v>
      </c>
      <c r="F298" s="575">
        <f t="shared" si="4"/>
        <v>0</v>
      </c>
    </row>
    <row r="299" spans="1:6">
      <c r="A299" s="574" t="s">
        <v>2967</v>
      </c>
      <c r="B299" s="574" t="s">
        <v>2179</v>
      </c>
      <c r="C299" s="497" t="s">
        <v>937</v>
      </c>
      <c r="D299" s="548">
        <v>2101020199.138</v>
      </c>
      <c r="E299" s="547" t="s">
        <v>365</v>
      </c>
      <c r="F299" s="575">
        <f t="shared" si="4"/>
        <v>0</v>
      </c>
    </row>
    <row r="300" spans="1:6">
      <c r="A300" s="574" t="s">
        <v>2968</v>
      </c>
      <c r="B300" s="574" t="s">
        <v>2182</v>
      </c>
      <c r="C300" s="497">
        <v>7.4</v>
      </c>
      <c r="D300" s="548">
        <v>2101020199.1389999</v>
      </c>
      <c r="E300" s="547" t="s">
        <v>366</v>
      </c>
      <c r="F300" s="575">
        <f t="shared" si="4"/>
        <v>0</v>
      </c>
    </row>
    <row r="301" spans="1:6">
      <c r="A301" s="574" t="s">
        <v>2969</v>
      </c>
      <c r="B301" s="574" t="s">
        <v>2184</v>
      </c>
      <c r="C301" s="497">
        <v>7.5</v>
      </c>
      <c r="D301" s="548">
        <v>2101020199.1400001</v>
      </c>
      <c r="E301" s="547" t="s">
        <v>367</v>
      </c>
      <c r="F301" s="575">
        <f t="shared" si="4"/>
        <v>0</v>
      </c>
    </row>
    <row r="302" spans="1:6">
      <c r="A302" s="574" t="s">
        <v>2970</v>
      </c>
      <c r="B302" s="574" t="s">
        <v>2185</v>
      </c>
      <c r="C302" s="497">
        <v>7.6</v>
      </c>
      <c r="D302" s="550">
        <v>2101020199.141</v>
      </c>
      <c r="E302" s="549" t="s">
        <v>368</v>
      </c>
      <c r="F302" s="575">
        <f t="shared" si="4"/>
        <v>0</v>
      </c>
    </row>
    <row r="303" spans="1:6">
      <c r="A303" s="574" t="s">
        <v>2971</v>
      </c>
      <c r="B303" s="574" t="s">
        <v>2186</v>
      </c>
      <c r="C303" s="497">
        <v>7.7</v>
      </c>
      <c r="D303" s="550">
        <v>2101020199.142</v>
      </c>
      <c r="E303" s="549" t="s">
        <v>369</v>
      </c>
      <c r="F303" s="575">
        <f t="shared" si="4"/>
        <v>0</v>
      </c>
    </row>
    <row r="304" spans="1:6">
      <c r="A304" s="574" t="s">
        <v>2972</v>
      </c>
      <c r="B304" s="574" t="s">
        <v>2187</v>
      </c>
      <c r="C304" s="497">
        <v>7.8</v>
      </c>
      <c r="D304" s="548">
        <v>2101020199.1429999</v>
      </c>
      <c r="E304" s="547" t="s">
        <v>370</v>
      </c>
      <c r="F304" s="575">
        <f t="shared" si="4"/>
        <v>0</v>
      </c>
    </row>
    <row r="305" spans="1:6">
      <c r="A305" s="574" t="s">
        <v>2973</v>
      </c>
      <c r="B305" s="574" t="s">
        <v>2188</v>
      </c>
      <c r="C305" s="497">
        <v>7.9</v>
      </c>
      <c r="D305" s="548">
        <v>2101020199.1440001</v>
      </c>
      <c r="E305" s="547" t="s">
        <v>371</v>
      </c>
      <c r="F305" s="575">
        <f t="shared" si="4"/>
        <v>0</v>
      </c>
    </row>
    <row r="306" spans="1:6">
      <c r="A306" s="574" t="s">
        <v>2974</v>
      </c>
      <c r="B306" s="574" t="s">
        <v>2189</v>
      </c>
      <c r="C306" s="497" t="s">
        <v>931</v>
      </c>
      <c r="D306" s="548">
        <v>2101020199.145</v>
      </c>
      <c r="E306" s="547" t="s">
        <v>372</v>
      </c>
      <c r="F306" s="575">
        <f t="shared" si="4"/>
        <v>0</v>
      </c>
    </row>
    <row r="307" spans="1:6">
      <c r="A307" s="574" t="s">
        <v>2975</v>
      </c>
      <c r="B307" s="574" t="s">
        <v>2191</v>
      </c>
      <c r="C307" s="497" t="s">
        <v>932</v>
      </c>
      <c r="D307" s="548">
        <v>2101020199.1459999</v>
      </c>
      <c r="E307" s="547" t="s">
        <v>373</v>
      </c>
      <c r="F307" s="575">
        <f t="shared" si="4"/>
        <v>0</v>
      </c>
    </row>
    <row r="308" spans="1:6">
      <c r="A308" s="574" t="s">
        <v>2976</v>
      </c>
      <c r="B308" s="574" t="s">
        <v>2192</v>
      </c>
      <c r="C308" s="497" t="s">
        <v>933</v>
      </c>
      <c r="D308" s="550">
        <v>2101020199.1470001</v>
      </c>
      <c r="E308" s="549" t="s">
        <v>374</v>
      </c>
      <c r="F308" s="575">
        <f t="shared" si="4"/>
        <v>0</v>
      </c>
    </row>
    <row r="309" spans="1:6">
      <c r="A309" s="574" t="s">
        <v>2978</v>
      </c>
      <c r="B309" s="574" t="s">
        <v>2193</v>
      </c>
      <c r="C309" s="497" t="s">
        <v>934</v>
      </c>
      <c r="D309" s="550">
        <v>2101020199.148</v>
      </c>
      <c r="E309" s="549" t="s">
        <v>375</v>
      </c>
      <c r="F309" s="575">
        <f t="shared" si="4"/>
        <v>0</v>
      </c>
    </row>
    <row r="310" spans="1:6">
      <c r="A310" s="574" t="s">
        <v>2980</v>
      </c>
      <c r="B310" s="574" t="s">
        <v>3894</v>
      </c>
      <c r="C310" s="497" t="s">
        <v>936</v>
      </c>
      <c r="D310" s="550">
        <v>2101020199.1489999</v>
      </c>
      <c r="E310" s="549" t="s">
        <v>376</v>
      </c>
      <c r="F310" s="575">
        <f t="shared" si="4"/>
        <v>0</v>
      </c>
    </row>
    <row r="311" spans="1:6">
      <c r="A311" s="574" t="s">
        <v>2981</v>
      </c>
      <c r="B311" s="574" t="s">
        <v>3895</v>
      </c>
      <c r="C311" s="497" t="s">
        <v>936</v>
      </c>
      <c r="D311" s="550">
        <v>2101020199.1500001</v>
      </c>
      <c r="E311" s="549" t="s">
        <v>377</v>
      </c>
      <c r="F311" s="575">
        <f t="shared" si="4"/>
        <v>0</v>
      </c>
    </row>
    <row r="312" spans="1:6">
      <c r="A312" s="574" t="s">
        <v>3896</v>
      </c>
      <c r="B312" s="574" t="s">
        <v>3897</v>
      </c>
      <c r="C312" s="498" t="s">
        <v>938</v>
      </c>
      <c r="D312" s="548">
        <v>2101020199.151</v>
      </c>
      <c r="E312" s="547" t="s">
        <v>378</v>
      </c>
      <c r="F312" s="575">
        <f t="shared" si="4"/>
        <v>0</v>
      </c>
    </row>
    <row r="313" spans="1:6">
      <c r="A313" s="574" t="s">
        <v>2982</v>
      </c>
      <c r="B313" s="574" t="s">
        <v>3898</v>
      </c>
      <c r="C313" s="498" t="s">
        <v>935</v>
      </c>
      <c r="D313" s="550">
        <v>2101020199.201</v>
      </c>
      <c r="E313" s="549" t="s">
        <v>379</v>
      </c>
      <c r="F313" s="575">
        <f t="shared" si="4"/>
        <v>0</v>
      </c>
    </row>
    <row r="314" spans="1:6">
      <c r="A314" s="574" t="s">
        <v>2983</v>
      </c>
      <c r="B314" s="574" t="s">
        <v>380</v>
      </c>
      <c r="C314" s="81">
        <v>8.1</v>
      </c>
      <c r="D314" s="548">
        <v>2101020199.2019999</v>
      </c>
      <c r="E314" s="547" t="s">
        <v>380</v>
      </c>
      <c r="F314" s="575">
        <f t="shared" si="4"/>
        <v>0</v>
      </c>
    </row>
    <row r="315" spans="1:6">
      <c r="A315" s="574" t="s">
        <v>2985</v>
      </c>
      <c r="B315" s="574" t="s">
        <v>381</v>
      </c>
      <c r="C315" s="81">
        <v>8.1</v>
      </c>
      <c r="D315" s="550">
        <v>2101020199.2030001</v>
      </c>
      <c r="E315" s="549" t="s">
        <v>381</v>
      </c>
      <c r="F315" s="575">
        <f t="shared" si="4"/>
        <v>0</v>
      </c>
    </row>
    <row r="316" spans="1:6">
      <c r="A316" s="574" t="s">
        <v>2987</v>
      </c>
      <c r="B316" s="574" t="s">
        <v>382</v>
      </c>
      <c r="C316" s="81">
        <v>8.1</v>
      </c>
      <c r="D316" s="550">
        <v>2101020199.204</v>
      </c>
      <c r="E316" s="549" t="s">
        <v>382</v>
      </c>
      <c r="F316" s="575">
        <f t="shared" si="4"/>
        <v>0</v>
      </c>
    </row>
    <row r="317" spans="1:6">
      <c r="A317" s="574" t="s">
        <v>2989</v>
      </c>
      <c r="B317" s="574" t="s">
        <v>383</v>
      </c>
      <c r="C317" s="81">
        <v>8.3000000000000007</v>
      </c>
      <c r="D317" s="550">
        <v>2101020199.3010001</v>
      </c>
      <c r="E317" s="549" t="s">
        <v>383</v>
      </c>
      <c r="F317" s="575">
        <f t="shared" si="4"/>
        <v>0</v>
      </c>
    </row>
    <row r="318" spans="1:6">
      <c r="A318" s="574" t="s">
        <v>2990</v>
      </c>
      <c r="B318" s="574" t="s">
        <v>2202</v>
      </c>
      <c r="C318" s="81">
        <v>8.1999999999999993</v>
      </c>
      <c r="D318" s="550">
        <v>2101020199.5009999</v>
      </c>
      <c r="E318" s="549" t="s">
        <v>384</v>
      </c>
      <c r="F318" s="575">
        <f t="shared" si="4"/>
        <v>0</v>
      </c>
    </row>
    <row r="319" spans="1:6">
      <c r="A319" s="574" t="s">
        <v>2992</v>
      </c>
      <c r="B319" s="574" t="s">
        <v>2203</v>
      </c>
      <c r="C319" s="81">
        <v>8.1999999999999993</v>
      </c>
      <c r="D319" s="548">
        <v>2101020199.5020001</v>
      </c>
      <c r="E319" s="547" t="s">
        <v>385</v>
      </c>
      <c r="F319" s="575">
        <f t="shared" si="4"/>
        <v>0</v>
      </c>
    </row>
    <row r="320" spans="1:6">
      <c r="A320" s="574" t="s">
        <v>3899</v>
      </c>
      <c r="B320" s="574" t="s">
        <v>3641</v>
      </c>
      <c r="C320" s="81">
        <v>8.1999999999999993</v>
      </c>
      <c r="D320" s="548">
        <v>2101020199.503</v>
      </c>
      <c r="E320" s="547" t="s">
        <v>3641</v>
      </c>
      <c r="F320" s="575">
        <f t="shared" si="4"/>
        <v>0</v>
      </c>
    </row>
    <row r="321" spans="1:6">
      <c r="A321" s="574" t="s">
        <v>3900</v>
      </c>
      <c r="B321" s="574" t="s">
        <v>3642</v>
      </c>
      <c r="C321" s="81">
        <v>8.1999999999999993</v>
      </c>
      <c r="D321" s="548">
        <v>2101020199.5039999</v>
      </c>
      <c r="E321" s="547" t="s">
        <v>3642</v>
      </c>
      <c r="F321" s="575">
        <f t="shared" si="4"/>
        <v>0</v>
      </c>
    </row>
    <row r="322" spans="1:6">
      <c r="A322" s="574" t="s">
        <v>2994</v>
      </c>
      <c r="B322" s="574" t="s">
        <v>3901</v>
      </c>
      <c r="C322" s="497">
        <v>8.3000000000000007</v>
      </c>
      <c r="D322" s="550">
        <v>2101020199.701</v>
      </c>
      <c r="E322" s="549" t="s">
        <v>386</v>
      </c>
      <c r="F322" s="575">
        <f t="shared" si="4"/>
        <v>0</v>
      </c>
    </row>
    <row r="323" spans="1:6">
      <c r="A323" s="574" t="s">
        <v>2995</v>
      </c>
      <c r="B323" s="574" t="s">
        <v>387</v>
      </c>
      <c r="C323" s="497">
        <v>10.1</v>
      </c>
      <c r="D323" s="550">
        <v>2102040101.1010001</v>
      </c>
      <c r="E323" s="549" t="s">
        <v>387</v>
      </c>
      <c r="F323" s="575">
        <f t="shared" ref="F323:F386" si="5">+A323-D323</f>
        <v>0</v>
      </c>
    </row>
    <row r="324" spans="1:6">
      <c r="A324" s="574" t="s">
        <v>2996</v>
      </c>
      <c r="B324" s="574" t="s">
        <v>3902</v>
      </c>
      <c r="C324" s="497">
        <v>12</v>
      </c>
      <c r="D324" s="550">
        <v>2102040102.1010001</v>
      </c>
      <c r="E324" s="549" t="s">
        <v>388</v>
      </c>
      <c r="F324" s="575">
        <f t="shared" si="5"/>
        <v>0</v>
      </c>
    </row>
    <row r="325" spans="1:6">
      <c r="A325" s="574" t="s">
        <v>2998</v>
      </c>
      <c r="B325" s="574" t="s">
        <v>389</v>
      </c>
      <c r="C325" s="497">
        <v>12</v>
      </c>
      <c r="D325" s="550">
        <v>2102040103.1010001</v>
      </c>
      <c r="E325" s="549" t="s">
        <v>389</v>
      </c>
      <c r="F325" s="575">
        <f t="shared" si="5"/>
        <v>0</v>
      </c>
    </row>
    <row r="326" spans="1:6">
      <c r="A326" s="574" t="s">
        <v>2999</v>
      </c>
      <c r="B326" s="574" t="s">
        <v>390</v>
      </c>
      <c r="C326" s="497">
        <v>12</v>
      </c>
      <c r="D326" s="550">
        <v>2102040104.1010001</v>
      </c>
      <c r="E326" s="549" t="s">
        <v>390</v>
      </c>
      <c r="F326" s="575">
        <f t="shared" si="5"/>
        <v>0</v>
      </c>
    </row>
    <row r="327" spans="1:6">
      <c r="A327" s="574" t="s">
        <v>3000</v>
      </c>
      <c r="B327" s="574" t="s">
        <v>391</v>
      </c>
      <c r="C327" s="497">
        <v>12</v>
      </c>
      <c r="D327" s="550">
        <v>2102040106.1010001</v>
      </c>
      <c r="E327" s="549" t="s">
        <v>391</v>
      </c>
      <c r="F327" s="575">
        <f t="shared" si="5"/>
        <v>0</v>
      </c>
    </row>
    <row r="328" spans="1:6">
      <c r="A328" s="574" t="s">
        <v>3903</v>
      </c>
      <c r="B328" s="574" t="s">
        <v>392</v>
      </c>
      <c r="C328" s="497">
        <v>12</v>
      </c>
      <c r="D328" s="550">
        <v>2102040110.1010001</v>
      </c>
      <c r="E328" s="556" t="s">
        <v>392</v>
      </c>
      <c r="F328" s="575">
        <f t="shared" si="5"/>
        <v>0</v>
      </c>
    </row>
    <row r="329" spans="1:6">
      <c r="A329" s="574" t="s">
        <v>3904</v>
      </c>
      <c r="B329" s="574" t="s">
        <v>393</v>
      </c>
      <c r="C329" s="497">
        <v>9</v>
      </c>
      <c r="D329" s="550">
        <v>2102040110.102</v>
      </c>
      <c r="E329" s="549" t="s">
        <v>393</v>
      </c>
      <c r="F329" s="575">
        <f t="shared" si="5"/>
        <v>0</v>
      </c>
    </row>
    <row r="330" spans="1:6">
      <c r="A330" s="574" t="s">
        <v>3905</v>
      </c>
      <c r="B330" s="574" t="s">
        <v>394</v>
      </c>
      <c r="C330" s="497">
        <v>9</v>
      </c>
      <c r="D330" s="550">
        <v>2102040110.1029999</v>
      </c>
      <c r="E330" s="549" t="s">
        <v>394</v>
      </c>
      <c r="F330" s="575">
        <f t="shared" si="5"/>
        <v>0</v>
      </c>
    </row>
    <row r="331" spans="1:6">
      <c r="A331" s="574" t="s">
        <v>3906</v>
      </c>
      <c r="B331" s="574" t="s">
        <v>395</v>
      </c>
      <c r="C331" s="497">
        <v>9</v>
      </c>
      <c r="D331" s="550">
        <v>2102040110.1040001</v>
      </c>
      <c r="E331" s="549" t="s">
        <v>395</v>
      </c>
      <c r="F331" s="575">
        <f t="shared" si="5"/>
        <v>0</v>
      </c>
    </row>
    <row r="332" spans="1:6">
      <c r="A332" s="574" t="s">
        <v>3907</v>
      </c>
      <c r="B332" s="574" t="s">
        <v>396</v>
      </c>
      <c r="C332" s="497">
        <v>9</v>
      </c>
      <c r="D332" s="550">
        <v>2102040110.105</v>
      </c>
      <c r="E332" s="549" t="s">
        <v>396</v>
      </c>
      <c r="F332" s="575">
        <f t="shared" si="5"/>
        <v>0</v>
      </c>
    </row>
    <row r="333" spans="1:6">
      <c r="A333" s="574" t="s">
        <v>3908</v>
      </c>
      <c r="B333" s="574" t="s">
        <v>397</v>
      </c>
      <c r="C333" s="497">
        <v>9</v>
      </c>
      <c r="D333" s="550">
        <v>2102040110.1059999</v>
      </c>
      <c r="E333" s="549" t="s">
        <v>397</v>
      </c>
      <c r="F333" s="575">
        <f t="shared" si="5"/>
        <v>0</v>
      </c>
    </row>
    <row r="334" spans="1:6">
      <c r="A334" s="574" t="s">
        <v>3909</v>
      </c>
      <c r="B334" s="574" t="s">
        <v>398</v>
      </c>
      <c r="C334" s="497">
        <v>9</v>
      </c>
      <c r="D334" s="550">
        <v>2102040110.1070001</v>
      </c>
      <c r="E334" s="549" t="s">
        <v>398</v>
      </c>
      <c r="F334" s="575">
        <f t="shared" si="5"/>
        <v>0</v>
      </c>
    </row>
    <row r="335" spans="1:6">
      <c r="A335" s="574" t="s">
        <v>3910</v>
      </c>
      <c r="B335" s="574" t="s">
        <v>399</v>
      </c>
      <c r="C335" s="497">
        <v>9</v>
      </c>
      <c r="D335" s="550">
        <v>2102040110.108</v>
      </c>
      <c r="E335" s="549" t="s">
        <v>399</v>
      </c>
      <c r="F335" s="575">
        <f t="shared" si="5"/>
        <v>0</v>
      </c>
    </row>
    <row r="336" spans="1:6" ht="43.5">
      <c r="A336" s="574" t="s">
        <v>3911</v>
      </c>
      <c r="B336" s="574" t="s">
        <v>400</v>
      </c>
      <c r="C336" s="497">
        <v>9</v>
      </c>
      <c r="D336" s="550">
        <v>2102040110.109</v>
      </c>
      <c r="E336" s="549" t="s">
        <v>400</v>
      </c>
      <c r="F336" s="575">
        <f t="shared" si="5"/>
        <v>0</v>
      </c>
    </row>
    <row r="337" spans="1:6">
      <c r="A337" s="574" t="s">
        <v>3912</v>
      </c>
      <c r="B337" s="574" t="s">
        <v>401</v>
      </c>
      <c r="C337" s="497">
        <v>9</v>
      </c>
      <c r="D337" s="550">
        <v>2102040110.1099999</v>
      </c>
      <c r="E337" s="549" t="s">
        <v>401</v>
      </c>
      <c r="F337" s="575">
        <f t="shared" si="5"/>
        <v>0</v>
      </c>
    </row>
    <row r="338" spans="1:6">
      <c r="A338" s="574" t="s">
        <v>3913</v>
      </c>
      <c r="B338" s="574" t="s">
        <v>402</v>
      </c>
      <c r="C338" s="497">
        <v>9</v>
      </c>
      <c r="D338" s="550">
        <v>2102040110.1110001</v>
      </c>
      <c r="E338" s="549" t="s">
        <v>402</v>
      </c>
      <c r="F338" s="575">
        <f t="shared" si="5"/>
        <v>0</v>
      </c>
    </row>
    <row r="339" spans="1:6">
      <c r="A339" s="574" t="s">
        <v>3914</v>
      </c>
      <c r="B339" s="574" t="s">
        <v>403</v>
      </c>
      <c r="C339" s="497">
        <v>9</v>
      </c>
      <c r="D339" s="550">
        <v>2102040110.112</v>
      </c>
      <c r="E339" s="549" t="s">
        <v>403</v>
      </c>
      <c r="F339" s="575">
        <f t="shared" si="5"/>
        <v>0</v>
      </c>
    </row>
    <row r="340" spans="1:6">
      <c r="A340" s="574" t="s">
        <v>3915</v>
      </c>
      <c r="B340" s="574" t="s">
        <v>387</v>
      </c>
      <c r="C340" s="497">
        <v>10.1</v>
      </c>
      <c r="D340" s="550">
        <v>2102040110.1129999</v>
      </c>
      <c r="E340" s="549" t="s">
        <v>387</v>
      </c>
      <c r="F340" s="575">
        <f t="shared" si="5"/>
        <v>0</v>
      </c>
    </row>
    <row r="341" spans="1:6">
      <c r="A341" s="574" t="s">
        <v>3916</v>
      </c>
      <c r="B341" s="574" t="s">
        <v>404</v>
      </c>
      <c r="C341" s="497">
        <v>10.199999999999999</v>
      </c>
      <c r="D341" s="550">
        <v>2102040110.1140001</v>
      </c>
      <c r="E341" s="549" t="s">
        <v>404</v>
      </c>
      <c r="F341" s="575">
        <f t="shared" si="5"/>
        <v>0</v>
      </c>
    </row>
    <row r="342" spans="1:6">
      <c r="A342" s="574" t="s">
        <v>3917</v>
      </c>
      <c r="B342" s="574" t="s">
        <v>405</v>
      </c>
      <c r="C342" s="497">
        <v>10.199999999999999</v>
      </c>
      <c r="D342" s="550">
        <v>2102040110.115</v>
      </c>
      <c r="E342" s="556" t="s">
        <v>405</v>
      </c>
      <c r="F342" s="575">
        <f t="shared" si="5"/>
        <v>0</v>
      </c>
    </row>
    <row r="343" spans="1:6">
      <c r="A343" s="574" t="s">
        <v>3001</v>
      </c>
      <c r="B343" s="574" t="s">
        <v>406</v>
      </c>
      <c r="C343" s="497">
        <v>10.3</v>
      </c>
      <c r="D343" s="550">
        <v>2102040198.1010001</v>
      </c>
      <c r="E343" s="549" t="s">
        <v>406</v>
      </c>
      <c r="F343" s="575">
        <f t="shared" si="5"/>
        <v>0</v>
      </c>
    </row>
    <row r="344" spans="1:6">
      <c r="A344" s="574" t="s">
        <v>3002</v>
      </c>
      <c r="B344" s="574" t="s">
        <v>2207</v>
      </c>
      <c r="C344" s="497">
        <v>10.3</v>
      </c>
      <c r="D344" s="550">
        <v>2102040199.1010001</v>
      </c>
      <c r="E344" s="549" t="s">
        <v>407</v>
      </c>
      <c r="F344" s="575">
        <f t="shared" si="5"/>
        <v>0</v>
      </c>
    </row>
    <row r="345" spans="1:6">
      <c r="A345" s="574" t="s">
        <v>3003</v>
      </c>
      <c r="B345" s="574" t="s">
        <v>388</v>
      </c>
      <c r="C345" s="497">
        <v>10.3</v>
      </c>
      <c r="D345" s="550">
        <v>2102040199.105</v>
      </c>
      <c r="E345" s="549" t="s">
        <v>388</v>
      </c>
      <c r="F345" s="575">
        <f t="shared" si="5"/>
        <v>0</v>
      </c>
    </row>
    <row r="346" spans="1:6">
      <c r="A346" s="574" t="s">
        <v>3018</v>
      </c>
      <c r="B346" s="574" t="s">
        <v>408</v>
      </c>
      <c r="C346" s="497">
        <v>12</v>
      </c>
      <c r="D346" s="550">
        <v>2103010103.1010001</v>
      </c>
      <c r="E346" s="549" t="s">
        <v>408</v>
      </c>
      <c r="F346" s="575">
        <f t="shared" si="5"/>
        <v>0</v>
      </c>
    </row>
    <row r="347" spans="1:6">
      <c r="A347" s="574" t="s">
        <v>3019</v>
      </c>
      <c r="B347" s="574" t="s">
        <v>409</v>
      </c>
      <c r="C347" s="497">
        <v>12</v>
      </c>
      <c r="D347" s="550">
        <v>2103010103.5020001</v>
      </c>
      <c r="E347" s="549" t="s">
        <v>409</v>
      </c>
      <c r="F347" s="575">
        <f t="shared" si="5"/>
        <v>0</v>
      </c>
    </row>
    <row r="348" spans="1:6">
      <c r="A348" s="574" t="s">
        <v>3020</v>
      </c>
      <c r="B348" s="574" t="s">
        <v>3918</v>
      </c>
      <c r="C348" s="497">
        <v>12</v>
      </c>
      <c r="D348" s="550">
        <v>2104010101.1010001</v>
      </c>
      <c r="E348" s="549" t="s">
        <v>410</v>
      </c>
      <c r="F348" s="575">
        <f t="shared" si="5"/>
        <v>0</v>
      </c>
    </row>
    <row r="349" spans="1:6">
      <c r="A349" s="574" t="s">
        <v>3021</v>
      </c>
      <c r="B349" s="574" t="s">
        <v>411</v>
      </c>
      <c r="C349" s="497">
        <v>12</v>
      </c>
      <c r="D349" s="550">
        <v>2109010199.1010001</v>
      </c>
      <c r="E349" s="549" t="s">
        <v>411</v>
      </c>
      <c r="F349" s="575">
        <f t="shared" si="5"/>
        <v>0</v>
      </c>
    </row>
    <row r="350" spans="1:6">
      <c r="A350" s="574" t="s">
        <v>3022</v>
      </c>
      <c r="B350" s="574" t="s">
        <v>2223</v>
      </c>
      <c r="C350" s="497">
        <v>12</v>
      </c>
      <c r="D350" s="550">
        <v>2109010199.201</v>
      </c>
      <c r="E350" s="549" t="s">
        <v>412</v>
      </c>
      <c r="F350" s="575">
        <f t="shared" si="5"/>
        <v>0</v>
      </c>
    </row>
    <row r="351" spans="1:6" ht="43.5">
      <c r="A351" s="574" t="s">
        <v>3024</v>
      </c>
      <c r="B351" s="574" t="s">
        <v>413</v>
      </c>
      <c r="C351" s="497">
        <v>12</v>
      </c>
      <c r="D351" s="550">
        <v>2109010199.701</v>
      </c>
      <c r="E351" s="549" t="s">
        <v>413</v>
      </c>
      <c r="F351" s="575">
        <f t="shared" si="5"/>
        <v>0</v>
      </c>
    </row>
    <row r="352" spans="1:6">
      <c r="A352" s="574" t="s">
        <v>3025</v>
      </c>
      <c r="B352" s="574" t="s">
        <v>3919</v>
      </c>
      <c r="C352" s="497">
        <v>12</v>
      </c>
      <c r="D352" s="550">
        <v>2111020199.1029999</v>
      </c>
      <c r="E352" s="549" t="s">
        <v>414</v>
      </c>
      <c r="F352" s="575">
        <f t="shared" si="5"/>
        <v>0</v>
      </c>
    </row>
    <row r="353" spans="1:6">
      <c r="A353" s="574" t="s">
        <v>3026</v>
      </c>
      <c r="B353" s="574" t="s">
        <v>415</v>
      </c>
      <c r="C353" s="497" t="s">
        <v>2592</v>
      </c>
      <c r="D353" s="550">
        <v>2111020199.105</v>
      </c>
      <c r="E353" s="549" t="s">
        <v>415</v>
      </c>
      <c r="F353" s="575">
        <f t="shared" si="5"/>
        <v>0</v>
      </c>
    </row>
    <row r="354" spans="1:6">
      <c r="A354" s="574" t="s">
        <v>3028</v>
      </c>
      <c r="B354" s="574" t="s">
        <v>417</v>
      </c>
      <c r="C354" s="500" t="s">
        <v>2591</v>
      </c>
      <c r="D354" s="550">
        <v>2111020199.1070001</v>
      </c>
      <c r="E354" s="549" t="s">
        <v>417</v>
      </c>
      <c r="F354" s="575">
        <f t="shared" si="5"/>
        <v>0</v>
      </c>
    </row>
    <row r="355" spans="1:6">
      <c r="A355" s="574" t="s">
        <v>3030</v>
      </c>
      <c r="B355" s="574" t="s">
        <v>418</v>
      </c>
      <c r="C355" s="497" t="s">
        <v>2592</v>
      </c>
      <c r="D355" s="550">
        <v>2111020199.108</v>
      </c>
      <c r="E355" s="549" t="s">
        <v>418</v>
      </c>
      <c r="F355" s="575">
        <f t="shared" si="5"/>
        <v>0</v>
      </c>
    </row>
    <row r="356" spans="1:6">
      <c r="A356" s="574" t="s">
        <v>3920</v>
      </c>
      <c r="B356" s="574" t="s">
        <v>3921</v>
      </c>
      <c r="C356" s="500" t="s">
        <v>2590</v>
      </c>
      <c r="D356" s="550">
        <v>2111020199.109</v>
      </c>
      <c r="E356" s="549" t="s">
        <v>419</v>
      </c>
      <c r="F356" s="575">
        <f t="shared" si="5"/>
        <v>0</v>
      </c>
    </row>
    <row r="357" spans="1:6">
      <c r="A357" s="574" t="s">
        <v>3922</v>
      </c>
      <c r="B357" s="574" t="s">
        <v>420</v>
      </c>
      <c r="C357" s="500" t="s">
        <v>2589</v>
      </c>
      <c r="D357" s="550">
        <v>2111020199.1099999</v>
      </c>
      <c r="E357" s="549" t="s">
        <v>420</v>
      </c>
      <c r="F357" s="575">
        <f t="shared" si="5"/>
        <v>0</v>
      </c>
    </row>
    <row r="358" spans="1:6">
      <c r="A358" s="574" t="s">
        <v>3031</v>
      </c>
      <c r="B358" s="574" t="s">
        <v>421</v>
      </c>
      <c r="C358" s="497" t="s">
        <v>2588</v>
      </c>
      <c r="D358" s="548">
        <v>2111020199.201</v>
      </c>
      <c r="E358" s="547" t="s">
        <v>421</v>
      </c>
      <c r="F358" s="575">
        <f t="shared" si="5"/>
        <v>0</v>
      </c>
    </row>
    <row r="359" spans="1:6">
      <c r="A359" s="574" t="s">
        <v>3032</v>
      </c>
      <c r="B359" s="574" t="s">
        <v>422</v>
      </c>
      <c r="C359" s="497">
        <v>11.2</v>
      </c>
      <c r="D359" s="548">
        <v>2111020199.2019999</v>
      </c>
      <c r="E359" s="547" t="s">
        <v>422</v>
      </c>
      <c r="F359" s="575">
        <f t="shared" si="5"/>
        <v>0</v>
      </c>
    </row>
    <row r="360" spans="1:6">
      <c r="A360" s="574" t="s">
        <v>3033</v>
      </c>
      <c r="B360" s="574" t="s">
        <v>423</v>
      </c>
      <c r="C360" s="497">
        <v>11.1</v>
      </c>
      <c r="D360" s="548">
        <v>2111020199.204</v>
      </c>
      <c r="E360" s="547" t="s">
        <v>423</v>
      </c>
      <c r="F360" s="575">
        <f t="shared" si="5"/>
        <v>0</v>
      </c>
    </row>
    <row r="361" spans="1:6">
      <c r="A361" s="574" t="s">
        <v>3034</v>
      </c>
      <c r="B361" s="574" t="s">
        <v>3923</v>
      </c>
      <c r="C361" s="497">
        <v>11.1</v>
      </c>
      <c r="D361" s="548">
        <v>2111020199.2049999</v>
      </c>
      <c r="E361" s="547" t="s">
        <v>424</v>
      </c>
      <c r="F361" s="575">
        <f t="shared" si="5"/>
        <v>0</v>
      </c>
    </row>
    <row r="362" spans="1:6">
      <c r="A362" s="574" t="s">
        <v>3035</v>
      </c>
      <c r="B362" s="574" t="s">
        <v>425</v>
      </c>
      <c r="C362" s="497">
        <v>11.1</v>
      </c>
      <c r="D362" s="550">
        <v>2111020199.2060001</v>
      </c>
      <c r="E362" s="549" t="s">
        <v>425</v>
      </c>
      <c r="F362" s="575">
        <f t="shared" si="5"/>
        <v>0</v>
      </c>
    </row>
    <row r="363" spans="1:6">
      <c r="A363" s="574" t="s">
        <v>3924</v>
      </c>
      <c r="B363" s="574" t="s">
        <v>3925</v>
      </c>
      <c r="C363" s="81">
        <v>11.3</v>
      </c>
      <c r="D363" s="550">
        <v>2111020199.207</v>
      </c>
      <c r="E363" s="549" t="s">
        <v>3635</v>
      </c>
      <c r="F363" s="575">
        <f t="shared" si="5"/>
        <v>0</v>
      </c>
    </row>
    <row r="364" spans="1:6">
      <c r="A364" s="574" t="s">
        <v>3036</v>
      </c>
      <c r="B364" s="574" t="s">
        <v>426</v>
      </c>
      <c r="C364" s="500" t="s">
        <v>2584</v>
      </c>
      <c r="D364" s="550">
        <v>2111020199.3010001</v>
      </c>
      <c r="E364" s="549" t="s">
        <v>426</v>
      </c>
      <c r="F364" s="575">
        <f t="shared" si="5"/>
        <v>0</v>
      </c>
    </row>
    <row r="365" spans="1:6">
      <c r="A365" s="574" t="s">
        <v>3039</v>
      </c>
      <c r="B365" s="574" t="s">
        <v>427</v>
      </c>
      <c r="C365" s="497" t="s">
        <v>2586</v>
      </c>
      <c r="D365" s="550">
        <v>2111020199.3039999</v>
      </c>
      <c r="E365" s="549" t="s">
        <v>427</v>
      </c>
      <c r="F365" s="575">
        <f t="shared" si="5"/>
        <v>0</v>
      </c>
    </row>
    <row r="366" spans="1:6">
      <c r="A366" s="574" t="s">
        <v>3040</v>
      </c>
      <c r="B366" s="574" t="s">
        <v>3926</v>
      </c>
      <c r="C366" s="497" t="s">
        <v>2593</v>
      </c>
      <c r="D366" s="550">
        <v>2111020199.5009999</v>
      </c>
      <c r="E366" s="549" t="s">
        <v>428</v>
      </c>
      <c r="F366" s="575">
        <f t="shared" si="5"/>
        <v>0</v>
      </c>
    </row>
    <row r="367" spans="1:6">
      <c r="A367" s="574" t="s">
        <v>3041</v>
      </c>
      <c r="B367" s="574" t="s">
        <v>3927</v>
      </c>
      <c r="C367" s="497" t="s">
        <v>2585</v>
      </c>
      <c r="D367" s="548">
        <v>2111020199.5020001</v>
      </c>
      <c r="E367" s="547" t="s">
        <v>429</v>
      </c>
      <c r="F367" s="575">
        <f t="shared" si="5"/>
        <v>0</v>
      </c>
    </row>
    <row r="368" spans="1:6">
      <c r="A368" s="574" t="s">
        <v>3042</v>
      </c>
      <c r="B368" s="574" t="s">
        <v>3928</v>
      </c>
      <c r="C368" s="497" t="s">
        <v>2587</v>
      </c>
      <c r="D368" s="548">
        <v>2111020199.503</v>
      </c>
      <c r="E368" s="547" t="s">
        <v>430</v>
      </c>
      <c r="F368" s="575">
        <f t="shared" si="5"/>
        <v>0</v>
      </c>
    </row>
    <row r="369" spans="1:6">
      <c r="A369" s="574" t="s">
        <v>3043</v>
      </c>
      <c r="B369" s="574" t="s">
        <v>431</v>
      </c>
      <c r="C369" s="497">
        <v>12</v>
      </c>
      <c r="D369" s="548">
        <v>2112010101.1010001</v>
      </c>
      <c r="E369" s="547" t="s">
        <v>431</v>
      </c>
      <c r="F369" s="575">
        <f t="shared" si="5"/>
        <v>0</v>
      </c>
    </row>
    <row r="370" spans="1:6">
      <c r="A370" s="574" t="s">
        <v>3044</v>
      </c>
      <c r="B370" s="574" t="s">
        <v>432</v>
      </c>
      <c r="C370" s="497">
        <v>12</v>
      </c>
      <c r="D370" s="548">
        <v>2112010102.1010001</v>
      </c>
      <c r="E370" s="547" t="s">
        <v>432</v>
      </c>
      <c r="F370" s="575">
        <f t="shared" si="5"/>
        <v>0</v>
      </c>
    </row>
    <row r="371" spans="1:6">
      <c r="A371" s="574" t="s">
        <v>3045</v>
      </c>
      <c r="B371" s="574" t="s">
        <v>433</v>
      </c>
      <c r="C371" s="497">
        <v>12</v>
      </c>
      <c r="D371" s="550">
        <v>2112010199.1010001</v>
      </c>
      <c r="E371" s="549" t="s">
        <v>433</v>
      </c>
      <c r="F371" s="575">
        <f t="shared" si="5"/>
        <v>0</v>
      </c>
    </row>
    <row r="372" spans="1:6">
      <c r="A372" s="574" t="s">
        <v>3046</v>
      </c>
      <c r="B372" s="574" t="s">
        <v>434</v>
      </c>
      <c r="C372" s="497">
        <v>12</v>
      </c>
      <c r="D372" s="550">
        <v>2112010199.102</v>
      </c>
      <c r="E372" s="549" t="s">
        <v>434</v>
      </c>
      <c r="F372" s="575">
        <f t="shared" si="5"/>
        <v>0</v>
      </c>
    </row>
    <row r="373" spans="1:6">
      <c r="A373" s="574" t="s">
        <v>3047</v>
      </c>
      <c r="B373" s="574" t="s">
        <v>435</v>
      </c>
      <c r="C373" s="497">
        <v>12</v>
      </c>
      <c r="D373" s="550">
        <v>2112010199.1029999</v>
      </c>
      <c r="E373" s="549" t="s">
        <v>435</v>
      </c>
      <c r="F373" s="575">
        <f t="shared" si="5"/>
        <v>0</v>
      </c>
    </row>
    <row r="374" spans="1:6">
      <c r="A374" s="574" t="s">
        <v>3048</v>
      </c>
      <c r="B374" s="574" t="s">
        <v>436</v>
      </c>
      <c r="C374" s="497">
        <v>12</v>
      </c>
      <c r="D374" s="550">
        <v>2112010199.1040001</v>
      </c>
      <c r="E374" s="549" t="s">
        <v>436</v>
      </c>
      <c r="F374" s="575">
        <f t="shared" si="5"/>
        <v>0</v>
      </c>
    </row>
    <row r="375" spans="1:6">
      <c r="A375" s="574" t="s">
        <v>3049</v>
      </c>
      <c r="B375" s="574" t="s">
        <v>437</v>
      </c>
      <c r="C375" s="497">
        <v>12</v>
      </c>
      <c r="D375" s="550">
        <v>2116010104.1010001</v>
      </c>
      <c r="E375" s="549" t="s">
        <v>437</v>
      </c>
      <c r="F375" s="575">
        <f t="shared" si="5"/>
        <v>0</v>
      </c>
    </row>
    <row r="376" spans="1:6">
      <c r="A376" s="574" t="s">
        <v>3050</v>
      </c>
      <c r="B376" s="574" t="s">
        <v>438</v>
      </c>
      <c r="C376" s="497">
        <v>12</v>
      </c>
      <c r="D376" s="550">
        <v>2116010199.1010001</v>
      </c>
      <c r="E376" s="549" t="s">
        <v>438</v>
      </c>
      <c r="F376" s="575">
        <f t="shared" si="5"/>
        <v>0</v>
      </c>
    </row>
    <row r="377" spans="1:6">
      <c r="A377" s="574" t="s">
        <v>3051</v>
      </c>
      <c r="B377" s="574" t="s">
        <v>439</v>
      </c>
      <c r="C377" s="497">
        <v>12</v>
      </c>
      <c r="D377" s="548">
        <v>2116010199.102</v>
      </c>
      <c r="E377" s="547" t="s">
        <v>439</v>
      </c>
      <c r="F377" s="575">
        <f t="shared" si="5"/>
        <v>0</v>
      </c>
    </row>
    <row r="378" spans="1:6">
      <c r="A378" s="574" t="s">
        <v>3052</v>
      </c>
      <c r="B378" s="574" t="s">
        <v>440</v>
      </c>
      <c r="C378" s="498">
        <v>13</v>
      </c>
      <c r="D378" s="548">
        <v>2202010101.1009998</v>
      </c>
      <c r="E378" s="549" t="s">
        <v>440</v>
      </c>
      <c r="F378" s="575">
        <f t="shared" si="5"/>
        <v>0</v>
      </c>
    </row>
    <row r="379" spans="1:6">
      <c r="A379" s="574" t="s">
        <v>3929</v>
      </c>
      <c r="B379" s="574" t="s">
        <v>441</v>
      </c>
      <c r="C379" s="498">
        <v>13</v>
      </c>
      <c r="D379" s="548">
        <v>2203010101.1009998</v>
      </c>
      <c r="E379" s="556" t="s">
        <v>441</v>
      </c>
      <c r="F379" s="575">
        <f t="shared" si="5"/>
        <v>0</v>
      </c>
    </row>
    <row r="380" spans="1:6">
      <c r="A380" s="574" t="s">
        <v>3053</v>
      </c>
      <c r="B380" s="574" t="s">
        <v>442</v>
      </c>
      <c r="C380" s="498">
        <v>13</v>
      </c>
      <c r="D380" s="548">
        <v>2208010101.1009998</v>
      </c>
      <c r="E380" s="547" t="s">
        <v>442</v>
      </c>
      <c r="F380" s="575">
        <f t="shared" si="5"/>
        <v>0</v>
      </c>
    </row>
    <row r="381" spans="1:6">
      <c r="A381" s="574" t="s">
        <v>3054</v>
      </c>
      <c r="B381" s="574" t="s">
        <v>443</v>
      </c>
      <c r="C381" s="498">
        <v>13</v>
      </c>
      <c r="D381" s="548">
        <v>2208010102.1009998</v>
      </c>
      <c r="E381" s="547" t="s">
        <v>443</v>
      </c>
      <c r="F381" s="575">
        <f t="shared" si="5"/>
        <v>0</v>
      </c>
    </row>
    <row r="382" spans="1:6">
      <c r="A382" s="574" t="s">
        <v>3055</v>
      </c>
      <c r="B382" s="574" t="s">
        <v>444</v>
      </c>
      <c r="C382" s="498">
        <v>13</v>
      </c>
      <c r="D382" s="550">
        <v>2208010103.1009998</v>
      </c>
      <c r="E382" s="549" t="s">
        <v>444</v>
      </c>
      <c r="F382" s="575">
        <f t="shared" si="5"/>
        <v>0</v>
      </c>
    </row>
    <row r="383" spans="1:6">
      <c r="A383" s="574" t="s">
        <v>3056</v>
      </c>
      <c r="B383" s="574" t="s">
        <v>445</v>
      </c>
      <c r="C383" s="498">
        <v>13</v>
      </c>
      <c r="D383" s="550">
        <v>2213010101.1009998</v>
      </c>
      <c r="E383" s="549" t="s">
        <v>445</v>
      </c>
      <c r="F383" s="575">
        <f t="shared" si="5"/>
        <v>0</v>
      </c>
    </row>
    <row r="384" spans="1:6">
      <c r="A384" s="574" t="s">
        <v>3058</v>
      </c>
      <c r="B384" s="574" t="s">
        <v>446</v>
      </c>
      <c r="C384" s="498">
        <v>13</v>
      </c>
      <c r="D384" s="550">
        <v>2213010101.1030002</v>
      </c>
      <c r="E384" s="549" t="s">
        <v>446</v>
      </c>
      <c r="F384" s="575">
        <f t="shared" si="5"/>
        <v>0</v>
      </c>
    </row>
    <row r="385" spans="1:6">
      <c r="A385" s="574" t="s">
        <v>3059</v>
      </c>
      <c r="B385" s="574" t="s">
        <v>447</v>
      </c>
      <c r="C385" s="498">
        <v>13</v>
      </c>
      <c r="D385" s="550">
        <v>2213010199.1020002</v>
      </c>
      <c r="E385" s="549" t="s">
        <v>447</v>
      </c>
      <c r="F385" s="575">
        <f t="shared" si="5"/>
        <v>0</v>
      </c>
    </row>
    <row r="386" spans="1:6">
      <c r="A386" s="574" t="s">
        <v>3060</v>
      </c>
      <c r="B386" s="574" t="s">
        <v>448</v>
      </c>
      <c r="C386" s="498"/>
      <c r="D386" s="550">
        <v>3101010101.1009998</v>
      </c>
      <c r="E386" s="549" t="s">
        <v>448</v>
      </c>
      <c r="F386" s="575">
        <f t="shared" si="5"/>
        <v>0</v>
      </c>
    </row>
    <row r="387" spans="1:6">
      <c r="A387" s="574" t="s">
        <v>3061</v>
      </c>
      <c r="B387" s="574" t="s">
        <v>2245</v>
      </c>
      <c r="C387" s="498"/>
      <c r="D387" s="550">
        <v>3102010101.1009998</v>
      </c>
      <c r="E387" s="549" t="s">
        <v>2245</v>
      </c>
      <c r="F387" s="575">
        <f t="shared" ref="F387:F450" si="6">+A387-D387</f>
        <v>0</v>
      </c>
    </row>
    <row r="388" spans="1:6">
      <c r="A388" s="574" t="s">
        <v>3930</v>
      </c>
      <c r="B388" s="574" t="s">
        <v>450</v>
      </c>
      <c r="C388" s="498"/>
      <c r="D388" s="550">
        <v>3102010101.1020002</v>
      </c>
      <c r="E388" s="549" t="s">
        <v>450</v>
      </c>
      <c r="F388" s="575">
        <f t="shared" si="6"/>
        <v>0</v>
      </c>
    </row>
    <row r="389" spans="1:6">
      <c r="A389" s="574" t="s">
        <v>3063</v>
      </c>
      <c r="B389" s="574" t="s">
        <v>451</v>
      </c>
      <c r="C389" s="498"/>
      <c r="D389" s="550"/>
      <c r="E389" s="576"/>
      <c r="F389" s="575">
        <f t="shared" si="6"/>
        <v>3102010102.1009998</v>
      </c>
    </row>
    <row r="390" spans="1:6">
      <c r="A390" s="574" t="s">
        <v>3931</v>
      </c>
      <c r="B390" s="574" t="s">
        <v>452</v>
      </c>
      <c r="C390" s="498"/>
      <c r="D390" s="550">
        <v>3102010102.1020002</v>
      </c>
      <c r="E390" s="556" t="s">
        <v>452</v>
      </c>
      <c r="F390" s="575">
        <f t="shared" si="6"/>
        <v>0</v>
      </c>
    </row>
    <row r="391" spans="1:6">
      <c r="A391" s="574" t="s">
        <v>3932</v>
      </c>
      <c r="B391" s="574" t="s">
        <v>453</v>
      </c>
      <c r="C391" s="498"/>
      <c r="D391" s="550">
        <v>3102010102.1030002</v>
      </c>
      <c r="E391" s="556" t="s">
        <v>453</v>
      </c>
      <c r="F391" s="575">
        <f t="shared" si="6"/>
        <v>0</v>
      </c>
    </row>
    <row r="392" spans="1:6">
      <c r="A392" s="574" t="s">
        <v>3064</v>
      </c>
      <c r="B392" s="574" t="s">
        <v>3933</v>
      </c>
      <c r="C392" s="498"/>
      <c r="D392" s="550">
        <v>3102010102.2010002</v>
      </c>
      <c r="E392" s="549" t="s">
        <v>454</v>
      </c>
      <c r="F392" s="575">
        <f t="shared" si="6"/>
        <v>0</v>
      </c>
    </row>
    <row r="393" spans="1:6">
      <c r="A393" s="574" t="s">
        <v>3066</v>
      </c>
      <c r="B393" s="574" t="s">
        <v>455</v>
      </c>
      <c r="C393" s="498"/>
      <c r="D393" s="550">
        <v>3105010101.1009998</v>
      </c>
      <c r="E393" s="549" t="s">
        <v>455</v>
      </c>
      <c r="F393" s="575">
        <f t="shared" si="6"/>
        <v>0</v>
      </c>
    </row>
    <row r="394" spans="1:6">
      <c r="A394" s="574" t="s">
        <v>3067</v>
      </c>
      <c r="B394" s="574" t="s">
        <v>456</v>
      </c>
      <c r="C394" s="498"/>
      <c r="D394" s="550">
        <v>3105010103.1009998</v>
      </c>
      <c r="E394" s="549" t="s">
        <v>456</v>
      </c>
      <c r="F394" s="575">
        <f t="shared" si="6"/>
        <v>0</v>
      </c>
    </row>
    <row r="395" spans="1:6">
      <c r="A395" s="574" t="s">
        <v>3068</v>
      </c>
      <c r="B395" s="574" t="s">
        <v>3934</v>
      </c>
      <c r="C395" s="498"/>
      <c r="D395" s="550">
        <v>4201020106.1009998</v>
      </c>
      <c r="E395" s="549" t="s">
        <v>457</v>
      </c>
      <c r="F395" s="575">
        <f t="shared" si="6"/>
        <v>0</v>
      </c>
    </row>
    <row r="396" spans="1:6">
      <c r="A396" s="574" t="s">
        <v>3069</v>
      </c>
      <c r="B396" s="574" t="s">
        <v>3935</v>
      </c>
      <c r="C396" s="498"/>
      <c r="D396" s="550">
        <v>4201020199.1009998</v>
      </c>
      <c r="E396" s="549" t="s">
        <v>458</v>
      </c>
      <c r="F396" s="575">
        <f t="shared" si="6"/>
        <v>0</v>
      </c>
    </row>
    <row r="397" spans="1:6">
      <c r="A397" s="574" t="s">
        <v>3070</v>
      </c>
      <c r="B397" s="574" t="s">
        <v>459</v>
      </c>
      <c r="C397" s="498"/>
      <c r="D397" s="550">
        <v>4202010199.1009998</v>
      </c>
      <c r="E397" s="549" t="s">
        <v>459</v>
      </c>
      <c r="F397" s="575">
        <f t="shared" si="6"/>
        <v>0</v>
      </c>
    </row>
    <row r="398" spans="1:6">
      <c r="A398" s="574" t="s">
        <v>3071</v>
      </c>
      <c r="B398" s="574" t="s">
        <v>460</v>
      </c>
      <c r="C398" s="498"/>
      <c r="D398" s="550">
        <v>4202020102.1009998</v>
      </c>
      <c r="E398" s="549" t="s">
        <v>460</v>
      </c>
      <c r="F398" s="575">
        <f t="shared" si="6"/>
        <v>0</v>
      </c>
    </row>
    <row r="399" spans="1:6">
      <c r="A399" s="574" t="s">
        <v>3073</v>
      </c>
      <c r="B399" s="574" t="s">
        <v>461</v>
      </c>
      <c r="C399" s="498"/>
      <c r="D399" s="550">
        <v>4202030105.1009998</v>
      </c>
      <c r="E399" s="549" t="s">
        <v>461</v>
      </c>
      <c r="F399" s="575">
        <f t="shared" si="6"/>
        <v>0</v>
      </c>
    </row>
    <row r="400" spans="1:6">
      <c r="A400" s="574" t="s">
        <v>3074</v>
      </c>
      <c r="B400" s="574" t="s">
        <v>462</v>
      </c>
      <c r="C400" s="498"/>
      <c r="D400" s="550">
        <v>4203010101.1009998</v>
      </c>
      <c r="E400" s="549" t="s">
        <v>462</v>
      </c>
      <c r="F400" s="575">
        <f t="shared" si="6"/>
        <v>0</v>
      </c>
    </row>
    <row r="401" spans="1:6">
      <c r="A401" s="574" t="s">
        <v>3075</v>
      </c>
      <c r="B401" s="574" t="s">
        <v>463</v>
      </c>
      <c r="C401" s="498"/>
      <c r="D401" s="550">
        <v>4205010104.1009998</v>
      </c>
      <c r="E401" s="549" t="s">
        <v>463</v>
      </c>
      <c r="F401" s="575">
        <f t="shared" si="6"/>
        <v>0</v>
      </c>
    </row>
    <row r="402" spans="1:6">
      <c r="A402" s="574" t="s">
        <v>3076</v>
      </c>
      <c r="B402" s="574" t="s">
        <v>464</v>
      </c>
      <c r="C402" s="498"/>
      <c r="D402" s="550">
        <v>4205010110.1009998</v>
      </c>
      <c r="E402" s="549" t="s">
        <v>464</v>
      </c>
      <c r="F402" s="575">
        <f t="shared" si="6"/>
        <v>0</v>
      </c>
    </row>
    <row r="403" spans="1:6">
      <c r="A403" s="574" t="s">
        <v>3077</v>
      </c>
      <c r="B403" s="574" t="s">
        <v>2259</v>
      </c>
      <c r="C403" s="498"/>
      <c r="D403" s="550">
        <v>4206010102.1009998</v>
      </c>
      <c r="E403" s="549" t="s">
        <v>465</v>
      </c>
      <c r="F403" s="575">
        <f t="shared" si="6"/>
        <v>0</v>
      </c>
    </row>
    <row r="404" spans="1:6">
      <c r="A404" s="574" t="s">
        <v>3936</v>
      </c>
      <c r="B404" s="574" t="s">
        <v>466</v>
      </c>
      <c r="C404" s="498"/>
      <c r="D404" s="550">
        <v>4206010199.1009998</v>
      </c>
      <c r="E404" s="549" t="s">
        <v>466</v>
      </c>
      <c r="F404" s="575">
        <f t="shared" si="6"/>
        <v>0</v>
      </c>
    </row>
    <row r="405" spans="1:6">
      <c r="A405" s="574" t="s">
        <v>3078</v>
      </c>
      <c r="B405" s="574" t="s">
        <v>467</v>
      </c>
      <c r="C405" s="498"/>
      <c r="D405" s="550">
        <v>4207010102.1020002</v>
      </c>
      <c r="E405" s="549" t="s">
        <v>467</v>
      </c>
      <c r="F405" s="575">
        <f t="shared" si="6"/>
        <v>0</v>
      </c>
    </row>
    <row r="406" spans="1:6">
      <c r="A406" s="574" t="s">
        <v>3079</v>
      </c>
      <c r="B406" s="574" t="s">
        <v>2264</v>
      </c>
      <c r="C406" s="498"/>
      <c r="D406" s="550">
        <v>4301010102.1009998</v>
      </c>
      <c r="E406" s="549" t="s">
        <v>468</v>
      </c>
      <c r="F406" s="575">
        <f t="shared" si="6"/>
        <v>0</v>
      </c>
    </row>
    <row r="407" spans="1:6">
      <c r="A407" s="574" t="s">
        <v>3080</v>
      </c>
      <c r="B407" s="574" t="s">
        <v>2265</v>
      </c>
      <c r="C407" s="498"/>
      <c r="D407" s="550">
        <v>4301010102.1020002</v>
      </c>
      <c r="E407" s="549" t="s">
        <v>469</v>
      </c>
      <c r="F407" s="575">
        <f t="shared" si="6"/>
        <v>0</v>
      </c>
    </row>
    <row r="408" spans="1:6">
      <c r="A408" s="574" t="s">
        <v>3081</v>
      </c>
      <c r="B408" s="574" t="s">
        <v>2266</v>
      </c>
      <c r="C408" s="498"/>
      <c r="D408" s="550">
        <v>4301010102.1029997</v>
      </c>
      <c r="E408" s="549" t="s">
        <v>470</v>
      </c>
      <c r="F408" s="575">
        <f t="shared" si="6"/>
        <v>0</v>
      </c>
    </row>
    <row r="409" spans="1:6">
      <c r="A409" s="574" t="s">
        <v>3082</v>
      </c>
      <c r="B409" s="574" t="s">
        <v>2267</v>
      </c>
      <c r="C409" s="498"/>
      <c r="D409" s="550">
        <v>4301010102.1040001</v>
      </c>
      <c r="E409" s="549" t="s">
        <v>471</v>
      </c>
      <c r="F409" s="575">
        <f t="shared" si="6"/>
        <v>0</v>
      </c>
    </row>
    <row r="410" spans="1:6">
      <c r="A410" s="574" t="s">
        <v>3085</v>
      </c>
      <c r="B410" s="574" t="s">
        <v>472</v>
      </c>
      <c r="C410" s="498"/>
      <c r="D410" s="550">
        <v>4301020102.1009998</v>
      </c>
      <c r="E410" s="549" t="s">
        <v>472</v>
      </c>
      <c r="F410" s="575">
        <f t="shared" si="6"/>
        <v>0</v>
      </c>
    </row>
    <row r="411" spans="1:6">
      <c r="A411" s="574" t="s">
        <v>3086</v>
      </c>
      <c r="B411" s="574" t="s">
        <v>473</v>
      </c>
      <c r="C411" s="498"/>
      <c r="D411" s="550">
        <v>4301020102.1020002</v>
      </c>
      <c r="E411" s="549" t="s">
        <v>473</v>
      </c>
      <c r="F411" s="575">
        <f t="shared" si="6"/>
        <v>0</v>
      </c>
    </row>
    <row r="412" spans="1:6">
      <c r="A412" s="574" t="s">
        <v>3087</v>
      </c>
      <c r="B412" s="574" t="s">
        <v>474</v>
      </c>
      <c r="C412" s="498"/>
      <c r="D412" s="550">
        <v>4301020102.1029997</v>
      </c>
      <c r="E412" s="549" t="s">
        <v>474</v>
      </c>
      <c r="F412" s="575">
        <f t="shared" si="6"/>
        <v>0</v>
      </c>
    </row>
    <row r="413" spans="1:6">
      <c r="A413" s="574" t="s">
        <v>3088</v>
      </c>
      <c r="B413" s="574" t="s">
        <v>475</v>
      </c>
      <c r="C413" s="498"/>
      <c r="D413" s="550">
        <v>4301020102.1040001</v>
      </c>
      <c r="E413" s="549" t="s">
        <v>475</v>
      </c>
      <c r="F413" s="575">
        <f t="shared" si="6"/>
        <v>0</v>
      </c>
    </row>
    <row r="414" spans="1:6">
      <c r="A414" s="574" t="s">
        <v>3089</v>
      </c>
      <c r="B414" s="574" t="s">
        <v>2272</v>
      </c>
      <c r="C414" s="498"/>
      <c r="D414" s="550">
        <v>4301020102.1049995</v>
      </c>
      <c r="E414" s="549" t="s">
        <v>476</v>
      </c>
      <c r="F414" s="575">
        <f t="shared" si="6"/>
        <v>0</v>
      </c>
    </row>
    <row r="415" spans="1:6">
      <c r="A415" s="574" t="s">
        <v>3090</v>
      </c>
      <c r="B415" s="574" t="s">
        <v>477</v>
      </c>
      <c r="C415" s="498"/>
      <c r="D415" s="550">
        <v>4301020102.1059999</v>
      </c>
      <c r="E415" s="549" t="s">
        <v>477</v>
      </c>
      <c r="F415" s="575">
        <f t="shared" si="6"/>
        <v>0</v>
      </c>
    </row>
    <row r="416" spans="1:6">
      <c r="A416" s="574" t="s">
        <v>3091</v>
      </c>
      <c r="B416" s="574" t="s">
        <v>478</v>
      </c>
      <c r="C416" s="498"/>
      <c r="D416" s="550">
        <v>4301020104.1040001</v>
      </c>
      <c r="E416" s="549" t="s">
        <v>478</v>
      </c>
      <c r="F416" s="575">
        <f t="shared" si="6"/>
        <v>0</v>
      </c>
    </row>
    <row r="417" spans="1:6">
      <c r="A417" s="574" t="s">
        <v>3092</v>
      </c>
      <c r="B417" s="574" t="s">
        <v>479</v>
      </c>
      <c r="C417" s="498"/>
      <c r="D417" s="550">
        <v>4301020104.1049995</v>
      </c>
      <c r="E417" s="549" t="s">
        <v>479</v>
      </c>
      <c r="F417" s="575">
        <f t="shared" si="6"/>
        <v>0</v>
      </c>
    </row>
    <row r="418" spans="1:6">
      <c r="A418" s="574" t="s">
        <v>3093</v>
      </c>
      <c r="B418" s="574" t="s">
        <v>480</v>
      </c>
      <c r="C418" s="498"/>
      <c r="D418" s="550">
        <v>4301020104.1059999</v>
      </c>
      <c r="E418" s="549" t="s">
        <v>480</v>
      </c>
      <c r="F418" s="575">
        <f t="shared" si="6"/>
        <v>0</v>
      </c>
    </row>
    <row r="419" spans="1:6">
      <c r="A419" s="574" t="s">
        <v>3094</v>
      </c>
      <c r="B419" s="574" t="s">
        <v>481</v>
      </c>
      <c r="C419" s="498"/>
      <c r="D419" s="550">
        <v>4301020104.1070004</v>
      </c>
      <c r="E419" s="549" t="s">
        <v>481</v>
      </c>
      <c r="F419" s="575">
        <f t="shared" si="6"/>
        <v>0</v>
      </c>
    </row>
    <row r="420" spans="1:6">
      <c r="A420" s="574" t="s">
        <v>3937</v>
      </c>
      <c r="B420" s="574" t="s">
        <v>3938</v>
      </c>
      <c r="C420" s="498"/>
      <c r="D420" s="550">
        <v>4301020104.1079998</v>
      </c>
      <c r="E420" s="549" t="s">
        <v>482</v>
      </c>
      <c r="F420" s="575">
        <f t="shared" si="6"/>
        <v>0</v>
      </c>
    </row>
    <row r="421" spans="1:6">
      <c r="A421" s="574" t="s">
        <v>3939</v>
      </c>
      <c r="B421" s="574" t="s">
        <v>2277</v>
      </c>
      <c r="C421" s="498"/>
      <c r="D421" s="550">
        <v>4301020104.1090002</v>
      </c>
      <c r="E421" s="549" t="s">
        <v>483</v>
      </c>
      <c r="F421" s="575">
        <f t="shared" si="6"/>
        <v>0</v>
      </c>
    </row>
    <row r="422" spans="1:6" ht="43.5">
      <c r="A422" s="574" t="s">
        <v>3940</v>
      </c>
      <c r="B422" s="574" t="s">
        <v>3941</v>
      </c>
      <c r="C422" s="498"/>
      <c r="D422" s="550">
        <v>4301020104.1099997</v>
      </c>
      <c r="E422" s="549" t="s">
        <v>484</v>
      </c>
      <c r="F422" s="575">
        <f t="shared" si="6"/>
        <v>0</v>
      </c>
    </row>
    <row r="423" spans="1:6" ht="43.5">
      <c r="A423" s="574" t="s">
        <v>3942</v>
      </c>
      <c r="B423" s="574" t="s">
        <v>3943</v>
      </c>
      <c r="C423" s="498"/>
      <c r="D423" s="550">
        <v>4301020104.1110001</v>
      </c>
      <c r="E423" s="549" t="s">
        <v>485</v>
      </c>
      <c r="F423" s="575">
        <f t="shared" si="6"/>
        <v>0</v>
      </c>
    </row>
    <row r="424" spans="1:6">
      <c r="A424" s="574" t="s">
        <v>3095</v>
      </c>
      <c r="B424" s="574" t="s">
        <v>486</v>
      </c>
      <c r="C424" s="498"/>
      <c r="D424" s="550">
        <v>4301020104.401</v>
      </c>
      <c r="E424" s="549" t="s">
        <v>486</v>
      </c>
      <c r="F424" s="575">
        <f t="shared" si="6"/>
        <v>0</v>
      </c>
    </row>
    <row r="425" spans="1:6">
      <c r="A425" s="574" t="s">
        <v>3096</v>
      </c>
      <c r="B425" s="574" t="s">
        <v>487</v>
      </c>
      <c r="C425" s="498"/>
      <c r="D425" s="550">
        <v>4301020104.4020004</v>
      </c>
      <c r="E425" s="549" t="s">
        <v>487</v>
      </c>
      <c r="F425" s="575">
        <f t="shared" si="6"/>
        <v>0</v>
      </c>
    </row>
    <row r="426" spans="1:6" ht="43.5">
      <c r="A426" s="574" t="s">
        <v>3097</v>
      </c>
      <c r="B426" s="574" t="s">
        <v>3944</v>
      </c>
      <c r="C426" s="498"/>
      <c r="D426" s="550">
        <v>4301020104.4049997</v>
      </c>
      <c r="E426" s="549" t="s">
        <v>488</v>
      </c>
      <c r="F426" s="575">
        <f t="shared" si="6"/>
        <v>0</v>
      </c>
    </row>
    <row r="427" spans="1:6" ht="43.5">
      <c r="A427" s="574" t="s">
        <v>3099</v>
      </c>
      <c r="B427" s="574" t="s">
        <v>3945</v>
      </c>
      <c r="C427" s="498"/>
      <c r="D427" s="550">
        <v>4301020104.4060001</v>
      </c>
      <c r="E427" s="549" t="s">
        <v>489</v>
      </c>
      <c r="F427" s="575">
        <f t="shared" si="6"/>
        <v>0</v>
      </c>
    </row>
    <row r="428" spans="1:6">
      <c r="A428" s="574" t="s">
        <v>3101</v>
      </c>
      <c r="B428" s="574" t="s">
        <v>490</v>
      </c>
      <c r="C428" s="498"/>
      <c r="D428" s="550">
        <v>4301020104.6020002</v>
      </c>
      <c r="E428" s="549" t="s">
        <v>490</v>
      </c>
      <c r="F428" s="575">
        <f t="shared" si="6"/>
        <v>0</v>
      </c>
    </row>
    <row r="429" spans="1:6">
      <c r="A429" s="574" t="s">
        <v>3102</v>
      </c>
      <c r="B429" s="574" t="s">
        <v>491</v>
      </c>
      <c r="C429" s="498"/>
      <c r="D429" s="550">
        <v>4301020104.6029997</v>
      </c>
      <c r="E429" s="549" t="s">
        <v>491</v>
      </c>
      <c r="F429" s="575">
        <f t="shared" si="6"/>
        <v>0</v>
      </c>
    </row>
    <row r="430" spans="1:6">
      <c r="A430" s="574" t="s">
        <v>3103</v>
      </c>
      <c r="B430" s="574" t="s">
        <v>2284</v>
      </c>
      <c r="C430" s="498"/>
      <c r="D430" s="550">
        <v>4301020104.8009996</v>
      </c>
      <c r="E430" s="549" t="s">
        <v>492</v>
      </c>
      <c r="F430" s="575">
        <f t="shared" si="6"/>
        <v>0</v>
      </c>
    </row>
    <row r="431" spans="1:6">
      <c r="A431" s="574" t="s">
        <v>3104</v>
      </c>
      <c r="B431" s="574" t="s">
        <v>2285</v>
      </c>
      <c r="C431" s="498"/>
      <c r="D431" s="550">
        <v>4301020104.802</v>
      </c>
      <c r="E431" s="549" t="s">
        <v>493</v>
      </c>
      <c r="F431" s="575">
        <f t="shared" si="6"/>
        <v>0</v>
      </c>
    </row>
    <row r="432" spans="1:6" ht="43.5">
      <c r="A432" s="574" t="s">
        <v>3106</v>
      </c>
      <c r="B432" s="574" t="s">
        <v>2286</v>
      </c>
      <c r="C432" s="498"/>
      <c r="D432" s="550">
        <v>4301020104.8030005</v>
      </c>
      <c r="E432" s="549" t="s">
        <v>494</v>
      </c>
      <c r="F432" s="575">
        <f t="shared" si="6"/>
        <v>0</v>
      </c>
    </row>
    <row r="433" spans="1:6" ht="43.5">
      <c r="A433" s="574" t="s">
        <v>3108</v>
      </c>
      <c r="B433" s="574" t="s">
        <v>2287</v>
      </c>
      <c r="C433" s="498"/>
      <c r="D433" s="550">
        <v>4301020104.8039999</v>
      </c>
      <c r="E433" s="549" t="s">
        <v>495</v>
      </c>
      <c r="F433" s="575">
        <f t="shared" si="6"/>
        <v>0</v>
      </c>
    </row>
    <row r="434" spans="1:6">
      <c r="A434" s="574" t="s">
        <v>3110</v>
      </c>
      <c r="B434" s="574" t="s">
        <v>496</v>
      </c>
      <c r="C434" s="498"/>
      <c r="D434" s="550">
        <v>4301020104.8050003</v>
      </c>
      <c r="E434" s="549" t="s">
        <v>496</v>
      </c>
      <c r="F434" s="575">
        <f t="shared" si="6"/>
        <v>0</v>
      </c>
    </row>
    <row r="435" spans="1:6">
      <c r="A435" s="574" t="s">
        <v>3112</v>
      </c>
      <c r="B435" s="574" t="s">
        <v>2288</v>
      </c>
      <c r="C435" s="498"/>
      <c r="D435" s="550">
        <v>4301020104.8059998</v>
      </c>
      <c r="E435" s="549" t="s">
        <v>497</v>
      </c>
      <c r="F435" s="575">
        <f t="shared" si="6"/>
        <v>0</v>
      </c>
    </row>
    <row r="436" spans="1:6" ht="43.5">
      <c r="A436" s="574" t="s">
        <v>3114</v>
      </c>
      <c r="B436" s="574" t="s">
        <v>3946</v>
      </c>
      <c r="C436" s="498"/>
      <c r="D436" s="550">
        <v>4301020104.8070002</v>
      </c>
      <c r="E436" s="549" t="s">
        <v>498</v>
      </c>
      <c r="F436" s="575">
        <f t="shared" si="6"/>
        <v>0</v>
      </c>
    </row>
    <row r="437" spans="1:6" ht="43.5">
      <c r="A437" s="574" t="s">
        <v>3116</v>
      </c>
      <c r="B437" s="574" t="s">
        <v>3947</v>
      </c>
      <c r="C437" s="498"/>
      <c r="D437" s="550">
        <v>4301020104.8079996</v>
      </c>
      <c r="E437" s="549" t="s">
        <v>499</v>
      </c>
      <c r="F437" s="575">
        <f t="shared" si="6"/>
        <v>0</v>
      </c>
    </row>
    <row r="438" spans="1:6">
      <c r="A438" s="574" t="s">
        <v>3126</v>
      </c>
      <c r="B438" s="574" t="s">
        <v>3948</v>
      </c>
      <c r="C438" s="498"/>
      <c r="D438" s="550">
        <v>4301020105.2010002</v>
      </c>
      <c r="E438" s="549" t="s">
        <v>500</v>
      </c>
      <c r="F438" s="575">
        <f t="shared" si="6"/>
        <v>0</v>
      </c>
    </row>
    <row r="439" spans="1:6">
      <c r="A439" s="574" t="s">
        <v>3127</v>
      </c>
      <c r="B439" s="574" t="s">
        <v>3949</v>
      </c>
      <c r="C439" s="498"/>
      <c r="D439" s="550">
        <v>4301020105.2019997</v>
      </c>
      <c r="E439" s="549" t="s">
        <v>501</v>
      </c>
      <c r="F439" s="575">
        <f t="shared" si="6"/>
        <v>0</v>
      </c>
    </row>
    <row r="440" spans="1:6">
      <c r="A440" s="574" t="s">
        <v>3128</v>
      </c>
      <c r="B440" s="574" t="s">
        <v>502</v>
      </c>
      <c r="C440" s="498"/>
      <c r="D440" s="550">
        <v>4301020105.2030001</v>
      </c>
      <c r="E440" s="549" t="s">
        <v>502</v>
      </c>
      <c r="F440" s="575">
        <f t="shared" si="6"/>
        <v>0</v>
      </c>
    </row>
    <row r="441" spans="1:6">
      <c r="A441" s="574" t="s">
        <v>3130</v>
      </c>
      <c r="B441" s="574" t="s">
        <v>3950</v>
      </c>
      <c r="C441" s="498"/>
      <c r="D441" s="550">
        <v>4301020105.2049999</v>
      </c>
      <c r="E441" s="549" t="s">
        <v>503</v>
      </c>
      <c r="F441" s="575">
        <f t="shared" si="6"/>
        <v>0</v>
      </c>
    </row>
    <row r="442" spans="1:6">
      <c r="A442" s="574" t="s">
        <v>3131</v>
      </c>
      <c r="B442" s="574" t="s">
        <v>3951</v>
      </c>
      <c r="C442" s="498"/>
      <c r="D442" s="550">
        <v>4301020105.2069998</v>
      </c>
      <c r="E442" s="549" t="s">
        <v>504</v>
      </c>
      <c r="F442" s="575">
        <f t="shared" si="6"/>
        <v>0</v>
      </c>
    </row>
    <row r="443" spans="1:6">
      <c r="A443" s="574" t="s">
        <v>3133</v>
      </c>
      <c r="B443" s="574" t="s">
        <v>505</v>
      </c>
      <c r="C443" s="498"/>
      <c r="D443" s="550">
        <v>4301020105.2110004</v>
      </c>
      <c r="E443" s="549" t="s">
        <v>505</v>
      </c>
      <c r="F443" s="575">
        <f t="shared" si="6"/>
        <v>0</v>
      </c>
    </row>
    <row r="444" spans="1:6">
      <c r="A444" s="574" t="s">
        <v>3134</v>
      </c>
      <c r="B444" s="574" t="s">
        <v>506</v>
      </c>
      <c r="C444" s="498"/>
      <c r="D444" s="550">
        <v>4301020105.2139997</v>
      </c>
      <c r="E444" s="549" t="s">
        <v>506</v>
      </c>
      <c r="F444" s="575">
        <f t="shared" si="6"/>
        <v>0</v>
      </c>
    </row>
    <row r="445" spans="1:6">
      <c r="A445" s="574" t="s">
        <v>3137</v>
      </c>
      <c r="B445" s="574" t="s">
        <v>508</v>
      </c>
      <c r="C445" s="498"/>
      <c r="D445" s="550">
        <v>4301020105.217</v>
      </c>
      <c r="E445" s="549" t="s">
        <v>508</v>
      </c>
      <c r="F445" s="575">
        <f t="shared" si="6"/>
        <v>0</v>
      </c>
    </row>
    <row r="446" spans="1:6">
      <c r="A446" s="574" t="s">
        <v>3138</v>
      </c>
      <c r="B446" s="574" t="s">
        <v>509</v>
      </c>
      <c r="C446" s="498"/>
      <c r="D446" s="550">
        <v>4301020105.2220001</v>
      </c>
      <c r="E446" s="549" t="s">
        <v>509</v>
      </c>
      <c r="F446" s="575">
        <f t="shared" si="6"/>
        <v>0</v>
      </c>
    </row>
    <row r="447" spans="1:6">
      <c r="A447" s="574" t="s">
        <v>3139</v>
      </c>
      <c r="B447" s="574" t="s">
        <v>3952</v>
      </c>
      <c r="C447" s="498"/>
      <c r="D447" s="550">
        <v>4301020105.2229996</v>
      </c>
      <c r="E447" s="549" t="s">
        <v>510</v>
      </c>
      <c r="F447" s="575">
        <f t="shared" si="6"/>
        <v>0</v>
      </c>
    </row>
    <row r="448" spans="1:6">
      <c r="A448" s="574" t="s">
        <v>3141</v>
      </c>
      <c r="B448" s="574" t="s">
        <v>511</v>
      </c>
      <c r="C448" s="498"/>
      <c r="D448" s="550">
        <v>4301020105.2279997</v>
      </c>
      <c r="E448" s="549" t="s">
        <v>511</v>
      </c>
      <c r="F448" s="575">
        <f t="shared" si="6"/>
        <v>0</v>
      </c>
    </row>
    <row r="449" spans="1:6">
      <c r="A449" s="574" t="s">
        <v>3142</v>
      </c>
      <c r="B449" s="574" t="s">
        <v>512</v>
      </c>
      <c r="C449" s="498"/>
      <c r="D449" s="550">
        <v>4301020105.2290001</v>
      </c>
      <c r="E449" s="549" t="s">
        <v>512</v>
      </c>
      <c r="F449" s="575">
        <f t="shared" si="6"/>
        <v>0</v>
      </c>
    </row>
    <row r="450" spans="1:6" ht="43.5">
      <c r="A450" s="574" t="s">
        <v>3143</v>
      </c>
      <c r="B450" s="574" t="s">
        <v>3953</v>
      </c>
      <c r="C450" s="498"/>
      <c r="D450" s="550">
        <v>4301020105.2309999</v>
      </c>
      <c r="E450" s="549" t="s">
        <v>513</v>
      </c>
      <c r="F450" s="575">
        <f t="shared" si="6"/>
        <v>0</v>
      </c>
    </row>
    <row r="451" spans="1:6" ht="43.5">
      <c r="A451" s="574" t="s">
        <v>3144</v>
      </c>
      <c r="B451" s="574" t="s">
        <v>3954</v>
      </c>
      <c r="C451" s="498"/>
      <c r="D451" s="550">
        <v>4301020105.2320004</v>
      </c>
      <c r="E451" s="549" t="s">
        <v>514</v>
      </c>
      <c r="F451" s="575">
        <f t="shared" ref="F451:F514" si="7">+A451-D451</f>
        <v>0</v>
      </c>
    </row>
    <row r="452" spans="1:6">
      <c r="A452" s="574" t="s">
        <v>3145</v>
      </c>
      <c r="B452" s="574" t="s">
        <v>515</v>
      </c>
      <c r="C452" s="498"/>
      <c r="D452" s="550">
        <v>4301020105.2390003</v>
      </c>
      <c r="E452" s="549" t="s">
        <v>515</v>
      </c>
      <c r="F452" s="575">
        <f t="shared" si="7"/>
        <v>0</v>
      </c>
    </row>
    <row r="453" spans="1:6">
      <c r="A453" s="574" t="s">
        <v>3146</v>
      </c>
      <c r="B453" s="574" t="s">
        <v>516</v>
      </c>
      <c r="C453" s="498"/>
      <c r="D453" s="550">
        <v>4301020105.2399998</v>
      </c>
      <c r="E453" s="549" t="s">
        <v>516</v>
      </c>
      <c r="F453" s="575">
        <f t="shared" si="7"/>
        <v>0</v>
      </c>
    </row>
    <row r="454" spans="1:6">
      <c r="A454" s="574" t="s">
        <v>3147</v>
      </c>
      <c r="B454" s="574" t="s">
        <v>517</v>
      </c>
      <c r="C454" s="498"/>
      <c r="D454" s="550">
        <v>4301020105.2410002</v>
      </c>
      <c r="E454" s="549" t="s">
        <v>517</v>
      </c>
      <c r="F454" s="575">
        <f t="shared" si="7"/>
        <v>0</v>
      </c>
    </row>
    <row r="455" spans="1:6">
      <c r="A455" s="574" t="s">
        <v>3148</v>
      </c>
      <c r="B455" s="574" t="s">
        <v>3955</v>
      </c>
      <c r="C455" s="498"/>
      <c r="D455" s="550">
        <v>4301020105.2419996</v>
      </c>
      <c r="E455" s="549" t="s">
        <v>518</v>
      </c>
      <c r="F455" s="575">
        <f t="shared" si="7"/>
        <v>0</v>
      </c>
    </row>
    <row r="456" spans="1:6">
      <c r="A456" s="574" t="s">
        <v>3149</v>
      </c>
      <c r="B456" s="574" t="s">
        <v>519</v>
      </c>
      <c r="C456" s="498"/>
      <c r="D456" s="550">
        <v>4301020105.243</v>
      </c>
      <c r="E456" s="549" t="s">
        <v>519</v>
      </c>
      <c r="F456" s="575">
        <f t="shared" si="7"/>
        <v>0</v>
      </c>
    </row>
    <row r="457" spans="1:6">
      <c r="A457" s="574" t="s">
        <v>3150</v>
      </c>
      <c r="B457" s="574" t="s">
        <v>3956</v>
      </c>
      <c r="C457" s="498"/>
      <c r="D457" s="550">
        <v>4301020105.2440004</v>
      </c>
      <c r="E457" s="549" t="s">
        <v>520</v>
      </c>
      <c r="F457" s="575">
        <f t="shared" si="7"/>
        <v>0</v>
      </c>
    </row>
    <row r="458" spans="1:6">
      <c r="A458" s="574" t="s">
        <v>3152</v>
      </c>
      <c r="B458" s="574" t="s">
        <v>521</v>
      </c>
      <c r="C458" s="498"/>
      <c r="D458" s="550">
        <v>4301020105.2449999</v>
      </c>
      <c r="E458" s="549" t="s">
        <v>521</v>
      </c>
      <c r="F458" s="575">
        <f t="shared" si="7"/>
        <v>0</v>
      </c>
    </row>
    <row r="459" spans="1:6" ht="43.5">
      <c r="A459" s="574" t="s">
        <v>3162</v>
      </c>
      <c r="B459" s="574" t="s">
        <v>3957</v>
      </c>
      <c r="C459" s="498"/>
      <c r="D459" s="550">
        <v>4301020105.2510004</v>
      </c>
      <c r="E459" s="549" t="s">
        <v>522</v>
      </c>
      <c r="F459" s="575">
        <f t="shared" si="7"/>
        <v>0</v>
      </c>
    </row>
    <row r="460" spans="1:6" ht="43.5">
      <c r="A460" s="574" t="s">
        <v>3164</v>
      </c>
      <c r="B460" s="574" t="s">
        <v>3958</v>
      </c>
      <c r="C460" s="498"/>
      <c r="D460" s="550">
        <v>4301020105.2519999</v>
      </c>
      <c r="E460" s="549" t="s">
        <v>523</v>
      </c>
      <c r="F460" s="575">
        <f t="shared" si="7"/>
        <v>0</v>
      </c>
    </row>
    <row r="461" spans="1:6">
      <c r="A461" s="574" t="s">
        <v>3170</v>
      </c>
      <c r="B461" s="574" t="s">
        <v>3959</v>
      </c>
      <c r="C461" s="498"/>
      <c r="D461" s="550">
        <v>4301020105.2550001</v>
      </c>
      <c r="E461" s="549" t="s">
        <v>524</v>
      </c>
      <c r="F461" s="575">
        <f t="shared" si="7"/>
        <v>0</v>
      </c>
    </row>
    <row r="462" spans="1:6">
      <c r="A462" s="574" t="s">
        <v>3172</v>
      </c>
      <c r="B462" s="574" t="s">
        <v>525</v>
      </c>
      <c r="C462" s="498"/>
      <c r="D462" s="550">
        <v>4301020105.2559996</v>
      </c>
      <c r="E462" s="549" t="s">
        <v>525</v>
      </c>
      <c r="F462" s="575">
        <f t="shared" si="7"/>
        <v>0</v>
      </c>
    </row>
    <row r="463" spans="1:6">
      <c r="A463" s="574" t="s">
        <v>3173</v>
      </c>
      <c r="B463" s="574" t="s">
        <v>526</v>
      </c>
      <c r="C463" s="498"/>
      <c r="D463" s="550">
        <v>4301020105.257</v>
      </c>
      <c r="E463" s="549" t="s">
        <v>526</v>
      </c>
      <c r="F463" s="575">
        <f t="shared" si="7"/>
        <v>0</v>
      </c>
    </row>
    <row r="464" spans="1:6" ht="43.5">
      <c r="A464" s="574" t="s">
        <v>3174</v>
      </c>
      <c r="B464" s="574" t="s">
        <v>3960</v>
      </c>
      <c r="C464" s="498"/>
      <c r="D464" s="550">
        <v>4301020105.2580004</v>
      </c>
      <c r="E464" s="549" t="s">
        <v>527</v>
      </c>
      <c r="F464" s="575">
        <f t="shared" si="7"/>
        <v>0</v>
      </c>
    </row>
    <row r="465" spans="1:6" ht="43.5">
      <c r="A465" s="574" t="s">
        <v>3178</v>
      </c>
      <c r="B465" s="574" t="s">
        <v>3961</v>
      </c>
      <c r="C465" s="498"/>
      <c r="D465" s="550">
        <v>4301020105.2600002</v>
      </c>
      <c r="E465" s="549" t="s">
        <v>528</v>
      </c>
      <c r="F465" s="575">
        <f t="shared" si="7"/>
        <v>0</v>
      </c>
    </row>
    <row r="466" spans="1:6">
      <c r="A466" s="574" t="s">
        <v>3184</v>
      </c>
      <c r="B466" s="574" t="s">
        <v>529</v>
      </c>
      <c r="C466" s="498"/>
      <c r="D466" s="550">
        <v>4301020105.2629995</v>
      </c>
      <c r="E466" s="549" t="s">
        <v>529</v>
      </c>
      <c r="F466" s="575">
        <f t="shared" si="7"/>
        <v>0</v>
      </c>
    </row>
    <row r="467" spans="1:6">
      <c r="A467" s="574" t="s">
        <v>3185</v>
      </c>
      <c r="B467" s="574" t="s">
        <v>530</v>
      </c>
      <c r="C467" s="498"/>
      <c r="D467" s="548">
        <v>4301020105.2639999</v>
      </c>
      <c r="E467" s="547" t="s">
        <v>530</v>
      </c>
      <c r="F467" s="575">
        <f t="shared" si="7"/>
        <v>0</v>
      </c>
    </row>
    <row r="468" spans="1:6">
      <c r="A468" s="574" t="s">
        <v>3186</v>
      </c>
      <c r="B468" s="574" t="s">
        <v>531</v>
      </c>
      <c r="C468" s="498"/>
      <c r="D468" s="548">
        <v>4301020105.2650003</v>
      </c>
      <c r="E468" s="547" t="s">
        <v>531</v>
      </c>
      <c r="F468" s="575">
        <f t="shared" si="7"/>
        <v>0</v>
      </c>
    </row>
    <row r="469" spans="1:6">
      <c r="A469" s="574" t="s">
        <v>3187</v>
      </c>
      <c r="B469" s="574" t="s">
        <v>532</v>
      </c>
      <c r="C469" s="498"/>
      <c r="D469" s="548">
        <v>4301020105.2659998</v>
      </c>
      <c r="E469" s="547" t="s">
        <v>532</v>
      </c>
      <c r="F469" s="575">
        <f t="shared" si="7"/>
        <v>0</v>
      </c>
    </row>
    <row r="470" spans="1:6" ht="43.5">
      <c r="A470" s="574" t="s">
        <v>3962</v>
      </c>
      <c r="B470" s="574" t="s">
        <v>3643</v>
      </c>
      <c r="C470" s="498"/>
      <c r="D470" s="548">
        <v>4301020105.2709999</v>
      </c>
      <c r="E470" s="547" t="s">
        <v>3643</v>
      </c>
      <c r="F470" s="575">
        <f t="shared" si="7"/>
        <v>0</v>
      </c>
    </row>
    <row r="471" spans="1:6">
      <c r="A471" s="574" t="s">
        <v>3188</v>
      </c>
      <c r="B471" s="574" t="s">
        <v>535</v>
      </c>
      <c r="C471" s="498"/>
      <c r="D471" s="550">
        <v>4301020106.3030005</v>
      </c>
      <c r="E471" s="549" t="s">
        <v>535</v>
      </c>
      <c r="F471" s="575">
        <f t="shared" si="7"/>
        <v>0</v>
      </c>
    </row>
    <row r="472" spans="1:6">
      <c r="A472" s="574" t="s">
        <v>3189</v>
      </c>
      <c r="B472" s="574" t="s">
        <v>3963</v>
      </c>
      <c r="C472" s="498"/>
      <c r="D472" s="550">
        <v>4301020106.3050003</v>
      </c>
      <c r="E472" s="549" t="s">
        <v>536</v>
      </c>
      <c r="F472" s="575">
        <f t="shared" si="7"/>
        <v>0</v>
      </c>
    </row>
    <row r="473" spans="1:6">
      <c r="A473" s="574" t="s">
        <v>3190</v>
      </c>
      <c r="B473" s="574" t="s">
        <v>3964</v>
      </c>
      <c r="C473" s="498"/>
      <c r="D473" s="550">
        <v>4301020106.3059998</v>
      </c>
      <c r="E473" s="549" t="s">
        <v>537</v>
      </c>
      <c r="F473" s="575">
        <f t="shared" si="7"/>
        <v>0</v>
      </c>
    </row>
    <row r="474" spans="1:6">
      <c r="A474" s="574" t="s">
        <v>3191</v>
      </c>
      <c r="B474" s="574" t="s">
        <v>3965</v>
      </c>
      <c r="C474" s="498"/>
      <c r="D474" s="550">
        <v>4301020106.3070002</v>
      </c>
      <c r="E474" s="549" t="s">
        <v>538</v>
      </c>
      <c r="F474" s="575">
        <f t="shared" si="7"/>
        <v>0</v>
      </c>
    </row>
    <row r="475" spans="1:6" ht="24" thickBot="1">
      <c r="A475" s="574" t="s">
        <v>3192</v>
      </c>
      <c r="B475" s="574" t="s">
        <v>3966</v>
      </c>
      <c r="C475" s="498"/>
      <c r="D475" s="550">
        <v>4301020106.3079996</v>
      </c>
      <c r="E475" s="549" t="s">
        <v>539</v>
      </c>
      <c r="F475" s="575">
        <f t="shared" si="7"/>
        <v>0</v>
      </c>
    </row>
    <row r="476" spans="1:6" ht="24" thickBot="1">
      <c r="A476" s="574" t="s">
        <v>3967</v>
      </c>
      <c r="B476" s="574" t="s">
        <v>3968</v>
      </c>
      <c r="C476" s="499"/>
      <c r="D476" s="554">
        <v>4301020106.309</v>
      </c>
      <c r="E476" s="557" t="s">
        <v>540</v>
      </c>
      <c r="F476" s="575">
        <f t="shared" si="7"/>
        <v>0</v>
      </c>
    </row>
    <row r="477" spans="1:6" ht="24" thickBot="1">
      <c r="A477" s="574" t="s">
        <v>3969</v>
      </c>
      <c r="B477" s="574" t="s">
        <v>3970</v>
      </c>
      <c r="C477" s="499"/>
      <c r="D477" s="554">
        <v>4301020106.3100004</v>
      </c>
      <c r="E477" s="557" t="s">
        <v>541</v>
      </c>
      <c r="F477" s="575">
        <f t="shared" si="7"/>
        <v>0</v>
      </c>
    </row>
    <row r="478" spans="1:6">
      <c r="A478" s="574" t="s">
        <v>3193</v>
      </c>
      <c r="B478" s="574" t="s">
        <v>542</v>
      </c>
      <c r="C478" s="498"/>
      <c r="D478" s="550">
        <v>4301020106.3109999</v>
      </c>
      <c r="E478" s="549" t="s">
        <v>542</v>
      </c>
      <c r="F478" s="575">
        <f t="shared" si="7"/>
        <v>0</v>
      </c>
    </row>
    <row r="479" spans="1:6">
      <c r="A479" s="574" t="s">
        <v>3194</v>
      </c>
      <c r="B479" s="574" t="s">
        <v>543</v>
      </c>
      <c r="C479" s="498"/>
      <c r="D479" s="550">
        <v>4301020106.3120003</v>
      </c>
      <c r="E479" s="549" t="s">
        <v>543</v>
      </c>
      <c r="F479" s="575">
        <f t="shared" si="7"/>
        <v>0</v>
      </c>
    </row>
    <row r="480" spans="1:6">
      <c r="A480" s="574" t="s">
        <v>3195</v>
      </c>
      <c r="B480" s="574" t="s">
        <v>544</v>
      </c>
      <c r="C480" s="498"/>
      <c r="D480" s="550">
        <v>4301020106.3129997</v>
      </c>
      <c r="E480" s="549" t="s">
        <v>544</v>
      </c>
      <c r="F480" s="575">
        <f t="shared" si="7"/>
        <v>0</v>
      </c>
    </row>
    <row r="481" spans="1:6">
      <c r="A481" s="574" t="s">
        <v>3196</v>
      </c>
      <c r="B481" s="574" t="s">
        <v>545</v>
      </c>
      <c r="C481" s="498"/>
      <c r="D481" s="550">
        <v>4301020106.3140001</v>
      </c>
      <c r="E481" s="549" t="s">
        <v>545</v>
      </c>
      <c r="F481" s="575">
        <f t="shared" si="7"/>
        <v>0</v>
      </c>
    </row>
    <row r="482" spans="1:6" ht="43.5">
      <c r="A482" s="574" t="s">
        <v>3197</v>
      </c>
      <c r="B482" s="574" t="s">
        <v>546</v>
      </c>
      <c r="C482" s="498"/>
      <c r="D482" s="550">
        <v>4301020106.3149996</v>
      </c>
      <c r="E482" s="549" t="s">
        <v>546</v>
      </c>
      <c r="F482" s="575">
        <f t="shared" si="7"/>
        <v>0</v>
      </c>
    </row>
    <row r="483" spans="1:6" ht="43.5">
      <c r="A483" s="574" t="s">
        <v>3198</v>
      </c>
      <c r="B483" s="574" t="s">
        <v>547</v>
      </c>
      <c r="C483" s="498"/>
      <c r="D483" s="550">
        <v>4301020106.3170004</v>
      </c>
      <c r="E483" s="549" t="s">
        <v>547</v>
      </c>
      <c r="F483" s="575">
        <f t="shared" si="7"/>
        <v>0</v>
      </c>
    </row>
    <row r="484" spans="1:6" ht="43.5">
      <c r="A484" s="574" t="s">
        <v>3199</v>
      </c>
      <c r="B484" s="574" t="s">
        <v>548</v>
      </c>
      <c r="C484" s="498"/>
      <c r="D484" s="550">
        <v>4301020106.3190002</v>
      </c>
      <c r="E484" s="549" t="s">
        <v>548</v>
      </c>
      <c r="F484" s="575">
        <f t="shared" si="7"/>
        <v>0</v>
      </c>
    </row>
    <row r="485" spans="1:6" ht="43.5">
      <c r="A485" s="574" t="s">
        <v>3201</v>
      </c>
      <c r="B485" s="574" t="s">
        <v>549</v>
      </c>
      <c r="C485" s="498"/>
      <c r="D485" s="550">
        <v>4301020106.3199997</v>
      </c>
      <c r="E485" s="549" t="s">
        <v>549</v>
      </c>
      <c r="F485" s="575">
        <f t="shared" si="7"/>
        <v>0</v>
      </c>
    </row>
    <row r="486" spans="1:6">
      <c r="A486" s="574" t="s">
        <v>3203</v>
      </c>
      <c r="B486" s="574" t="s">
        <v>550</v>
      </c>
      <c r="C486" s="498"/>
      <c r="D486" s="550">
        <v>4301020106.3210001</v>
      </c>
      <c r="E486" s="549" t="s">
        <v>550</v>
      </c>
      <c r="F486" s="575">
        <f t="shared" si="7"/>
        <v>0</v>
      </c>
    </row>
    <row r="487" spans="1:6">
      <c r="A487" s="574" t="s">
        <v>3204</v>
      </c>
      <c r="B487" s="574" t="s">
        <v>551</v>
      </c>
      <c r="C487" s="498"/>
      <c r="D487" s="550">
        <v>4301020106.3219995</v>
      </c>
      <c r="E487" s="549" t="s">
        <v>551</v>
      </c>
      <c r="F487" s="575">
        <f t="shared" si="7"/>
        <v>0</v>
      </c>
    </row>
    <row r="488" spans="1:6">
      <c r="A488" s="574" t="s">
        <v>2330</v>
      </c>
      <c r="B488" s="574" t="s">
        <v>2331</v>
      </c>
      <c r="C488" s="498"/>
      <c r="D488" s="550">
        <v>4301020106.5019999</v>
      </c>
      <c r="E488" s="549" t="s">
        <v>552</v>
      </c>
      <c r="F488" s="575">
        <f t="shared" si="7"/>
        <v>0</v>
      </c>
    </row>
    <row r="489" spans="1:6">
      <c r="A489" s="574" t="s">
        <v>3205</v>
      </c>
      <c r="B489" s="574" t="s">
        <v>2333</v>
      </c>
      <c r="C489" s="498"/>
      <c r="D489" s="550">
        <v>4301020106.5030003</v>
      </c>
      <c r="E489" s="549" t="s">
        <v>553</v>
      </c>
      <c r="F489" s="575">
        <f t="shared" si="7"/>
        <v>0</v>
      </c>
    </row>
    <row r="490" spans="1:6">
      <c r="A490" s="574" t="s">
        <v>3206</v>
      </c>
      <c r="B490" s="574" t="s">
        <v>2334</v>
      </c>
      <c r="C490" s="498"/>
      <c r="D490" s="550">
        <v>4301020106.5039997</v>
      </c>
      <c r="E490" s="549" t="s">
        <v>554</v>
      </c>
      <c r="F490" s="575">
        <f t="shared" si="7"/>
        <v>0</v>
      </c>
    </row>
    <row r="491" spans="1:6" ht="43.5">
      <c r="A491" s="574" t="s">
        <v>3207</v>
      </c>
      <c r="B491" s="574" t="s">
        <v>2335</v>
      </c>
      <c r="C491" s="498"/>
      <c r="D491" s="550">
        <v>4301020106.5050001</v>
      </c>
      <c r="E491" s="549" t="s">
        <v>555</v>
      </c>
      <c r="F491" s="575">
        <f t="shared" si="7"/>
        <v>0</v>
      </c>
    </row>
    <row r="492" spans="1:6" ht="43.5">
      <c r="A492" s="574" t="s">
        <v>3208</v>
      </c>
      <c r="B492" s="574" t="s">
        <v>2336</v>
      </c>
      <c r="C492" s="498"/>
      <c r="D492" s="550">
        <v>4301020106.507</v>
      </c>
      <c r="E492" s="549" t="s">
        <v>556</v>
      </c>
      <c r="F492" s="575">
        <f t="shared" si="7"/>
        <v>0</v>
      </c>
    </row>
    <row r="493" spans="1:6">
      <c r="A493" s="574" t="s">
        <v>3209</v>
      </c>
      <c r="B493" s="574" t="s">
        <v>3971</v>
      </c>
      <c r="C493" s="498"/>
      <c r="D493" s="550">
        <v>4301020106.5089998</v>
      </c>
      <c r="E493" s="549" t="s">
        <v>557</v>
      </c>
      <c r="F493" s="575">
        <f t="shared" si="7"/>
        <v>0</v>
      </c>
    </row>
    <row r="494" spans="1:6" ht="43.5">
      <c r="A494" s="574" t="s">
        <v>3210</v>
      </c>
      <c r="B494" s="574" t="s">
        <v>2338</v>
      </c>
      <c r="C494" s="498"/>
      <c r="D494" s="550">
        <v>4301020106.5100002</v>
      </c>
      <c r="E494" s="549" t="s">
        <v>558</v>
      </c>
      <c r="F494" s="575">
        <f t="shared" si="7"/>
        <v>0</v>
      </c>
    </row>
    <row r="495" spans="1:6" ht="43.5">
      <c r="A495" s="574" t="s">
        <v>3212</v>
      </c>
      <c r="B495" s="574" t="s">
        <v>2339</v>
      </c>
      <c r="C495" s="498"/>
      <c r="D495" s="550">
        <v>4301020106.5109997</v>
      </c>
      <c r="E495" s="549" t="s">
        <v>559</v>
      </c>
      <c r="F495" s="575">
        <f t="shared" si="7"/>
        <v>0</v>
      </c>
    </row>
    <row r="496" spans="1:6">
      <c r="A496" s="574" t="s">
        <v>3214</v>
      </c>
      <c r="B496" s="574" t="s">
        <v>3972</v>
      </c>
      <c r="C496" s="498"/>
      <c r="D496" s="550">
        <v>4301020106.5120001</v>
      </c>
      <c r="E496" s="549" t="s">
        <v>560</v>
      </c>
      <c r="F496" s="575">
        <f t="shared" si="7"/>
        <v>0</v>
      </c>
    </row>
    <row r="497" spans="1:6">
      <c r="A497" s="574" t="s">
        <v>3215</v>
      </c>
      <c r="B497" s="574" t="s">
        <v>2341</v>
      </c>
      <c r="C497" s="498"/>
      <c r="D497" s="550">
        <v>4301020106.5129995</v>
      </c>
      <c r="E497" s="549" t="s">
        <v>561</v>
      </c>
      <c r="F497" s="575">
        <f t="shared" si="7"/>
        <v>0</v>
      </c>
    </row>
    <row r="498" spans="1:6">
      <c r="A498" s="574" t="s">
        <v>3216</v>
      </c>
      <c r="B498" s="574" t="s">
        <v>2342</v>
      </c>
      <c r="C498" s="498"/>
      <c r="D498" s="550">
        <v>4301020106.5139999</v>
      </c>
      <c r="E498" s="549" t="s">
        <v>562</v>
      </c>
      <c r="F498" s="575">
        <f t="shared" si="7"/>
        <v>0</v>
      </c>
    </row>
    <row r="499" spans="1:6" ht="43.5">
      <c r="A499" s="574" t="s">
        <v>3218</v>
      </c>
      <c r="B499" s="574" t="s">
        <v>2343</v>
      </c>
      <c r="C499" s="498"/>
      <c r="D499" s="550">
        <v>4301020106.5150003</v>
      </c>
      <c r="E499" s="549" t="s">
        <v>563</v>
      </c>
      <c r="F499" s="575">
        <f t="shared" si="7"/>
        <v>0</v>
      </c>
    </row>
    <row r="500" spans="1:6">
      <c r="A500" s="574" t="s">
        <v>3219</v>
      </c>
      <c r="B500" s="574" t="s">
        <v>2344</v>
      </c>
      <c r="C500" s="498"/>
      <c r="D500" s="550">
        <v>4301020106.5159998</v>
      </c>
      <c r="E500" s="549" t="s">
        <v>564</v>
      </c>
      <c r="F500" s="575">
        <f t="shared" si="7"/>
        <v>0</v>
      </c>
    </row>
    <row r="501" spans="1:6">
      <c r="A501" s="574" t="s">
        <v>3220</v>
      </c>
      <c r="B501" s="574" t="s">
        <v>2345</v>
      </c>
      <c r="C501" s="498"/>
      <c r="D501" s="550">
        <v>4301020106.5170002</v>
      </c>
      <c r="E501" s="549" t="s">
        <v>565</v>
      </c>
      <c r="F501" s="575">
        <f t="shared" si="7"/>
        <v>0</v>
      </c>
    </row>
    <row r="502" spans="1:6">
      <c r="A502" s="574" t="s">
        <v>3221</v>
      </c>
      <c r="B502" s="574" t="s">
        <v>3222</v>
      </c>
      <c r="C502" s="498"/>
      <c r="D502" s="550">
        <v>4301020106.5179996</v>
      </c>
      <c r="E502" s="549" t="s">
        <v>566</v>
      </c>
      <c r="F502" s="575">
        <f t="shared" si="7"/>
        <v>0</v>
      </c>
    </row>
    <row r="503" spans="1:6" ht="43.5">
      <c r="A503" s="574" t="s">
        <v>3973</v>
      </c>
      <c r="B503" s="574" t="s">
        <v>2347</v>
      </c>
      <c r="C503" s="498"/>
      <c r="D503" s="550">
        <v>4301020106.5190001</v>
      </c>
      <c r="E503" s="551" t="s">
        <v>567</v>
      </c>
      <c r="F503" s="575">
        <f t="shared" si="7"/>
        <v>0</v>
      </c>
    </row>
    <row r="504" spans="1:6">
      <c r="A504" s="574" t="s">
        <v>3223</v>
      </c>
      <c r="B504" s="574" t="s">
        <v>568</v>
      </c>
      <c r="C504" s="498"/>
      <c r="D504" s="550">
        <v>4301020106.7010002</v>
      </c>
      <c r="E504" s="549" t="s">
        <v>568</v>
      </c>
      <c r="F504" s="575">
        <f t="shared" si="7"/>
        <v>0</v>
      </c>
    </row>
    <row r="505" spans="1:6" ht="43.5">
      <c r="A505" s="574" t="s">
        <v>3224</v>
      </c>
      <c r="B505" s="574" t="s">
        <v>569</v>
      </c>
      <c r="C505" s="498"/>
      <c r="D505" s="550">
        <v>4301020106.7030001</v>
      </c>
      <c r="E505" s="549" t="s">
        <v>569</v>
      </c>
      <c r="F505" s="575">
        <f t="shared" si="7"/>
        <v>0</v>
      </c>
    </row>
    <row r="506" spans="1:6" ht="43.5">
      <c r="A506" s="574" t="s">
        <v>3225</v>
      </c>
      <c r="B506" s="574" t="s">
        <v>570</v>
      </c>
      <c r="C506" s="498"/>
      <c r="D506" s="550">
        <v>4301020106.7040005</v>
      </c>
      <c r="E506" s="549" t="s">
        <v>570</v>
      </c>
      <c r="F506" s="575">
        <f t="shared" si="7"/>
        <v>0</v>
      </c>
    </row>
    <row r="507" spans="1:6" ht="43.5">
      <c r="A507" s="574" t="s">
        <v>3226</v>
      </c>
      <c r="B507" s="574" t="s">
        <v>571</v>
      </c>
      <c r="C507" s="498"/>
      <c r="D507" s="550">
        <v>4301020106.7049999</v>
      </c>
      <c r="E507" s="549" t="s">
        <v>571</v>
      </c>
      <c r="F507" s="575">
        <f t="shared" si="7"/>
        <v>0</v>
      </c>
    </row>
    <row r="508" spans="1:6" ht="43.5">
      <c r="A508" s="574" t="s">
        <v>3228</v>
      </c>
      <c r="B508" s="574" t="s">
        <v>572</v>
      </c>
      <c r="C508" s="498"/>
      <c r="D508" s="550">
        <v>4301020106.7060003</v>
      </c>
      <c r="E508" s="549" t="s">
        <v>572</v>
      </c>
      <c r="F508" s="575">
        <f t="shared" si="7"/>
        <v>0</v>
      </c>
    </row>
    <row r="509" spans="1:6">
      <c r="A509" s="574" t="s">
        <v>3230</v>
      </c>
      <c r="B509" s="574" t="s">
        <v>573</v>
      </c>
      <c r="C509" s="498"/>
      <c r="D509" s="550">
        <v>4301020106.7089996</v>
      </c>
      <c r="E509" s="549" t="s">
        <v>573</v>
      </c>
      <c r="F509" s="575">
        <f t="shared" si="7"/>
        <v>0</v>
      </c>
    </row>
    <row r="510" spans="1:6" ht="43.5">
      <c r="A510" s="574" t="s">
        <v>3231</v>
      </c>
      <c r="B510" s="574" t="s">
        <v>2351</v>
      </c>
      <c r="C510" s="498"/>
      <c r="D510" s="550">
        <v>4301020106.71</v>
      </c>
      <c r="E510" s="549" t="s">
        <v>574</v>
      </c>
      <c r="F510" s="575">
        <f t="shared" si="7"/>
        <v>0</v>
      </c>
    </row>
    <row r="511" spans="1:6" ht="43.5">
      <c r="A511" s="574" t="s">
        <v>3232</v>
      </c>
      <c r="B511" s="574" t="s">
        <v>575</v>
      </c>
      <c r="C511" s="498"/>
      <c r="D511" s="550">
        <v>4301020106.7110004</v>
      </c>
      <c r="E511" s="549" t="s">
        <v>575</v>
      </c>
      <c r="F511" s="575">
        <f t="shared" si="7"/>
        <v>0</v>
      </c>
    </row>
    <row r="512" spans="1:6" ht="43.5">
      <c r="A512" s="574" t="s">
        <v>3233</v>
      </c>
      <c r="B512" s="574" t="s">
        <v>576</v>
      </c>
      <c r="C512" s="498"/>
      <c r="D512" s="550">
        <v>4301020106.7119999</v>
      </c>
      <c r="E512" s="549" t="s">
        <v>576</v>
      </c>
      <c r="F512" s="575">
        <f t="shared" si="7"/>
        <v>0</v>
      </c>
    </row>
    <row r="513" spans="1:6">
      <c r="A513" s="574" t="s">
        <v>3234</v>
      </c>
      <c r="B513" s="574" t="s">
        <v>577</v>
      </c>
      <c r="C513" s="498"/>
      <c r="D513" s="550">
        <v>4301020108.1009998</v>
      </c>
      <c r="E513" s="549" t="s">
        <v>577</v>
      </c>
      <c r="F513" s="575">
        <f t="shared" si="7"/>
        <v>0</v>
      </c>
    </row>
    <row r="514" spans="1:6">
      <c r="A514" s="574" t="s">
        <v>3235</v>
      </c>
      <c r="B514" s="574" t="s">
        <v>578</v>
      </c>
      <c r="C514" s="498"/>
      <c r="D514" s="550">
        <v>4301030102.1009998</v>
      </c>
      <c r="E514" s="549" t="s">
        <v>578</v>
      </c>
      <c r="F514" s="575">
        <f t="shared" si="7"/>
        <v>0</v>
      </c>
    </row>
    <row r="515" spans="1:6">
      <c r="A515" s="574" t="s">
        <v>3236</v>
      </c>
      <c r="B515" s="574" t="s">
        <v>579</v>
      </c>
      <c r="C515" s="498"/>
      <c r="D515" s="550">
        <v>4301030104.1009998</v>
      </c>
      <c r="E515" s="549" t="s">
        <v>579</v>
      </c>
      <c r="F515" s="575">
        <f t="shared" ref="F515:F578" si="8">+A515-D515</f>
        <v>0</v>
      </c>
    </row>
    <row r="516" spans="1:6">
      <c r="A516" s="574" t="s">
        <v>3974</v>
      </c>
      <c r="B516" s="574" t="s">
        <v>3975</v>
      </c>
      <c r="C516" s="498"/>
      <c r="D516" s="550"/>
      <c r="E516" s="549"/>
      <c r="F516" s="575">
        <f t="shared" si="8"/>
        <v>4302010101.1009998</v>
      </c>
    </row>
    <row r="517" spans="1:6">
      <c r="A517" s="574" t="s">
        <v>3237</v>
      </c>
      <c r="B517" s="574" t="s">
        <v>580</v>
      </c>
      <c r="C517" s="498"/>
      <c r="D517" s="550">
        <v>4302010106.1009998</v>
      </c>
      <c r="E517" s="549" t="s">
        <v>580</v>
      </c>
      <c r="F517" s="575">
        <f t="shared" si="8"/>
        <v>0</v>
      </c>
    </row>
    <row r="518" spans="1:6">
      <c r="A518" s="574" t="s">
        <v>3238</v>
      </c>
      <c r="B518" s="574" t="s">
        <v>581</v>
      </c>
      <c r="C518" s="498"/>
      <c r="D518" s="550">
        <v>4302010199.1009998</v>
      </c>
      <c r="E518" s="549" t="s">
        <v>581</v>
      </c>
      <c r="F518" s="575">
        <f t="shared" si="8"/>
        <v>0</v>
      </c>
    </row>
    <row r="519" spans="1:6">
      <c r="A519" s="574" t="s">
        <v>3239</v>
      </c>
      <c r="B519" s="574" t="s">
        <v>582</v>
      </c>
      <c r="C519" s="498"/>
      <c r="D519" s="550">
        <v>4302020107.1009998</v>
      </c>
      <c r="E519" s="549" t="s">
        <v>582</v>
      </c>
      <c r="F519" s="575">
        <f t="shared" si="8"/>
        <v>0</v>
      </c>
    </row>
    <row r="520" spans="1:6">
      <c r="A520" s="574" t="s">
        <v>3240</v>
      </c>
      <c r="B520" s="574" t="s">
        <v>583</v>
      </c>
      <c r="C520" s="498"/>
      <c r="D520" s="550">
        <v>4302020199.1009998</v>
      </c>
      <c r="E520" s="549" t="s">
        <v>583</v>
      </c>
      <c r="F520" s="575">
        <f t="shared" si="8"/>
        <v>0</v>
      </c>
    </row>
    <row r="521" spans="1:6">
      <c r="A521" s="574" t="s">
        <v>3243</v>
      </c>
      <c r="B521" s="574" t="s">
        <v>584</v>
      </c>
      <c r="C521" s="498"/>
      <c r="D521" s="550">
        <v>4302030101.1009998</v>
      </c>
      <c r="E521" s="549" t="s">
        <v>584</v>
      </c>
      <c r="F521" s="575">
        <f t="shared" si="8"/>
        <v>0</v>
      </c>
    </row>
    <row r="522" spans="1:6">
      <c r="A522" s="574" t="s">
        <v>3244</v>
      </c>
      <c r="B522" s="574" t="s">
        <v>585</v>
      </c>
      <c r="C522" s="498"/>
      <c r="D522" s="550">
        <v>4302030101.1020002</v>
      </c>
      <c r="E522" s="549" t="s">
        <v>585</v>
      </c>
      <c r="F522" s="575">
        <f t="shared" si="8"/>
        <v>0</v>
      </c>
    </row>
    <row r="523" spans="1:6">
      <c r="A523" s="574" t="s">
        <v>3245</v>
      </c>
      <c r="B523" s="574" t="s">
        <v>586</v>
      </c>
      <c r="C523" s="498"/>
      <c r="D523" s="550">
        <v>4302040101.1009998</v>
      </c>
      <c r="E523" s="549" t="s">
        <v>586</v>
      </c>
      <c r="F523" s="575">
        <f t="shared" si="8"/>
        <v>0</v>
      </c>
    </row>
    <row r="524" spans="1:6">
      <c r="A524" s="574" t="s">
        <v>3246</v>
      </c>
      <c r="B524" s="574" t="s">
        <v>587</v>
      </c>
      <c r="C524" s="498"/>
      <c r="D524" s="550">
        <v>4303010101.1009998</v>
      </c>
      <c r="E524" s="549" t="s">
        <v>587</v>
      </c>
      <c r="F524" s="575">
        <f t="shared" si="8"/>
        <v>0</v>
      </c>
    </row>
    <row r="525" spans="1:6">
      <c r="A525" s="574" t="s">
        <v>3247</v>
      </c>
      <c r="B525" s="574" t="s">
        <v>463</v>
      </c>
      <c r="C525" s="498"/>
      <c r="D525" s="550">
        <v>4306010104.1009998</v>
      </c>
      <c r="E525" s="549" t="s">
        <v>463</v>
      </c>
      <c r="F525" s="575">
        <f t="shared" si="8"/>
        <v>0</v>
      </c>
    </row>
    <row r="526" spans="1:6">
      <c r="A526" s="574" t="s">
        <v>3248</v>
      </c>
      <c r="B526" s="574" t="s">
        <v>464</v>
      </c>
      <c r="C526" s="498"/>
      <c r="D526" s="550">
        <v>4306010110.1009998</v>
      </c>
      <c r="E526" s="549" t="s">
        <v>464</v>
      </c>
      <c r="F526" s="575">
        <f t="shared" si="8"/>
        <v>0</v>
      </c>
    </row>
    <row r="527" spans="1:6">
      <c r="A527" s="574" t="s">
        <v>3249</v>
      </c>
      <c r="B527" s="574" t="s">
        <v>588</v>
      </c>
      <c r="C527" s="498"/>
      <c r="D527" s="550">
        <v>4306010110.1020002</v>
      </c>
      <c r="E527" s="549" t="s">
        <v>588</v>
      </c>
      <c r="F527" s="575">
        <f t="shared" si="8"/>
        <v>0</v>
      </c>
    </row>
    <row r="528" spans="1:6" ht="43.5">
      <c r="A528" s="574" t="s">
        <v>3250</v>
      </c>
      <c r="B528" s="574" t="s">
        <v>589</v>
      </c>
      <c r="C528" s="498"/>
      <c r="D528" s="550">
        <v>4307010103.2010002</v>
      </c>
      <c r="E528" s="549" t="s">
        <v>589</v>
      </c>
      <c r="F528" s="575">
        <f t="shared" si="8"/>
        <v>0</v>
      </c>
    </row>
    <row r="529" spans="1:6" ht="43.5">
      <c r="A529" s="574" t="s">
        <v>3251</v>
      </c>
      <c r="B529" s="574" t="s">
        <v>590</v>
      </c>
      <c r="C529" s="498"/>
      <c r="D529" s="550">
        <v>4307010104.1009998</v>
      </c>
      <c r="E529" s="549" t="s">
        <v>590</v>
      </c>
      <c r="F529" s="575">
        <f t="shared" si="8"/>
        <v>0</v>
      </c>
    </row>
    <row r="530" spans="1:6" ht="43.5">
      <c r="A530" s="574" t="s">
        <v>3252</v>
      </c>
      <c r="B530" s="574" t="s">
        <v>591</v>
      </c>
      <c r="C530" s="498"/>
      <c r="D530" s="550">
        <v>4307010105.1009998</v>
      </c>
      <c r="E530" s="549" t="s">
        <v>591</v>
      </c>
      <c r="F530" s="575">
        <f t="shared" si="8"/>
        <v>0</v>
      </c>
    </row>
    <row r="531" spans="1:6" ht="43.5">
      <c r="A531" s="574" t="s">
        <v>3253</v>
      </c>
      <c r="B531" s="574" t="s">
        <v>592</v>
      </c>
      <c r="C531" s="498"/>
      <c r="D531" s="550">
        <v>4307010106.1009998</v>
      </c>
      <c r="E531" s="549" t="s">
        <v>592</v>
      </c>
      <c r="F531" s="575">
        <f t="shared" si="8"/>
        <v>0</v>
      </c>
    </row>
    <row r="532" spans="1:6" ht="43.5">
      <c r="A532" s="574" t="s">
        <v>3254</v>
      </c>
      <c r="B532" s="574" t="s">
        <v>593</v>
      </c>
      <c r="C532" s="498"/>
      <c r="D532" s="550">
        <v>4307010107.1009998</v>
      </c>
      <c r="E532" s="549" t="s">
        <v>593</v>
      </c>
      <c r="F532" s="575">
        <f t="shared" si="8"/>
        <v>0</v>
      </c>
    </row>
    <row r="533" spans="1:6">
      <c r="A533" s="574" t="s">
        <v>3255</v>
      </c>
      <c r="B533" s="574" t="s">
        <v>594</v>
      </c>
      <c r="C533" s="498"/>
      <c r="D533" s="550">
        <v>4307010108.1009998</v>
      </c>
      <c r="E533" s="549" t="s">
        <v>594</v>
      </c>
      <c r="F533" s="575">
        <f t="shared" si="8"/>
        <v>0</v>
      </c>
    </row>
    <row r="534" spans="1:6">
      <c r="A534" s="574" t="s">
        <v>3256</v>
      </c>
      <c r="B534" s="574" t="s">
        <v>595</v>
      </c>
      <c r="C534" s="498"/>
      <c r="D534" s="550">
        <v>4307010110.1009998</v>
      </c>
      <c r="E534" s="549" t="s">
        <v>595</v>
      </c>
      <c r="F534" s="575">
        <f t="shared" si="8"/>
        <v>0</v>
      </c>
    </row>
    <row r="535" spans="1:6" ht="43.5">
      <c r="A535" s="574" t="s">
        <v>3976</v>
      </c>
      <c r="B535" s="574" t="s">
        <v>3977</v>
      </c>
      <c r="C535" s="498"/>
      <c r="D535" s="550">
        <v>4307010112.1009998</v>
      </c>
      <c r="E535" s="549" t="s">
        <v>596</v>
      </c>
      <c r="F535" s="575">
        <f t="shared" si="8"/>
        <v>0</v>
      </c>
    </row>
    <row r="536" spans="1:6" ht="43.5">
      <c r="A536" s="574" t="s">
        <v>3257</v>
      </c>
      <c r="B536" s="574" t="s">
        <v>2373</v>
      </c>
      <c r="C536" s="498"/>
      <c r="D536" s="550">
        <v>4308010101.1009998</v>
      </c>
      <c r="E536" s="549" t="s">
        <v>597</v>
      </c>
      <c r="F536" s="575">
        <f t="shared" si="8"/>
        <v>0</v>
      </c>
    </row>
    <row r="537" spans="1:6">
      <c r="A537" s="574" t="s">
        <v>3258</v>
      </c>
      <c r="B537" s="574" t="s">
        <v>2374</v>
      </c>
      <c r="C537" s="498"/>
      <c r="D537" s="550">
        <v>4308010105.1009998</v>
      </c>
      <c r="E537" s="549" t="s">
        <v>598</v>
      </c>
      <c r="F537" s="575">
        <f t="shared" si="8"/>
        <v>0</v>
      </c>
    </row>
    <row r="538" spans="1:6">
      <c r="A538" s="574" t="s">
        <v>3259</v>
      </c>
      <c r="B538" s="574" t="s">
        <v>2375</v>
      </c>
      <c r="C538" s="498"/>
      <c r="D538" s="550">
        <v>4308010106.1009998</v>
      </c>
      <c r="E538" s="549" t="s">
        <v>599</v>
      </c>
      <c r="F538" s="575">
        <f t="shared" si="8"/>
        <v>0</v>
      </c>
    </row>
    <row r="539" spans="1:6" ht="43.5">
      <c r="A539" s="574" t="s">
        <v>3260</v>
      </c>
      <c r="B539" s="574" t="s">
        <v>600</v>
      </c>
      <c r="C539" s="498"/>
      <c r="D539" s="550">
        <v>4308010111.1009998</v>
      </c>
      <c r="E539" s="549" t="s">
        <v>600</v>
      </c>
      <c r="F539" s="575">
        <f t="shared" si="8"/>
        <v>0</v>
      </c>
    </row>
    <row r="540" spans="1:6">
      <c r="A540" s="574" t="s">
        <v>3261</v>
      </c>
      <c r="B540" s="574" t="s">
        <v>2376</v>
      </c>
      <c r="C540" s="498"/>
      <c r="D540" s="550">
        <v>4308010117.1009998</v>
      </c>
      <c r="E540" s="549" t="s">
        <v>601</v>
      </c>
      <c r="F540" s="575">
        <f t="shared" si="8"/>
        <v>0</v>
      </c>
    </row>
    <row r="541" spans="1:6">
      <c r="A541" s="574" t="s">
        <v>3262</v>
      </c>
      <c r="B541" s="574" t="s">
        <v>2377</v>
      </c>
      <c r="C541" s="498"/>
      <c r="D541" s="550">
        <v>4308010118.1009998</v>
      </c>
      <c r="E541" s="549" t="s">
        <v>602</v>
      </c>
      <c r="F541" s="575">
        <f t="shared" si="8"/>
        <v>0</v>
      </c>
    </row>
    <row r="542" spans="1:6">
      <c r="A542" s="574" t="s">
        <v>3978</v>
      </c>
      <c r="B542" s="574" t="s">
        <v>3979</v>
      </c>
      <c r="C542" s="498"/>
      <c r="D542" s="550">
        <v>4308010121.1009998</v>
      </c>
      <c r="E542" s="556" t="s">
        <v>603</v>
      </c>
      <c r="F542" s="575">
        <f t="shared" si="8"/>
        <v>0</v>
      </c>
    </row>
    <row r="543" spans="1:6">
      <c r="A543" s="574" t="s">
        <v>3263</v>
      </c>
      <c r="B543" s="574" t="s">
        <v>604</v>
      </c>
      <c r="C543" s="498"/>
      <c r="D543" s="550">
        <v>4313010101.1009998</v>
      </c>
      <c r="E543" s="549" t="s">
        <v>604</v>
      </c>
      <c r="F543" s="575">
        <f t="shared" si="8"/>
        <v>0</v>
      </c>
    </row>
    <row r="544" spans="1:6">
      <c r="A544" s="574" t="s">
        <v>3264</v>
      </c>
      <c r="B544" s="574" t="s">
        <v>605</v>
      </c>
      <c r="C544" s="498"/>
      <c r="D544" s="550">
        <v>4313010103.1009998</v>
      </c>
      <c r="E544" s="549" t="s">
        <v>605</v>
      </c>
      <c r="F544" s="575">
        <f t="shared" si="8"/>
        <v>0</v>
      </c>
    </row>
    <row r="545" spans="1:6">
      <c r="A545" s="574" t="s">
        <v>3265</v>
      </c>
      <c r="B545" s="574" t="s">
        <v>606</v>
      </c>
      <c r="C545" s="498"/>
      <c r="D545" s="550">
        <v>4313010199.1009998</v>
      </c>
      <c r="E545" s="549" t="s">
        <v>606</v>
      </c>
      <c r="F545" s="575">
        <f t="shared" si="8"/>
        <v>0</v>
      </c>
    </row>
    <row r="546" spans="1:6">
      <c r="A546" s="574" t="s">
        <v>3266</v>
      </c>
      <c r="B546" s="574" t="s">
        <v>607</v>
      </c>
      <c r="C546" s="498"/>
      <c r="D546" s="550">
        <v>4313010199.1020002</v>
      </c>
      <c r="E546" s="549" t="s">
        <v>607</v>
      </c>
      <c r="F546" s="575">
        <f t="shared" si="8"/>
        <v>0</v>
      </c>
    </row>
    <row r="547" spans="1:6">
      <c r="A547" s="574" t="s">
        <v>3267</v>
      </c>
      <c r="B547" s="574" t="s">
        <v>608</v>
      </c>
      <c r="C547" s="498"/>
      <c r="D547" s="550">
        <v>4313010199.1049995</v>
      </c>
      <c r="E547" s="549" t="s">
        <v>608</v>
      </c>
      <c r="F547" s="575">
        <f t="shared" si="8"/>
        <v>0</v>
      </c>
    </row>
    <row r="548" spans="1:6">
      <c r="A548" s="574" t="s">
        <v>3268</v>
      </c>
      <c r="B548" s="574" t="s">
        <v>609</v>
      </c>
      <c r="C548" s="498"/>
      <c r="D548" s="550">
        <v>4313010199.1079998</v>
      </c>
      <c r="E548" s="549" t="s">
        <v>609</v>
      </c>
      <c r="F548" s="575">
        <f t="shared" si="8"/>
        <v>0</v>
      </c>
    </row>
    <row r="549" spans="1:6">
      <c r="A549" s="574" t="s">
        <v>3269</v>
      </c>
      <c r="B549" s="574" t="s">
        <v>610</v>
      </c>
      <c r="C549" s="498"/>
      <c r="D549" s="550">
        <v>4313010199.1090002</v>
      </c>
      <c r="E549" s="549" t="s">
        <v>610</v>
      </c>
      <c r="F549" s="575">
        <f t="shared" si="8"/>
        <v>0</v>
      </c>
    </row>
    <row r="550" spans="1:6">
      <c r="A550" s="574" t="s">
        <v>3270</v>
      </c>
      <c r="B550" s="574" t="s">
        <v>611</v>
      </c>
      <c r="C550" s="498"/>
      <c r="D550" s="550">
        <v>4313010199.1099997</v>
      </c>
      <c r="E550" s="549" t="s">
        <v>611</v>
      </c>
      <c r="F550" s="575">
        <f t="shared" si="8"/>
        <v>0</v>
      </c>
    </row>
    <row r="551" spans="1:6">
      <c r="A551" s="574" t="s">
        <v>3271</v>
      </c>
      <c r="B551" s="574" t="s">
        <v>612</v>
      </c>
      <c r="C551" s="498"/>
      <c r="D551" s="550">
        <v>4313010199.1129999</v>
      </c>
      <c r="E551" s="549" t="s">
        <v>612</v>
      </c>
      <c r="F551" s="575">
        <f t="shared" si="8"/>
        <v>0</v>
      </c>
    </row>
    <row r="552" spans="1:6">
      <c r="A552" s="574" t="s">
        <v>3272</v>
      </c>
      <c r="B552" s="574" t="s">
        <v>3980</v>
      </c>
      <c r="C552" s="498"/>
      <c r="D552" s="550">
        <v>4313010199.1140003</v>
      </c>
      <c r="E552" s="549" t="s">
        <v>613</v>
      </c>
      <c r="F552" s="575">
        <f t="shared" si="8"/>
        <v>0</v>
      </c>
    </row>
    <row r="553" spans="1:6">
      <c r="A553" s="574" t="s">
        <v>3274</v>
      </c>
      <c r="B553" s="574" t="s">
        <v>3981</v>
      </c>
      <c r="C553" s="498"/>
      <c r="D553" s="550">
        <v>4313010199.1149998</v>
      </c>
      <c r="E553" s="549" t="s">
        <v>614</v>
      </c>
      <c r="F553" s="575">
        <f t="shared" si="8"/>
        <v>0</v>
      </c>
    </row>
    <row r="554" spans="1:6" ht="43.5">
      <c r="A554" s="574" t="s">
        <v>3275</v>
      </c>
      <c r="B554" s="574" t="s">
        <v>3982</v>
      </c>
      <c r="C554" s="498"/>
      <c r="D554" s="550">
        <v>4313010199.1160002</v>
      </c>
      <c r="E554" s="549" t="s">
        <v>615</v>
      </c>
      <c r="F554" s="575">
        <f t="shared" si="8"/>
        <v>0</v>
      </c>
    </row>
    <row r="555" spans="1:6" ht="43.5">
      <c r="A555" s="574" t="s">
        <v>3276</v>
      </c>
      <c r="B555" s="574" t="s">
        <v>3983</v>
      </c>
      <c r="C555" s="498"/>
      <c r="D555" s="550">
        <v>4313010199.1169996</v>
      </c>
      <c r="E555" s="549" t="s">
        <v>616</v>
      </c>
      <c r="F555" s="575">
        <f t="shared" si="8"/>
        <v>0</v>
      </c>
    </row>
    <row r="556" spans="1:6" ht="43.5">
      <c r="A556" s="574" t="s">
        <v>3277</v>
      </c>
      <c r="B556" s="574" t="s">
        <v>3984</v>
      </c>
      <c r="C556" s="498"/>
      <c r="D556" s="550">
        <v>4313010199.118</v>
      </c>
      <c r="E556" s="549" t="s">
        <v>617</v>
      </c>
      <c r="F556" s="575">
        <f t="shared" si="8"/>
        <v>0</v>
      </c>
    </row>
    <row r="557" spans="1:6" ht="43.5">
      <c r="A557" s="574" t="s">
        <v>3278</v>
      </c>
      <c r="B557" s="574" t="s">
        <v>3985</v>
      </c>
      <c r="C557" s="498"/>
      <c r="D557" s="550">
        <v>4313010199.1190004</v>
      </c>
      <c r="E557" s="549" t="s">
        <v>618</v>
      </c>
      <c r="F557" s="575">
        <f t="shared" si="8"/>
        <v>0</v>
      </c>
    </row>
    <row r="558" spans="1:6" ht="43.5">
      <c r="A558" s="574" t="s">
        <v>3280</v>
      </c>
      <c r="B558" s="574" t="s">
        <v>3986</v>
      </c>
      <c r="C558" s="498"/>
      <c r="D558" s="550">
        <v>4313010199.1199999</v>
      </c>
      <c r="E558" s="549" t="s">
        <v>619</v>
      </c>
      <c r="F558" s="575">
        <f t="shared" si="8"/>
        <v>0</v>
      </c>
    </row>
    <row r="559" spans="1:6" ht="43.5">
      <c r="A559" s="574" t="s">
        <v>3281</v>
      </c>
      <c r="B559" s="574" t="s">
        <v>3987</v>
      </c>
      <c r="C559" s="498"/>
      <c r="D559" s="550">
        <v>4313010199.1210003</v>
      </c>
      <c r="E559" s="549" t="s">
        <v>620</v>
      </c>
      <c r="F559" s="575">
        <f t="shared" si="8"/>
        <v>0</v>
      </c>
    </row>
    <row r="560" spans="1:6" ht="43.5">
      <c r="A560" s="574" t="s">
        <v>3283</v>
      </c>
      <c r="B560" s="574" t="s">
        <v>3988</v>
      </c>
      <c r="C560" s="498"/>
      <c r="D560" s="550">
        <v>4313010199.1219997</v>
      </c>
      <c r="E560" s="549" t="s">
        <v>621</v>
      </c>
      <c r="F560" s="575">
        <f t="shared" si="8"/>
        <v>0</v>
      </c>
    </row>
    <row r="561" spans="1:6" ht="43.5">
      <c r="A561" s="574" t="s">
        <v>3989</v>
      </c>
      <c r="B561" s="574" t="s">
        <v>622</v>
      </c>
      <c r="C561" s="498"/>
      <c r="D561" s="550">
        <v>4313010199.1230001</v>
      </c>
      <c r="E561" s="556" t="s">
        <v>622</v>
      </c>
      <c r="F561" s="575">
        <f t="shared" si="8"/>
        <v>0</v>
      </c>
    </row>
    <row r="562" spans="1:6">
      <c r="A562" s="574" t="s">
        <v>3284</v>
      </c>
      <c r="B562" s="574" t="s">
        <v>623</v>
      </c>
      <c r="C562" s="498"/>
      <c r="D562" s="550">
        <v>4313010199.2019997</v>
      </c>
      <c r="E562" s="549" t="s">
        <v>623</v>
      </c>
      <c r="F562" s="575">
        <f t="shared" si="8"/>
        <v>0</v>
      </c>
    </row>
    <row r="563" spans="1:6">
      <c r="A563" s="574" t="s">
        <v>3285</v>
      </c>
      <c r="B563" s="574" t="s">
        <v>624</v>
      </c>
      <c r="C563" s="498"/>
      <c r="D563" s="550">
        <v>5101010101.1009998</v>
      </c>
      <c r="E563" s="549" t="s">
        <v>624</v>
      </c>
      <c r="F563" s="575">
        <f t="shared" si="8"/>
        <v>0</v>
      </c>
    </row>
    <row r="564" spans="1:6">
      <c r="A564" s="574" t="s">
        <v>3286</v>
      </c>
      <c r="B564" s="574" t="s">
        <v>625</v>
      </c>
      <c r="C564" s="498"/>
      <c r="D564" s="550">
        <v>5101010101.1020002</v>
      </c>
      <c r="E564" s="549" t="s">
        <v>625</v>
      </c>
      <c r="F564" s="575">
        <f t="shared" si="8"/>
        <v>0</v>
      </c>
    </row>
    <row r="565" spans="1:6">
      <c r="A565" s="574" t="s">
        <v>3287</v>
      </c>
      <c r="B565" s="574" t="s">
        <v>626</v>
      </c>
      <c r="C565" s="498"/>
      <c r="D565" s="550">
        <v>5101010103.1009998</v>
      </c>
      <c r="E565" s="549" t="s">
        <v>626</v>
      </c>
      <c r="F565" s="575">
        <f t="shared" si="8"/>
        <v>0</v>
      </c>
    </row>
    <row r="566" spans="1:6">
      <c r="A566" s="574" t="s">
        <v>3289</v>
      </c>
      <c r="B566" s="574" t="s">
        <v>627</v>
      </c>
      <c r="C566" s="498"/>
      <c r="D566" s="550">
        <v>5101010103.1020002</v>
      </c>
      <c r="E566" s="549" t="s">
        <v>627</v>
      </c>
      <c r="F566" s="575">
        <f t="shared" si="8"/>
        <v>0</v>
      </c>
    </row>
    <row r="567" spans="1:6">
      <c r="A567" s="574" t="s">
        <v>3290</v>
      </c>
      <c r="B567" s="574" t="s">
        <v>2391</v>
      </c>
      <c r="C567" s="498"/>
      <c r="D567" s="550">
        <v>5101010103.1029997</v>
      </c>
      <c r="E567" s="549" t="s">
        <v>628</v>
      </c>
      <c r="F567" s="575">
        <f t="shared" si="8"/>
        <v>0</v>
      </c>
    </row>
    <row r="568" spans="1:6">
      <c r="A568" s="574" t="s">
        <v>3291</v>
      </c>
      <c r="B568" s="574" t="s">
        <v>629</v>
      </c>
      <c r="C568" s="498"/>
      <c r="D568" s="550">
        <v>5101010108.1009998</v>
      </c>
      <c r="E568" s="549" t="s">
        <v>629</v>
      </c>
      <c r="F568" s="575">
        <f t="shared" si="8"/>
        <v>0</v>
      </c>
    </row>
    <row r="569" spans="1:6" ht="43.5">
      <c r="A569" s="574" t="s">
        <v>3292</v>
      </c>
      <c r="B569" s="574" t="s">
        <v>630</v>
      </c>
      <c r="C569" s="498"/>
      <c r="D569" s="550">
        <v>5101010109.1009998</v>
      </c>
      <c r="E569" s="549" t="s">
        <v>630</v>
      </c>
      <c r="F569" s="575">
        <f t="shared" si="8"/>
        <v>0</v>
      </c>
    </row>
    <row r="570" spans="1:6" ht="43.5">
      <c r="A570" s="574" t="s">
        <v>3293</v>
      </c>
      <c r="B570" s="574" t="s">
        <v>631</v>
      </c>
      <c r="C570" s="498"/>
      <c r="D570" s="550">
        <v>5101010109.1020002</v>
      </c>
      <c r="E570" s="549" t="s">
        <v>631</v>
      </c>
      <c r="F570" s="575">
        <f t="shared" si="8"/>
        <v>0</v>
      </c>
    </row>
    <row r="571" spans="1:6" ht="43.5">
      <c r="A571" s="574" t="s">
        <v>3294</v>
      </c>
      <c r="B571" s="574" t="s">
        <v>632</v>
      </c>
      <c r="C571" s="498"/>
      <c r="D571" s="550">
        <v>5101010109.1029997</v>
      </c>
      <c r="E571" s="549" t="s">
        <v>632</v>
      </c>
      <c r="F571" s="575">
        <f t="shared" si="8"/>
        <v>0</v>
      </c>
    </row>
    <row r="572" spans="1:6" ht="43.5">
      <c r="A572" s="574" t="s">
        <v>3295</v>
      </c>
      <c r="B572" s="574" t="s">
        <v>633</v>
      </c>
      <c r="C572" s="498"/>
      <c r="D572" s="550">
        <v>5101010109.1040001</v>
      </c>
      <c r="E572" s="558" t="s">
        <v>633</v>
      </c>
      <c r="F572" s="575">
        <f t="shared" si="8"/>
        <v>0</v>
      </c>
    </row>
    <row r="573" spans="1:6">
      <c r="A573" s="574" t="s">
        <v>3296</v>
      </c>
      <c r="B573" s="574" t="s">
        <v>634</v>
      </c>
      <c r="C573" s="498"/>
      <c r="D573" s="550">
        <v>5101010113.1009998</v>
      </c>
      <c r="E573" s="549" t="s">
        <v>634</v>
      </c>
      <c r="F573" s="575">
        <f t="shared" si="8"/>
        <v>0</v>
      </c>
    </row>
    <row r="574" spans="1:6">
      <c r="A574" s="574" t="s">
        <v>3297</v>
      </c>
      <c r="B574" s="574" t="s">
        <v>635</v>
      </c>
      <c r="C574" s="498"/>
      <c r="D574" s="550">
        <v>5101010113.1020002</v>
      </c>
      <c r="E574" s="549" t="s">
        <v>635</v>
      </c>
      <c r="F574" s="575">
        <f t="shared" si="8"/>
        <v>0</v>
      </c>
    </row>
    <row r="575" spans="1:6">
      <c r="A575" s="574" t="s">
        <v>3298</v>
      </c>
      <c r="B575" s="574" t="s">
        <v>636</v>
      </c>
      <c r="C575" s="498"/>
      <c r="D575" s="550">
        <v>5101010113.1029997</v>
      </c>
      <c r="E575" s="549" t="s">
        <v>636</v>
      </c>
      <c r="F575" s="575">
        <f t="shared" si="8"/>
        <v>0</v>
      </c>
    </row>
    <row r="576" spans="1:6">
      <c r="A576" s="574" t="s">
        <v>3299</v>
      </c>
      <c r="B576" s="574" t="s">
        <v>637</v>
      </c>
      <c r="C576" s="498"/>
      <c r="D576" s="550">
        <v>5101010113.1040001</v>
      </c>
      <c r="E576" s="549" t="s">
        <v>637</v>
      </c>
      <c r="F576" s="575">
        <f t="shared" si="8"/>
        <v>0</v>
      </c>
    </row>
    <row r="577" spans="1:6">
      <c r="A577" s="574" t="s">
        <v>3300</v>
      </c>
      <c r="B577" s="574" t="s">
        <v>638</v>
      </c>
      <c r="C577" s="498"/>
      <c r="D577" s="550">
        <v>5101010113.1049995</v>
      </c>
      <c r="E577" s="549" t="s">
        <v>638</v>
      </c>
      <c r="F577" s="575">
        <f t="shared" si="8"/>
        <v>0</v>
      </c>
    </row>
    <row r="578" spans="1:6">
      <c r="A578" s="574" t="s">
        <v>3301</v>
      </c>
      <c r="B578" s="574" t="s">
        <v>639</v>
      </c>
      <c r="C578" s="498"/>
      <c r="D578" s="550">
        <v>5101010113.1059999</v>
      </c>
      <c r="E578" s="549" t="s">
        <v>639</v>
      </c>
      <c r="F578" s="575">
        <f t="shared" si="8"/>
        <v>0</v>
      </c>
    </row>
    <row r="579" spans="1:6">
      <c r="A579" s="574" t="s">
        <v>3302</v>
      </c>
      <c r="B579" s="574" t="s">
        <v>640</v>
      </c>
      <c r="C579" s="498"/>
      <c r="D579" s="550">
        <v>5101010113.1070004</v>
      </c>
      <c r="E579" s="549" t="s">
        <v>640</v>
      </c>
      <c r="F579" s="575">
        <f t="shared" ref="F579:F630" si="9">+A579-D579</f>
        <v>0</v>
      </c>
    </row>
    <row r="580" spans="1:6">
      <c r="A580" s="574" t="s">
        <v>3303</v>
      </c>
      <c r="B580" s="574" t="s">
        <v>641</v>
      </c>
      <c r="C580" s="498"/>
      <c r="D580" s="550">
        <v>5101010113.1079998</v>
      </c>
      <c r="E580" s="549" t="s">
        <v>641</v>
      </c>
      <c r="F580" s="575">
        <f t="shared" si="9"/>
        <v>0</v>
      </c>
    </row>
    <row r="581" spans="1:6">
      <c r="A581" s="574" t="s">
        <v>3304</v>
      </c>
      <c r="B581" s="574" t="s">
        <v>642</v>
      </c>
      <c r="C581" s="498"/>
      <c r="D581" s="550">
        <v>5101010115.1009998</v>
      </c>
      <c r="E581" s="549" t="s">
        <v>642</v>
      </c>
      <c r="F581" s="575">
        <f t="shared" si="9"/>
        <v>0</v>
      </c>
    </row>
    <row r="582" spans="1:6">
      <c r="A582" s="574" t="s">
        <v>3305</v>
      </c>
      <c r="B582" s="574" t="s">
        <v>643</v>
      </c>
      <c r="C582" s="498"/>
      <c r="D582" s="550">
        <v>5101010115.1020002</v>
      </c>
      <c r="E582" s="549" t="s">
        <v>643</v>
      </c>
      <c r="F582" s="575">
        <f t="shared" si="9"/>
        <v>0</v>
      </c>
    </row>
    <row r="583" spans="1:6">
      <c r="A583" s="574" t="s">
        <v>3307</v>
      </c>
      <c r="B583" s="574" t="s">
        <v>644</v>
      </c>
      <c r="C583" s="498"/>
      <c r="D583" s="550">
        <v>5101010116.1009998</v>
      </c>
      <c r="E583" s="549" t="s">
        <v>644</v>
      </c>
      <c r="F583" s="575">
        <f t="shared" si="9"/>
        <v>0</v>
      </c>
    </row>
    <row r="584" spans="1:6">
      <c r="A584" s="574" t="s">
        <v>3309</v>
      </c>
      <c r="B584" s="574" t="s">
        <v>645</v>
      </c>
      <c r="C584" s="498"/>
      <c r="D584" s="550">
        <v>5101010116.1020002</v>
      </c>
      <c r="E584" s="549" t="s">
        <v>645</v>
      </c>
      <c r="F584" s="575">
        <f t="shared" si="9"/>
        <v>0</v>
      </c>
    </row>
    <row r="585" spans="1:6">
      <c r="A585" s="574" t="s">
        <v>3310</v>
      </c>
      <c r="B585" s="574" t="s">
        <v>646</v>
      </c>
      <c r="C585" s="498"/>
      <c r="D585" s="550">
        <v>5101010116.1029997</v>
      </c>
      <c r="E585" s="549" t="s">
        <v>646</v>
      </c>
      <c r="F585" s="575">
        <f t="shared" si="9"/>
        <v>0</v>
      </c>
    </row>
    <row r="586" spans="1:6">
      <c r="A586" s="574" t="s">
        <v>3311</v>
      </c>
      <c r="B586" s="574" t="s">
        <v>647</v>
      </c>
      <c r="C586" s="498"/>
      <c r="D586" s="550">
        <v>5101010116.1040001</v>
      </c>
      <c r="E586" s="549" t="s">
        <v>647</v>
      </c>
      <c r="F586" s="575">
        <f t="shared" si="9"/>
        <v>0</v>
      </c>
    </row>
    <row r="587" spans="1:6">
      <c r="A587" s="574" t="s">
        <v>3312</v>
      </c>
      <c r="B587" s="574" t="s">
        <v>648</v>
      </c>
      <c r="C587" s="498"/>
      <c r="D587" s="550">
        <v>5101010116.1049995</v>
      </c>
      <c r="E587" s="549" t="s">
        <v>648</v>
      </c>
      <c r="F587" s="575">
        <f t="shared" si="9"/>
        <v>0</v>
      </c>
    </row>
    <row r="588" spans="1:6">
      <c r="A588" s="574" t="s">
        <v>3313</v>
      </c>
      <c r="B588" s="574" t="s">
        <v>649</v>
      </c>
      <c r="C588" s="498"/>
      <c r="D588" s="550">
        <v>5101010116.1059999</v>
      </c>
      <c r="E588" s="549" t="s">
        <v>649</v>
      </c>
      <c r="F588" s="575">
        <f t="shared" si="9"/>
        <v>0</v>
      </c>
    </row>
    <row r="589" spans="1:6" ht="43.5">
      <c r="A589" s="574" t="s">
        <v>3314</v>
      </c>
      <c r="B589" s="574" t="s">
        <v>650</v>
      </c>
      <c r="C589" s="498"/>
      <c r="D589" s="550">
        <v>5101010199.1009998</v>
      </c>
      <c r="E589" s="549" t="s">
        <v>650</v>
      </c>
      <c r="F589" s="575">
        <f t="shared" si="9"/>
        <v>0</v>
      </c>
    </row>
    <row r="590" spans="1:6">
      <c r="A590" s="574" t="s">
        <v>3315</v>
      </c>
      <c r="B590" s="574" t="s">
        <v>651</v>
      </c>
      <c r="C590" s="498"/>
      <c r="D590" s="550">
        <v>5101010199.1020002</v>
      </c>
      <c r="E590" s="549" t="s">
        <v>651</v>
      </c>
      <c r="F590" s="575">
        <f t="shared" si="9"/>
        <v>0</v>
      </c>
    </row>
    <row r="591" spans="1:6" ht="43.5">
      <c r="A591" s="574" t="s">
        <v>3316</v>
      </c>
      <c r="B591" s="574" t="s">
        <v>652</v>
      </c>
      <c r="C591" s="498"/>
      <c r="D591" s="550">
        <v>5101010199.1029997</v>
      </c>
      <c r="E591" s="549" t="s">
        <v>652</v>
      </c>
      <c r="F591" s="575">
        <f t="shared" si="9"/>
        <v>0</v>
      </c>
    </row>
    <row r="592" spans="1:6">
      <c r="A592" s="574" t="s">
        <v>3317</v>
      </c>
      <c r="B592" s="574" t="s">
        <v>3990</v>
      </c>
      <c r="C592" s="498"/>
      <c r="D592" s="550">
        <v>5101020101.1009998</v>
      </c>
      <c r="E592" s="549" t="s">
        <v>653</v>
      </c>
      <c r="F592" s="575">
        <f t="shared" si="9"/>
        <v>0</v>
      </c>
    </row>
    <row r="593" spans="1:6">
      <c r="A593" s="574" t="s">
        <v>3991</v>
      </c>
      <c r="B593" s="574" t="s">
        <v>654</v>
      </c>
      <c r="C593" s="498"/>
      <c r="D593" s="550">
        <v>5101020101.1020002</v>
      </c>
      <c r="E593" s="549" t="s">
        <v>654</v>
      </c>
      <c r="F593" s="575">
        <f t="shared" si="9"/>
        <v>0</v>
      </c>
    </row>
    <row r="594" spans="1:6">
      <c r="A594" s="574" t="s">
        <v>3318</v>
      </c>
      <c r="B594" s="574" t="s">
        <v>655</v>
      </c>
      <c r="C594" s="498"/>
      <c r="D594" s="550">
        <v>5101020102.1009998</v>
      </c>
      <c r="E594" s="549" t="s">
        <v>655</v>
      </c>
      <c r="F594" s="575">
        <f t="shared" si="9"/>
        <v>0</v>
      </c>
    </row>
    <row r="595" spans="1:6">
      <c r="A595" s="574" t="s">
        <v>3319</v>
      </c>
      <c r="B595" s="574" t="s">
        <v>656</v>
      </c>
      <c r="C595" s="498"/>
      <c r="D595" s="550">
        <v>5101020103.1009998</v>
      </c>
      <c r="E595" s="549" t="s">
        <v>656</v>
      </c>
      <c r="F595" s="575">
        <f t="shared" si="9"/>
        <v>0</v>
      </c>
    </row>
    <row r="596" spans="1:6">
      <c r="A596" s="574" t="s">
        <v>3320</v>
      </c>
      <c r="B596" s="574" t="s">
        <v>657</v>
      </c>
      <c r="C596" s="498"/>
      <c r="D596" s="548">
        <v>5101020104.1009998</v>
      </c>
      <c r="E596" s="547" t="s">
        <v>657</v>
      </c>
      <c r="F596" s="575">
        <f t="shared" si="9"/>
        <v>0</v>
      </c>
    </row>
    <row r="597" spans="1:6">
      <c r="A597" s="574" t="s">
        <v>3321</v>
      </c>
      <c r="B597" s="574" t="s">
        <v>658</v>
      </c>
      <c r="C597" s="498"/>
      <c r="D597" s="548">
        <v>5101020105.1009998</v>
      </c>
      <c r="E597" s="547" t="s">
        <v>658</v>
      </c>
      <c r="F597" s="575">
        <f t="shared" si="9"/>
        <v>0</v>
      </c>
    </row>
    <row r="598" spans="1:6">
      <c r="A598" s="574" t="s">
        <v>3992</v>
      </c>
      <c r="B598" s="574" t="s">
        <v>659</v>
      </c>
      <c r="C598" s="498"/>
      <c r="D598" s="550">
        <v>5101020106.1009998</v>
      </c>
      <c r="E598" s="549" t="s">
        <v>659</v>
      </c>
      <c r="F598" s="575">
        <f t="shared" si="9"/>
        <v>0</v>
      </c>
    </row>
    <row r="599" spans="1:6" ht="43.5">
      <c r="A599" s="574" t="s">
        <v>3993</v>
      </c>
      <c r="B599" s="574" t="s">
        <v>660</v>
      </c>
      <c r="C599" s="498"/>
      <c r="D599" s="550">
        <v>5101020106.1020002</v>
      </c>
      <c r="E599" s="549" t="s">
        <v>660</v>
      </c>
      <c r="F599" s="575">
        <f t="shared" si="9"/>
        <v>0</v>
      </c>
    </row>
    <row r="600" spans="1:6">
      <c r="A600" s="574" t="s">
        <v>3324</v>
      </c>
      <c r="B600" s="574" t="s">
        <v>661</v>
      </c>
      <c r="C600" s="498"/>
      <c r="D600" s="550">
        <v>5101020108.1009998</v>
      </c>
      <c r="E600" s="549" t="s">
        <v>661</v>
      </c>
      <c r="F600" s="575">
        <f t="shared" si="9"/>
        <v>0</v>
      </c>
    </row>
    <row r="601" spans="1:6" ht="43.5">
      <c r="A601" s="574" t="s">
        <v>3325</v>
      </c>
      <c r="B601" s="574" t="s">
        <v>662</v>
      </c>
      <c r="C601" s="498"/>
      <c r="D601" s="550">
        <v>5101020112.1009998</v>
      </c>
      <c r="E601" s="549" t="s">
        <v>662</v>
      </c>
      <c r="F601" s="575">
        <f t="shared" si="9"/>
        <v>0</v>
      </c>
    </row>
    <row r="602" spans="1:6" ht="43.5">
      <c r="A602" s="574" t="s">
        <v>3327</v>
      </c>
      <c r="B602" s="574" t="s">
        <v>3994</v>
      </c>
      <c r="C602" s="498"/>
      <c r="D602" s="550">
        <v>5101020114.1070004</v>
      </c>
      <c r="E602" s="549" t="s">
        <v>663</v>
      </c>
      <c r="F602" s="575">
        <f t="shared" si="9"/>
        <v>0</v>
      </c>
    </row>
    <row r="603" spans="1:6" ht="43.5">
      <c r="A603" s="574" t="s">
        <v>3329</v>
      </c>
      <c r="B603" s="574" t="s">
        <v>3995</v>
      </c>
      <c r="C603" s="498"/>
      <c r="D603" s="550">
        <v>5101020114.1140003</v>
      </c>
      <c r="E603" s="549" t="s">
        <v>664</v>
      </c>
      <c r="F603" s="575">
        <f t="shared" si="9"/>
        <v>0</v>
      </c>
    </row>
    <row r="604" spans="1:6">
      <c r="A604" s="574" t="s">
        <v>3996</v>
      </c>
      <c r="B604" s="574" t="s">
        <v>665</v>
      </c>
      <c r="C604" s="498"/>
      <c r="D604" s="550">
        <v>5101020114.1260004</v>
      </c>
      <c r="E604" s="549" t="s">
        <v>665</v>
      </c>
      <c r="F604" s="575">
        <f t="shared" si="9"/>
        <v>0</v>
      </c>
    </row>
    <row r="605" spans="1:6">
      <c r="A605" s="574" t="s">
        <v>3997</v>
      </c>
      <c r="B605" s="574" t="s">
        <v>666</v>
      </c>
      <c r="C605" s="498"/>
      <c r="D605" s="550">
        <v>5101020114.1269999</v>
      </c>
      <c r="E605" s="549" t="s">
        <v>666</v>
      </c>
      <c r="F605" s="575">
        <f t="shared" si="9"/>
        <v>0</v>
      </c>
    </row>
    <row r="606" spans="1:6">
      <c r="A606" s="574" t="s">
        <v>3343</v>
      </c>
      <c r="B606" s="574" t="s">
        <v>667</v>
      </c>
      <c r="C606" s="498"/>
      <c r="D606" s="550">
        <v>5101020115.1009998</v>
      </c>
      <c r="E606" s="549" t="s">
        <v>667</v>
      </c>
      <c r="F606" s="575">
        <f t="shared" si="9"/>
        <v>0</v>
      </c>
    </row>
    <row r="607" spans="1:6">
      <c r="A607" s="574" t="s">
        <v>3998</v>
      </c>
      <c r="B607" s="574" t="s">
        <v>668</v>
      </c>
      <c r="C607" s="498"/>
      <c r="D607" s="550">
        <v>5101020116.1009998</v>
      </c>
      <c r="E607" s="549" t="s">
        <v>668</v>
      </c>
      <c r="F607" s="575">
        <f t="shared" si="9"/>
        <v>0</v>
      </c>
    </row>
    <row r="608" spans="1:6">
      <c r="A608" s="574" t="s">
        <v>3999</v>
      </c>
      <c r="B608" s="574" t="s">
        <v>4000</v>
      </c>
      <c r="C608" s="498"/>
      <c r="D608" s="550">
        <v>5101020116.1020002</v>
      </c>
      <c r="E608" s="549" t="s">
        <v>669</v>
      </c>
      <c r="F608" s="575">
        <f t="shared" si="9"/>
        <v>0</v>
      </c>
    </row>
    <row r="609" spans="1:6">
      <c r="A609" s="574" t="s">
        <v>4001</v>
      </c>
      <c r="B609" s="574" t="s">
        <v>3651</v>
      </c>
      <c r="C609" s="498"/>
      <c r="D609" s="550">
        <v>5101020199.1049995</v>
      </c>
      <c r="E609" s="549" t="s">
        <v>3651</v>
      </c>
      <c r="F609" s="575">
        <f t="shared" si="9"/>
        <v>0</v>
      </c>
    </row>
    <row r="610" spans="1:6">
      <c r="A610" s="574" t="s">
        <v>4002</v>
      </c>
      <c r="B610" s="574" t="s">
        <v>3652</v>
      </c>
      <c r="C610" s="498"/>
      <c r="D610" s="550">
        <v>5101020199.1059999</v>
      </c>
      <c r="E610" s="549" t="s">
        <v>3652</v>
      </c>
      <c r="F610" s="575">
        <f t="shared" si="9"/>
        <v>0</v>
      </c>
    </row>
    <row r="611" spans="1:6">
      <c r="A611" s="574" t="s">
        <v>3348</v>
      </c>
      <c r="B611" s="574" t="s">
        <v>670</v>
      </c>
      <c r="C611" s="498"/>
      <c r="D611" s="550">
        <v>5101030101.1009998</v>
      </c>
      <c r="E611" s="551" t="s">
        <v>670</v>
      </c>
      <c r="F611" s="575">
        <f t="shared" si="9"/>
        <v>0</v>
      </c>
    </row>
    <row r="612" spans="1:6" ht="43.5">
      <c r="A612" s="574" t="s">
        <v>3349</v>
      </c>
      <c r="B612" s="574" t="s">
        <v>671</v>
      </c>
      <c r="C612" s="498"/>
      <c r="D612" s="550">
        <v>5101030205.1009998</v>
      </c>
      <c r="E612" s="549" t="s">
        <v>671</v>
      </c>
      <c r="F612" s="575">
        <f t="shared" si="9"/>
        <v>0</v>
      </c>
    </row>
    <row r="613" spans="1:6" ht="43.5">
      <c r="A613" s="574" t="s">
        <v>3351</v>
      </c>
      <c r="B613" s="574" t="s">
        <v>672</v>
      </c>
      <c r="C613" s="498"/>
      <c r="D613" s="550">
        <v>5101030206.1009998</v>
      </c>
      <c r="E613" s="549" t="s">
        <v>672</v>
      </c>
      <c r="F613" s="575">
        <f t="shared" si="9"/>
        <v>0</v>
      </c>
    </row>
    <row r="614" spans="1:6" ht="43.5">
      <c r="A614" s="574" t="s">
        <v>3353</v>
      </c>
      <c r="B614" s="574" t="s">
        <v>4003</v>
      </c>
      <c r="C614" s="498"/>
      <c r="D614" s="550">
        <v>5101030207.1009998</v>
      </c>
      <c r="E614" s="549" t="s">
        <v>673</v>
      </c>
      <c r="F614" s="575">
        <f t="shared" si="9"/>
        <v>0</v>
      </c>
    </row>
    <row r="615" spans="1:6" ht="43.5">
      <c r="A615" s="574" t="s">
        <v>3355</v>
      </c>
      <c r="B615" s="574" t="s">
        <v>4004</v>
      </c>
      <c r="C615" s="498"/>
      <c r="D615" s="550">
        <v>5101030208.1009998</v>
      </c>
      <c r="E615" s="549" t="s">
        <v>674</v>
      </c>
      <c r="F615" s="575">
        <f t="shared" si="9"/>
        <v>0</v>
      </c>
    </row>
    <row r="616" spans="1:6">
      <c r="A616" s="574" t="s">
        <v>3357</v>
      </c>
      <c r="B616" s="574" t="s">
        <v>675</v>
      </c>
      <c r="C616" s="498"/>
      <c r="D616" s="550">
        <v>5101030211.1009998</v>
      </c>
      <c r="E616" s="549" t="s">
        <v>675</v>
      </c>
      <c r="F616" s="575">
        <f t="shared" si="9"/>
        <v>0</v>
      </c>
    </row>
    <row r="617" spans="1:6">
      <c r="A617" s="574" t="s">
        <v>3358</v>
      </c>
      <c r="B617" s="574" t="s">
        <v>676</v>
      </c>
      <c r="C617" s="498"/>
      <c r="D617" s="550">
        <v>5101040107.1009998</v>
      </c>
      <c r="E617" s="549" t="s">
        <v>676</v>
      </c>
      <c r="F617" s="575">
        <f t="shared" si="9"/>
        <v>0</v>
      </c>
    </row>
    <row r="618" spans="1:6">
      <c r="A618" s="574" t="s">
        <v>3359</v>
      </c>
      <c r="B618" s="574" t="s">
        <v>677</v>
      </c>
      <c r="C618" s="498"/>
      <c r="D618" s="550">
        <v>5101040111.1009998</v>
      </c>
      <c r="E618" s="549" t="s">
        <v>677</v>
      </c>
      <c r="F618" s="575">
        <f t="shared" si="9"/>
        <v>0</v>
      </c>
    </row>
    <row r="619" spans="1:6">
      <c r="A619" s="574" t="s">
        <v>3360</v>
      </c>
      <c r="B619" s="574" t="s">
        <v>678</v>
      </c>
      <c r="C619" s="498"/>
      <c r="D619" s="550">
        <v>5101040118.1009998</v>
      </c>
      <c r="E619" s="549" t="s">
        <v>678</v>
      </c>
      <c r="F619" s="575">
        <f t="shared" si="9"/>
        <v>0</v>
      </c>
    </row>
    <row r="620" spans="1:6">
      <c r="A620" s="574" t="s">
        <v>3361</v>
      </c>
      <c r="B620" s="574" t="s">
        <v>670</v>
      </c>
      <c r="C620" s="498"/>
      <c r="D620" s="550">
        <v>5101040202.1009998</v>
      </c>
      <c r="E620" s="551" t="s">
        <v>670</v>
      </c>
      <c r="F620" s="575">
        <f t="shared" si="9"/>
        <v>0</v>
      </c>
    </row>
    <row r="621" spans="1:6" ht="43.5">
      <c r="A621" s="574" t="s">
        <v>3362</v>
      </c>
      <c r="B621" s="574" t="s">
        <v>4005</v>
      </c>
      <c r="C621" s="498"/>
      <c r="D621" s="550">
        <v>5101040204.1009998</v>
      </c>
      <c r="E621" s="549" t="s">
        <v>679</v>
      </c>
      <c r="F621" s="575">
        <f t="shared" si="9"/>
        <v>0</v>
      </c>
    </row>
    <row r="622" spans="1:6" ht="43.5">
      <c r="A622" s="574" t="s">
        <v>3364</v>
      </c>
      <c r="B622" s="574" t="s">
        <v>4006</v>
      </c>
      <c r="C622" s="498"/>
      <c r="D622" s="550">
        <v>5101040205.1009998</v>
      </c>
      <c r="E622" s="549" t="s">
        <v>680</v>
      </c>
      <c r="F622" s="575">
        <f t="shared" si="9"/>
        <v>0</v>
      </c>
    </row>
    <row r="623" spans="1:6" ht="43.5">
      <c r="A623" s="574" t="s">
        <v>3366</v>
      </c>
      <c r="B623" s="574" t="s">
        <v>4007</v>
      </c>
      <c r="C623" s="498"/>
      <c r="D623" s="550">
        <v>5101040206.1009998</v>
      </c>
      <c r="E623" s="547" t="s">
        <v>681</v>
      </c>
      <c r="F623" s="575">
        <f t="shared" si="9"/>
        <v>0</v>
      </c>
    </row>
    <row r="624" spans="1:6" ht="43.5">
      <c r="A624" s="574" t="s">
        <v>3368</v>
      </c>
      <c r="B624" s="574" t="s">
        <v>4008</v>
      </c>
      <c r="C624" s="498"/>
      <c r="D624" s="550">
        <v>5101040207.1009998</v>
      </c>
      <c r="E624" s="547" t="s">
        <v>682</v>
      </c>
      <c r="F624" s="575">
        <f t="shared" si="9"/>
        <v>0</v>
      </c>
    </row>
    <row r="625" spans="1:6">
      <c r="A625" s="574" t="s">
        <v>3370</v>
      </c>
      <c r="B625" s="574" t="s">
        <v>4009</v>
      </c>
      <c r="C625" s="498"/>
      <c r="D625" s="548">
        <v>5102010106.1009998</v>
      </c>
      <c r="E625" s="547" t="s">
        <v>683</v>
      </c>
      <c r="F625" s="575">
        <f t="shared" si="9"/>
        <v>0</v>
      </c>
    </row>
    <row r="626" spans="1:6">
      <c r="A626" s="574" t="s">
        <v>3372</v>
      </c>
      <c r="B626" s="574" t="s">
        <v>4010</v>
      </c>
      <c r="C626" s="498"/>
      <c r="D626" s="550">
        <v>5102010199.1009998</v>
      </c>
      <c r="E626" s="549" t="s">
        <v>684</v>
      </c>
      <c r="F626" s="575">
        <f t="shared" si="9"/>
        <v>0</v>
      </c>
    </row>
    <row r="627" spans="1:6">
      <c r="A627" s="574" t="s">
        <v>4011</v>
      </c>
      <c r="B627" s="574" t="s">
        <v>685</v>
      </c>
      <c r="C627" s="498"/>
      <c r="D627" s="550">
        <v>5102010199.1020002</v>
      </c>
      <c r="E627" s="549" t="s">
        <v>685</v>
      </c>
      <c r="F627" s="575">
        <f t="shared" si="9"/>
        <v>0</v>
      </c>
    </row>
    <row r="628" spans="1:6">
      <c r="A628" s="574" t="s">
        <v>3374</v>
      </c>
      <c r="B628" s="574" t="s">
        <v>4012</v>
      </c>
      <c r="C628" s="498"/>
      <c r="D628" s="550">
        <v>5102030199.1009998</v>
      </c>
      <c r="E628" s="549" t="s">
        <v>686</v>
      </c>
      <c r="F628" s="575">
        <f t="shared" si="9"/>
        <v>0</v>
      </c>
    </row>
    <row r="629" spans="1:6">
      <c r="A629" s="574" t="s">
        <v>4013</v>
      </c>
      <c r="B629" s="574" t="s">
        <v>4014</v>
      </c>
      <c r="C629" s="498"/>
      <c r="D629" s="548">
        <v>5102030199.1020002</v>
      </c>
      <c r="E629" s="547" t="s">
        <v>687</v>
      </c>
      <c r="F629" s="575">
        <f t="shared" si="9"/>
        <v>0</v>
      </c>
    </row>
    <row r="630" spans="1:6">
      <c r="A630" s="574" t="s">
        <v>3376</v>
      </c>
      <c r="B630" s="574" t="s">
        <v>4015</v>
      </c>
      <c r="C630" s="498"/>
      <c r="D630" s="550">
        <v>5103010102.1009998</v>
      </c>
      <c r="E630" s="549" t="s">
        <v>688</v>
      </c>
      <c r="F630" s="575">
        <f t="shared" si="9"/>
        <v>0</v>
      </c>
    </row>
    <row r="631" spans="1:6">
      <c r="A631" s="574" t="s">
        <v>4016</v>
      </c>
      <c r="B631" s="574" t="s">
        <v>4017</v>
      </c>
      <c r="C631" s="498"/>
      <c r="D631" s="548">
        <v>5103010102.1020002</v>
      </c>
      <c r="E631" s="547" t="s">
        <v>689</v>
      </c>
      <c r="F631" s="575">
        <f t="shared" ref="F631:F694" si="10">+A630-D631</f>
        <v>-1.0004043579101563E-3</v>
      </c>
    </row>
    <row r="632" spans="1:6">
      <c r="A632" s="574" t="s">
        <v>3378</v>
      </c>
      <c r="B632" s="574" t="s">
        <v>4018</v>
      </c>
      <c r="C632" s="498"/>
      <c r="D632" s="550">
        <v>5103010103.1009998</v>
      </c>
      <c r="E632" s="549" t="s">
        <v>690</v>
      </c>
      <c r="F632" s="575">
        <f t="shared" si="10"/>
        <v>-0.99899959564208984</v>
      </c>
    </row>
    <row r="633" spans="1:6">
      <c r="A633" s="574" t="s">
        <v>4019</v>
      </c>
      <c r="B633" s="574" t="s">
        <v>4020</v>
      </c>
      <c r="C633" s="498"/>
      <c r="D633" s="548">
        <v>5103010103.1020002</v>
      </c>
      <c r="E633" s="549" t="s">
        <v>691</v>
      </c>
      <c r="F633" s="575">
        <f t="shared" si="10"/>
        <v>-1.0004043579101563E-3</v>
      </c>
    </row>
    <row r="634" spans="1:6">
      <c r="A634" s="574" t="s">
        <v>3380</v>
      </c>
      <c r="B634" s="574" t="s">
        <v>4021</v>
      </c>
      <c r="C634" s="498"/>
      <c r="D634" s="548">
        <v>5103010199.1009998</v>
      </c>
      <c r="E634" s="549" t="s">
        <v>692</v>
      </c>
      <c r="F634" s="575">
        <f t="shared" si="10"/>
        <v>-95.99899959564209</v>
      </c>
    </row>
    <row r="635" spans="1:6">
      <c r="A635" s="574" t="s">
        <v>4022</v>
      </c>
      <c r="B635" s="574" t="s">
        <v>4023</v>
      </c>
      <c r="C635" s="498"/>
      <c r="D635" s="548">
        <v>5103010199.1020002</v>
      </c>
      <c r="E635" s="549" t="s">
        <v>693</v>
      </c>
      <c r="F635" s="575">
        <f t="shared" si="10"/>
        <v>-1.0004043579101563E-3</v>
      </c>
    </row>
    <row r="636" spans="1:6">
      <c r="A636" s="574" t="s">
        <v>3382</v>
      </c>
      <c r="B636" s="574" t="s">
        <v>694</v>
      </c>
      <c r="C636" s="498"/>
      <c r="D636" s="550">
        <v>5104010104.1009998</v>
      </c>
      <c r="E636" s="549" t="s">
        <v>694</v>
      </c>
      <c r="F636" s="575">
        <f t="shared" si="10"/>
        <v>-999904.99899959564</v>
      </c>
    </row>
    <row r="637" spans="1:6">
      <c r="A637" s="574" t="s">
        <v>3383</v>
      </c>
      <c r="B637" s="574" t="s">
        <v>695</v>
      </c>
      <c r="C637" s="498"/>
      <c r="D637" s="550">
        <v>5104010104.1020002</v>
      </c>
      <c r="E637" s="549" t="s">
        <v>695</v>
      </c>
      <c r="F637" s="575">
        <f t="shared" si="10"/>
        <v>-1.0004043579101563E-3</v>
      </c>
    </row>
    <row r="638" spans="1:6">
      <c r="A638" s="574" t="s">
        <v>3384</v>
      </c>
      <c r="B638" s="574" t="s">
        <v>696</v>
      </c>
      <c r="C638" s="498"/>
      <c r="D638" s="550">
        <v>5104010104.1029997</v>
      </c>
      <c r="E638" s="549" t="s">
        <v>696</v>
      </c>
      <c r="F638" s="575">
        <f t="shared" si="10"/>
        <v>-9.9945068359375E-4</v>
      </c>
    </row>
    <row r="639" spans="1:6">
      <c r="A639" s="574" t="s">
        <v>3385</v>
      </c>
      <c r="B639" s="574" t="s">
        <v>697</v>
      </c>
      <c r="C639" s="498"/>
      <c r="D639" s="548">
        <v>5104010104.1040001</v>
      </c>
      <c r="E639" s="547" t="s">
        <v>697</v>
      </c>
      <c r="F639" s="575">
        <f t="shared" si="10"/>
        <v>-1.0004043579101563E-3</v>
      </c>
    </row>
    <row r="640" spans="1:6">
      <c r="A640" s="574" t="s">
        <v>3386</v>
      </c>
      <c r="B640" s="574" t="s">
        <v>698</v>
      </c>
      <c r="C640" s="498"/>
      <c r="D640" s="550">
        <v>5104010104.1049995</v>
      </c>
      <c r="E640" s="549" t="s">
        <v>698</v>
      </c>
      <c r="F640" s="575">
        <f t="shared" si="10"/>
        <v>-9.9945068359375E-4</v>
      </c>
    </row>
    <row r="641" spans="1:6">
      <c r="A641" s="574" t="s">
        <v>3388</v>
      </c>
      <c r="B641" s="574" t="s">
        <v>699</v>
      </c>
      <c r="C641" s="498"/>
      <c r="D641" s="548">
        <v>5104010104.1059999</v>
      </c>
      <c r="E641" s="547" t="s">
        <v>699</v>
      </c>
      <c r="F641" s="575">
        <f t="shared" si="10"/>
        <v>-1.0004043579101563E-3</v>
      </c>
    </row>
    <row r="642" spans="1:6">
      <c r="A642" s="574" t="s">
        <v>3389</v>
      </c>
      <c r="B642" s="574" t="s">
        <v>700</v>
      </c>
      <c r="C642" s="498"/>
      <c r="D642" s="550">
        <v>5104010104.1070004</v>
      </c>
      <c r="E642" s="549" t="s">
        <v>700</v>
      </c>
      <c r="F642" s="575">
        <f t="shared" si="10"/>
        <v>-1.0004043579101563E-3</v>
      </c>
    </row>
    <row r="643" spans="1:6">
      <c r="A643" s="574" t="s">
        <v>3390</v>
      </c>
      <c r="B643" s="574" t="s">
        <v>701</v>
      </c>
      <c r="C643" s="498"/>
      <c r="D643" s="548">
        <v>5104010104.1079998</v>
      </c>
      <c r="E643" s="549" t="s">
        <v>701</v>
      </c>
      <c r="F643" s="575">
        <f t="shared" si="10"/>
        <v>-9.9945068359375E-4</v>
      </c>
    </row>
    <row r="644" spans="1:6">
      <c r="A644" s="574" t="s">
        <v>3391</v>
      </c>
      <c r="B644" s="574" t="s">
        <v>702</v>
      </c>
      <c r="C644" s="498"/>
      <c r="D644" s="548">
        <v>5104010104.1090002</v>
      </c>
      <c r="E644" s="547" t="s">
        <v>702</v>
      </c>
      <c r="F644" s="575">
        <f t="shared" si="10"/>
        <v>-1.0004043579101563E-3</v>
      </c>
    </row>
    <row r="645" spans="1:6">
      <c r="A645" s="574" t="s">
        <v>3392</v>
      </c>
      <c r="B645" s="574" t="s">
        <v>703</v>
      </c>
      <c r="C645" s="498"/>
      <c r="D645" s="548">
        <v>5104010107.1009998</v>
      </c>
      <c r="E645" s="549" t="s">
        <v>703</v>
      </c>
      <c r="F645" s="575">
        <f t="shared" si="10"/>
        <v>-2.991999626159668</v>
      </c>
    </row>
    <row r="646" spans="1:6">
      <c r="A646" s="574" t="s">
        <v>3393</v>
      </c>
      <c r="B646" s="574" t="s">
        <v>704</v>
      </c>
      <c r="C646" s="498"/>
      <c r="D646" s="550">
        <v>5104010107.1020002</v>
      </c>
      <c r="E646" s="549" t="s">
        <v>704</v>
      </c>
      <c r="F646" s="575">
        <f t="shared" si="10"/>
        <v>-1.0004043579101563E-3</v>
      </c>
    </row>
    <row r="647" spans="1:6">
      <c r="A647" s="574" t="s">
        <v>3394</v>
      </c>
      <c r="B647" s="574" t="s">
        <v>705</v>
      </c>
      <c r="C647" s="498"/>
      <c r="D647" s="550">
        <v>5104010107.1029997</v>
      </c>
      <c r="E647" s="549" t="s">
        <v>705</v>
      </c>
      <c r="F647" s="575">
        <f t="shared" si="10"/>
        <v>-9.9945068359375E-4</v>
      </c>
    </row>
    <row r="648" spans="1:6">
      <c r="A648" s="574" t="s">
        <v>3395</v>
      </c>
      <c r="B648" s="574" t="s">
        <v>706</v>
      </c>
      <c r="C648" s="498"/>
      <c r="D648" s="550">
        <v>5104010107.1040001</v>
      </c>
      <c r="E648" s="549" t="s">
        <v>706</v>
      </c>
      <c r="F648" s="575">
        <f t="shared" si="10"/>
        <v>-1.0004043579101563E-3</v>
      </c>
    </row>
    <row r="649" spans="1:6">
      <c r="A649" s="574" t="s">
        <v>3396</v>
      </c>
      <c r="B649" s="574" t="s">
        <v>707</v>
      </c>
      <c r="C649" s="498"/>
      <c r="D649" s="548">
        <v>5104010107.1049995</v>
      </c>
      <c r="E649" s="547" t="s">
        <v>707</v>
      </c>
      <c r="F649" s="575">
        <f t="shared" si="10"/>
        <v>-9.9945068359375E-4</v>
      </c>
    </row>
    <row r="650" spans="1:6">
      <c r="A650" s="574" t="s">
        <v>3397</v>
      </c>
      <c r="B650" s="574" t="s">
        <v>708</v>
      </c>
      <c r="C650" s="498"/>
      <c r="D650" s="548">
        <v>5104010107.1059999</v>
      </c>
      <c r="E650" s="547" t="s">
        <v>708</v>
      </c>
      <c r="F650" s="575">
        <f t="shared" si="10"/>
        <v>-1.0004043579101563E-3</v>
      </c>
    </row>
    <row r="651" spans="1:6">
      <c r="A651" s="574" t="s">
        <v>3398</v>
      </c>
      <c r="B651" s="574" t="s">
        <v>709</v>
      </c>
      <c r="C651" s="498"/>
      <c r="D651" s="548">
        <v>5104010107.1070004</v>
      </c>
      <c r="E651" s="547" t="s">
        <v>709</v>
      </c>
      <c r="F651" s="575">
        <f t="shared" si="10"/>
        <v>-1.0004043579101563E-3</v>
      </c>
    </row>
    <row r="652" spans="1:6">
      <c r="A652" s="574" t="s">
        <v>3399</v>
      </c>
      <c r="B652" s="574" t="s">
        <v>710</v>
      </c>
      <c r="C652" s="498"/>
      <c r="D652" s="550">
        <v>5104010107.1079998</v>
      </c>
      <c r="E652" s="549" t="s">
        <v>710</v>
      </c>
      <c r="F652" s="575">
        <f t="shared" si="10"/>
        <v>-9.9945068359375E-4</v>
      </c>
    </row>
    <row r="653" spans="1:6">
      <c r="A653" s="574" t="s">
        <v>3400</v>
      </c>
      <c r="B653" s="574" t="s">
        <v>711</v>
      </c>
      <c r="C653" s="498"/>
      <c r="D653" s="550">
        <v>5104010107.1090002</v>
      </c>
      <c r="E653" s="549" t="s">
        <v>711</v>
      </c>
      <c r="F653" s="575">
        <f t="shared" si="10"/>
        <v>-1.0004043579101563E-3</v>
      </c>
    </row>
    <row r="654" spans="1:6">
      <c r="A654" s="574" t="s">
        <v>3401</v>
      </c>
      <c r="B654" s="574" t="s">
        <v>712</v>
      </c>
      <c r="C654" s="498"/>
      <c r="D654" s="550">
        <v>5104010107.1099997</v>
      </c>
      <c r="E654" s="549" t="s">
        <v>712</v>
      </c>
      <c r="F654" s="575">
        <f t="shared" si="10"/>
        <v>-9.9945068359375E-4</v>
      </c>
    </row>
    <row r="655" spans="1:6">
      <c r="A655" s="574" t="s">
        <v>3402</v>
      </c>
      <c r="B655" s="574" t="s">
        <v>713</v>
      </c>
      <c r="C655" s="498"/>
      <c r="D655" s="550">
        <v>5104010107.1110001</v>
      </c>
      <c r="E655" s="549" t="s">
        <v>713</v>
      </c>
      <c r="F655" s="575">
        <f t="shared" si="10"/>
        <v>-1.0004043579101563E-3</v>
      </c>
    </row>
    <row r="656" spans="1:6">
      <c r="A656" s="574" t="s">
        <v>3403</v>
      </c>
      <c r="B656" s="574" t="s">
        <v>714</v>
      </c>
      <c r="C656" s="498"/>
      <c r="D656" s="550">
        <v>5104010107.1120005</v>
      </c>
      <c r="E656" s="549" t="s">
        <v>714</v>
      </c>
      <c r="F656" s="575">
        <f t="shared" si="10"/>
        <v>-1.0004043579101563E-3</v>
      </c>
    </row>
    <row r="657" spans="1:6">
      <c r="A657" s="574" t="s">
        <v>3404</v>
      </c>
      <c r="B657" s="574" t="s">
        <v>715</v>
      </c>
      <c r="C657" s="498"/>
      <c r="D657" s="550">
        <v>5104010107.1129999</v>
      </c>
      <c r="E657" s="549" t="s">
        <v>715</v>
      </c>
      <c r="F657" s="575">
        <f t="shared" si="10"/>
        <v>-9.9945068359375E-4</v>
      </c>
    </row>
    <row r="658" spans="1:6">
      <c r="A658" s="574" t="s">
        <v>3405</v>
      </c>
      <c r="B658" s="574" t="s">
        <v>716</v>
      </c>
      <c r="C658" s="498"/>
      <c r="D658" s="550">
        <v>5104010110.1009998</v>
      </c>
      <c r="E658" s="549" t="s">
        <v>716</v>
      </c>
      <c r="F658" s="575">
        <f t="shared" si="10"/>
        <v>-2.9879999160766602</v>
      </c>
    </row>
    <row r="659" spans="1:6">
      <c r="A659" s="574" t="s">
        <v>3406</v>
      </c>
      <c r="B659" s="574" t="s">
        <v>717</v>
      </c>
      <c r="C659" s="498"/>
      <c r="D659" s="550">
        <v>5104010112.1009998</v>
      </c>
      <c r="E659" s="549" t="s">
        <v>717</v>
      </c>
      <c r="F659" s="575">
        <f t="shared" si="10"/>
        <v>-2</v>
      </c>
    </row>
    <row r="660" spans="1:6">
      <c r="A660" s="574" t="s">
        <v>3407</v>
      </c>
      <c r="B660" s="574" t="s">
        <v>718</v>
      </c>
      <c r="C660" s="498"/>
      <c r="D660" s="548">
        <v>5104010112.1029997</v>
      </c>
      <c r="E660" s="547" t="s">
        <v>718</v>
      </c>
      <c r="F660" s="575">
        <f t="shared" si="10"/>
        <v>-1.9998550415039063E-3</v>
      </c>
    </row>
    <row r="661" spans="1:6">
      <c r="A661" s="574" t="s">
        <v>3408</v>
      </c>
      <c r="B661" s="574" t="s">
        <v>719</v>
      </c>
      <c r="C661" s="498"/>
      <c r="D661" s="550">
        <v>5104010112.1059999</v>
      </c>
      <c r="E661" s="549" t="s">
        <v>719</v>
      </c>
      <c r="F661" s="575">
        <f t="shared" si="10"/>
        <v>-3.0002593994140625E-3</v>
      </c>
    </row>
    <row r="662" spans="1:6">
      <c r="A662" s="574" t="s">
        <v>3409</v>
      </c>
      <c r="B662" s="574" t="s">
        <v>720</v>
      </c>
      <c r="C662" s="498"/>
      <c r="D662" s="550">
        <v>5104010112.1079998</v>
      </c>
      <c r="E662" s="549" t="s">
        <v>720</v>
      </c>
      <c r="F662" s="575">
        <f t="shared" si="10"/>
        <v>-1.9998550415039063E-3</v>
      </c>
    </row>
    <row r="663" spans="1:6">
      <c r="A663" s="574" t="s">
        <v>3410</v>
      </c>
      <c r="B663" s="574" t="s">
        <v>721</v>
      </c>
      <c r="C663" s="498"/>
      <c r="D663" s="550">
        <v>5104010112.1099997</v>
      </c>
      <c r="E663" s="549" t="s">
        <v>721</v>
      </c>
      <c r="F663" s="575">
        <f t="shared" si="10"/>
        <v>-1.9998550415039063E-3</v>
      </c>
    </row>
    <row r="664" spans="1:6">
      <c r="A664" s="574" t="s">
        <v>3411</v>
      </c>
      <c r="B664" s="574" t="s">
        <v>722</v>
      </c>
      <c r="C664" s="498"/>
      <c r="D664" s="548">
        <v>5104010112.1110001</v>
      </c>
      <c r="E664" s="547" t="s">
        <v>722</v>
      </c>
      <c r="F664" s="575">
        <f t="shared" si="10"/>
        <v>-1.0004043579101563E-3</v>
      </c>
    </row>
    <row r="665" spans="1:6">
      <c r="A665" s="574" t="s">
        <v>3412</v>
      </c>
      <c r="B665" s="574" t="s">
        <v>723</v>
      </c>
      <c r="C665" s="498"/>
      <c r="D665" s="550">
        <v>5104010112.1120005</v>
      </c>
      <c r="E665" s="549" t="s">
        <v>723</v>
      </c>
      <c r="F665" s="575">
        <f t="shared" si="10"/>
        <v>-1.0004043579101563E-3</v>
      </c>
    </row>
    <row r="666" spans="1:6">
      <c r="A666" s="574" t="s">
        <v>3413</v>
      </c>
      <c r="B666" s="574" t="s">
        <v>724</v>
      </c>
      <c r="C666" s="498"/>
      <c r="D666" s="550">
        <v>5104010112.1129999</v>
      </c>
      <c r="E666" s="549" t="s">
        <v>724</v>
      </c>
      <c r="F666" s="575">
        <f t="shared" si="10"/>
        <v>-9.9945068359375E-4</v>
      </c>
    </row>
    <row r="667" spans="1:6">
      <c r="A667" s="574" t="s">
        <v>3414</v>
      </c>
      <c r="B667" s="574" t="s">
        <v>725</v>
      </c>
      <c r="C667" s="498"/>
      <c r="D667" s="548">
        <v>5104010112.1140003</v>
      </c>
      <c r="E667" s="547" t="s">
        <v>725</v>
      </c>
      <c r="F667" s="575">
        <f t="shared" si="10"/>
        <v>-1.0004043579101563E-3</v>
      </c>
    </row>
    <row r="668" spans="1:6">
      <c r="A668" s="574" t="s">
        <v>3415</v>
      </c>
      <c r="B668" s="574" t="s">
        <v>726</v>
      </c>
      <c r="C668" s="498"/>
      <c r="D668" s="550">
        <v>5104010112.1149998</v>
      </c>
      <c r="E668" s="549" t="s">
        <v>726</v>
      </c>
      <c r="F668" s="575">
        <f t="shared" si="10"/>
        <v>-9.9945068359375E-4</v>
      </c>
    </row>
    <row r="669" spans="1:6">
      <c r="A669" s="574" t="s">
        <v>3416</v>
      </c>
      <c r="B669" s="574" t="s">
        <v>727</v>
      </c>
      <c r="C669" s="498"/>
      <c r="D669" s="550">
        <v>5104010114.1009998</v>
      </c>
      <c r="E669" s="549" t="s">
        <v>727</v>
      </c>
      <c r="F669" s="575">
        <f t="shared" si="10"/>
        <v>-1.9860000610351563</v>
      </c>
    </row>
    <row r="670" spans="1:6">
      <c r="A670" s="574" t="s">
        <v>3417</v>
      </c>
      <c r="B670" s="574" t="s">
        <v>728</v>
      </c>
      <c r="C670" s="498"/>
      <c r="D670" s="550">
        <v>5104010115.1009998</v>
      </c>
      <c r="E670" s="549" t="s">
        <v>728</v>
      </c>
      <c r="F670" s="575">
        <f t="shared" si="10"/>
        <v>-1</v>
      </c>
    </row>
    <row r="671" spans="1:6">
      <c r="A671" s="574" t="s">
        <v>3418</v>
      </c>
      <c r="B671" s="574" t="s">
        <v>729</v>
      </c>
      <c r="C671" s="498"/>
      <c r="D671" s="550">
        <v>5104020101.1009998</v>
      </c>
      <c r="E671" s="549" t="s">
        <v>729</v>
      </c>
      <c r="F671" s="575">
        <f t="shared" si="10"/>
        <v>-9986</v>
      </c>
    </row>
    <row r="672" spans="1:6">
      <c r="A672" s="574" t="s">
        <v>3419</v>
      </c>
      <c r="B672" s="574" t="s">
        <v>730</v>
      </c>
      <c r="C672" s="498"/>
      <c r="D672" s="548">
        <v>5104020103.1009998</v>
      </c>
      <c r="E672" s="547" t="s">
        <v>730</v>
      </c>
      <c r="F672" s="575">
        <f t="shared" si="10"/>
        <v>-2</v>
      </c>
    </row>
    <row r="673" spans="1:6">
      <c r="A673" s="574" t="s">
        <v>3420</v>
      </c>
      <c r="B673" s="574" t="s">
        <v>731</v>
      </c>
      <c r="C673" s="498"/>
      <c r="D673" s="550">
        <v>5104020105.1009998</v>
      </c>
      <c r="E673" s="549" t="s">
        <v>731</v>
      </c>
      <c r="F673" s="575">
        <f t="shared" si="10"/>
        <v>-2</v>
      </c>
    </row>
    <row r="674" spans="1:6">
      <c r="A674" s="574" t="s">
        <v>3421</v>
      </c>
      <c r="B674" s="574" t="s">
        <v>732</v>
      </c>
      <c r="C674" s="498"/>
      <c r="D674" s="550">
        <v>5104020106.1009998</v>
      </c>
      <c r="E674" s="549" t="s">
        <v>732</v>
      </c>
      <c r="F674" s="575">
        <f t="shared" si="10"/>
        <v>-1</v>
      </c>
    </row>
    <row r="675" spans="1:6">
      <c r="A675" s="574" t="s">
        <v>3422</v>
      </c>
      <c r="B675" s="574" t="s">
        <v>733</v>
      </c>
      <c r="C675" s="498"/>
      <c r="D675" s="550">
        <v>5104020107.1009998</v>
      </c>
      <c r="E675" s="549" t="s">
        <v>733</v>
      </c>
      <c r="F675" s="575">
        <f t="shared" si="10"/>
        <v>-1</v>
      </c>
    </row>
    <row r="676" spans="1:6">
      <c r="A676" s="574" t="s">
        <v>3423</v>
      </c>
      <c r="B676" s="574" t="s">
        <v>734</v>
      </c>
      <c r="C676" s="498"/>
      <c r="D676" s="550">
        <v>5104030202.1009998</v>
      </c>
      <c r="E676" s="549" t="s">
        <v>734</v>
      </c>
      <c r="F676" s="575">
        <f t="shared" si="10"/>
        <v>-10095</v>
      </c>
    </row>
    <row r="677" spans="1:6">
      <c r="A677" s="574" t="s">
        <v>3424</v>
      </c>
      <c r="B677" s="574" t="s">
        <v>735</v>
      </c>
      <c r="C677" s="498"/>
      <c r="D677" s="550">
        <v>5104030203.1009998</v>
      </c>
      <c r="E677" s="549" t="s">
        <v>735</v>
      </c>
      <c r="F677" s="575">
        <f t="shared" si="10"/>
        <v>-1</v>
      </c>
    </row>
    <row r="678" spans="1:6">
      <c r="A678" s="574" t="s">
        <v>3425</v>
      </c>
      <c r="B678" s="574" t="s">
        <v>736</v>
      </c>
      <c r="C678" s="498"/>
      <c r="D678" s="550">
        <v>5104030205.1009998</v>
      </c>
      <c r="E678" s="549" t="s">
        <v>736</v>
      </c>
      <c r="F678" s="575">
        <f t="shared" si="10"/>
        <v>-2</v>
      </c>
    </row>
    <row r="679" spans="1:6">
      <c r="A679" s="574" t="s">
        <v>3426</v>
      </c>
      <c r="B679" s="574" t="s">
        <v>737</v>
      </c>
      <c r="C679" s="498"/>
      <c r="D679" s="550">
        <v>5104030205.1020002</v>
      </c>
      <c r="E679" s="549" t="s">
        <v>737</v>
      </c>
      <c r="F679" s="575">
        <f t="shared" si="10"/>
        <v>-1.0004043579101563E-3</v>
      </c>
    </row>
    <row r="680" spans="1:6">
      <c r="A680" s="574" t="s">
        <v>3427</v>
      </c>
      <c r="B680" s="574" t="s">
        <v>738</v>
      </c>
      <c r="C680" s="498"/>
      <c r="D680" s="550">
        <v>5104030205.1029997</v>
      </c>
      <c r="E680" s="549" t="s">
        <v>738</v>
      </c>
      <c r="F680" s="575">
        <f t="shared" si="10"/>
        <v>-9.9945068359375E-4</v>
      </c>
    </row>
    <row r="681" spans="1:6">
      <c r="A681" s="574" t="s">
        <v>3428</v>
      </c>
      <c r="B681" s="574" t="s">
        <v>739</v>
      </c>
      <c r="C681" s="498"/>
      <c r="D681" s="550">
        <v>5104030205.1040001</v>
      </c>
      <c r="E681" s="549" t="s">
        <v>739</v>
      </c>
      <c r="F681" s="575">
        <f t="shared" si="10"/>
        <v>-1.0004043579101563E-3</v>
      </c>
    </row>
    <row r="682" spans="1:6">
      <c r="A682" s="574" t="s">
        <v>3429</v>
      </c>
      <c r="B682" s="574" t="s">
        <v>740</v>
      </c>
      <c r="C682" s="498"/>
      <c r="D682" s="550">
        <v>5104030205.1120005</v>
      </c>
      <c r="E682" s="549" t="s">
        <v>740</v>
      </c>
      <c r="F682" s="575">
        <f t="shared" si="10"/>
        <v>-8.0003738403320313E-3</v>
      </c>
    </row>
    <row r="683" spans="1:6">
      <c r="A683" s="574" t="s">
        <v>3430</v>
      </c>
      <c r="B683" s="574" t="s">
        <v>741</v>
      </c>
      <c r="C683" s="498"/>
      <c r="D683" s="548">
        <v>5104030205.1129999</v>
      </c>
      <c r="E683" s="549" t="s">
        <v>741</v>
      </c>
      <c r="F683" s="575">
        <f t="shared" si="10"/>
        <v>-9.9945068359375E-4</v>
      </c>
    </row>
    <row r="684" spans="1:6">
      <c r="A684" s="574" t="s">
        <v>3431</v>
      </c>
      <c r="B684" s="574" t="s">
        <v>742</v>
      </c>
      <c r="C684" s="498"/>
      <c r="D684" s="548">
        <v>5104030205.1169996</v>
      </c>
      <c r="E684" s="547" t="s">
        <v>742</v>
      </c>
      <c r="F684" s="575">
        <f t="shared" si="10"/>
        <v>-3.9997100830078125E-3</v>
      </c>
    </row>
    <row r="685" spans="1:6">
      <c r="A685" s="574" t="s">
        <v>3432</v>
      </c>
      <c r="B685" s="574" t="s">
        <v>743</v>
      </c>
      <c r="C685" s="498"/>
      <c r="D685" s="548">
        <v>5104030205.118</v>
      </c>
      <c r="E685" s="547" t="s">
        <v>743</v>
      </c>
      <c r="F685" s="575">
        <f t="shared" si="10"/>
        <v>-1.0004043579101563E-3</v>
      </c>
    </row>
    <row r="686" spans="1:6">
      <c r="A686" s="574" t="s">
        <v>3433</v>
      </c>
      <c r="B686" s="574" t="s">
        <v>2458</v>
      </c>
      <c r="C686" s="498"/>
      <c r="D686" s="550">
        <v>5104030206.1009998</v>
      </c>
      <c r="E686" s="549" t="s">
        <v>744</v>
      </c>
      <c r="F686" s="575">
        <f t="shared" si="10"/>
        <v>-0.98299980163574219</v>
      </c>
    </row>
    <row r="687" spans="1:6">
      <c r="A687" s="574" t="s">
        <v>3434</v>
      </c>
      <c r="B687" s="574" t="s">
        <v>745</v>
      </c>
      <c r="C687" s="498"/>
      <c r="D687" s="550">
        <v>5104030207.1009998</v>
      </c>
      <c r="E687" s="549" t="s">
        <v>745</v>
      </c>
      <c r="F687" s="575">
        <f t="shared" si="10"/>
        <v>-1</v>
      </c>
    </row>
    <row r="688" spans="1:6">
      <c r="A688" s="574" t="s">
        <v>3435</v>
      </c>
      <c r="B688" s="574" t="s">
        <v>746</v>
      </c>
      <c r="C688" s="498"/>
      <c r="D688" s="550">
        <v>5104030208.1009998</v>
      </c>
      <c r="E688" s="549" t="s">
        <v>746</v>
      </c>
      <c r="F688" s="575">
        <f t="shared" si="10"/>
        <v>-1</v>
      </c>
    </row>
    <row r="689" spans="1:6">
      <c r="A689" s="574" t="s">
        <v>3436</v>
      </c>
      <c r="B689" s="574" t="s">
        <v>747</v>
      </c>
      <c r="C689" s="498"/>
      <c r="D689" s="548">
        <v>5104030210.1009998</v>
      </c>
      <c r="E689" s="547" t="s">
        <v>747</v>
      </c>
      <c r="F689" s="575">
        <f t="shared" si="10"/>
        <v>-2</v>
      </c>
    </row>
    <row r="690" spans="1:6">
      <c r="A690" s="574" t="s">
        <v>3437</v>
      </c>
      <c r="B690" s="574" t="s">
        <v>748</v>
      </c>
      <c r="C690" s="498"/>
      <c r="D690" s="550">
        <v>5104030212.1009998</v>
      </c>
      <c r="E690" s="549" t="s">
        <v>748</v>
      </c>
      <c r="F690" s="575">
        <f t="shared" si="10"/>
        <v>-2</v>
      </c>
    </row>
    <row r="691" spans="1:6">
      <c r="A691" s="574" t="s">
        <v>3438</v>
      </c>
      <c r="B691" s="574" t="s">
        <v>749</v>
      </c>
      <c r="C691" s="498"/>
      <c r="D691" s="548">
        <v>5104030217.1009998</v>
      </c>
      <c r="E691" s="549" t="s">
        <v>749</v>
      </c>
      <c r="F691" s="575">
        <f t="shared" si="10"/>
        <v>-5</v>
      </c>
    </row>
    <row r="692" spans="1:6">
      <c r="A692" s="574" t="s">
        <v>3439</v>
      </c>
      <c r="B692" s="574" t="s">
        <v>750</v>
      </c>
      <c r="C692" s="498"/>
      <c r="D692" s="550">
        <v>5104030218.1009998</v>
      </c>
      <c r="E692" s="549" t="s">
        <v>750</v>
      </c>
      <c r="F692" s="575">
        <f t="shared" si="10"/>
        <v>-1</v>
      </c>
    </row>
    <row r="693" spans="1:6">
      <c r="A693" s="574" t="s">
        <v>3440</v>
      </c>
      <c r="B693" s="574" t="s">
        <v>751</v>
      </c>
      <c r="C693" s="498"/>
      <c r="D693" s="550">
        <v>5104030219.1009998</v>
      </c>
      <c r="E693" s="549" t="s">
        <v>751</v>
      </c>
      <c r="F693" s="575">
        <f t="shared" si="10"/>
        <v>-1</v>
      </c>
    </row>
    <row r="694" spans="1:6">
      <c r="A694" s="574" t="s">
        <v>3441</v>
      </c>
      <c r="B694" s="574" t="s">
        <v>752</v>
      </c>
      <c r="C694" s="498"/>
      <c r="D694" s="550">
        <v>5104030220.1009998</v>
      </c>
      <c r="E694" s="549" t="s">
        <v>752</v>
      </c>
      <c r="F694" s="575">
        <f t="shared" si="10"/>
        <v>-1</v>
      </c>
    </row>
    <row r="695" spans="1:6">
      <c r="A695" s="574" t="s">
        <v>3444</v>
      </c>
      <c r="B695" s="574" t="s">
        <v>753</v>
      </c>
      <c r="C695" s="498"/>
      <c r="D695" s="550">
        <v>5104030299.1020002</v>
      </c>
      <c r="E695" s="549" t="s">
        <v>753</v>
      </c>
      <c r="F695" s="575">
        <f t="shared" ref="F695:F758" si="11">+A694-D695</f>
        <v>-79.00100040435791</v>
      </c>
    </row>
    <row r="696" spans="1:6">
      <c r="A696" s="574" t="s">
        <v>3446</v>
      </c>
      <c r="B696" s="574" t="s">
        <v>754</v>
      </c>
      <c r="C696" s="498"/>
      <c r="D696" s="548">
        <v>5104030299.1029997</v>
      </c>
      <c r="E696" s="547" t="s">
        <v>754</v>
      </c>
      <c r="F696" s="575">
        <f t="shared" si="11"/>
        <v>-9.9945068359375E-4</v>
      </c>
    </row>
    <row r="697" spans="1:6">
      <c r="A697" s="574" t="s">
        <v>3448</v>
      </c>
      <c r="B697" s="574" t="s">
        <v>755</v>
      </c>
      <c r="C697" s="498"/>
      <c r="D697" s="550">
        <v>5104030299.1040001</v>
      </c>
      <c r="E697" s="549" t="s">
        <v>755</v>
      </c>
      <c r="F697" s="575">
        <f t="shared" si="11"/>
        <v>-1.0004043579101563E-3</v>
      </c>
    </row>
    <row r="698" spans="1:6">
      <c r="A698" s="574" t="s">
        <v>4024</v>
      </c>
      <c r="B698" s="574" t="s">
        <v>756</v>
      </c>
      <c r="C698" s="498"/>
      <c r="D698" s="548">
        <v>5104030299.1049995</v>
      </c>
      <c r="E698" s="547" t="s">
        <v>756</v>
      </c>
      <c r="F698" s="575">
        <f t="shared" si="11"/>
        <v>-9.9945068359375E-4</v>
      </c>
    </row>
    <row r="699" spans="1:6">
      <c r="A699" s="574" t="s">
        <v>3449</v>
      </c>
      <c r="B699" s="574" t="s">
        <v>757</v>
      </c>
      <c r="C699" s="498"/>
      <c r="D699" s="548">
        <v>5104030299.2019997</v>
      </c>
      <c r="E699" s="547" t="s">
        <v>757</v>
      </c>
      <c r="F699" s="575">
        <f t="shared" si="11"/>
        <v>-9.70001220703125E-2</v>
      </c>
    </row>
    <row r="700" spans="1:6">
      <c r="A700" s="574" t="s">
        <v>3451</v>
      </c>
      <c r="B700" s="574" t="s">
        <v>758</v>
      </c>
      <c r="C700" s="498"/>
      <c r="D700" s="550">
        <v>5104030299.2030001</v>
      </c>
      <c r="E700" s="549" t="s">
        <v>758</v>
      </c>
      <c r="F700" s="575">
        <f t="shared" si="11"/>
        <v>-1.0004043579101563E-3</v>
      </c>
    </row>
    <row r="701" spans="1:6">
      <c r="A701" s="574" t="s">
        <v>2532</v>
      </c>
      <c r="B701" s="574" t="s">
        <v>759</v>
      </c>
      <c r="C701" s="498"/>
      <c r="D701" s="548">
        <v>5104030299.2040005</v>
      </c>
      <c r="E701" s="559" t="s">
        <v>759</v>
      </c>
      <c r="F701" s="575">
        <f t="shared" si="11"/>
        <v>-1.0004043579101563E-3</v>
      </c>
    </row>
    <row r="702" spans="1:6">
      <c r="A702" s="574" t="s">
        <v>4025</v>
      </c>
      <c r="B702" s="574" t="s">
        <v>760</v>
      </c>
      <c r="C702" s="498"/>
      <c r="D702" s="550">
        <v>5104030299.5010004</v>
      </c>
      <c r="E702" s="549" t="s">
        <v>760</v>
      </c>
      <c r="F702" s="575">
        <f t="shared" si="11"/>
        <v>-0.29699993133544922</v>
      </c>
    </row>
    <row r="703" spans="1:6">
      <c r="A703" s="574" t="s">
        <v>3453</v>
      </c>
      <c r="B703" s="574" t="s">
        <v>761</v>
      </c>
      <c r="C703" s="498"/>
      <c r="D703" s="548">
        <v>5104030299.5019999</v>
      </c>
      <c r="E703" s="547" t="s">
        <v>761</v>
      </c>
      <c r="F703" s="575">
        <f t="shared" si="11"/>
        <v>-9.9945068359375E-4</v>
      </c>
    </row>
    <row r="704" spans="1:6">
      <c r="A704" s="574" t="s">
        <v>3455</v>
      </c>
      <c r="B704" s="574" t="s">
        <v>762</v>
      </c>
      <c r="C704" s="498"/>
      <c r="D704" s="548">
        <v>5104030299.7010002</v>
      </c>
      <c r="E704" s="549" t="s">
        <v>762</v>
      </c>
      <c r="F704" s="575">
        <f t="shared" si="11"/>
        <v>-0.19900035858154297</v>
      </c>
    </row>
    <row r="705" spans="1:6">
      <c r="A705" s="574" t="s">
        <v>3457</v>
      </c>
      <c r="B705" s="574" t="s">
        <v>763</v>
      </c>
      <c r="C705" s="498"/>
      <c r="D705" s="548">
        <v>5104030299.7019997</v>
      </c>
      <c r="E705" s="549" t="s">
        <v>763</v>
      </c>
      <c r="F705" s="575">
        <f t="shared" si="11"/>
        <v>-9.9945068359375E-4</v>
      </c>
    </row>
    <row r="706" spans="1:6">
      <c r="A706" s="574" t="s">
        <v>4026</v>
      </c>
      <c r="B706" s="574" t="s">
        <v>764</v>
      </c>
      <c r="C706" s="498"/>
      <c r="D706" s="550">
        <v>5104040102.1009998</v>
      </c>
      <c r="E706" s="549" t="s">
        <v>764</v>
      </c>
      <c r="F706" s="575">
        <f t="shared" si="11"/>
        <v>-9802.3990001678467</v>
      </c>
    </row>
    <row r="707" spans="1:6">
      <c r="A707" s="574" t="s">
        <v>4027</v>
      </c>
      <c r="B707" s="574" t="s">
        <v>765</v>
      </c>
      <c r="C707" s="498"/>
      <c r="D707" s="550">
        <v>5104040102.1020002</v>
      </c>
      <c r="E707" s="549" t="s">
        <v>765</v>
      </c>
      <c r="F707" s="575">
        <f t="shared" si="11"/>
        <v>-1.0004043579101563E-3</v>
      </c>
    </row>
    <row r="708" spans="1:6">
      <c r="A708" s="574" t="s">
        <v>4028</v>
      </c>
      <c r="B708" s="574" t="s">
        <v>766</v>
      </c>
      <c r="C708" s="498"/>
      <c r="D708" s="550">
        <v>5104040102.1029997</v>
      </c>
      <c r="E708" s="549" t="s">
        <v>766</v>
      </c>
      <c r="F708" s="575">
        <f t="shared" si="11"/>
        <v>-9.9945068359375E-4</v>
      </c>
    </row>
    <row r="709" spans="1:6">
      <c r="A709" s="574" t="s">
        <v>4029</v>
      </c>
      <c r="B709" s="574" t="s">
        <v>767</v>
      </c>
      <c r="C709" s="498"/>
      <c r="D709" s="550">
        <v>5104040102.1040001</v>
      </c>
      <c r="E709" s="549" t="s">
        <v>767</v>
      </c>
      <c r="F709" s="575">
        <f t="shared" si="11"/>
        <v>-1.0004043579101563E-3</v>
      </c>
    </row>
    <row r="710" spans="1:6">
      <c r="A710" s="574" t="s">
        <v>4030</v>
      </c>
      <c r="B710" s="574" t="s">
        <v>768</v>
      </c>
      <c r="C710" s="498"/>
      <c r="D710" s="550">
        <v>5104040102.1049995</v>
      </c>
      <c r="E710" s="549" t="s">
        <v>768</v>
      </c>
      <c r="F710" s="575">
        <f t="shared" si="11"/>
        <v>-9.9945068359375E-4</v>
      </c>
    </row>
    <row r="711" spans="1:6">
      <c r="A711" s="574" t="s">
        <v>4031</v>
      </c>
      <c r="B711" s="574" t="s">
        <v>769</v>
      </c>
      <c r="C711" s="498"/>
      <c r="D711" s="550">
        <v>5104040102.1059999</v>
      </c>
      <c r="E711" s="549" t="s">
        <v>769</v>
      </c>
      <c r="F711" s="575">
        <f t="shared" si="11"/>
        <v>-1.0004043579101563E-3</v>
      </c>
    </row>
    <row r="712" spans="1:6">
      <c r="A712" s="574" t="s">
        <v>4032</v>
      </c>
      <c r="B712" s="574" t="s">
        <v>770</v>
      </c>
      <c r="C712" s="498"/>
      <c r="D712" s="550">
        <v>5104040102.1070004</v>
      </c>
      <c r="E712" s="549" t="s">
        <v>770</v>
      </c>
      <c r="F712" s="575">
        <f t="shared" si="11"/>
        <v>-1.0004043579101563E-3</v>
      </c>
    </row>
    <row r="713" spans="1:6">
      <c r="A713" s="574" t="s">
        <v>4033</v>
      </c>
      <c r="B713" s="574" t="s">
        <v>771</v>
      </c>
      <c r="C713" s="498"/>
      <c r="D713" s="550">
        <v>5104040102.1079998</v>
      </c>
      <c r="E713" s="549" t="s">
        <v>771</v>
      </c>
      <c r="F713" s="575">
        <f t="shared" si="11"/>
        <v>-9.9945068359375E-4</v>
      </c>
    </row>
    <row r="714" spans="1:6">
      <c r="A714" s="574" t="s">
        <v>4034</v>
      </c>
      <c r="B714" s="574" t="s">
        <v>772</v>
      </c>
      <c r="C714" s="498"/>
      <c r="D714" s="550">
        <v>5104040102.1090002</v>
      </c>
      <c r="E714" s="549" t="s">
        <v>772</v>
      </c>
      <c r="F714" s="575">
        <f t="shared" si="11"/>
        <v>-1.0004043579101563E-3</v>
      </c>
    </row>
    <row r="715" spans="1:6">
      <c r="A715" s="574" t="s">
        <v>4035</v>
      </c>
      <c r="B715" s="574" t="s">
        <v>773</v>
      </c>
      <c r="C715" s="498"/>
      <c r="D715" s="550">
        <v>5104040102.1099997</v>
      </c>
      <c r="E715" s="549" t="s">
        <v>773</v>
      </c>
      <c r="F715" s="575">
        <f t="shared" si="11"/>
        <v>-9.9945068359375E-4</v>
      </c>
    </row>
    <row r="716" spans="1:6" ht="43.5">
      <c r="A716" s="574" t="s">
        <v>4036</v>
      </c>
      <c r="B716" s="574" t="s">
        <v>774</v>
      </c>
      <c r="C716" s="498"/>
      <c r="D716" s="550">
        <v>5104040102.1110001</v>
      </c>
      <c r="E716" s="549" t="s">
        <v>774</v>
      </c>
      <c r="F716" s="575">
        <f t="shared" si="11"/>
        <v>-1.0004043579101563E-3</v>
      </c>
    </row>
    <row r="717" spans="1:6" ht="43.5">
      <c r="A717" s="574" t="s">
        <v>4037</v>
      </c>
      <c r="B717" s="574" t="s">
        <v>775</v>
      </c>
      <c r="C717" s="498"/>
      <c r="D717" s="550">
        <v>5104040102.1120005</v>
      </c>
      <c r="E717" s="549" t="s">
        <v>775</v>
      </c>
      <c r="F717" s="575">
        <f t="shared" si="11"/>
        <v>-1.0004043579101563E-3</v>
      </c>
    </row>
    <row r="718" spans="1:6" ht="43.5">
      <c r="A718" s="574" t="s">
        <v>4038</v>
      </c>
      <c r="B718" s="574" t="s">
        <v>776</v>
      </c>
      <c r="C718" s="498"/>
      <c r="D718" s="550">
        <v>5104040102.1129999</v>
      </c>
      <c r="E718" s="549" t="s">
        <v>776</v>
      </c>
      <c r="F718" s="575">
        <f t="shared" si="11"/>
        <v>-9.9945068359375E-4</v>
      </c>
    </row>
    <row r="719" spans="1:6" ht="43.5">
      <c r="A719" s="574" t="s">
        <v>4039</v>
      </c>
      <c r="B719" s="574" t="s">
        <v>4040</v>
      </c>
      <c r="C719" s="498"/>
      <c r="D719" s="550">
        <v>5104040102.1140003</v>
      </c>
      <c r="E719" s="549" t="s">
        <v>777</v>
      </c>
      <c r="F719" s="575">
        <f t="shared" si="11"/>
        <v>-1.0004043579101563E-3</v>
      </c>
    </row>
    <row r="720" spans="1:6">
      <c r="A720" s="574" t="s">
        <v>4041</v>
      </c>
      <c r="B720" s="574" t="s">
        <v>778</v>
      </c>
      <c r="C720" s="498"/>
      <c r="D720" s="550">
        <v>5104040102.1149998</v>
      </c>
      <c r="E720" s="549" t="s">
        <v>778</v>
      </c>
      <c r="F720" s="575">
        <f t="shared" si="11"/>
        <v>-9.9945068359375E-4</v>
      </c>
    </row>
    <row r="721" spans="1:6">
      <c r="A721" s="574" t="s">
        <v>4042</v>
      </c>
      <c r="B721" s="574" t="s">
        <v>779</v>
      </c>
      <c r="C721" s="498"/>
      <c r="D721" s="550">
        <v>5104040102.1160002</v>
      </c>
      <c r="E721" s="549" t="s">
        <v>779</v>
      </c>
      <c r="F721" s="575">
        <f t="shared" si="11"/>
        <v>-1.0004043579101563E-3</v>
      </c>
    </row>
    <row r="722" spans="1:6">
      <c r="A722" s="574" t="s">
        <v>4043</v>
      </c>
      <c r="B722" s="574" t="s">
        <v>780</v>
      </c>
      <c r="C722" s="498"/>
      <c r="D722" s="550">
        <v>5104040102.1169996</v>
      </c>
      <c r="E722" s="549" t="s">
        <v>780</v>
      </c>
      <c r="F722" s="575">
        <f t="shared" si="11"/>
        <v>-9.9945068359375E-4</v>
      </c>
    </row>
    <row r="723" spans="1:6" ht="43.5">
      <c r="A723" s="574" t="s">
        <v>4044</v>
      </c>
      <c r="B723" s="574" t="s">
        <v>781</v>
      </c>
      <c r="C723" s="498"/>
      <c r="D723" s="550">
        <v>5104040102.118</v>
      </c>
      <c r="E723" s="549" t="s">
        <v>781</v>
      </c>
      <c r="F723" s="575">
        <f t="shared" si="11"/>
        <v>-1.0004043579101563E-3</v>
      </c>
    </row>
    <row r="724" spans="1:6">
      <c r="A724" s="574" t="s">
        <v>4045</v>
      </c>
      <c r="B724" s="574" t="s">
        <v>4046</v>
      </c>
      <c r="C724" s="498"/>
      <c r="D724" s="550">
        <v>5104040102.1190004</v>
      </c>
      <c r="E724" s="549" t="s">
        <v>782</v>
      </c>
      <c r="F724" s="575">
        <f t="shared" si="11"/>
        <v>-1.0004043579101563E-3</v>
      </c>
    </row>
    <row r="725" spans="1:6">
      <c r="A725" s="574" t="s">
        <v>4047</v>
      </c>
      <c r="B725" s="574" t="s">
        <v>4048</v>
      </c>
      <c r="C725" s="498"/>
      <c r="D725" s="550">
        <v>5104040102.1199999</v>
      </c>
      <c r="E725" s="556" t="s">
        <v>783</v>
      </c>
      <c r="F725" s="575">
        <f t="shared" si="11"/>
        <v>-9.9945068359375E-4</v>
      </c>
    </row>
    <row r="726" spans="1:6">
      <c r="A726" s="574" t="s">
        <v>3476</v>
      </c>
      <c r="B726" s="574" t="s">
        <v>4049</v>
      </c>
      <c r="C726" s="498"/>
      <c r="D726" s="550">
        <v>5105010101.1009998</v>
      </c>
      <c r="E726" s="549" t="s">
        <v>784</v>
      </c>
      <c r="F726" s="575">
        <f t="shared" si="11"/>
        <v>-969998.98099994659</v>
      </c>
    </row>
    <row r="727" spans="1:6">
      <c r="A727" s="574" t="s">
        <v>3477</v>
      </c>
      <c r="B727" s="574" t="s">
        <v>785</v>
      </c>
      <c r="C727" s="498"/>
      <c r="D727" s="550">
        <v>5105010103.1009998</v>
      </c>
      <c r="E727" s="549" t="s">
        <v>785</v>
      </c>
      <c r="F727" s="575">
        <f t="shared" si="11"/>
        <v>-2</v>
      </c>
    </row>
    <row r="728" spans="1:6">
      <c r="A728" s="574" t="s">
        <v>3479</v>
      </c>
      <c r="B728" s="574" t="s">
        <v>786</v>
      </c>
      <c r="C728" s="498"/>
      <c r="D728" s="550">
        <v>5105010105.1009998</v>
      </c>
      <c r="E728" s="549" t="s">
        <v>786</v>
      </c>
      <c r="F728" s="575">
        <f t="shared" si="11"/>
        <v>-2</v>
      </c>
    </row>
    <row r="729" spans="1:6">
      <c r="A729" s="574" t="s">
        <v>3481</v>
      </c>
      <c r="B729" s="574" t="s">
        <v>787</v>
      </c>
      <c r="C729" s="498"/>
      <c r="D729" s="550">
        <v>5105010107.1009998</v>
      </c>
      <c r="E729" s="549" t="s">
        <v>787</v>
      </c>
      <c r="F729" s="575">
        <f t="shared" si="11"/>
        <v>-2</v>
      </c>
    </row>
    <row r="730" spans="1:6">
      <c r="A730" s="574" t="s">
        <v>3483</v>
      </c>
      <c r="B730" s="574" t="s">
        <v>2469</v>
      </c>
      <c r="C730" s="498"/>
      <c r="D730" s="550">
        <v>5105010107.1020002</v>
      </c>
      <c r="E730" s="549" t="s">
        <v>788</v>
      </c>
      <c r="F730" s="575">
        <f t="shared" si="11"/>
        <v>-1.0004043579101563E-3</v>
      </c>
    </row>
    <row r="731" spans="1:6">
      <c r="A731" s="574" t="s">
        <v>3484</v>
      </c>
      <c r="B731" s="574" t="s">
        <v>789</v>
      </c>
      <c r="C731" s="498"/>
      <c r="D731" s="550">
        <v>5105010107.1029997</v>
      </c>
      <c r="E731" s="549" t="s">
        <v>789</v>
      </c>
      <c r="F731" s="575">
        <f t="shared" si="11"/>
        <v>-9.9945068359375E-4</v>
      </c>
    </row>
    <row r="732" spans="1:6">
      <c r="A732" s="574" t="s">
        <v>3486</v>
      </c>
      <c r="B732" s="574" t="s">
        <v>790</v>
      </c>
      <c r="C732" s="498"/>
      <c r="D732" s="550">
        <v>5105010107.1040001</v>
      </c>
      <c r="E732" s="549" t="s">
        <v>790</v>
      </c>
      <c r="F732" s="575">
        <f t="shared" si="11"/>
        <v>-1.0004043579101563E-3</v>
      </c>
    </row>
    <row r="733" spans="1:6">
      <c r="A733" s="574" t="s">
        <v>3488</v>
      </c>
      <c r="B733" s="574" t="s">
        <v>791</v>
      </c>
      <c r="C733" s="498"/>
      <c r="D733" s="550">
        <v>5105010107.1049995</v>
      </c>
      <c r="E733" s="549" t="s">
        <v>791</v>
      </c>
      <c r="F733" s="575">
        <f t="shared" si="11"/>
        <v>-9.9945068359375E-4</v>
      </c>
    </row>
    <row r="734" spans="1:6">
      <c r="A734" s="574" t="s">
        <v>3489</v>
      </c>
      <c r="B734" s="574" t="s">
        <v>2470</v>
      </c>
      <c r="C734" s="498"/>
      <c r="D734" s="550">
        <v>5105010107.1059999</v>
      </c>
      <c r="E734" s="549" t="s">
        <v>792</v>
      </c>
      <c r="F734" s="575">
        <f t="shared" si="11"/>
        <v>-1.0004043579101563E-3</v>
      </c>
    </row>
    <row r="735" spans="1:6">
      <c r="A735" s="574" t="s">
        <v>3490</v>
      </c>
      <c r="B735" s="574" t="s">
        <v>2471</v>
      </c>
      <c r="C735" s="498"/>
      <c r="D735" s="550">
        <v>5105010109.1009998</v>
      </c>
      <c r="E735" s="549" t="s">
        <v>793</v>
      </c>
      <c r="F735" s="575">
        <f t="shared" si="11"/>
        <v>-1.994999885559082</v>
      </c>
    </row>
    <row r="736" spans="1:6">
      <c r="A736" s="574" t="s">
        <v>3491</v>
      </c>
      <c r="B736" s="574" t="s">
        <v>2472</v>
      </c>
      <c r="C736" s="498"/>
      <c r="D736" s="550">
        <v>5105010111.1009998</v>
      </c>
      <c r="E736" s="549" t="s">
        <v>794</v>
      </c>
      <c r="F736" s="575">
        <f t="shared" si="11"/>
        <v>-2</v>
      </c>
    </row>
    <row r="737" spans="1:6">
      <c r="A737" s="574" t="s">
        <v>3492</v>
      </c>
      <c r="B737" s="574" t="s">
        <v>2473</v>
      </c>
      <c r="C737" s="498"/>
      <c r="D737" s="550">
        <v>5105010113.1009998</v>
      </c>
      <c r="E737" s="549" t="s">
        <v>795</v>
      </c>
      <c r="F737" s="575">
        <f t="shared" si="11"/>
        <v>-2</v>
      </c>
    </row>
    <row r="738" spans="1:6">
      <c r="A738" s="574" t="s">
        <v>3493</v>
      </c>
      <c r="B738" s="574" t="s">
        <v>2474</v>
      </c>
      <c r="C738" s="498"/>
      <c r="D738" s="550">
        <v>5105010115.1009998</v>
      </c>
      <c r="E738" s="549" t="s">
        <v>796</v>
      </c>
      <c r="F738" s="575">
        <f t="shared" si="11"/>
        <v>-2</v>
      </c>
    </row>
    <row r="739" spans="1:6">
      <c r="A739" s="574" t="s">
        <v>3494</v>
      </c>
      <c r="B739" s="574" t="s">
        <v>2475</v>
      </c>
      <c r="C739" s="498"/>
      <c r="D739" s="550">
        <v>5105010117.1009998</v>
      </c>
      <c r="E739" s="549" t="s">
        <v>797</v>
      </c>
      <c r="F739" s="575">
        <f t="shared" si="11"/>
        <v>-2</v>
      </c>
    </row>
    <row r="740" spans="1:6">
      <c r="A740" s="574" t="s">
        <v>4050</v>
      </c>
      <c r="B740" s="574" t="s">
        <v>4051</v>
      </c>
      <c r="C740" s="498"/>
      <c r="D740" s="550">
        <v>5105010119.1009998</v>
      </c>
      <c r="E740" s="556" t="s">
        <v>798</v>
      </c>
      <c r="F740" s="575">
        <f t="shared" si="11"/>
        <v>-2</v>
      </c>
    </row>
    <row r="741" spans="1:6">
      <c r="A741" s="574" t="s">
        <v>3495</v>
      </c>
      <c r="B741" s="574" t="s">
        <v>2476</v>
      </c>
      <c r="C741" s="498"/>
      <c r="D741" s="550">
        <v>5105010121.1009998</v>
      </c>
      <c r="E741" s="549" t="s">
        <v>799</v>
      </c>
      <c r="F741" s="575">
        <f t="shared" si="11"/>
        <v>-2</v>
      </c>
    </row>
    <row r="742" spans="1:6">
      <c r="A742" s="574" t="s">
        <v>3496</v>
      </c>
      <c r="B742" s="574" t="s">
        <v>4052</v>
      </c>
      <c r="C742" s="498"/>
      <c r="D742" s="550">
        <v>5105010125.1009998</v>
      </c>
      <c r="E742" s="549" t="s">
        <v>800</v>
      </c>
      <c r="F742" s="575">
        <f t="shared" si="11"/>
        <v>-4</v>
      </c>
    </row>
    <row r="743" spans="1:6">
      <c r="A743" s="574" t="s">
        <v>3497</v>
      </c>
      <c r="B743" s="574" t="s">
        <v>2478</v>
      </c>
      <c r="C743" s="498"/>
      <c r="D743" s="550">
        <v>5105010127.1009998</v>
      </c>
      <c r="E743" s="549" t="s">
        <v>801</v>
      </c>
      <c r="F743" s="575">
        <f t="shared" si="11"/>
        <v>-2</v>
      </c>
    </row>
    <row r="744" spans="1:6">
      <c r="A744" s="574" t="s">
        <v>3498</v>
      </c>
      <c r="B744" s="574" t="s">
        <v>802</v>
      </c>
      <c r="C744" s="498"/>
      <c r="D744" s="550">
        <v>5105010129.1009998</v>
      </c>
      <c r="E744" s="549" t="s">
        <v>802</v>
      </c>
      <c r="F744" s="575">
        <f t="shared" si="11"/>
        <v>-2</v>
      </c>
    </row>
    <row r="745" spans="1:6">
      <c r="A745" s="574" t="s">
        <v>3499</v>
      </c>
      <c r="B745" s="574" t="s">
        <v>2479</v>
      </c>
      <c r="C745" s="498"/>
      <c r="D745" s="550">
        <v>5105010131.1009998</v>
      </c>
      <c r="E745" s="549" t="s">
        <v>803</v>
      </c>
      <c r="F745" s="575">
        <f t="shared" si="11"/>
        <v>-2</v>
      </c>
    </row>
    <row r="746" spans="1:6">
      <c r="A746" s="574" t="s">
        <v>3500</v>
      </c>
      <c r="B746" s="574" t="s">
        <v>804</v>
      </c>
      <c r="C746" s="498"/>
      <c r="D746" s="550">
        <v>5105010133.1009998</v>
      </c>
      <c r="E746" s="549" t="s">
        <v>804</v>
      </c>
      <c r="F746" s="575">
        <f t="shared" si="11"/>
        <v>-2</v>
      </c>
    </row>
    <row r="747" spans="1:6">
      <c r="A747" s="574" t="s">
        <v>3501</v>
      </c>
      <c r="B747" s="574" t="s">
        <v>805</v>
      </c>
      <c r="C747" s="498"/>
      <c r="D747" s="550">
        <v>5105010135.1009998</v>
      </c>
      <c r="E747" s="549" t="s">
        <v>805</v>
      </c>
      <c r="F747" s="575">
        <f t="shared" si="11"/>
        <v>-2</v>
      </c>
    </row>
    <row r="748" spans="1:6">
      <c r="A748" s="574" t="s">
        <v>3502</v>
      </c>
      <c r="B748" s="574" t="s">
        <v>806</v>
      </c>
      <c r="C748" s="498"/>
      <c r="D748" s="550">
        <v>5105010137.1009998</v>
      </c>
      <c r="E748" s="549" t="s">
        <v>806</v>
      </c>
      <c r="F748" s="575">
        <f t="shared" si="11"/>
        <v>-2</v>
      </c>
    </row>
    <row r="749" spans="1:6">
      <c r="A749" s="574" t="s">
        <v>3503</v>
      </c>
      <c r="B749" s="574" t="s">
        <v>2480</v>
      </c>
      <c r="C749" s="498"/>
      <c r="D749" s="550">
        <v>5105010139.1009998</v>
      </c>
      <c r="E749" s="549" t="s">
        <v>807</v>
      </c>
      <c r="F749" s="575">
        <f t="shared" si="11"/>
        <v>-2</v>
      </c>
    </row>
    <row r="750" spans="1:6">
      <c r="A750" s="574" t="s">
        <v>3504</v>
      </c>
      <c r="B750" s="574" t="s">
        <v>2481</v>
      </c>
      <c r="C750" s="498"/>
      <c r="D750" s="550">
        <v>5105010148.1009998</v>
      </c>
      <c r="E750" s="549" t="s">
        <v>808</v>
      </c>
      <c r="F750" s="575">
        <f t="shared" si="11"/>
        <v>-9</v>
      </c>
    </row>
    <row r="751" spans="1:6">
      <c r="A751" s="574" t="s">
        <v>3505</v>
      </c>
      <c r="B751" s="574" t="s">
        <v>2482</v>
      </c>
      <c r="C751" s="498"/>
      <c r="D751" s="550">
        <v>5105010149.1020002</v>
      </c>
      <c r="E751" s="549" t="s">
        <v>809</v>
      </c>
      <c r="F751" s="575">
        <f t="shared" si="11"/>
        <v>-1.0010004043579102</v>
      </c>
    </row>
    <row r="752" spans="1:6">
      <c r="A752" s="574" t="s">
        <v>3506</v>
      </c>
      <c r="B752" s="574" t="s">
        <v>2483</v>
      </c>
      <c r="C752" s="498"/>
      <c r="D752" s="550">
        <v>5105010158.1009998</v>
      </c>
      <c r="E752" s="549" t="s">
        <v>810</v>
      </c>
      <c r="F752" s="575">
        <f t="shared" si="11"/>
        <v>-8.9989995956420898</v>
      </c>
    </row>
    <row r="753" spans="1:6">
      <c r="A753" s="574" t="s">
        <v>3508</v>
      </c>
      <c r="B753" s="574" t="s">
        <v>4053</v>
      </c>
      <c r="C753" s="498"/>
      <c r="D753" s="550">
        <v>5105010160.1009998</v>
      </c>
      <c r="E753" s="549" t="s">
        <v>811</v>
      </c>
      <c r="F753" s="575">
        <f t="shared" si="11"/>
        <v>-2</v>
      </c>
    </row>
    <row r="754" spans="1:6">
      <c r="A754" s="574" t="s">
        <v>3509</v>
      </c>
      <c r="B754" s="574" t="s">
        <v>4054</v>
      </c>
      <c r="C754" s="498"/>
      <c r="D754" s="550">
        <v>5105010160.1020002</v>
      </c>
      <c r="E754" s="549" t="s">
        <v>812</v>
      </c>
      <c r="F754" s="575">
        <f t="shared" si="11"/>
        <v>-1.0004043579101563E-3</v>
      </c>
    </row>
    <row r="755" spans="1:6">
      <c r="A755" s="574" t="s">
        <v>3510</v>
      </c>
      <c r="B755" s="574" t="s">
        <v>4055</v>
      </c>
      <c r="C755" s="498"/>
      <c r="D755" s="550">
        <v>5105010160.1029997</v>
      </c>
      <c r="E755" s="549" t="s">
        <v>813</v>
      </c>
      <c r="F755" s="575">
        <f t="shared" si="11"/>
        <v>-9.9945068359375E-4</v>
      </c>
    </row>
    <row r="756" spans="1:6">
      <c r="A756" s="574" t="s">
        <v>3511</v>
      </c>
      <c r="B756" s="574" t="s">
        <v>4056</v>
      </c>
      <c r="C756" s="498"/>
      <c r="D756" s="550">
        <v>5105010160.1040001</v>
      </c>
      <c r="E756" s="549" t="s">
        <v>814</v>
      </c>
      <c r="F756" s="575">
        <f t="shared" si="11"/>
        <v>-1.0004043579101563E-3</v>
      </c>
    </row>
    <row r="757" spans="1:6">
      <c r="A757" s="574" t="s">
        <v>3512</v>
      </c>
      <c r="B757" s="574" t="s">
        <v>4057</v>
      </c>
      <c r="C757" s="498"/>
      <c r="D757" s="550">
        <v>5105010160.1049995</v>
      </c>
      <c r="E757" s="549" t="s">
        <v>815</v>
      </c>
      <c r="F757" s="575">
        <f t="shared" si="11"/>
        <v>-9.9945068359375E-4</v>
      </c>
    </row>
    <row r="758" spans="1:6">
      <c r="A758" s="574" t="s">
        <v>3513</v>
      </c>
      <c r="B758" s="574" t="s">
        <v>816</v>
      </c>
      <c r="C758" s="498"/>
      <c r="D758" s="550">
        <v>5105010160.1059999</v>
      </c>
      <c r="E758" s="549" t="s">
        <v>816</v>
      </c>
      <c r="F758" s="575">
        <f t="shared" si="11"/>
        <v>-1.0004043579101563E-3</v>
      </c>
    </row>
    <row r="759" spans="1:6">
      <c r="A759" s="574" t="s">
        <v>3514</v>
      </c>
      <c r="B759" s="574" t="s">
        <v>4058</v>
      </c>
      <c r="C759" s="498"/>
      <c r="D759" s="550">
        <v>5105010160.1070004</v>
      </c>
      <c r="E759" s="549" t="s">
        <v>817</v>
      </c>
      <c r="F759" s="575">
        <f t="shared" ref="F759:F822" si="12">+A758-D759</f>
        <v>-1.0004043579101563E-3</v>
      </c>
    </row>
    <row r="760" spans="1:6">
      <c r="A760" s="574" t="s">
        <v>3515</v>
      </c>
      <c r="B760" s="574" t="s">
        <v>818</v>
      </c>
      <c r="C760" s="498"/>
      <c r="D760" s="550">
        <v>5105010160.1079998</v>
      </c>
      <c r="E760" s="549" t="s">
        <v>818</v>
      </c>
      <c r="F760" s="575">
        <f t="shared" si="12"/>
        <v>-9.9945068359375E-4</v>
      </c>
    </row>
    <row r="761" spans="1:6">
      <c r="A761" s="574" t="s">
        <v>3516</v>
      </c>
      <c r="B761" s="574" t="s">
        <v>819</v>
      </c>
      <c r="C761" s="498"/>
      <c r="D761" s="550">
        <v>5105010160.1090002</v>
      </c>
      <c r="E761" s="549" t="s">
        <v>819</v>
      </c>
      <c r="F761" s="575">
        <f t="shared" si="12"/>
        <v>-1.0004043579101563E-3</v>
      </c>
    </row>
    <row r="762" spans="1:6">
      <c r="A762" s="574" t="s">
        <v>3517</v>
      </c>
      <c r="B762" s="574" t="s">
        <v>4059</v>
      </c>
      <c r="C762" s="498"/>
      <c r="D762" s="550">
        <v>5105010161.1009998</v>
      </c>
      <c r="E762" s="549" t="s">
        <v>820</v>
      </c>
      <c r="F762" s="575">
        <f t="shared" si="12"/>
        <v>-0.99199962615966797</v>
      </c>
    </row>
    <row r="763" spans="1:6">
      <c r="A763" s="574" t="s">
        <v>3518</v>
      </c>
      <c r="B763" s="574" t="s">
        <v>4060</v>
      </c>
      <c r="C763" s="498"/>
      <c r="D763" s="550">
        <v>5105010161.1020002</v>
      </c>
      <c r="E763" s="549" t="s">
        <v>821</v>
      </c>
      <c r="F763" s="575">
        <f t="shared" si="12"/>
        <v>-1.0004043579101563E-3</v>
      </c>
    </row>
    <row r="764" spans="1:6">
      <c r="A764" s="574" t="s">
        <v>3519</v>
      </c>
      <c r="B764" s="574" t="s">
        <v>822</v>
      </c>
      <c r="C764" s="498"/>
      <c r="D764" s="550">
        <v>5105010161.1029997</v>
      </c>
      <c r="E764" s="549" t="s">
        <v>822</v>
      </c>
      <c r="F764" s="575">
        <f t="shared" si="12"/>
        <v>-9.9945068359375E-4</v>
      </c>
    </row>
    <row r="765" spans="1:6">
      <c r="A765" s="574" t="s">
        <v>3520</v>
      </c>
      <c r="B765" s="574" t="s">
        <v>823</v>
      </c>
      <c r="C765" s="498"/>
      <c r="D765" s="550">
        <v>5105010161.1040001</v>
      </c>
      <c r="E765" s="549" t="s">
        <v>823</v>
      </c>
      <c r="F765" s="575">
        <f t="shared" si="12"/>
        <v>-1.0004043579101563E-3</v>
      </c>
    </row>
    <row r="766" spans="1:6">
      <c r="A766" s="574" t="s">
        <v>3521</v>
      </c>
      <c r="B766" s="574" t="s">
        <v>824</v>
      </c>
      <c r="C766" s="498"/>
      <c r="D766" s="550">
        <v>5105010161.1049995</v>
      </c>
      <c r="E766" s="549" t="s">
        <v>824</v>
      </c>
      <c r="F766" s="575">
        <f t="shared" si="12"/>
        <v>-9.9945068359375E-4</v>
      </c>
    </row>
    <row r="767" spans="1:6">
      <c r="A767" s="574" t="s">
        <v>3522</v>
      </c>
      <c r="B767" s="574" t="s">
        <v>4061</v>
      </c>
      <c r="C767" s="498"/>
      <c r="D767" s="550">
        <v>5105010161.1059999</v>
      </c>
      <c r="E767" s="549" t="s">
        <v>825</v>
      </c>
      <c r="F767" s="575">
        <f t="shared" si="12"/>
        <v>-1.0004043579101563E-3</v>
      </c>
    </row>
    <row r="768" spans="1:6">
      <c r="A768" s="574" t="s">
        <v>3523</v>
      </c>
      <c r="B768" s="574" t="s">
        <v>4062</v>
      </c>
      <c r="C768" s="498"/>
      <c r="D768" s="550">
        <v>5105010161.1070004</v>
      </c>
      <c r="E768" s="549" t="s">
        <v>826</v>
      </c>
      <c r="F768" s="575">
        <f t="shared" si="12"/>
        <v>-1.0004043579101563E-3</v>
      </c>
    </row>
    <row r="769" spans="1:6">
      <c r="A769" s="574" t="s">
        <v>3524</v>
      </c>
      <c r="B769" s="574" t="s">
        <v>827</v>
      </c>
      <c r="C769" s="498"/>
      <c r="D769" s="550">
        <v>5105010161.1079998</v>
      </c>
      <c r="E769" s="549" t="s">
        <v>827</v>
      </c>
      <c r="F769" s="575">
        <f t="shared" si="12"/>
        <v>-9.9945068359375E-4</v>
      </c>
    </row>
    <row r="770" spans="1:6">
      <c r="A770" s="574" t="s">
        <v>3525</v>
      </c>
      <c r="B770" s="574" t="s">
        <v>828</v>
      </c>
      <c r="C770" s="498"/>
      <c r="D770" s="550">
        <v>5105010161.1090002</v>
      </c>
      <c r="E770" s="549" t="s">
        <v>828</v>
      </c>
      <c r="F770" s="575">
        <f t="shared" si="12"/>
        <v>-1.0004043579101563E-3</v>
      </c>
    </row>
    <row r="771" spans="1:6">
      <c r="A771" s="574" t="s">
        <v>3526</v>
      </c>
      <c r="B771" s="574" t="s">
        <v>829</v>
      </c>
      <c r="C771" s="498"/>
      <c r="D771" s="550">
        <v>5105010161.1099997</v>
      </c>
      <c r="E771" s="549" t="s">
        <v>829</v>
      </c>
      <c r="F771" s="575">
        <f t="shared" si="12"/>
        <v>-9.9945068359375E-4</v>
      </c>
    </row>
    <row r="772" spans="1:6">
      <c r="A772" s="574" t="s">
        <v>3527</v>
      </c>
      <c r="B772" s="574" t="s">
        <v>4063</v>
      </c>
      <c r="C772" s="498"/>
      <c r="D772" s="550">
        <v>5105010164.1009998</v>
      </c>
      <c r="E772" s="549" t="s">
        <v>830</v>
      </c>
      <c r="F772" s="575">
        <f t="shared" si="12"/>
        <v>-2.9910001754760742</v>
      </c>
    </row>
    <row r="773" spans="1:6">
      <c r="A773" s="574" t="s">
        <v>3528</v>
      </c>
      <c r="B773" s="574" t="s">
        <v>4064</v>
      </c>
      <c r="C773" s="498"/>
      <c r="D773" s="550">
        <v>5105010164.1029997</v>
      </c>
      <c r="E773" s="549" t="s">
        <v>831</v>
      </c>
      <c r="F773" s="575">
        <f t="shared" si="12"/>
        <v>-1.9998550415039063E-3</v>
      </c>
    </row>
    <row r="774" spans="1:6">
      <c r="A774" s="574" t="s">
        <v>3529</v>
      </c>
      <c r="B774" s="574" t="s">
        <v>4065</v>
      </c>
      <c r="C774" s="498"/>
      <c r="D774" s="550">
        <v>5105010194.1009998</v>
      </c>
      <c r="E774" s="549" t="s">
        <v>832</v>
      </c>
      <c r="F774" s="575">
        <f t="shared" si="12"/>
        <v>-29.998000144958496</v>
      </c>
    </row>
    <row r="775" spans="1:6">
      <c r="A775" s="574" t="s">
        <v>3530</v>
      </c>
      <c r="B775" s="574" t="s">
        <v>4066</v>
      </c>
      <c r="C775" s="498"/>
      <c r="D775" s="550">
        <v>5105010195.1009998</v>
      </c>
      <c r="E775" s="549" t="s">
        <v>833</v>
      </c>
      <c r="F775" s="575">
        <f t="shared" si="12"/>
        <v>-1</v>
      </c>
    </row>
    <row r="776" spans="1:6">
      <c r="A776" s="574" t="s">
        <v>3661</v>
      </c>
      <c r="B776" s="574" t="s">
        <v>3662</v>
      </c>
      <c r="C776" s="498"/>
      <c r="D776" s="550">
        <v>5107010199.1009998</v>
      </c>
      <c r="E776" s="549" t="s">
        <v>835</v>
      </c>
      <c r="F776" s="575">
        <f t="shared" si="12"/>
        <v>-2000004</v>
      </c>
    </row>
    <row r="777" spans="1:6">
      <c r="A777" s="574" t="s">
        <v>3531</v>
      </c>
      <c r="B777" s="574" t="s">
        <v>835</v>
      </c>
      <c r="C777" s="498"/>
      <c r="D777" s="550">
        <v>5107020199.1009998</v>
      </c>
      <c r="E777" s="549" t="s">
        <v>836</v>
      </c>
      <c r="F777" s="575">
        <f t="shared" si="12"/>
        <v>-10098</v>
      </c>
    </row>
    <row r="778" spans="1:6">
      <c r="A778" s="574" t="s">
        <v>3532</v>
      </c>
      <c r="B778" s="574" t="s">
        <v>836</v>
      </c>
      <c r="C778" s="498"/>
      <c r="D778" s="550">
        <v>5107030101.1009998</v>
      </c>
      <c r="E778" s="549" t="s">
        <v>837</v>
      </c>
      <c r="F778" s="575">
        <f t="shared" si="12"/>
        <v>-19902</v>
      </c>
    </row>
    <row r="779" spans="1:6">
      <c r="A779" s="574" t="s">
        <v>3533</v>
      </c>
      <c r="B779" s="574" t="s">
        <v>837</v>
      </c>
      <c r="C779" s="498"/>
      <c r="D779" s="550">
        <v>5108010101.1020002</v>
      </c>
      <c r="E779" s="549" t="s">
        <v>838</v>
      </c>
      <c r="F779" s="575">
        <f t="shared" si="12"/>
        <v>-989902.00100040436</v>
      </c>
    </row>
    <row r="780" spans="1:6">
      <c r="A780" s="574" t="s">
        <v>3534</v>
      </c>
      <c r="B780" s="574" t="s">
        <v>838</v>
      </c>
      <c r="C780" s="498"/>
      <c r="D780" s="550">
        <v>5108010101.1040001</v>
      </c>
      <c r="E780" s="549" t="s">
        <v>839</v>
      </c>
      <c r="F780" s="575">
        <f t="shared" si="12"/>
        <v>-980000.0030002594</v>
      </c>
    </row>
    <row r="781" spans="1:6">
      <c r="A781" s="574" t="s">
        <v>3535</v>
      </c>
      <c r="B781" s="574" t="s">
        <v>839</v>
      </c>
      <c r="C781" s="498"/>
      <c r="D781" s="550">
        <v>5108010101.1049995</v>
      </c>
      <c r="E781" s="549" t="s">
        <v>840</v>
      </c>
      <c r="F781" s="575">
        <f t="shared" si="12"/>
        <v>-2.9993057250976563E-3</v>
      </c>
    </row>
    <row r="782" spans="1:6">
      <c r="A782" s="574" t="s">
        <v>3536</v>
      </c>
      <c r="B782" s="574" t="s">
        <v>840</v>
      </c>
      <c r="C782" s="498"/>
      <c r="D782" s="550">
        <v>5108010101.1140003</v>
      </c>
      <c r="E782" s="549" t="s">
        <v>841</v>
      </c>
      <c r="F782" s="575">
        <f t="shared" si="12"/>
        <v>-1.0000228881835938E-2</v>
      </c>
    </row>
    <row r="783" spans="1:6">
      <c r="A783" s="574" t="s">
        <v>3537</v>
      </c>
      <c r="B783" s="574" t="s">
        <v>841</v>
      </c>
      <c r="C783" s="498"/>
      <c r="D783" s="550">
        <v>5108010101.1149998</v>
      </c>
      <c r="E783" s="549" t="s">
        <v>842</v>
      </c>
      <c r="F783" s="575">
        <f t="shared" si="12"/>
        <v>-1.0000228881835938E-2</v>
      </c>
    </row>
    <row r="784" spans="1:6">
      <c r="A784" s="574" t="s">
        <v>3538</v>
      </c>
      <c r="B784" s="574" t="s">
        <v>842</v>
      </c>
      <c r="C784" s="498"/>
      <c r="D784" s="550">
        <v>5108010101.2030001</v>
      </c>
      <c r="E784" s="549" t="s">
        <v>843</v>
      </c>
      <c r="F784" s="575">
        <f t="shared" si="12"/>
        <v>-8.8999748229980469E-2</v>
      </c>
    </row>
    <row r="785" spans="1:6">
      <c r="A785" s="574" t="s">
        <v>3541</v>
      </c>
      <c r="B785" s="574" t="s">
        <v>843</v>
      </c>
      <c r="C785" s="498"/>
      <c r="D785" s="550">
        <v>5108010101.2049999</v>
      </c>
      <c r="E785" s="549" t="s">
        <v>844</v>
      </c>
      <c r="F785" s="575">
        <f t="shared" si="12"/>
        <v>-9.0000152587890625E-2</v>
      </c>
    </row>
    <row r="786" spans="1:6">
      <c r="A786" s="574" t="s">
        <v>3542</v>
      </c>
      <c r="B786" s="574" t="s">
        <v>844</v>
      </c>
      <c r="C786" s="498"/>
      <c r="D786" s="550">
        <v>5108010107.1020002</v>
      </c>
      <c r="E786" s="549" t="s">
        <v>845</v>
      </c>
      <c r="F786" s="575">
        <f t="shared" si="12"/>
        <v>-5.8990001678466797</v>
      </c>
    </row>
    <row r="787" spans="1:6">
      <c r="A787" s="574" t="s">
        <v>3556</v>
      </c>
      <c r="B787" s="574" t="s">
        <v>845</v>
      </c>
      <c r="C787" s="498"/>
      <c r="D787" s="548">
        <v>5108010107.1040001</v>
      </c>
      <c r="E787" s="547" t="s">
        <v>846</v>
      </c>
      <c r="F787" s="575">
        <f t="shared" si="12"/>
        <v>-5.8990001678466797</v>
      </c>
    </row>
    <row r="788" spans="1:6">
      <c r="A788" s="574" t="s">
        <v>3557</v>
      </c>
      <c r="B788" s="574" t="s">
        <v>846</v>
      </c>
      <c r="C788" s="498"/>
      <c r="D788" s="548">
        <v>5108010107.1049995</v>
      </c>
      <c r="E788" s="547" t="s">
        <v>847</v>
      </c>
      <c r="F788" s="575">
        <f t="shared" si="12"/>
        <v>-2.9993057250976563E-3</v>
      </c>
    </row>
    <row r="789" spans="1:6">
      <c r="A789" s="574" t="s">
        <v>4067</v>
      </c>
      <c r="B789" s="574" t="s">
        <v>847</v>
      </c>
      <c r="C789" s="498"/>
      <c r="D789" s="550">
        <v>5108010107.1140003</v>
      </c>
      <c r="E789" s="549" t="s">
        <v>848</v>
      </c>
      <c r="F789" s="575">
        <f t="shared" si="12"/>
        <v>-1.0000228881835938E-2</v>
      </c>
    </row>
    <row r="790" spans="1:6" ht="24" thickBot="1">
      <c r="A790" s="574" t="s">
        <v>3558</v>
      </c>
      <c r="B790" s="574" t="s">
        <v>848</v>
      </c>
      <c r="C790" s="498"/>
      <c r="D790" s="548">
        <v>5108010107.1149998</v>
      </c>
      <c r="E790" s="547" t="s">
        <v>849</v>
      </c>
      <c r="F790" s="575">
        <f t="shared" si="12"/>
        <v>-1.0000228881835938E-2</v>
      </c>
    </row>
    <row r="791" spans="1:6" ht="24" thickBot="1">
      <c r="A791" s="574" t="s">
        <v>3559</v>
      </c>
      <c r="B791" s="574" t="s">
        <v>849</v>
      </c>
      <c r="C791" s="499"/>
      <c r="D791" s="554">
        <v>5108010107.2030001</v>
      </c>
      <c r="E791" s="557" t="s">
        <v>850</v>
      </c>
      <c r="F791" s="575">
        <f t="shared" si="12"/>
        <v>-8.8999748229980469E-2</v>
      </c>
    </row>
    <row r="792" spans="1:6" ht="24" thickBot="1">
      <c r="A792" s="574" t="s">
        <v>4068</v>
      </c>
      <c r="B792" s="574" t="s">
        <v>850</v>
      </c>
      <c r="C792" s="499"/>
      <c r="D792" s="554">
        <v>5108010107.2049999</v>
      </c>
      <c r="E792" s="557" t="s">
        <v>851</v>
      </c>
      <c r="F792" s="575">
        <f t="shared" si="12"/>
        <v>-9.0000152587890625E-2</v>
      </c>
    </row>
    <row r="793" spans="1:6">
      <c r="A793" s="574" t="s">
        <v>4069</v>
      </c>
      <c r="B793" s="574" t="s">
        <v>851</v>
      </c>
      <c r="C793" s="498"/>
      <c r="D793" s="550">
        <v>5112010103.1009998</v>
      </c>
      <c r="E793" s="551" t="s">
        <v>852</v>
      </c>
      <c r="F793" s="575">
        <f t="shared" si="12"/>
        <v>-3999995.8979997635</v>
      </c>
    </row>
    <row r="794" spans="1:6">
      <c r="A794" s="574" t="s">
        <v>4070</v>
      </c>
      <c r="B794" s="574" t="s">
        <v>4071</v>
      </c>
      <c r="C794" s="498"/>
      <c r="D794" s="550">
        <v>5203010105.1009998</v>
      </c>
      <c r="E794" s="549" t="s">
        <v>853</v>
      </c>
      <c r="F794" s="575">
        <f t="shared" si="12"/>
        <v>-94999997.895999908</v>
      </c>
    </row>
    <row r="795" spans="1:6">
      <c r="A795" s="574" t="s">
        <v>3575</v>
      </c>
      <c r="B795" s="574" t="s">
        <v>853</v>
      </c>
      <c r="C795" s="498"/>
      <c r="D795" s="548">
        <v>5203010106.1009998</v>
      </c>
      <c r="E795" s="547" t="s">
        <v>854</v>
      </c>
      <c r="F795" s="575">
        <f t="shared" si="12"/>
        <v>-91000003</v>
      </c>
    </row>
    <row r="796" spans="1:6">
      <c r="A796" s="574" t="s">
        <v>3576</v>
      </c>
      <c r="B796" s="574" t="s">
        <v>854</v>
      </c>
      <c r="C796" s="498"/>
      <c r="D796" s="550">
        <v>5203010107.1009998</v>
      </c>
      <c r="E796" s="549" t="s">
        <v>855</v>
      </c>
      <c r="F796" s="575">
        <f t="shared" si="12"/>
        <v>-2</v>
      </c>
    </row>
    <row r="797" spans="1:6">
      <c r="A797" s="574" t="s">
        <v>3577</v>
      </c>
      <c r="B797" s="574" t="s">
        <v>855</v>
      </c>
      <c r="C797" s="498"/>
      <c r="D797" s="550">
        <v>5203010109.1009998</v>
      </c>
      <c r="E797" s="549" t="s">
        <v>856</v>
      </c>
      <c r="F797" s="575">
        <f t="shared" si="12"/>
        <v>-3</v>
      </c>
    </row>
    <row r="798" spans="1:6">
      <c r="A798" s="574" t="s">
        <v>3578</v>
      </c>
      <c r="B798" s="574" t="s">
        <v>856</v>
      </c>
      <c r="C798" s="498"/>
      <c r="D798" s="550">
        <v>5203010110.1009998</v>
      </c>
      <c r="E798" s="549" t="s">
        <v>857</v>
      </c>
      <c r="F798" s="575">
        <f t="shared" si="12"/>
        <v>-3</v>
      </c>
    </row>
    <row r="799" spans="1:6">
      <c r="A799" s="574" t="s">
        <v>3579</v>
      </c>
      <c r="B799" s="574" t="s">
        <v>857</v>
      </c>
      <c r="C799" s="498"/>
      <c r="D799" s="550">
        <v>5203010111.1009998</v>
      </c>
      <c r="E799" s="549" t="s">
        <v>858</v>
      </c>
      <c r="F799" s="575">
        <f t="shared" si="12"/>
        <v>-2</v>
      </c>
    </row>
    <row r="800" spans="1:6">
      <c r="A800" s="574" t="s">
        <v>3580</v>
      </c>
      <c r="B800" s="574" t="s">
        <v>858</v>
      </c>
      <c r="C800" s="498"/>
      <c r="D800" s="550">
        <v>5203010112.1009998</v>
      </c>
      <c r="E800" s="549" t="s">
        <v>859</v>
      </c>
      <c r="F800" s="575">
        <f t="shared" si="12"/>
        <v>-2</v>
      </c>
    </row>
    <row r="801" spans="1:6">
      <c r="A801" s="574" t="s">
        <v>3581</v>
      </c>
      <c r="B801" s="574" t="s">
        <v>859</v>
      </c>
      <c r="C801" s="498"/>
      <c r="D801" s="550">
        <v>5203010113.1009998</v>
      </c>
      <c r="E801" s="549" t="s">
        <v>860</v>
      </c>
      <c r="F801" s="575">
        <f t="shared" si="12"/>
        <v>-2</v>
      </c>
    </row>
    <row r="802" spans="1:6">
      <c r="A802" s="574" t="s">
        <v>3582</v>
      </c>
      <c r="B802" s="574" t="s">
        <v>860</v>
      </c>
      <c r="C802" s="498"/>
      <c r="D802" s="550">
        <v>5203010114.1009998</v>
      </c>
      <c r="E802" s="549" t="s">
        <v>861</v>
      </c>
      <c r="F802" s="575">
        <f t="shared" si="12"/>
        <v>-2</v>
      </c>
    </row>
    <row r="803" spans="1:6">
      <c r="A803" s="574" t="s">
        <v>3583</v>
      </c>
      <c r="B803" s="574" t="s">
        <v>861</v>
      </c>
      <c r="C803" s="498"/>
      <c r="D803" s="550">
        <v>5203010115.1009998</v>
      </c>
      <c r="E803" s="549" t="s">
        <v>862</v>
      </c>
      <c r="F803" s="575">
        <f t="shared" si="12"/>
        <v>-2</v>
      </c>
    </row>
    <row r="804" spans="1:6">
      <c r="A804" s="574" t="s">
        <v>3584</v>
      </c>
      <c r="B804" s="574" t="s">
        <v>862</v>
      </c>
      <c r="C804" s="498"/>
      <c r="D804" s="550">
        <v>5203010117.1009998</v>
      </c>
      <c r="E804" s="549" t="s">
        <v>863</v>
      </c>
      <c r="F804" s="575">
        <f t="shared" si="12"/>
        <v>-3</v>
      </c>
    </row>
    <row r="805" spans="1:6">
      <c r="A805" s="574" t="s">
        <v>3585</v>
      </c>
      <c r="B805" s="574" t="s">
        <v>863</v>
      </c>
      <c r="C805" s="498"/>
      <c r="D805" s="550">
        <v>5203010119.1009998</v>
      </c>
      <c r="E805" s="549" t="s">
        <v>864</v>
      </c>
      <c r="F805" s="575">
        <f t="shared" si="12"/>
        <v>-4</v>
      </c>
    </row>
    <row r="806" spans="1:6">
      <c r="A806" s="574" t="s">
        <v>3586</v>
      </c>
      <c r="B806" s="574" t="s">
        <v>864</v>
      </c>
      <c r="C806" s="498"/>
      <c r="D806" s="550">
        <v>5203010120.1009998</v>
      </c>
      <c r="E806" s="549" t="s">
        <v>865</v>
      </c>
      <c r="F806" s="575">
        <f t="shared" si="12"/>
        <v>-3</v>
      </c>
    </row>
    <row r="807" spans="1:6">
      <c r="A807" s="574" t="s">
        <v>3587</v>
      </c>
      <c r="B807" s="574" t="s">
        <v>865</v>
      </c>
      <c r="C807" s="498"/>
      <c r="D807" s="550">
        <v>5203010122.1009998</v>
      </c>
      <c r="E807" s="549" t="s">
        <v>866</v>
      </c>
      <c r="F807" s="575">
        <f t="shared" si="12"/>
        <v>-3</v>
      </c>
    </row>
    <row r="808" spans="1:6">
      <c r="A808" s="574" t="s">
        <v>3588</v>
      </c>
      <c r="B808" s="574" t="s">
        <v>866</v>
      </c>
      <c r="C808" s="498"/>
      <c r="D808" s="550">
        <v>5203010126.1009998</v>
      </c>
      <c r="E808" s="549" t="s">
        <v>867</v>
      </c>
      <c r="F808" s="575">
        <f t="shared" si="12"/>
        <v>-6</v>
      </c>
    </row>
    <row r="809" spans="1:6">
      <c r="A809" s="574" t="s">
        <v>3589</v>
      </c>
      <c r="B809" s="574" t="s">
        <v>867</v>
      </c>
      <c r="C809" s="498"/>
      <c r="D809" s="550">
        <v>5203010141.1009998</v>
      </c>
      <c r="E809" s="549" t="s">
        <v>868</v>
      </c>
      <c r="F809" s="575">
        <f t="shared" si="12"/>
        <v>-19</v>
      </c>
    </row>
    <row r="810" spans="1:6">
      <c r="A810" s="574" t="s">
        <v>3590</v>
      </c>
      <c r="B810" s="574" t="s">
        <v>868</v>
      </c>
      <c r="C810" s="498"/>
      <c r="D810" s="550">
        <v>5203010142.1009998</v>
      </c>
      <c r="E810" s="549" t="s">
        <v>869</v>
      </c>
      <c r="F810" s="575">
        <f t="shared" si="12"/>
        <v>-16</v>
      </c>
    </row>
    <row r="811" spans="1:6">
      <c r="A811" s="574" t="s">
        <v>3591</v>
      </c>
      <c r="B811" s="574" t="s">
        <v>869</v>
      </c>
      <c r="C811" s="498"/>
      <c r="D811" s="550">
        <v>5203010145.1009998</v>
      </c>
      <c r="E811" s="549" t="s">
        <v>870</v>
      </c>
      <c r="F811" s="575">
        <f t="shared" si="12"/>
        <v>-4</v>
      </c>
    </row>
    <row r="812" spans="1:6">
      <c r="A812" s="574" t="s">
        <v>3592</v>
      </c>
      <c r="B812" s="574" t="s">
        <v>4072</v>
      </c>
      <c r="C812" s="498"/>
      <c r="D812" s="550">
        <v>5203010146.1009998</v>
      </c>
      <c r="E812" s="549" t="s">
        <v>871</v>
      </c>
      <c r="F812" s="575">
        <f t="shared" si="12"/>
        <v>-4</v>
      </c>
    </row>
    <row r="813" spans="1:6">
      <c r="A813" s="574" t="s">
        <v>3593</v>
      </c>
      <c r="B813" s="574" t="s">
        <v>4073</v>
      </c>
      <c r="C813" s="498"/>
      <c r="D813" s="550">
        <v>5205010101.1009998</v>
      </c>
      <c r="E813" s="549" t="s">
        <v>872</v>
      </c>
      <c r="F813" s="575">
        <f t="shared" si="12"/>
        <v>-1999956</v>
      </c>
    </row>
    <row r="814" spans="1:6">
      <c r="A814" s="574" t="s">
        <v>3594</v>
      </c>
      <c r="B814" s="574" t="s">
        <v>872</v>
      </c>
      <c r="C814" s="498"/>
      <c r="D814" s="550">
        <v>5209010112.1009998</v>
      </c>
      <c r="E814" s="549" t="s">
        <v>873</v>
      </c>
      <c r="F814" s="575">
        <f t="shared" si="12"/>
        <v>-5999966</v>
      </c>
    </row>
    <row r="815" spans="1:6" ht="43.5">
      <c r="A815" s="574" t="s">
        <v>3595</v>
      </c>
      <c r="B815" s="574" t="s">
        <v>4074</v>
      </c>
      <c r="C815" s="498"/>
      <c r="D815" s="550">
        <v>5210010101.1009998</v>
      </c>
      <c r="E815" s="549" t="s">
        <v>874</v>
      </c>
      <c r="F815" s="575">
        <f t="shared" si="12"/>
        <v>-5000000</v>
      </c>
    </row>
    <row r="816" spans="1:6" ht="43.5">
      <c r="A816" s="574" t="s">
        <v>3596</v>
      </c>
      <c r="B816" s="574" t="s">
        <v>874</v>
      </c>
      <c r="C816" s="498"/>
      <c r="D816" s="550">
        <v>5210010102.1009998</v>
      </c>
      <c r="E816" s="549" t="s">
        <v>875</v>
      </c>
      <c r="F816" s="575">
        <f t="shared" si="12"/>
        <v>-999990</v>
      </c>
    </row>
    <row r="817" spans="1:6" ht="43.5">
      <c r="A817" s="574" t="s">
        <v>3597</v>
      </c>
      <c r="B817" s="574" t="s">
        <v>875</v>
      </c>
      <c r="C817" s="498"/>
      <c r="D817" s="550">
        <v>5210010103.1009998</v>
      </c>
      <c r="E817" s="549" t="s">
        <v>876</v>
      </c>
      <c r="F817" s="575">
        <f t="shared" si="12"/>
        <v>-2</v>
      </c>
    </row>
    <row r="818" spans="1:6" ht="43.5">
      <c r="A818" s="574" t="s">
        <v>3599</v>
      </c>
      <c r="B818" s="574" t="s">
        <v>876</v>
      </c>
      <c r="C818" s="498"/>
      <c r="D818" s="550">
        <v>5210010105.1009998</v>
      </c>
      <c r="E818" s="549" t="s">
        <v>877</v>
      </c>
      <c r="F818" s="575">
        <f t="shared" si="12"/>
        <v>-3</v>
      </c>
    </row>
    <row r="819" spans="1:6">
      <c r="A819" s="574" t="s">
        <v>3600</v>
      </c>
      <c r="B819" s="574" t="s">
        <v>4075</v>
      </c>
      <c r="C819" s="498"/>
      <c r="D819" s="550">
        <v>5210010112.1009998</v>
      </c>
      <c r="E819" s="549" t="s">
        <v>878</v>
      </c>
      <c r="F819" s="575">
        <f t="shared" si="12"/>
        <v>-9</v>
      </c>
    </row>
    <row r="820" spans="1:6">
      <c r="A820" s="574" t="s">
        <v>3601</v>
      </c>
      <c r="B820" s="574" t="s">
        <v>878</v>
      </c>
      <c r="C820" s="498"/>
      <c r="D820" s="550">
        <v>5210010118.1009998</v>
      </c>
      <c r="E820" s="549" t="s">
        <v>879</v>
      </c>
      <c r="F820" s="575">
        <f t="shared" si="12"/>
        <v>-13</v>
      </c>
    </row>
    <row r="821" spans="1:6">
      <c r="A821" s="574" t="s">
        <v>3603</v>
      </c>
      <c r="B821" s="574" t="s">
        <v>4076</v>
      </c>
      <c r="C821" s="498"/>
      <c r="D821" s="550">
        <v>5210010121.1009998</v>
      </c>
      <c r="E821" s="556" t="s">
        <v>880</v>
      </c>
      <c r="F821" s="575">
        <f t="shared" si="12"/>
        <v>-9</v>
      </c>
    </row>
    <row r="822" spans="1:6">
      <c r="A822" s="574" t="s">
        <v>4077</v>
      </c>
      <c r="B822" s="574" t="s">
        <v>4078</v>
      </c>
      <c r="C822" s="498"/>
      <c r="D822" s="550">
        <v>5211010101.1009998</v>
      </c>
      <c r="E822" s="549" t="s">
        <v>881</v>
      </c>
      <c r="F822" s="575">
        <f t="shared" si="12"/>
        <v>-999983</v>
      </c>
    </row>
    <row r="823" spans="1:6">
      <c r="A823" s="574" t="s">
        <v>4079</v>
      </c>
      <c r="B823" s="574" t="s">
        <v>881</v>
      </c>
      <c r="C823" s="498"/>
      <c r="D823" s="550">
        <v>5211010102.1009998</v>
      </c>
      <c r="E823" s="556" t="s">
        <v>882</v>
      </c>
      <c r="F823" s="575">
        <f t="shared" ref="F823:F837" si="13">+A822-D823</f>
        <v>-999981</v>
      </c>
    </row>
    <row r="824" spans="1:6">
      <c r="A824" s="574" t="s">
        <v>3604</v>
      </c>
      <c r="B824" s="574" t="s">
        <v>881</v>
      </c>
      <c r="C824" s="498"/>
      <c r="D824" s="550">
        <v>5212010199.1009998</v>
      </c>
      <c r="E824" s="549" t="s">
        <v>883</v>
      </c>
      <c r="F824" s="575">
        <f t="shared" si="13"/>
        <v>-1000098</v>
      </c>
    </row>
    <row r="825" spans="1:6">
      <c r="A825" s="574" t="s">
        <v>3605</v>
      </c>
      <c r="B825" s="574" t="s">
        <v>883</v>
      </c>
      <c r="C825" s="498"/>
      <c r="D825" s="550">
        <v>5212010199.1020002</v>
      </c>
      <c r="E825" s="549" t="s">
        <v>884</v>
      </c>
      <c r="F825" s="575">
        <f t="shared" si="13"/>
        <v>-1000097.0010004044</v>
      </c>
    </row>
    <row r="826" spans="1:6">
      <c r="A826" s="574" t="s">
        <v>3606</v>
      </c>
      <c r="B826" s="574" t="s">
        <v>4080</v>
      </c>
      <c r="C826" s="498"/>
      <c r="D826" s="550">
        <v>5212010199.1040001</v>
      </c>
      <c r="E826" s="549" t="s">
        <v>885</v>
      </c>
      <c r="F826" s="575">
        <f t="shared" si="13"/>
        <v>-3.0002593994140625E-3</v>
      </c>
    </row>
    <row r="827" spans="1:6">
      <c r="A827" s="574" t="s">
        <v>3607</v>
      </c>
      <c r="B827" s="574" t="s">
        <v>885</v>
      </c>
      <c r="C827" s="498"/>
      <c r="D827" s="550">
        <v>5212010199.1049995</v>
      </c>
      <c r="E827" s="549" t="s">
        <v>886</v>
      </c>
      <c r="F827" s="575">
        <f t="shared" si="13"/>
        <v>-2.9993057250976563E-3</v>
      </c>
    </row>
    <row r="828" spans="1:6">
      <c r="A828" s="574" t="s">
        <v>3608</v>
      </c>
      <c r="B828" s="574" t="s">
        <v>886</v>
      </c>
      <c r="C828" s="498"/>
      <c r="D828" s="550">
        <v>5212010199.1059999</v>
      </c>
      <c r="E828" s="549" t="s">
        <v>887</v>
      </c>
      <c r="F828" s="575">
        <f t="shared" si="13"/>
        <v>-1.9998550415039063E-3</v>
      </c>
    </row>
    <row r="829" spans="1:6">
      <c r="A829" s="574" t="s">
        <v>3609</v>
      </c>
      <c r="B829" s="574" t="s">
        <v>4081</v>
      </c>
      <c r="C829" s="498"/>
      <c r="D829" s="550">
        <v>5212010199.1070004</v>
      </c>
      <c r="E829" s="549" t="s">
        <v>888</v>
      </c>
      <c r="F829" s="575">
        <f t="shared" si="13"/>
        <v>-2.0008087158203125E-3</v>
      </c>
    </row>
    <row r="830" spans="1:6">
      <c r="A830" s="574" t="s">
        <v>3610</v>
      </c>
      <c r="B830" s="574" t="s">
        <v>4082</v>
      </c>
      <c r="C830" s="498"/>
      <c r="D830" s="550">
        <v>5212010199.1079998</v>
      </c>
      <c r="E830" s="549" t="s">
        <v>889</v>
      </c>
      <c r="F830" s="575">
        <f t="shared" si="13"/>
        <v>-1.9998550415039063E-3</v>
      </c>
    </row>
    <row r="831" spans="1:6" ht="43.5">
      <c r="A831" s="574" t="s">
        <v>3611</v>
      </c>
      <c r="B831" s="574" t="s">
        <v>4083</v>
      </c>
      <c r="C831" s="498"/>
      <c r="D831" s="550">
        <v>5212010199.1090002</v>
      </c>
      <c r="E831" s="549" t="s">
        <v>890</v>
      </c>
      <c r="F831" s="575">
        <f t="shared" si="13"/>
        <v>-1.9998550415039063E-3</v>
      </c>
    </row>
    <row r="832" spans="1:6" ht="43.5">
      <c r="A832" s="574" t="s">
        <v>3612</v>
      </c>
      <c r="B832" s="574" t="s">
        <v>4084</v>
      </c>
      <c r="C832" s="498"/>
      <c r="D832" s="550">
        <v>5212010199.1099997</v>
      </c>
      <c r="E832" s="549" t="s">
        <v>891</v>
      </c>
      <c r="F832" s="575">
        <f t="shared" si="13"/>
        <v>-1.9998550415039063E-3</v>
      </c>
    </row>
    <row r="833" spans="1:6" ht="43.5">
      <c r="A833" s="574" t="s">
        <v>3613</v>
      </c>
      <c r="B833" s="574" t="s">
        <v>4085</v>
      </c>
      <c r="C833" s="498"/>
      <c r="D833" s="550">
        <v>5212010199.1110001</v>
      </c>
      <c r="E833" s="549" t="s">
        <v>892</v>
      </c>
      <c r="F833" s="575">
        <f t="shared" si="13"/>
        <v>-1.9998550415039063E-3</v>
      </c>
    </row>
    <row r="834" spans="1:6" ht="43.5">
      <c r="A834" s="574" t="s">
        <v>3615</v>
      </c>
      <c r="B834" s="574" t="s">
        <v>4086</v>
      </c>
      <c r="C834" s="498"/>
      <c r="D834" s="550">
        <v>5212010199.1120005</v>
      </c>
      <c r="E834" s="560" t="s">
        <v>893</v>
      </c>
      <c r="F834" s="575">
        <f t="shared" si="13"/>
        <v>-2.0008087158203125E-3</v>
      </c>
    </row>
    <row r="835" spans="1:6" ht="43.5">
      <c r="A835" s="574" t="s">
        <v>3617</v>
      </c>
      <c r="B835" s="574" t="s">
        <v>4087</v>
      </c>
      <c r="C835" s="498"/>
      <c r="D835" s="550">
        <v>5212010199.1129999</v>
      </c>
      <c r="E835" s="549" t="s">
        <v>894</v>
      </c>
      <c r="F835" s="575">
        <f t="shared" si="13"/>
        <v>-1.9998550415039063E-3</v>
      </c>
    </row>
    <row r="836" spans="1:6" ht="43.5">
      <c r="A836" s="574" t="s">
        <v>3619</v>
      </c>
      <c r="B836" s="574" t="s">
        <v>4088</v>
      </c>
      <c r="C836" s="498"/>
      <c r="D836" s="548">
        <v>5212010199.1140003</v>
      </c>
      <c r="E836" s="549" t="s">
        <v>895</v>
      </c>
      <c r="F836" s="575">
        <f t="shared" si="13"/>
        <v>-1.9998550415039063E-3</v>
      </c>
    </row>
    <row r="837" spans="1:6" ht="43.5">
      <c r="A837" s="574" t="s">
        <v>3620</v>
      </c>
      <c r="B837" s="574" t="s">
        <v>4089</v>
      </c>
      <c r="C837" s="498"/>
      <c r="D837" s="548">
        <v>5401010101.1009998</v>
      </c>
      <c r="E837" s="547" t="s">
        <v>896</v>
      </c>
      <c r="F837" s="575">
        <f t="shared" si="13"/>
        <v>-188999901.98799992</v>
      </c>
    </row>
    <row r="838" spans="1:6">
      <c r="A838" s="574" t="s">
        <v>3622</v>
      </c>
      <c r="B838" s="574" t="s">
        <v>896</v>
      </c>
      <c r="C838" s="112"/>
    </row>
    <row r="839" spans="1:6">
      <c r="C839" s="99"/>
    </row>
  </sheetData>
  <conditionalFormatting sqref="E816:E820 E824:E836">
    <cfRule type="duplicateValues" priority="2"/>
  </conditionalFormatting>
  <conditionalFormatting sqref="E822">
    <cfRule type="duplicateValues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BL846"/>
  <sheetViews>
    <sheetView zoomScale="55" zoomScaleNormal="55" workbookViewId="0">
      <pane xSplit="9" ySplit="2" topLeftCell="AK3" activePane="bottomRight" state="frozen"/>
      <selection activeCell="T782" sqref="T782"/>
      <selection pane="topRight" activeCell="T782" sqref="T782"/>
      <selection pane="bottomLeft" activeCell="T782" sqref="T782"/>
      <selection pane="bottomRight" activeCell="T782" sqref="T782"/>
    </sheetView>
  </sheetViews>
  <sheetFormatPr defaultRowHeight="23.25"/>
  <cols>
    <col min="1" max="1" width="6.75" style="101" customWidth="1"/>
    <col min="2" max="2" width="9.625" style="102" customWidth="1"/>
    <col min="3" max="3" width="22" style="103" customWidth="1"/>
    <col min="4" max="4" width="9.375" style="103" customWidth="1"/>
    <col min="5" max="5" width="7.875" style="102" customWidth="1"/>
    <col min="6" max="6" width="9.375" style="102" customWidth="1"/>
    <col min="7" max="7" width="9.375" style="102" hidden="1" customWidth="1"/>
    <col min="8" max="8" width="18" customWidth="1"/>
    <col min="9" max="9" width="60.875" customWidth="1"/>
    <col min="10" max="10" width="21.125" customWidth="1"/>
    <col min="11" max="29" width="11.75" customWidth="1"/>
  </cols>
  <sheetData>
    <row r="1" spans="1:64" ht="26.25">
      <c r="E1" s="307"/>
      <c r="J1">
        <f>+'F&amp;R Balance sheet'!B2</f>
        <v>10694</v>
      </c>
      <c r="K1" s="565">
        <v>10721</v>
      </c>
      <c r="L1" s="565">
        <v>11228</v>
      </c>
      <c r="M1" s="565">
        <v>11229</v>
      </c>
      <c r="N1" s="565">
        <v>11230</v>
      </c>
      <c r="O1" s="565">
        <v>11231</v>
      </c>
      <c r="P1" s="565">
        <v>11232</v>
      </c>
      <c r="Q1" s="565">
        <v>11233</v>
      </c>
      <c r="R1" s="565">
        <v>11234</v>
      </c>
      <c r="S1" s="565">
        <v>11235</v>
      </c>
      <c r="T1" s="565">
        <v>11236</v>
      </c>
      <c r="U1" s="565">
        <v>14135</v>
      </c>
      <c r="V1" s="565">
        <v>28010</v>
      </c>
      <c r="W1" s="565">
        <v>10694</v>
      </c>
      <c r="X1" s="565">
        <v>10802</v>
      </c>
      <c r="Y1" s="565">
        <v>10803</v>
      </c>
      <c r="Z1" s="565">
        <v>10804</v>
      </c>
      <c r="AA1" s="565">
        <v>10805</v>
      </c>
      <c r="AB1" s="565">
        <v>10806</v>
      </c>
      <c r="AC1" s="565">
        <v>27974</v>
      </c>
      <c r="AD1" s="565">
        <v>27975</v>
      </c>
      <c r="AE1" s="565">
        <v>10675</v>
      </c>
      <c r="AF1" s="565">
        <v>11209</v>
      </c>
      <c r="AG1" s="565">
        <v>11210</v>
      </c>
      <c r="AH1" s="565">
        <v>11211</v>
      </c>
      <c r="AI1" s="565">
        <v>11212</v>
      </c>
      <c r="AJ1" s="565">
        <v>11213</v>
      </c>
      <c r="AK1" s="565">
        <v>11214</v>
      </c>
      <c r="AL1" s="565">
        <v>11215</v>
      </c>
      <c r="AM1" s="565">
        <v>11216</v>
      </c>
      <c r="AN1" s="565">
        <v>11217</v>
      </c>
      <c r="AO1" s="565">
        <v>11218</v>
      </c>
      <c r="AP1" s="565">
        <v>11219</v>
      </c>
      <c r="AQ1" s="565">
        <v>11220</v>
      </c>
      <c r="AR1" s="565">
        <v>40749</v>
      </c>
      <c r="AS1" s="565">
        <v>10726</v>
      </c>
      <c r="AT1" s="565">
        <v>11258</v>
      </c>
      <c r="AU1" s="565">
        <v>11259</v>
      </c>
      <c r="AV1" s="565">
        <v>11260</v>
      </c>
      <c r="AW1" s="565">
        <v>11261</v>
      </c>
      <c r="AX1" s="565">
        <v>11262</v>
      </c>
      <c r="AY1" s="565">
        <v>11263</v>
      </c>
      <c r="AZ1" s="565">
        <v>11456</v>
      </c>
      <c r="BA1" s="565">
        <v>11631</v>
      </c>
      <c r="BB1" s="565">
        <v>27978</v>
      </c>
      <c r="BC1" s="565">
        <v>27979</v>
      </c>
      <c r="BD1" s="565">
        <v>27980</v>
      </c>
      <c r="BE1" s="565">
        <v>10720</v>
      </c>
      <c r="BF1" s="565">
        <v>11221</v>
      </c>
      <c r="BG1" s="565">
        <v>11222</v>
      </c>
      <c r="BH1" s="565">
        <v>11223</v>
      </c>
      <c r="BI1" s="565">
        <v>11224</v>
      </c>
      <c r="BJ1" s="565">
        <v>11225</v>
      </c>
      <c r="BK1" s="565">
        <v>11226</v>
      </c>
      <c r="BL1" s="565">
        <v>11227</v>
      </c>
    </row>
    <row r="2" spans="1:64" ht="26.25">
      <c r="A2" s="104" t="s">
        <v>899</v>
      </c>
      <c r="B2" s="105" t="s">
        <v>900</v>
      </c>
      <c r="C2" s="105" t="s">
        <v>901</v>
      </c>
      <c r="D2" s="105" t="s">
        <v>902</v>
      </c>
      <c r="E2" s="308" t="s">
        <v>949</v>
      </c>
      <c r="F2" s="105" t="s">
        <v>920</v>
      </c>
      <c r="G2" s="105" t="s">
        <v>946</v>
      </c>
      <c r="H2" s="106" t="s">
        <v>897</v>
      </c>
      <c r="I2" s="106" t="s">
        <v>898</v>
      </c>
      <c r="J2" s="2">
        <v>23986</v>
      </c>
      <c r="K2" s="566" t="s">
        <v>3663</v>
      </c>
      <c r="L2" s="566" t="s">
        <v>3664</v>
      </c>
      <c r="M2" s="566" t="s">
        <v>3665</v>
      </c>
      <c r="N2" s="566" t="s">
        <v>3666</v>
      </c>
      <c r="O2" s="566" t="s">
        <v>3667</v>
      </c>
      <c r="P2" s="566" t="s">
        <v>3668</v>
      </c>
      <c r="Q2" s="566" t="s">
        <v>3669</v>
      </c>
      <c r="R2" s="566" t="s">
        <v>3670</v>
      </c>
      <c r="S2" s="566" t="s">
        <v>3671</v>
      </c>
      <c r="T2" s="566" t="s">
        <v>3672</v>
      </c>
      <c r="U2" s="566" t="s">
        <v>3673</v>
      </c>
      <c r="V2" s="566" t="s">
        <v>3674</v>
      </c>
      <c r="W2" s="566" t="s">
        <v>3675</v>
      </c>
      <c r="X2" s="566" t="s">
        <v>3676</v>
      </c>
      <c r="Y2" s="566" t="s">
        <v>3677</v>
      </c>
      <c r="Z2" s="566" t="s">
        <v>3678</v>
      </c>
      <c r="AA2" s="566" t="s">
        <v>3679</v>
      </c>
      <c r="AB2" s="566" t="s">
        <v>3680</v>
      </c>
      <c r="AC2" s="566" t="s">
        <v>3681</v>
      </c>
      <c r="AD2" s="566" t="s">
        <v>3682</v>
      </c>
      <c r="AE2" s="566" t="s">
        <v>3683</v>
      </c>
      <c r="AF2" s="566" t="s">
        <v>3684</v>
      </c>
      <c r="AG2" s="566" t="s">
        <v>3685</v>
      </c>
      <c r="AH2" s="566" t="s">
        <v>3686</v>
      </c>
      <c r="AI2" s="566" t="s">
        <v>3687</v>
      </c>
      <c r="AJ2" s="566" t="s">
        <v>3688</v>
      </c>
      <c r="AK2" s="566" t="s">
        <v>3689</v>
      </c>
      <c r="AL2" s="566" t="s">
        <v>3690</v>
      </c>
      <c r="AM2" s="566" t="s">
        <v>3691</v>
      </c>
      <c r="AN2" s="566" t="s">
        <v>3692</v>
      </c>
      <c r="AO2" s="566" t="s">
        <v>3693</v>
      </c>
      <c r="AP2" s="566" t="s">
        <v>3694</v>
      </c>
      <c r="AQ2" s="566" t="s">
        <v>3695</v>
      </c>
      <c r="AR2" s="566" t="s">
        <v>3696</v>
      </c>
      <c r="AS2" s="566" t="s">
        <v>3697</v>
      </c>
      <c r="AT2" s="566" t="s">
        <v>3698</v>
      </c>
      <c r="AU2" s="566" t="s">
        <v>3699</v>
      </c>
      <c r="AV2" s="566" t="s">
        <v>3700</v>
      </c>
      <c r="AW2" s="566" t="s">
        <v>3701</v>
      </c>
      <c r="AX2" s="566" t="s">
        <v>3702</v>
      </c>
      <c r="AY2" s="566" t="s">
        <v>3703</v>
      </c>
      <c r="AZ2" s="566" t="s">
        <v>3704</v>
      </c>
      <c r="BA2" s="566" t="s">
        <v>3705</v>
      </c>
      <c r="BB2" s="566" t="s">
        <v>3706</v>
      </c>
      <c r="BC2" s="566" t="s">
        <v>3707</v>
      </c>
      <c r="BD2" s="566" t="s">
        <v>3708</v>
      </c>
      <c r="BE2" s="566" t="s">
        <v>3709</v>
      </c>
      <c r="BF2" s="566" t="s">
        <v>3710</v>
      </c>
      <c r="BG2" s="566" t="s">
        <v>3711</v>
      </c>
      <c r="BH2" s="566" t="s">
        <v>3712</v>
      </c>
      <c r="BI2" s="566" t="s">
        <v>3713</v>
      </c>
      <c r="BJ2" s="566" t="s">
        <v>3714</v>
      </c>
      <c r="BK2" s="566" t="s">
        <v>3715</v>
      </c>
      <c r="BL2" s="566" t="s">
        <v>3716</v>
      </c>
    </row>
    <row r="3" spans="1:64">
      <c r="A3" s="77">
        <v>1</v>
      </c>
      <c r="B3" s="78" t="s">
        <v>903</v>
      </c>
      <c r="C3" s="79" t="s">
        <v>57</v>
      </c>
      <c r="D3" s="79" t="s">
        <v>904</v>
      </c>
      <c r="E3" s="78" t="s">
        <v>944</v>
      </c>
      <c r="F3" s="79">
        <v>1.1000000000000001</v>
      </c>
      <c r="G3" s="79" t="s">
        <v>944</v>
      </c>
      <c r="H3" s="30">
        <v>1101010101.1010001</v>
      </c>
      <c r="I3" s="31" t="s">
        <v>71</v>
      </c>
      <c r="J3">
        <f>SUMIF($K$1:$BL$1,$J$1,$K3:$BL3)</f>
        <v>38469.75</v>
      </c>
      <c r="K3">
        <v>70130.5</v>
      </c>
      <c r="L3">
        <v>3599</v>
      </c>
      <c r="M3">
        <v>581</v>
      </c>
      <c r="N3">
        <v>6880</v>
      </c>
      <c r="O3">
        <v>0</v>
      </c>
      <c r="P3">
        <v>20340</v>
      </c>
      <c r="Q3">
        <v>0</v>
      </c>
      <c r="R3">
        <v>225405.33</v>
      </c>
      <c r="S3">
        <v>0</v>
      </c>
      <c r="T3">
        <v>41295</v>
      </c>
      <c r="U3">
        <v>24598</v>
      </c>
      <c r="V3">
        <v>26412</v>
      </c>
      <c r="W3">
        <v>38469.75</v>
      </c>
      <c r="X3">
        <v>2000</v>
      </c>
      <c r="Y3">
        <v>0</v>
      </c>
      <c r="Z3">
        <v>699.36</v>
      </c>
      <c r="AA3">
        <v>4501.75</v>
      </c>
      <c r="AB3">
        <v>0</v>
      </c>
      <c r="AC3">
        <v>0</v>
      </c>
      <c r="AD3">
        <v>0</v>
      </c>
      <c r="AE3">
        <v>0</v>
      </c>
      <c r="AF3">
        <v>0</v>
      </c>
      <c r="AG3">
        <v>815</v>
      </c>
      <c r="AH3">
        <v>0</v>
      </c>
      <c r="AI3">
        <v>892555.63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44</v>
      </c>
      <c r="AQ3">
        <v>0</v>
      </c>
      <c r="AR3">
        <v>0</v>
      </c>
      <c r="AS3">
        <v>0.1</v>
      </c>
      <c r="AT3">
        <v>280</v>
      </c>
      <c r="AU3">
        <v>2810</v>
      </c>
      <c r="AV3">
        <v>9040</v>
      </c>
      <c r="AW3">
        <v>5310</v>
      </c>
      <c r="AX3">
        <v>0</v>
      </c>
      <c r="AY3">
        <v>810</v>
      </c>
      <c r="AZ3">
        <v>0</v>
      </c>
      <c r="BA3">
        <v>0</v>
      </c>
      <c r="BB3">
        <v>0</v>
      </c>
      <c r="BC3">
        <v>669</v>
      </c>
      <c r="BD3">
        <v>5085</v>
      </c>
      <c r="BE3">
        <v>72413.5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</row>
    <row r="4" spans="1:64">
      <c r="A4" s="77">
        <v>1</v>
      </c>
      <c r="B4" s="78" t="s">
        <v>903</v>
      </c>
      <c r="C4" s="79" t="s">
        <v>57</v>
      </c>
      <c r="D4" s="79" t="s">
        <v>904</v>
      </c>
      <c r="E4" s="78"/>
      <c r="F4" s="485" t="s">
        <v>904</v>
      </c>
      <c r="G4" s="485"/>
      <c r="H4" s="486">
        <v>1101010104.1010001</v>
      </c>
      <c r="I4" s="485" t="s">
        <v>72</v>
      </c>
      <c r="J4">
        <f t="shared" ref="J4:J67" si="0">SUMIF($K$1:$BL$1,$J$1,$K4:$BL4)</f>
        <v>0</v>
      </c>
    </row>
    <row r="5" spans="1:64">
      <c r="A5" s="77">
        <v>1</v>
      </c>
      <c r="B5" s="78" t="s">
        <v>903</v>
      </c>
      <c r="C5" s="79" t="s">
        <v>57</v>
      </c>
      <c r="D5" s="79" t="s">
        <v>904</v>
      </c>
      <c r="E5" s="78"/>
      <c r="F5" s="485" t="s">
        <v>904</v>
      </c>
      <c r="G5" s="485"/>
      <c r="H5" s="486">
        <v>1101010112.1010001</v>
      </c>
      <c r="I5" s="485" t="s">
        <v>73</v>
      </c>
      <c r="J5">
        <f t="shared" si="0"/>
        <v>0</v>
      </c>
    </row>
    <row r="6" spans="1:64">
      <c r="A6" s="77">
        <v>1</v>
      </c>
      <c r="B6" s="78" t="s">
        <v>903</v>
      </c>
      <c r="C6" s="79" t="s">
        <v>57</v>
      </c>
      <c r="D6" s="79" t="s">
        <v>904</v>
      </c>
      <c r="E6" s="78"/>
      <c r="F6" s="485" t="s">
        <v>904</v>
      </c>
      <c r="G6" s="485"/>
      <c r="H6" s="487">
        <v>1101010113.1010001</v>
      </c>
      <c r="I6" s="488" t="s">
        <v>74</v>
      </c>
      <c r="J6">
        <f t="shared" si="0"/>
        <v>0</v>
      </c>
    </row>
    <row r="7" spans="1:64">
      <c r="A7" s="77">
        <v>1</v>
      </c>
      <c r="B7" s="78" t="s">
        <v>903</v>
      </c>
      <c r="C7" s="79" t="s">
        <v>57</v>
      </c>
      <c r="D7" s="79" t="s">
        <v>904</v>
      </c>
      <c r="E7" s="78" t="s">
        <v>944</v>
      </c>
      <c r="F7" s="79">
        <v>1.1000000000000001</v>
      </c>
      <c r="G7" s="79" t="s">
        <v>944</v>
      </c>
      <c r="H7" s="33">
        <v>1101020501.1010001</v>
      </c>
      <c r="I7" s="31" t="s">
        <v>75</v>
      </c>
      <c r="J7">
        <f t="shared" si="0"/>
        <v>179335561.08000001</v>
      </c>
      <c r="K7">
        <v>34854554.729999997</v>
      </c>
      <c r="W7">
        <v>179335561.08000001</v>
      </c>
      <c r="AE7">
        <v>188696705.88999999</v>
      </c>
      <c r="AS7">
        <v>23806619.02</v>
      </c>
      <c r="BE7">
        <v>262979914.21000001</v>
      </c>
    </row>
    <row r="8" spans="1:64">
      <c r="A8" s="77">
        <v>1</v>
      </c>
      <c r="B8" s="78" t="s">
        <v>903</v>
      </c>
      <c r="C8" s="79" t="s">
        <v>57</v>
      </c>
      <c r="D8" s="79" t="s">
        <v>904</v>
      </c>
      <c r="E8" s="78" t="s">
        <v>944</v>
      </c>
      <c r="F8" s="79">
        <v>1.1000000000000001</v>
      </c>
      <c r="G8" s="79" t="s">
        <v>944</v>
      </c>
      <c r="H8" s="30">
        <v>1101020501.102</v>
      </c>
      <c r="I8" s="32" t="s">
        <v>76</v>
      </c>
      <c r="J8">
        <f t="shared" si="0"/>
        <v>0</v>
      </c>
      <c r="L8">
        <v>233089.25</v>
      </c>
      <c r="M8">
        <v>24282427.949999999</v>
      </c>
      <c r="N8">
        <v>834842.6</v>
      </c>
      <c r="O8">
        <v>2188601</v>
      </c>
      <c r="P8">
        <v>747862</v>
      </c>
      <c r="Q8">
        <v>1202118.2</v>
      </c>
      <c r="R8">
        <v>2620749.4500000002</v>
      </c>
      <c r="S8">
        <v>202872.01</v>
      </c>
      <c r="T8">
        <v>30120167.100000001</v>
      </c>
      <c r="U8">
        <v>367880</v>
      </c>
      <c r="V8">
        <v>12</v>
      </c>
      <c r="X8">
        <v>716140</v>
      </c>
      <c r="Y8">
        <v>220911</v>
      </c>
      <c r="Z8">
        <v>124563.6</v>
      </c>
      <c r="AA8">
        <v>7320533</v>
      </c>
      <c r="AB8">
        <v>421175.7</v>
      </c>
      <c r="AC8">
        <v>359787.81</v>
      </c>
      <c r="AD8">
        <v>119720</v>
      </c>
      <c r="AF8">
        <v>14559848.98</v>
      </c>
      <c r="AG8">
        <v>15000143.300000001</v>
      </c>
      <c r="AH8">
        <v>6668003.6600000001</v>
      </c>
      <c r="AI8">
        <v>586877</v>
      </c>
      <c r="AJ8">
        <v>2129679</v>
      </c>
      <c r="AK8">
        <v>4607217.76</v>
      </c>
      <c r="AL8">
        <v>1722503</v>
      </c>
      <c r="AM8">
        <v>60162284.799999997</v>
      </c>
      <c r="AN8">
        <v>8863742.0999999996</v>
      </c>
      <c r="AO8">
        <v>5967028.1500000004</v>
      </c>
      <c r="AP8">
        <v>826050.2</v>
      </c>
      <c r="AQ8">
        <v>1363463</v>
      </c>
      <c r="AR8">
        <v>5029049</v>
      </c>
      <c r="AT8">
        <v>27835485.100000001</v>
      </c>
      <c r="AU8">
        <v>32431351.620000001</v>
      </c>
      <c r="AV8">
        <v>2332033.2999999998</v>
      </c>
      <c r="AW8">
        <v>5787948.8600000003</v>
      </c>
      <c r="AX8">
        <v>3819980.22</v>
      </c>
      <c r="AY8">
        <v>14308209.57</v>
      </c>
      <c r="AZ8">
        <v>29011245.640000001</v>
      </c>
      <c r="BA8">
        <v>24509751.260000002</v>
      </c>
      <c r="BB8">
        <v>550305</v>
      </c>
      <c r="BC8">
        <v>9114571.8300000001</v>
      </c>
      <c r="BD8">
        <v>1127090</v>
      </c>
      <c r="BF8">
        <v>100782062.84999999</v>
      </c>
      <c r="BG8">
        <v>4369986.92</v>
      </c>
      <c r="BH8">
        <v>3742855.26</v>
      </c>
      <c r="BI8">
        <v>417952.13</v>
      </c>
      <c r="BJ8">
        <v>8033620.6200000001</v>
      </c>
      <c r="BK8">
        <v>936810.61</v>
      </c>
      <c r="BL8">
        <v>864620.8</v>
      </c>
    </row>
    <row r="9" spans="1:64">
      <c r="A9" s="80">
        <v>1</v>
      </c>
      <c r="B9" s="81" t="s">
        <v>903</v>
      </c>
      <c r="C9" s="46" t="s">
        <v>57</v>
      </c>
      <c r="D9" s="46" t="s">
        <v>904</v>
      </c>
      <c r="E9" s="81" t="s">
        <v>944</v>
      </c>
      <c r="F9" s="46">
        <v>1.1000000000000001</v>
      </c>
      <c r="G9" s="46" t="s">
        <v>944</v>
      </c>
      <c r="H9" s="34">
        <v>1101020501.1029999</v>
      </c>
      <c r="I9" s="35" t="s">
        <v>77</v>
      </c>
      <c r="J9">
        <f t="shared" si="0"/>
        <v>455082.88</v>
      </c>
      <c r="W9">
        <v>455082.88</v>
      </c>
      <c r="BI9">
        <v>28488</v>
      </c>
      <c r="BK9">
        <v>0</v>
      </c>
    </row>
    <row r="10" spans="1:64">
      <c r="A10" s="80">
        <v>1</v>
      </c>
      <c r="B10" s="81" t="s">
        <v>903</v>
      </c>
      <c r="C10" s="46" t="s">
        <v>905</v>
      </c>
      <c r="D10" s="46">
        <v>1.2</v>
      </c>
      <c r="E10" s="81"/>
      <c r="F10" s="337">
        <v>2</v>
      </c>
      <c r="G10" s="46"/>
      <c r="H10" s="36">
        <v>1101020501.1040001</v>
      </c>
      <c r="I10" s="35" t="s">
        <v>78</v>
      </c>
      <c r="J10">
        <f t="shared" si="0"/>
        <v>0</v>
      </c>
    </row>
    <row r="11" spans="1:64">
      <c r="A11" s="77">
        <v>1</v>
      </c>
      <c r="B11" s="78" t="s">
        <v>903</v>
      </c>
      <c r="C11" s="79" t="s">
        <v>905</v>
      </c>
      <c r="D11" s="79">
        <v>1.2</v>
      </c>
      <c r="E11" s="78"/>
      <c r="F11" s="337">
        <v>1.2</v>
      </c>
      <c r="G11" s="79"/>
      <c r="H11" s="37">
        <v>1101020501.201</v>
      </c>
      <c r="I11" s="38" t="s">
        <v>79</v>
      </c>
      <c r="J11">
        <f t="shared" si="0"/>
        <v>4954552.71</v>
      </c>
      <c r="K11">
        <v>20230</v>
      </c>
      <c r="W11">
        <v>4954552.71</v>
      </c>
    </row>
    <row r="12" spans="1:64">
      <c r="A12" s="77">
        <v>1</v>
      </c>
      <c r="B12" s="78" t="s">
        <v>903</v>
      </c>
      <c r="C12" s="79" t="s">
        <v>57</v>
      </c>
      <c r="D12" s="79" t="s">
        <v>904</v>
      </c>
      <c r="E12" s="78"/>
      <c r="F12" s="485" t="s">
        <v>904</v>
      </c>
      <c r="G12" s="485"/>
      <c r="H12" s="486">
        <v>1101020601.1010001</v>
      </c>
      <c r="I12" s="488" t="s">
        <v>80</v>
      </c>
      <c r="J12">
        <f t="shared" si="0"/>
        <v>0</v>
      </c>
      <c r="W12">
        <v>0</v>
      </c>
    </row>
    <row r="13" spans="1:64">
      <c r="A13" s="77">
        <v>1</v>
      </c>
      <c r="B13" s="78" t="s">
        <v>903</v>
      </c>
      <c r="C13" s="79" t="s">
        <v>57</v>
      </c>
      <c r="D13" s="79" t="s">
        <v>904</v>
      </c>
      <c r="E13" s="78"/>
      <c r="F13" s="485" t="s">
        <v>904</v>
      </c>
      <c r="G13" s="485"/>
      <c r="H13" s="486">
        <v>1101020603.1010001</v>
      </c>
      <c r="I13" s="485" t="s">
        <v>81</v>
      </c>
      <c r="J13">
        <f t="shared" si="0"/>
        <v>62648</v>
      </c>
      <c r="K13">
        <v>0</v>
      </c>
      <c r="L13">
        <v>23100</v>
      </c>
      <c r="M13">
        <v>0</v>
      </c>
      <c r="N13">
        <v>0</v>
      </c>
      <c r="O13">
        <v>78486</v>
      </c>
      <c r="P13">
        <v>52310</v>
      </c>
      <c r="Q13">
        <v>0</v>
      </c>
      <c r="R13">
        <v>650</v>
      </c>
      <c r="S13">
        <v>0</v>
      </c>
      <c r="T13">
        <v>0</v>
      </c>
      <c r="U13">
        <v>0</v>
      </c>
      <c r="V13">
        <v>0</v>
      </c>
      <c r="W13">
        <v>62648</v>
      </c>
      <c r="X13">
        <v>0</v>
      </c>
      <c r="Y13">
        <v>0</v>
      </c>
      <c r="AC13">
        <v>0</v>
      </c>
      <c r="AD13">
        <v>0</v>
      </c>
      <c r="AE13">
        <v>0</v>
      </c>
      <c r="AF13">
        <v>0</v>
      </c>
      <c r="AI13">
        <v>0</v>
      </c>
      <c r="AJ13">
        <v>0</v>
      </c>
      <c r="AK13">
        <v>38472</v>
      </c>
      <c r="AL13">
        <v>0</v>
      </c>
      <c r="AO13">
        <v>0</v>
      </c>
      <c r="AR13">
        <v>0</v>
      </c>
      <c r="AS13">
        <v>86980</v>
      </c>
      <c r="AT13">
        <v>0</v>
      </c>
      <c r="AV13">
        <v>218448.83</v>
      </c>
      <c r="AW13">
        <v>122189</v>
      </c>
      <c r="AX13">
        <v>74318</v>
      </c>
      <c r="AY13">
        <v>0</v>
      </c>
      <c r="BA13">
        <v>0</v>
      </c>
      <c r="BB13">
        <v>2000000</v>
      </c>
      <c r="BC13">
        <v>0</v>
      </c>
      <c r="BD13">
        <v>4600</v>
      </c>
      <c r="BE13">
        <v>0</v>
      </c>
      <c r="BH13">
        <v>4380</v>
      </c>
    </row>
    <row r="14" spans="1:64">
      <c r="A14" s="77">
        <v>1</v>
      </c>
      <c r="B14" s="78" t="s">
        <v>903</v>
      </c>
      <c r="C14" s="79" t="s">
        <v>57</v>
      </c>
      <c r="D14" s="79" t="s">
        <v>904</v>
      </c>
      <c r="E14" s="78" t="s">
        <v>944</v>
      </c>
      <c r="F14" s="79">
        <v>1.1000000000000001</v>
      </c>
      <c r="G14" s="79" t="s">
        <v>944</v>
      </c>
      <c r="H14" s="30">
        <v>1101020604.1010001</v>
      </c>
      <c r="I14" s="32" t="s">
        <v>82</v>
      </c>
      <c r="J14">
        <f t="shared" si="0"/>
        <v>0</v>
      </c>
      <c r="AR14">
        <v>0</v>
      </c>
    </row>
    <row r="15" spans="1:64">
      <c r="A15" s="77">
        <v>1</v>
      </c>
      <c r="B15" s="78" t="s">
        <v>903</v>
      </c>
      <c r="C15" s="79" t="s">
        <v>57</v>
      </c>
      <c r="D15" s="79" t="s">
        <v>904</v>
      </c>
      <c r="E15" s="78"/>
      <c r="F15" s="485" t="s">
        <v>904</v>
      </c>
      <c r="G15" s="485"/>
      <c r="H15" s="487">
        <v>1101020605.1010001</v>
      </c>
      <c r="I15" s="488" t="s">
        <v>83</v>
      </c>
      <c r="J15">
        <f t="shared" si="0"/>
        <v>0</v>
      </c>
    </row>
    <row r="16" spans="1:64">
      <c r="A16" s="77">
        <v>1</v>
      </c>
      <c r="B16" s="78" t="s">
        <v>903</v>
      </c>
      <c r="C16" s="79" t="s">
        <v>57</v>
      </c>
      <c r="D16" s="79" t="s">
        <v>904</v>
      </c>
      <c r="E16" s="78" t="s">
        <v>944</v>
      </c>
      <c r="F16" s="79">
        <v>1.1000000000000001</v>
      </c>
      <c r="G16" s="79" t="s">
        <v>944</v>
      </c>
      <c r="H16" s="39">
        <v>1101020606.1010001</v>
      </c>
      <c r="I16" s="40" t="s">
        <v>84</v>
      </c>
      <c r="J16">
        <f t="shared" si="0"/>
        <v>0</v>
      </c>
    </row>
    <row r="17" spans="1:64">
      <c r="A17" s="77">
        <v>1</v>
      </c>
      <c r="B17" s="78" t="s">
        <v>903</v>
      </c>
      <c r="C17" s="79" t="s">
        <v>57</v>
      </c>
      <c r="D17" s="79" t="s">
        <v>904</v>
      </c>
      <c r="E17" s="78" t="s">
        <v>944</v>
      </c>
      <c r="F17" s="79">
        <v>1.1000000000000001</v>
      </c>
      <c r="G17" s="79" t="s">
        <v>944</v>
      </c>
      <c r="H17" s="30">
        <v>1101030101.1010001</v>
      </c>
      <c r="I17" s="32" t="s">
        <v>85</v>
      </c>
      <c r="J17">
        <f t="shared" si="0"/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AE17">
        <v>0</v>
      </c>
      <c r="AS17">
        <v>4181993.7</v>
      </c>
      <c r="AY17">
        <v>3992155.53</v>
      </c>
      <c r="BE17">
        <v>29488.14</v>
      </c>
      <c r="BF17">
        <v>0</v>
      </c>
    </row>
    <row r="18" spans="1:64">
      <c r="A18" s="77">
        <v>1</v>
      </c>
      <c r="B18" s="78" t="s">
        <v>903</v>
      </c>
      <c r="C18" s="79" t="s">
        <v>57</v>
      </c>
      <c r="D18" s="79" t="s">
        <v>904</v>
      </c>
      <c r="E18" s="78" t="s">
        <v>944</v>
      </c>
      <c r="F18" s="79">
        <v>1.1000000000000001</v>
      </c>
      <c r="G18" s="79" t="s">
        <v>944</v>
      </c>
      <c r="H18" s="30">
        <v>1101030101.102</v>
      </c>
      <c r="I18" s="32" t="s">
        <v>86</v>
      </c>
      <c r="J18">
        <f t="shared" si="0"/>
        <v>0</v>
      </c>
      <c r="K18">
        <v>0</v>
      </c>
      <c r="M18">
        <v>0</v>
      </c>
      <c r="O18">
        <v>0</v>
      </c>
      <c r="P18">
        <v>0</v>
      </c>
      <c r="Q18">
        <v>0</v>
      </c>
      <c r="S18">
        <v>0</v>
      </c>
      <c r="U18">
        <v>0</v>
      </c>
      <c r="AY18">
        <v>15497492.48</v>
      </c>
      <c r="AZ18">
        <v>319457.28000000003</v>
      </c>
    </row>
    <row r="19" spans="1:64">
      <c r="A19" s="77">
        <v>1</v>
      </c>
      <c r="B19" s="78" t="s">
        <v>903</v>
      </c>
      <c r="C19" s="79" t="s">
        <v>57</v>
      </c>
      <c r="D19" s="79" t="s">
        <v>904</v>
      </c>
      <c r="E19" s="78" t="s">
        <v>944</v>
      </c>
      <c r="F19" s="79">
        <v>1.1000000000000001</v>
      </c>
      <c r="G19" s="79" t="s">
        <v>944</v>
      </c>
      <c r="H19" s="33">
        <v>1101030101.1029999</v>
      </c>
      <c r="I19" s="31" t="s">
        <v>87</v>
      </c>
      <c r="J19">
        <f t="shared" si="0"/>
        <v>0</v>
      </c>
      <c r="K19">
        <v>0</v>
      </c>
      <c r="M19">
        <v>0</v>
      </c>
      <c r="Q19">
        <v>0</v>
      </c>
      <c r="R19">
        <v>0</v>
      </c>
      <c r="S19">
        <v>0</v>
      </c>
      <c r="U19">
        <v>0</v>
      </c>
      <c r="AT19">
        <v>277010</v>
      </c>
      <c r="AY19">
        <v>2615.81</v>
      </c>
      <c r="AZ19">
        <v>258381.51</v>
      </c>
    </row>
    <row r="20" spans="1:64">
      <c r="A20" s="77">
        <v>1</v>
      </c>
      <c r="B20" s="78" t="s">
        <v>903</v>
      </c>
      <c r="C20" s="79" t="s">
        <v>905</v>
      </c>
      <c r="D20" s="79">
        <v>1.2</v>
      </c>
      <c r="E20" s="78"/>
      <c r="F20" s="79">
        <v>6</v>
      </c>
      <c r="G20" s="79"/>
      <c r="H20" s="33">
        <v>1101030101.1040001</v>
      </c>
      <c r="I20" s="31" t="s">
        <v>88</v>
      </c>
      <c r="J20">
        <f t="shared" si="0"/>
        <v>0</v>
      </c>
      <c r="K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U20">
        <v>0</v>
      </c>
    </row>
    <row r="21" spans="1:64">
      <c r="A21" s="77">
        <v>1</v>
      </c>
      <c r="B21" s="78" t="s">
        <v>903</v>
      </c>
      <c r="C21" s="79" t="s">
        <v>57</v>
      </c>
      <c r="D21" s="79" t="s">
        <v>904</v>
      </c>
      <c r="E21" s="78" t="s">
        <v>944</v>
      </c>
      <c r="F21" s="79">
        <v>1.1000000000000001</v>
      </c>
      <c r="G21" s="79" t="s">
        <v>944</v>
      </c>
      <c r="H21" s="33">
        <v>1101030102.1010001</v>
      </c>
      <c r="I21" s="31" t="s">
        <v>89</v>
      </c>
      <c r="J21">
        <f t="shared" si="0"/>
        <v>14385777.67</v>
      </c>
      <c r="K21">
        <v>185192518.31</v>
      </c>
      <c r="L21">
        <v>30139701.899999999</v>
      </c>
      <c r="M21">
        <v>18634091.370000001</v>
      </c>
      <c r="N21">
        <v>18773862.469999999</v>
      </c>
      <c r="O21">
        <v>32342984.170000002</v>
      </c>
      <c r="P21">
        <v>35116947.43</v>
      </c>
      <c r="Q21">
        <v>45978765.600000001</v>
      </c>
      <c r="R21">
        <v>11345689.460000001</v>
      </c>
      <c r="S21">
        <v>23229152.07</v>
      </c>
      <c r="T21">
        <v>12687953.77</v>
      </c>
      <c r="U21">
        <v>30662906.539999999</v>
      </c>
      <c r="V21">
        <v>13127056.92</v>
      </c>
      <c r="W21">
        <v>14385777.67</v>
      </c>
      <c r="X21">
        <v>18435599.32</v>
      </c>
      <c r="Y21">
        <v>23357125.539999999</v>
      </c>
      <c r="Z21">
        <v>23624432.390000001</v>
      </c>
      <c r="AA21">
        <v>24814590.48</v>
      </c>
      <c r="AB21">
        <v>34396875.609999999</v>
      </c>
      <c r="AC21">
        <v>7653877.0800000001</v>
      </c>
      <c r="AD21">
        <v>14238924.710000001</v>
      </c>
      <c r="AE21">
        <v>1268152359.98</v>
      </c>
      <c r="AF21">
        <v>10013793.73</v>
      </c>
      <c r="AG21">
        <v>44429364.969999999</v>
      </c>
      <c r="AH21">
        <v>34482526.450000003</v>
      </c>
      <c r="AI21">
        <v>102008106.34999999</v>
      </c>
      <c r="AJ21">
        <v>28234517.32</v>
      </c>
      <c r="AK21">
        <v>76328253.890000001</v>
      </c>
      <c r="AL21">
        <v>21424120.559999999</v>
      </c>
      <c r="AM21">
        <v>22663099.41</v>
      </c>
      <c r="AN21">
        <v>55497443.890000001</v>
      </c>
      <c r="AO21">
        <v>70077840.480000004</v>
      </c>
      <c r="AP21">
        <v>16724213.33</v>
      </c>
      <c r="AQ21">
        <v>34858388.350000001</v>
      </c>
      <c r="AR21">
        <v>28484476.93</v>
      </c>
      <c r="AS21">
        <v>148083910.37</v>
      </c>
      <c r="AT21">
        <v>17790048.530000001</v>
      </c>
      <c r="AU21">
        <v>7339274.0199999996</v>
      </c>
      <c r="AV21">
        <v>40996307.590000004</v>
      </c>
      <c r="AW21">
        <v>45401465.880000003</v>
      </c>
      <c r="AX21">
        <v>41328229.109999999</v>
      </c>
      <c r="AY21">
        <v>7463.53</v>
      </c>
      <c r="AZ21">
        <v>41528763.960000001</v>
      </c>
      <c r="BA21">
        <v>8648081.8900000006</v>
      </c>
      <c r="BB21">
        <v>12035796.52</v>
      </c>
      <c r="BC21">
        <v>14546775.890000001</v>
      </c>
      <c r="BD21">
        <v>16725876.880000001</v>
      </c>
      <c r="BE21">
        <v>105337534.92</v>
      </c>
      <c r="BF21">
        <v>9798077.6199999992</v>
      </c>
      <c r="BG21">
        <v>12782968.4</v>
      </c>
      <c r="BH21">
        <v>47176599.020000003</v>
      </c>
      <c r="BI21">
        <v>4908982.66</v>
      </c>
      <c r="BJ21">
        <v>68545803.689999998</v>
      </c>
      <c r="BK21">
        <v>20511316.440000001</v>
      </c>
      <c r="BL21">
        <v>15653633.810000001</v>
      </c>
    </row>
    <row r="22" spans="1:64">
      <c r="A22" s="77">
        <v>1</v>
      </c>
      <c r="B22" s="78" t="s">
        <v>903</v>
      </c>
      <c r="C22" s="79" t="s">
        <v>57</v>
      </c>
      <c r="D22" s="79" t="s">
        <v>904</v>
      </c>
      <c r="E22" s="78" t="s">
        <v>944</v>
      </c>
      <c r="F22" s="79">
        <v>1.1000000000000001</v>
      </c>
      <c r="G22" s="79" t="s">
        <v>944</v>
      </c>
      <c r="H22" s="30">
        <v>1101030102.102</v>
      </c>
      <c r="I22" s="32" t="s">
        <v>90</v>
      </c>
      <c r="J22">
        <f t="shared" si="0"/>
        <v>13156288.25</v>
      </c>
      <c r="K22">
        <v>31457085.239999998</v>
      </c>
      <c r="L22">
        <v>138690.89000000001</v>
      </c>
      <c r="M22">
        <v>118811.49</v>
      </c>
      <c r="N22">
        <v>143058.72</v>
      </c>
      <c r="O22">
        <v>248777.21</v>
      </c>
      <c r="P22">
        <v>536143.66</v>
      </c>
      <c r="Q22">
        <v>1232175.02</v>
      </c>
      <c r="R22">
        <v>4921425.8899999997</v>
      </c>
      <c r="S22">
        <v>2102248.77</v>
      </c>
      <c r="T22">
        <v>569642.98</v>
      </c>
      <c r="U22">
        <v>278616.82</v>
      </c>
      <c r="V22">
        <v>5117978.75</v>
      </c>
      <c r="W22">
        <v>13156288.25</v>
      </c>
      <c r="X22">
        <v>180162</v>
      </c>
      <c r="Y22">
        <v>224772.52</v>
      </c>
      <c r="Z22">
        <v>6127484.4500000002</v>
      </c>
      <c r="AA22">
        <v>4461946.6399999997</v>
      </c>
      <c r="AB22">
        <v>420644.45</v>
      </c>
      <c r="AC22">
        <v>431889.81</v>
      </c>
      <c r="AD22">
        <v>49334.65</v>
      </c>
      <c r="AE22">
        <v>70586733.980000004</v>
      </c>
      <c r="AF22">
        <v>5207844.53</v>
      </c>
      <c r="AG22">
        <v>6609297.6600000001</v>
      </c>
      <c r="AH22">
        <v>6282129.7400000002</v>
      </c>
      <c r="AI22">
        <v>2341770.5</v>
      </c>
      <c r="AJ22">
        <v>91461.16</v>
      </c>
      <c r="AK22">
        <v>822200</v>
      </c>
      <c r="AL22">
        <v>5021787.71</v>
      </c>
      <c r="AM22">
        <v>84608.68</v>
      </c>
      <c r="AN22">
        <v>111928</v>
      </c>
      <c r="AO22">
        <v>5515249.2999999998</v>
      </c>
      <c r="AP22">
        <v>6541520.8799999999</v>
      </c>
      <c r="AQ22">
        <v>4553667.1500000004</v>
      </c>
      <c r="AR22">
        <v>12758668.42</v>
      </c>
      <c r="AS22">
        <v>27500662.370000001</v>
      </c>
      <c r="AT22">
        <v>4792287.4800000004</v>
      </c>
      <c r="AU22">
        <v>381668.36</v>
      </c>
      <c r="AV22">
        <v>6130644.8200000003</v>
      </c>
      <c r="AW22">
        <v>3028294.36</v>
      </c>
      <c r="AX22">
        <v>210581.44</v>
      </c>
      <c r="AZ22">
        <v>0</v>
      </c>
      <c r="BA22">
        <v>480784.25</v>
      </c>
      <c r="BB22">
        <v>1713539.16</v>
      </c>
      <c r="BC22">
        <v>66559</v>
      </c>
      <c r="BD22">
        <v>53097.26</v>
      </c>
      <c r="BE22">
        <v>8462108.4399999995</v>
      </c>
      <c r="BG22">
        <v>0</v>
      </c>
      <c r="BH22">
        <v>150933.01999999999</v>
      </c>
      <c r="BI22">
        <v>127367.56</v>
      </c>
      <c r="BJ22">
        <v>3494838.26</v>
      </c>
      <c r="BK22">
        <v>1600</v>
      </c>
      <c r="BL22">
        <v>0</v>
      </c>
    </row>
    <row r="23" spans="1:64">
      <c r="A23" s="77">
        <v>1</v>
      </c>
      <c r="B23" s="78" t="s">
        <v>903</v>
      </c>
      <c r="C23" s="79" t="s">
        <v>57</v>
      </c>
      <c r="D23" s="79" t="s">
        <v>904</v>
      </c>
      <c r="E23" s="78" t="s">
        <v>944</v>
      </c>
      <c r="F23" s="79">
        <v>1.1000000000000001</v>
      </c>
      <c r="G23" s="79" t="s">
        <v>944</v>
      </c>
      <c r="H23" s="30">
        <v>1101030102.1029999</v>
      </c>
      <c r="I23" s="31" t="s">
        <v>91</v>
      </c>
      <c r="J23">
        <f t="shared" si="0"/>
        <v>1351359.68</v>
      </c>
      <c r="K23">
        <v>22174528.920000002</v>
      </c>
      <c r="L23">
        <v>0</v>
      </c>
      <c r="M23">
        <v>1285820.99</v>
      </c>
      <c r="N23">
        <v>40000</v>
      </c>
      <c r="O23">
        <v>315855</v>
      </c>
      <c r="P23">
        <v>500990</v>
      </c>
      <c r="Q23">
        <v>235052.5</v>
      </c>
      <c r="R23">
        <v>581160</v>
      </c>
      <c r="S23">
        <v>1752260.46</v>
      </c>
      <c r="T23">
        <v>1436276.93</v>
      </c>
      <c r="U23">
        <v>308947.18</v>
      </c>
      <c r="V23">
        <v>496099.1</v>
      </c>
      <c r="W23">
        <v>1351359.68</v>
      </c>
      <c r="X23">
        <v>0</v>
      </c>
      <c r="Y23">
        <v>0</v>
      </c>
      <c r="Z23">
        <v>1550110.93</v>
      </c>
      <c r="AA23">
        <v>3604569.85</v>
      </c>
      <c r="AB23">
        <v>6442756.7400000002</v>
      </c>
      <c r="AC23">
        <v>0</v>
      </c>
      <c r="AD23">
        <v>10000</v>
      </c>
      <c r="AE23">
        <v>15194802.359999999</v>
      </c>
      <c r="AF23">
        <v>809787</v>
      </c>
      <c r="AG23">
        <v>1531025.2</v>
      </c>
      <c r="AH23">
        <v>16800</v>
      </c>
      <c r="AI23">
        <v>1030004.15</v>
      </c>
      <c r="AJ23">
        <v>8133780</v>
      </c>
      <c r="AK23">
        <v>4570415.17</v>
      </c>
      <c r="AL23">
        <v>551050</v>
      </c>
      <c r="AM23">
        <v>5036391</v>
      </c>
      <c r="AN23">
        <v>262180.90999999997</v>
      </c>
      <c r="AO23">
        <v>324663.94</v>
      </c>
      <c r="AP23">
        <v>521255</v>
      </c>
      <c r="AQ23">
        <v>550131.03</v>
      </c>
      <c r="AR23">
        <v>735216.69</v>
      </c>
      <c r="AS23">
        <v>35705980.950000003</v>
      </c>
      <c r="AU23">
        <v>165682.5</v>
      </c>
      <c r="AV23">
        <v>7688622.2199999997</v>
      </c>
      <c r="AW23">
        <v>1229267.21</v>
      </c>
      <c r="AX23">
        <v>358201.7</v>
      </c>
      <c r="AY23">
        <v>268112.34999999998</v>
      </c>
      <c r="AZ23">
        <v>202521.91</v>
      </c>
      <c r="BA23">
        <v>176332</v>
      </c>
      <c r="BB23">
        <v>862228.27</v>
      </c>
      <c r="BC23">
        <v>32246.18</v>
      </c>
      <c r="BD23">
        <v>634704.79</v>
      </c>
      <c r="BE23">
        <v>31043254.539999999</v>
      </c>
      <c r="BF23">
        <v>294357</v>
      </c>
      <c r="BG23">
        <v>37742.720000000001</v>
      </c>
      <c r="BH23">
        <v>424933.22</v>
      </c>
      <c r="BI23">
        <v>26526</v>
      </c>
      <c r="BJ23">
        <v>825510</v>
      </c>
      <c r="BK23">
        <v>355842.86</v>
      </c>
      <c r="BL23">
        <v>467528.19</v>
      </c>
    </row>
    <row r="24" spans="1:64">
      <c r="A24" s="77">
        <v>1</v>
      </c>
      <c r="B24" s="78" t="s">
        <v>903</v>
      </c>
      <c r="C24" s="79" t="s">
        <v>905</v>
      </c>
      <c r="D24" s="79">
        <v>1.2</v>
      </c>
      <c r="E24" s="78"/>
      <c r="F24" s="337">
        <v>1.2</v>
      </c>
      <c r="G24" s="79"/>
      <c r="H24" s="33">
        <v>1101030102.1040001</v>
      </c>
      <c r="I24" s="31" t="s">
        <v>92</v>
      </c>
      <c r="J24">
        <f t="shared" si="0"/>
        <v>210280</v>
      </c>
      <c r="K24">
        <v>20097237.989999998</v>
      </c>
      <c r="L24">
        <v>408771.35</v>
      </c>
      <c r="M24">
        <v>57097</v>
      </c>
      <c r="N24">
        <v>128024.16</v>
      </c>
      <c r="O24">
        <v>412785.36</v>
      </c>
      <c r="P24">
        <v>523338.31</v>
      </c>
      <c r="Q24">
        <v>4843176.45</v>
      </c>
      <c r="R24">
        <v>51450</v>
      </c>
      <c r="S24">
        <v>73000</v>
      </c>
      <c r="T24">
        <v>280439.56</v>
      </c>
      <c r="U24">
        <v>12181.56</v>
      </c>
      <c r="V24">
        <v>2731695.56</v>
      </c>
      <c r="W24">
        <v>210280</v>
      </c>
      <c r="X24">
        <v>1404958.63</v>
      </c>
      <c r="Y24">
        <v>641810.93000000005</v>
      </c>
      <c r="Z24">
        <v>3756355.76</v>
      </c>
      <c r="AA24">
        <v>307725.75</v>
      </c>
      <c r="AB24">
        <v>2376341.5299999998</v>
      </c>
      <c r="AC24">
        <v>221275.55</v>
      </c>
      <c r="AD24">
        <v>9028.41</v>
      </c>
      <c r="AE24">
        <v>28482774.18</v>
      </c>
      <c r="AF24">
        <v>463614.57</v>
      </c>
      <c r="AG24">
        <v>2170562.4300000002</v>
      </c>
      <c r="AH24">
        <v>1538615.56</v>
      </c>
      <c r="AI24">
        <v>887562.58</v>
      </c>
      <c r="AJ24">
        <v>1161408.74</v>
      </c>
      <c r="AK24">
        <v>6056055.0700000003</v>
      </c>
      <c r="AL24">
        <v>1314431.69</v>
      </c>
      <c r="AM24">
        <v>5767023.79</v>
      </c>
      <c r="AN24">
        <v>2958669.85</v>
      </c>
      <c r="AO24">
        <v>4507579.26</v>
      </c>
      <c r="AP24">
        <v>223263.25</v>
      </c>
      <c r="AQ24">
        <v>2884098.61</v>
      </c>
      <c r="AR24">
        <v>156832.06</v>
      </c>
      <c r="AS24">
        <v>6137079.7300000004</v>
      </c>
      <c r="AT24">
        <v>1312278.17</v>
      </c>
      <c r="AU24">
        <v>826347.87</v>
      </c>
      <c r="AV24">
        <v>3531960.87</v>
      </c>
      <c r="AW24">
        <v>1535823.44</v>
      </c>
      <c r="AX24">
        <v>203653.73</v>
      </c>
      <c r="AY24">
        <v>714804.89</v>
      </c>
      <c r="AZ24">
        <v>5357928.68</v>
      </c>
      <c r="BA24">
        <v>1364845.9</v>
      </c>
      <c r="BB24">
        <v>1110886.8600000001</v>
      </c>
      <c r="BC24">
        <v>585052.17000000004</v>
      </c>
      <c r="BD24">
        <v>623907.24</v>
      </c>
      <c r="BE24">
        <v>50385.79</v>
      </c>
      <c r="BF24">
        <v>76965.42</v>
      </c>
      <c r="BG24">
        <v>14.46</v>
      </c>
      <c r="BI24">
        <v>6813.64</v>
      </c>
      <c r="BJ24">
        <v>1151161.46</v>
      </c>
      <c r="BK24">
        <v>0</v>
      </c>
      <c r="BL24">
        <v>725881.99</v>
      </c>
    </row>
    <row r="25" spans="1:64">
      <c r="A25" s="77">
        <v>1</v>
      </c>
      <c r="B25" s="78" t="s">
        <v>903</v>
      </c>
      <c r="C25" s="79" t="s">
        <v>905</v>
      </c>
      <c r="D25" s="79">
        <v>1.2</v>
      </c>
      <c r="E25" s="78"/>
      <c r="F25" s="337">
        <v>2</v>
      </c>
      <c r="G25" s="79"/>
      <c r="H25" s="33">
        <v>1101030102.105</v>
      </c>
      <c r="I25" s="31" t="s">
        <v>93</v>
      </c>
      <c r="J25">
        <f t="shared" si="0"/>
        <v>1870525.06</v>
      </c>
      <c r="K25">
        <v>12114427.369999999</v>
      </c>
      <c r="L25">
        <v>0</v>
      </c>
      <c r="M25">
        <v>236010</v>
      </c>
      <c r="P25">
        <v>1101467.8400000001</v>
      </c>
      <c r="Q25">
        <v>600369.03</v>
      </c>
      <c r="R25">
        <v>482138.5</v>
      </c>
      <c r="S25">
        <v>407614.52</v>
      </c>
      <c r="T25">
        <v>532242.27</v>
      </c>
      <c r="U25">
        <v>1200</v>
      </c>
      <c r="V25">
        <v>307830.2</v>
      </c>
      <c r="W25">
        <v>1870525.06</v>
      </c>
      <c r="AC25">
        <v>896018</v>
      </c>
      <c r="AE25">
        <v>160698801.61000001</v>
      </c>
      <c r="AF25">
        <v>877746.1</v>
      </c>
      <c r="AG25">
        <v>6764997.5099999998</v>
      </c>
      <c r="AH25">
        <v>18872182.48</v>
      </c>
      <c r="AI25">
        <v>1251409.58</v>
      </c>
      <c r="AJ25">
        <v>229168.18</v>
      </c>
      <c r="AK25">
        <v>0</v>
      </c>
      <c r="AL25">
        <v>1473163.6</v>
      </c>
      <c r="AM25">
        <v>1287101.29</v>
      </c>
      <c r="AN25">
        <v>2315076.0099999998</v>
      </c>
      <c r="AO25">
        <v>6768604.8899999997</v>
      </c>
      <c r="AP25">
        <v>136596.10999999999</v>
      </c>
      <c r="AQ25">
        <v>291323.99</v>
      </c>
      <c r="AR25">
        <v>928962.23</v>
      </c>
      <c r="AS25">
        <v>1618886.69</v>
      </c>
      <c r="AT25">
        <v>2713455.95</v>
      </c>
      <c r="AV25">
        <v>14351860.119999999</v>
      </c>
      <c r="AX25">
        <v>2368233.27</v>
      </c>
      <c r="AY25">
        <v>1201865.93</v>
      </c>
      <c r="AZ25">
        <v>7424610.0700000003</v>
      </c>
      <c r="BB25">
        <v>185528.85</v>
      </c>
      <c r="BC25">
        <v>1067455.8799999999</v>
      </c>
      <c r="BE25">
        <v>52276063.850000001</v>
      </c>
      <c r="BG25">
        <v>463150.17</v>
      </c>
      <c r="BK25">
        <v>20000</v>
      </c>
    </row>
    <row r="26" spans="1:64">
      <c r="A26" s="77">
        <v>1</v>
      </c>
      <c r="B26" s="78" t="s">
        <v>903</v>
      </c>
      <c r="C26" s="79" t="s">
        <v>57</v>
      </c>
      <c r="D26" s="79" t="s">
        <v>906</v>
      </c>
      <c r="E26" s="78"/>
      <c r="F26" s="79" t="s">
        <v>2555</v>
      </c>
      <c r="G26" s="79"/>
      <c r="H26" s="30">
        <v>1102010101.1010001</v>
      </c>
      <c r="I26" s="32" t="s">
        <v>94</v>
      </c>
      <c r="J26">
        <f t="shared" si="0"/>
        <v>0</v>
      </c>
      <c r="AE26">
        <v>0</v>
      </c>
    </row>
    <row r="27" spans="1:64">
      <c r="A27" s="77">
        <v>1</v>
      </c>
      <c r="B27" s="78" t="s">
        <v>903</v>
      </c>
      <c r="C27" s="79" t="s">
        <v>57</v>
      </c>
      <c r="D27" s="79" t="s">
        <v>906</v>
      </c>
      <c r="E27" s="78"/>
      <c r="F27" s="79" t="s">
        <v>2555</v>
      </c>
      <c r="G27" s="79"/>
      <c r="H27" s="30">
        <v>1102010102.1010001</v>
      </c>
      <c r="I27" s="32" t="s">
        <v>95</v>
      </c>
      <c r="J27">
        <f t="shared" si="0"/>
        <v>0</v>
      </c>
      <c r="AE27">
        <v>75000</v>
      </c>
      <c r="BE27">
        <v>1387044</v>
      </c>
    </row>
    <row r="28" spans="1:64">
      <c r="A28" s="77">
        <v>1</v>
      </c>
      <c r="B28" s="78" t="s">
        <v>903</v>
      </c>
      <c r="C28" s="79" t="s">
        <v>57</v>
      </c>
      <c r="D28" s="79" t="s">
        <v>906</v>
      </c>
      <c r="E28" s="78"/>
      <c r="F28" s="79" t="s">
        <v>2555</v>
      </c>
      <c r="G28" s="79"/>
      <c r="H28" s="30">
        <v>1102010108.1010001</v>
      </c>
      <c r="I28" s="32" t="s">
        <v>96</v>
      </c>
      <c r="J28">
        <f t="shared" si="0"/>
        <v>209216</v>
      </c>
      <c r="K28">
        <v>1160587</v>
      </c>
      <c r="L28">
        <v>0</v>
      </c>
      <c r="M28">
        <v>0</v>
      </c>
      <c r="N28">
        <v>0</v>
      </c>
      <c r="O28">
        <v>0</v>
      </c>
      <c r="P28">
        <v>1295360</v>
      </c>
      <c r="Q28">
        <v>863660</v>
      </c>
      <c r="R28">
        <v>104500</v>
      </c>
      <c r="S28">
        <v>161000</v>
      </c>
      <c r="T28">
        <v>0</v>
      </c>
      <c r="U28">
        <v>0</v>
      </c>
      <c r="V28">
        <v>0</v>
      </c>
      <c r="W28">
        <v>209216</v>
      </c>
      <c r="Y28">
        <v>0</v>
      </c>
      <c r="Z28">
        <v>19000</v>
      </c>
      <c r="AA28">
        <v>18939</v>
      </c>
      <c r="AC28">
        <v>6200</v>
      </c>
      <c r="AE28">
        <v>28200</v>
      </c>
      <c r="AF28">
        <v>35250</v>
      </c>
      <c r="AH28">
        <v>91080</v>
      </c>
      <c r="AI28">
        <v>0</v>
      </c>
      <c r="AJ28">
        <v>0</v>
      </c>
      <c r="AK28">
        <v>0</v>
      </c>
      <c r="AL28">
        <v>0</v>
      </c>
      <c r="AM28">
        <v>0</v>
      </c>
      <c r="AO28">
        <v>0</v>
      </c>
      <c r="AP28">
        <v>65400</v>
      </c>
      <c r="AQ28">
        <v>0</v>
      </c>
      <c r="AR28">
        <v>0</v>
      </c>
      <c r="AS28">
        <v>288392</v>
      </c>
      <c r="AT28">
        <v>98310</v>
      </c>
      <c r="AU28">
        <v>0</v>
      </c>
      <c r="AV28">
        <v>262500</v>
      </c>
      <c r="AW28">
        <v>17540</v>
      </c>
      <c r="AX28">
        <v>8000</v>
      </c>
      <c r="AY28">
        <v>0</v>
      </c>
      <c r="AZ28">
        <v>230172</v>
      </c>
      <c r="BA28">
        <v>24000</v>
      </c>
      <c r="BB28">
        <v>0</v>
      </c>
      <c r="BC28">
        <v>0</v>
      </c>
      <c r="BD28">
        <v>37100</v>
      </c>
      <c r="BF28">
        <v>0</v>
      </c>
      <c r="BG28">
        <v>23500</v>
      </c>
      <c r="BH28">
        <v>91000</v>
      </c>
      <c r="BI28">
        <v>0</v>
      </c>
      <c r="BJ28">
        <v>41100</v>
      </c>
      <c r="BK28">
        <v>58821</v>
      </c>
      <c r="BL28">
        <v>0</v>
      </c>
    </row>
    <row r="29" spans="1:64">
      <c r="A29" s="77">
        <v>1</v>
      </c>
      <c r="B29" s="78" t="s">
        <v>903</v>
      </c>
      <c r="C29" s="79" t="s">
        <v>57</v>
      </c>
      <c r="D29" s="79" t="s">
        <v>906</v>
      </c>
      <c r="E29" s="78"/>
      <c r="F29" s="79" t="s">
        <v>2555</v>
      </c>
      <c r="G29" s="79"/>
      <c r="H29" s="30">
        <v>1102010108.102</v>
      </c>
      <c r="I29" s="32" t="s">
        <v>97</v>
      </c>
      <c r="J29">
        <f t="shared" si="0"/>
        <v>0</v>
      </c>
    </row>
    <row r="30" spans="1:64">
      <c r="A30" s="77">
        <v>1</v>
      </c>
      <c r="B30" s="78" t="s">
        <v>903</v>
      </c>
      <c r="C30" s="79" t="s">
        <v>57</v>
      </c>
      <c r="D30" s="79" t="s">
        <v>906</v>
      </c>
      <c r="E30" s="78"/>
      <c r="F30" s="79" t="s">
        <v>2555</v>
      </c>
      <c r="G30" s="79"/>
      <c r="H30" s="30">
        <v>1102010108.201</v>
      </c>
      <c r="I30" s="32" t="s">
        <v>98</v>
      </c>
      <c r="J30">
        <f t="shared" si="0"/>
        <v>0</v>
      </c>
      <c r="K30">
        <v>287300</v>
      </c>
      <c r="AY30">
        <v>14400</v>
      </c>
    </row>
    <row r="31" spans="1:64">
      <c r="A31" s="77">
        <v>1</v>
      </c>
      <c r="B31" s="78" t="s">
        <v>903</v>
      </c>
      <c r="C31" s="79" t="s">
        <v>57</v>
      </c>
      <c r="D31" s="79" t="s">
        <v>906</v>
      </c>
      <c r="E31" s="78"/>
      <c r="F31" s="79" t="s">
        <v>2555</v>
      </c>
      <c r="G31" s="79"/>
      <c r="H31" s="33">
        <v>1102010108.3010001</v>
      </c>
      <c r="I31" s="31" t="s">
        <v>99</v>
      </c>
      <c r="J31">
        <f t="shared" si="0"/>
        <v>0</v>
      </c>
      <c r="K31">
        <v>30100</v>
      </c>
    </row>
    <row r="32" spans="1:64">
      <c r="A32" s="77">
        <v>1</v>
      </c>
      <c r="B32" s="78" t="s">
        <v>903</v>
      </c>
      <c r="C32" s="79" t="s">
        <v>57</v>
      </c>
      <c r="D32" s="79" t="s">
        <v>906</v>
      </c>
      <c r="E32" s="78"/>
      <c r="F32" s="79" t="s">
        <v>2555</v>
      </c>
      <c r="G32" s="79"/>
      <c r="H32" s="33">
        <v>1102010108.5009999</v>
      </c>
      <c r="I32" s="31" t="s">
        <v>100</v>
      </c>
      <c r="J32">
        <f t="shared" si="0"/>
        <v>0</v>
      </c>
    </row>
    <row r="33" spans="1:64">
      <c r="A33" s="77">
        <v>1</v>
      </c>
      <c r="B33" s="78" t="s">
        <v>903</v>
      </c>
      <c r="C33" s="79" t="s">
        <v>57</v>
      </c>
      <c r="D33" s="79" t="s">
        <v>906</v>
      </c>
      <c r="E33" s="78"/>
      <c r="F33" s="79" t="s">
        <v>2555</v>
      </c>
      <c r="G33" s="79"/>
      <c r="H33" s="41">
        <v>1102050101.102</v>
      </c>
      <c r="I33" s="42" t="s">
        <v>101</v>
      </c>
      <c r="J33">
        <f t="shared" si="0"/>
        <v>540415</v>
      </c>
      <c r="K33">
        <v>1793212.5</v>
      </c>
      <c r="W33">
        <v>540415</v>
      </c>
      <c r="AE33">
        <v>19525175</v>
      </c>
      <c r="AK33">
        <v>0</v>
      </c>
      <c r="AS33">
        <v>895439.99</v>
      </c>
      <c r="AT33">
        <v>3010</v>
      </c>
      <c r="AV33">
        <v>24607.25</v>
      </c>
      <c r="AZ33">
        <v>81760</v>
      </c>
      <c r="BB33">
        <v>4265</v>
      </c>
      <c r="BE33">
        <v>1434075.2</v>
      </c>
      <c r="BH33">
        <v>62630</v>
      </c>
    </row>
    <row r="34" spans="1:64">
      <c r="A34" s="77">
        <v>1</v>
      </c>
      <c r="B34" s="78" t="s">
        <v>903</v>
      </c>
      <c r="C34" s="79" t="s">
        <v>57</v>
      </c>
      <c r="D34" s="79" t="s">
        <v>906</v>
      </c>
      <c r="E34" s="78"/>
      <c r="F34" s="79" t="s">
        <v>2555</v>
      </c>
      <c r="G34" s="79"/>
      <c r="H34" s="41">
        <v>1102050101.1029999</v>
      </c>
      <c r="I34" s="43" t="s">
        <v>102</v>
      </c>
      <c r="J34">
        <f t="shared" si="0"/>
        <v>300140</v>
      </c>
      <c r="K34">
        <v>967892</v>
      </c>
      <c r="M34">
        <v>0</v>
      </c>
      <c r="N34">
        <v>230457</v>
      </c>
      <c r="Q34">
        <v>139270</v>
      </c>
      <c r="T34">
        <v>7230</v>
      </c>
      <c r="U34">
        <v>62190</v>
      </c>
      <c r="V34">
        <v>0</v>
      </c>
      <c r="W34">
        <v>300140</v>
      </c>
      <c r="AC34">
        <v>0</v>
      </c>
      <c r="AE34">
        <v>243700</v>
      </c>
      <c r="AI34">
        <v>29520</v>
      </c>
      <c r="AK34">
        <v>0</v>
      </c>
      <c r="AL34">
        <v>32005</v>
      </c>
      <c r="AM34">
        <v>37120</v>
      </c>
      <c r="AN34">
        <v>25605</v>
      </c>
      <c r="AO34">
        <v>139840</v>
      </c>
      <c r="AS34">
        <v>51160</v>
      </c>
      <c r="AT34">
        <v>57870</v>
      </c>
      <c r="AU34">
        <v>11380</v>
      </c>
      <c r="AV34">
        <v>4210</v>
      </c>
      <c r="AW34">
        <v>76520</v>
      </c>
      <c r="AX34">
        <v>0</v>
      </c>
      <c r="AZ34">
        <v>51530</v>
      </c>
      <c r="BC34">
        <v>23620</v>
      </c>
      <c r="BE34">
        <v>845815</v>
      </c>
      <c r="BF34">
        <v>57920</v>
      </c>
      <c r="BH34">
        <v>462925</v>
      </c>
      <c r="BI34">
        <v>0</v>
      </c>
      <c r="BJ34">
        <v>980</v>
      </c>
      <c r="BL34">
        <v>0</v>
      </c>
    </row>
    <row r="35" spans="1:64">
      <c r="A35" s="77">
        <v>1</v>
      </c>
      <c r="B35" s="78" t="s">
        <v>903</v>
      </c>
      <c r="C35" s="79" t="s">
        <v>57</v>
      </c>
      <c r="D35" s="79" t="s">
        <v>906</v>
      </c>
      <c r="E35" s="78"/>
      <c r="F35" s="79" t="s">
        <v>2555</v>
      </c>
      <c r="G35" s="79"/>
      <c r="H35" s="41">
        <v>1102050101.1040001</v>
      </c>
      <c r="I35" s="43" t="s">
        <v>103</v>
      </c>
      <c r="J35">
        <f t="shared" si="0"/>
        <v>0</v>
      </c>
      <c r="AE35">
        <v>13925169.359999999</v>
      </c>
    </row>
    <row r="36" spans="1:64">
      <c r="A36" s="77">
        <v>1</v>
      </c>
      <c r="B36" s="78" t="s">
        <v>903</v>
      </c>
      <c r="C36" s="79" t="s">
        <v>57</v>
      </c>
      <c r="D36" s="79" t="s">
        <v>906</v>
      </c>
      <c r="E36" s="78"/>
      <c r="F36" s="79" t="s">
        <v>2555</v>
      </c>
      <c r="G36" s="79"/>
      <c r="H36" s="41">
        <v>1102050101.105</v>
      </c>
      <c r="I36" s="43" t="s">
        <v>104</v>
      </c>
      <c r="J36">
        <f t="shared" si="0"/>
        <v>0</v>
      </c>
      <c r="AA36">
        <v>939136</v>
      </c>
      <c r="BH36">
        <v>1049600</v>
      </c>
    </row>
    <row r="37" spans="1:64">
      <c r="A37" s="77">
        <v>1</v>
      </c>
      <c r="B37" s="78" t="s">
        <v>903</v>
      </c>
      <c r="C37" s="79" t="s">
        <v>57</v>
      </c>
      <c r="D37" s="79" t="s">
        <v>906</v>
      </c>
      <c r="E37" s="78"/>
      <c r="F37" s="79" t="s">
        <v>2552</v>
      </c>
      <c r="G37" s="79"/>
      <c r="H37" s="41">
        <v>1102050101.109</v>
      </c>
      <c r="I37" s="43" t="s">
        <v>105</v>
      </c>
      <c r="J37">
        <f t="shared" si="0"/>
        <v>0</v>
      </c>
      <c r="X37">
        <v>103000</v>
      </c>
      <c r="Y37">
        <v>613200</v>
      </c>
      <c r="Z37">
        <v>119600</v>
      </c>
      <c r="AA37">
        <v>81900</v>
      </c>
      <c r="AC37">
        <v>127550</v>
      </c>
      <c r="AH37">
        <v>51200</v>
      </c>
      <c r="AJ37">
        <v>199850</v>
      </c>
      <c r="AK37">
        <v>0</v>
      </c>
      <c r="AM37">
        <v>86350</v>
      </c>
      <c r="AN37">
        <v>3750</v>
      </c>
      <c r="AO37">
        <v>0</v>
      </c>
      <c r="AP37">
        <v>65850</v>
      </c>
      <c r="AY37">
        <v>23550</v>
      </c>
      <c r="BB37">
        <v>64050</v>
      </c>
      <c r="BF37">
        <v>40550</v>
      </c>
      <c r="BG37">
        <v>91450</v>
      </c>
      <c r="BI37">
        <v>0</v>
      </c>
    </row>
    <row r="38" spans="1:64">
      <c r="A38" s="77">
        <v>1</v>
      </c>
      <c r="B38" s="78" t="s">
        <v>903</v>
      </c>
      <c r="C38" s="79" t="s">
        <v>57</v>
      </c>
      <c r="D38" s="79" t="s">
        <v>906</v>
      </c>
      <c r="E38" s="78"/>
      <c r="F38" s="79">
        <v>3.1</v>
      </c>
      <c r="G38" s="79"/>
      <c r="H38" s="44">
        <v>1102050101.201</v>
      </c>
      <c r="I38" s="45" t="s">
        <v>106</v>
      </c>
      <c r="J38">
        <f t="shared" si="0"/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</row>
    <row r="39" spans="1:64">
      <c r="A39" s="77">
        <v>1</v>
      </c>
      <c r="B39" s="78" t="s">
        <v>903</v>
      </c>
      <c r="C39" s="79" t="s">
        <v>57</v>
      </c>
      <c r="D39" s="79" t="s">
        <v>906</v>
      </c>
      <c r="E39" s="78"/>
      <c r="F39" s="79">
        <v>3.1</v>
      </c>
      <c r="G39" s="79"/>
      <c r="H39" s="41">
        <v>1102050101.2019999</v>
      </c>
      <c r="I39" s="43" t="s">
        <v>107</v>
      </c>
      <c r="J39">
        <f t="shared" si="0"/>
        <v>0</v>
      </c>
      <c r="K39">
        <v>79564473.859999999</v>
      </c>
      <c r="L39">
        <v>543526.81999999995</v>
      </c>
      <c r="M39">
        <v>942024</v>
      </c>
      <c r="N39">
        <v>5050174</v>
      </c>
      <c r="O39">
        <v>5638086</v>
      </c>
      <c r="P39">
        <v>5560643</v>
      </c>
      <c r="Q39">
        <v>2502129.4</v>
      </c>
      <c r="R39">
        <v>1183158.32</v>
      </c>
      <c r="S39">
        <v>1660147</v>
      </c>
      <c r="T39">
        <v>786320.43</v>
      </c>
      <c r="U39">
        <v>787605.08</v>
      </c>
      <c r="V39">
        <v>862570</v>
      </c>
      <c r="W39">
        <v>0</v>
      </c>
      <c r="X39">
        <v>0</v>
      </c>
      <c r="Y39">
        <v>763155.45</v>
      </c>
      <c r="Z39">
        <v>1155176</v>
      </c>
      <c r="AA39">
        <v>1883186.85</v>
      </c>
      <c r="AB39">
        <v>1197017.7</v>
      </c>
      <c r="AC39">
        <v>1056794.83</v>
      </c>
      <c r="AE39">
        <v>96511075.049999997</v>
      </c>
      <c r="AF39">
        <v>310843.34000000003</v>
      </c>
      <c r="AG39">
        <v>2521008.16</v>
      </c>
      <c r="AH39">
        <v>7350</v>
      </c>
      <c r="AI39">
        <v>0</v>
      </c>
      <c r="AJ39">
        <v>1342273.34</v>
      </c>
      <c r="AK39">
        <v>6262052.96</v>
      </c>
      <c r="AL39">
        <v>4203397.25</v>
      </c>
      <c r="AM39">
        <v>902275.74</v>
      </c>
      <c r="AN39">
        <v>1281627.1399999999</v>
      </c>
      <c r="AO39">
        <v>890627.65</v>
      </c>
      <c r="AP39">
        <v>632658.44999999995</v>
      </c>
      <c r="AQ39">
        <v>5239292.2699999996</v>
      </c>
      <c r="AR39">
        <v>570775</v>
      </c>
      <c r="AS39">
        <v>0</v>
      </c>
      <c r="AT39">
        <v>1151484.6299999999</v>
      </c>
      <c r="AU39">
        <v>597671.25</v>
      </c>
      <c r="AV39">
        <v>1572759.44</v>
      </c>
      <c r="AW39">
        <v>2715550</v>
      </c>
      <c r="AX39">
        <v>565587.5</v>
      </c>
      <c r="AY39">
        <v>1276541.5</v>
      </c>
      <c r="AZ39">
        <v>4569134.22</v>
      </c>
      <c r="BA39">
        <v>634381.53</v>
      </c>
      <c r="BE39">
        <v>24216418.579999998</v>
      </c>
      <c r="BF39">
        <v>770624.36</v>
      </c>
      <c r="BG39">
        <v>477488.53</v>
      </c>
      <c r="BH39">
        <v>4913983.8</v>
      </c>
      <c r="BI39">
        <v>279524</v>
      </c>
      <c r="BJ39">
        <v>1397275</v>
      </c>
      <c r="BK39">
        <v>3641264.7</v>
      </c>
      <c r="BL39">
        <v>1486396.6</v>
      </c>
    </row>
    <row r="40" spans="1:64">
      <c r="A40" s="77">
        <v>1</v>
      </c>
      <c r="B40" s="78" t="s">
        <v>903</v>
      </c>
      <c r="C40" s="79" t="s">
        <v>57</v>
      </c>
      <c r="D40" s="79" t="s">
        <v>906</v>
      </c>
      <c r="E40" s="78"/>
      <c r="F40" s="79">
        <v>3.2</v>
      </c>
      <c r="G40" s="79"/>
      <c r="H40" s="41">
        <v>1102050101.2030001</v>
      </c>
      <c r="I40" s="43" t="s">
        <v>108</v>
      </c>
      <c r="J40">
        <f t="shared" si="0"/>
        <v>2961603</v>
      </c>
      <c r="K40">
        <v>6404937.9000000004</v>
      </c>
      <c r="L40">
        <v>113362</v>
      </c>
      <c r="M40">
        <v>41360</v>
      </c>
      <c r="N40">
        <v>161849</v>
      </c>
      <c r="O40">
        <v>82585</v>
      </c>
      <c r="P40">
        <v>183994</v>
      </c>
      <c r="Q40">
        <v>168427</v>
      </c>
      <c r="R40">
        <v>28290</v>
      </c>
      <c r="S40">
        <v>437022</v>
      </c>
      <c r="T40">
        <v>78607</v>
      </c>
      <c r="U40">
        <v>42393.19</v>
      </c>
      <c r="V40">
        <v>96460</v>
      </c>
      <c r="W40">
        <v>2961603</v>
      </c>
      <c r="X40">
        <v>44404</v>
      </c>
      <c r="Y40">
        <v>493367.35</v>
      </c>
      <c r="Z40">
        <v>122324.75</v>
      </c>
      <c r="AA40">
        <v>507109</v>
      </c>
      <c r="AB40">
        <v>2309352</v>
      </c>
      <c r="AC40">
        <v>18525</v>
      </c>
      <c r="AD40">
        <v>76813</v>
      </c>
      <c r="AE40">
        <v>4941637.55</v>
      </c>
      <c r="AF40">
        <v>633276</v>
      </c>
      <c r="AG40">
        <v>914563</v>
      </c>
      <c r="AH40">
        <v>156208.75</v>
      </c>
      <c r="AI40">
        <v>160912.70000000001</v>
      </c>
      <c r="AJ40">
        <v>101543.25</v>
      </c>
      <c r="AK40">
        <v>571756.5</v>
      </c>
      <c r="AL40">
        <v>657983</v>
      </c>
      <c r="AM40">
        <v>83649.05</v>
      </c>
      <c r="AN40">
        <v>197659.5</v>
      </c>
      <c r="AO40">
        <v>491919.68</v>
      </c>
      <c r="AP40">
        <v>1149755</v>
      </c>
      <c r="AQ40">
        <v>142307.73000000001</v>
      </c>
      <c r="AR40">
        <v>197791</v>
      </c>
      <c r="AS40">
        <v>8378773.3200000003</v>
      </c>
      <c r="AT40">
        <v>0</v>
      </c>
      <c r="AU40">
        <v>0</v>
      </c>
      <c r="AV40">
        <v>1729290.53</v>
      </c>
      <c r="AW40">
        <v>1988544.69</v>
      </c>
      <c r="AX40">
        <v>5687</v>
      </c>
      <c r="AY40">
        <v>24191.5</v>
      </c>
      <c r="AZ40">
        <v>557838.55000000005</v>
      </c>
      <c r="BA40">
        <v>17272</v>
      </c>
      <c r="BB40">
        <v>0</v>
      </c>
      <c r="BC40">
        <v>0</v>
      </c>
      <c r="BD40">
        <v>0</v>
      </c>
      <c r="BE40">
        <v>4445296</v>
      </c>
      <c r="BF40">
        <v>22468</v>
      </c>
      <c r="BG40">
        <v>8248.25</v>
      </c>
      <c r="BH40">
        <v>222931</v>
      </c>
      <c r="BJ40">
        <v>69996</v>
      </c>
      <c r="BK40">
        <v>92421.3</v>
      </c>
      <c r="BL40">
        <v>83954.25</v>
      </c>
    </row>
    <row r="41" spans="1:64">
      <c r="A41" s="77">
        <v>1</v>
      </c>
      <c r="B41" s="78" t="s">
        <v>903</v>
      </c>
      <c r="C41" s="79" t="s">
        <v>57</v>
      </c>
      <c r="D41" s="79" t="s">
        <v>906</v>
      </c>
      <c r="E41" s="78"/>
      <c r="F41" s="79">
        <v>3.2</v>
      </c>
      <c r="G41" s="79"/>
      <c r="H41" s="44">
        <v>1102050101.204</v>
      </c>
      <c r="I41" s="45" t="s">
        <v>109</v>
      </c>
      <c r="J41">
        <f t="shared" si="0"/>
        <v>0</v>
      </c>
      <c r="Z41">
        <v>60422.5</v>
      </c>
      <c r="AF41">
        <v>1038</v>
      </c>
      <c r="AN41">
        <v>120882.75</v>
      </c>
      <c r="AP41">
        <v>6975</v>
      </c>
      <c r="AQ41">
        <v>12813</v>
      </c>
      <c r="AZ41">
        <v>3223</v>
      </c>
      <c r="BE41">
        <v>1121258</v>
      </c>
      <c r="BG41">
        <v>59276.25</v>
      </c>
      <c r="BK41">
        <v>140130</v>
      </c>
    </row>
    <row r="42" spans="1:64">
      <c r="A42" s="77">
        <v>1</v>
      </c>
      <c r="B42" s="78" t="s">
        <v>903</v>
      </c>
      <c r="C42" s="79" t="s">
        <v>57</v>
      </c>
      <c r="D42" s="79" t="s">
        <v>906</v>
      </c>
      <c r="E42" s="78"/>
      <c r="F42" s="79" t="s">
        <v>2553</v>
      </c>
      <c r="G42" s="79"/>
      <c r="H42" s="41">
        <v>1102050101.2090001</v>
      </c>
      <c r="I42" s="43" t="s">
        <v>110</v>
      </c>
      <c r="J42">
        <f t="shared" si="0"/>
        <v>0</v>
      </c>
      <c r="K42">
        <v>3341555.25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X42">
        <v>105714.25</v>
      </c>
      <c r="Y42">
        <v>0</v>
      </c>
      <c r="Z42">
        <v>0</v>
      </c>
      <c r="AA42">
        <v>21124</v>
      </c>
      <c r="AB42">
        <v>0</v>
      </c>
      <c r="AC42">
        <v>0</v>
      </c>
      <c r="AE42">
        <v>292880</v>
      </c>
      <c r="AF42">
        <v>99470</v>
      </c>
      <c r="AK42">
        <v>0</v>
      </c>
      <c r="AL42">
        <v>608067.5</v>
      </c>
      <c r="AM42">
        <v>0</v>
      </c>
      <c r="AN42">
        <v>0</v>
      </c>
      <c r="AO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</row>
    <row r="43" spans="1:64">
      <c r="A43" s="77">
        <v>1</v>
      </c>
      <c r="B43" s="78" t="s">
        <v>903</v>
      </c>
      <c r="C43" s="79" t="s">
        <v>57</v>
      </c>
      <c r="D43" s="79" t="s">
        <v>906</v>
      </c>
      <c r="E43" s="78"/>
      <c r="F43" s="79">
        <v>3.3</v>
      </c>
      <c r="G43" s="79"/>
      <c r="H43" s="41">
        <v>1102050101.2160001</v>
      </c>
      <c r="I43" s="43" t="s">
        <v>111</v>
      </c>
      <c r="J43">
        <f t="shared" si="0"/>
        <v>748946.25</v>
      </c>
      <c r="K43">
        <v>23883256.52</v>
      </c>
      <c r="L43">
        <v>79587</v>
      </c>
      <c r="M43">
        <v>49686</v>
      </c>
      <c r="N43">
        <v>99583</v>
      </c>
      <c r="O43">
        <v>191259</v>
      </c>
      <c r="P43">
        <v>210734</v>
      </c>
      <c r="Q43">
        <v>227696</v>
      </c>
      <c r="R43">
        <v>703428</v>
      </c>
      <c r="S43">
        <v>333533</v>
      </c>
      <c r="T43">
        <v>108773.25</v>
      </c>
      <c r="U43">
        <v>95812.68</v>
      </c>
      <c r="V43">
        <v>539713.94999999995</v>
      </c>
      <c r="W43">
        <v>748946.25</v>
      </c>
      <c r="X43">
        <v>354365.25</v>
      </c>
      <c r="Y43">
        <v>312562.59999999998</v>
      </c>
      <c r="Z43">
        <v>248154.25</v>
      </c>
      <c r="AA43">
        <v>180555.15</v>
      </c>
      <c r="AB43">
        <v>275946</v>
      </c>
      <c r="AC43">
        <v>153784.5</v>
      </c>
      <c r="AD43">
        <v>64448.1</v>
      </c>
      <c r="AE43">
        <v>15143009.08</v>
      </c>
      <c r="AF43">
        <v>133174.5</v>
      </c>
      <c r="AG43">
        <v>265176</v>
      </c>
      <c r="AH43">
        <v>23231.5</v>
      </c>
      <c r="AJ43">
        <v>134294.75</v>
      </c>
      <c r="AK43">
        <v>0</v>
      </c>
      <c r="AL43">
        <v>50599</v>
      </c>
      <c r="AM43">
        <v>85444.35</v>
      </c>
      <c r="AN43">
        <v>109970.67</v>
      </c>
      <c r="AO43">
        <v>77757.41</v>
      </c>
      <c r="AP43">
        <v>50047</v>
      </c>
      <c r="AQ43">
        <v>118363.5</v>
      </c>
      <c r="AR43">
        <v>139448</v>
      </c>
      <c r="AS43">
        <v>0</v>
      </c>
      <c r="AT43">
        <v>138144.25</v>
      </c>
      <c r="AU43">
        <v>98477.3</v>
      </c>
      <c r="AV43">
        <v>63291.95</v>
      </c>
      <c r="AW43">
        <v>167867</v>
      </c>
      <c r="AX43">
        <v>223568.5</v>
      </c>
      <c r="AY43">
        <v>50539.91</v>
      </c>
      <c r="AZ43">
        <v>240546</v>
      </c>
      <c r="BA43">
        <v>49741.25</v>
      </c>
      <c r="BB43">
        <v>620385.27</v>
      </c>
      <c r="BC43">
        <v>45954</v>
      </c>
      <c r="BD43">
        <v>196043.5</v>
      </c>
      <c r="BE43">
        <v>3000614</v>
      </c>
      <c r="BF43">
        <v>0</v>
      </c>
      <c r="BG43">
        <v>142096.25</v>
      </c>
      <c r="BH43">
        <v>180674.02</v>
      </c>
      <c r="BI43">
        <v>746802</v>
      </c>
      <c r="BJ43">
        <v>357380</v>
      </c>
      <c r="BK43">
        <v>285216.15000000002</v>
      </c>
      <c r="BL43">
        <v>373550.75</v>
      </c>
    </row>
    <row r="44" spans="1:64">
      <c r="A44" s="77">
        <v>1</v>
      </c>
      <c r="B44" s="78" t="s">
        <v>903</v>
      </c>
      <c r="C44" s="79" t="s">
        <v>57</v>
      </c>
      <c r="D44" s="79" t="s">
        <v>906</v>
      </c>
      <c r="E44" s="78"/>
      <c r="F44" s="79">
        <v>3.3</v>
      </c>
      <c r="G44" s="79"/>
      <c r="H44" s="44">
        <v>1102050101.217</v>
      </c>
      <c r="I44" s="45" t="s">
        <v>112</v>
      </c>
      <c r="J44">
        <f t="shared" si="0"/>
        <v>3831909.75</v>
      </c>
      <c r="K44">
        <v>20498.060000000001</v>
      </c>
      <c r="L44">
        <v>0</v>
      </c>
      <c r="M44">
        <v>8520</v>
      </c>
      <c r="N44">
        <v>147069</v>
      </c>
      <c r="O44">
        <v>460566</v>
      </c>
      <c r="P44">
        <v>154120</v>
      </c>
      <c r="Q44">
        <v>16500</v>
      </c>
      <c r="S44">
        <v>8100</v>
      </c>
      <c r="T44">
        <v>16080</v>
      </c>
      <c r="U44">
        <v>6680</v>
      </c>
      <c r="V44">
        <v>204428.45</v>
      </c>
      <c r="W44">
        <v>3831909.75</v>
      </c>
      <c r="X44">
        <v>12993</v>
      </c>
      <c r="Y44">
        <v>32758.75</v>
      </c>
      <c r="Z44">
        <v>99949.75</v>
      </c>
      <c r="AA44">
        <v>44350</v>
      </c>
      <c r="AB44">
        <v>77684</v>
      </c>
      <c r="AC44">
        <v>34383.760000000002</v>
      </c>
      <c r="AE44">
        <v>18061115.920000002</v>
      </c>
      <c r="AF44">
        <v>93057.3</v>
      </c>
      <c r="AG44">
        <v>1287184</v>
      </c>
      <c r="AJ44">
        <v>73871.75</v>
      </c>
      <c r="AK44">
        <v>0</v>
      </c>
      <c r="AL44">
        <v>81733.98</v>
      </c>
      <c r="AM44">
        <v>0</v>
      </c>
      <c r="AN44">
        <v>5244.3</v>
      </c>
      <c r="AQ44">
        <v>60068.74</v>
      </c>
      <c r="AR44">
        <v>21160</v>
      </c>
      <c r="AS44">
        <v>0</v>
      </c>
      <c r="AT44">
        <v>26100</v>
      </c>
      <c r="AU44">
        <v>76364.350000000006</v>
      </c>
      <c r="AV44">
        <v>1166518</v>
      </c>
      <c r="AW44">
        <v>27493.75</v>
      </c>
      <c r="AX44">
        <v>5800</v>
      </c>
      <c r="AY44">
        <v>96348.75</v>
      </c>
      <c r="AZ44">
        <v>0</v>
      </c>
      <c r="BA44">
        <v>150762</v>
      </c>
      <c r="BE44">
        <v>3708957.5</v>
      </c>
      <c r="BF44">
        <v>17242</v>
      </c>
      <c r="BG44">
        <v>74735.25</v>
      </c>
      <c r="BH44">
        <v>254791</v>
      </c>
      <c r="BI44">
        <v>26771</v>
      </c>
      <c r="BJ44">
        <v>363340</v>
      </c>
      <c r="BK44">
        <v>320264.5</v>
      </c>
      <c r="BL44">
        <v>550216.25</v>
      </c>
    </row>
    <row r="45" spans="1:64">
      <c r="A45" s="77">
        <v>1</v>
      </c>
      <c r="B45" s="78" t="s">
        <v>903</v>
      </c>
      <c r="C45" s="79" t="s">
        <v>57</v>
      </c>
      <c r="D45" s="79" t="s">
        <v>906</v>
      </c>
      <c r="E45" s="78"/>
      <c r="F45" s="79">
        <v>3.2</v>
      </c>
      <c r="G45" s="79"/>
      <c r="H45" s="44">
        <v>1102050101.2219999</v>
      </c>
      <c r="I45" s="45" t="s">
        <v>113</v>
      </c>
      <c r="J45">
        <f t="shared" si="0"/>
        <v>0</v>
      </c>
      <c r="AE45">
        <v>0</v>
      </c>
      <c r="AG45">
        <v>26681</v>
      </c>
      <c r="AT45">
        <v>254953.75</v>
      </c>
    </row>
    <row r="46" spans="1:64">
      <c r="A46" s="77">
        <v>1</v>
      </c>
      <c r="B46" s="78" t="s">
        <v>903</v>
      </c>
      <c r="C46" s="79" t="s">
        <v>57</v>
      </c>
      <c r="D46" s="79" t="s">
        <v>906</v>
      </c>
      <c r="E46" s="78"/>
      <c r="F46" s="79" t="s">
        <v>2550</v>
      </c>
      <c r="G46" s="79"/>
      <c r="H46" s="36">
        <v>1102050101.223</v>
      </c>
      <c r="I46" s="46" t="s">
        <v>114</v>
      </c>
      <c r="J46">
        <f t="shared" si="0"/>
        <v>0</v>
      </c>
      <c r="K46">
        <v>76441248.090000004</v>
      </c>
      <c r="L46">
        <v>8970253.6799999997</v>
      </c>
      <c r="M46">
        <v>1311700.5</v>
      </c>
      <c r="N46">
        <v>34903630</v>
      </c>
      <c r="S46">
        <v>0</v>
      </c>
      <c r="T46">
        <v>3881345</v>
      </c>
      <c r="U46">
        <v>1013004.77</v>
      </c>
      <c r="V46">
        <v>20369640.5</v>
      </c>
      <c r="W46">
        <v>0</v>
      </c>
      <c r="X46">
        <v>716246</v>
      </c>
      <c r="Y46">
        <v>787080.75</v>
      </c>
      <c r="Z46">
        <v>2307266.5</v>
      </c>
      <c r="AA46">
        <v>1593501.65</v>
      </c>
      <c r="AB46">
        <v>406150</v>
      </c>
      <c r="AC46">
        <v>167707</v>
      </c>
      <c r="AD46">
        <v>129320</v>
      </c>
      <c r="AF46">
        <v>19318807.859999999</v>
      </c>
      <c r="AG46">
        <v>1314050</v>
      </c>
      <c r="AH46">
        <v>15576800</v>
      </c>
      <c r="AJ46">
        <v>3368587</v>
      </c>
      <c r="AM46">
        <v>2204927.5</v>
      </c>
      <c r="AN46">
        <v>572029</v>
      </c>
      <c r="AO46">
        <v>0</v>
      </c>
      <c r="AP46">
        <v>3125850</v>
      </c>
      <c r="AS46">
        <v>0</v>
      </c>
      <c r="AT46">
        <v>12555612.25</v>
      </c>
      <c r="AU46">
        <v>284664</v>
      </c>
      <c r="AW46">
        <v>17726554.25</v>
      </c>
      <c r="AX46">
        <v>11728082.949999999</v>
      </c>
      <c r="AY46">
        <v>356860</v>
      </c>
      <c r="BA46">
        <v>3693120</v>
      </c>
      <c r="BB46">
        <v>3087775.75</v>
      </c>
      <c r="BC46">
        <v>2000000</v>
      </c>
      <c r="BE46">
        <v>19403292</v>
      </c>
      <c r="BG46">
        <v>3320265.75</v>
      </c>
      <c r="BH46">
        <v>4863456.2</v>
      </c>
      <c r="BI46">
        <v>0</v>
      </c>
      <c r="BJ46">
        <v>367415</v>
      </c>
      <c r="BL46">
        <v>0</v>
      </c>
    </row>
    <row r="47" spans="1:64">
      <c r="A47" s="77">
        <v>1</v>
      </c>
      <c r="B47" s="78" t="s">
        <v>903</v>
      </c>
      <c r="C47" s="79" t="s">
        <v>57</v>
      </c>
      <c r="D47" s="79" t="s">
        <v>906</v>
      </c>
      <c r="E47" s="78"/>
      <c r="F47" s="79" t="s">
        <v>2551</v>
      </c>
      <c r="G47" s="79"/>
      <c r="H47" s="34">
        <v>1102050101.224</v>
      </c>
      <c r="I47" s="35" t="s">
        <v>115</v>
      </c>
      <c r="J47">
        <f t="shared" si="0"/>
        <v>0</v>
      </c>
      <c r="K47">
        <v>39162276.590000004</v>
      </c>
      <c r="L47">
        <v>119520</v>
      </c>
      <c r="M47">
        <v>203571</v>
      </c>
      <c r="N47">
        <v>2038620</v>
      </c>
      <c r="P47">
        <v>2520610</v>
      </c>
      <c r="Q47">
        <v>5540685.7699999996</v>
      </c>
      <c r="R47">
        <v>612417</v>
      </c>
      <c r="S47">
        <v>0</v>
      </c>
      <c r="T47">
        <v>1224912</v>
      </c>
      <c r="U47">
        <v>331882.84000000003</v>
      </c>
      <c r="V47">
        <v>6500238.8300000001</v>
      </c>
      <c r="X47">
        <v>219549</v>
      </c>
      <c r="Y47">
        <v>558951.44999999995</v>
      </c>
      <c r="Z47">
        <v>2597216.7599999998</v>
      </c>
      <c r="AA47">
        <v>4267242.2</v>
      </c>
      <c r="AC47">
        <v>9204.4599999999991</v>
      </c>
      <c r="AF47">
        <v>840672.31</v>
      </c>
      <c r="AG47">
        <v>18477</v>
      </c>
      <c r="AH47">
        <v>1309760.46</v>
      </c>
      <c r="AJ47">
        <v>1141012.75</v>
      </c>
      <c r="AK47">
        <v>0</v>
      </c>
      <c r="AM47">
        <v>663472.5</v>
      </c>
      <c r="AN47">
        <v>1481366.65</v>
      </c>
      <c r="AO47">
        <v>0</v>
      </c>
      <c r="AP47">
        <v>0</v>
      </c>
      <c r="AS47">
        <v>0</v>
      </c>
      <c r="AT47">
        <v>1410642.25</v>
      </c>
      <c r="AU47">
        <v>826376.75</v>
      </c>
      <c r="AW47">
        <v>1116524.75</v>
      </c>
      <c r="AX47">
        <v>2405631.13</v>
      </c>
      <c r="AY47">
        <v>379548</v>
      </c>
      <c r="AZ47">
        <v>14557.5</v>
      </c>
      <c r="BA47">
        <v>2536768.5099999998</v>
      </c>
      <c r="BE47">
        <v>4660642.84</v>
      </c>
      <c r="BG47">
        <v>0</v>
      </c>
      <c r="BH47">
        <v>64240</v>
      </c>
      <c r="BJ47">
        <v>11164</v>
      </c>
      <c r="BK47">
        <v>0</v>
      </c>
      <c r="BL47">
        <v>0</v>
      </c>
    </row>
    <row r="48" spans="1:64">
      <c r="A48" s="77">
        <v>1</v>
      </c>
      <c r="B48" s="78" t="s">
        <v>903</v>
      </c>
      <c r="C48" s="79" t="s">
        <v>57</v>
      </c>
      <c r="D48" s="79" t="s">
        <v>906</v>
      </c>
      <c r="E48" s="78"/>
      <c r="F48" s="79">
        <v>3.7</v>
      </c>
      <c r="G48" s="79"/>
      <c r="H48" s="41">
        <v>1102050101.3010001</v>
      </c>
      <c r="I48" s="43" t="s">
        <v>116</v>
      </c>
      <c r="J48">
        <f t="shared" si="0"/>
        <v>1860000</v>
      </c>
      <c r="K48">
        <v>4234225.42</v>
      </c>
      <c r="L48">
        <v>175541.8</v>
      </c>
      <c r="M48">
        <v>79260.02</v>
      </c>
      <c r="N48">
        <v>573501.77</v>
      </c>
      <c r="O48">
        <v>488812.14</v>
      </c>
      <c r="P48">
        <v>575936.22</v>
      </c>
      <c r="Q48">
        <v>297538.05</v>
      </c>
      <c r="R48">
        <v>448061.17</v>
      </c>
      <c r="S48">
        <v>268127.75</v>
      </c>
      <c r="T48">
        <v>110050</v>
      </c>
      <c r="U48">
        <v>105539.8</v>
      </c>
      <c r="V48">
        <v>428536.78</v>
      </c>
      <c r="W48">
        <v>1860000</v>
      </c>
      <c r="X48">
        <v>739771.04</v>
      </c>
      <c r="Y48">
        <v>75487.789999999994</v>
      </c>
      <c r="Z48">
        <v>189478.58</v>
      </c>
      <c r="AA48">
        <v>244217.16</v>
      </c>
      <c r="AB48">
        <v>168046.86</v>
      </c>
      <c r="AC48">
        <v>49192.66</v>
      </c>
      <c r="AD48">
        <v>66557</v>
      </c>
      <c r="AE48">
        <v>3990000</v>
      </c>
      <c r="AF48">
        <v>229047.23</v>
      </c>
      <c r="AG48">
        <v>110000</v>
      </c>
      <c r="AH48">
        <v>255665.41</v>
      </c>
      <c r="AI48">
        <v>268911.93</v>
      </c>
      <c r="AJ48">
        <v>114096.36</v>
      </c>
      <c r="AK48">
        <v>405754</v>
      </c>
      <c r="AL48">
        <v>214825.14</v>
      </c>
      <c r="AM48">
        <v>298921.90999999997</v>
      </c>
      <c r="AN48">
        <v>538133.75</v>
      </c>
      <c r="AO48">
        <v>916283.76</v>
      </c>
      <c r="AP48">
        <v>237978.04</v>
      </c>
      <c r="AQ48">
        <v>517868.66</v>
      </c>
      <c r="AR48">
        <v>32189.55</v>
      </c>
      <c r="AS48">
        <v>1792152.35</v>
      </c>
      <c r="AT48">
        <v>128776.23</v>
      </c>
      <c r="AU48">
        <v>136733.53</v>
      </c>
      <c r="AV48">
        <v>1055296.6200000001</v>
      </c>
      <c r="AW48">
        <v>146095.17000000001</v>
      </c>
      <c r="AX48">
        <v>180234.54</v>
      </c>
      <c r="AY48">
        <v>422309</v>
      </c>
      <c r="AZ48">
        <v>608451.35</v>
      </c>
      <c r="BA48">
        <v>152501.24</v>
      </c>
      <c r="BB48">
        <v>146086.53</v>
      </c>
      <c r="BC48">
        <v>46996.68</v>
      </c>
      <c r="BD48">
        <v>92209.39</v>
      </c>
      <c r="BE48">
        <v>1035992.6</v>
      </c>
      <c r="BF48">
        <v>143082</v>
      </c>
      <c r="BG48">
        <v>294793.17</v>
      </c>
      <c r="BH48">
        <v>1914499.97</v>
      </c>
      <c r="BI48">
        <v>80127.649999999994</v>
      </c>
      <c r="BJ48">
        <v>699992.62</v>
      </c>
      <c r="BK48">
        <v>186751.98</v>
      </c>
      <c r="BL48">
        <v>122340.75</v>
      </c>
    </row>
    <row r="49" spans="1:64">
      <c r="A49" s="77">
        <v>1</v>
      </c>
      <c r="B49" s="78" t="s">
        <v>903</v>
      </c>
      <c r="C49" s="79" t="s">
        <v>57</v>
      </c>
      <c r="D49" s="79" t="s">
        <v>906</v>
      </c>
      <c r="E49" s="78"/>
      <c r="F49" s="79">
        <v>3.7</v>
      </c>
      <c r="G49" s="79"/>
      <c r="H49" s="41">
        <v>1102050101.302</v>
      </c>
      <c r="I49" s="43" t="s">
        <v>117</v>
      </c>
      <c r="J49">
        <f t="shared" si="0"/>
        <v>2250000</v>
      </c>
      <c r="K49">
        <v>2595297.64</v>
      </c>
      <c r="L49">
        <v>20229.310000000001</v>
      </c>
      <c r="M49">
        <v>11935.63</v>
      </c>
      <c r="N49">
        <v>170002.78</v>
      </c>
      <c r="O49">
        <v>240503.15</v>
      </c>
      <c r="P49">
        <v>45288.02</v>
      </c>
      <c r="Q49">
        <v>61385.57</v>
      </c>
      <c r="R49">
        <v>37445.64</v>
      </c>
      <c r="S49">
        <v>10668.02</v>
      </c>
      <c r="T49">
        <v>60984</v>
      </c>
      <c r="U49">
        <v>19541.5</v>
      </c>
      <c r="V49">
        <v>397145.75</v>
      </c>
      <c r="W49">
        <v>2250000</v>
      </c>
      <c r="X49">
        <v>169418.41</v>
      </c>
      <c r="Y49">
        <v>26763.64</v>
      </c>
      <c r="Z49">
        <v>27156.68</v>
      </c>
      <c r="AA49">
        <v>46886.9</v>
      </c>
      <c r="AB49">
        <v>28858.18</v>
      </c>
      <c r="AC49">
        <v>14387.7</v>
      </c>
      <c r="AE49">
        <v>3780000</v>
      </c>
      <c r="AF49">
        <v>0</v>
      </c>
      <c r="AG49">
        <v>120000</v>
      </c>
      <c r="AH49">
        <v>14000.12</v>
      </c>
      <c r="AI49">
        <v>75402.67</v>
      </c>
      <c r="AJ49">
        <v>35582.6</v>
      </c>
      <c r="AK49">
        <v>78158</v>
      </c>
      <c r="AL49">
        <v>97367.25</v>
      </c>
      <c r="AM49">
        <v>76302.62</v>
      </c>
      <c r="AN49">
        <v>158257.75</v>
      </c>
      <c r="AO49">
        <v>49642.43</v>
      </c>
      <c r="AP49">
        <v>43511.75</v>
      </c>
      <c r="AQ49">
        <v>89992.5</v>
      </c>
      <c r="AR49">
        <v>10843</v>
      </c>
      <c r="AS49">
        <v>13919741.41</v>
      </c>
      <c r="AT49">
        <v>288202.83</v>
      </c>
      <c r="AU49">
        <v>87969.34</v>
      </c>
      <c r="AV49">
        <v>225636.88</v>
      </c>
      <c r="AW49">
        <v>27827.65</v>
      </c>
      <c r="AX49">
        <v>71008.7</v>
      </c>
      <c r="AY49">
        <v>115826.5</v>
      </c>
      <c r="AZ49">
        <v>761663.1</v>
      </c>
      <c r="BA49">
        <v>37715.29</v>
      </c>
      <c r="BE49">
        <v>1050998.49</v>
      </c>
      <c r="BF49">
        <v>66837</v>
      </c>
      <c r="BG49">
        <v>29699.77</v>
      </c>
      <c r="BH49">
        <v>1467850.16</v>
      </c>
      <c r="BI49">
        <v>291609.25</v>
      </c>
      <c r="BJ49">
        <v>1100909.1399999999</v>
      </c>
      <c r="BK49">
        <v>54989.41</v>
      </c>
      <c r="BL49">
        <v>24513.25</v>
      </c>
    </row>
    <row r="50" spans="1:64">
      <c r="A50" s="77">
        <v>1</v>
      </c>
      <c r="B50" s="78" t="s">
        <v>903</v>
      </c>
      <c r="C50" s="79" t="s">
        <v>57</v>
      </c>
      <c r="D50" s="79" t="s">
        <v>906</v>
      </c>
      <c r="E50" s="78"/>
      <c r="F50" s="79">
        <v>3.7</v>
      </c>
      <c r="G50" s="79"/>
      <c r="H50" s="41">
        <v>1102050101.303</v>
      </c>
      <c r="I50" s="43" t="s">
        <v>118</v>
      </c>
      <c r="J50">
        <f t="shared" si="0"/>
        <v>0</v>
      </c>
      <c r="K50">
        <v>85406.5</v>
      </c>
      <c r="L50">
        <v>4333</v>
      </c>
      <c r="Q50">
        <v>1586840.45</v>
      </c>
      <c r="R50">
        <v>109841</v>
      </c>
      <c r="T50">
        <v>62626.5</v>
      </c>
      <c r="U50">
        <v>5543</v>
      </c>
      <c r="V50">
        <v>13460</v>
      </c>
      <c r="X50">
        <v>91856.4</v>
      </c>
      <c r="Y50">
        <v>71576.75</v>
      </c>
      <c r="Z50">
        <v>13425</v>
      </c>
      <c r="AE50">
        <v>2138656.7000000002</v>
      </c>
      <c r="AJ50">
        <v>9187</v>
      </c>
      <c r="AK50">
        <v>69698.5</v>
      </c>
      <c r="AL50">
        <v>376507.5</v>
      </c>
      <c r="AN50">
        <v>105606.25</v>
      </c>
      <c r="AO50">
        <v>4930.29</v>
      </c>
      <c r="AP50">
        <v>227075.5</v>
      </c>
      <c r="AQ50">
        <v>0</v>
      </c>
      <c r="AT50">
        <v>26167</v>
      </c>
      <c r="AV50">
        <v>104168</v>
      </c>
      <c r="AW50">
        <v>9650</v>
      </c>
      <c r="AX50">
        <v>46860.24</v>
      </c>
      <c r="AY50">
        <v>8244</v>
      </c>
      <c r="AZ50">
        <v>1538</v>
      </c>
      <c r="BA50">
        <v>23883.25</v>
      </c>
      <c r="BB50">
        <v>50565.2</v>
      </c>
      <c r="BD50">
        <v>18550</v>
      </c>
      <c r="BE50">
        <v>124422</v>
      </c>
      <c r="BF50">
        <v>67031</v>
      </c>
      <c r="BG50">
        <v>6298</v>
      </c>
      <c r="BI50">
        <v>146551</v>
      </c>
      <c r="BJ50">
        <v>221390.55</v>
      </c>
      <c r="BK50">
        <v>79036</v>
      </c>
      <c r="BL50">
        <v>14341.5</v>
      </c>
    </row>
    <row r="51" spans="1:64">
      <c r="A51" s="77">
        <v>1</v>
      </c>
      <c r="B51" s="78" t="s">
        <v>903</v>
      </c>
      <c r="C51" s="79" t="s">
        <v>57</v>
      </c>
      <c r="D51" s="79" t="s">
        <v>906</v>
      </c>
      <c r="E51" s="78"/>
      <c r="F51" s="79">
        <v>3.7</v>
      </c>
      <c r="G51" s="79"/>
      <c r="H51" s="41">
        <v>1102050101.3039999</v>
      </c>
      <c r="I51" s="43" t="s">
        <v>119</v>
      </c>
      <c r="J51">
        <f t="shared" si="0"/>
        <v>0</v>
      </c>
      <c r="K51">
        <v>8753498.2200000007</v>
      </c>
      <c r="L51">
        <v>153679</v>
      </c>
      <c r="M51">
        <v>157730</v>
      </c>
      <c r="N51">
        <v>791854.8</v>
      </c>
      <c r="P51">
        <v>0</v>
      </c>
      <c r="Q51">
        <v>2848859.65</v>
      </c>
      <c r="R51">
        <v>32159</v>
      </c>
      <c r="T51">
        <v>155828</v>
      </c>
      <c r="U51">
        <v>16247.5</v>
      </c>
      <c r="V51">
        <v>87144.5</v>
      </c>
      <c r="Y51">
        <v>17000.75</v>
      </c>
      <c r="Z51">
        <v>347995.5</v>
      </c>
      <c r="AC51">
        <v>14390</v>
      </c>
      <c r="AE51">
        <v>8218891.3499999996</v>
      </c>
      <c r="AI51">
        <v>13040.75</v>
      </c>
      <c r="AL51">
        <v>150538</v>
      </c>
      <c r="AO51">
        <v>534073.96</v>
      </c>
      <c r="AP51">
        <v>59266</v>
      </c>
      <c r="AQ51">
        <v>300</v>
      </c>
      <c r="AS51">
        <v>1086308.8500000001</v>
      </c>
      <c r="AT51">
        <v>135369.75</v>
      </c>
      <c r="AU51">
        <v>253161.8</v>
      </c>
      <c r="AV51">
        <v>397839.2</v>
      </c>
      <c r="AW51">
        <v>759472</v>
      </c>
      <c r="AX51">
        <v>155034</v>
      </c>
      <c r="AY51">
        <v>119126.75</v>
      </c>
      <c r="AZ51">
        <v>178181</v>
      </c>
      <c r="BA51">
        <v>27676.65</v>
      </c>
      <c r="BE51">
        <v>1155533</v>
      </c>
      <c r="BG51">
        <v>26616.25</v>
      </c>
      <c r="BI51">
        <v>102037</v>
      </c>
      <c r="BJ51">
        <v>573860.64</v>
      </c>
      <c r="BK51">
        <v>327150</v>
      </c>
      <c r="BL51">
        <v>124529.25</v>
      </c>
    </row>
    <row r="52" spans="1:64">
      <c r="A52" s="77">
        <v>1</v>
      </c>
      <c r="B52" s="78" t="s">
        <v>903</v>
      </c>
      <c r="C52" s="79" t="s">
        <v>57</v>
      </c>
      <c r="D52" s="79" t="s">
        <v>906</v>
      </c>
      <c r="E52" s="78"/>
      <c r="F52" s="79">
        <v>3.7</v>
      </c>
      <c r="G52" s="79"/>
      <c r="H52" s="41">
        <v>1102050101.3069999</v>
      </c>
      <c r="I52" s="43" t="s">
        <v>120</v>
      </c>
      <c r="J52">
        <f t="shared" si="0"/>
        <v>260817.75</v>
      </c>
      <c r="K52">
        <v>1559058.98</v>
      </c>
      <c r="L52">
        <v>14003</v>
      </c>
      <c r="M52">
        <v>5008</v>
      </c>
      <c r="N52">
        <v>15117</v>
      </c>
      <c r="O52">
        <v>2391192.75</v>
      </c>
      <c r="P52">
        <v>36814</v>
      </c>
      <c r="Q52">
        <v>162258.5</v>
      </c>
      <c r="R52">
        <v>71630</v>
      </c>
      <c r="S52">
        <v>25541</v>
      </c>
      <c r="T52">
        <v>33973</v>
      </c>
      <c r="U52">
        <v>22251</v>
      </c>
      <c r="V52">
        <v>23658.74</v>
      </c>
      <c r="W52">
        <v>260817.75</v>
      </c>
      <c r="X52">
        <v>105257.25</v>
      </c>
      <c r="Y52">
        <v>23561.5</v>
      </c>
      <c r="Z52">
        <v>17821.25</v>
      </c>
      <c r="AA52">
        <v>42442.94</v>
      </c>
      <c r="AB52">
        <v>62371</v>
      </c>
      <c r="AC52">
        <v>9631.5</v>
      </c>
      <c r="AD52">
        <v>4055</v>
      </c>
      <c r="AE52">
        <v>2906735</v>
      </c>
      <c r="AF52">
        <v>156350</v>
      </c>
      <c r="AG52">
        <v>83930</v>
      </c>
      <c r="AH52">
        <v>9944.25</v>
      </c>
      <c r="AI52">
        <v>22058.25</v>
      </c>
      <c r="AJ52">
        <v>99930</v>
      </c>
      <c r="AK52">
        <v>127148.75</v>
      </c>
      <c r="AL52">
        <v>120369</v>
      </c>
      <c r="AM52">
        <v>39094.5</v>
      </c>
      <c r="AN52">
        <v>13422</v>
      </c>
      <c r="AO52">
        <v>73359.8</v>
      </c>
      <c r="AP52">
        <v>39112.5</v>
      </c>
      <c r="AQ52">
        <v>21238.639999999999</v>
      </c>
      <c r="AR52">
        <v>4000</v>
      </c>
      <c r="AS52">
        <v>443827.75</v>
      </c>
      <c r="AT52">
        <v>31110</v>
      </c>
      <c r="AU52">
        <v>5836.75</v>
      </c>
      <c r="AV52">
        <v>23646</v>
      </c>
      <c r="AW52">
        <v>31754.25</v>
      </c>
      <c r="AX52">
        <v>178915.27</v>
      </c>
      <c r="AY52">
        <v>70515.5</v>
      </c>
      <c r="AZ52">
        <v>15490</v>
      </c>
      <c r="BA52">
        <v>5321.5</v>
      </c>
      <c r="BB52">
        <v>63205.02</v>
      </c>
      <c r="BC52">
        <v>22931</v>
      </c>
      <c r="BD52">
        <v>9118</v>
      </c>
      <c r="BE52">
        <v>502874.5</v>
      </c>
      <c r="BF52">
        <v>18226</v>
      </c>
      <c r="BG52">
        <v>13297.75</v>
      </c>
      <c r="BH52">
        <v>927</v>
      </c>
      <c r="BI52">
        <v>13519</v>
      </c>
      <c r="BJ52">
        <v>36200.49</v>
      </c>
      <c r="BL52">
        <v>354156.65</v>
      </c>
    </row>
    <row r="53" spans="1:64">
      <c r="A53" s="77">
        <v>1</v>
      </c>
      <c r="B53" s="78" t="s">
        <v>903</v>
      </c>
      <c r="C53" s="79" t="s">
        <v>57</v>
      </c>
      <c r="D53" s="79" t="s">
        <v>906</v>
      </c>
      <c r="E53" s="78"/>
      <c r="F53" s="79">
        <v>3.7</v>
      </c>
      <c r="G53" s="79"/>
      <c r="H53" s="41">
        <v>1102050101.3080001</v>
      </c>
      <c r="I53" s="43" t="s">
        <v>121</v>
      </c>
      <c r="J53">
        <f t="shared" si="0"/>
        <v>1741024.2</v>
      </c>
      <c r="M53">
        <v>0</v>
      </c>
      <c r="N53">
        <v>4169</v>
      </c>
      <c r="O53">
        <v>764358.1</v>
      </c>
      <c r="P53">
        <v>81194</v>
      </c>
      <c r="Q53">
        <v>21134</v>
      </c>
      <c r="R53">
        <v>1204</v>
      </c>
      <c r="S53">
        <v>74413</v>
      </c>
      <c r="U53">
        <v>29020</v>
      </c>
      <c r="V53">
        <v>32069</v>
      </c>
      <c r="W53">
        <v>1741024.2</v>
      </c>
      <c r="X53">
        <v>390501</v>
      </c>
      <c r="AA53">
        <v>43749</v>
      </c>
      <c r="AB53">
        <v>73367</v>
      </c>
      <c r="AE53">
        <v>1021961.65</v>
      </c>
      <c r="AF53">
        <v>10951.5</v>
      </c>
      <c r="AG53">
        <v>67839</v>
      </c>
      <c r="AH53">
        <v>32110.75</v>
      </c>
      <c r="AI53">
        <v>36216</v>
      </c>
      <c r="AJ53">
        <v>135117</v>
      </c>
      <c r="AL53">
        <v>2018</v>
      </c>
      <c r="AM53">
        <v>26544.1</v>
      </c>
      <c r="AN53">
        <v>1149754.25</v>
      </c>
      <c r="AQ53">
        <v>27021</v>
      </c>
      <c r="AS53">
        <v>430820.3</v>
      </c>
      <c r="AU53">
        <v>143502.41</v>
      </c>
      <c r="AW53">
        <v>124168</v>
      </c>
      <c r="AX53">
        <v>16492</v>
      </c>
      <c r="AZ53">
        <v>216595.25</v>
      </c>
      <c r="BE53">
        <v>994706.75</v>
      </c>
      <c r="BF53">
        <v>144399</v>
      </c>
      <c r="BH53">
        <v>149958</v>
      </c>
      <c r="BI53">
        <v>2935.75</v>
      </c>
      <c r="BL53">
        <v>15310.5</v>
      </c>
    </row>
    <row r="54" spans="1:64">
      <c r="A54" s="77">
        <v>1</v>
      </c>
      <c r="B54" s="78" t="s">
        <v>903</v>
      </c>
      <c r="C54" s="79" t="s">
        <v>57</v>
      </c>
      <c r="D54" s="79" t="s">
        <v>906</v>
      </c>
      <c r="E54" s="78"/>
      <c r="F54" s="79">
        <v>3.7</v>
      </c>
      <c r="G54" s="79"/>
      <c r="H54" s="44">
        <v>1102050101.309</v>
      </c>
      <c r="I54" s="45" t="s">
        <v>122</v>
      </c>
      <c r="J54">
        <f t="shared" si="0"/>
        <v>194734.5</v>
      </c>
      <c r="K54">
        <v>3406904.5</v>
      </c>
      <c r="M54">
        <v>89023.5</v>
      </c>
      <c r="N54">
        <v>5981</v>
      </c>
      <c r="P54">
        <v>22277</v>
      </c>
      <c r="U54">
        <v>98113.64</v>
      </c>
      <c r="W54">
        <v>194734.5</v>
      </c>
      <c r="Y54">
        <v>175228.5</v>
      </c>
      <c r="Z54">
        <v>1533729.5</v>
      </c>
      <c r="AA54">
        <v>354709</v>
      </c>
      <c r="AC54">
        <v>209010.5</v>
      </c>
      <c r="AD54">
        <v>396798</v>
      </c>
      <c r="AE54">
        <v>2311382.0499999998</v>
      </c>
      <c r="AH54">
        <v>57525.25</v>
      </c>
      <c r="AK54">
        <v>1187960.45</v>
      </c>
      <c r="AM54">
        <v>127527.5</v>
      </c>
      <c r="AN54">
        <v>33701.550000000003</v>
      </c>
      <c r="AQ54">
        <v>2870</v>
      </c>
      <c r="AS54">
        <v>697932.5</v>
      </c>
      <c r="AT54">
        <v>595604</v>
      </c>
      <c r="AU54">
        <v>11009.5</v>
      </c>
      <c r="AW54">
        <v>66410.5</v>
      </c>
      <c r="AX54">
        <v>385317</v>
      </c>
      <c r="AZ54">
        <v>48440</v>
      </c>
      <c r="BB54">
        <v>420965.4</v>
      </c>
      <c r="BC54">
        <v>360869</v>
      </c>
      <c r="BD54">
        <v>173000</v>
      </c>
      <c r="BE54">
        <v>8804992</v>
      </c>
      <c r="BG54">
        <v>569287.25</v>
      </c>
      <c r="BH54">
        <v>116853.31</v>
      </c>
      <c r="BJ54">
        <v>40651</v>
      </c>
      <c r="BK54">
        <v>121768.65</v>
      </c>
      <c r="BL54">
        <v>8586.5</v>
      </c>
    </row>
    <row r="55" spans="1:64">
      <c r="A55" s="77">
        <v>1</v>
      </c>
      <c r="B55" s="78" t="s">
        <v>903</v>
      </c>
      <c r="C55" s="79" t="s">
        <v>57</v>
      </c>
      <c r="D55" s="79" t="s">
        <v>906</v>
      </c>
      <c r="E55" s="78"/>
      <c r="F55" s="79">
        <v>3.7</v>
      </c>
      <c r="G55" s="79"/>
      <c r="H55" s="44">
        <v>1102050101.3099999</v>
      </c>
      <c r="I55" s="45" t="s">
        <v>123</v>
      </c>
      <c r="J55">
        <f t="shared" si="0"/>
        <v>4606093.3</v>
      </c>
      <c r="K55">
        <v>10504156.48</v>
      </c>
      <c r="M55">
        <v>0</v>
      </c>
      <c r="U55">
        <v>14192.57</v>
      </c>
      <c r="W55">
        <v>4606093.3</v>
      </c>
      <c r="Y55">
        <v>62448</v>
      </c>
      <c r="Z55">
        <v>218746.5</v>
      </c>
      <c r="AA55">
        <v>943931.35</v>
      </c>
      <c r="AC55">
        <v>682765.75</v>
      </c>
      <c r="AE55">
        <v>43469278.200000003</v>
      </c>
      <c r="AF55">
        <v>13099448.4</v>
      </c>
      <c r="AG55">
        <v>4557331</v>
      </c>
      <c r="AH55">
        <v>2886759.6</v>
      </c>
      <c r="AI55">
        <v>10196091.199999999</v>
      </c>
      <c r="AJ55">
        <v>2137245.9</v>
      </c>
      <c r="AK55">
        <v>1544766.55</v>
      </c>
      <c r="AL55">
        <v>1406451.6</v>
      </c>
      <c r="AM55">
        <v>204129.5</v>
      </c>
      <c r="AO55">
        <v>2422873.79</v>
      </c>
      <c r="AP55">
        <v>1064537</v>
      </c>
      <c r="AQ55">
        <v>22204</v>
      </c>
      <c r="AS55">
        <v>11097588.609999999</v>
      </c>
      <c r="AT55">
        <v>417793</v>
      </c>
      <c r="BA55">
        <v>1741179.5</v>
      </c>
      <c r="BE55">
        <v>2372203</v>
      </c>
      <c r="BG55">
        <v>648866.75</v>
      </c>
      <c r="BI55">
        <v>190</v>
      </c>
      <c r="BK55">
        <v>747445</v>
      </c>
    </row>
    <row r="56" spans="1:64">
      <c r="A56" s="77">
        <v>1</v>
      </c>
      <c r="B56" s="78" t="s">
        <v>903</v>
      </c>
      <c r="C56" s="79" t="s">
        <v>57</v>
      </c>
      <c r="D56" s="79" t="s">
        <v>906</v>
      </c>
      <c r="E56" s="78"/>
      <c r="F56" s="79">
        <v>3.5</v>
      </c>
      <c r="G56" s="79"/>
      <c r="H56" s="41">
        <v>1102050101.401</v>
      </c>
      <c r="I56" s="43" t="s">
        <v>124</v>
      </c>
      <c r="J56">
        <f t="shared" si="0"/>
        <v>15935949.25</v>
      </c>
      <c r="K56">
        <v>9322801.7200000007</v>
      </c>
      <c r="L56">
        <v>216622</v>
      </c>
      <c r="M56">
        <v>559748</v>
      </c>
      <c r="N56">
        <v>819131</v>
      </c>
      <c r="O56">
        <v>23199</v>
      </c>
      <c r="P56">
        <v>2650933</v>
      </c>
      <c r="Q56">
        <v>2701621.8</v>
      </c>
      <c r="R56">
        <v>2095571.5</v>
      </c>
      <c r="S56">
        <v>556544.4</v>
      </c>
      <c r="T56">
        <v>279560.25</v>
      </c>
      <c r="U56">
        <v>413995.79</v>
      </c>
      <c r="V56">
        <v>84855.360000000001</v>
      </c>
      <c r="W56">
        <v>15935949.25</v>
      </c>
      <c r="X56">
        <v>715833.5</v>
      </c>
      <c r="Y56">
        <v>690375.3</v>
      </c>
      <c r="Z56">
        <v>2005290.68</v>
      </c>
      <c r="AA56">
        <v>1566723.2</v>
      </c>
      <c r="AB56">
        <v>1465063</v>
      </c>
      <c r="AC56">
        <v>360986.25</v>
      </c>
      <c r="AD56">
        <v>253043</v>
      </c>
      <c r="AE56">
        <v>98979509.379999995</v>
      </c>
      <c r="AF56">
        <v>1853850.05</v>
      </c>
      <c r="AG56">
        <v>2958926</v>
      </c>
      <c r="AH56">
        <v>1124269.75</v>
      </c>
      <c r="AI56">
        <v>1970036.8</v>
      </c>
      <c r="AJ56">
        <v>757604.75</v>
      </c>
      <c r="AK56">
        <v>1173673.5</v>
      </c>
      <c r="AL56">
        <v>1883648</v>
      </c>
      <c r="AM56">
        <v>741445.25</v>
      </c>
      <c r="AN56">
        <v>556050.11</v>
      </c>
      <c r="AO56">
        <v>1245648.79</v>
      </c>
      <c r="AP56">
        <v>488968</v>
      </c>
      <c r="AQ56">
        <v>108304.5</v>
      </c>
      <c r="AR56">
        <v>1625322</v>
      </c>
      <c r="AS56">
        <v>4658504.22</v>
      </c>
      <c r="AT56">
        <v>808151.46</v>
      </c>
      <c r="AU56">
        <v>701329.72</v>
      </c>
      <c r="AV56">
        <v>518473</v>
      </c>
      <c r="AW56">
        <v>796826.9</v>
      </c>
      <c r="AX56">
        <v>759717.78</v>
      </c>
      <c r="AY56">
        <v>769946.75</v>
      </c>
      <c r="AZ56">
        <v>5411886.9500000002</v>
      </c>
      <c r="BA56">
        <v>225708</v>
      </c>
      <c r="BB56">
        <v>365433.44</v>
      </c>
      <c r="BC56">
        <v>166871</v>
      </c>
      <c r="BD56">
        <v>236586.5</v>
      </c>
      <c r="BE56">
        <v>21044331</v>
      </c>
      <c r="BF56">
        <v>1343023</v>
      </c>
      <c r="BG56">
        <v>580091.67000000004</v>
      </c>
      <c r="BH56">
        <v>6704335.1500000004</v>
      </c>
      <c r="BI56">
        <v>305515.5</v>
      </c>
      <c r="BJ56">
        <v>1092769.6100000001</v>
      </c>
      <c r="BK56">
        <v>2288798.85</v>
      </c>
      <c r="BL56">
        <v>256853.25</v>
      </c>
    </row>
    <row r="57" spans="1:64">
      <c r="A57" s="77">
        <v>1</v>
      </c>
      <c r="B57" s="78" t="s">
        <v>903</v>
      </c>
      <c r="C57" s="79" t="s">
        <v>57</v>
      </c>
      <c r="D57" s="79" t="s">
        <v>906</v>
      </c>
      <c r="E57" s="78"/>
      <c r="F57" s="79" t="s">
        <v>2549</v>
      </c>
      <c r="G57" s="79"/>
      <c r="H57" s="41">
        <v>1102050101.402</v>
      </c>
      <c r="I57" s="43" t="s">
        <v>125</v>
      </c>
      <c r="J57">
        <f t="shared" si="0"/>
        <v>13461215.75</v>
      </c>
      <c r="K57">
        <v>16775464.4</v>
      </c>
      <c r="L57">
        <v>43538</v>
      </c>
      <c r="M57">
        <v>121965.17</v>
      </c>
      <c r="N57">
        <v>738658.11</v>
      </c>
      <c r="O57">
        <v>273858</v>
      </c>
      <c r="P57">
        <v>2527654</v>
      </c>
      <c r="Q57">
        <v>360415.41</v>
      </c>
      <c r="R57">
        <v>139248</v>
      </c>
      <c r="S57">
        <v>168981.1</v>
      </c>
      <c r="T57">
        <v>125919.06</v>
      </c>
      <c r="U57">
        <v>77042.75</v>
      </c>
      <c r="V57">
        <v>334018.78999999998</v>
      </c>
      <c r="W57">
        <v>13461215.75</v>
      </c>
      <c r="X57">
        <v>524534.72</v>
      </c>
      <c r="Y57">
        <v>236778.95</v>
      </c>
      <c r="Z57">
        <v>462343.75</v>
      </c>
      <c r="AA57">
        <v>421209.24</v>
      </c>
      <c r="AB57">
        <v>183915</v>
      </c>
      <c r="AC57">
        <v>53744.75</v>
      </c>
      <c r="AE57">
        <v>22218380.170000002</v>
      </c>
      <c r="AF57">
        <v>449415.89</v>
      </c>
      <c r="AG57">
        <v>661934</v>
      </c>
      <c r="AH57">
        <v>235935.75</v>
      </c>
      <c r="AI57">
        <v>1060636.5</v>
      </c>
      <c r="AJ57">
        <v>285365.25</v>
      </c>
      <c r="AK57">
        <v>1800542</v>
      </c>
      <c r="AL57">
        <v>5907636.7000000002</v>
      </c>
      <c r="AM57">
        <v>254568.86</v>
      </c>
      <c r="AN57">
        <v>1740976.42</v>
      </c>
      <c r="AO57">
        <v>1774216.07</v>
      </c>
      <c r="AP57">
        <v>264029</v>
      </c>
      <c r="AQ57">
        <v>128650</v>
      </c>
      <c r="AR57">
        <v>79825</v>
      </c>
      <c r="AS57">
        <v>359960.99</v>
      </c>
      <c r="AT57">
        <v>729935.17</v>
      </c>
      <c r="AU57">
        <v>106552.13</v>
      </c>
      <c r="AV57">
        <v>2938617.28</v>
      </c>
      <c r="AW57">
        <v>351093</v>
      </c>
      <c r="AX57">
        <v>70807.25</v>
      </c>
      <c r="AY57">
        <v>138581.25</v>
      </c>
      <c r="AZ57">
        <v>467236.41</v>
      </c>
      <c r="BA57">
        <v>1077824.3</v>
      </c>
      <c r="BE57">
        <v>16344127</v>
      </c>
      <c r="BF57">
        <v>611359</v>
      </c>
      <c r="BG57">
        <v>147295.91</v>
      </c>
      <c r="BH57">
        <v>1868458.15</v>
      </c>
      <c r="BI57">
        <v>34083</v>
      </c>
      <c r="BJ57">
        <v>536737.18000000005</v>
      </c>
      <c r="BK57">
        <v>3772115.5</v>
      </c>
      <c r="BL57">
        <v>121077.55</v>
      </c>
    </row>
    <row r="58" spans="1:64">
      <c r="A58" s="77">
        <v>1</v>
      </c>
      <c r="B58" s="78" t="s">
        <v>903</v>
      </c>
      <c r="C58" s="79" t="s">
        <v>57</v>
      </c>
      <c r="D58" s="79" t="s">
        <v>906</v>
      </c>
      <c r="E58" s="78"/>
      <c r="F58" s="79" t="s">
        <v>2554</v>
      </c>
      <c r="G58" s="79"/>
      <c r="H58" s="41">
        <v>1102050101.5009999</v>
      </c>
      <c r="I58" s="43" t="s">
        <v>126</v>
      </c>
      <c r="J58">
        <f t="shared" si="0"/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G58">
        <v>0</v>
      </c>
      <c r="AI58">
        <v>0</v>
      </c>
      <c r="AJ58">
        <v>0</v>
      </c>
      <c r="AK58">
        <v>0</v>
      </c>
      <c r="AM58">
        <v>0</v>
      </c>
      <c r="AO58">
        <v>0</v>
      </c>
      <c r="AP58">
        <v>0</v>
      </c>
      <c r="AQ58">
        <v>0</v>
      </c>
      <c r="AU58">
        <v>0</v>
      </c>
      <c r="AV58">
        <v>0</v>
      </c>
      <c r="AW58">
        <v>0</v>
      </c>
      <c r="AX58">
        <v>0</v>
      </c>
      <c r="AZ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</row>
    <row r="59" spans="1:64">
      <c r="A59" s="77">
        <v>1</v>
      </c>
      <c r="B59" s="78" t="s">
        <v>903</v>
      </c>
      <c r="C59" s="79" t="s">
        <v>57</v>
      </c>
      <c r="D59" s="79" t="s">
        <v>906</v>
      </c>
      <c r="E59" s="78"/>
      <c r="F59" s="79" t="s">
        <v>2554</v>
      </c>
      <c r="G59" s="79"/>
      <c r="H59" s="41">
        <v>1102050101.5020001</v>
      </c>
      <c r="I59" s="43" t="s">
        <v>127</v>
      </c>
      <c r="J59">
        <f t="shared" si="0"/>
        <v>0</v>
      </c>
      <c r="O59">
        <v>0</v>
      </c>
      <c r="P59">
        <v>0</v>
      </c>
      <c r="Q59">
        <v>0</v>
      </c>
      <c r="R59">
        <v>0</v>
      </c>
      <c r="S59">
        <v>0</v>
      </c>
      <c r="U59">
        <v>0</v>
      </c>
      <c r="Z59">
        <v>0</v>
      </c>
      <c r="AJ59">
        <v>0</v>
      </c>
      <c r="AW59">
        <v>0</v>
      </c>
      <c r="BA59">
        <v>0</v>
      </c>
      <c r="BE59">
        <v>0</v>
      </c>
      <c r="BH59">
        <v>0</v>
      </c>
      <c r="BJ59">
        <v>0</v>
      </c>
    </row>
    <row r="60" spans="1:64">
      <c r="A60" s="77">
        <v>1</v>
      </c>
      <c r="B60" s="78" t="s">
        <v>903</v>
      </c>
      <c r="C60" s="79" t="s">
        <v>57</v>
      </c>
      <c r="D60" s="79" t="s">
        <v>906</v>
      </c>
      <c r="E60" s="78"/>
      <c r="F60" s="79" t="s">
        <v>2554</v>
      </c>
      <c r="G60" s="79"/>
      <c r="H60" s="41">
        <v>1102050101.503</v>
      </c>
      <c r="I60" s="43" t="s">
        <v>128</v>
      </c>
      <c r="J60">
        <f t="shared" si="0"/>
        <v>131337</v>
      </c>
      <c r="K60">
        <v>20730.13</v>
      </c>
      <c r="O60">
        <v>5060</v>
      </c>
      <c r="W60">
        <v>131337</v>
      </c>
      <c r="AD60">
        <v>297</v>
      </c>
      <c r="AE60">
        <v>375886</v>
      </c>
      <c r="AO60">
        <v>630</v>
      </c>
      <c r="AR60">
        <v>400</v>
      </c>
      <c r="AS60">
        <v>7112</v>
      </c>
      <c r="BK60">
        <v>2065</v>
      </c>
      <c r="BL60">
        <v>450</v>
      </c>
    </row>
    <row r="61" spans="1:64">
      <c r="A61" s="77">
        <v>1</v>
      </c>
      <c r="B61" s="78" t="s">
        <v>903</v>
      </c>
      <c r="C61" s="79" t="s">
        <v>57</v>
      </c>
      <c r="D61" s="79" t="s">
        <v>906</v>
      </c>
      <c r="E61" s="78"/>
      <c r="F61" s="79" t="s">
        <v>2554</v>
      </c>
      <c r="G61" s="79"/>
      <c r="H61" s="41">
        <v>1102050101.5039999</v>
      </c>
      <c r="I61" s="43" t="s">
        <v>129</v>
      </c>
      <c r="J61">
        <f t="shared" si="0"/>
        <v>1067817.5900000001</v>
      </c>
      <c r="K61">
        <v>4309587.82</v>
      </c>
      <c r="O61">
        <v>10658.4</v>
      </c>
      <c r="W61">
        <v>1067817.5900000001</v>
      </c>
      <c r="AE61">
        <v>422582.02</v>
      </c>
      <c r="AS61">
        <v>62669.04</v>
      </c>
      <c r="BL61">
        <v>1828</v>
      </c>
    </row>
    <row r="62" spans="1:64">
      <c r="A62" s="77">
        <v>1</v>
      </c>
      <c r="B62" s="78" t="s">
        <v>903</v>
      </c>
      <c r="C62" s="79" t="s">
        <v>57</v>
      </c>
      <c r="D62" s="79" t="s">
        <v>906</v>
      </c>
      <c r="E62" s="78"/>
      <c r="F62" s="79" t="s">
        <v>2554</v>
      </c>
      <c r="G62" s="79"/>
      <c r="H62" s="41">
        <v>1102050101.5050001</v>
      </c>
      <c r="I62" s="42" t="s">
        <v>130</v>
      </c>
      <c r="J62">
        <f t="shared" si="0"/>
        <v>0</v>
      </c>
      <c r="K62">
        <v>1475835.68</v>
      </c>
      <c r="M62">
        <v>13138.5</v>
      </c>
      <c r="AK62">
        <v>40364.699999999997</v>
      </c>
      <c r="AO62">
        <v>15544.29</v>
      </c>
      <c r="AS62">
        <v>6314.6</v>
      </c>
      <c r="AX62">
        <v>2350</v>
      </c>
      <c r="BJ62">
        <v>779</v>
      </c>
      <c r="BL62">
        <v>4736.5</v>
      </c>
    </row>
    <row r="63" spans="1:64">
      <c r="A63" s="77">
        <v>1</v>
      </c>
      <c r="B63" s="78" t="s">
        <v>903</v>
      </c>
      <c r="C63" s="79" t="s">
        <v>57</v>
      </c>
      <c r="D63" s="79" t="s">
        <v>906</v>
      </c>
      <c r="E63" s="78"/>
      <c r="F63" s="79" t="s">
        <v>2554</v>
      </c>
      <c r="G63" s="79"/>
      <c r="H63" s="41">
        <v>1102050101.506</v>
      </c>
      <c r="I63" s="43" t="s">
        <v>131</v>
      </c>
      <c r="J63">
        <f t="shared" si="0"/>
        <v>0</v>
      </c>
      <c r="K63">
        <v>225052.7</v>
      </c>
      <c r="AA63">
        <v>32860</v>
      </c>
      <c r="AE63">
        <v>307801.65999999997</v>
      </c>
      <c r="AS63">
        <v>32900</v>
      </c>
      <c r="BJ63">
        <v>9860.5</v>
      </c>
      <c r="BL63">
        <v>9983.25</v>
      </c>
    </row>
    <row r="64" spans="1:64">
      <c r="A64" s="77">
        <v>1</v>
      </c>
      <c r="B64" s="78" t="s">
        <v>903</v>
      </c>
      <c r="C64" s="79" t="s">
        <v>57</v>
      </c>
      <c r="D64" s="79" t="s">
        <v>906</v>
      </c>
      <c r="E64" s="78"/>
      <c r="F64" s="79" t="s">
        <v>2556</v>
      </c>
      <c r="G64" s="79"/>
      <c r="H64" s="41">
        <v>1102050101.701</v>
      </c>
      <c r="I64" s="43" t="s">
        <v>132</v>
      </c>
      <c r="J64">
        <f t="shared" si="0"/>
        <v>0</v>
      </c>
      <c r="M64">
        <v>0</v>
      </c>
      <c r="N64">
        <v>0</v>
      </c>
      <c r="Q64">
        <v>495</v>
      </c>
      <c r="T64">
        <v>0</v>
      </c>
      <c r="U64">
        <v>0</v>
      </c>
      <c r="V64">
        <v>1256.4000000000001</v>
      </c>
      <c r="AA64">
        <v>0</v>
      </c>
      <c r="AB64">
        <v>0</v>
      </c>
      <c r="AD64">
        <v>6256</v>
      </c>
      <c r="AG64">
        <v>4803</v>
      </c>
      <c r="AM64">
        <v>0</v>
      </c>
      <c r="AO64">
        <v>0</v>
      </c>
      <c r="AX64">
        <v>920.5</v>
      </c>
      <c r="BI64">
        <v>1068</v>
      </c>
      <c r="BJ64">
        <v>98180.25</v>
      </c>
      <c r="BL64">
        <v>0</v>
      </c>
    </row>
    <row r="65" spans="1:64">
      <c r="A65" s="77">
        <v>1</v>
      </c>
      <c r="B65" s="78" t="s">
        <v>903</v>
      </c>
      <c r="C65" s="79" t="s">
        <v>57</v>
      </c>
      <c r="D65" s="79" t="s">
        <v>906</v>
      </c>
      <c r="E65" s="78"/>
      <c r="F65" s="79" t="s">
        <v>2556</v>
      </c>
      <c r="G65" s="79"/>
      <c r="H65" s="44">
        <v>1102050101.7019999</v>
      </c>
      <c r="I65" s="45" t="s">
        <v>133</v>
      </c>
      <c r="J65">
        <f t="shared" si="0"/>
        <v>0</v>
      </c>
      <c r="K65">
        <v>52694</v>
      </c>
      <c r="T65">
        <v>4259</v>
      </c>
      <c r="V65">
        <v>6587</v>
      </c>
      <c r="AE65">
        <v>4736</v>
      </c>
      <c r="AO65">
        <v>1344.29</v>
      </c>
      <c r="AS65">
        <v>13097</v>
      </c>
      <c r="BB65">
        <v>12742</v>
      </c>
      <c r="BI65">
        <v>720</v>
      </c>
    </row>
    <row r="66" spans="1:64">
      <c r="A66" s="77">
        <v>1</v>
      </c>
      <c r="B66" s="78" t="s">
        <v>903</v>
      </c>
      <c r="C66" s="79" t="s">
        <v>57</v>
      </c>
      <c r="D66" s="79" t="s">
        <v>906</v>
      </c>
      <c r="E66" s="78"/>
      <c r="F66" s="79" t="s">
        <v>2556</v>
      </c>
      <c r="G66" s="79"/>
      <c r="H66" s="44">
        <v>1102050101.7030001</v>
      </c>
      <c r="I66" s="45" t="s">
        <v>134</v>
      </c>
      <c r="J66">
        <f t="shared" si="0"/>
        <v>0</v>
      </c>
      <c r="K66">
        <v>77898.94</v>
      </c>
      <c r="L66">
        <v>1648.02</v>
      </c>
      <c r="M66">
        <v>8346</v>
      </c>
      <c r="N66">
        <v>2617</v>
      </c>
      <c r="P66">
        <v>0</v>
      </c>
      <c r="Z66">
        <v>4453</v>
      </c>
      <c r="AH66">
        <v>51000</v>
      </c>
      <c r="AJ66">
        <v>1923</v>
      </c>
      <c r="AL66">
        <v>60</v>
      </c>
      <c r="AN66">
        <v>2086.3000000000002</v>
      </c>
      <c r="AS66">
        <v>90950</v>
      </c>
      <c r="AV66">
        <v>0</v>
      </c>
      <c r="BE66">
        <v>28676</v>
      </c>
      <c r="BG66">
        <v>1430</v>
      </c>
      <c r="BH66">
        <v>0</v>
      </c>
      <c r="BJ66">
        <v>95</v>
      </c>
    </row>
    <row r="67" spans="1:64">
      <c r="A67" s="77">
        <v>1</v>
      </c>
      <c r="B67" s="78" t="s">
        <v>903</v>
      </c>
      <c r="C67" s="79" t="s">
        <v>57</v>
      </c>
      <c r="D67" s="79" t="s">
        <v>906</v>
      </c>
      <c r="E67" s="78"/>
      <c r="F67" s="79" t="s">
        <v>2556</v>
      </c>
      <c r="G67" s="79"/>
      <c r="H67" s="44">
        <v>1102050101.704</v>
      </c>
      <c r="I67" s="45" t="s">
        <v>135</v>
      </c>
      <c r="J67">
        <f t="shared" si="0"/>
        <v>0</v>
      </c>
      <c r="K67">
        <v>104450.9</v>
      </c>
      <c r="N67">
        <v>600538.18000000005</v>
      </c>
      <c r="P67">
        <v>62771</v>
      </c>
      <c r="T67">
        <v>36325</v>
      </c>
      <c r="U67">
        <v>0</v>
      </c>
      <c r="AA67">
        <v>11868</v>
      </c>
      <c r="AB67">
        <v>3287</v>
      </c>
      <c r="AE67">
        <v>2052401.26</v>
      </c>
      <c r="AG67">
        <v>165350</v>
      </c>
      <c r="AH67">
        <v>22799</v>
      </c>
      <c r="AI67">
        <v>0</v>
      </c>
      <c r="AK67">
        <v>81713</v>
      </c>
      <c r="AM67">
        <v>6205</v>
      </c>
      <c r="AN67">
        <v>5820.25</v>
      </c>
      <c r="AO67">
        <v>52772</v>
      </c>
      <c r="AS67">
        <v>364054.6</v>
      </c>
      <c r="AT67">
        <v>100852</v>
      </c>
      <c r="AW67">
        <v>231967.25</v>
      </c>
      <c r="BE67">
        <v>52424</v>
      </c>
      <c r="BG67">
        <v>50345</v>
      </c>
      <c r="BI67">
        <v>3351</v>
      </c>
      <c r="BJ67">
        <v>232392.8</v>
      </c>
    </row>
    <row r="68" spans="1:64">
      <c r="A68" s="77">
        <v>1</v>
      </c>
      <c r="B68" s="78" t="s">
        <v>903</v>
      </c>
      <c r="C68" s="79" t="s">
        <v>57</v>
      </c>
      <c r="D68" s="79" t="s">
        <v>906</v>
      </c>
      <c r="E68" s="78"/>
      <c r="F68" s="79" t="s">
        <v>2555</v>
      </c>
      <c r="G68" s="79"/>
      <c r="H68" s="41">
        <v>1102050102.102</v>
      </c>
      <c r="I68" s="43" t="s">
        <v>136</v>
      </c>
      <c r="J68">
        <f t="shared" ref="J68:J131" si="1">SUMIF($K$1:$BL$1,$J$1,$K68:$BL68)</f>
        <v>0</v>
      </c>
      <c r="K68">
        <v>86837</v>
      </c>
      <c r="AS68">
        <v>317067.40000000002</v>
      </c>
      <c r="AV68">
        <v>20770</v>
      </c>
    </row>
    <row r="69" spans="1:64">
      <c r="A69" s="77">
        <v>1</v>
      </c>
      <c r="B69" s="78" t="s">
        <v>903</v>
      </c>
      <c r="C69" s="79" t="s">
        <v>57</v>
      </c>
      <c r="D69" s="79" t="s">
        <v>906</v>
      </c>
      <c r="E69" s="78"/>
      <c r="F69" s="79" t="s">
        <v>2555</v>
      </c>
      <c r="G69" s="79"/>
      <c r="H69" s="41">
        <v>1102050102.1029999</v>
      </c>
      <c r="I69" s="43" t="s">
        <v>137</v>
      </c>
      <c r="J69">
        <f t="shared" si="1"/>
        <v>0</v>
      </c>
      <c r="K69">
        <v>85295</v>
      </c>
      <c r="Q69">
        <v>113920</v>
      </c>
      <c r="U69">
        <v>2670</v>
      </c>
      <c r="AE69">
        <v>42750</v>
      </c>
      <c r="AJ69">
        <v>5100</v>
      </c>
      <c r="AK69">
        <v>6890</v>
      </c>
      <c r="AM69">
        <v>0</v>
      </c>
      <c r="AN69">
        <v>14059</v>
      </c>
      <c r="AP69">
        <v>0</v>
      </c>
      <c r="AS69">
        <v>243335</v>
      </c>
      <c r="AU69">
        <v>27300</v>
      </c>
      <c r="AV69">
        <v>4020</v>
      </c>
      <c r="AX69">
        <v>630</v>
      </c>
    </row>
    <row r="70" spans="1:64">
      <c r="A70" s="77">
        <v>1</v>
      </c>
      <c r="B70" s="78" t="s">
        <v>903</v>
      </c>
      <c r="C70" s="79" t="s">
        <v>57</v>
      </c>
      <c r="D70" s="79" t="s">
        <v>906</v>
      </c>
      <c r="E70" s="78"/>
      <c r="F70" s="79" t="s">
        <v>2555</v>
      </c>
      <c r="G70" s="79"/>
      <c r="H70" s="41">
        <v>1102050102.1040001</v>
      </c>
      <c r="I70" s="43" t="s">
        <v>138</v>
      </c>
      <c r="J70">
        <f t="shared" si="1"/>
        <v>0</v>
      </c>
      <c r="K70">
        <v>131057</v>
      </c>
      <c r="AE70">
        <v>63285</v>
      </c>
    </row>
    <row r="71" spans="1:64">
      <c r="A71" s="77">
        <v>1</v>
      </c>
      <c r="B71" s="78" t="s">
        <v>903</v>
      </c>
      <c r="C71" s="79" t="s">
        <v>57</v>
      </c>
      <c r="D71" s="79" t="s">
        <v>906</v>
      </c>
      <c r="E71" s="78"/>
      <c r="F71" s="79" t="s">
        <v>2555</v>
      </c>
      <c r="G71" s="79"/>
      <c r="H71" s="41">
        <v>1102050102.105</v>
      </c>
      <c r="I71" s="43" t="s">
        <v>139</v>
      </c>
      <c r="J71">
        <f t="shared" si="1"/>
        <v>0</v>
      </c>
    </row>
    <row r="72" spans="1:64">
      <c r="A72" s="77">
        <v>1</v>
      </c>
      <c r="B72" s="78" t="s">
        <v>903</v>
      </c>
      <c r="C72" s="79" t="s">
        <v>57</v>
      </c>
      <c r="D72" s="79" t="s">
        <v>906</v>
      </c>
      <c r="E72" s="78"/>
      <c r="F72" s="79" t="s">
        <v>2555</v>
      </c>
      <c r="G72" s="79"/>
      <c r="H72" s="44">
        <v>1102050102.1059999</v>
      </c>
      <c r="I72" s="45" t="s">
        <v>140</v>
      </c>
      <c r="J72">
        <f t="shared" si="1"/>
        <v>0</v>
      </c>
      <c r="K72">
        <v>289203.25</v>
      </c>
      <c r="L72">
        <v>211067</v>
      </c>
      <c r="M72">
        <v>255244</v>
      </c>
      <c r="N72">
        <v>548234</v>
      </c>
      <c r="O72">
        <v>1356728.5</v>
      </c>
      <c r="P72">
        <v>436143</v>
      </c>
      <c r="Q72">
        <v>578180.80000000005</v>
      </c>
      <c r="R72">
        <v>505388</v>
      </c>
      <c r="S72">
        <v>188573</v>
      </c>
      <c r="T72">
        <v>438821</v>
      </c>
      <c r="U72">
        <v>161986.79999999999</v>
      </c>
      <c r="V72">
        <v>612525.5</v>
      </c>
      <c r="Y72">
        <v>180473</v>
      </c>
      <c r="Z72">
        <v>15170</v>
      </c>
      <c r="AA72">
        <v>521830.75</v>
      </c>
      <c r="AC72">
        <v>61156.5</v>
      </c>
      <c r="AD72">
        <v>13730</v>
      </c>
      <c r="AE72">
        <v>653954</v>
      </c>
      <c r="AF72">
        <v>11601</v>
      </c>
      <c r="AJ72">
        <v>177033.5</v>
      </c>
      <c r="AM72">
        <v>5030</v>
      </c>
      <c r="AN72">
        <v>917953.15</v>
      </c>
      <c r="AO72">
        <v>11650.79</v>
      </c>
      <c r="AP72">
        <v>67053</v>
      </c>
      <c r="AQ72">
        <v>369830</v>
      </c>
      <c r="AS72">
        <v>2966</v>
      </c>
      <c r="AU72">
        <v>140227.25</v>
      </c>
      <c r="AW72">
        <v>955604.25</v>
      </c>
      <c r="AX72">
        <v>79061.75</v>
      </c>
      <c r="AY72">
        <v>253823.4</v>
      </c>
      <c r="BA72">
        <v>54460</v>
      </c>
      <c r="BB72">
        <v>87453.4</v>
      </c>
      <c r="BC72">
        <v>227130</v>
      </c>
      <c r="BD72">
        <v>45426</v>
      </c>
      <c r="BE72">
        <v>842514</v>
      </c>
      <c r="BF72">
        <v>258262</v>
      </c>
      <c r="BG72">
        <v>55186</v>
      </c>
      <c r="BH72">
        <v>610389</v>
      </c>
      <c r="BI72">
        <v>28847.5</v>
      </c>
      <c r="BJ72">
        <v>3272.5</v>
      </c>
      <c r="BK72">
        <v>155682.65</v>
      </c>
      <c r="BL72">
        <v>414427.5</v>
      </c>
    </row>
    <row r="73" spans="1:64">
      <c r="A73" s="77">
        <v>1</v>
      </c>
      <c r="B73" s="78" t="s">
        <v>903</v>
      </c>
      <c r="C73" s="79" t="s">
        <v>57</v>
      </c>
      <c r="D73" s="79" t="s">
        <v>906</v>
      </c>
      <c r="E73" s="78"/>
      <c r="F73" s="79" t="s">
        <v>2555</v>
      </c>
      <c r="G73" s="79"/>
      <c r="H73" s="44">
        <v>1102050102.1070001</v>
      </c>
      <c r="I73" s="45" t="s">
        <v>141</v>
      </c>
      <c r="J73">
        <f t="shared" si="1"/>
        <v>0</v>
      </c>
      <c r="K73">
        <v>3788284.25</v>
      </c>
      <c r="L73">
        <v>24524</v>
      </c>
      <c r="M73">
        <v>72487</v>
      </c>
      <c r="N73">
        <v>74648</v>
      </c>
      <c r="O73">
        <v>58793</v>
      </c>
      <c r="P73">
        <v>587862</v>
      </c>
      <c r="Q73">
        <v>26629</v>
      </c>
      <c r="R73">
        <v>207950</v>
      </c>
      <c r="S73">
        <v>8531</v>
      </c>
      <c r="T73">
        <v>47472</v>
      </c>
      <c r="U73">
        <v>164567.5</v>
      </c>
      <c r="V73">
        <v>213292.42</v>
      </c>
      <c r="Y73">
        <v>6147</v>
      </c>
      <c r="AB73">
        <v>34768</v>
      </c>
      <c r="AC73">
        <v>5897.25</v>
      </c>
      <c r="AE73">
        <v>5162034</v>
      </c>
      <c r="AJ73">
        <v>135653.5</v>
      </c>
      <c r="AM73">
        <v>600</v>
      </c>
      <c r="AN73">
        <v>41162.75</v>
      </c>
      <c r="AO73">
        <v>26642.75</v>
      </c>
      <c r="AP73">
        <v>12750</v>
      </c>
      <c r="AQ73">
        <v>0</v>
      </c>
      <c r="AS73">
        <v>183997.88</v>
      </c>
      <c r="AT73">
        <v>0</v>
      </c>
      <c r="AU73">
        <v>60164</v>
      </c>
      <c r="AW73">
        <v>5127</v>
      </c>
      <c r="AY73">
        <v>492575.5</v>
      </c>
      <c r="BA73">
        <v>3660</v>
      </c>
      <c r="BE73">
        <v>1694198.35</v>
      </c>
      <c r="BF73">
        <v>5898</v>
      </c>
      <c r="BG73">
        <v>44480</v>
      </c>
      <c r="BH73">
        <v>547337</v>
      </c>
      <c r="BI73">
        <v>19805</v>
      </c>
      <c r="BJ73">
        <v>220231.25</v>
      </c>
      <c r="BK73">
        <v>112956</v>
      </c>
      <c r="BL73">
        <v>109353.75</v>
      </c>
    </row>
    <row r="74" spans="1:64">
      <c r="A74" s="77">
        <v>1</v>
      </c>
      <c r="B74" s="78" t="s">
        <v>903</v>
      </c>
      <c r="C74" s="79" t="s">
        <v>57</v>
      </c>
      <c r="D74" s="79" t="s">
        <v>906</v>
      </c>
      <c r="E74" s="78"/>
      <c r="F74" s="79">
        <v>3.4</v>
      </c>
      <c r="G74" s="79"/>
      <c r="H74" s="41">
        <v>1102050102.108</v>
      </c>
      <c r="I74" s="43" t="s">
        <v>142</v>
      </c>
      <c r="J74">
        <f t="shared" si="1"/>
        <v>0</v>
      </c>
      <c r="K74">
        <v>37657.5</v>
      </c>
      <c r="N74">
        <v>4130</v>
      </c>
      <c r="S74">
        <v>2149</v>
      </c>
      <c r="U74">
        <v>7644.41</v>
      </c>
      <c r="V74">
        <v>27027</v>
      </c>
      <c r="Y74">
        <v>1208</v>
      </c>
      <c r="Z74">
        <v>42511.75</v>
      </c>
      <c r="AB74">
        <v>5680</v>
      </c>
      <c r="AE74">
        <v>61312</v>
      </c>
      <c r="AI74">
        <v>3439.5</v>
      </c>
      <c r="AK74">
        <v>35660</v>
      </c>
      <c r="AN74">
        <v>32850</v>
      </c>
      <c r="AS74">
        <v>57598.5</v>
      </c>
      <c r="AT74">
        <v>4085</v>
      </c>
      <c r="AU74">
        <v>8000</v>
      </c>
      <c r="AX74">
        <v>3482</v>
      </c>
      <c r="AY74">
        <v>4165</v>
      </c>
      <c r="AZ74">
        <v>12786</v>
      </c>
      <c r="BI74">
        <v>62711</v>
      </c>
      <c r="BL74">
        <v>3335</v>
      </c>
    </row>
    <row r="75" spans="1:64">
      <c r="A75" s="77">
        <v>1</v>
      </c>
      <c r="B75" s="78" t="s">
        <v>903</v>
      </c>
      <c r="C75" s="79" t="s">
        <v>57</v>
      </c>
      <c r="D75" s="79" t="s">
        <v>906</v>
      </c>
      <c r="E75" s="78"/>
      <c r="F75" s="79">
        <v>3.4</v>
      </c>
      <c r="G75" s="79"/>
      <c r="H75" s="44">
        <v>1102050102.109</v>
      </c>
      <c r="I75" s="45" t="s">
        <v>143</v>
      </c>
      <c r="J75">
        <f t="shared" si="1"/>
        <v>28902.5</v>
      </c>
      <c r="K75">
        <v>455735.75</v>
      </c>
      <c r="M75">
        <v>3372</v>
      </c>
      <c r="N75">
        <v>40775</v>
      </c>
      <c r="O75">
        <v>45730</v>
      </c>
      <c r="P75">
        <v>0</v>
      </c>
      <c r="Q75">
        <v>33360</v>
      </c>
      <c r="R75">
        <v>0</v>
      </c>
      <c r="T75">
        <v>7836</v>
      </c>
      <c r="V75">
        <v>3201</v>
      </c>
      <c r="W75">
        <v>28902.5</v>
      </c>
      <c r="Y75">
        <v>1029</v>
      </c>
      <c r="Z75">
        <v>28379.5</v>
      </c>
      <c r="AA75">
        <v>10319</v>
      </c>
      <c r="AE75">
        <v>2898641</v>
      </c>
      <c r="AF75">
        <v>31515</v>
      </c>
      <c r="AG75">
        <v>454343</v>
      </c>
      <c r="AH75">
        <v>110552</v>
      </c>
      <c r="AI75">
        <v>25128</v>
      </c>
      <c r="AK75">
        <v>85879</v>
      </c>
      <c r="AL75">
        <v>20884</v>
      </c>
      <c r="AM75">
        <v>22743</v>
      </c>
      <c r="AN75">
        <v>102844.75</v>
      </c>
      <c r="AO75">
        <v>71010.27</v>
      </c>
      <c r="AS75">
        <v>855324.8</v>
      </c>
      <c r="AT75">
        <v>87744.5</v>
      </c>
      <c r="AV75">
        <v>89532</v>
      </c>
      <c r="AW75">
        <v>91169</v>
      </c>
      <c r="AX75">
        <v>3765.75</v>
      </c>
      <c r="AY75">
        <v>0</v>
      </c>
      <c r="AZ75">
        <v>242563</v>
      </c>
      <c r="BE75">
        <v>1275803</v>
      </c>
      <c r="BF75">
        <v>36678</v>
      </c>
      <c r="BG75">
        <v>44745</v>
      </c>
      <c r="BH75">
        <v>227554</v>
      </c>
      <c r="BI75">
        <v>0</v>
      </c>
      <c r="BJ75">
        <v>45590.5</v>
      </c>
      <c r="BK75">
        <v>71683</v>
      </c>
      <c r="BL75">
        <v>93590.75</v>
      </c>
    </row>
    <row r="76" spans="1:64">
      <c r="A76" s="77">
        <v>1</v>
      </c>
      <c r="B76" s="78" t="s">
        <v>903</v>
      </c>
      <c r="C76" s="79" t="s">
        <v>57</v>
      </c>
      <c r="D76" s="79" t="s">
        <v>906</v>
      </c>
      <c r="E76" s="78"/>
      <c r="F76" s="79">
        <v>3.4</v>
      </c>
      <c r="G76" s="79"/>
      <c r="H76" s="44">
        <v>1102050102.1099999</v>
      </c>
      <c r="I76" s="40" t="s">
        <v>144</v>
      </c>
      <c r="J76">
        <f t="shared" si="1"/>
        <v>6415</v>
      </c>
      <c r="K76">
        <v>0</v>
      </c>
      <c r="Q76">
        <v>380</v>
      </c>
      <c r="W76">
        <v>6415</v>
      </c>
      <c r="Z76">
        <v>78</v>
      </c>
      <c r="AA76">
        <v>1784.5</v>
      </c>
      <c r="AM76">
        <v>258.5</v>
      </c>
      <c r="AS76">
        <v>55815.25</v>
      </c>
      <c r="BF76">
        <v>49041</v>
      </c>
      <c r="BH76">
        <v>458875.15</v>
      </c>
      <c r="BL76">
        <v>0</v>
      </c>
    </row>
    <row r="77" spans="1:64">
      <c r="A77" s="77">
        <v>1</v>
      </c>
      <c r="B77" s="78" t="s">
        <v>903</v>
      </c>
      <c r="C77" s="79" t="s">
        <v>57</v>
      </c>
      <c r="D77" s="79" t="s">
        <v>906</v>
      </c>
      <c r="E77" s="78"/>
      <c r="F77" s="79">
        <v>3.4</v>
      </c>
      <c r="G77" s="79"/>
      <c r="H77" s="44">
        <v>1102050102.1110001</v>
      </c>
      <c r="I77" s="40" t="s">
        <v>145</v>
      </c>
      <c r="J77">
        <f t="shared" si="1"/>
        <v>0</v>
      </c>
      <c r="Z77">
        <v>3614</v>
      </c>
      <c r="AA77">
        <v>48060</v>
      </c>
      <c r="AM77">
        <v>2840.25</v>
      </c>
      <c r="AS77">
        <v>114130.83</v>
      </c>
      <c r="BF77">
        <v>5523</v>
      </c>
      <c r="BH77">
        <v>624089.32999999996</v>
      </c>
    </row>
    <row r="78" spans="1:64">
      <c r="A78" s="77">
        <v>1</v>
      </c>
      <c r="B78" s="78" t="s">
        <v>903</v>
      </c>
      <c r="C78" s="79" t="s">
        <v>57</v>
      </c>
      <c r="D78" s="79" t="s">
        <v>906</v>
      </c>
      <c r="E78" s="78"/>
      <c r="F78" s="79">
        <v>3.2</v>
      </c>
      <c r="G78" s="79"/>
      <c r="H78" s="41">
        <v>1102050102.201</v>
      </c>
      <c r="I78" s="43" t="s">
        <v>146</v>
      </c>
      <c r="J78">
        <f t="shared" si="1"/>
        <v>0</v>
      </c>
      <c r="AE78">
        <v>462923</v>
      </c>
      <c r="AG78">
        <v>3186</v>
      </c>
      <c r="AH78">
        <v>5150.5</v>
      </c>
      <c r="AI78">
        <v>5972.25</v>
      </c>
      <c r="AJ78">
        <v>2577.5</v>
      </c>
      <c r="AK78">
        <v>8339</v>
      </c>
      <c r="AL78">
        <v>16263</v>
      </c>
      <c r="AM78">
        <v>808</v>
      </c>
      <c r="AN78">
        <v>6620.55</v>
      </c>
      <c r="AO78">
        <v>1142</v>
      </c>
      <c r="AQ78">
        <v>319</v>
      </c>
      <c r="AR78">
        <v>75</v>
      </c>
    </row>
    <row r="79" spans="1:64">
      <c r="A79" s="77">
        <v>1</v>
      </c>
      <c r="B79" s="78" t="s">
        <v>903</v>
      </c>
      <c r="C79" s="79" t="s">
        <v>57</v>
      </c>
      <c r="D79" s="79" t="s">
        <v>906</v>
      </c>
      <c r="E79" s="78"/>
      <c r="F79" s="79">
        <v>3.7</v>
      </c>
      <c r="G79" s="79"/>
      <c r="H79" s="34">
        <v>1102050102.3010001</v>
      </c>
      <c r="I79" s="47" t="s">
        <v>147</v>
      </c>
      <c r="J79">
        <f t="shared" si="1"/>
        <v>3840.25</v>
      </c>
      <c r="W79">
        <v>3840.25</v>
      </c>
      <c r="AE79">
        <v>1241679.52</v>
      </c>
      <c r="AL79">
        <v>50</v>
      </c>
      <c r="BC79">
        <v>500</v>
      </c>
    </row>
    <row r="80" spans="1:64">
      <c r="A80" s="77">
        <v>1</v>
      </c>
      <c r="B80" s="78" t="s">
        <v>903</v>
      </c>
      <c r="C80" s="79" t="s">
        <v>57</v>
      </c>
      <c r="D80" s="79" t="s">
        <v>906</v>
      </c>
      <c r="E80" s="78"/>
      <c r="F80" s="79">
        <v>3.7</v>
      </c>
      <c r="G80" s="79"/>
      <c r="H80" s="34">
        <v>1102050102.302</v>
      </c>
      <c r="I80" s="35" t="s">
        <v>148</v>
      </c>
      <c r="J80">
        <f t="shared" si="1"/>
        <v>597656.15</v>
      </c>
      <c r="W80">
        <v>597656.15</v>
      </c>
      <c r="AE80">
        <v>10246461.27</v>
      </c>
      <c r="AL80">
        <v>34803.5</v>
      </c>
      <c r="AM80">
        <v>449862</v>
      </c>
    </row>
    <row r="81" spans="1:64">
      <c r="A81" s="77">
        <v>1</v>
      </c>
      <c r="B81" s="78" t="s">
        <v>903</v>
      </c>
      <c r="C81" s="79" t="s">
        <v>57</v>
      </c>
      <c r="D81" s="79" t="s">
        <v>906</v>
      </c>
      <c r="E81" s="78"/>
      <c r="F81" s="79">
        <v>3.8</v>
      </c>
      <c r="G81" s="79"/>
      <c r="H81" s="44">
        <v>1102050102.602</v>
      </c>
      <c r="I81" s="45" t="s">
        <v>149</v>
      </c>
      <c r="J81">
        <f t="shared" si="1"/>
        <v>286767.75</v>
      </c>
      <c r="K81">
        <v>860274.5</v>
      </c>
      <c r="L81">
        <v>38791</v>
      </c>
      <c r="M81">
        <v>158314</v>
      </c>
      <c r="N81">
        <v>320385</v>
      </c>
      <c r="O81">
        <v>209524</v>
      </c>
      <c r="P81">
        <v>91343</v>
      </c>
      <c r="Q81">
        <v>232786.5</v>
      </c>
      <c r="R81">
        <v>230977</v>
      </c>
      <c r="S81">
        <v>168501</v>
      </c>
      <c r="T81">
        <v>61085</v>
      </c>
      <c r="U81">
        <v>242689</v>
      </c>
      <c r="V81">
        <v>43978</v>
      </c>
      <c r="W81">
        <v>286767.75</v>
      </c>
      <c r="X81">
        <v>629785</v>
      </c>
      <c r="Y81">
        <v>83706</v>
      </c>
      <c r="Z81">
        <v>61758.25</v>
      </c>
      <c r="AA81">
        <v>279644</v>
      </c>
      <c r="AB81">
        <v>410269</v>
      </c>
      <c r="AC81">
        <v>11006.5</v>
      </c>
      <c r="AD81">
        <v>5627</v>
      </c>
      <c r="AE81">
        <v>66378</v>
      </c>
      <c r="AF81">
        <v>777573</v>
      </c>
      <c r="AG81">
        <v>26846</v>
      </c>
      <c r="AH81">
        <v>21758</v>
      </c>
      <c r="AI81">
        <v>34854</v>
      </c>
      <c r="AJ81">
        <v>40781</v>
      </c>
      <c r="AK81">
        <v>35436</v>
      </c>
      <c r="AL81">
        <v>219788</v>
      </c>
      <c r="AM81">
        <v>84034.6</v>
      </c>
      <c r="AN81">
        <v>88334.69</v>
      </c>
      <c r="AO81">
        <v>196994.38</v>
      </c>
      <c r="AP81">
        <v>34717.949999999997</v>
      </c>
      <c r="AQ81">
        <v>90241</v>
      </c>
      <c r="AR81">
        <v>132334</v>
      </c>
      <c r="AS81">
        <v>59327</v>
      </c>
      <c r="AT81">
        <v>91529</v>
      </c>
      <c r="AU81">
        <v>367300.5</v>
      </c>
      <c r="AV81">
        <v>81150</v>
      </c>
      <c r="AW81">
        <v>120710</v>
      </c>
      <c r="AX81">
        <v>1257</v>
      </c>
      <c r="AY81">
        <v>63443</v>
      </c>
      <c r="AZ81">
        <v>43678</v>
      </c>
      <c r="BA81">
        <v>75336.56</v>
      </c>
      <c r="BB81">
        <v>152600</v>
      </c>
      <c r="BC81">
        <v>77437</v>
      </c>
      <c r="BD81">
        <v>22694</v>
      </c>
      <c r="BE81">
        <v>98309.25</v>
      </c>
      <c r="BF81">
        <v>162668</v>
      </c>
      <c r="BG81">
        <v>64675</v>
      </c>
      <c r="BH81">
        <v>982120</v>
      </c>
      <c r="BI81">
        <v>77964</v>
      </c>
      <c r="BJ81">
        <v>62813.75</v>
      </c>
      <c r="BK81">
        <v>341645.24</v>
      </c>
      <c r="BL81">
        <v>357857.75</v>
      </c>
    </row>
    <row r="82" spans="1:64">
      <c r="A82" s="77">
        <v>1</v>
      </c>
      <c r="B82" s="78" t="s">
        <v>903</v>
      </c>
      <c r="C82" s="79" t="s">
        <v>57</v>
      </c>
      <c r="D82" s="79" t="s">
        <v>906</v>
      </c>
      <c r="E82" s="78"/>
      <c r="F82" s="79">
        <v>3.8</v>
      </c>
      <c r="G82" s="79"/>
      <c r="H82" s="41">
        <v>1102050102.6029999</v>
      </c>
      <c r="I82" s="43" t="s">
        <v>150</v>
      </c>
      <c r="J82">
        <f t="shared" si="1"/>
        <v>3197364.5</v>
      </c>
      <c r="K82">
        <v>1786348.94</v>
      </c>
      <c r="L82">
        <v>8048</v>
      </c>
      <c r="M82">
        <v>11918</v>
      </c>
      <c r="N82">
        <v>32304</v>
      </c>
      <c r="O82">
        <v>256744</v>
      </c>
      <c r="P82">
        <v>141160</v>
      </c>
      <c r="Q82">
        <v>64022</v>
      </c>
      <c r="R82">
        <v>68408</v>
      </c>
      <c r="S82">
        <v>27031</v>
      </c>
      <c r="T82">
        <v>23875</v>
      </c>
      <c r="U82">
        <v>179957</v>
      </c>
      <c r="V82">
        <v>72686</v>
      </c>
      <c r="W82">
        <v>3197364.5</v>
      </c>
      <c r="X82">
        <v>258550</v>
      </c>
      <c r="Y82">
        <v>54334</v>
      </c>
      <c r="Z82">
        <v>56480.25</v>
      </c>
      <c r="AA82">
        <v>72551</v>
      </c>
      <c r="AB82">
        <v>106836</v>
      </c>
      <c r="AC82">
        <v>8701</v>
      </c>
      <c r="AE82">
        <v>2236596</v>
      </c>
      <c r="AF82">
        <v>58520</v>
      </c>
      <c r="AG82">
        <v>6121</v>
      </c>
      <c r="AH82">
        <v>0</v>
      </c>
      <c r="AI82">
        <v>10139</v>
      </c>
      <c r="AJ82">
        <v>24352.25</v>
      </c>
      <c r="AK82">
        <v>41120</v>
      </c>
      <c r="AL82">
        <v>17027</v>
      </c>
      <c r="AM82">
        <v>28851.599999999999</v>
      </c>
      <c r="AN82">
        <v>129868</v>
      </c>
      <c r="AO82">
        <v>180210.26</v>
      </c>
      <c r="AP82">
        <v>0</v>
      </c>
      <c r="AQ82">
        <v>37440</v>
      </c>
      <c r="AR82">
        <v>3221</v>
      </c>
      <c r="AS82">
        <v>1182737.75</v>
      </c>
      <c r="AT82">
        <v>52191</v>
      </c>
      <c r="AU82">
        <v>159167.25</v>
      </c>
      <c r="AV82">
        <v>155329</v>
      </c>
      <c r="AW82">
        <v>140353</v>
      </c>
      <c r="AX82">
        <v>86295</v>
      </c>
      <c r="AY82">
        <v>46198</v>
      </c>
      <c r="AZ82">
        <v>650863.5</v>
      </c>
      <c r="BA82">
        <v>44592</v>
      </c>
      <c r="BE82">
        <v>2944027.75</v>
      </c>
      <c r="BF82">
        <v>61735</v>
      </c>
      <c r="BG82">
        <v>23765</v>
      </c>
      <c r="BH82">
        <v>251275.5</v>
      </c>
      <c r="BI82">
        <v>17714</v>
      </c>
      <c r="BJ82">
        <v>38684.550000000003</v>
      </c>
      <c r="BK82">
        <v>120404</v>
      </c>
      <c r="BL82">
        <v>147904.70000000001</v>
      </c>
    </row>
    <row r="83" spans="1:64">
      <c r="A83" s="77">
        <v>1</v>
      </c>
      <c r="B83" s="78" t="s">
        <v>903</v>
      </c>
      <c r="C83" s="79" t="s">
        <v>57</v>
      </c>
      <c r="D83" s="79" t="s">
        <v>906</v>
      </c>
      <c r="E83" s="78"/>
      <c r="F83" s="79">
        <v>3.6</v>
      </c>
      <c r="G83" s="79"/>
      <c r="H83" s="41">
        <v>1102050102.8010001</v>
      </c>
      <c r="I83" s="43" t="s">
        <v>151</v>
      </c>
      <c r="J83">
        <f t="shared" si="1"/>
        <v>3780929.5</v>
      </c>
      <c r="K83">
        <v>5977472.6100000003</v>
      </c>
      <c r="L83">
        <v>324977</v>
      </c>
      <c r="M83">
        <v>240339</v>
      </c>
      <c r="N83">
        <v>288746</v>
      </c>
      <c r="O83">
        <v>1445401.57</v>
      </c>
      <c r="P83">
        <v>1049443</v>
      </c>
      <c r="Q83">
        <v>945488.35</v>
      </c>
      <c r="R83">
        <v>859928</v>
      </c>
      <c r="S83">
        <v>204715</v>
      </c>
      <c r="T83">
        <v>210029</v>
      </c>
      <c r="U83">
        <v>130896.21</v>
      </c>
      <c r="V83">
        <v>151247</v>
      </c>
      <c r="W83">
        <v>3780929.5</v>
      </c>
      <c r="X83">
        <v>189573</v>
      </c>
      <c r="Y83">
        <v>464328.25</v>
      </c>
      <c r="Z83">
        <v>652387.28</v>
      </c>
      <c r="AA83">
        <v>633970.9</v>
      </c>
      <c r="AB83">
        <v>434987</v>
      </c>
      <c r="AC83">
        <v>91661.5</v>
      </c>
      <c r="AD83">
        <v>94439</v>
      </c>
      <c r="AE83">
        <v>12842893.5</v>
      </c>
      <c r="AF83">
        <v>1034764.9</v>
      </c>
      <c r="AG83">
        <v>1302861</v>
      </c>
      <c r="AH83">
        <v>730605.25</v>
      </c>
      <c r="AI83">
        <v>568101.5</v>
      </c>
      <c r="AJ83">
        <v>352173</v>
      </c>
      <c r="AK83">
        <v>938494</v>
      </c>
      <c r="AL83">
        <v>602236.5</v>
      </c>
      <c r="AM83">
        <v>488143.55</v>
      </c>
      <c r="AN83">
        <v>825477.8</v>
      </c>
      <c r="AO83">
        <v>876514.34</v>
      </c>
      <c r="AP83">
        <v>288467</v>
      </c>
      <c r="AQ83">
        <v>114592</v>
      </c>
      <c r="AR83">
        <v>60305</v>
      </c>
      <c r="AS83">
        <v>5387451.7199999997</v>
      </c>
      <c r="AT83">
        <v>284271.5</v>
      </c>
      <c r="AU83">
        <v>228546.63</v>
      </c>
      <c r="AV83">
        <v>651854.25</v>
      </c>
      <c r="AW83">
        <v>504482.5</v>
      </c>
      <c r="AX83">
        <v>532302.75</v>
      </c>
      <c r="AY83">
        <v>374118.5</v>
      </c>
      <c r="AZ83">
        <v>2456660.46</v>
      </c>
      <c r="BA83">
        <v>92228.25</v>
      </c>
      <c r="BB83">
        <v>410604.6</v>
      </c>
      <c r="BC83">
        <v>127323</v>
      </c>
      <c r="BD83">
        <v>91582.75</v>
      </c>
      <c r="BE83">
        <v>7157595.75</v>
      </c>
      <c r="BF83">
        <v>1442093</v>
      </c>
      <c r="BG83">
        <v>211688.5</v>
      </c>
      <c r="BH83">
        <v>1627104.09</v>
      </c>
      <c r="BI83">
        <v>95691.75</v>
      </c>
      <c r="BJ83">
        <v>373615.2</v>
      </c>
      <c r="BK83">
        <v>539223.65</v>
      </c>
      <c r="BL83">
        <v>126914.75</v>
      </c>
    </row>
    <row r="84" spans="1:64">
      <c r="A84" s="77">
        <v>1</v>
      </c>
      <c r="B84" s="78" t="s">
        <v>903</v>
      </c>
      <c r="C84" s="79" t="s">
        <v>57</v>
      </c>
      <c r="D84" s="79" t="s">
        <v>906</v>
      </c>
      <c r="E84" s="78"/>
      <c r="F84" s="79">
        <v>3.6</v>
      </c>
      <c r="G84" s="79"/>
      <c r="H84" s="41">
        <v>1102050102.802</v>
      </c>
      <c r="I84" s="43" t="s">
        <v>152</v>
      </c>
      <c r="J84">
        <f t="shared" si="1"/>
        <v>4457662.47</v>
      </c>
      <c r="K84">
        <v>3956299.04</v>
      </c>
      <c r="L84">
        <v>82363</v>
      </c>
      <c r="M84">
        <v>13752</v>
      </c>
      <c r="N84">
        <v>261628.83</v>
      </c>
      <c r="O84">
        <v>999695.5</v>
      </c>
      <c r="P84">
        <v>906280</v>
      </c>
      <c r="Q84">
        <v>103899.5</v>
      </c>
      <c r="R84">
        <v>67194</v>
      </c>
      <c r="S84">
        <v>177741.16</v>
      </c>
      <c r="T84">
        <v>82219</v>
      </c>
      <c r="U84">
        <v>18064</v>
      </c>
      <c r="V84">
        <v>51368.32</v>
      </c>
      <c r="W84">
        <v>4457662.47</v>
      </c>
      <c r="X84">
        <v>42455</v>
      </c>
      <c r="Y84">
        <v>118376.5</v>
      </c>
      <c r="Z84">
        <v>205194.75</v>
      </c>
      <c r="AA84">
        <v>178195.54</v>
      </c>
      <c r="AB84">
        <v>75716</v>
      </c>
      <c r="AC84">
        <v>31665.75</v>
      </c>
      <c r="AE84">
        <v>9898250.8399999999</v>
      </c>
      <c r="AF84">
        <v>221197</v>
      </c>
      <c r="AG84">
        <v>406375</v>
      </c>
      <c r="AH84">
        <v>130501.5</v>
      </c>
      <c r="AI84">
        <v>278019</v>
      </c>
      <c r="AJ84">
        <v>59782.25</v>
      </c>
      <c r="AK84">
        <v>402280.3</v>
      </c>
      <c r="AL84">
        <v>548597.5</v>
      </c>
      <c r="AM84">
        <v>69928.75</v>
      </c>
      <c r="AN84">
        <v>584302.01</v>
      </c>
      <c r="AO84">
        <v>697338.81</v>
      </c>
      <c r="AP84">
        <v>102495</v>
      </c>
      <c r="AQ84">
        <v>62675.44</v>
      </c>
      <c r="AR84">
        <v>12317</v>
      </c>
      <c r="AS84">
        <v>2216363.04</v>
      </c>
      <c r="AT84">
        <v>203919</v>
      </c>
      <c r="AU84">
        <v>48495.75</v>
      </c>
      <c r="AV84">
        <v>860554.54</v>
      </c>
      <c r="AW84">
        <v>89503.5</v>
      </c>
      <c r="AX84">
        <v>43046</v>
      </c>
      <c r="AY84">
        <v>74497.75</v>
      </c>
      <c r="AZ84">
        <v>1643822.86</v>
      </c>
      <c r="BA84">
        <v>161282.5</v>
      </c>
      <c r="BE84">
        <v>5774614.25</v>
      </c>
      <c r="BF84">
        <v>511721</v>
      </c>
      <c r="BG84">
        <v>45112.7</v>
      </c>
      <c r="BH84">
        <v>568391.55000000005</v>
      </c>
      <c r="BI84">
        <v>45946.75</v>
      </c>
      <c r="BJ84">
        <v>213842.9</v>
      </c>
      <c r="BK84">
        <v>434308.5</v>
      </c>
      <c r="BL84">
        <v>63431.75</v>
      </c>
    </row>
    <row r="85" spans="1:64">
      <c r="A85" s="77">
        <v>1</v>
      </c>
      <c r="B85" s="78" t="s">
        <v>903</v>
      </c>
      <c r="C85" s="79" t="s">
        <v>57</v>
      </c>
      <c r="D85" s="79" t="s">
        <v>906</v>
      </c>
      <c r="E85" s="78"/>
      <c r="F85" s="79">
        <v>3.6</v>
      </c>
      <c r="G85" s="79"/>
      <c r="H85" s="41">
        <v>1102050102.803</v>
      </c>
      <c r="I85" s="43" t="s">
        <v>153</v>
      </c>
      <c r="J85">
        <f t="shared" si="1"/>
        <v>65976.25</v>
      </c>
      <c r="K85">
        <v>2021217.9</v>
      </c>
      <c r="L85">
        <v>24176</v>
      </c>
      <c r="M85">
        <v>2941</v>
      </c>
      <c r="N85">
        <v>24307</v>
      </c>
      <c r="O85">
        <v>36594.85</v>
      </c>
      <c r="Q85">
        <v>57031</v>
      </c>
      <c r="R85">
        <v>35475</v>
      </c>
      <c r="S85">
        <v>26371</v>
      </c>
      <c r="T85">
        <v>37293</v>
      </c>
      <c r="U85">
        <v>35650.480000000003</v>
      </c>
      <c r="W85">
        <v>65976.25</v>
      </c>
      <c r="AA85">
        <v>27976.75</v>
      </c>
      <c r="AB85">
        <v>44736</v>
      </c>
      <c r="AE85">
        <v>671202.5</v>
      </c>
      <c r="AF85">
        <v>121498</v>
      </c>
      <c r="AG85">
        <v>84440</v>
      </c>
      <c r="AH85">
        <v>4557.5</v>
      </c>
      <c r="AI85">
        <v>98086.75</v>
      </c>
      <c r="AK85">
        <v>70649.919999999998</v>
      </c>
      <c r="AL85">
        <v>276942</v>
      </c>
      <c r="AM85">
        <v>106215</v>
      </c>
      <c r="AN85">
        <v>319859.75</v>
      </c>
      <c r="AO85">
        <v>569839.63</v>
      </c>
      <c r="AP85">
        <v>6746</v>
      </c>
      <c r="AR85">
        <v>19556</v>
      </c>
      <c r="AS85">
        <v>197863.5</v>
      </c>
      <c r="AT85">
        <v>31688.25</v>
      </c>
      <c r="AV85">
        <v>0</v>
      </c>
      <c r="AY85">
        <v>9558</v>
      </c>
      <c r="BB85">
        <v>9998.4500000000007</v>
      </c>
      <c r="BD85">
        <v>3959.75</v>
      </c>
      <c r="BE85">
        <v>584684</v>
      </c>
      <c r="BG85">
        <v>11871.5</v>
      </c>
      <c r="BJ85">
        <v>11892</v>
      </c>
      <c r="BK85">
        <v>1630</v>
      </c>
    </row>
    <row r="86" spans="1:64">
      <c r="A86" s="77">
        <v>1</v>
      </c>
      <c r="B86" s="78" t="s">
        <v>903</v>
      </c>
      <c r="C86" s="79" t="s">
        <v>57</v>
      </c>
      <c r="D86" s="79" t="s">
        <v>906</v>
      </c>
      <c r="E86" s="78"/>
      <c r="F86" s="79">
        <v>3.6</v>
      </c>
      <c r="G86" s="79"/>
      <c r="H86" s="44">
        <v>1102050102.8039999</v>
      </c>
      <c r="I86" s="45" t="s">
        <v>154</v>
      </c>
      <c r="J86">
        <f t="shared" si="1"/>
        <v>184153.25</v>
      </c>
      <c r="K86">
        <v>36145</v>
      </c>
      <c r="M86">
        <v>41104</v>
      </c>
      <c r="N86">
        <v>16316.99</v>
      </c>
      <c r="O86">
        <v>178205</v>
      </c>
      <c r="Q86">
        <v>17141</v>
      </c>
      <c r="R86">
        <v>28445</v>
      </c>
      <c r="S86">
        <v>20465</v>
      </c>
      <c r="T86">
        <v>51922</v>
      </c>
      <c r="U86">
        <v>5339</v>
      </c>
      <c r="W86">
        <v>184153.25</v>
      </c>
      <c r="AA86">
        <v>79492.55</v>
      </c>
      <c r="AB86">
        <v>9693</v>
      </c>
      <c r="AE86">
        <v>80208.649999999994</v>
      </c>
      <c r="AF86">
        <v>0</v>
      </c>
      <c r="AG86">
        <v>14333</v>
      </c>
      <c r="AI86">
        <v>51217.5</v>
      </c>
      <c r="AL86">
        <v>83182.5</v>
      </c>
      <c r="AM86">
        <v>60214.5</v>
      </c>
      <c r="AN86">
        <v>300688.05</v>
      </c>
      <c r="AO86">
        <v>16678.29</v>
      </c>
      <c r="AP86">
        <v>9583</v>
      </c>
      <c r="AS86">
        <v>0</v>
      </c>
      <c r="AT86">
        <v>33832.75</v>
      </c>
      <c r="AY86">
        <v>0</v>
      </c>
      <c r="AZ86">
        <v>0</v>
      </c>
      <c r="BE86">
        <v>375637</v>
      </c>
      <c r="BG86">
        <v>35149.5</v>
      </c>
      <c r="BK86">
        <v>14788</v>
      </c>
    </row>
    <row r="87" spans="1:64">
      <c r="A87" s="77">
        <v>1</v>
      </c>
      <c r="B87" s="78" t="s">
        <v>903</v>
      </c>
      <c r="C87" s="79" t="s">
        <v>57</v>
      </c>
      <c r="D87" s="79" t="s">
        <v>906</v>
      </c>
      <c r="E87" s="78"/>
      <c r="F87" s="79">
        <v>5.0999999999999996</v>
      </c>
      <c r="G87" s="79"/>
      <c r="H87" s="33">
        <v>1102050106.1059999</v>
      </c>
      <c r="I87" s="31" t="s">
        <v>155</v>
      </c>
      <c r="J87">
        <f t="shared" si="1"/>
        <v>0</v>
      </c>
      <c r="K87">
        <v>3988751.65</v>
      </c>
      <c r="AE87">
        <v>172850113.78999999</v>
      </c>
      <c r="AG87">
        <v>0</v>
      </c>
      <c r="AN87">
        <v>160500</v>
      </c>
      <c r="BG87">
        <v>7270330.3799999999</v>
      </c>
      <c r="BL87">
        <v>9676071.1300000008</v>
      </c>
    </row>
    <row r="88" spans="1:64">
      <c r="A88" s="77">
        <v>1</v>
      </c>
      <c r="B88" s="78" t="s">
        <v>903</v>
      </c>
      <c r="C88" s="79" t="s">
        <v>57</v>
      </c>
      <c r="D88" s="79" t="s">
        <v>906</v>
      </c>
      <c r="E88" s="78"/>
      <c r="F88" s="79">
        <v>5.0999999999999996</v>
      </c>
      <c r="G88" s="79"/>
      <c r="H88" s="30">
        <v>1102050107.1029999</v>
      </c>
      <c r="I88" s="32" t="s">
        <v>156</v>
      </c>
      <c r="J88">
        <f t="shared" si="1"/>
        <v>16756633.49</v>
      </c>
      <c r="K88">
        <v>8623213.9399999995</v>
      </c>
      <c r="L88">
        <v>470803.46</v>
      </c>
      <c r="M88">
        <v>2110845</v>
      </c>
      <c r="R88">
        <v>12668840.42</v>
      </c>
      <c r="S88">
        <v>6845905.9199999999</v>
      </c>
      <c r="T88">
        <v>784239</v>
      </c>
      <c r="W88">
        <v>16756633.49</v>
      </c>
      <c r="X88">
        <v>515423</v>
      </c>
      <c r="Y88">
        <v>1537533</v>
      </c>
      <c r="Z88">
        <v>20911468.850000001</v>
      </c>
      <c r="AA88">
        <v>1314094</v>
      </c>
      <c r="AB88">
        <v>842526</v>
      </c>
      <c r="AD88">
        <v>1288580.6399999999</v>
      </c>
      <c r="AF88">
        <v>22008784.309999999</v>
      </c>
      <c r="AG88">
        <v>20062857.390000001</v>
      </c>
      <c r="AH88">
        <v>4678164.5</v>
      </c>
      <c r="AI88">
        <v>47891170</v>
      </c>
      <c r="AJ88">
        <v>10463690.449999999</v>
      </c>
      <c r="AK88">
        <v>11933056.210000001</v>
      </c>
      <c r="AL88">
        <v>9463073.9399999995</v>
      </c>
      <c r="AM88">
        <v>11426328.74</v>
      </c>
      <c r="AN88">
        <v>7615568.2699999996</v>
      </c>
      <c r="AO88">
        <v>12233818.82</v>
      </c>
      <c r="AP88">
        <v>5592473.8300000001</v>
      </c>
      <c r="AQ88">
        <v>222382.18</v>
      </c>
      <c r="AR88">
        <v>10264371.43</v>
      </c>
      <c r="AS88">
        <v>18461684.41</v>
      </c>
      <c r="AT88">
        <v>4828859.1100000003</v>
      </c>
      <c r="BA88">
        <v>3018868.43</v>
      </c>
      <c r="BD88">
        <v>554344</v>
      </c>
      <c r="BF88">
        <v>14349705.23</v>
      </c>
      <c r="BH88">
        <v>12625452.65</v>
      </c>
      <c r="BI88">
        <v>3352429.9</v>
      </c>
      <c r="BJ88">
        <v>18202769.559999999</v>
      </c>
      <c r="BK88">
        <v>4020293.81</v>
      </c>
    </row>
    <row r="89" spans="1:64">
      <c r="A89" s="77">
        <v>1</v>
      </c>
      <c r="B89" s="78" t="s">
        <v>903</v>
      </c>
      <c r="C89" s="79" t="s">
        <v>57</v>
      </c>
      <c r="D89" s="79" t="s">
        <v>906</v>
      </c>
      <c r="E89" s="78"/>
      <c r="F89" s="79">
        <v>5.0999999999999996</v>
      </c>
      <c r="G89" s="79"/>
      <c r="H89" s="33">
        <v>1102050107.1040001</v>
      </c>
      <c r="I89" s="31" t="s">
        <v>157</v>
      </c>
      <c r="J89">
        <f t="shared" si="1"/>
        <v>0</v>
      </c>
      <c r="L89">
        <v>81000</v>
      </c>
      <c r="M89">
        <v>166895</v>
      </c>
      <c r="N89">
        <v>10781666.550000001</v>
      </c>
      <c r="O89">
        <v>15262031</v>
      </c>
      <c r="P89">
        <v>280500</v>
      </c>
      <c r="R89">
        <v>181277</v>
      </c>
      <c r="S89">
        <v>8107712.2000000002</v>
      </c>
      <c r="T89">
        <v>92000</v>
      </c>
      <c r="U89">
        <v>5999596.7800000003</v>
      </c>
      <c r="V89">
        <v>97755</v>
      </c>
      <c r="AG89">
        <v>274500</v>
      </c>
      <c r="AH89">
        <v>229800</v>
      </c>
      <c r="AJ89">
        <v>118500</v>
      </c>
      <c r="AK89">
        <v>334500</v>
      </c>
      <c r="AL89">
        <v>226500</v>
      </c>
      <c r="AM89">
        <v>235480</v>
      </c>
      <c r="AO89">
        <v>481340</v>
      </c>
      <c r="AP89">
        <v>124500</v>
      </c>
      <c r="AZ89">
        <v>430500</v>
      </c>
      <c r="BB89">
        <v>2174787.5</v>
      </c>
      <c r="BD89">
        <v>1947777.5</v>
      </c>
      <c r="BF89">
        <v>9851937.5</v>
      </c>
      <c r="BG89">
        <v>7349986.5499999998</v>
      </c>
      <c r="BH89">
        <v>17400475</v>
      </c>
      <c r="BI89">
        <v>1830250</v>
      </c>
      <c r="BJ89">
        <v>8984875</v>
      </c>
      <c r="BK89">
        <v>5590060</v>
      </c>
    </row>
    <row r="90" spans="1:64">
      <c r="A90" s="77">
        <v>1</v>
      </c>
      <c r="B90" s="78" t="s">
        <v>903</v>
      </c>
      <c r="C90" s="79" t="s">
        <v>57</v>
      </c>
      <c r="D90" s="79" t="s">
        <v>906</v>
      </c>
      <c r="E90" s="78"/>
      <c r="F90" s="79">
        <v>5.0999999999999996</v>
      </c>
      <c r="G90" s="79"/>
      <c r="H90" s="30">
        <v>1102050107.105</v>
      </c>
      <c r="I90" s="31" t="s">
        <v>158</v>
      </c>
      <c r="J90">
        <f t="shared" si="1"/>
        <v>0</v>
      </c>
      <c r="P90">
        <v>0</v>
      </c>
      <c r="Z90">
        <v>0</v>
      </c>
      <c r="AY90">
        <v>150313.4</v>
      </c>
    </row>
    <row r="91" spans="1:64">
      <c r="A91" s="77">
        <v>1</v>
      </c>
      <c r="B91" s="78" t="s">
        <v>903</v>
      </c>
      <c r="C91" s="79" t="s">
        <v>57</v>
      </c>
      <c r="D91" s="79" t="s">
        <v>906</v>
      </c>
      <c r="E91" s="78"/>
      <c r="F91" s="79">
        <v>5.0999999999999996</v>
      </c>
      <c r="G91" s="79"/>
      <c r="H91" s="33">
        <v>1102050107.1059999</v>
      </c>
      <c r="I91" s="31" t="s">
        <v>159</v>
      </c>
      <c r="J91">
        <f t="shared" si="1"/>
        <v>0</v>
      </c>
      <c r="M91">
        <v>13722.41</v>
      </c>
      <c r="N91">
        <v>1834498.05</v>
      </c>
      <c r="O91">
        <v>91971.8</v>
      </c>
      <c r="P91">
        <v>0</v>
      </c>
      <c r="Q91">
        <v>18281.3</v>
      </c>
      <c r="S91">
        <v>72420.490000000005</v>
      </c>
      <c r="T91">
        <v>7140.35</v>
      </c>
      <c r="U91">
        <v>0</v>
      </c>
      <c r="V91">
        <v>0</v>
      </c>
      <c r="Z91">
        <v>0</v>
      </c>
      <c r="AE91">
        <v>1073459.03</v>
      </c>
      <c r="AS91">
        <v>1077452.54</v>
      </c>
      <c r="AT91">
        <v>34720.720000000001</v>
      </c>
      <c r="AU91">
        <v>1486343.59</v>
      </c>
      <c r="AW91">
        <v>89654.23</v>
      </c>
      <c r="AX91">
        <v>1216434.26</v>
      </c>
      <c r="BG91">
        <v>35892.730000000003</v>
      </c>
      <c r="BH91">
        <v>465228.87</v>
      </c>
      <c r="BK91">
        <v>0</v>
      </c>
      <c r="BL91">
        <v>0</v>
      </c>
    </row>
    <row r="92" spans="1:64">
      <c r="A92" s="77">
        <v>1</v>
      </c>
      <c r="B92" s="78" t="s">
        <v>903</v>
      </c>
      <c r="C92" s="79" t="s">
        <v>57</v>
      </c>
      <c r="D92" s="79" t="s">
        <v>906</v>
      </c>
      <c r="E92" s="78"/>
      <c r="F92" s="79">
        <v>5.0999999999999996</v>
      </c>
      <c r="G92" s="79"/>
      <c r="H92" s="33">
        <v>1102050107.201</v>
      </c>
      <c r="I92" s="31" t="s">
        <v>160</v>
      </c>
      <c r="J92">
        <f t="shared" si="1"/>
        <v>0</v>
      </c>
      <c r="X92">
        <v>345985.35</v>
      </c>
      <c r="Y92">
        <v>0</v>
      </c>
      <c r="Z92">
        <v>0</v>
      </c>
      <c r="AA92">
        <v>0</v>
      </c>
      <c r="AB92">
        <v>0</v>
      </c>
      <c r="AC92">
        <v>707919</v>
      </c>
      <c r="AD92">
        <v>455082.88</v>
      </c>
      <c r="AE92">
        <v>3.17</v>
      </c>
      <c r="AF92">
        <v>0</v>
      </c>
      <c r="AG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22959672</v>
      </c>
      <c r="AT92">
        <v>0</v>
      </c>
      <c r="AU92">
        <v>993534.71</v>
      </c>
      <c r="AV92">
        <v>410191.34</v>
      </c>
      <c r="AW92">
        <v>1008297.52</v>
      </c>
      <c r="AX92">
        <v>0</v>
      </c>
      <c r="AY92">
        <v>6721784.4500000002</v>
      </c>
      <c r="AZ92">
        <v>10874177.380000001</v>
      </c>
      <c r="BB92">
        <v>1492085</v>
      </c>
      <c r="BC92">
        <v>282626.37</v>
      </c>
      <c r="BD92">
        <v>1133759.07</v>
      </c>
      <c r="BG92">
        <v>367.5</v>
      </c>
      <c r="BH92">
        <v>0</v>
      </c>
      <c r="BI92">
        <v>0</v>
      </c>
      <c r="BJ92">
        <v>0</v>
      </c>
      <c r="BK92">
        <v>0</v>
      </c>
    </row>
    <row r="93" spans="1:64">
      <c r="A93" s="77">
        <v>1</v>
      </c>
      <c r="B93" s="78" t="s">
        <v>903</v>
      </c>
      <c r="C93" s="79" t="s">
        <v>57</v>
      </c>
      <c r="D93" s="79" t="s">
        <v>906</v>
      </c>
      <c r="E93" s="78"/>
      <c r="F93" s="79">
        <v>5.0999999999999996</v>
      </c>
      <c r="G93" s="79"/>
      <c r="H93" s="33">
        <v>1102050107.2019999</v>
      </c>
      <c r="I93" s="31" t="s">
        <v>161</v>
      </c>
      <c r="J93">
        <f t="shared" si="1"/>
        <v>0</v>
      </c>
      <c r="N93">
        <v>368944.75</v>
      </c>
      <c r="P93">
        <v>0</v>
      </c>
      <c r="Q93">
        <v>695414.93</v>
      </c>
      <c r="T93">
        <v>170302.13</v>
      </c>
      <c r="U93">
        <v>686667.46</v>
      </c>
      <c r="V93">
        <v>0</v>
      </c>
      <c r="X93">
        <v>69409.149999999994</v>
      </c>
      <c r="AC93">
        <v>14000</v>
      </c>
      <c r="AP93">
        <v>190367.46</v>
      </c>
      <c r="AS93">
        <v>7578389.5999999996</v>
      </c>
      <c r="AX93">
        <v>3449265.63</v>
      </c>
      <c r="AY93">
        <v>918286.26</v>
      </c>
      <c r="AZ93">
        <v>3331732.42</v>
      </c>
      <c r="BE93">
        <v>2970741.83</v>
      </c>
      <c r="BK93">
        <v>1449492.69</v>
      </c>
    </row>
    <row r="94" spans="1:64">
      <c r="A94" s="77">
        <v>1</v>
      </c>
      <c r="B94" s="78" t="s">
        <v>903</v>
      </c>
      <c r="C94" s="79" t="s">
        <v>57</v>
      </c>
      <c r="D94" s="79" t="s">
        <v>906</v>
      </c>
      <c r="E94" s="78"/>
      <c r="F94" s="337">
        <v>123</v>
      </c>
      <c r="G94" s="79"/>
      <c r="H94" s="30">
        <v>1102050123.1029999</v>
      </c>
      <c r="I94" s="32" t="s">
        <v>162</v>
      </c>
      <c r="J94">
        <f t="shared" si="1"/>
        <v>-21616.6</v>
      </c>
      <c r="K94">
        <v>-71728.5</v>
      </c>
      <c r="W94">
        <v>-21616.6</v>
      </c>
      <c r="AE94">
        <v>-781006.8</v>
      </c>
      <c r="AS94">
        <v>-35817.599999999999</v>
      </c>
      <c r="AZ94">
        <v>-3270.4</v>
      </c>
      <c r="BE94">
        <v>-57363.01</v>
      </c>
      <c r="BH94">
        <v>-2505.1999999999998</v>
      </c>
    </row>
    <row r="95" spans="1:64">
      <c r="A95" s="77">
        <v>1</v>
      </c>
      <c r="B95" s="78" t="s">
        <v>903</v>
      </c>
      <c r="C95" s="79" t="s">
        <v>57</v>
      </c>
      <c r="D95" s="79" t="s">
        <v>906</v>
      </c>
      <c r="E95" s="78"/>
      <c r="F95" s="337">
        <v>123</v>
      </c>
      <c r="G95" s="79"/>
      <c r="H95" s="33">
        <v>1102050123.105</v>
      </c>
      <c r="I95" s="31" t="s">
        <v>163</v>
      </c>
      <c r="J95">
        <f t="shared" si="1"/>
        <v>0</v>
      </c>
      <c r="AE95">
        <v>-557006.77</v>
      </c>
    </row>
    <row r="96" spans="1:64">
      <c r="A96" s="77">
        <v>1</v>
      </c>
      <c r="B96" s="78" t="s">
        <v>903</v>
      </c>
      <c r="C96" s="79" t="s">
        <v>57</v>
      </c>
      <c r="D96" s="79" t="s">
        <v>906</v>
      </c>
      <c r="E96" s="78"/>
      <c r="F96" s="337">
        <v>123</v>
      </c>
      <c r="G96" s="79"/>
      <c r="H96" s="34">
        <v>1102050123.1059999</v>
      </c>
      <c r="I96" s="35" t="s">
        <v>164</v>
      </c>
      <c r="J96">
        <f t="shared" si="1"/>
        <v>0</v>
      </c>
      <c r="AA96">
        <v>-599365.62</v>
      </c>
      <c r="BH96">
        <v>-41984</v>
      </c>
    </row>
    <row r="97" spans="1:64">
      <c r="A97" s="77">
        <v>1</v>
      </c>
      <c r="B97" s="78" t="s">
        <v>903</v>
      </c>
      <c r="C97" s="79" t="s">
        <v>57</v>
      </c>
      <c r="D97" s="79" t="s">
        <v>906</v>
      </c>
      <c r="E97" s="78"/>
      <c r="F97" s="337">
        <v>123</v>
      </c>
      <c r="G97" s="79"/>
      <c r="H97" s="33">
        <v>1102050123.1140001</v>
      </c>
      <c r="I97" s="31" t="s">
        <v>165</v>
      </c>
      <c r="J97">
        <f t="shared" si="1"/>
        <v>0</v>
      </c>
      <c r="K97">
        <v>-23136.26</v>
      </c>
      <c r="L97">
        <v>-16885.36</v>
      </c>
      <c r="M97">
        <v>-20419.52</v>
      </c>
      <c r="N97">
        <v>-43858.720000000001</v>
      </c>
      <c r="O97">
        <v>-108538.28</v>
      </c>
      <c r="P97">
        <v>-34891.440000000002</v>
      </c>
      <c r="Q97">
        <v>-46254.46</v>
      </c>
      <c r="R97">
        <v>-40431.040000000001</v>
      </c>
      <c r="S97">
        <v>-15085.84</v>
      </c>
      <c r="T97">
        <v>-35105.68</v>
      </c>
      <c r="U97">
        <v>-12958.94</v>
      </c>
      <c r="V97">
        <v>-97811.839999999997</v>
      </c>
      <c r="Y97">
        <v>-14437.84</v>
      </c>
      <c r="Z97">
        <v>-1213.5999999999999</v>
      </c>
      <c r="AA97">
        <v>-67545.919999999998</v>
      </c>
      <c r="AC97">
        <v>-4892.5200000000004</v>
      </c>
      <c r="AD97">
        <v>-1098.4000000000001</v>
      </c>
      <c r="AE97">
        <v>-52316.32</v>
      </c>
      <c r="AF97">
        <v>-928.08</v>
      </c>
      <c r="AJ97">
        <v>-14162.68</v>
      </c>
      <c r="AM97">
        <v>-402.4</v>
      </c>
      <c r="AN97">
        <v>-73436.25</v>
      </c>
      <c r="AO97">
        <v>-932.06</v>
      </c>
      <c r="AP97">
        <v>-5364.24</v>
      </c>
      <c r="AQ97">
        <v>-29586.400000000001</v>
      </c>
      <c r="AS97">
        <v>-237.28</v>
      </c>
      <c r="AU97">
        <v>-11218.18</v>
      </c>
      <c r="AW97">
        <v>-76448.34</v>
      </c>
      <c r="AY97">
        <v>-38073.51</v>
      </c>
      <c r="BA97">
        <v>-4356.8</v>
      </c>
      <c r="BB97">
        <v>-6996.27</v>
      </c>
      <c r="BC97">
        <v>-18170.400000000001</v>
      </c>
      <c r="BD97">
        <v>-3634.08</v>
      </c>
      <c r="BE97">
        <v>-67401.119999999995</v>
      </c>
      <c r="BF97">
        <v>-20660.96</v>
      </c>
      <c r="BG97">
        <v>-51356.12</v>
      </c>
      <c r="BH97">
        <v>-48831.12</v>
      </c>
      <c r="BI97">
        <v>-2307.8000000000002</v>
      </c>
      <c r="BJ97">
        <v>-261.8</v>
      </c>
      <c r="BK97">
        <v>-12454.62</v>
      </c>
      <c r="BL97">
        <v>-33154.199999999997</v>
      </c>
    </row>
    <row r="98" spans="1:64" ht="24" thickBot="1">
      <c r="A98" s="77">
        <v>1</v>
      </c>
      <c r="B98" s="78" t="s">
        <v>903</v>
      </c>
      <c r="C98" s="79" t="s">
        <v>57</v>
      </c>
      <c r="D98" s="79" t="s">
        <v>906</v>
      </c>
      <c r="E98" s="78"/>
      <c r="F98" s="337">
        <v>123</v>
      </c>
      <c r="G98" s="79"/>
      <c r="H98" s="33">
        <v>1102050123.115</v>
      </c>
      <c r="I98" s="31" t="s">
        <v>166</v>
      </c>
      <c r="J98">
        <f t="shared" si="1"/>
        <v>0</v>
      </c>
      <c r="K98">
        <v>-303062.74</v>
      </c>
      <c r="L98">
        <v>-1961.92</v>
      </c>
      <c r="M98">
        <v>-5798.96</v>
      </c>
      <c r="N98">
        <v>-5971.84</v>
      </c>
      <c r="O98">
        <v>-4703.4399999999996</v>
      </c>
      <c r="P98">
        <v>-47028.959999999999</v>
      </c>
      <c r="Q98">
        <v>-2130.3200000000002</v>
      </c>
      <c r="R98">
        <v>-16636</v>
      </c>
      <c r="S98">
        <v>-682.48</v>
      </c>
      <c r="T98">
        <v>-3797.76</v>
      </c>
      <c r="U98">
        <v>-13165.4</v>
      </c>
      <c r="V98">
        <v>-17063.39</v>
      </c>
      <c r="Y98">
        <v>-491.76</v>
      </c>
      <c r="AB98">
        <v>-2781.44</v>
      </c>
      <c r="AC98">
        <v>-471.78</v>
      </c>
      <c r="AE98">
        <v>-412962.72</v>
      </c>
      <c r="AJ98">
        <v>-10852.28</v>
      </c>
      <c r="AM98">
        <v>-48</v>
      </c>
      <c r="AN98">
        <v>-3292.97</v>
      </c>
      <c r="AO98">
        <v>-2131.42</v>
      </c>
      <c r="AP98">
        <v>-1020</v>
      </c>
      <c r="AQ98">
        <v>0</v>
      </c>
      <c r="AS98">
        <v>-14719.83</v>
      </c>
      <c r="AT98">
        <v>0</v>
      </c>
      <c r="AU98">
        <v>-4813.12</v>
      </c>
      <c r="AW98">
        <v>-410.16</v>
      </c>
      <c r="AY98">
        <v>-73886.320000000007</v>
      </c>
      <c r="BA98">
        <v>-292.8</v>
      </c>
      <c r="BE98">
        <v>-135535.87</v>
      </c>
      <c r="BF98">
        <v>-471.84</v>
      </c>
      <c r="BG98">
        <v>-33240.959999999999</v>
      </c>
      <c r="BH98">
        <v>-43786.96</v>
      </c>
      <c r="BI98">
        <v>-1584.4</v>
      </c>
      <c r="BJ98">
        <v>-17618.5</v>
      </c>
      <c r="BK98">
        <v>-9036.48</v>
      </c>
      <c r="BL98">
        <v>-8748.2999999999993</v>
      </c>
    </row>
    <row r="99" spans="1:64" ht="24" thickBot="1">
      <c r="A99" s="77">
        <v>1</v>
      </c>
      <c r="B99" s="78" t="s">
        <v>903</v>
      </c>
      <c r="C99" s="79" t="s">
        <v>57</v>
      </c>
      <c r="D99" s="79" t="s">
        <v>906</v>
      </c>
      <c r="E99" s="78"/>
      <c r="F99" s="337">
        <v>123</v>
      </c>
      <c r="G99" s="107"/>
      <c r="H99" s="48">
        <v>1102050123.2030001</v>
      </c>
      <c r="I99" s="35" t="s">
        <v>167</v>
      </c>
      <c r="J99">
        <f t="shared" si="1"/>
        <v>-88848.09</v>
      </c>
      <c r="K99">
        <v>-192148.14</v>
      </c>
      <c r="L99">
        <v>-3400.86</v>
      </c>
      <c r="M99">
        <v>-1240.8</v>
      </c>
      <c r="N99">
        <v>-4855.47</v>
      </c>
      <c r="O99">
        <v>-2477.5500000000002</v>
      </c>
      <c r="P99">
        <v>-5519.82</v>
      </c>
      <c r="Q99">
        <v>-5052.83</v>
      </c>
      <c r="R99">
        <v>-848.7</v>
      </c>
      <c r="S99">
        <v>-13110.66</v>
      </c>
      <c r="T99">
        <v>-2358.21</v>
      </c>
      <c r="U99">
        <v>-1271.8</v>
      </c>
      <c r="V99">
        <v>-7672.26</v>
      </c>
      <c r="W99">
        <v>-88848.09</v>
      </c>
      <c r="Y99">
        <v>-14801.02</v>
      </c>
      <c r="Z99">
        <v>-3416.8</v>
      </c>
      <c r="AA99">
        <v>-42228.86</v>
      </c>
      <c r="AB99">
        <v>-69280.56</v>
      </c>
      <c r="AC99">
        <v>-555.75</v>
      </c>
      <c r="AD99">
        <v>-2304.39</v>
      </c>
      <c r="AE99">
        <v>-148249.13</v>
      </c>
      <c r="AF99">
        <v>-19094.759999999998</v>
      </c>
      <c r="AG99">
        <v>-27436.89</v>
      </c>
      <c r="AH99">
        <v>-4686.26</v>
      </c>
      <c r="AI99">
        <v>-4827.38</v>
      </c>
      <c r="AJ99">
        <v>-3046.3</v>
      </c>
      <c r="AK99">
        <v>-17153</v>
      </c>
      <c r="AL99">
        <v>-19739.490000000002</v>
      </c>
      <c r="AM99">
        <v>-2509.48</v>
      </c>
      <c r="AN99">
        <v>-5929.79</v>
      </c>
      <c r="AO99">
        <v>-14757.59</v>
      </c>
      <c r="AP99">
        <v>-34492.65</v>
      </c>
      <c r="AQ99">
        <v>-4269.2299999999996</v>
      </c>
      <c r="AR99">
        <v>-5933.73</v>
      </c>
      <c r="AS99">
        <v>-251363.20000000001</v>
      </c>
      <c r="AU99">
        <v>-589.61</v>
      </c>
      <c r="AW99">
        <v>-59656.34</v>
      </c>
      <c r="BD99">
        <v>0</v>
      </c>
      <c r="BE99">
        <v>-133358.88</v>
      </c>
      <c r="BF99">
        <v>-674.04</v>
      </c>
      <c r="BG99">
        <v>-41228.03</v>
      </c>
      <c r="BH99">
        <v>-6687.93</v>
      </c>
      <c r="BJ99">
        <v>-2099.8000000000002</v>
      </c>
      <c r="BK99">
        <v>-2772.64</v>
      </c>
      <c r="BL99">
        <v>-2518.63</v>
      </c>
    </row>
    <row r="100" spans="1:64" ht="24" thickBot="1">
      <c r="A100" s="77">
        <v>1</v>
      </c>
      <c r="B100" s="78" t="s">
        <v>903</v>
      </c>
      <c r="C100" s="79" t="s">
        <v>57</v>
      </c>
      <c r="D100" s="79" t="s">
        <v>906</v>
      </c>
      <c r="E100" s="78"/>
      <c r="F100" s="337">
        <v>123</v>
      </c>
      <c r="G100" s="107"/>
      <c r="H100" s="49">
        <v>1102050123.2049999</v>
      </c>
      <c r="I100" s="46" t="s">
        <v>168</v>
      </c>
      <c r="J100">
        <f t="shared" si="1"/>
        <v>0</v>
      </c>
    </row>
    <row r="101" spans="1:64">
      <c r="A101" s="77">
        <v>1</v>
      </c>
      <c r="B101" s="78" t="s">
        <v>903</v>
      </c>
      <c r="C101" s="79" t="s">
        <v>57</v>
      </c>
      <c r="D101" s="79" t="s">
        <v>906</v>
      </c>
      <c r="E101" s="78"/>
      <c r="F101" s="79">
        <v>5.0999999999999996</v>
      </c>
      <c r="G101" s="79"/>
      <c r="H101" s="33">
        <v>1102050124.1010001</v>
      </c>
      <c r="I101" s="31" t="s">
        <v>169</v>
      </c>
      <c r="J101">
        <f t="shared" si="1"/>
        <v>0</v>
      </c>
      <c r="AS101">
        <v>1910250</v>
      </c>
      <c r="BE101">
        <v>1227633.33</v>
      </c>
    </row>
    <row r="102" spans="1:64">
      <c r="A102" s="77">
        <v>1</v>
      </c>
      <c r="B102" s="78" t="s">
        <v>903</v>
      </c>
      <c r="C102" s="79" t="s">
        <v>57</v>
      </c>
      <c r="D102" s="79" t="s">
        <v>906</v>
      </c>
      <c r="E102" s="78"/>
      <c r="F102" s="79" t="s">
        <v>2555</v>
      </c>
      <c r="G102" s="79"/>
      <c r="H102" s="30">
        <v>1102050194.1010001</v>
      </c>
      <c r="I102" s="32" t="s">
        <v>170</v>
      </c>
      <c r="J102">
        <f t="shared" si="1"/>
        <v>0</v>
      </c>
      <c r="AO102">
        <v>28765.96</v>
      </c>
      <c r="AT102">
        <v>472185.5</v>
      </c>
      <c r="AZ102">
        <v>4800</v>
      </c>
      <c r="BC102">
        <v>0</v>
      </c>
    </row>
    <row r="103" spans="1:64">
      <c r="A103" s="77">
        <v>1</v>
      </c>
      <c r="B103" s="78" t="s">
        <v>903</v>
      </c>
      <c r="C103" s="79" t="s">
        <v>57</v>
      </c>
      <c r="D103" s="79" t="s">
        <v>906</v>
      </c>
      <c r="E103" s="78"/>
      <c r="F103" s="79" t="s">
        <v>2555</v>
      </c>
      <c r="G103" s="79"/>
      <c r="H103" s="30">
        <v>1102050194.115</v>
      </c>
      <c r="I103" s="32" t="s">
        <v>171</v>
      </c>
      <c r="J103">
        <f t="shared" si="1"/>
        <v>0</v>
      </c>
      <c r="P103">
        <v>12910754.33</v>
      </c>
    </row>
    <row r="104" spans="1:64">
      <c r="A104" s="77">
        <v>1</v>
      </c>
      <c r="B104" s="78" t="s">
        <v>903</v>
      </c>
      <c r="C104" s="79" t="s">
        <v>57</v>
      </c>
      <c r="D104" s="79" t="s">
        <v>906</v>
      </c>
      <c r="E104" s="78"/>
      <c r="F104" s="79" t="s">
        <v>2555</v>
      </c>
      <c r="G104" s="79"/>
      <c r="H104" s="30">
        <v>1102050194.1159999</v>
      </c>
      <c r="I104" s="32" t="s">
        <v>172</v>
      </c>
      <c r="J104">
        <f t="shared" si="1"/>
        <v>0</v>
      </c>
    </row>
    <row r="105" spans="1:64">
      <c r="A105" s="77">
        <v>1</v>
      </c>
      <c r="B105" s="78" t="s">
        <v>903</v>
      </c>
      <c r="C105" s="79" t="s">
        <v>57</v>
      </c>
      <c r="D105" s="79" t="s">
        <v>907</v>
      </c>
      <c r="E105" s="78"/>
      <c r="F105" s="79">
        <v>5.2</v>
      </c>
      <c r="G105" s="79"/>
      <c r="H105" s="33">
        <v>1103020111.1010001</v>
      </c>
      <c r="I105" s="31" t="s">
        <v>173</v>
      </c>
      <c r="J105">
        <f t="shared" si="1"/>
        <v>0</v>
      </c>
      <c r="AS105">
        <v>9531000</v>
      </c>
      <c r="BE105">
        <v>24495975</v>
      </c>
    </row>
    <row r="106" spans="1:64">
      <c r="A106" s="77">
        <v>1</v>
      </c>
      <c r="B106" s="78" t="s">
        <v>903</v>
      </c>
      <c r="C106" s="79" t="s">
        <v>57</v>
      </c>
      <c r="D106" s="79" t="s">
        <v>904</v>
      </c>
      <c r="E106" s="78" t="s">
        <v>944</v>
      </c>
      <c r="F106" s="79">
        <v>5.2</v>
      </c>
      <c r="G106" s="79" t="s">
        <v>944</v>
      </c>
      <c r="H106" s="33">
        <v>1104010101.1010001</v>
      </c>
      <c r="I106" s="31" t="s">
        <v>174</v>
      </c>
      <c r="J106">
        <f t="shared" si="1"/>
        <v>0</v>
      </c>
    </row>
    <row r="107" spans="1:64">
      <c r="A107" s="77">
        <v>1</v>
      </c>
      <c r="B107" s="78" t="s">
        <v>903</v>
      </c>
      <c r="C107" s="79" t="s">
        <v>57</v>
      </c>
      <c r="D107" s="79" t="s">
        <v>908</v>
      </c>
      <c r="E107" s="78"/>
      <c r="F107" s="79">
        <v>4.2</v>
      </c>
      <c r="G107" s="79"/>
      <c r="H107" s="33">
        <v>1105010101.1010001</v>
      </c>
      <c r="I107" s="31" t="s">
        <v>175</v>
      </c>
      <c r="J107">
        <f t="shared" si="1"/>
        <v>0</v>
      </c>
      <c r="AA107">
        <v>210878.84</v>
      </c>
      <c r="BH107">
        <v>691593.36</v>
      </c>
    </row>
    <row r="108" spans="1:64">
      <c r="A108" s="77">
        <v>1</v>
      </c>
      <c r="B108" s="78" t="s">
        <v>903</v>
      </c>
      <c r="C108" s="79" t="s">
        <v>57</v>
      </c>
      <c r="D108" s="79" t="s">
        <v>908</v>
      </c>
      <c r="E108" s="78"/>
      <c r="F108" s="79">
        <v>4.3</v>
      </c>
      <c r="G108" s="79"/>
      <c r="H108" s="30">
        <v>1105010102.1010001</v>
      </c>
      <c r="I108" s="32" t="s">
        <v>176</v>
      </c>
      <c r="J108">
        <f t="shared" si="1"/>
        <v>0</v>
      </c>
      <c r="AA108">
        <v>0</v>
      </c>
      <c r="BH108">
        <v>0</v>
      </c>
    </row>
    <row r="109" spans="1:64">
      <c r="A109" s="77">
        <v>1</v>
      </c>
      <c r="B109" s="78" t="s">
        <v>903</v>
      </c>
      <c r="C109" s="79" t="s">
        <v>57</v>
      </c>
      <c r="D109" s="79" t="s">
        <v>908</v>
      </c>
      <c r="E109" s="78"/>
      <c r="F109" s="79">
        <v>4.4000000000000004</v>
      </c>
      <c r="G109" s="79"/>
      <c r="H109" s="33">
        <v>1105010103.1010001</v>
      </c>
      <c r="I109" s="31" t="s">
        <v>177</v>
      </c>
      <c r="J109">
        <f t="shared" si="1"/>
        <v>0</v>
      </c>
      <c r="AA109">
        <v>460716.36</v>
      </c>
      <c r="AX109">
        <v>0</v>
      </c>
      <c r="BH109">
        <v>0</v>
      </c>
    </row>
    <row r="110" spans="1:64">
      <c r="A110" s="77">
        <v>1</v>
      </c>
      <c r="B110" s="78" t="s">
        <v>903</v>
      </c>
      <c r="C110" s="79" t="s">
        <v>57</v>
      </c>
      <c r="D110" s="79" t="s">
        <v>908</v>
      </c>
      <c r="E110" s="78"/>
      <c r="F110" s="79">
        <v>4.0999999999999996</v>
      </c>
      <c r="G110" s="79"/>
      <c r="H110" s="30">
        <v>1105010103.102</v>
      </c>
      <c r="I110" s="32" t="s">
        <v>178</v>
      </c>
      <c r="J110">
        <f t="shared" si="1"/>
        <v>6340634.2300000004</v>
      </c>
      <c r="K110">
        <v>18401569.489999998</v>
      </c>
      <c r="L110">
        <v>1047803.65</v>
      </c>
      <c r="M110">
        <v>2305660.34</v>
      </c>
      <c r="N110">
        <v>3158290.19</v>
      </c>
      <c r="O110">
        <v>2397014.92</v>
      </c>
      <c r="P110">
        <v>3987737.12</v>
      </c>
      <c r="Q110">
        <v>1061597.8700000001</v>
      </c>
      <c r="R110">
        <v>2204900.33</v>
      </c>
      <c r="S110">
        <v>1226795.42</v>
      </c>
      <c r="T110">
        <v>2185059.2599999998</v>
      </c>
      <c r="U110">
        <v>771709.62</v>
      </c>
      <c r="V110">
        <v>877264.57</v>
      </c>
      <c r="W110">
        <v>6340634.2300000004</v>
      </c>
      <c r="X110">
        <v>2109036.89</v>
      </c>
      <c r="Y110">
        <v>1942656.39</v>
      </c>
      <c r="Z110">
        <v>1756161.5</v>
      </c>
      <c r="AA110">
        <v>1181801.31</v>
      </c>
      <c r="AB110">
        <v>2503693.1800000002</v>
      </c>
      <c r="AC110">
        <v>700757.92</v>
      </c>
      <c r="AD110">
        <v>1424229.8</v>
      </c>
      <c r="AE110">
        <v>46149468.829999998</v>
      </c>
      <c r="AF110">
        <v>1166182.06</v>
      </c>
      <c r="AG110">
        <v>3011012.61</v>
      </c>
      <c r="AH110">
        <v>2700866.44</v>
      </c>
      <c r="AI110">
        <v>2764099.07</v>
      </c>
      <c r="AJ110">
        <v>1312325.74</v>
      </c>
      <c r="AK110">
        <v>5638974.4699999997</v>
      </c>
      <c r="AL110">
        <v>2587108.2599999998</v>
      </c>
      <c r="AM110">
        <v>2763606.28</v>
      </c>
      <c r="AN110">
        <v>4122436.18</v>
      </c>
      <c r="AO110">
        <v>3290412.95</v>
      </c>
      <c r="AP110">
        <v>3174131.28</v>
      </c>
      <c r="AQ110">
        <v>2382953.2200000002</v>
      </c>
      <c r="AR110">
        <v>650875.76</v>
      </c>
      <c r="AS110">
        <v>16600183.65</v>
      </c>
      <c r="AT110">
        <v>1097608.1100000001</v>
      </c>
      <c r="AU110">
        <v>1090997.72</v>
      </c>
      <c r="AV110">
        <v>5247126.1500000004</v>
      </c>
      <c r="AW110">
        <v>1533737.21</v>
      </c>
      <c r="AX110">
        <v>273386.53000000003</v>
      </c>
      <c r="AY110">
        <v>1020027.5</v>
      </c>
      <c r="AZ110">
        <v>9937357.9900000002</v>
      </c>
      <c r="BA110">
        <v>770427.03</v>
      </c>
      <c r="BB110">
        <v>480149.6</v>
      </c>
      <c r="BC110">
        <v>558745.43999999994</v>
      </c>
      <c r="BD110">
        <v>343452.7</v>
      </c>
      <c r="BE110">
        <v>18226415.09</v>
      </c>
      <c r="BF110">
        <v>2703524.61</v>
      </c>
      <c r="BG110">
        <v>973881.86</v>
      </c>
      <c r="BH110">
        <v>4015666.77</v>
      </c>
      <c r="BI110">
        <v>84078.76</v>
      </c>
      <c r="BJ110">
        <v>2743062.01</v>
      </c>
      <c r="BK110">
        <v>1598287.49</v>
      </c>
      <c r="BL110">
        <v>662636.24</v>
      </c>
    </row>
    <row r="111" spans="1:64">
      <c r="A111" s="77">
        <v>1</v>
      </c>
      <c r="B111" s="78" t="s">
        <v>903</v>
      </c>
      <c r="C111" s="79" t="s">
        <v>57</v>
      </c>
      <c r="D111" s="79" t="s">
        <v>908</v>
      </c>
      <c r="E111" s="78"/>
      <c r="F111" s="79">
        <v>4.5</v>
      </c>
      <c r="G111" s="79"/>
      <c r="H111" s="33">
        <v>1105010103.1029999</v>
      </c>
      <c r="I111" s="31" t="s">
        <v>179</v>
      </c>
      <c r="J111">
        <f t="shared" si="1"/>
        <v>3644.94</v>
      </c>
      <c r="K111">
        <v>1038551.1</v>
      </c>
      <c r="M111">
        <v>14530</v>
      </c>
      <c r="N111">
        <v>20635</v>
      </c>
      <c r="O111">
        <v>507155</v>
      </c>
      <c r="P111">
        <v>923526.41</v>
      </c>
      <c r="Q111">
        <v>51391.199999999997</v>
      </c>
      <c r="R111">
        <v>475036.81</v>
      </c>
      <c r="S111">
        <v>362115.75</v>
      </c>
      <c r="U111">
        <v>22090</v>
      </c>
      <c r="V111">
        <v>141902.31</v>
      </c>
      <c r="W111">
        <v>3644.94</v>
      </c>
      <c r="X111">
        <v>179776</v>
      </c>
      <c r="AA111">
        <v>2428156.48</v>
      </c>
      <c r="AB111">
        <v>176580</v>
      </c>
      <c r="AE111">
        <v>11850</v>
      </c>
      <c r="AH111">
        <v>123716.4</v>
      </c>
      <c r="AK111">
        <v>83190.399999999994</v>
      </c>
      <c r="AO111">
        <v>54207.5</v>
      </c>
      <c r="AP111">
        <v>194176</v>
      </c>
      <c r="AQ111">
        <v>90492.88</v>
      </c>
      <c r="AR111">
        <v>51217</v>
      </c>
      <c r="AS111">
        <v>1190964.33</v>
      </c>
      <c r="AT111">
        <v>47199</v>
      </c>
      <c r="AU111">
        <v>2179</v>
      </c>
      <c r="AV111">
        <v>67685.86</v>
      </c>
      <c r="AW111">
        <v>63849.5</v>
      </c>
      <c r="AX111">
        <v>174896.4</v>
      </c>
      <c r="AZ111">
        <v>316873</v>
      </c>
      <c r="BA111">
        <v>16927.900000000001</v>
      </c>
      <c r="BB111">
        <v>9120</v>
      </c>
      <c r="BC111">
        <v>29345</v>
      </c>
      <c r="BD111">
        <v>23365</v>
      </c>
      <c r="BE111">
        <v>171423.73</v>
      </c>
      <c r="BF111">
        <v>43161</v>
      </c>
      <c r="BG111">
        <v>176</v>
      </c>
      <c r="BH111">
        <v>125683</v>
      </c>
      <c r="BI111">
        <v>178140.7</v>
      </c>
      <c r="BJ111">
        <v>672422.1</v>
      </c>
      <c r="BK111">
        <v>492477.96</v>
      </c>
      <c r="BL111">
        <v>425345.23</v>
      </c>
    </row>
    <row r="112" spans="1:64">
      <c r="A112" s="77">
        <v>1</v>
      </c>
      <c r="B112" s="78" t="s">
        <v>903</v>
      </c>
      <c r="C112" s="79" t="s">
        <v>57</v>
      </c>
      <c r="D112" s="79" t="s">
        <v>908</v>
      </c>
      <c r="E112" s="78"/>
      <c r="F112" s="79">
        <v>4.5999999999999996</v>
      </c>
      <c r="G112" s="79"/>
      <c r="H112" s="30">
        <v>1105010103.1040001</v>
      </c>
      <c r="I112" s="31" t="s">
        <v>180</v>
      </c>
      <c r="J112">
        <f t="shared" si="1"/>
        <v>7424043.9400000004</v>
      </c>
      <c r="K112">
        <v>26875609.440000001</v>
      </c>
      <c r="L112">
        <v>198576.35</v>
      </c>
      <c r="M112">
        <v>1163190.78</v>
      </c>
      <c r="N112">
        <v>1649733.83</v>
      </c>
      <c r="O112">
        <v>856848.9</v>
      </c>
      <c r="P112">
        <v>884981.5</v>
      </c>
      <c r="Q112">
        <v>483775.88</v>
      </c>
      <c r="R112">
        <v>0</v>
      </c>
      <c r="S112">
        <v>855174.77</v>
      </c>
      <c r="T112">
        <v>895293.98</v>
      </c>
      <c r="U112">
        <v>550019.56999999995</v>
      </c>
      <c r="V112">
        <v>274427.44</v>
      </c>
      <c r="W112">
        <v>7424043.9400000004</v>
      </c>
      <c r="X112">
        <v>1322054.2</v>
      </c>
      <c r="Y112">
        <v>448522.04</v>
      </c>
      <c r="Z112">
        <v>25924.55</v>
      </c>
      <c r="AA112">
        <v>0</v>
      </c>
      <c r="AB112">
        <v>966469.82</v>
      </c>
      <c r="AC112">
        <v>149874.39000000001</v>
      </c>
      <c r="AD112">
        <v>96521.04</v>
      </c>
      <c r="AE112">
        <v>17400872.440000001</v>
      </c>
      <c r="AF112">
        <v>495634.26</v>
      </c>
      <c r="AG112">
        <v>1325814.43</v>
      </c>
      <c r="AH112">
        <v>703260.39</v>
      </c>
      <c r="AI112">
        <v>603198.26</v>
      </c>
      <c r="AJ112">
        <v>580436.9</v>
      </c>
      <c r="AK112">
        <v>873546.73</v>
      </c>
      <c r="AL112">
        <v>1251940.76</v>
      </c>
      <c r="AM112">
        <v>653688.86</v>
      </c>
      <c r="AN112">
        <v>260075.61</v>
      </c>
      <c r="AO112">
        <v>1184160.8899999999</v>
      </c>
      <c r="AP112">
        <v>644165.81000000006</v>
      </c>
      <c r="AQ112">
        <v>1037308.47</v>
      </c>
      <c r="AR112">
        <v>337274.86</v>
      </c>
      <c r="AS112">
        <v>9252410.8900000006</v>
      </c>
      <c r="AT112">
        <v>156656.17000000001</v>
      </c>
      <c r="AU112">
        <v>368601.81</v>
      </c>
      <c r="AV112">
        <v>592334.79</v>
      </c>
      <c r="AW112">
        <v>406564.15</v>
      </c>
      <c r="AX112">
        <v>0</v>
      </c>
      <c r="AY112">
        <v>49326.92</v>
      </c>
      <c r="AZ112">
        <v>1543731</v>
      </c>
      <c r="BA112">
        <v>260198.3</v>
      </c>
      <c r="BB112">
        <v>23929.81</v>
      </c>
      <c r="BC112">
        <v>56106.81</v>
      </c>
      <c r="BD112">
        <v>142549.26</v>
      </c>
      <c r="BE112">
        <v>11789301.689999999</v>
      </c>
      <c r="BF112">
        <v>838556.18</v>
      </c>
      <c r="BG112">
        <v>409206.59</v>
      </c>
      <c r="BH112">
        <v>1225204.3799999999</v>
      </c>
      <c r="BI112">
        <v>46562.21</v>
      </c>
      <c r="BJ112">
        <v>0</v>
      </c>
      <c r="BK112">
        <v>0</v>
      </c>
      <c r="BL112">
        <v>152963.1</v>
      </c>
    </row>
    <row r="113" spans="1:64">
      <c r="A113" s="77">
        <v>1</v>
      </c>
      <c r="B113" s="78" t="s">
        <v>903</v>
      </c>
      <c r="C113" s="79" t="s">
        <v>57</v>
      </c>
      <c r="D113" s="79" t="s">
        <v>908</v>
      </c>
      <c r="E113" s="78"/>
      <c r="F113" s="79">
        <v>4.7</v>
      </c>
      <c r="G113" s="79"/>
      <c r="H113" s="30">
        <v>1105010103.105</v>
      </c>
      <c r="I113" s="32" t="s">
        <v>181</v>
      </c>
      <c r="J113">
        <f t="shared" si="1"/>
        <v>2851965.2</v>
      </c>
      <c r="K113">
        <v>7448608.6200000001</v>
      </c>
      <c r="L113">
        <v>351629</v>
      </c>
      <c r="M113">
        <v>281966</v>
      </c>
      <c r="N113">
        <v>1292759.25</v>
      </c>
      <c r="O113">
        <v>4611712.4000000004</v>
      </c>
      <c r="P113">
        <v>606651</v>
      </c>
      <c r="Q113">
        <v>2553484.4700000002</v>
      </c>
      <c r="R113">
        <v>3044922</v>
      </c>
      <c r="S113">
        <v>402715</v>
      </c>
      <c r="T113">
        <v>97696</v>
      </c>
      <c r="U113">
        <v>638170</v>
      </c>
      <c r="V113">
        <v>276546</v>
      </c>
      <c r="W113">
        <v>2851965.2</v>
      </c>
      <c r="X113">
        <v>80429.7</v>
      </c>
      <c r="Y113">
        <v>258098.7</v>
      </c>
      <c r="Z113">
        <v>54996.1</v>
      </c>
      <c r="AA113">
        <v>255632</v>
      </c>
      <c r="AB113">
        <v>365921.3</v>
      </c>
      <c r="AC113">
        <v>6546.4</v>
      </c>
      <c r="AD113">
        <v>164557.20000000001</v>
      </c>
      <c r="AE113">
        <v>7382513.3600000003</v>
      </c>
      <c r="AF113">
        <v>779381.5</v>
      </c>
      <c r="AG113">
        <v>179484.9</v>
      </c>
      <c r="AH113">
        <v>398530</v>
      </c>
      <c r="AI113">
        <v>200259.05</v>
      </c>
      <c r="AJ113">
        <v>307413</v>
      </c>
      <c r="AK113">
        <v>794503.3</v>
      </c>
      <c r="AL113">
        <v>130753.59</v>
      </c>
      <c r="AM113">
        <v>80879.679999999993</v>
      </c>
      <c r="AN113">
        <v>101800</v>
      </c>
      <c r="AO113">
        <v>565207.94999999995</v>
      </c>
      <c r="AP113">
        <v>298606.09999999998</v>
      </c>
      <c r="AQ113">
        <v>408635.7</v>
      </c>
      <c r="AR113">
        <v>136860.97</v>
      </c>
      <c r="AS113">
        <v>1413702.09</v>
      </c>
      <c r="AT113">
        <v>230595.02</v>
      </c>
      <c r="AU113">
        <v>208015.76</v>
      </c>
      <c r="AV113">
        <v>228943.1</v>
      </c>
      <c r="AW113">
        <v>364780.65</v>
      </c>
      <c r="AX113">
        <v>24657</v>
      </c>
      <c r="AY113">
        <v>70896.2</v>
      </c>
      <c r="AZ113">
        <v>106514</v>
      </c>
      <c r="BA113">
        <v>233494.05</v>
      </c>
      <c r="BB113">
        <v>70340.600000000006</v>
      </c>
      <c r="BC113">
        <v>69563.8</v>
      </c>
      <c r="BD113">
        <v>52907.9</v>
      </c>
      <c r="BE113">
        <v>504462.3</v>
      </c>
      <c r="BF113">
        <v>399909.9</v>
      </c>
      <c r="BG113">
        <v>184745</v>
      </c>
      <c r="BH113">
        <v>503593</v>
      </c>
      <c r="BI113">
        <v>72854</v>
      </c>
      <c r="BJ113">
        <v>232572.66</v>
      </c>
      <c r="BK113">
        <v>670024.4</v>
      </c>
      <c r="BL113">
        <v>140474</v>
      </c>
    </row>
    <row r="114" spans="1:64">
      <c r="A114" s="77">
        <v>1</v>
      </c>
      <c r="B114" s="78" t="s">
        <v>903</v>
      </c>
      <c r="C114" s="79" t="s">
        <v>57</v>
      </c>
      <c r="D114" s="79" t="s">
        <v>908</v>
      </c>
      <c r="E114" s="78"/>
      <c r="F114" s="79">
        <v>4.4000000000000004</v>
      </c>
      <c r="G114" s="79"/>
      <c r="H114" s="30">
        <v>1105010103.1059999</v>
      </c>
      <c r="I114" s="32" t="s">
        <v>182</v>
      </c>
      <c r="J114">
        <f t="shared" si="1"/>
        <v>0</v>
      </c>
      <c r="K114">
        <v>99360</v>
      </c>
      <c r="S114">
        <v>7950</v>
      </c>
      <c r="U114">
        <v>4420</v>
      </c>
      <c r="W114">
        <v>0</v>
      </c>
      <c r="AF114">
        <v>17820</v>
      </c>
      <c r="AH114">
        <v>37750</v>
      </c>
      <c r="AQ114">
        <v>0</v>
      </c>
    </row>
    <row r="115" spans="1:64">
      <c r="A115" s="77">
        <v>1</v>
      </c>
      <c r="B115" s="78" t="s">
        <v>903</v>
      </c>
      <c r="C115" s="79" t="s">
        <v>57</v>
      </c>
      <c r="D115" s="79" t="s">
        <v>908</v>
      </c>
      <c r="E115" s="78"/>
      <c r="F115" s="79">
        <v>4.8</v>
      </c>
      <c r="G115" s="79"/>
      <c r="H115" s="33">
        <v>1105010103.1070001</v>
      </c>
      <c r="I115" s="31" t="s">
        <v>183</v>
      </c>
      <c r="J115">
        <f t="shared" si="1"/>
        <v>970840.91</v>
      </c>
      <c r="K115">
        <v>3944057.31</v>
      </c>
      <c r="L115">
        <v>101274.93</v>
      </c>
      <c r="M115">
        <v>87020.3</v>
      </c>
      <c r="N115">
        <v>84576.25</v>
      </c>
      <c r="O115">
        <v>390385.71</v>
      </c>
      <c r="P115">
        <v>38446.42</v>
      </c>
      <c r="Q115">
        <v>149517.29999999999</v>
      </c>
      <c r="R115">
        <v>1260</v>
      </c>
      <c r="S115">
        <v>162662.84</v>
      </c>
      <c r="T115">
        <v>52834.25</v>
      </c>
      <c r="U115">
        <v>45206.62</v>
      </c>
      <c r="V115">
        <v>149497.91</v>
      </c>
      <c r="W115">
        <v>970840.91</v>
      </c>
      <c r="X115">
        <v>170237.91</v>
      </c>
      <c r="Y115">
        <v>79057.740000000005</v>
      </c>
      <c r="Z115">
        <v>56798</v>
      </c>
      <c r="AA115">
        <v>28538.81</v>
      </c>
      <c r="AB115">
        <v>39715.58</v>
      </c>
      <c r="AC115">
        <v>0</v>
      </c>
      <c r="AD115">
        <v>25840.400000000001</v>
      </c>
      <c r="AE115">
        <v>3018895.24</v>
      </c>
      <c r="AF115">
        <v>260342.95</v>
      </c>
      <c r="AG115">
        <v>59941.53</v>
      </c>
      <c r="AH115">
        <v>197712.87</v>
      </c>
      <c r="AI115">
        <v>161807.49</v>
      </c>
      <c r="AJ115">
        <v>137517</v>
      </c>
      <c r="AK115">
        <v>258682.02</v>
      </c>
      <c r="AL115">
        <v>173811.26</v>
      </c>
      <c r="AM115">
        <v>63885</v>
      </c>
      <c r="AN115">
        <v>63806.16</v>
      </c>
      <c r="AO115">
        <v>139194.42000000001</v>
      </c>
      <c r="AP115">
        <v>37779.74</v>
      </c>
      <c r="AQ115">
        <v>74244.41</v>
      </c>
      <c r="AR115">
        <v>22972</v>
      </c>
      <c r="AS115">
        <v>229254.1</v>
      </c>
      <c r="AT115">
        <v>42223.05</v>
      </c>
      <c r="AU115">
        <v>27983.01</v>
      </c>
      <c r="AV115">
        <v>62882.1</v>
      </c>
      <c r="AW115">
        <v>79423.649999999994</v>
      </c>
      <c r="AX115">
        <v>29727.05</v>
      </c>
      <c r="AY115">
        <v>71352.149999999994</v>
      </c>
      <c r="AZ115">
        <v>96329.55</v>
      </c>
      <c r="BA115">
        <v>9044.94</v>
      </c>
      <c r="BB115">
        <v>38439.64</v>
      </c>
      <c r="BC115">
        <v>26210.799999999999</v>
      </c>
      <c r="BD115">
        <v>39076.199999999997</v>
      </c>
      <c r="BE115">
        <v>772560.47</v>
      </c>
      <c r="BF115">
        <v>52733.440000000002</v>
      </c>
      <c r="BG115">
        <v>48450.82</v>
      </c>
      <c r="BH115">
        <v>121743.49</v>
      </c>
      <c r="BI115">
        <v>2379</v>
      </c>
      <c r="BJ115">
        <v>44389.96</v>
      </c>
      <c r="BK115">
        <v>253498.28</v>
      </c>
      <c r="BL115">
        <v>69929.81</v>
      </c>
    </row>
    <row r="116" spans="1:64">
      <c r="A116" s="77">
        <v>1</v>
      </c>
      <c r="B116" s="78" t="s">
        <v>903</v>
      </c>
      <c r="C116" s="79" t="s">
        <v>57</v>
      </c>
      <c r="D116" s="79" t="s">
        <v>908</v>
      </c>
      <c r="E116" s="78"/>
      <c r="F116" s="79" t="s">
        <v>921</v>
      </c>
      <c r="G116" s="79"/>
      <c r="H116" s="33">
        <v>1105010103.108</v>
      </c>
      <c r="I116" s="31" t="s">
        <v>184</v>
      </c>
      <c r="J116">
        <f t="shared" si="1"/>
        <v>146162</v>
      </c>
      <c r="K116">
        <v>805</v>
      </c>
      <c r="M116">
        <v>4388</v>
      </c>
      <c r="O116">
        <v>0</v>
      </c>
      <c r="P116">
        <v>40533</v>
      </c>
      <c r="Q116">
        <v>0</v>
      </c>
      <c r="R116">
        <v>0</v>
      </c>
      <c r="S116">
        <v>0</v>
      </c>
      <c r="T116">
        <v>0</v>
      </c>
      <c r="U116">
        <v>0</v>
      </c>
      <c r="W116">
        <v>146162</v>
      </c>
      <c r="Y116">
        <v>0</v>
      </c>
      <c r="AA116">
        <v>0</v>
      </c>
      <c r="AB116">
        <v>0</v>
      </c>
      <c r="AE116">
        <v>0</v>
      </c>
      <c r="AG116">
        <v>945</v>
      </c>
      <c r="AH116">
        <v>0</v>
      </c>
      <c r="AI116">
        <v>0</v>
      </c>
      <c r="AJ116">
        <v>0</v>
      </c>
      <c r="AK116">
        <v>7357.68</v>
      </c>
      <c r="AL116">
        <v>0</v>
      </c>
      <c r="AM116">
        <v>0</v>
      </c>
      <c r="AN116">
        <v>0</v>
      </c>
      <c r="AO116">
        <v>0</v>
      </c>
      <c r="AP116">
        <v>0</v>
      </c>
      <c r="AR116">
        <v>0</v>
      </c>
      <c r="AS116">
        <v>104000</v>
      </c>
      <c r="AT116">
        <v>0</v>
      </c>
      <c r="AU116">
        <v>0</v>
      </c>
      <c r="AV116">
        <v>0</v>
      </c>
      <c r="AW116">
        <v>0</v>
      </c>
      <c r="AY116">
        <v>0</v>
      </c>
      <c r="BC116">
        <v>0</v>
      </c>
      <c r="BD116">
        <v>0</v>
      </c>
      <c r="BE116">
        <v>59191</v>
      </c>
      <c r="BF116">
        <v>40</v>
      </c>
      <c r="BG116">
        <v>130</v>
      </c>
      <c r="BH116">
        <v>0</v>
      </c>
      <c r="BI116">
        <v>0</v>
      </c>
      <c r="BJ116">
        <v>0</v>
      </c>
      <c r="BK116">
        <v>0</v>
      </c>
      <c r="BL116">
        <v>0</v>
      </c>
    </row>
    <row r="117" spans="1:64">
      <c r="A117" s="77">
        <v>1</v>
      </c>
      <c r="B117" s="78" t="s">
        <v>903</v>
      </c>
      <c r="C117" s="79" t="s">
        <v>57</v>
      </c>
      <c r="D117" s="79" t="s">
        <v>908</v>
      </c>
      <c r="E117" s="78"/>
      <c r="F117" s="79">
        <v>4.9000000000000004</v>
      </c>
      <c r="G117" s="79"/>
      <c r="H117" s="33">
        <v>1105010103.109</v>
      </c>
      <c r="I117" s="31" t="s">
        <v>185</v>
      </c>
      <c r="J117">
        <f t="shared" si="1"/>
        <v>0</v>
      </c>
      <c r="K117">
        <v>30015</v>
      </c>
      <c r="N117">
        <v>0</v>
      </c>
      <c r="R117">
        <v>0</v>
      </c>
      <c r="S117">
        <v>0</v>
      </c>
      <c r="Y117">
        <v>4920</v>
      </c>
      <c r="Z117">
        <v>0</v>
      </c>
      <c r="AA117">
        <v>0</v>
      </c>
      <c r="AB117">
        <v>0</v>
      </c>
      <c r="AC117">
        <v>0</v>
      </c>
      <c r="AE117">
        <v>0</v>
      </c>
      <c r="AI117">
        <v>0</v>
      </c>
      <c r="AJ117">
        <v>4625</v>
      </c>
      <c r="AK117">
        <v>0</v>
      </c>
      <c r="AL117">
        <v>0</v>
      </c>
      <c r="AS117">
        <v>11328</v>
      </c>
      <c r="AT117">
        <v>0</v>
      </c>
      <c r="AV117">
        <v>0</v>
      </c>
      <c r="AW117">
        <v>26020</v>
      </c>
      <c r="BA117">
        <v>0</v>
      </c>
    </row>
    <row r="118" spans="1:64">
      <c r="A118" s="77">
        <v>1</v>
      </c>
      <c r="B118" s="78" t="s">
        <v>903</v>
      </c>
      <c r="C118" s="79" t="s">
        <v>57</v>
      </c>
      <c r="D118" s="79" t="s">
        <v>908</v>
      </c>
      <c r="E118" s="78"/>
      <c r="F118" s="79">
        <v>4.1100000000000003</v>
      </c>
      <c r="G118" s="79"/>
      <c r="H118" s="30">
        <v>1105010105.105</v>
      </c>
      <c r="I118" s="32" t="s">
        <v>186</v>
      </c>
      <c r="J118">
        <f t="shared" si="1"/>
        <v>622305.30000000005</v>
      </c>
      <c r="K118">
        <v>1545567.3</v>
      </c>
      <c r="L118">
        <v>16621</v>
      </c>
      <c r="M118">
        <v>238566.81</v>
      </c>
      <c r="N118">
        <v>217536.8</v>
      </c>
      <c r="O118">
        <v>132989.78</v>
      </c>
      <c r="P118">
        <v>93522</v>
      </c>
      <c r="Q118">
        <v>193738.4</v>
      </c>
      <c r="R118">
        <v>15125</v>
      </c>
      <c r="S118">
        <v>65781</v>
      </c>
      <c r="T118">
        <v>103151.6</v>
      </c>
      <c r="U118">
        <v>70739.28</v>
      </c>
      <c r="V118">
        <v>99820</v>
      </c>
      <c r="W118">
        <v>622305.30000000005</v>
      </c>
      <c r="X118">
        <v>80025.240000000005</v>
      </c>
      <c r="Y118">
        <v>49768</v>
      </c>
      <c r="Z118">
        <v>62001.01</v>
      </c>
      <c r="AA118">
        <v>177664.45</v>
      </c>
      <c r="AB118">
        <v>18122.330000000002</v>
      </c>
      <c r="AC118">
        <v>40291.5</v>
      </c>
      <c r="AD118">
        <v>134871</v>
      </c>
      <c r="AE118">
        <v>570344.81999999995</v>
      </c>
      <c r="AF118">
        <v>13338</v>
      </c>
      <c r="AG118">
        <v>163110.56</v>
      </c>
      <c r="AH118">
        <v>112024.91</v>
      </c>
      <c r="AI118">
        <v>11810.47</v>
      </c>
      <c r="AJ118">
        <v>97058.8</v>
      </c>
      <c r="AK118">
        <v>281560</v>
      </c>
      <c r="AL118">
        <v>169632</v>
      </c>
      <c r="AM118">
        <v>279246.15000000002</v>
      </c>
      <c r="AN118">
        <v>78212.62</v>
      </c>
      <c r="AO118">
        <v>27012</v>
      </c>
      <c r="AP118">
        <v>63148.76</v>
      </c>
      <c r="AQ118">
        <v>24843.77</v>
      </c>
      <c r="AR118">
        <v>33879</v>
      </c>
      <c r="AS118">
        <v>324583.78000000003</v>
      </c>
      <c r="AT118">
        <v>15702</v>
      </c>
      <c r="AU118">
        <v>43342.54</v>
      </c>
      <c r="AV118">
        <v>219184.78</v>
      </c>
      <c r="AW118">
        <v>23685</v>
      </c>
      <c r="AX118">
        <v>60410</v>
      </c>
      <c r="AY118">
        <v>53944.44</v>
      </c>
      <c r="AZ118">
        <v>218822.71</v>
      </c>
      <c r="BA118">
        <v>37134</v>
      </c>
      <c r="BB118">
        <v>63192.23</v>
      </c>
      <c r="BC118">
        <v>16545.75</v>
      </c>
      <c r="BD118">
        <v>0</v>
      </c>
      <c r="BE118">
        <v>383549.35</v>
      </c>
      <c r="BF118">
        <v>212397</v>
      </c>
      <c r="BG118">
        <v>53570</v>
      </c>
      <c r="BH118">
        <v>105122</v>
      </c>
      <c r="BI118">
        <v>39012.769999999997</v>
      </c>
      <c r="BJ118">
        <v>26820</v>
      </c>
      <c r="BK118">
        <v>71577</v>
      </c>
      <c r="BL118">
        <v>46982.400000000001</v>
      </c>
    </row>
    <row r="119" spans="1:64">
      <c r="A119" s="77">
        <v>1</v>
      </c>
      <c r="B119" s="78" t="s">
        <v>903</v>
      </c>
      <c r="C119" s="79" t="s">
        <v>57</v>
      </c>
      <c r="D119" s="79" t="s">
        <v>908</v>
      </c>
      <c r="E119" s="78"/>
      <c r="F119" s="79">
        <v>4.9000000000000004</v>
      </c>
      <c r="G119" s="79"/>
      <c r="H119" s="33">
        <v>1105010105.1059999</v>
      </c>
      <c r="I119" s="31" t="s">
        <v>187</v>
      </c>
      <c r="J119">
        <f t="shared" si="1"/>
        <v>0</v>
      </c>
      <c r="K119">
        <v>0</v>
      </c>
      <c r="M119">
        <v>0</v>
      </c>
      <c r="R119">
        <v>0</v>
      </c>
      <c r="S119">
        <v>0</v>
      </c>
      <c r="T119">
        <v>0</v>
      </c>
      <c r="W119">
        <v>0</v>
      </c>
      <c r="AH119">
        <v>0</v>
      </c>
      <c r="AI119">
        <v>0</v>
      </c>
      <c r="AK119">
        <v>0</v>
      </c>
      <c r="AN119">
        <v>0</v>
      </c>
      <c r="AP119">
        <v>0</v>
      </c>
      <c r="BC119">
        <v>0</v>
      </c>
      <c r="BE119">
        <v>340</v>
      </c>
      <c r="BF119">
        <v>0</v>
      </c>
      <c r="BI119">
        <v>262.5</v>
      </c>
    </row>
    <row r="120" spans="1:64">
      <c r="A120" s="77">
        <v>1</v>
      </c>
      <c r="B120" s="78" t="s">
        <v>903</v>
      </c>
      <c r="C120" s="79" t="s">
        <v>57</v>
      </c>
      <c r="D120" s="79" t="s">
        <v>908</v>
      </c>
      <c r="E120" s="78"/>
      <c r="F120" s="79">
        <v>4.9000000000000004</v>
      </c>
      <c r="G120" s="79"/>
      <c r="H120" s="30">
        <v>1105010105.1070001</v>
      </c>
      <c r="I120" s="32" t="s">
        <v>188</v>
      </c>
      <c r="J120">
        <f t="shared" si="1"/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61580</v>
      </c>
      <c r="W120">
        <v>0</v>
      </c>
      <c r="X120">
        <v>0</v>
      </c>
      <c r="Y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G120">
        <v>0</v>
      </c>
      <c r="AH120">
        <v>0</v>
      </c>
      <c r="AI120">
        <v>0</v>
      </c>
      <c r="AJ120">
        <v>395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</row>
    <row r="121" spans="1:64">
      <c r="A121" s="77">
        <v>1</v>
      </c>
      <c r="B121" s="78" t="s">
        <v>903</v>
      </c>
      <c r="C121" s="79" t="s">
        <v>57</v>
      </c>
      <c r="D121" s="79" t="s">
        <v>908</v>
      </c>
      <c r="E121" s="78"/>
      <c r="F121" s="79">
        <v>4.9000000000000004</v>
      </c>
      <c r="G121" s="79"/>
      <c r="H121" s="33">
        <v>1105010105.108</v>
      </c>
      <c r="I121" s="31" t="s">
        <v>189</v>
      </c>
      <c r="J121">
        <f t="shared" si="1"/>
        <v>151446</v>
      </c>
      <c r="K121">
        <v>461446.5</v>
      </c>
      <c r="L121">
        <v>1984</v>
      </c>
      <c r="M121">
        <v>24290.75</v>
      </c>
      <c r="N121">
        <v>7070</v>
      </c>
      <c r="P121">
        <v>0</v>
      </c>
      <c r="Q121">
        <v>17065</v>
      </c>
      <c r="R121">
        <v>3046</v>
      </c>
      <c r="S121">
        <v>0</v>
      </c>
      <c r="T121">
        <v>1300</v>
      </c>
      <c r="U121">
        <v>0</v>
      </c>
      <c r="V121">
        <v>0</v>
      </c>
      <c r="W121">
        <v>151446</v>
      </c>
      <c r="X121">
        <v>0</v>
      </c>
      <c r="Y121">
        <v>5320</v>
      </c>
      <c r="Z121">
        <v>7086.5</v>
      </c>
      <c r="AA121">
        <v>0</v>
      </c>
      <c r="AB121">
        <v>2815</v>
      </c>
      <c r="AC121">
        <v>0</v>
      </c>
      <c r="AD121">
        <v>200</v>
      </c>
      <c r="AE121">
        <v>544332.37</v>
      </c>
      <c r="AF121">
        <v>1327.5</v>
      </c>
      <c r="AG121">
        <v>4057.3</v>
      </c>
      <c r="AH121">
        <v>0</v>
      </c>
      <c r="AI121">
        <v>1111</v>
      </c>
      <c r="AJ121">
        <v>802</v>
      </c>
      <c r="AK121">
        <v>0</v>
      </c>
      <c r="AM121">
        <v>16772.82</v>
      </c>
      <c r="AN121">
        <v>950</v>
      </c>
      <c r="AO121">
        <v>0</v>
      </c>
      <c r="AP121">
        <v>0</v>
      </c>
      <c r="AQ121">
        <v>4639</v>
      </c>
      <c r="AR121">
        <v>189</v>
      </c>
      <c r="AS121">
        <v>371311.72</v>
      </c>
      <c r="AT121">
        <v>0</v>
      </c>
      <c r="AU121">
        <v>90</v>
      </c>
      <c r="AV121">
        <v>0</v>
      </c>
      <c r="AW121">
        <v>0</v>
      </c>
      <c r="AX121">
        <v>0</v>
      </c>
      <c r="AY121">
        <v>0</v>
      </c>
      <c r="AZ121">
        <v>6915</v>
      </c>
      <c r="BA121">
        <v>0</v>
      </c>
      <c r="BB121">
        <v>0</v>
      </c>
      <c r="BC121">
        <v>1746</v>
      </c>
      <c r="BD121">
        <v>0</v>
      </c>
      <c r="BE121">
        <v>1076</v>
      </c>
      <c r="BF121">
        <v>4160</v>
      </c>
      <c r="BG121">
        <v>1631.25</v>
      </c>
      <c r="BH121">
        <v>0</v>
      </c>
      <c r="BI121">
        <v>7892</v>
      </c>
      <c r="BJ121">
        <v>0</v>
      </c>
      <c r="BK121">
        <v>11153</v>
      </c>
    </row>
    <row r="122" spans="1:64">
      <c r="A122" s="77">
        <v>1</v>
      </c>
      <c r="B122" s="78" t="s">
        <v>903</v>
      </c>
      <c r="C122" s="79" t="s">
        <v>57</v>
      </c>
      <c r="D122" s="79" t="s">
        <v>908</v>
      </c>
      <c r="E122" s="78"/>
      <c r="F122" s="79">
        <v>4.9000000000000004</v>
      </c>
      <c r="G122" s="79"/>
      <c r="H122" s="30">
        <v>1105010105.109</v>
      </c>
      <c r="I122" s="32" t="s">
        <v>190</v>
      </c>
      <c r="J122">
        <f t="shared" si="1"/>
        <v>0</v>
      </c>
      <c r="K122">
        <v>53836.5</v>
      </c>
      <c r="N122">
        <v>0</v>
      </c>
      <c r="O122">
        <v>0</v>
      </c>
      <c r="W122">
        <v>0</v>
      </c>
      <c r="Z122">
        <v>0</v>
      </c>
      <c r="AE122">
        <v>792739.73</v>
      </c>
      <c r="AF122">
        <v>900</v>
      </c>
      <c r="AG122">
        <v>0</v>
      </c>
      <c r="AK122">
        <v>0</v>
      </c>
      <c r="AM122">
        <v>0</v>
      </c>
      <c r="AS122">
        <v>0</v>
      </c>
      <c r="AV122">
        <v>0</v>
      </c>
      <c r="BE122">
        <v>0</v>
      </c>
      <c r="BG122">
        <v>0</v>
      </c>
      <c r="BK122">
        <v>0</v>
      </c>
    </row>
    <row r="123" spans="1:64">
      <c r="A123" s="77">
        <v>1</v>
      </c>
      <c r="B123" s="78" t="s">
        <v>903</v>
      </c>
      <c r="C123" s="79" t="s">
        <v>57</v>
      </c>
      <c r="D123" s="79" t="s">
        <v>908</v>
      </c>
      <c r="E123" s="78"/>
      <c r="F123" s="79">
        <v>4.12</v>
      </c>
      <c r="G123" s="79"/>
      <c r="H123" s="30">
        <v>1105010105.1099999</v>
      </c>
      <c r="I123" s="32" t="s">
        <v>191</v>
      </c>
      <c r="J123">
        <f t="shared" si="1"/>
        <v>135497</v>
      </c>
      <c r="K123">
        <v>0</v>
      </c>
      <c r="L123">
        <v>32840</v>
      </c>
      <c r="M123">
        <v>41990</v>
      </c>
      <c r="N123">
        <v>115200</v>
      </c>
      <c r="O123">
        <v>99220</v>
      </c>
      <c r="P123">
        <v>35809</v>
      </c>
      <c r="Q123">
        <v>22450</v>
      </c>
      <c r="R123">
        <v>48100</v>
      </c>
      <c r="S123">
        <v>12000</v>
      </c>
      <c r="T123">
        <v>119590</v>
      </c>
      <c r="U123">
        <v>48020</v>
      </c>
      <c r="V123">
        <v>96490</v>
      </c>
      <c r="W123">
        <v>135497</v>
      </c>
      <c r="X123">
        <v>43405</v>
      </c>
      <c r="Y123">
        <v>59966</v>
      </c>
      <c r="Z123">
        <v>36975</v>
      </c>
      <c r="AA123">
        <v>88567.91</v>
      </c>
      <c r="AB123">
        <v>22465</v>
      </c>
      <c r="AC123">
        <v>11999.9</v>
      </c>
      <c r="AD123">
        <v>5260</v>
      </c>
      <c r="AE123">
        <v>0</v>
      </c>
      <c r="AF123">
        <v>8370</v>
      </c>
      <c r="AG123">
        <v>83768.05</v>
      </c>
      <c r="AH123">
        <v>102980</v>
      </c>
      <c r="AI123">
        <v>0</v>
      </c>
      <c r="AK123">
        <v>60269</v>
      </c>
      <c r="AL123">
        <v>21720</v>
      </c>
      <c r="AM123">
        <v>39570</v>
      </c>
      <c r="AN123">
        <v>0</v>
      </c>
      <c r="AO123">
        <v>29490</v>
      </c>
      <c r="AP123">
        <v>15380</v>
      </c>
      <c r="AQ123">
        <v>12650</v>
      </c>
      <c r="AR123">
        <v>28280</v>
      </c>
      <c r="AS123">
        <v>62770.5</v>
      </c>
      <c r="AT123">
        <v>348</v>
      </c>
      <c r="AU123">
        <v>30470</v>
      </c>
      <c r="AV123">
        <v>54355</v>
      </c>
      <c r="AW123">
        <v>63790</v>
      </c>
      <c r="AX123">
        <v>4892</v>
      </c>
      <c r="AZ123">
        <v>57100</v>
      </c>
      <c r="BA123">
        <v>28690</v>
      </c>
      <c r="BB123">
        <v>33860</v>
      </c>
      <c r="BC123">
        <v>2620</v>
      </c>
      <c r="BD123">
        <v>0</v>
      </c>
      <c r="BE123">
        <v>0</v>
      </c>
      <c r="BF123">
        <v>840</v>
      </c>
      <c r="BG123">
        <v>23585</v>
      </c>
      <c r="BH123">
        <v>0</v>
      </c>
      <c r="BI123">
        <v>3500</v>
      </c>
      <c r="BJ123">
        <v>900</v>
      </c>
      <c r="BK123">
        <v>64635</v>
      </c>
      <c r="BL123">
        <v>12555</v>
      </c>
    </row>
    <row r="124" spans="1:64">
      <c r="A124" s="77">
        <v>1</v>
      </c>
      <c r="B124" s="78" t="s">
        <v>903</v>
      </c>
      <c r="C124" s="79" t="s">
        <v>57</v>
      </c>
      <c r="D124" s="79" t="s">
        <v>908</v>
      </c>
      <c r="E124" s="78"/>
      <c r="F124" s="79">
        <v>4.13</v>
      </c>
      <c r="G124" s="79"/>
      <c r="H124" s="30">
        <v>1105010105.1110001</v>
      </c>
      <c r="I124" s="32" t="s">
        <v>192</v>
      </c>
      <c r="J124">
        <f t="shared" si="1"/>
        <v>132710.59</v>
      </c>
      <c r="K124">
        <v>809385.2</v>
      </c>
      <c r="L124">
        <v>38331</v>
      </c>
      <c r="M124">
        <v>148612.92000000001</v>
      </c>
      <c r="N124">
        <v>1200168.3799999999</v>
      </c>
      <c r="O124">
        <v>197281.79</v>
      </c>
      <c r="P124">
        <v>389704</v>
      </c>
      <c r="Q124">
        <v>192331</v>
      </c>
      <c r="R124">
        <v>178713.8</v>
      </c>
      <c r="S124">
        <v>128955</v>
      </c>
      <c r="T124">
        <v>91767</v>
      </c>
      <c r="U124">
        <v>72065.39</v>
      </c>
      <c r="V124">
        <v>132888.4</v>
      </c>
      <c r="W124">
        <v>132710.59</v>
      </c>
      <c r="X124">
        <v>45932.639999999999</v>
      </c>
      <c r="Y124">
        <v>103252.23</v>
      </c>
      <c r="Z124">
        <v>132861.94</v>
      </c>
      <c r="AA124">
        <v>139134.96</v>
      </c>
      <c r="AB124">
        <v>56822</v>
      </c>
      <c r="AC124">
        <v>35951.49</v>
      </c>
      <c r="AD124">
        <v>6301</v>
      </c>
      <c r="AE124">
        <v>371528.29</v>
      </c>
      <c r="AF124">
        <v>22743</v>
      </c>
      <c r="AG124">
        <v>82217.070000000007</v>
      </c>
      <c r="AH124">
        <v>372672.57</v>
      </c>
      <c r="AI124">
        <v>54938.2</v>
      </c>
      <c r="AJ124">
        <v>152424</v>
      </c>
      <c r="AK124">
        <v>0</v>
      </c>
      <c r="AL124">
        <v>201792.5</v>
      </c>
      <c r="AM124">
        <v>157161.44</v>
      </c>
      <c r="AN124">
        <v>53343.83</v>
      </c>
      <c r="AO124">
        <v>79961.490000000005</v>
      </c>
      <c r="AP124">
        <v>65943.73</v>
      </c>
      <c r="AQ124">
        <v>46315.01</v>
      </c>
      <c r="AR124">
        <v>25207</v>
      </c>
      <c r="AS124">
        <v>347578.5</v>
      </c>
      <c r="AT124">
        <v>12085</v>
      </c>
      <c r="AU124">
        <v>73643</v>
      </c>
      <c r="AV124">
        <v>70707.78</v>
      </c>
      <c r="AW124">
        <v>29088.81</v>
      </c>
      <c r="AX124">
        <v>8486</v>
      </c>
      <c r="AY124">
        <v>25675</v>
      </c>
      <c r="AZ124">
        <v>87458.22</v>
      </c>
      <c r="BA124">
        <v>49785.87</v>
      </c>
      <c r="BB124">
        <v>54394</v>
      </c>
      <c r="BC124">
        <v>39192</v>
      </c>
      <c r="BD124">
        <v>0</v>
      </c>
      <c r="BE124">
        <v>510409.05</v>
      </c>
      <c r="BF124">
        <v>190743.37</v>
      </c>
      <c r="BG124">
        <v>68922</v>
      </c>
      <c r="BH124">
        <v>270518</v>
      </c>
      <c r="BI124">
        <v>35148</v>
      </c>
      <c r="BJ124">
        <v>5720</v>
      </c>
      <c r="BK124">
        <v>77499.199999999997</v>
      </c>
      <c r="BL124">
        <v>53514</v>
      </c>
    </row>
    <row r="125" spans="1:64">
      <c r="A125" s="77">
        <v>1</v>
      </c>
      <c r="B125" s="78" t="s">
        <v>903</v>
      </c>
      <c r="C125" s="79" t="s">
        <v>57</v>
      </c>
      <c r="D125" s="79" t="s">
        <v>908</v>
      </c>
      <c r="E125" s="78"/>
      <c r="F125" s="79">
        <v>4.9000000000000004</v>
      </c>
      <c r="G125" s="79"/>
      <c r="H125" s="33">
        <v>1105010105.1140001</v>
      </c>
      <c r="I125" s="31" t="s">
        <v>193</v>
      </c>
      <c r="J125">
        <f t="shared" si="1"/>
        <v>220508.9</v>
      </c>
      <c r="K125">
        <v>554603</v>
      </c>
      <c r="L125">
        <v>0</v>
      </c>
      <c r="M125">
        <v>0</v>
      </c>
      <c r="N125">
        <v>0</v>
      </c>
      <c r="O125">
        <v>0</v>
      </c>
      <c r="P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220508.9</v>
      </c>
      <c r="X125">
        <v>0</v>
      </c>
      <c r="Y125">
        <v>0</v>
      </c>
      <c r="AA125">
        <v>0</v>
      </c>
      <c r="AC125">
        <v>0</v>
      </c>
      <c r="AD125">
        <v>0</v>
      </c>
      <c r="AE125">
        <v>304895.68</v>
      </c>
      <c r="AG125">
        <v>0</v>
      </c>
      <c r="AH125">
        <v>0</v>
      </c>
      <c r="AI125">
        <v>0</v>
      </c>
      <c r="AJ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500270.06</v>
      </c>
      <c r="AT125">
        <v>0</v>
      </c>
      <c r="AU125">
        <v>5860</v>
      </c>
      <c r="AV125">
        <v>0</v>
      </c>
      <c r="AW125">
        <v>0</v>
      </c>
      <c r="AX125">
        <v>0</v>
      </c>
      <c r="AY125">
        <v>0</v>
      </c>
      <c r="AZ125">
        <v>18443.669999999998</v>
      </c>
      <c r="BA125">
        <v>0</v>
      </c>
      <c r="BC125">
        <v>0</v>
      </c>
      <c r="BD125">
        <v>0</v>
      </c>
      <c r="BE125">
        <v>19525</v>
      </c>
      <c r="BF125">
        <v>0</v>
      </c>
      <c r="BH125">
        <v>0</v>
      </c>
      <c r="BJ125">
        <v>0</v>
      </c>
      <c r="BK125">
        <v>0</v>
      </c>
    </row>
    <row r="126" spans="1:64">
      <c r="A126" s="77">
        <v>1</v>
      </c>
      <c r="B126" s="78" t="s">
        <v>903</v>
      </c>
      <c r="C126" s="79" t="s">
        <v>57</v>
      </c>
      <c r="D126" s="79" t="s">
        <v>908</v>
      </c>
      <c r="E126" s="78"/>
      <c r="F126" s="79">
        <v>4.9000000000000004</v>
      </c>
      <c r="G126" s="79"/>
      <c r="H126" s="33">
        <v>1105010105.115</v>
      </c>
      <c r="I126" s="31" t="s">
        <v>194</v>
      </c>
      <c r="J126">
        <f t="shared" si="1"/>
        <v>0</v>
      </c>
      <c r="K126">
        <v>0</v>
      </c>
      <c r="L126">
        <v>0</v>
      </c>
      <c r="O126">
        <v>0</v>
      </c>
      <c r="R126">
        <v>0</v>
      </c>
      <c r="S126">
        <v>0</v>
      </c>
      <c r="T126">
        <v>0</v>
      </c>
      <c r="W126">
        <v>0</v>
      </c>
      <c r="AA126">
        <v>0</v>
      </c>
      <c r="AE126">
        <v>318742.28999999998</v>
      </c>
      <c r="AG126">
        <v>1550</v>
      </c>
      <c r="AH126">
        <v>0</v>
      </c>
      <c r="AI126">
        <v>0</v>
      </c>
      <c r="AJ126">
        <v>3068</v>
      </c>
      <c r="AK126">
        <v>154751.4</v>
      </c>
      <c r="AL126">
        <v>0</v>
      </c>
      <c r="AM126">
        <v>0</v>
      </c>
      <c r="AO126">
        <v>53651.43</v>
      </c>
      <c r="AP126">
        <v>0</v>
      </c>
      <c r="AR126">
        <v>31670</v>
      </c>
      <c r="AU126">
        <v>9200</v>
      </c>
      <c r="AW126">
        <v>0</v>
      </c>
      <c r="AX126">
        <v>0</v>
      </c>
      <c r="BB126">
        <v>0</v>
      </c>
      <c r="BC126">
        <v>0</v>
      </c>
      <c r="BD126">
        <v>0</v>
      </c>
      <c r="BF126">
        <v>0</v>
      </c>
      <c r="BG126">
        <v>0</v>
      </c>
      <c r="BI126">
        <v>0</v>
      </c>
      <c r="BK126">
        <v>0</v>
      </c>
    </row>
    <row r="127" spans="1:64">
      <c r="A127" s="77">
        <v>1</v>
      </c>
      <c r="B127" s="78" t="s">
        <v>903</v>
      </c>
      <c r="C127" s="79" t="s">
        <v>57</v>
      </c>
      <c r="D127" s="79" t="s">
        <v>907</v>
      </c>
      <c r="E127" s="78"/>
      <c r="F127" s="79">
        <v>5.2</v>
      </c>
      <c r="G127" s="79"/>
      <c r="H127" s="33">
        <v>1106010103.1029999</v>
      </c>
      <c r="I127" s="31" t="s">
        <v>195</v>
      </c>
      <c r="J127">
        <f t="shared" si="1"/>
        <v>0</v>
      </c>
      <c r="L127">
        <v>74479.399999999994</v>
      </c>
      <c r="M127">
        <v>70441.240000000005</v>
      </c>
      <c r="N127">
        <v>41379.64</v>
      </c>
      <c r="O127">
        <v>122293.94</v>
      </c>
      <c r="Q127">
        <v>63478.68</v>
      </c>
      <c r="R127">
        <v>28000.6</v>
      </c>
      <c r="S127">
        <v>82701.78</v>
      </c>
      <c r="T127">
        <v>43591.12</v>
      </c>
      <c r="U127">
        <v>52177.66</v>
      </c>
      <c r="V127">
        <v>172568.12</v>
      </c>
      <c r="X127">
        <v>15688.72</v>
      </c>
      <c r="Y127">
        <v>94400.66</v>
      </c>
      <c r="AA127">
        <v>52604.83</v>
      </c>
      <c r="AB127">
        <v>143878.56</v>
      </c>
      <c r="AC127">
        <v>57111.65</v>
      </c>
      <c r="AD127">
        <v>17202.05</v>
      </c>
      <c r="AF127">
        <v>35277.21</v>
      </c>
      <c r="AG127">
        <v>42683.81</v>
      </c>
      <c r="AH127">
        <v>60164.17</v>
      </c>
      <c r="AI127">
        <v>60663.040000000001</v>
      </c>
      <c r="AJ127">
        <v>26418.3</v>
      </c>
      <c r="AK127">
        <v>65698.19</v>
      </c>
      <c r="AL127">
        <v>0</v>
      </c>
      <c r="AM127">
        <v>88192.61</v>
      </c>
      <c r="AN127">
        <v>91457.88</v>
      </c>
      <c r="AO127">
        <v>26772.07</v>
      </c>
      <c r="AP127">
        <v>17058.77</v>
      </c>
      <c r="AQ127">
        <v>113767.76</v>
      </c>
      <c r="AR127">
        <v>39334.11</v>
      </c>
      <c r="AS127">
        <v>49776.56</v>
      </c>
      <c r="AU127">
        <v>83495.399999999994</v>
      </c>
      <c r="AW127">
        <v>49958.18</v>
      </c>
      <c r="AX127">
        <v>0</v>
      </c>
      <c r="AZ127">
        <v>42223.73</v>
      </c>
      <c r="BA127">
        <v>53962.84</v>
      </c>
      <c r="BB127">
        <v>61421.57</v>
      </c>
      <c r="BC127">
        <v>0</v>
      </c>
      <c r="BD127">
        <v>53152.91</v>
      </c>
      <c r="BF127">
        <v>117699.43</v>
      </c>
      <c r="BG127">
        <v>85444.2</v>
      </c>
      <c r="BH127">
        <v>78817.570000000007</v>
      </c>
      <c r="BI127">
        <v>73165.55</v>
      </c>
      <c r="BJ127">
        <v>348398.21</v>
      </c>
      <c r="BK127">
        <v>85436.27</v>
      </c>
      <c r="BL127">
        <v>93276.6</v>
      </c>
    </row>
    <row r="128" spans="1:64">
      <c r="A128" s="77">
        <v>1</v>
      </c>
      <c r="B128" s="78" t="s">
        <v>903</v>
      </c>
      <c r="C128" s="79" t="s">
        <v>57</v>
      </c>
      <c r="D128" s="79" t="s">
        <v>907</v>
      </c>
      <c r="E128" s="78"/>
      <c r="F128" s="79">
        <v>5.2</v>
      </c>
      <c r="G128" s="79"/>
      <c r="H128" s="30">
        <v>1106010103.201</v>
      </c>
      <c r="I128" s="32" t="s">
        <v>196</v>
      </c>
      <c r="J128">
        <f t="shared" si="1"/>
        <v>0</v>
      </c>
      <c r="T128">
        <v>0</v>
      </c>
      <c r="Z128">
        <v>0</v>
      </c>
      <c r="AW128">
        <v>70000</v>
      </c>
    </row>
    <row r="129" spans="1:64">
      <c r="A129" s="77">
        <v>1</v>
      </c>
      <c r="B129" s="78" t="s">
        <v>903</v>
      </c>
      <c r="C129" s="79" t="s">
        <v>57</v>
      </c>
      <c r="D129" s="79" t="s">
        <v>907</v>
      </c>
      <c r="E129" s="78"/>
      <c r="F129" s="79">
        <v>5.2</v>
      </c>
      <c r="G129" s="79"/>
      <c r="H129" s="30">
        <v>1106010112.1010001</v>
      </c>
      <c r="I129" s="32" t="s">
        <v>197</v>
      </c>
      <c r="J129">
        <f t="shared" si="1"/>
        <v>0</v>
      </c>
      <c r="AY129">
        <v>7407.99</v>
      </c>
    </row>
    <row r="130" spans="1:64">
      <c r="A130" s="77">
        <v>1</v>
      </c>
      <c r="B130" s="78" t="s">
        <v>903</v>
      </c>
      <c r="C130" s="79" t="s">
        <v>57</v>
      </c>
      <c r="D130" s="79" t="s">
        <v>907</v>
      </c>
      <c r="E130" s="78"/>
      <c r="F130" s="79">
        <v>5.2</v>
      </c>
      <c r="G130" s="79"/>
      <c r="H130" s="30">
        <v>1106010199.1010001</v>
      </c>
      <c r="I130" s="31" t="s">
        <v>198</v>
      </c>
      <c r="J130">
        <f t="shared" si="1"/>
        <v>0</v>
      </c>
      <c r="L130">
        <v>0</v>
      </c>
      <c r="M130">
        <v>41395</v>
      </c>
      <c r="O130">
        <v>0</v>
      </c>
      <c r="P130">
        <v>0</v>
      </c>
      <c r="Q130">
        <v>0</v>
      </c>
      <c r="V130">
        <v>0</v>
      </c>
    </row>
    <row r="131" spans="1:64">
      <c r="A131" s="82">
        <v>1</v>
      </c>
      <c r="B131" s="83" t="s">
        <v>903</v>
      </c>
      <c r="C131" s="84" t="s">
        <v>905</v>
      </c>
      <c r="D131" s="84">
        <v>1.2</v>
      </c>
      <c r="E131" s="83"/>
      <c r="F131" s="84">
        <v>6</v>
      </c>
      <c r="G131" s="84"/>
      <c r="H131" s="50">
        <v>1201020101.1010001</v>
      </c>
      <c r="I131" s="51" t="s">
        <v>199</v>
      </c>
      <c r="J131">
        <f t="shared" si="1"/>
        <v>0</v>
      </c>
    </row>
    <row r="132" spans="1:64">
      <c r="A132" s="77">
        <v>1</v>
      </c>
      <c r="B132" s="78" t="s">
        <v>903</v>
      </c>
      <c r="C132" s="79" t="s">
        <v>905</v>
      </c>
      <c r="D132" s="79">
        <v>1.2</v>
      </c>
      <c r="E132" s="78"/>
      <c r="F132" s="79">
        <v>6</v>
      </c>
      <c r="G132" s="79"/>
      <c r="H132" s="33">
        <v>1201050198.1010001</v>
      </c>
      <c r="I132" s="31" t="s">
        <v>200</v>
      </c>
      <c r="J132">
        <f t="shared" ref="J132:J195" si="2">SUMIF($K$1:$BL$1,$J$1,$K132:$BL132)</f>
        <v>0</v>
      </c>
    </row>
    <row r="133" spans="1:64">
      <c r="A133" s="77">
        <v>1</v>
      </c>
      <c r="B133" s="78" t="s">
        <v>903</v>
      </c>
      <c r="C133" s="79" t="s">
        <v>905</v>
      </c>
      <c r="D133" s="79">
        <v>1.2</v>
      </c>
      <c r="E133" s="78" t="s">
        <v>944</v>
      </c>
      <c r="F133" s="79">
        <v>6</v>
      </c>
      <c r="G133" s="79" t="s">
        <v>944</v>
      </c>
      <c r="H133" s="30">
        <v>1203010101.1010001</v>
      </c>
      <c r="I133" s="32" t="s">
        <v>201</v>
      </c>
      <c r="J133">
        <f t="shared" si="2"/>
        <v>0</v>
      </c>
    </row>
    <row r="134" spans="1:64">
      <c r="A134" s="77">
        <v>1</v>
      </c>
      <c r="B134" s="78" t="s">
        <v>903</v>
      </c>
      <c r="C134" s="79" t="s">
        <v>905</v>
      </c>
      <c r="D134" s="79">
        <v>1.2</v>
      </c>
      <c r="E134" s="78"/>
      <c r="F134" s="79">
        <v>6</v>
      </c>
      <c r="G134" s="79"/>
      <c r="H134" s="52">
        <v>1204020103.1010001</v>
      </c>
      <c r="I134" s="53" t="s">
        <v>202</v>
      </c>
      <c r="J134">
        <f t="shared" si="2"/>
        <v>0</v>
      </c>
    </row>
    <row r="135" spans="1:64">
      <c r="A135" s="77">
        <v>1</v>
      </c>
      <c r="B135" s="78" t="s">
        <v>903</v>
      </c>
      <c r="C135" s="79" t="s">
        <v>905</v>
      </c>
      <c r="D135" s="79">
        <v>1.2</v>
      </c>
      <c r="E135" s="78"/>
      <c r="F135" s="79">
        <v>6</v>
      </c>
      <c r="G135" s="79"/>
      <c r="H135" s="33">
        <v>1205010101.1010001</v>
      </c>
      <c r="I135" s="31" t="s">
        <v>203</v>
      </c>
      <c r="J135">
        <f t="shared" si="2"/>
        <v>72532084.719999999</v>
      </c>
      <c r="K135">
        <v>202394154</v>
      </c>
      <c r="L135">
        <v>8311290</v>
      </c>
      <c r="M135">
        <v>7395444</v>
      </c>
      <c r="N135">
        <v>5751250</v>
      </c>
      <c r="O135">
        <v>36319848</v>
      </c>
      <c r="P135">
        <v>13573108</v>
      </c>
      <c r="Q135">
        <v>42874884</v>
      </c>
      <c r="R135">
        <v>8375620</v>
      </c>
      <c r="S135">
        <v>7656780</v>
      </c>
      <c r="T135">
        <v>7751456</v>
      </c>
      <c r="U135">
        <v>14405100</v>
      </c>
      <c r="V135">
        <v>20810000</v>
      </c>
      <c r="W135">
        <v>72532084.719999999</v>
      </c>
      <c r="X135">
        <v>13722895</v>
      </c>
      <c r="Y135">
        <v>20293200</v>
      </c>
      <c r="Z135">
        <v>12766875</v>
      </c>
      <c r="AA135">
        <v>26801389</v>
      </c>
      <c r="AB135">
        <v>13932115</v>
      </c>
      <c r="AC135">
        <v>18184035.809999999</v>
      </c>
      <c r="AD135">
        <v>18158000</v>
      </c>
      <c r="AE135">
        <v>146731575</v>
      </c>
      <c r="AF135">
        <v>9177000</v>
      </c>
      <c r="AG135">
        <v>11313937</v>
      </c>
      <c r="AH135">
        <v>8723100</v>
      </c>
      <c r="AJ135">
        <v>995000</v>
      </c>
      <c r="AK135">
        <v>8900168</v>
      </c>
      <c r="AL135">
        <v>10340000</v>
      </c>
      <c r="AM135">
        <v>21523750</v>
      </c>
      <c r="AN135">
        <v>14688435</v>
      </c>
      <c r="AO135">
        <v>12647966</v>
      </c>
      <c r="AP135">
        <v>9628990.5</v>
      </c>
      <c r="AQ135">
        <v>10618690.49</v>
      </c>
      <c r="AR135">
        <v>11597364</v>
      </c>
      <c r="AS135">
        <v>118723000</v>
      </c>
      <c r="AT135">
        <v>16330000</v>
      </c>
      <c r="AU135">
        <v>17313770</v>
      </c>
      <c r="AV135">
        <v>9085000</v>
      </c>
      <c r="AW135">
        <v>15073618</v>
      </c>
      <c r="AX135">
        <v>24745467</v>
      </c>
      <c r="AY135">
        <v>13212320</v>
      </c>
      <c r="AZ135">
        <v>19347183.719999999</v>
      </c>
      <c r="BA135">
        <v>12666146</v>
      </c>
      <c r="BB135">
        <v>11583100</v>
      </c>
      <c r="BC135">
        <v>10982868</v>
      </c>
      <c r="BD135">
        <v>10222844</v>
      </c>
      <c r="BE135">
        <v>54416642</v>
      </c>
      <c r="BF135">
        <v>24837409.239999998</v>
      </c>
      <c r="BG135">
        <v>15303200</v>
      </c>
      <c r="BH135">
        <v>32589800</v>
      </c>
      <c r="BI135">
        <v>3887000</v>
      </c>
      <c r="BJ135">
        <v>27479182</v>
      </c>
      <c r="BK135">
        <v>16444500</v>
      </c>
      <c r="BL135">
        <v>20311140</v>
      </c>
    </row>
    <row r="136" spans="1:64">
      <c r="A136" s="77">
        <v>1</v>
      </c>
      <c r="B136" s="78" t="s">
        <v>903</v>
      </c>
      <c r="C136" s="79" t="s">
        <v>905</v>
      </c>
      <c r="D136" s="79">
        <v>1.2</v>
      </c>
      <c r="E136" s="78"/>
      <c r="F136" s="79">
        <v>6</v>
      </c>
      <c r="G136" s="79"/>
      <c r="H136" s="33">
        <v>1205010102.1010001</v>
      </c>
      <c r="I136" s="31" t="s">
        <v>204</v>
      </c>
      <c r="J136">
        <f t="shared" si="2"/>
        <v>0</v>
      </c>
    </row>
    <row r="137" spans="1:64">
      <c r="A137" s="77">
        <v>1</v>
      </c>
      <c r="B137" s="78" t="s">
        <v>903</v>
      </c>
      <c r="C137" s="79" t="s">
        <v>905</v>
      </c>
      <c r="D137" s="79">
        <v>1.2</v>
      </c>
      <c r="E137" s="78"/>
      <c r="F137" s="79">
        <v>6</v>
      </c>
      <c r="G137" s="79"/>
      <c r="H137" s="33">
        <v>1205010103.1010001</v>
      </c>
      <c r="I137" s="31" t="s">
        <v>205</v>
      </c>
      <c r="J137">
        <f t="shared" si="2"/>
        <v>-27521636.93</v>
      </c>
      <c r="K137">
        <v>-202094786.03999999</v>
      </c>
      <c r="L137">
        <v>-8311280</v>
      </c>
      <c r="M137">
        <v>-7300482.4199999999</v>
      </c>
      <c r="N137">
        <v>-5751245.5</v>
      </c>
      <c r="O137">
        <v>-31899842.32</v>
      </c>
      <c r="P137">
        <v>-12209210.699999999</v>
      </c>
      <c r="Q137">
        <v>-37769826.57</v>
      </c>
      <c r="R137">
        <v>-8185545.4299999997</v>
      </c>
      <c r="S137">
        <v>-6213107.3300000001</v>
      </c>
      <c r="T137">
        <v>-6787180.1699999999</v>
      </c>
      <c r="U137">
        <v>-9465548.3200000003</v>
      </c>
      <c r="V137">
        <v>-3605133.33</v>
      </c>
      <c r="W137">
        <v>-27521636.93</v>
      </c>
      <c r="X137">
        <v>-9374773.2200000007</v>
      </c>
      <c r="Y137">
        <v>-5941862.4400000004</v>
      </c>
      <c r="Z137">
        <v>-8376441.7300000004</v>
      </c>
      <c r="AA137">
        <v>-13338051.5</v>
      </c>
      <c r="AB137">
        <v>-9721133.5600000005</v>
      </c>
      <c r="AC137">
        <v>-2386218.4500000002</v>
      </c>
      <c r="AD137">
        <v>-4337431</v>
      </c>
      <c r="AE137">
        <v>-35922073.780000001</v>
      </c>
      <c r="AF137">
        <v>-9176988</v>
      </c>
      <c r="AG137">
        <v>-9854190.9199999999</v>
      </c>
      <c r="AH137">
        <v>-8679642</v>
      </c>
      <c r="AJ137">
        <v>-82916.67</v>
      </c>
      <c r="AK137">
        <v>-3660234.64</v>
      </c>
      <c r="AL137">
        <v>-9803340.6699999999</v>
      </c>
      <c r="AM137">
        <v>-14146128.5</v>
      </c>
      <c r="AN137">
        <v>-8191007.6200000001</v>
      </c>
      <c r="AO137">
        <v>-8233460.0199999996</v>
      </c>
      <c r="AP137">
        <v>-8340878.9800000004</v>
      </c>
      <c r="AQ137">
        <v>-10047820.82</v>
      </c>
      <c r="AR137">
        <v>-1181205.57</v>
      </c>
      <c r="AS137">
        <v>-90655201.079999998</v>
      </c>
      <c r="AT137">
        <v>-11143430.27</v>
      </c>
      <c r="AU137">
        <v>-9582510</v>
      </c>
      <c r="AV137">
        <v>-2452949.83</v>
      </c>
      <c r="AW137">
        <v>-7884463.04</v>
      </c>
      <c r="AX137">
        <v>-13334132.939999999</v>
      </c>
      <c r="AY137">
        <v>-6308135.3899999997</v>
      </c>
      <c r="AZ137">
        <v>-18432235.530000001</v>
      </c>
      <c r="BA137">
        <v>-4434895.97</v>
      </c>
      <c r="BB137">
        <v>-2278865.6</v>
      </c>
      <c r="BC137">
        <v>-2130449.48</v>
      </c>
      <c r="BD137">
        <v>-2138319.83</v>
      </c>
      <c r="BE137">
        <v>-23714576.530000001</v>
      </c>
      <c r="BF137">
        <v>-7260678.7599999998</v>
      </c>
      <c r="BG137">
        <v>-7421499</v>
      </c>
      <c r="BH137">
        <v>-20399624.440000001</v>
      </c>
      <c r="BI137">
        <v>-3886995</v>
      </c>
      <c r="BJ137">
        <v>-13773989</v>
      </c>
      <c r="BK137">
        <v>-4113568</v>
      </c>
      <c r="BL137">
        <v>-15126240.67</v>
      </c>
    </row>
    <row r="138" spans="1:64">
      <c r="A138" s="77">
        <v>1</v>
      </c>
      <c r="B138" s="78" t="s">
        <v>903</v>
      </c>
      <c r="C138" s="79" t="s">
        <v>905</v>
      </c>
      <c r="D138" s="79">
        <v>1.2</v>
      </c>
      <c r="E138" s="78"/>
      <c r="F138" s="79">
        <v>6</v>
      </c>
      <c r="G138" s="79"/>
      <c r="H138" s="33">
        <v>1205020101.1010001</v>
      </c>
      <c r="I138" s="31" t="s">
        <v>206</v>
      </c>
      <c r="J138">
        <f t="shared" si="2"/>
        <v>442510443.64999998</v>
      </c>
      <c r="L138">
        <v>5458150</v>
      </c>
      <c r="M138">
        <v>30219947.5</v>
      </c>
      <c r="N138">
        <v>5005470</v>
      </c>
      <c r="O138">
        <v>103692642</v>
      </c>
      <c r="P138">
        <v>10013500</v>
      </c>
      <c r="Q138">
        <v>46446177</v>
      </c>
      <c r="R138">
        <v>14522190</v>
      </c>
      <c r="S138">
        <v>12851800</v>
      </c>
      <c r="T138">
        <v>14604689</v>
      </c>
      <c r="U138">
        <v>29378000</v>
      </c>
      <c r="V138">
        <v>20581500</v>
      </c>
      <c r="W138">
        <v>442510443.64999998</v>
      </c>
      <c r="AA138">
        <v>6149000</v>
      </c>
      <c r="AB138">
        <v>15589547</v>
      </c>
      <c r="AC138">
        <v>22575488</v>
      </c>
      <c r="AD138">
        <v>12182777</v>
      </c>
      <c r="AE138">
        <v>428501097</v>
      </c>
      <c r="AF138">
        <v>18969115</v>
      </c>
      <c r="AH138">
        <v>19600270</v>
      </c>
      <c r="AM138">
        <v>30819700</v>
      </c>
      <c r="AO138">
        <v>6449005</v>
      </c>
      <c r="AR138">
        <v>11640000</v>
      </c>
      <c r="AS138">
        <v>61340549</v>
      </c>
      <c r="AT138">
        <v>35764632.5</v>
      </c>
      <c r="AU138">
        <v>22648076.41</v>
      </c>
      <c r="AV138">
        <v>175025506.19999999</v>
      </c>
      <c r="AW138">
        <v>44353659.090000004</v>
      </c>
      <c r="AX138">
        <v>56831400</v>
      </c>
      <c r="AY138">
        <v>24962850</v>
      </c>
      <c r="AZ138">
        <v>89392755.040000007</v>
      </c>
      <c r="BA138">
        <v>28560325</v>
      </c>
      <c r="BB138">
        <v>11620000</v>
      </c>
      <c r="BC138">
        <v>11620000</v>
      </c>
      <c r="BD138">
        <v>11619000</v>
      </c>
      <c r="BE138">
        <v>255298174.38999999</v>
      </c>
      <c r="BF138">
        <v>27534017</v>
      </c>
      <c r="BG138">
        <v>10890000</v>
      </c>
      <c r="BH138">
        <v>35100000</v>
      </c>
      <c r="BI138">
        <v>18818000</v>
      </c>
      <c r="BJ138">
        <v>63015800</v>
      </c>
      <c r="BK138">
        <v>50847845</v>
      </c>
      <c r="BL138">
        <v>30091000</v>
      </c>
    </row>
    <row r="139" spans="1:64">
      <c r="A139" s="77">
        <v>1</v>
      </c>
      <c r="B139" s="78" t="s">
        <v>903</v>
      </c>
      <c r="C139" s="79" t="s">
        <v>905</v>
      </c>
      <c r="D139" s="79">
        <v>1.2</v>
      </c>
      <c r="E139" s="78"/>
      <c r="F139" s="79">
        <v>6</v>
      </c>
      <c r="G139" s="79"/>
      <c r="H139" s="30">
        <v>1205020102.1010001</v>
      </c>
      <c r="I139" s="32" t="s">
        <v>207</v>
      </c>
      <c r="J139">
        <f t="shared" si="2"/>
        <v>0</v>
      </c>
    </row>
    <row r="140" spans="1:64">
      <c r="A140" s="77">
        <v>1</v>
      </c>
      <c r="B140" s="78" t="s">
        <v>903</v>
      </c>
      <c r="C140" s="79" t="s">
        <v>905</v>
      </c>
      <c r="D140" s="79">
        <v>1.2</v>
      </c>
      <c r="E140" s="78"/>
      <c r="F140" s="79">
        <v>6</v>
      </c>
      <c r="G140" s="79"/>
      <c r="H140" s="33">
        <v>1205020103.1010001</v>
      </c>
      <c r="I140" s="31" t="s">
        <v>208</v>
      </c>
      <c r="J140">
        <f t="shared" si="2"/>
        <v>-138904205.56</v>
      </c>
      <c r="L140">
        <v>-5458147</v>
      </c>
      <c r="M140">
        <v>-29186508.469999999</v>
      </c>
      <c r="N140">
        <v>-4928071.3</v>
      </c>
      <c r="O140">
        <v>-55738773.289999999</v>
      </c>
      <c r="P140">
        <v>-9838109.2699999996</v>
      </c>
      <c r="Q140">
        <v>-10395869.189999999</v>
      </c>
      <c r="R140">
        <v>-14522187</v>
      </c>
      <c r="S140">
        <v>-10144864.43</v>
      </c>
      <c r="T140">
        <v>-13230078.25</v>
      </c>
      <c r="U140">
        <v>-17193631.329999998</v>
      </c>
      <c r="V140">
        <v>-6382623.3300000001</v>
      </c>
      <c r="W140">
        <v>-138904205.56</v>
      </c>
      <c r="AA140">
        <v>-1614921.13</v>
      </c>
      <c r="AB140">
        <v>-13656272.109999999</v>
      </c>
      <c r="AC140">
        <v>-7596590.3499999996</v>
      </c>
      <c r="AD140">
        <v>-4285667</v>
      </c>
      <c r="AE140">
        <v>-312696902.24000001</v>
      </c>
      <c r="AF140">
        <v>-18958466.210000001</v>
      </c>
      <c r="AH140">
        <v>-19516380.969999999</v>
      </c>
      <c r="AM140">
        <v>-8115854.3300000001</v>
      </c>
      <c r="AO140">
        <v>-2730314.34</v>
      </c>
      <c r="AR140">
        <v>-4500800</v>
      </c>
      <c r="AS140">
        <v>-43436263.439999998</v>
      </c>
      <c r="AT140">
        <v>-23934134.190000001</v>
      </c>
      <c r="AU140">
        <v>-16573344.01</v>
      </c>
      <c r="AV140">
        <v>-84863456.25</v>
      </c>
      <c r="AW140">
        <v>-31068092.899999999</v>
      </c>
      <c r="AX140">
        <v>-24087754.18</v>
      </c>
      <c r="AY140">
        <v>-18437723.940000001</v>
      </c>
      <c r="AZ140">
        <v>-70306400.909999996</v>
      </c>
      <c r="BA140">
        <v>-14056742.699999999</v>
      </c>
      <c r="BB140">
        <v>-4531799.6100000003</v>
      </c>
      <c r="BC140">
        <v>-4548104.1900000004</v>
      </c>
      <c r="BD140">
        <v>-4260173.09</v>
      </c>
      <c r="BE140">
        <v>-124095238.48</v>
      </c>
      <c r="BF140">
        <v>-19910525.289999999</v>
      </c>
      <c r="BG140">
        <v>-2032800</v>
      </c>
      <c r="BH140">
        <v>-5616000</v>
      </c>
      <c r="BI140">
        <v>-9515084.6699999999</v>
      </c>
      <c r="BJ140">
        <v>-23710481.670000002</v>
      </c>
      <c r="BK140">
        <v>-28870051.899999999</v>
      </c>
      <c r="BL140">
        <v>-21867379</v>
      </c>
    </row>
    <row r="141" spans="1:64">
      <c r="A141" s="77">
        <v>1</v>
      </c>
      <c r="B141" s="78" t="s">
        <v>903</v>
      </c>
      <c r="C141" s="79" t="s">
        <v>905</v>
      </c>
      <c r="D141" s="79">
        <v>1.2</v>
      </c>
      <c r="E141" s="78"/>
      <c r="F141" s="79">
        <v>6</v>
      </c>
      <c r="G141" s="79"/>
      <c r="H141" s="33">
        <v>1205030101.1010001</v>
      </c>
      <c r="I141" s="31" t="s">
        <v>209</v>
      </c>
      <c r="J141">
        <f t="shared" si="2"/>
        <v>21123573.640000001</v>
      </c>
      <c r="K141">
        <v>2678000</v>
      </c>
      <c r="L141">
        <v>777100</v>
      </c>
      <c r="M141">
        <v>3159388</v>
      </c>
      <c r="N141">
        <v>1920000</v>
      </c>
      <c r="O141">
        <v>8908900</v>
      </c>
      <c r="P141">
        <v>3577990</v>
      </c>
      <c r="Q141">
        <v>199000</v>
      </c>
      <c r="R141">
        <v>2421184</v>
      </c>
      <c r="T141">
        <v>1057345</v>
      </c>
      <c r="U141">
        <v>2129000</v>
      </c>
      <c r="V141">
        <v>2000500</v>
      </c>
      <c r="W141">
        <v>21123573.640000001</v>
      </c>
      <c r="X141">
        <v>16763684</v>
      </c>
      <c r="Z141">
        <v>31756915</v>
      </c>
      <c r="AA141">
        <v>53349331</v>
      </c>
      <c r="AB141">
        <v>11254852</v>
      </c>
      <c r="AD141">
        <v>230000</v>
      </c>
      <c r="AE141">
        <v>741089537.51999998</v>
      </c>
      <c r="AG141">
        <v>93930101.599999994</v>
      </c>
      <c r="AH141">
        <v>4564345.54</v>
      </c>
      <c r="AJ141">
        <v>891000</v>
      </c>
      <c r="AK141">
        <v>128819226.83</v>
      </c>
      <c r="AL141">
        <v>11043200</v>
      </c>
      <c r="AM141">
        <v>29933082</v>
      </c>
      <c r="AN141">
        <v>30086425</v>
      </c>
      <c r="AO141">
        <v>70174662.150000006</v>
      </c>
      <c r="AP141">
        <v>12023464.119999999</v>
      </c>
      <c r="AQ141">
        <v>18144733.949999999</v>
      </c>
      <c r="AR141">
        <v>1838112</v>
      </c>
      <c r="AS141">
        <v>503892347</v>
      </c>
      <c r="AT141">
        <v>3108000</v>
      </c>
      <c r="AX141">
        <v>7996700</v>
      </c>
      <c r="AY141">
        <v>4171068</v>
      </c>
      <c r="AZ141">
        <v>7779528.4400000004</v>
      </c>
      <c r="BA141">
        <v>893498</v>
      </c>
      <c r="BB141">
        <v>1320000</v>
      </c>
      <c r="BC141">
        <v>2123000</v>
      </c>
      <c r="BD141">
        <v>2128000</v>
      </c>
      <c r="BE141">
        <v>5785100</v>
      </c>
      <c r="BF141">
        <v>4057400</v>
      </c>
      <c r="BI141">
        <v>725000</v>
      </c>
      <c r="BL141">
        <v>4373850</v>
      </c>
    </row>
    <row r="142" spans="1:64">
      <c r="A142" s="77">
        <v>1</v>
      </c>
      <c r="B142" s="78" t="s">
        <v>903</v>
      </c>
      <c r="C142" s="79" t="s">
        <v>905</v>
      </c>
      <c r="D142" s="79">
        <v>1.2</v>
      </c>
      <c r="E142" s="78"/>
      <c r="F142" s="79">
        <v>6</v>
      </c>
      <c r="G142" s="79"/>
      <c r="H142" s="33">
        <v>1205030102.1010001</v>
      </c>
      <c r="I142" s="31" t="s">
        <v>210</v>
      </c>
      <c r="J142">
        <f t="shared" si="2"/>
        <v>0</v>
      </c>
    </row>
    <row r="143" spans="1:64">
      <c r="A143" s="77">
        <v>1</v>
      </c>
      <c r="B143" s="78" t="s">
        <v>903</v>
      </c>
      <c r="C143" s="79" t="s">
        <v>905</v>
      </c>
      <c r="D143" s="79">
        <v>1.2</v>
      </c>
      <c r="E143" s="78"/>
      <c r="F143" s="79">
        <v>6</v>
      </c>
      <c r="G143" s="79"/>
      <c r="H143" s="33">
        <v>1205030103.1010001</v>
      </c>
      <c r="I143" s="31" t="s">
        <v>211</v>
      </c>
      <c r="J143">
        <f t="shared" si="2"/>
        <v>-21123564.640000001</v>
      </c>
      <c r="K143">
        <v>-2529221.54</v>
      </c>
      <c r="L143">
        <v>-777094</v>
      </c>
      <c r="M143">
        <v>-3006023.44</v>
      </c>
      <c r="N143">
        <v>-1693912.8</v>
      </c>
      <c r="O143">
        <v>-3718421.69</v>
      </c>
      <c r="P143">
        <v>-3345982.04</v>
      </c>
      <c r="Q143">
        <v>-199000.1</v>
      </c>
      <c r="R143">
        <v>-2421178</v>
      </c>
      <c r="T143">
        <v>-1045537.59</v>
      </c>
      <c r="U143">
        <v>-2025317</v>
      </c>
      <c r="V143">
        <v>-1700425</v>
      </c>
      <c r="W143">
        <v>-21123564.640000001</v>
      </c>
      <c r="X143">
        <v>-16585364.779999999</v>
      </c>
      <c r="Z143">
        <v>-22031673.710000001</v>
      </c>
      <c r="AA143">
        <v>-27980407.460000001</v>
      </c>
      <c r="AB143">
        <v>-9319541.7699999996</v>
      </c>
      <c r="AD143">
        <v>-136992</v>
      </c>
      <c r="AE143">
        <v>-127245803.88</v>
      </c>
      <c r="AG143">
        <v>-35558195.490000002</v>
      </c>
      <c r="AH143">
        <v>-3855247.37</v>
      </c>
      <c r="AJ143">
        <v>-256162.5</v>
      </c>
      <c r="AK143">
        <v>-48073128.229999997</v>
      </c>
      <c r="AL143">
        <v>-5411332.3300000001</v>
      </c>
      <c r="AM143">
        <v>-27437705.780000001</v>
      </c>
      <c r="AN143">
        <v>-29187936.390000001</v>
      </c>
      <c r="AO143">
        <v>-19409786.620000001</v>
      </c>
      <c r="AP143">
        <v>-3357260.79</v>
      </c>
      <c r="AQ143">
        <v>-17390271.870000001</v>
      </c>
      <c r="AR143">
        <v>-600449.92000000004</v>
      </c>
      <c r="AS143">
        <v>-204434428.05000001</v>
      </c>
      <c r="AT143">
        <v>-3107986</v>
      </c>
      <c r="AX143">
        <v>-4318266.9000000004</v>
      </c>
      <c r="AY143">
        <v>-4122414.91</v>
      </c>
      <c r="AZ143">
        <v>-103727.03999999999</v>
      </c>
      <c r="BA143">
        <v>-766634.14</v>
      </c>
      <c r="BB143">
        <v>-492799.63</v>
      </c>
      <c r="BC143">
        <v>-704934.14</v>
      </c>
      <c r="BD143">
        <v>-688052.85</v>
      </c>
      <c r="BE143">
        <v>-2006551.29</v>
      </c>
      <c r="BF143">
        <v>-4057392</v>
      </c>
      <c r="BI143">
        <v>-724999</v>
      </c>
      <c r="BL143">
        <v>-4143005.67</v>
      </c>
    </row>
    <row r="144" spans="1:64">
      <c r="A144" s="77">
        <v>1</v>
      </c>
      <c r="B144" s="78" t="s">
        <v>903</v>
      </c>
      <c r="C144" s="79" t="s">
        <v>905</v>
      </c>
      <c r="D144" s="79">
        <v>1.2</v>
      </c>
      <c r="E144" s="78"/>
      <c r="F144" s="79">
        <v>6</v>
      </c>
      <c r="G144" s="79"/>
      <c r="H144" s="33">
        <v>1205030106.1010001</v>
      </c>
      <c r="I144" s="31" t="s">
        <v>212</v>
      </c>
      <c r="J144">
        <f t="shared" si="2"/>
        <v>0</v>
      </c>
      <c r="AH144">
        <v>1009309</v>
      </c>
      <c r="AJ144">
        <v>980000</v>
      </c>
      <c r="AS144">
        <v>877103</v>
      </c>
    </row>
    <row r="145" spans="1:64">
      <c r="A145" s="77">
        <v>1</v>
      </c>
      <c r="B145" s="78" t="s">
        <v>903</v>
      </c>
      <c r="C145" s="79" t="s">
        <v>905</v>
      </c>
      <c r="D145" s="79">
        <v>1.2</v>
      </c>
      <c r="E145" s="78"/>
      <c r="F145" s="79">
        <v>6</v>
      </c>
      <c r="G145" s="79"/>
      <c r="H145" s="33">
        <v>1205030107.1010001</v>
      </c>
      <c r="I145" s="31" t="s">
        <v>213</v>
      </c>
      <c r="J145">
        <f t="shared" si="2"/>
        <v>0</v>
      </c>
    </row>
    <row r="146" spans="1:64">
      <c r="A146" s="77">
        <v>1</v>
      </c>
      <c r="B146" s="78" t="s">
        <v>903</v>
      </c>
      <c r="C146" s="79" t="s">
        <v>905</v>
      </c>
      <c r="D146" s="79">
        <v>1.2</v>
      </c>
      <c r="E146" s="78"/>
      <c r="F146" s="79">
        <v>6</v>
      </c>
      <c r="G146" s="79"/>
      <c r="H146" s="33">
        <v>1205030108.1010001</v>
      </c>
      <c r="I146" s="31" t="s">
        <v>214</v>
      </c>
      <c r="J146">
        <f t="shared" si="2"/>
        <v>0</v>
      </c>
      <c r="AH146">
        <v>-10093.09</v>
      </c>
      <c r="AJ146">
        <v>-122500</v>
      </c>
      <c r="AS146">
        <v>-50805.93</v>
      </c>
    </row>
    <row r="147" spans="1:64">
      <c r="A147" s="77">
        <v>1</v>
      </c>
      <c r="B147" s="78" t="s">
        <v>903</v>
      </c>
      <c r="C147" s="79" t="s">
        <v>905</v>
      </c>
      <c r="D147" s="79">
        <v>1.2</v>
      </c>
      <c r="E147" s="78"/>
      <c r="F147" s="79">
        <v>6</v>
      </c>
      <c r="G147" s="79"/>
      <c r="H147" s="33">
        <v>1205040101.1010001</v>
      </c>
      <c r="I147" s="31" t="s">
        <v>215</v>
      </c>
      <c r="J147">
        <f t="shared" si="2"/>
        <v>21853632.329999998</v>
      </c>
      <c r="L147">
        <v>1337765</v>
      </c>
      <c r="N147">
        <v>550000</v>
      </c>
      <c r="O147">
        <v>580000</v>
      </c>
      <c r="P147">
        <v>1406400</v>
      </c>
      <c r="Q147">
        <v>241600</v>
      </c>
      <c r="R147">
        <v>289565</v>
      </c>
      <c r="S147">
        <v>1721793</v>
      </c>
      <c r="T147">
        <v>2744700</v>
      </c>
      <c r="V147">
        <v>2963000</v>
      </c>
      <c r="W147">
        <v>21853632.329999998</v>
      </c>
      <c r="Y147">
        <v>5470000</v>
      </c>
      <c r="AA147">
        <v>3648592.92</v>
      </c>
      <c r="AC147">
        <v>6260219</v>
      </c>
      <c r="AE147">
        <v>24877315.300000001</v>
      </c>
      <c r="AG147">
        <v>529000</v>
      </c>
      <c r="AH147">
        <v>10449375</v>
      </c>
      <c r="AI147">
        <v>932100</v>
      </c>
      <c r="AK147">
        <v>5933173</v>
      </c>
      <c r="AL147">
        <v>11059090</v>
      </c>
      <c r="AM147">
        <v>8081287.7999999998</v>
      </c>
      <c r="AN147">
        <v>22406285</v>
      </c>
      <c r="AO147">
        <v>7347470</v>
      </c>
      <c r="AP147">
        <v>270000</v>
      </c>
      <c r="AQ147">
        <v>10778200</v>
      </c>
      <c r="AR147">
        <v>15497523.960000001</v>
      </c>
      <c r="AS147">
        <v>367000</v>
      </c>
      <c r="AW147">
        <v>1175000</v>
      </c>
      <c r="AX147">
        <v>8846136</v>
      </c>
      <c r="BA147">
        <v>8089935</v>
      </c>
      <c r="BB147">
        <v>2245100</v>
      </c>
      <c r="BC147">
        <v>1272222</v>
      </c>
      <c r="BD147">
        <v>10123714.16</v>
      </c>
      <c r="BE147">
        <v>8432000</v>
      </c>
      <c r="BG147">
        <v>254000</v>
      </c>
      <c r="BK147">
        <v>254000</v>
      </c>
    </row>
    <row r="148" spans="1:64">
      <c r="A148" s="77">
        <v>1</v>
      </c>
      <c r="B148" s="78" t="s">
        <v>903</v>
      </c>
      <c r="C148" s="79" t="s">
        <v>905</v>
      </c>
      <c r="D148" s="79">
        <v>1.2</v>
      </c>
      <c r="E148" s="78"/>
      <c r="F148" s="79">
        <v>6</v>
      </c>
      <c r="G148" s="79"/>
      <c r="H148" s="30">
        <v>1205040101.102</v>
      </c>
      <c r="I148" s="32" t="s">
        <v>216</v>
      </c>
      <c r="J148">
        <f t="shared" si="2"/>
        <v>0</v>
      </c>
      <c r="K148">
        <v>435000</v>
      </c>
      <c r="L148">
        <v>1065000</v>
      </c>
      <c r="M148">
        <v>670000</v>
      </c>
      <c r="N148">
        <v>1630000</v>
      </c>
      <c r="P148">
        <v>2640000</v>
      </c>
      <c r="R148">
        <v>670000</v>
      </c>
      <c r="S148">
        <v>1370000</v>
      </c>
      <c r="V148">
        <v>1997000</v>
      </c>
      <c r="AD148">
        <v>1819742</v>
      </c>
      <c r="AT148">
        <v>1206000</v>
      </c>
      <c r="AW148">
        <v>5449985</v>
      </c>
      <c r="AX148">
        <v>900000</v>
      </c>
      <c r="AY148">
        <v>1475000</v>
      </c>
      <c r="AZ148">
        <v>815524</v>
      </c>
      <c r="BA148">
        <v>1707516</v>
      </c>
      <c r="BB148">
        <v>4713500</v>
      </c>
      <c r="BC148">
        <v>1884400</v>
      </c>
      <c r="BL148">
        <v>2030000</v>
      </c>
    </row>
    <row r="149" spans="1:64">
      <c r="A149" s="77">
        <v>1</v>
      </c>
      <c r="B149" s="78" t="s">
        <v>903</v>
      </c>
      <c r="C149" s="79" t="s">
        <v>905</v>
      </c>
      <c r="D149" s="79">
        <v>1.2</v>
      </c>
      <c r="E149" s="78"/>
      <c r="F149" s="79">
        <v>6</v>
      </c>
      <c r="G149" s="79"/>
      <c r="H149" s="30">
        <v>1205040101.1029999</v>
      </c>
      <c r="I149" s="32" t="s">
        <v>217</v>
      </c>
      <c r="J149">
        <f t="shared" si="2"/>
        <v>0</v>
      </c>
      <c r="L149">
        <v>2400000</v>
      </c>
      <c r="N149">
        <v>4817140</v>
      </c>
      <c r="P149">
        <v>3512000</v>
      </c>
      <c r="R149">
        <v>3634000</v>
      </c>
      <c r="S149">
        <v>4350620</v>
      </c>
      <c r="AD149">
        <v>1066877</v>
      </c>
      <c r="AE149">
        <v>85089999</v>
      </c>
      <c r="AT149">
        <v>4911949.41</v>
      </c>
      <c r="AV149">
        <v>9280000</v>
      </c>
      <c r="AX149">
        <v>4990000</v>
      </c>
      <c r="AY149">
        <v>4570430</v>
      </c>
      <c r="AZ149">
        <v>5310000</v>
      </c>
      <c r="BA149">
        <v>3945000</v>
      </c>
      <c r="BB149">
        <v>118411.21</v>
      </c>
      <c r="BC149">
        <v>1800000</v>
      </c>
      <c r="BD149">
        <v>974450</v>
      </c>
      <c r="BL149">
        <v>450000</v>
      </c>
    </row>
    <row r="150" spans="1:64">
      <c r="A150" s="77">
        <v>1</v>
      </c>
      <c r="B150" s="78" t="s">
        <v>903</v>
      </c>
      <c r="C150" s="79" t="s">
        <v>905</v>
      </c>
      <c r="D150" s="79">
        <v>1.2</v>
      </c>
      <c r="E150" s="78"/>
      <c r="F150" s="79">
        <v>6</v>
      </c>
      <c r="G150" s="79"/>
      <c r="H150" s="30">
        <v>1205040101.1040001</v>
      </c>
      <c r="I150" s="32" t="s">
        <v>218</v>
      </c>
      <c r="J150">
        <f t="shared" si="2"/>
        <v>0</v>
      </c>
      <c r="K150">
        <v>1288000</v>
      </c>
      <c r="S150">
        <v>135000</v>
      </c>
      <c r="V150">
        <v>1201901.8500000001</v>
      </c>
      <c r="AZ150">
        <v>80000</v>
      </c>
      <c r="BB150">
        <v>1209500</v>
      </c>
      <c r="BC150">
        <v>1206714.6599999999</v>
      </c>
    </row>
    <row r="151" spans="1:64">
      <c r="A151" s="77">
        <v>1</v>
      </c>
      <c r="B151" s="78" t="s">
        <v>903</v>
      </c>
      <c r="C151" s="79" t="s">
        <v>905</v>
      </c>
      <c r="D151" s="79">
        <v>1.2</v>
      </c>
      <c r="E151" s="78"/>
      <c r="F151" s="79">
        <v>6</v>
      </c>
      <c r="G151" s="79"/>
      <c r="H151" s="33">
        <v>1205040101.105</v>
      </c>
      <c r="I151" s="31" t="s">
        <v>219</v>
      </c>
      <c r="J151">
        <f t="shared" si="2"/>
        <v>0</v>
      </c>
    </row>
    <row r="152" spans="1:64">
      <c r="A152" s="77">
        <v>1</v>
      </c>
      <c r="B152" s="78" t="s">
        <v>903</v>
      </c>
      <c r="C152" s="79" t="s">
        <v>905</v>
      </c>
      <c r="D152" s="79">
        <v>1.2</v>
      </c>
      <c r="E152" s="78"/>
      <c r="F152" s="79">
        <v>6</v>
      </c>
      <c r="G152" s="79"/>
      <c r="H152" s="33">
        <v>1205040101.1059999</v>
      </c>
      <c r="I152" s="31" t="s">
        <v>220</v>
      </c>
      <c r="J152">
        <f t="shared" si="2"/>
        <v>0</v>
      </c>
      <c r="K152">
        <v>1558000</v>
      </c>
      <c r="M152">
        <v>1771400</v>
      </c>
      <c r="N152">
        <v>621327</v>
      </c>
      <c r="O152">
        <v>512000</v>
      </c>
      <c r="V152">
        <v>4553500</v>
      </c>
      <c r="X152">
        <v>586000</v>
      </c>
      <c r="AE152">
        <v>3860730.49</v>
      </c>
      <c r="AT152">
        <v>1595123</v>
      </c>
      <c r="AY152">
        <v>1819510</v>
      </c>
      <c r="AZ152">
        <v>11730600</v>
      </c>
      <c r="BB152">
        <v>4539000</v>
      </c>
      <c r="BC152">
        <v>3138000</v>
      </c>
      <c r="BL152">
        <v>1217800</v>
      </c>
    </row>
    <row r="153" spans="1:64">
      <c r="A153" s="77">
        <v>1</v>
      </c>
      <c r="B153" s="78" t="s">
        <v>903</v>
      </c>
      <c r="C153" s="79" t="s">
        <v>905</v>
      </c>
      <c r="D153" s="79">
        <v>1.2</v>
      </c>
      <c r="E153" s="78"/>
      <c r="F153" s="79">
        <v>6</v>
      </c>
      <c r="G153" s="79"/>
      <c r="H153" s="33">
        <v>1205040102.1010001</v>
      </c>
      <c r="I153" s="31" t="s">
        <v>221</v>
      </c>
      <c r="J153">
        <f t="shared" si="2"/>
        <v>0</v>
      </c>
    </row>
    <row r="154" spans="1:64">
      <c r="A154" s="77">
        <v>1</v>
      </c>
      <c r="B154" s="78" t="s">
        <v>903</v>
      </c>
      <c r="C154" s="79" t="s">
        <v>905</v>
      </c>
      <c r="D154" s="79">
        <v>1.2</v>
      </c>
      <c r="E154" s="78"/>
      <c r="F154" s="79">
        <v>6</v>
      </c>
      <c r="G154" s="79"/>
      <c r="H154" s="30">
        <v>1205040102.102</v>
      </c>
      <c r="I154" s="32" t="s">
        <v>222</v>
      </c>
      <c r="J154">
        <f t="shared" si="2"/>
        <v>0</v>
      </c>
    </row>
    <row r="155" spans="1:64">
      <c r="A155" s="77">
        <v>1</v>
      </c>
      <c r="B155" s="78" t="s">
        <v>903</v>
      </c>
      <c r="C155" s="79" t="s">
        <v>905</v>
      </c>
      <c r="D155" s="79">
        <v>1.2</v>
      </c>
      <c r="E155" s="78"/>
      <c r="F155" s="79">
        <v>6</v>
      </c>
      <c r="G155" s="79"/>
      <c r="H155" s="30">
        <v>1205040102.1029999</v>
      </c>
      <c r="I155" s="32" t="s">
        <v>223</v>
      </c>
      <c r="J155">
        <f t="shared" si="2"/>
        <v>0</v>
      </c>
    </row>
    <row r="156" spans="1:64">
      <c r="A156" s="77">
        <v>1</v>
      </c>
      <c r="B156" s="78" t="s">
        <v>903</v>
      </c>
      <c r="C156" s="79" t="s">
        <v>905</v>
      </c>
      <c r="D156" s="79">
        <v>1.2</v>
      </c>
      <c r="E156" s="78"/>
      <c r="F156" s="79">
        <v>6</v>
      </c>
      <c r="G156" s="79"/>
      <c r="H156" s="33">
        <v>1205040102.1040001</v>
      </c>
      <c r="I156" s="31" t="s">
        <v>224</v>
      </c>
      <c r="J156">
        <f t="shared" si="2"/>
        <v>0</v>
      </c>
    </row>
    <row r="157" spans="1:64">
      <c r="A157" s="77">
        <v>1</v>
      </c>
      <c r="B157" s="78" t="s">
        <v>903</v>
      </c>
      <c r="C157" s="79" t="s">
        <v>905</v>
      </c>
      <c r="D157" s="79">
        <v>1.2</v>
      </c>
      <c r="E157" s="78"/>
      <c r="F157" s="79">
        <v>6</v>
      </c>
      <c r="G157" s="79"/>
      <c r="H157" s="30">
        <v>1205040102.105</v>
      </c>
      <c r="I157" s="32" t="s">
        <v>225</v>
      </c>
      <c r="J157">
        <f t="shared" si="2"/>
        <v>0</v>
      </c>
    </row>
    <row r="158" spans="1:64">
      <c r="A158" s="77">
        <v>1</v>
      </c>
      <c r="B158" s="78" t="s">
        <v>903</v>
      </c>
      <c r="C158" s="79" t="s">
        <v>905</v>
      </c>
      <c r="D158" s="79">
        <v>1.2</v>
      </c>
      <c r="E158" s="78"/>
      <c r="F158" s="79">
        <v>6</v>
      </c>
      <c r="G158" s="79"/>
      <c r="H158" s="30">
        <v>1205040102.1059999</v>
      </c>
      <c r="I158" s="32" t="s">
        <v>226</v>
      </c>
      <c r="J158">
        <f t="shared" si="2"/>
        <v>0</v>
      </c>
    </row>
    <row r="159" spans="1:64">
      <c r="A159" s="77">
        <v>1</v>
      </c>
      <c r="B159" s="78" t="s">
        <v>903</v>
      </c>
      <c r="C159" s="79" t="s">
        <v>905</v>
      </c>
      <c r="D159" s="79">
        <v>1.2</v>
      </c>
      <c r="E159" s="78"/>
      <c r="F159" s="79">
        <v>6</v>
      </c>
      <c r="G159" s="79"/>
      <c r="H159" s="33">
        <v>1205040103.1010001</v>
      </c>
      <c r="I159" s="31" t="s">
        <v>227</v>
      </c>
      <c r="J159">
        <f t="shared" si="2"/>
        <v>-21810628.949999999</v>
      </c>
      <c r="L159">
        <v>-1337761</v>
      </c>
      <c r="N159">
        <v>-505999.61</v>
      </c>
      <c r="O159">
        <v>-164332.60999999999</v>
      </c>
      <c r="P159">
        <v>-1406396</v>
      </c>
      <c r="Q159">
        <v>-136906.59</v>
      </c>
      <c r="R159">
        <v>-276628.74</v>
      </c>
      <c r="S159">
        <v>-1653188.66</v>
      </c>
      <c r="T159">
        <v>-2744158.08</v>
      </c>
      <c r="V159">
        <v>-1674111.11</v>
      </c>
      <c r="W159">
        <v>-21810628.949999999</v>
      </c>
      <c r="Y159">
        <v>-3238236.4</v>
      </c>
      <c r="AA159">
        <v>-1000999</v>
      </c>
      <c r="AC159">
        <v>-4994924.4000000004</v>
      </c>
      <c r="AE159">
        <v>-630320.88</v>
      </c>
      <c r="AG159">
        <v>-528998</v>
      </c>
      <c r="AH159">
        <v>-10436649.890000001</v>
      </c>
      <c r="AI159">
        <v>-75221.67</v>
      </c>
      <c r="AK159">
        <v>-2960948.78</v>
      </c>
      <c r="AL159">
        <v>-10862325.33</v>
      </c>
      <c r="AM159">
        <v>-8077592.1799999997</v>
      </c>
      <c r="AN159">
        <v>-5770064.9000000004</v>
      </c>
      <c r="AO159">
        <v>-3772469.11</v>
      </c>
      <c r="AP159">
        <v>-95400</v>
      </c>
      <c r="AQ159">
        <v>-10778193</v>
      </c>
      <c r="AR159">
        <v>-11297340.779999999</v>
      </c>
      <c r="AS159">
        <v>-365729.79</v>
      </c>
      <c r="AW159">
        <v>-1148297.0900000001</v>
      </c>
      <c r="AX159">
        <v>-8702653.1500000004</v>
      </c>
      <c r="BA159">
        <v>-4871843.3899999997</v>
      </c>
      <c r="BB159">
        <v>-1459911.9</v>
      </c>
      <c r="BC159">
        <v>-593347.66</v>
      </c>
      <c r="BD159">
        <v>-5290199.6500000004</v>
      </c>
      <c r="BE159">
        <v>-8431995</v>
      </c>
      <c r="BG159">
        <v>-148166.67000000001</v>
      </c>
      <c r="BK159">
        <v>-148166.67000000001</v>
      </c>
    </row>
    <row r="160" spans="1:64">
      <c r="A160" s="77">
        <v>1</v>
      </c>
      <c r="B160" s="78" t="s">
        <v>903</v>
      </c>
      <c r="C160" s="79" t="s">
        <v>905</v>
      </c>
      <c r="D160" s="79">
        <v>1.2</v>
      </c>
      <c r="E160" s="78"/>
      <c r="F160" s="79">
        <v>6</v>
      </c>
      <c r="G160" s="79"/>
      <c r="H160" s="33">
        <v>1205040103.102</v>
      </c>
      <c r="I160" s="31" t="s">
        <v>228</v>
      </c>
      <c r="J160">
        <f t="shared" si="2"/>
        <v>0</v>
      </c>
      <c r="K160">
        <v>-427749.54</v>
      </c>
      <c r="L160">
        <v>-1064999</v>
      </c>
      <c r="M160">
        <v>-669999</v>
      </c>
      <c r="N160">
        <v>-1407232.94</v>
      </c>
      <c r="P160">
        <v>-2639998</v>
      </c>
      <c r="R160">
        <v>-669999</v>
      </c>
      <c r="S160">
        <v>-1369999</v>
      </c>
      <c r="V160">
        <v>-1830583.33</v>
      </c>
      <c r="AD160">
        <v>-1676157</v>
      </c>
      <c r="AT160">
        <v>-1205996</v>
      </c>
      <c r="AW160">
        <v>-5449983</v>
      </c>
      <c r="AX160">
        <v>-899999</v>
      </c>
      <c r="AY160">
        <v>-1474999</v>
      </c>
      <c r="AZ160">
        <v>-544387.81000000006</v>
      </c>
      <c r="BA160">
        <v>-1707515</v>
      </c>
      <c r="BB160">
        <v>-2199632.87</v>
      </c>
      <c r="BC160">
        <v>-1233863.08</v>
      </c>
      <c r="BL160">
        <v>-2029999</v>
      </c>
    </row>
    <row r="161" spans="1:64">
      <c r="A161" s="77">
        <v>1</v>
      </c>
      <c r="B161" s="78" t="s">
        <v>903</v>
      </c>
      <c r="C161" s="79" t="s">
        <v>905</v>
      </c>
      <c r="D161" s="79">
        <v>1.2</v>
      </c>
      <c r="E161" s="78"/>
      <c r="F161" s="79">
        <v>6</v>
      </c>
      <c r="G161" s="79"/>
      <c r="H161" s="33">
        <v>1205040103.1029999</v>
      </c>
      <c r="I161" s="31" t="s">
        <v>229</v>
      </c>
      <c r="J161">
        <f t="shared" si="2"/>
        <v>0</v>
      </c>
      <c r="L161">
        <v>-2399999</v>
      </c>
      <c r="N161">
        <v>-4768968.21</v>
      </c>
      <c r="P161">
        <v>-3511999</v>
      </c>
      <c r="R161">
        <v>-3633999</v>
      </c>
      <c r="S161">
        <v>-4350619</v>
      </c>
      <c r="AD161">
        <v>-883900</v>
      </c>
      <c r="AE161">
        <v>-24455954.5</v>
      </c>
      <c r="AT161">
        <v>-4728129.84</v>
      </c>
      <c r="AV161">
        <v>-2371555.75</v>
      </c>
      <c r="AX161">
        <v>-4656899.47</v>
      </c>
      <c r="AY161">
        <v>-4570429</v>
      </c>
      <c r="AZ161">
        <v>-4771798.08</v>
      </c>
      <c r="BA161">
        <v>-3682000</v>
      </c>
      <c r="BB161">
        <v>-49748.85</v>
      </c>
      <c r="BC161">
        <v>-1001515.72</v>
      </c>
      <c r="BD161">
        <v>-8013.17</v>
      </c>
      <c r="BL161">
        <v>-449999</v>
      </c>
    </row>
    <row r="162" spans="1:64">
      <c r="A162" s="77">
        <v>1</v>
      </c>
      <c r="B162" s="78" t="s">
        <v>903</v>
      </c>
      <c r="C162" s="79" t="s">
        <v>905</v>
      </c>
      <c r="D162" s="79">
        <v>1.2</v>
      </c>
      <c r="E162" s="78"/>
      <c r="F162" s="79">
        <v>6</v>
      </c>
      <c r="G162" s="79"/>
      <c r="H162" s="33">
        <v>1205040103.1040001</v>
      </c>
      <c r="I162" s="31" t="s">
        <v>230</v>
      </c>
      <c r="J162">
        <f t="shared" si="2"/>
        <v>0</v>
      </c>
      <c r="K162">
        <v>-1287999</v>
      </c>
      <c r="S162">
        <v>-134999</v>
      </c>
      <c r="V162">
        <v>-801267.9</v>
      </c>
      <c r="AZ162">
        <v>-79999</v>
      </c>
      <c r="BB162">
        <v>-564432.87</v>
      </c>
      <c r="BC162">
        <v>-785063.78</v>
      </c>
    </row>
    <row r="163" spans="1:64">
      <c r="A163" s="77">
        <v>1</v>
      </c>
      <c r="B163" s="78" t="s">
        <v>903</v>
      </c>
      <c r="C163" s="79" t="s">
        <v>905</v>
      </c>
      <c r="D163" s="79">
        <v>1.2</v>
      </c>
      <c r="E163" s="78"/>
      <c r="F163" s="79">
        <v>6</v>
      </c>
      <c r="G163" s="79"/>
      <c r="H163" s="30">
        <v>1205040103.105</v>
      </c>
      <c r="I163" s="31" t="s">
        <v>231</v>
      </c>
      <c r="J163">
        <f t="shared" si="2"/>
        <v>0</v>
      </c>
    </row>
    <row r="164" spans="1:64">
      <c r="A164" s="77">
        <v>1</v>
      </c>
      <c r="B164" s="78" t="s">
        <v>903</v>
      </c>
      <c r="C164" s="79" t="s">
        <v>905</v>
      </c>
      <c r="D164" s="79">
        <v>1.2</v>
      </c>
      <c r="E164" s="78"/>
      <c r="F164" s="79">
        <v>6</v>
      </c>
      <c r="G164" s="79"/>
      <c r="H164" s="30">
        <v>1205040103.1059999</v>
      </c>
      <c r="I164" s="31" t="s">
        <v>232</v>
      </c>
      <c r="J164">
        <f t="shared" si="2"/>
        <v>0</v>
      </c>
      <c r="K164">
        <v>-1557999.75</v>
      </c>
      <c r="M164">
        <v>-1771396</v>
      </c>
      <c r="N164">
        <v>-432404.35</v>
      </c>
      <c r="O164">
        <v>-511900</v>
      </c>
      <c r="V164">
        <v>-4052441.67</v>
      </c>
      <c r="X164">
        <v>-585999</v>
      </c>
      <c r="AE164">
        <v>-405462.3</v>
      </c>
      <c r="AT164">
        <v>-1595117</v>
      </c>
      <c r="AY164">
        <v>-1812901.56</v>
      </c>
      <c r="AZ164">
        <v>-11361195.539999999</v>
      </c>
      <c r="BB164">
        <v>-4305533.63</v>
      </c>
      <c r="BC164">
        <v>-2833476.59</v>
      </c>
      <c r="BL164">
        <v>-1217800</v>
      </c>
    </row>
    <row r="165" spans="1:64">
      <c r="A165" s="77">
        <v>1</v>
      </c>
      <c r="B165" s="78" t="s">
        <v>903</v>
      </c>
      <c r="C165" s="79" t="s">
        <v>905</v>
      </c>
      <c r="D165" s="79">
        <v>1.2</v>
      </c>
      <c r="E165" s="78"/>
      <c r="F165" s="79">
        <v>6</v>
      </c>
      <c r="G165" s="79"/>
      <c r="H165" s="30">
        <v>1205050101.1010001</v>
      </c>
      <c r="I165" s="31" t="s">
        <v>233</v>
      </c>
      <c r="J165">
        <f t="shared" si="2"/>
        <v>0</v>
      </c>
      <c r="K165">
        <v>106318844</v>
      </c>
      <c r="L165">
        <v>269000</v>
      </c>
      <c r="M165">
        <v>7579736</v>
      </c>
      <c r="N165">
        <v>10602692</v>
      </c>
      <c r="O165">
        <v>8955762</v>
      </c>
      <c r="P165">
        <v>11333400</v>
      </c>
      <c r="R165">
        <v>7630100</v>
      </c>
      <c r="S165">
        <v>7630100</v>
      </c>
      <c r="T165">
        <v>18387415</v>
      </c>
      <c r="Y165">
        <v>6480400</v>
      </c>
      <c r="AD165">
        <v>28735</v>
      </c>
      <c r="AE165">
        <v>102714339</v>
      </c>
      <c r="AG165">
        <v>7900000</v>
      </c>
      <c r="AH165">
        <v>8865829</v>
      </c>
      <c r="AI165">
        <v>24309880</v>
      </c>
      <c r="AJ165">
        <v>16169424</v>
      </c>
      <c r="AK165">
        <v>87500</v>
      </c>
      <c r="AL165">
        <v>2327103</v>
      </c>
      <c r="AM165">
        <v>1935388</v>
      </c>
      <c r="AN165">
        <v>725000</v>
      </c>
      <c r="AO165">
        <v>1920600</v>
      </c>
      <c r="AP165">
        <v>1738000</v>
      </c>
      <c r="AQ165">
        <v>12761367.32</v>
      </c>
      <c r="AR165">
        <v>2007276</v>
      </c>
      <c r="AS165">
        <v>10051634</v>
      </c>
      <c r="AT165">
        <v>741800</v>
      </c>
      <c r="AW165">
        <v>1345659.09</v>
      </c>
      <c r="AZ165">
        <v>8640000</v>
      </c>
      <c r="BA165">
        <v>99000</v>
      </c>
      <c r="BE165">
        <v>25550000</v>
      </c>
      <c r="BF165">
        <v>12379500</v>
      </c>
      <c r="BG165">
        <v>7586687</v>
      </c>
      <c r="BI165">
        <v>647945</v>
      </c>
      <c r="BK165">
        <v>13860965</v>
      </c>
      <c r="BL165">
        <v>4449485</v>
      </c>
    </row>
    <row r="166" spans="1:64">
      <c r="A166" s="77">
        <v>1</v>
      </c>
      <c r="B166" s="78" t="s">
        <v>903</v>
      </c>
      <c r="C166" s="79" t="s">
        <v>905</v>
      </c>
      <c r="D166" s="79">
        <v>1.2</v>
      </c>
      <c r="E166" s="78"/>
      <c r="F166" s="79">
        <v>6</v>
      </c>
      <c r="G166" s="79"/>
      <c r="H166" s="30">
        <v>1205050101.102</v>
      </c>
      <c r="I166" s="32" t="s">
        <v>234</v>
      </c>
      <c r="J166">
        <f t="shared" si="2"/>
        <v>3056716</v>
      </c>
      <c r="K166">
        <v>367112818.19999999</v>
      </c>
      <c r="L166">
        <v>15110089.43</v>
      </c>
      <c r="M166">
        <v>13124514</v>
      </c>
      <c r="N166">
        <v>19669567</v>
      </c>
      <c r="O166">
        <v>686500</v>
      </c>
      <c r="P166">
        <v>73023078</v>
      </c>
      <c r="Q166">
        <v>705760</v>
      </c>
      <c r="R166">
        <v>28681586</v>
      </c>
      <c r="S166">
        <v>12123786</v>
      </c>
      <c r="T166">
        <v>9968300</v>
      </c>
      <c r="U166">
        <v>2100295</v>
      </c>
      <c r="V166">
        <v>9540100</v>
      </c>
      <c r="W166">
        <v>3056716</v>
      </c>
      <c r="X166">
        <v>936960</v>
      </c>
      <c r="Y166">
        <v>33359100</v>
      </c>
      <c r="AB166">
        <v>25925345</v>
      </c>
      <c r="AE166">
        <v>43795000</v>
      </c>
      <c r="AF166">
        <v>7457731.5700000003</v>
      </c>
      <c r="AH166">
        <v>31197953</v>
      </c>
      <c r="AT166">
        <v>9164773.1999999993</v>
      </c>
      <c r="AU166">
        <v>5407968</v>
      </c>
      <c r="AV166">
        <v>10013342.48</v>
      </c>
      <c r="AW166">
        <v>3393819.29</v>
      </c>
      <c r="AX166">
        <v>5416746</v>
      </c>
      <c r="AY166">
        <v>4695304.25</v>
      </c>
      <c r="AZ166">
        <v>42930054</v>
      </c>
      <c r="BA166">
        <v>3411295.94</v>
      </c>
      <c r="BB166">
        <v>1400000</v>
      </c>
      <c r="BC166">
        <v>1723324</v>
      </c>
      <c r="BD166">
        <v>668477.43000000005</v>
      </c>
      <c r="BE166">
        <v>25393450</v>
      </c>
      <c r="BF166">
        <v>11849100</v>
      </c>
      <c r="BG166">
        <v>31466507.57</v>
      </c>
      <c r="BH166">
        <v>42285582.219999999</v>
      </c>
      <c r="BI166">
        <v>2450612.48</v>
      </c>
      <c r="BK166">
        <v>1101455</v>
      </c>
      <c r="BL166">
        <v>1932000</v>
      </c>
    </row>
    <row r="167" spans="1:64">
      <c r="A167" s="77">
        <v>1</v>
      </c>
      <c r="B167" s="78" t="s">
        <v>903</v>
      </c>
      <c r="C167" s="79" t="s">
        <v>905</v>
      </c>
      <c r="D167" s="79">
        <v>1.2</v>
      </c>
      <c r="E167" s="78"/>
      <c r="F167" s="79">
        <v>6</v>
      </c>
      <c r="G167" s="79"/>
      <c r="H167" s="33">
        <v>1205050101.1029999</v>
      </c>
      <c r="I167" s="31" t="s">
        <v>235</v>
      </c>
      <c r="J167">
        <f t="shared" si="2"/>
        <v>4512000</v>
      </c>
      <c r="K167">
        <v>4457950</v>
      </c>
      <c r="L167">
        <v>506400</v>
      </c>
      <c r="M167">
        <v>3395460</v>
      </c>
      <c r="N167">
        <v>7596816</v>
      </c>
      <c r="O167">
        <v>5157920</v>
      </c>
      <c r="P167">
        <v>14901321.9</v>
      </c>
      <c r="Q167">
        <v>619240</v>
      </c>
      <c r="S167">
        <v>1009700</v>
      </c>
      <c r="T167">
        <v>88000</v>
      </c>
      <c r="U167">
        <v>876784</v>
      </c>
      <c r="V167">
        <v>3883000</v>
      </c>
      <c r="W167">
        <v>4512000</v>
      </c>
      <c r="Y167">
        <v>9144691.7200000007</v>
      </c>
      <c r="Z167">
        <v>2461629.35</v>
      </c>
      <c r="AB167">
        <v>4953931.6399999997</v>
      </c>
      <c r="AD167">
        <v>948563.17</v>
      </c>
      <c r="AF167">
        <v>300000</v>
      </c>
      <c r="AG167">
        <v>7998449</v>
      </c>
      <c r="AH167">
        <v>2187005.7400000002</v>
      </c>
      <c r="AI167">
        <v>50250486.710000001</v>
      </c>
      <c r="AJ167">
        <v>40260855</v>
      </c>
      <c r="AK167">
        <v>7569967.5199999996</v>
      </c>
      <c r="AL167">
        <v>48831052</v>
      </c>
      <c r="AM167">
        <v>30295574</v>
      </c>
      <c r="AN167">
        <v>3831899</v>
      </c>
      <c r="AO167">
        <v>1503775</v>
      </c>
      <c r="AP167">
        <v>23319437.800000001</v>
      </c>
      <c r="AQ167">
        <v>16980900</v>
      </c>
      <c r="AS167">
        <v>238280541</v>
      </c>
      <c r="AT167">
        <v>783400</v>
      </c>
      <c r="AU167">
        <v>6388989</v>
      </c>
      <c r="AX167">
        <v>5248750</v>
      </c>
      <c r="AY167">
        <v>449000</v>
      </c>
      <c r="AZ167">
        <v>6384000</v>
      </c>
      <c r="BA167">
        <v>3714800</v>
      </c>
      <c r="BB167">
        <v>869400</v>
      </c>
      <c r="BC167">
        <v>99500</v>
      </c>
      <c r="BD167">
        <v>3131800</v>
      </c>
      <c r="BE167">
        <v>200000</v>
      </c>
      <c r="BF167">
        <v>4159213</v>
      </c>
      <c r="BI167">
        <v>134000</v>
      </c>
    </row>
    <row r="168" spans="1:64">
      <c r="A168" s="77">
        <v>1</v>
      </c>
      <c r="B168" s="78" t="s">
        <v>903</v>
      </c>
      <c r="C168" s="79" t="s">
        <v>905</v>
      </c>
      <c r="D168" s="79">
        <v>1.2</v>
      </c>
      <c r="E168" s="78"/>
      <c r="F168" s="79">
        <v>6</v>
      </c>
      <c r="G168" s="79"/>
      <c r="H168" s="33">
        <v>1205050101.1040001</v>
      </c>
      <c r="I168" s="31" t="s">
        <v>236</v>
      </c>
      <c r="J168">
        <f t="shared" si="2"/>
        <v>15886572.619999999</v>
      </c>
      <c r="K168">
        <v>8008237.5700000003</v>
      </c>
      <c r="L168">
        <v>2486302</v>
      </c>
      <c r="N168">
        <v>2604270</v>
      </c>
      <c r="P168">
        <v>4621861.03</v>
      </c>
      <c r="Q168">
        <v>6387399</v>
      </c>
      <c r="R168">
        <v>4275625.67</v>
      </c>
      <c r="S168">
        <v>2319797.5</v>
      </c>
      <c r="T168">
        <v>5677122</v>
      </c>
      <c r="U168">
        <v>1681024</v>
      </c>
      <c r="V168">
        <v>99000</v>
      </c>
      <c r="W168">
        <v>15886572.619999999</v>
      </c>
      <c r="X168">
        <v>1768858.3</v>
      </c>
      <c r="Y168">
        <v>2887590.5</v>
      </c>
      <c r="Z168">
        <v>3370150</v>
      </c>
      <c r="AA168">
        <v>499000</v>
      </c>
      <c r="AB168">
        <v>1346649.4</v>
      </c>
      <c r="AC168">
        <v>2880252</v>
      </c>
      <c r="AD168">
        <v>1748950</v>
      </c>
      <c r="AE168">
        <v>5645800</v>
      </c>
      <c r="AF168">
        <v>2901500</v>
      </c>
      <c r="AG168">
        <v>2557045</v>
      </c>
      <c r="AH168">
        <v>920950</v>
      </c>
      <c r="AI168">
        <v>4529965</v>
      </c>
      <c r="AJ168">
        <v>1231980</v>
      </c>
      <c r="AK168">
        <v>4553375.83</v>
      </c>
      <c r="AL168">
        <v>3022351</v>
      </c>
      <c r="AM168">
        <v>5261880.18</v>
      </c>
      <c r="AN168">
        <v>3086200</v>
      </c>
      <c r="AO168">
        <v>6730319.5700000003</v>
      </c>
      <c r="AP168">
        <v>4677829.3</v>
      </c>
      <c r="AQ168">
        <v>2235231</v>
      </c>
      <c r="AR168">
        <v>4819416.09</v>
      </c>
      <c r="AS168">
        <v>14295153</v>
      </c>
      <c r="AT168">
        <v>2244518</v>
      </c>
      <c r="AV168">
        <v>5045659.28</v>
      </c>
      <c r="AW168">
        <v>5353419.9400000004</v>
      </c>
      <c r="AX168">
        <v>6270246.8200000003</v>
      </c>
      <c r="AY168">
        <v>888110</v>
      </c>
      <c r="BA168">
        <v>3510610</v>
      </c>
      <c r="BB168">
        <v>1775700</v>
      </c>
      <c r="BC168">
        <v>2108910.6</v>
      </c>
      <c r="BD168">
        <v>1947500</v>
      </c>
      <c r="BE168">
        <v>2098000</v>
      </c>
      <c r="BF168">
        <v>6338655.6799999997</v>
      </c>
      <c r="BG168">
        <v>3129545</v>
      </c>
      <c r="BH168">
        <v>6531003.5</v>
      </c>
      <c r="BI168">
        <v>2407570</v>
      </c>
      <c r="BK168">
        <v>249758</v>
      </c>
    </row>
    <row r="169" spans="1:64">
      <c r="A169" s="77">
        <v>1</v>
      </c>
      <c r="B169" s="78" t="s">
        <v>903</v>
      </c>
      <c r="C169" s="79" t="s">
        <v>905</v>
      </c>
      <c r="D169" s="79">
        <v>1.2</v>
      </c>
      <c r="E169" s="78"/>
      <c r="F169" s="79">
        <v>6</v>
      </c>
      <c r="G169" s="79"/>
      <c r="H169" s="30">
        <v>1205050101.105</v>
      </c>
      <c r="I169" s="32" t="s">
        <v>237</v>
      </c>
      <c r="J169">
        <f t="shared" si="2"/>
        <v>0</v>
      </c>
      <c r="K169">
        <v>4150964</v>
      </c>
      <c r="L169">
        <v>287650</v>
      </c>
      <c r="M169">
        <v>623000</v>
      </c>
      <c r="R169">
        <v>498500</v>
      </c>
      <c r="AE169">
        <v>2264800</v>
      </c>
      <c r="AT169">
        <v>120000</v>
      </c>
      <c r="AV169">
        <v>3325078</v>
      </c>
      <c r="AW169">
        <v>160426.70000000001</v>
      </c>
      <c r="AX169">
        <v>292200</v>
      </c>
      <c r="AY169">
        <v>13375</v>
      </c>
      <c r="AZ169">
        <v>189900</v>
      </c>
      <c r="BI169">
        <v>3602924.39</v>
      </c>
      <c r="BK169">
        <v>130000</v>
      </c>
    </row>
    <row r="170" spans="1:64">
      <c r="A170" s="77">
        <v>1</v>
      </c>
      <c r="B170" s="78" t="s">
        <v>903</v>
      </c>
      <c r="C170" s="79" t="s">
        <v>905</v>
      </c>
      <c r="D170" s="79">
        <v>1.2</v>
      </c>
      <c r="E170" s="78"/>
      <c r="F170" s="79">
        <v>6</v>
      </c>
      <c r="G170" s="79"/>
      <c r="H170" s="33">
        <v>1205050101.1059999</v>
      </c>
      <c r="I170" s="31" t="s">
        <v>238</v>
      </c>
      <c r="J170">
        <f t="shared" si="2"/>
        <v>0</v>
      </c>
      <c r="K170">
        <v>23337000</v>
      </c>
      <c r="M170">
        <v>528580</v>
      </c>
      <c r="Q170">
        <v>319587.59999999998</v>
      </c>
      <c r="U170">
        <v>2636585.75</v>
      </c>
      <c r="AT170">
        <v>537416</v>
      </c>
      <c r="AY170">
        <v>123548</v>
      </c>
      <c r="BA170">
        <v>35000</v>
      </c>
      <c r="BH170">
        <v>4000000</v>
      </c>
      <c r="BK170">
        <v>2300000</v>
      </c>
    </row>
    <row r="171" spans="1:64">
      <c r="A171" s="77">
        <v>1</v>
      </c>
      <c r="B171" s="78" t="s">
        <v>903</v>
      </c>
      <c r="C171" s="79" t="s">
        <v>905</v>
      </c>
      <c r="D171" s="79">
        <v>1.2</v>
      </c>
      <c r="E171" s="78"/>
      <c r="F171" s="79">
        <v>6</v>
      </c>
      <c r="G171" s="79"/>
      <c r="H171" s="30">
        <v>1205050101.1070001</v>
      </c>
      <c r="I171" s="32" t="s">
        <v>239</v>
      </c>
      <c r="J171">
        <f t="shared" si="2"/>
        <v>0</v>
      </c>
      <c r="K171">
        <v>15006380</v>
      </c>
      <c r="M171">
        <v>1497726.2</v>
      </c>
      <c r="Q171">
        <v>3115239.04</v>
      </c>
      <c r="S171">
        <v>253502.79</v>
      </c>
      <c r="T171">
        <v>352985.88</v>
      </c>
      <c r="AM171">
        <v>1088791.8999999999</v>
      </c>
      <c r="AU171">
        <v>745816.31</v>
      </c>
      <c r="AV171">
        <v>454732.33</v>
      </c>
      <c r="AZ171">
        <v>3123848.46</v>
      </c>
      <c r="BH171">
        <v>721500</v>
      </c>
    </row>
    <row r="172" spans="1:64">
      <c r="A172" s="77">
        <v>1</v>
      </c>
      <c r="B172" s="78" t="s">
        <v>903</v>
      </c>
      <c r="C172" s="79" t="s">
        <v>905</v>
      </c>
      <c r="D172" s="79">
        <v>1.2</v>
      </c>
      <c r="E172" s="78"/>
      <c r="F172" s="79">
        <v>6</v>
      </c>
      <c r="G172" s="79"/>
      <c r="H172" s="33">
        <v>1205050101.108</v>
      </c>
      <c r="I172" s="31" t="s">
        <v>240</v>
      </c>
      <c r="J172">
        <f t="shared" si="2"/>
        <v>0</v>
      </c>
      <c r="K172">
        <v>1985000</v>
      </c>
      <c r="AB172">
        <v>300000</v>
      </c>
    </row>
    <row r="173" spans="1:64">
      <c r="A173" s="77">
        <v>1</v>
      </c>
      <c r="B173" s="78" t="s">
        <v>903</v>
      </c>
      <c r="C173" s="79" t="s">
        <v>905</v>
      </c>
      <c r="D173" s="79">
        <v>1.2</v>
      </c>
      <c r="E173" s="78"/>
      <c r="F173" s="79">
        <v>6</v>
      </c>
      <c r="G173" s="79"/>
      <c r="H173" s="33">
        <v>1205050101.109</v>
      </c>
      <c r="I173" s="31" t="s">
        <v>241</v>
      </c>
      <c r="J173">
        <f t="shared" si="2"/>
        <v>0</v>
      </c>
      <c r="M173">
        <v>880672.16</v>
      </c>
      <c r="N173">
        <v>688800</v>
      </c>
      <c r="Q173">
        <v>780883</v>
      </c>
      <c r="S173">
        <v>203022</v>
      </c>
      <c r="U173">
        <v>1228922</v>
      </c>
      <c r="V173">
        <v>549900</v>
      </c>
      <c r="AE173">
        <v>1961045.4</v>
      </c>
      <c r="AJ173">
        <v>638450</v>
      </c>
      <c r="AM173">
        <v>400000</v>
      </c>
      <c r="AT173">
        <v>278000</v>
      </c>
      <c r="AU173">
        <v>1558000</v>
      </c>
      <c r="AW173">
        <v>775022.76</v>
      </c>
      <c r="AX173">
        <v>2580000</v>
      </c>
      <c r="BA173">
        <v>305000</v>
      </c>
      <c r="BB173">
        <v>66960</v>
      </c>
      <c r="BC173">
        <v>251000</v>
      </c>
      <c r="BG173">
        <v>499562</v>
      </c>
      <c r="BK173">
        <v>2440560</v>
      </c>
    </row>
    <row r="174" spans="1:64">
      <c r="A174" s="77">
        <v>1</v>
      </c>
      <c r="B174" s="78" t="s">
        <v>903</v>
      </c>
      <c r="C174" s="79" t="s">
        <v>905</v>
      </c>
      <c r="D174" s="79">
        <v>1.2</v>
      </c>
      <c r="E174" s="78"/>
      <c r="F174" s="79">
        <v>6</v>
      </c>
      <c r="G174" s="79"/>
      <c r="H174" s="33">
        <v>1205050102.1010001</v>
      </c>
      <c r="I174" s="31" t="s">
        <v>242</v>
      </c>
      <c r="J174">
        <f t="shared" si="2"/>
        <v>0</v>
      </c>
      <c r="K174">
        <v>-21105641.890000001</v>
      </c>
      <c r="L174">
        <v>-10461.11</v>
      </c>
      <c r="M174">
        <v>-2526578.67</v>
      </c>
      <c r="N174">
        <v>-4890041.99</v>
      </c>
      <c r="O174">
        <v>-1641893.84</v>
      </c>
      <c r="P174">
        <v>-3335872.33</v>
      </c>
      <c r="R174">
        <v>-3102906.52</v>
      </c>
      <c r="S174">
        <v>-2543367</v>
      </c>
      <c r="T174">
        <v>-5955242.21</v>
      </c>
      <c r="Y174">
        <v>-5964809.4000000004</v>
      </c>
      <c r="AD174">
        <v>-1373</v>
      </c>
      <c r="AE174">
        <v>-94153572.810000002</v>
      </c>
      <c r="AG174">
        <v>-3686666.55</v>
      </c>
      <c r="AH174">
        <v>-2925723.57</v>
      </c>
      <c r="AI174">
        <v>-19571844.219999999</v>
      </c>
      <c r="AJ174">
        <v>-10423137.4</v>
      </c>
      <c r="AK174">
        <v>-49097.22</v>
      </c>
      <c r="AL174">
        <v>-916391.7</v>
      </c>
      <c r="AM174">
        <v>-822948.4</v>
      </c>
      <c r="AN174">
        <v>-323833.33</v>
      </c>
      <c r="AO174">
        <v>-607977.53</v>
      </c>
      <c r="AP174">
        <v>-741546.67</v>
      </c>
      <c r="AQ174">
        <v>-11546795.84</v>
      </c>
      <c r="AR174">
        <v>-548655.43999999994</v>
      </c>
      <c r="AS174">
        <v>-7891266.79</v>
      </c>
      <c r="AT174">
        <v>-741798</v>
      </c>
      <c r="AW174">
        <v>-862443.47</v>
      </c>
      <c r="AZ174">
        <v>-5894530.1399999997</v>
      </c>
      <c r="BA174">
        <v>-74800</v>
      </c>
      <c r="BE174">
        <v>-18022120</v>
      </c>
      <c r="BF174">
        <v>-8987473.3300000001</v>
      </c>
      <c r="BG174">
        <v>-7569566.5800000001</v>
      </c>
      <c r="BI174">
        <v>-243356.69</v>
      </c>
      <c r="BK174">
        <v>-12330234.880000001</v>
      </c>
      <c r="BL174">
        <v>-2262785.63</v>
      </c>
    </row>
    <row r="175" spans="1:64">
      <c r="A175" s="77">
        <v>1</v>
      </c>
      <c r="B175" s="78" t="s">
        <v>903</v>
      </c>
      <c r="C175" s="79" t="s">
        <v>905</v>
      </c>
      <c r="D175" s="79">
        <v>1.2</v>
      </c>
      <c r="E175" s="78"/>
      <c r="F175" s="79">
        <v>6</v>
      </c>
      <c r="G175" s="79"/>
      <c r="H175" s="33">
        <v>1205050102.102</v>
      </c>
      <c r="I175" s="31" t="s">
        <v>243</v>
      </c>
      <c r="J175">
        <f t="shared" si="2"/>
        <v>-1050311.6000000001</v>
      </c>
      <c r="K175">
        <v>-116376398.68000001</v>
      </c>
      <c r="L175">
        <v>-5573679.4500000002</v>
      </c>
      <c r="M175">
        <v>-813425.58</v>
      </c>
      <c r="N175">
        <v>-8107358.6600000001</v>
      </c>
      <c r="O175">
        <v>-32036.66</v>
      </c>
      <c r="P175">
        <v>-22360438.530000001</v>
      </c>
      <c r="Q175">
        <v>-385804.12</v>
      </c>
      <c r="R175">
        <v>-4437428.91</v>
      </c>
      <c r="S175">
        <v>-2910430.15</v>
      </c>
      <c r="T175">
        <v>-4262244.0199999996</v>
      </c>
      <c r="U175">
        <v>-790552.3</v>
      </c>
      <c r="V175">
        <v>-920865.77</v>
      </c>
      <c r="W175">
        <v>-1050311.6000000001</v>
      </c>
      <c r="X175">
        <v>-302188.84999999998</v>
      </c>
      <c r="Y175">
        <v>-20934985.66</v>
      </c>
      <c r="AB175">
        <v>-4357966.2300000004</v>
      </c>
      <c r="AE175">
        <v>-22189466.609999999</v>
      </c>
      <c r="AF175">
        <v>-2494614.02</v>
      </c>
      <c r="AH175">
        <v>-1707750.72</v>
      </c>
      <c r="AT175">
        <v>-4485543.97</v>
      </c>
      <c r="AU175">
        <v>-2061690.48</v>
      </c>
      <c r="AV175">
        <v>-3721635.85</v>
      </c>
      <c r="AW175">
        <v>-2324856.5499999998</v>
      </c>
      <c r="AX175">
        <v>-1405385.64</v>
      </c>
      <c r="AY175">
        <v>-802152.3</v>
      </c>
      <c r="AZ175">
        <v>-12773476.210000001</v>
      </c>
      <c r="BA175">
        <v>-2618100.23</v>
      </c>
      <c r="BB175">
        <v>-56153.38</v>
      </c>
      <c r="BC175">
        <v>-179542.95</v>
      </c>
      <c r="BD175">
        <v>-103643.9</v>
      </c>
      <c r="BE175">
        <v>-20917883.329999998</v>
      </c>
      <c r="BF175">
        <v>-9860248.9199999999</v>
      </c>
      <c r="BG175">
        <v>-28856724.239999998</v>
      </c>
      <c r="BH175">
        <v>-28603294.890000001</v>
      </c>
      <c r="BI175">
        <v>-432494.34</v>
      </c>
      <c r="BK175">
        <v>-402044.56</v>
      </c>
    </row>
    <row r="176" spans="1:64">
      <c r="A176" s="77">
        <v>1</v>
      </c>
      <c r="B176" s="78" t="s">
        <v>903</v>
      </c>
      <c r="C176" s="79" t="s">
        <v>905</v>
      </c>
      <c r="D176" s="79">
        <v>1.2</v>
      </c>
      <c r="E176" s="78"/>
      <c r="F176" s="79">
        <v>6</v>
      </c>
      <c r="G176" s="79"/>
      <c r="H176" s="33">
        <v>1205050102.1029999</v>
      </c>
      <c r="I176" s="31" t="s">
        <v>244</v>
      </c>
      <c r="J176">
        <f t="shared" si="2"/>
        <v>-3290899.9</v>
      </c>
      <c r="K176">
        <v>-2485868</v>
      </c>
      <c r="L176">
        <v>-292147.89</v>
      </c>
      <c r="M176">
        <v>-1912608.78</v>
      </c>
      <c r="N176">
        <v>-1971631.41</v>
      </c>
      <c r="O176">
        <v>-1361832.07</v>
      </c>
      <c r="P176">
        <v>-3896269.08</v>
      </c>
      <c r="Q176">
        <v>-290995.25</v>
      </c>
      <c r="S176">
        <v>-452727.78</v>
      </c>
      <c r="T176">
        <v>-9386.24</v>
      </c>
      <c r="U176">
        <v>-762195.96</v>
      </c>
      <c r="V176">
        <v>-1074969.06</v>
      </c>
      <c r="W176">
        <v>-3290899.9</v>
      </c>
      <c r="Y176">
        <v>-8828831.3699999992</v>
      </c>
      <c r="Z176">
        <v>-712896.26</v>
      </c>
      <c r="AB176">
        <v>-1446557.39</v>
      </c>
      <c r="AD176">
        <v>-192734</v>
      </c>
      <c r="AF176">
        <v>-147500</v>
      </c>
      <c r="AG176">
        <v>-2843750.3</v>
      </c>
      <c r="AH176">
        <v>-546238.79</v>
      </c>
      <c r="AI176">
        <v>-31513339.629999999</v>
      </c>
      <c r="AJ176">
        <v>-37055729.049999997</v>
      </c>
      <c r="AK176">
        <v>-3426586.44</v>
      </c>
      <c r="AL176">
        <v>-16444743.130000001</v>
      </c>
      <c r="AM176">
        <v>-2997087.12</v>
      </c>
      <c r="AN176">
        <v>-1737458.48</v>
      </c>
      <c r="AO176">
        <v>-627523.66</v>
      </c>
      <c r="AP176">
        <v>-8198097.04</v>
      </c>
      <c r="AQ176">
        <v>-9280326.7799999993</v>
      </c>
      <c r="AS176">
        <v>-57109964.100000001</v>
      </c>
      <c r="AT176">
        <v>-102182.74</v>
      </c>
      <c r="AU176">
        <v>-1735343.09</v>
      </c>
      <c r="AX176">
        <v>-2180760.36</v>
      </c>
      <c r="AY176">
        <v>-173343.59</v>
      </c>
      <c r="AZ176">
        <v>-137911.92000000001</v>
      </c>
      <c r="BA176">
        <v>-1178662</v>
      </c>
      <c r="BB176">
        <v>-115558.84</v>
      </c>
      <c r="BC176">
        <v>-30443.97</v>
      </c>
      <c r="BD176">
        <v>-568582.21</v>
      </c>
      <c r="BE176">
        <v>-200000</v>
      </c>
      <c r="BF176">
        <v>-3144253.67</v>
      </c>
      <c r="BI176">
        <v>-56580</v>
      </c>
    </row>
    <row r="177" spans="1:64">
      <c r="A177" s="77">
        <v>1</v>
      </c>
      <c r="B177" s="78" t="s">
        <v>903</v>
      </c>
      <c r="C177" s="79" t="s">
        <v>905</v>
      </c>
      <c r="D177" s="79">
        <v>1.2</v>
      </c>
      <c r="E177" s="78"/>
      <c r="F177" s="79">
        <v>6</v>
      </c>
      <c r="G177" s="79"/>
      <c r="H177" s="33">
        <v>1205050102.1040001</v>
      </c>
      <c r="I177" s="31" t="s">
        <v>245</v>
      </c>
      <c r="J177">
        <f t="shared" si="2"/>
        <v>-7635024.8600000003</v>
      </c>
      <c r="K177">
        <v>-4110108.25</v>
      </c>
      <c r="L177">
        <v>-1380591.41</v>
      </c>
      <c r="N177">
        <v>-1061234.3400000001</v>
      </c>
      <c r="P177">
        <v>-1751957.43</v>
      </c>
      <c r="Q177">
        <v>-3432880.06</v>
      </c>
      <c r="R177">
        <v>-879995.43</v>
      </c>
      <c r="S177">
        <v>-1246405.19</v>
      </c>
      <c r="T177">
        <v>-2316996.14</v>
      </c>
      <c r="U177">
        <v>-834112.74</v>
      </c>
      <c r="V177">
        <v>-20616.669999999998</v>
      </c>
      <c r="W177">
        <v>-7635024.8600000003</v>
      </c>
      <c r="X177">
        <v>-740533.49</v>
      </c>
      <c r="Y177">
        <v>-2743240.76</v>
      </c>
      <c r="Z177">
        <v>-1010346.67</v>
      </c>
      <c r="AB177">
        <v>-31929.200000000001</v>
      </c>
      <c r="AC177">
        <v>-576613.17000000004</v>
      </c>
      <c r="AD177">
        <v>-993935</v>
      </c>
      <c r="AE177">
        <v>-1173089.3</v>
      </c>
      <c r="AF177">
        <v>-2731085.84</v>
      </c>
      <c r="AG177">
        <v>-1636306.51</v>
      </c>
      <c r="AH177">
        <v>-733197.17</v>
      </c>
      <c r="AI177">
        <v>-3380136.54</v>
      </c>
      <c r="AJ177">
        <v>-221921.83</v>
      </c>
      <c r="AK177">
        <v>-1712435.69</v>
      </c>
      <c r="AL177">
        <v>-1478260.76</v>
      </c>
      <c r="AM177">
        <v>-2618626.21</v>
      </c>
      <c r="AN177">
        <v>-747930</v>
      </c>
      <c r="AO177">
        <v>-3033306.63</v>
      </c>
      <c r="AP177">
        <v>-1319363.28</v>
      </c>
      <c r="AQ177">
        <v>-788068.66</v>
      </c>
      <c r="AR177">
        <v>-873573.22</v>
      </c>
      <c r="AS177">
        <v>-12127139.970000001</v>
      </c>
      <c r="AT177">
        <v>-442220.28</v>
      </c>
      <c r="AV177">
        <v>-1253365.29</v>
      </c>
      <c r="AW177">
        <v>-5013769.62</v>
      </c>
      <c r="AX177">
        <v>-3751529.77</v>
      </c>
      <c r="AY177">
        <v>-569564.19999999995</v>
      </c>
      <c r="AZ177">
        <v>-352572.58</v>
      </c>
      <c r="BA177">
        <v>-1875956.66</v>
      </c>
      <c r="BB177">
        <v>-485964.96</v>
      </c>
      <c r="BC177">
        <v>-509968.3</v>
      </c>
      <c r="BD177">
        <v>-208178</v>
      </c>
      <c r="BE177">
        <v>-1988364.67</v>
      </c>
      <c r="BF177">
        <v>-4101440.85</v>
      </c>
      <c r="BG177">
        <v>-2276900.9900000002</v>
      </c>
      <c r="BH177">
        <v>-4719453.8499999996</v>
      </c>
      <c r="BI177">
        <v>-595651.72</v>
      </c>
      <c r="BK177">
        <v>-137900.23000000001</v>
      </c>
    </row>
    <row r="178" spans="1:64">
      <c r="A178" s="77">
        <v>1</v>
      </c>
      <c r="B178" s="78" t="s">
        <v>903</v>
      </c>
      <c r="C178" s="79" t="s">
        <v>905</v>
      </c>
      <c r="D178" s="79">
        <v>1.2</v>
      </c>
      <c r="E178" s="78"/>
      <c r="F178" s="79">
        <v>6</v>
      </c>
      <c r="G178" s="79"/>
      <c r="H178" s="33">
        <v>1205050102.105</v>
      </c>
      <c r="I178" s="31" t="s">
        <v>246</v>
      </c>
      <c r="J178">
        <f t="shared" si="2"/>
        <v>0</v>
      </c>
      <c r="K178">
        <v>-1937116.49</v>
      </c>
      <c r="L178">
        <v>-256846</v>
      </c>
      <c r="M178">
        <v>-320776.78000000003</v>
      </c>
      <c r="R178">
        <v>-4984.9799999999996</v>
      </c>
      <c r="AE178">
        <v>-377466.5</v>
      </c>
      <c r="AT178">
        <v>-119996</v>
      </c>
      <c r="AV178">
        <v>-1533230.76</v>
      </c>
      <c r="AW178">
        <v>-151257.32</v>
      </c>
      <c r="AX178">
        <v>-292199</v>
      </c>
      <c r="AY178">
        <v>-8231.2800000000007</v>
      </c>
      <c r="AZ178">
        <v>-103811.88</v>
      </c>
      <c r="BI178">
        <v>-2592466.9</v>
      </c>
      <c r="BK178">
        <v>-129999</v>
      </c>
      <c r="BL178">
        <v>-504466.67</v>
      </c>
    </row>
    <row r="179" spans="1:64">
      <c r="A179" s="77">
        <v>1</v>
      </c>
      <c r="B179" s="78" t="s">
        <v>903</v>
      </c>
      <c r="C179" s="79" t="s">
        <v>905</v>
      </c>
      <c r="D179" s="79">
        <v>1.2</v>
      </c>
      <c r="E179" s="78"/>
      <c r="F179" s="79">
        <v>6</v>
      </c>
      <c r="G179" s="79"/>
      <c r="H179" s="30">
        <v>1205050102.1059999</v>
      </c>
      <c r="I179" s="32" t="s">
        <v>247</v>
      </c>
      <c r="J179">
        <f t="shared" si="2"/>
        <v>0</v>
      </c>
      <c r="K179">
        <v>-3422760</v>
      </c>
      <c r="M179">
        <v>-246402.17</v>
      </c>
      <c r="Q179">
        <v>-178559.1</v>
      </c>
      <c r="U179">
        <v>-325178.90999999997</v>
      </c>
      <c r="AT179">
        <v>-348691.42</v>
      </c>
      <c r="AY179">
        <v>-123547</v>
      </c>
      <c r="BA179">
        <v>-28972.22</v>
      </c>
      <c r="BH179">
        <v>-3999999</v>
      </c>
      <c r="BK179">
        <v>-2299999</v>
      </c>
    </row>
    <row r="180" spans="1:64">
      <c r="A180" s="77">
        <v>1</v>
      </c>
      <c r="B180" s="78" t="s">
        <v>903</v>
      </c>
      <c r="C180" s="79" t="s">
        <v>905</v>
      </c>
      <c r="D180" s="79">
        <v>1.2</v>
      </c>
      <c r="E180" s="78"/>
      <c r="F180" s="79">
        <v>6</v>
      </c>
      <c r="G180" s="79"/>
      <c r="H180" s="33">
        <v>1205050102.1070001</v>
      </c>
      <c r="I180" s="31" t="s">
        <v>248</v>
      </c>
      <c r="J180">
        <f t="shared" si="2"/>
        <v>0</v>
      </c>
      <c r="K180">
        <v>-10250859.68</v>
      </c>
      <c r="M180">
        <v>-848711.51</v>
      </c>
      <c r="Q180">
        <v>-721159.28</v>
      </c>
      <c r="S180">
        <v>-67793.88</v>
      </c>
      <c r="T180">
        <v>-162777.49</v>
      </c>
      <c r="AU180">
        <v>-435059.48</v>
      </c>
      <c r="AV180">
        <v>-139038.87</v>
      </c>
      <c r="AZ180">
        <v>-2267020.42</v>
      </c>
      <c r="BH180">
        <v>-678221.22</v>
      </c>
    </row>
    <row r="181" spans="1:64">
      <c r="A181" s="77">
        <v>1</v>
      </c>
      <c r="B181" s="78" t="s">
        <v>903</v>
      </c>
      <c r="C181" s="79" t="s">
        <v>905</v>
      </c>
      <c r="D181" s="79">
        <v>1.2</v>
      </c>
      <c r="E181" s="78"/>
      <c r="F181" s="79">
        <v>6</v>
      </c>
      <c r="G181" s="79"/>
      <c r="H181" s="33">
        <v>1205050102.108</v>
      </c>
      <c r="I181" s="31" t="s">
        <v>249</v>
      </c>
      <c r="J181">
        <f t="shared" si="2"/>
        <v>0</v>
      </c>
      <c r="K181">
        <v>-1263783.44</v>
      </c>
      <c r="AB181">
        <v>-238684.63</v>
      </c>
    </row>
    <row r="182" spans="1:64">
      <c r="A182" s="77">
        <v>1</v>
      </c>
      <c r="B182" s="78" t="s">
        <v>903</v>
      </c>
      <c r="C182" s="79" t="s">
        <v>905</v>
      </c>
      <c r="D182" s="79">
        <v>1.2</v>
      </c>
      <c r="E182" s="78"/>
      <c r="F182" s="79">
        <v>6</v>
      </c>
      <c r="G182" s="79"/>
      <c r="H182" s="33">
        <v>1205050102.109</v>
      </c>
      <c r="I182" s="31" t="s">
        <v>250</v>
      </c>
      <c r="J182">
        <f t="shared" si="2"/>
        <v>0</v>
      </c>
      <c r="M182">
        <v>-498115.66</v>
      </c>
      <c r="N182">
        <v>-62495.28</v>
      </c>
      <c r="Q182">
        <v>-573410.19999999995</v>
      </c>
      <c r="S182">
        <v>-114972.74</v>
      </c>
      <c r="U182">
        <v>-1063324.2</v>
      </c>
      <c r="V182">
        <v>-223030.83</v>
      </c>
      <c r="AE182">
        <v>-364286.67</v>
      </c>
      <c r="AJ182">
        <v>-263005.5</v>
      </c>
      <c r="AT182">
        <v>-92157.55</v>
      </c>
      <c r="AU182">
        <v>-519126.8</v>
      </c>
      <c r="AW182">
        <v>-747213.71</v>
      </c>
      <c r="AX182">
        <v>-1346694.67</v>
      </c>
      <c r="BA182">
        <v>-268999</v>
      </c>
      <c r="BB182">
        <v>-41273.089999999997</v>
      </c>
      <c r="BC182">
        <v>-44793.919999999998</v>
      </c>
      <c r="BG182">
        <v>-353763.89</v>
      </c>
      <c r="BK182">
        <v>-2440557</v>
      </c>
    </row>
    <row r="183" spans="1:64">
      <c r="A183" s="77">
        <v>1</v>
      </c>
      <c r="B183" s="78" t="s">
        <v>903</v>
      </c>
      <c r="C183" s="79" t="s">
        <v>905</v>
      </c>
      <c r="D183" s="79">
        <v>1.2</v>
      </c>
      <c r="E183" s="78"/>
      <c r="F183" s="79">
        <v>6</v>
      </c>
      <c r="G183" s="79"/>
      <c r="H183" s="30">
        <v>1205060101.1010001</v>
      </c>
      <c r="I183" s="31" t="s">
        <v>251</v>
      </c>
      <c r="J183">
        <f t="shared" si="2"/>
        <v>246918150</v>
      </c>
      <c r="W183">
        <v>246918150</v>
      </c>
    </row>
    <row r="184" spans="1:64">
      <c r="A184" s="77">
        <v>1</v>
      </c>
      <c r="B184" s="78" t="s">
        <v>903</v>
      </c>
      <c r="C184" s="79" t="s">
        <v>905</v>
      </c>
      <c r="D184" s="79">
        <v>1.2</v>
      </c>
      <c r="E184" s="78"/>
      <c r="F184" s="79">
        <v>6</v>
      </c>
      <c r="G184" s="79"/>
      <c r="H184" s="30">
        <v>1205060102.1010001</v>
      </c>
      <c r="I184" s="31" t="s">
        <v>252</v>
      </c>
      <c r="J184">
        <f t="shared" si="2"/>
        <v>-211992750.37</v>
      </c>
      <c r="W184">
        <v>-211992750.37</v>
      </c>
    </row>
    <row r="185" spans="1:64">
      <c r="A185" s="77">
        <v>1</v>
      </c>
      <c r="B185" s="78" t="s">
        <v>903</v>
      </c>
      <c r="C185" s="79" t="s">
        <v>905</v>
      </c>
      <c r="D185" s="79">
        <v>1.2</v>
      </c>
      <c r="E185" s="78"/>
      <c r="F185" s="79">
        <v>6</v>
      </c>
      <c r="G185" s="79"/>
      <c r="H185" s="30">
        <v>1206010101.1010001</v>
      </c>
      <c r="I185" s="32" t="s">
        <v>253</v>
      </c>
      <c r="J185">
        <f t="shared" si="2"/>
        <v>7482490.7000000002</v>
      </c>
      <c r="K185">
        <v>6677954.7699999996</v>
      </c>
      <c r="L185">
        <v>201157</v>
      </c>
      <c r="M185">
        <v>754780</v>
      </c>
      <c r="N185">
        <v>883126</v>
      </c>
      <c r="O185">
        <v>120000</v>
      </c>
      <c r="P185">
        <v>474900</v>
      </c>
      <c r="Q185">
        <v>659616</v>
      </c>
      <c r="R185">
        <v>594660.02</v>
      </c>
      <c r="S185">
        <v>768930</v>
      </c>
      <c r="T185">
        <v>610070</v>
      </c>
      <c r="V185">
        <v>407500</v>
      </c>
      <c r="W185">
        <v>7482490.7000000002</v>
      </c>
      <c r="X185">
        <v>955426</v>
      </c>
      <c r="Y185">
        <v>17300</v>
      </c>
      <c r="AA185">
        <v>8898913.8000000007</v>
      </c>
      <c r="AB185">
        <v>1083882</v>
      </c>
      <c r="AC185">
        <v>90000</v>
      </c>
      <c r="AD185">
        <v>713147</v>
      </c>
      <c r="AE185">
        <v>24404324.899999999</v>
      </c>
      <c r="AF185">
        <v>2332124.02</v>
      </c>
      <c r="AG185">
        <v>2330921</v>
      </c>
      <c r="AH185">
        <v>1403112</v>
      </c>
      <c r="AJ185">
        <v>357591</v>
      </c>
      <c r="AK185">
        <v>3361082.5</v>
      </c>
      <c r="AL185">
        <v>1040925</v>
      </c>
      <c r="AM185">
        <v>2661543.2999999998</v>
      </c>
      <c r="AN185">
        <v>623507</v>
      </c>
      <c r="AO185">
        <v>1602669.75</v>
      </c>
      <c r="AP185">
        <v>1791192</v>
      </c>
      <c r="AQ185">
        <v>781760</v>
      </c>
      <c r="AR185">
        <v>95148</v>
      </c>
      <c r="AS185">
        <v>27334000.050000001</v>
      </c>
      <c r="AT185">
        <v>1017280</v>
      </c>
      <c r="AU185">
        <v>17300</v>
      </c>
      <c r="AV185">
        <v>1779569</v>
      </c>
      <c r="AW185">
        <v>780500</v>
      </c>
      <c r="AX185">
        <v>55500</v>
      </c>
      <c r="AY185">
        <v>2163971</v>
      </c>
      <c r="AZ185">
        <v>4627797</v>
      </c>
      <c r="BA185">
        <v>97000</v>
      </c>
      <c r="BE185">
        <v>1537800</v>
      </c>
      <c r="BG185">
        <v>273500</v>
      </c>
      <c r="BH185">
        <v>6900</v>
      </c>
      <c r="BI185">
        <v>64800</v>
      </c>
      <c r="BL185">
        <v>145000</v>
      </c>
    </row>
    <row r="186" spans="1:64">
      <c r="A186" s="77">
        <v>1</v>
      </c>
      <c r="B186" s="78" t="s">
        <v>903</v>
      </c>
      <c r="C186" s="79" t="s">
        <v>905</v>
      </c>
      <c r="D186" s="79">
        <v>1.2</v>
      </c>
      <c r="E186" s="78"/>
      <c r="F186" s="79">
        <v>6</v>
      </c>
      <c r="G186" s="79"/>
      <c r="H186" s="30">
        <v>1206010102.1010001</v>
      </c>
      <c r="I186" s="32" t="s">
        <v>254</v>
      </c>
      <c r="J186">
        <f t="shared" si="2"/>
        <v>0</v>
      </c>
    </row>
    <row r="187" spans="1:64">
      <c r="A187" s="77">
        <v>1</v>
      </c>
      <c r="B187" s="78" t="s">
        <v>903</v>
      </c>
      <c r="C187" s="79" t="s">
        <v>905</v>
      </c>
      <c r="D187" s="79">
        <v>1.2</v>
      </c>
      <c r="E187" s="78"/>
      <c r="F187" s="79">
        <v>6</v>
      </c>
      <c r="G187" s="79"/>
      <c r="H187" s="33">
        <v>1206010103.1010001</v>
      </c>
      <c r="I187" s="31" t="s">
        <v>255</v>
      </c>
      <c r="J187">
        <f t="shared" si="2"/>
        <v>-4599489.76</v>
      </c>
      <c r="K187">
        <v>-6559240.6100000003</v>
      </c>
      <c r="L187">
        <v>-201147</v>
      </c>
      <c r="M187">
        <v>-754755</v>
      </c>
      <c r="N187">
        <v>-883061</v>
      </c>
      <c r="O187">
        <v>-119992</v>
      </c>
      <c r="P187">
        <v>-474884</v>
      </c>
      <c r="Q187">
        <v>-659584</v>
      </c>
      <c r="R187">
        <v>-594630.02</v>
      </c>
      <c r="S187">
        <v>-768898</v>
      </c>
      <c r="T187">
        <v>-610048</v>
      </c>
      <c r="V187">
        <v>-407488</v>
      </c>
      <c r="W187">
        <v>-4599489.76</v>
      </c>
      <c r="X187">
        <v>-955386</v>
      </c>
      <c r="Y187">
        <v>-17298</v>
      </c>
      <c r="AA187">
        <v>-7900057.0899999999</v>
      </c>
      <c r="AB187">
        <v>-1083000</v>
      </c>
      <c r="AC187">
        <v>-73998</v>
      </c>
      <c r="AD187">
        <v>-701536</v>
      </c>
      <c r="AE187">
        <v>-10858371.130000001</v>
      </c>
      <c r="AF187">
        <v>-2234624.7799999998</v>
      </c>
      <c r="AG187">
        <v>-2330814</v>
      </c>
      <c r="AH187">
        <v>-1403073</v>
      </c>
      <c r="AJ187">
        <v>-357569</v>
      </c>
      <c r="AK187">
        <v>-2830423</v>
      </c>
      <c r="AL187">
        <v>-1040877</v>
      </c>
      <c r="AM187">
        <v>-2661424.2999999998</v>
      </c>
      <c r="AN187">
        <v>-623484</v>
      </c>
      <c r="AO187">
        <v>-1602610.75</v>
      </c>
      <c r="AP187">
        <v>-1791126</v>
      </c>
      <c r="AQ187">
        <v>-449980.5</v>
      </c>
      <c r="AR187">
        <v>-47519</v>
      </c>
      <c r="AS187">
        <v>-27333156.050000001</v>
      </c>
      <c r="AT187">
        <v>-1017200</v>
      </c>
      <c r="AU187">
        <v>-17298</v>
      </c>
      <c r="AV187">
        <v>-1779509.95</v>
      </c>
      <c r="AW187">
        <v>-768319.6</v>
      </c>
      <c r="AX187">
        <v>-55498</v>
      </c>
      <c r="AY187">
        <v>-2163890</v>
      </c>
      <c r="AZ187">
        <v>-4627790</v>
      </c>
      <c r="BA187">
        <v>-96998</v>
      </c>
      <c r="BE187">
        <v>-629782.44999999995</v>
      </c>
      <c r="BG187">
        <v>-273491</v>
      </c>
      <c r="BH187">
        <v>-6899</v>
      </c>
      <c r="BI187">
        <v>-64798</v>
      </c>
      <c r="BL187">
        <v>-137447.92000000001</v>
      </c>
    </row>
    <row r="188" spans="1:64">
      <c r="A188" s="77">
        <v>1</v>
      </c>
      <c r="B188" s="78" t="s">
        <v>903</v>
      </c>
      <c r="C188" s="79" t="s">
        <v>905</v>
      </c>
      <c r="D188" s="79">
        <v>1.2</v>
      </c>
      <c r="E188" s="78"/>
      <c r="F188" s="79">
        <v>6</v>
      </c>
      <c r="G188" s="79"/>
      <c r="H188" s="30">
        <v>1206020101.1010001</v>
      </c>
      <c r="I188" s="32" t="s">
        <v>256</v>
      </c>
      <c r="J188">
        <f t="shared" si="2"/>
        <v>6565000</v>
      </c>
      <c r="K188">
        <v>9511217</v>
      </c>
      <c r="L188">
        <v>2559200</v>
      </c>
      <c r="M188">
        <v>4131000</v>
      </c>
      <c r="N188">
        <v>3086100</v>
      </c>
      <c r="O188">
        <v>20809416</v>
      </c>
      <c r="P188">
        <v>5781884.4800000004</v>
      </c>
      <c r="Q188">
        <v>14760500</v>
      </c>
      <c r="R188">
        <v>9337850</v>
      </c>
      <c r="S188">
        <v>1898154</v>
      </c>
      <c r="T188">
        <v>5662100</v>
      </c>
      <c r="U188">
        <v>2097000</v>
      </c>
      <c r="V188">
        <v>4819800</v>
      </c>
      <c r="W188">
        <v>6565000</v>
      </c>
      <c r="X188">
        <v>3169496</v>
      </c>
      <c r="Y188">
        <v>8902000</v>
      </c>
      <c r="AA188">
        <v>7368000</v>
      </c>
      <c r="AB188">
        <v>6191987</v>
      </c>
      <c r="AC188">
        <v>5159700</v>
      </c>
      <c r="AD188">
        <v>3448303</v>
      </c>
      <c r="AE188">
        <v>26477150</v>
      </c>
      <c r="AF188">
        <v>5546600</v>
      </c>
      <c r="AG188">
        <v>14777661</v>
      </c>
      <c r="AH188">
        <v>5502000</v>
      </c>
      <c r="AI188">
        <v>1797000</v>
      </c>
      <c r="AJ188">
        <v>6312000</v>
      </c>
      <c r="AK188">
        <v>10007000</v>
      </c>
      <c r="AL188">
        <v>7806499</v>
      </c>
      <c r="AM188">
        <v>9897002</v>
      </c>
      <c r="AN188">
        <v>10879654</v>
      </c>
      <c r="AO188">
        <v>9324000</v>
      </c>
      <c r="AP188">
        <v>12325750</v>
      </c>
      <c r="AQ188">
        <v>10951360</v>
      </c>
      <c r="AR188">
        <v>5268800</v>
      </c>
      <c r="AS188">
        <v>11947820</v>
      </c>
      <c r="AT188">
        <v>2882500</v>
      </c>
      <c r="AU188">
        <v>6406428</v>
      </c>
      <c r="AV188">
        <v>6510900</v>
      </c>
      <c r="AW188">
        <v>12242650</v>
      </c>
      <c r="AX188">
        <v>12823550</v>
      </c>
      <c r="AY188">
        <v>11526500</v>
      </c>
      <c r="AZ188">
        <v>13347671</v>
      </c>
      <c r="BA188">
        <v>9138750</v>
      </c>
      <c r="BB188">
        <v>5648600</v>
      </c>
      <c r="BC188">
        <v>4613300</v>
      </c>
      <c r="BD188">
        <v>4613000</v>
      </c>
      <c r="BE188">
        <v>7119520</v>
      </c>
      <c r="BF188">
        <v>8407000</v>
      </c>
      <c r="BG188">
        <v>9082000</v>
      </c>
      <c r="BH188">
        <v>1797000</v>
      </c>
      <c r="BI188">
        <v>1797000</v>
      </c>
      <c r="BJ188">
        <v>4497000</v>
      </c>
      <c r="BK188">
        <v>8776000</v>
      </c>
      <c r="BL188">
        <v>6343000</v>
      </c>
    </row>
    <row r="189" spans="1:64">
      <c r="A189" s="77">
        <v>1</v>
      </c>
      <c r="B189" s="78" t="s">
        <v>903</v>
      </c>
      <c r="C189" s="79" t="s">
        <v>905</v>
      </c>
      <c r="D189" s="79">
        <v>1.2</v>
      </c>
      <c r="E189" s="78"/>
      <c r="F189" s="79">
        <v>6</v>
      </c>
      <c r="G189" s="79"/>
      <c r="H189" s="30">
        <v>1206020102.1010001</v>
      </c>
      <c r="I189" s="32" t="s">
        <v>257</v>
      </c>
      <c r="J189">
        <f t="shared" si="2"/>
        <v>0</v>
      </c>
    </row>
    <row r="190" spans="1:64">
      <c r="A190" s="77">
        <v>1</v>
      </c>
      <c r="B190" s="78" t="s">
        <v>903</v>
      </c>
      <c r="C190" s="79" t="s">
        <v>905</v>
      </c>
      <c r="D190" s="79">
        <v>1.2</v>
      </c>
      <c r="E190" s="78"/>
      <c r="F190" s="79">
        <v>6</v>
      </c>
      <c r="G190" s="79"/>
      <c r="H190" s="33">
        <v>1206020103.1010001</v>
      </c>
      <c r="I190" s="31" t="s">
        <v>258</v>
      </c>
      <c r="J190">
        <f t="shared" si="2"/>
        <v>-4970937.07</v>
      </c>
      <c r="K190">
        <v>-9511207</v>
      </c>
      <c r="L190">
        <v>-2559193</v>
      </c>
      <c r="M190">
        <v>-4130992</v>
      </c>
      <c r="N190">
        <v>-3086096</v>
      </c>
      <c r="O190">
        <v>-18509952.359999999</v>
      </c>
      <c r="P190">
        <v>-5781878.4800000004</v>
      </c>
      <c r="Q190">
        <v>-12678823.300000001</v>
      </c>
      <c r="R190">
        <v>-5475007.5300000003</v>
      </c>
      <c r="S190">
        <v>-1898152</v>
      </c>
      <c r="T190">
        <v>-3758279.71</v>
      </c>
      <c r="U190">
        <v>-1398000</v>
      </c>
      <c r="V190">
        <v>-4190697</v>
      </c>
      <c r="W190">
        <v>-4970937.07</v>
      </c>
      <c r="X190">
        <v>-2537217.98</v>
      </c>
      <c r="Y190">
        <v>-8733151.2400000002</v>
      </c>
      <c r="AA190">
        <v>-6185223</v>
      </c>
      <c r="AB190">
        <v>-5648702.29</v>
      </c>
      <c r="AC190">
        <v>-3299275.51</v>
      </c>
      <c r="AD190">
        <v>-3391173</v>
      </c>
      <c r="AE190">
        <v>-8878610.8599999994</v>
      </c>
      <c r="AF190">
        <v>-3554595</v>
      </c>
      <c r="AG190">
        <v>-11498574.48</v>
      </c>
      <c r="AH190">
        <v>-5501995</v>
      </c>
      <c r="AI190">
        <v>-1796999</v>
      </c>
      <c r="AJ190">
        <v>-6311992</v>
      </c>
      <c r="AK190">
        <v>-8750326.3300000001</v>
      </c>
      <c r="AL190">
        <v>-7393160.6699999999</v>
      </c>
      <c r="AM190">
        <v>-7780495</v>
      </c>
      <c r="AN190">
        <v>-10879642</v>
      </c>
      <c r="AO190">
        <v>-9323990</v>
      </c>
      <c r="AP190">
        <v>-11620737</v>
      </c>
      <c r="AQ190">
        <v>-7764551</v>
      </c>
      <c r="AR190">
        <v>-4855463.67</v>
      </c>
      <c r="AS190">
        <v>-9924520.1400000006</v>
      </c>
      <c r="AT190">
        <v>-2882495</v>
      </c>
      <c r="AU190">
        <v>-5440240.7300000004</v>
      </c>
      <c r="AV190">
        <v>-6510894</v>
      </c>
      <c r="AW190">
        <v>-8379931.5999999996</v>
      </c>
      <c r="AX190">
        <v>-8629419.6799999997</v>
      </c>
      <c r="AY190">
        <v>-9429153.4399999995</v>
      </c>
      <c r="AZ190">
        <v>-13347653</v>
      </c>
      <c r="BA190">
        <v>-7058328.3300000001</v>
      </c>
      <c r="BB190">
        <v>-5648596</v>
      </c>
      <c r="BC190">
        <v>-4613296</v>
      </c>
      <c r="BD190">
        <v>-4612996</v>
      </c>
      <c r="BE190">
        <v>-4638813.42</v>
      </c>
      <c r="BF190">
        <v>-6960330.3300000001</v>
      </c>
      <c r="BG190">
        <v>-7082796</v>
      </c>
      <c r="BH190">
        <v>-1796999</v>
      </c>
      <c r="BI190">
        <v>-1796999</v>
      </c>
      <c r="BJ190">
        <v>-2539449</v>
      </c>
      <c r="BK190">
        <v>-5288798</v>
      </c>
      <c r="BL190">
        <v>-5779588.6699999999</v>
      </c>
    </row>
    <row r="191" spans="1:64">
      <c r="A191" s="77">
        <v>1</v>
      </c>
      <c r="B191" s="78" t="s">
        <v>903</v>
      </c>
      <c r="C191" s="79" t="s">
        <v>905</v>
      </c>
      <c r="D191" s="79">
        <v>1.2</v>
      </c>
      <c r="E191" s="78"/>
      <c r="F191" s="79">
        <v>6</v>
      </c>
      <c r="G191" s="79"/>
      <c r="H191" s="30">
        <v>1206030101.1010001</v>
      </c>
      <c r="I191" s="32" t="s">
        <v>259</v>
      </c>
      <c r="J191">
        <f t="shared" si="2"/>
        <v>3863111.5</v>
      </c>
      <c r="K191">
        <v>1152170.7</v>
      </c>
      <c r="L191">
        <v>541800</v>
      </c>
      <c r="N191">
        <v>900000</v>
      </c>
      <c r="O191">
        <v>555000</v>
      </c>
      <c r="P191">
        <v>5990</v>
      </c>
      <c r="Q191">
        <v>1773226</v>
      </c>
      <c r="R191">
        <v>99330</v>
      </c>
      <c r="S191">
        <v>256849.99</v>
      </c>
      <c r="T191">
        <v>751600</v>
      </c>
      <c r="U191">
        <v>1860000</v>
      </c>
      <c r="V191">
        <v>1230000</v>
      </c>
      <c r="W191">
        <v>3863111.5</v>
      </c>
      <c r="X191">
        <v>2092530</v>
      </c>
      <c r="AB191">
        <v>311785.3</v>
      </c>
      <c r="AC191">
        <v>1156542</v>
      </c>
      <c r="AD191">
        <v>1250000</v>
      </c>
      <c r="AE191">
        <v>19838458.5</v>
      </c>
      <c r="AF191">
        <v>1437699</v>
      </c>
      <c r="AG191">
        <v>4735930</v>
      </c>
      <c r="AH191">
        <v>1356822.27</v>
      </c>
      <c r="AJ191">
        <v>2313496.6800000002</v>
      </c>
      <c r="AK191">
        <v>1571500</v>
      </c>
      <c r="AL191">
        <v>1645490</v>
      </c>
      <c r="AM191">
        <v>1483844</v>
      </c>
      <c r="AN191">
        <v>191725</v>
      </c>
      <c r="AO191">
        <v>239900</v>
      </c>
      <c r="AP191">
        <v>2477807</v>
      </c>
      <c r="AQ191">
        <v>108235</v>
      </c>
      <c r="AR191">
        <v>49400</v>
      </c>
      <c r="AS191">
        <v>8423192.75</v>
      </c>
      <c r="AT191">
        <v>2065216.33</v>
      </c>
      <c r="AU191">
        <v>500000</v>
      </c>
      <c r="AV191">
        <v>1557200</v>
      </c>
      <c r="AW191">
        <v>1370000</v>
      </c>
      <c r="AX191">
        <v>2179260</v>
      </c>
      <c r="AY191">
        <v>2674006.33</v>
      </c>
      <c r="AZ191">
        <v>1927164</v>
      </c>
      <c r="BA191">
        <v>889000</v>
      </c>
      <c r="BC191">
        <v>1241666.67</v>
      </c>
      <c r="BE191">
        <v>6409500</v>
      </c>
      <c r="BG191">
        <v>1677000</v>
      </c>
      <c r="BJ191">
        <v>31600</v>
      </c>
    </row>
    <row r="192" spans="1:64">
      <c r="A192" s="77">
        <v>1</v>
      </c>
      <c r="B192" s="78" t="s">
        <v>903</v>
      </c>
      <c r="C192" s="79" t="s">
        <v>905</v>
      </c>
      <c r="D192" s="79">
        <v>1.2</v>
      </c>
      <c r="E192" s="78"/>
      <c r="F192" s="79">
        <v>6</v>
      </c>
      <c r="G192" s="79"/>
      <c r="H192" s="33">
        <v>1206030102.1010001</v>
      </c>
      <c r="I192" s="31" t="s">
        <v>260</v>
      </c>
      <c r="J192">
        <f t="shared" si="2"/>
        <v>0</v>
      </c>
    </row>
    <row r="193" spans="1:64">
      <c r="A193" s="77">
        <v>1</v>
      </c>
      <c r="B193" s="78" t="s">
        <v>903</v>
      </c>
      <c r="C193" s="79" t="s">
        <v>905</v>
      </c>
      <c r="D193" s="79">
        <v>1.2</v>
      </c>
      <c r="E193" s="78"/>
      <c r="F193" s="79">
        <v>6</v>
      </c>
      <c r="G193" s="79"/>
      <c r="H193" s="33">
        <v>1206030103.1010001</v>
      </c>
      <c r="I193" s="31" t="s">
        <v>261</v>
      </c>
      <c r="J193">
        <f t="shared" si="2"/>
        <v>-3440182.52</v>
      </c>
      <c r="K193">
        <v>-1152141.7</v>
      </c>
      <c r="L193">
        <v>-541798</v>
      </c>
      <c r="N193">
        <v>-899999</v>
      </c>
      <c r="O193">
        <v>-554999</v>
      </c>
      <c r="P193">
        <v>-4767.1000000000004</v>
      </c>
      <c r="Q193">
        <v>-1773218</v>
      </c>
      <c r="R193">
        <v>-99329</v>
      </c>
      <c r="S193">
        <v>-256845.99</v>
      </c>
      <c r="T193">
        <v>-751594</v>
      </c>
      <c r="U193">
        <v>-1002333.33</v>
      </c>
      <c r="V193">
        <v>-697000</v>
      </c>
      <c r="W193">
        <v>-3440182.52</v>
      </c>
      <c r="X193">
        <v>-441820.03</v>
      </c>
      <c r="AB193">
        <v>-311761.3</v>
      </c>
      <c r="AC193">
        <v>-1156541</v>
      </c>
      <c r="AD193">
        <v>-741553</v>
      </c>
      <c r="AE193">
        <v>-4064903.31</v>
      </c>
      <c r="AF193">
        <v>-1437686.94</v>
      </c>
      <c r="AG193">
        <v>-1782839.11</v>
      </c>
      <c r="AH193">
        <v>-1356812.27</v>
      </c>
      <c r="AJ193">
        <v>-1037717.45</v>
      </c>
      <c r="AK193">
        <v>-1571494</v>
      </c>
      <c r="AL193">
        <v>-1645485</v>
      </c>
      <c r="AM193">
        <v>-1483835</v>
      </c>
      <c r="AN193">
        <v>-191713</v>
      </c>
      <c r="AO193">
        <v>-239887</v>
      </c>
      <c r="AP193">
        <v>-1386891</v>
      </c>
      <c r="AQ193">
        <v>-108226</v>
      </c>
      <c r="AR193">
        <v>-49399</v>
      </c>
      <c r="AS193">
        <v>-8423096.75</v>
      </c>
      <c r="AT193">
        <v>-1435294.88</v>
      </c>
      <c r="AU193">
        <v>-499999</v>
      </c>
      <c r="AV193">
        <v>-1557192</v>
      </c>
      <c r="AW193">
        <v>-1369999</v>
      </c>
      <c r="AX193">
        <v>-1470298.23</v>
      </c>
      <c r="AY193">
        <v>-2048437.56</v>
      </c>
      <c r="AZ193">
        <v>-1954478.3</v>
      </c>
      <c r="BA193">
        <v>-888998</v>
      </c>
      <c r="BC193">
        <v>-1241665.67</v>
      </c>
      <c r="BE193">
        <v>-4147009.04</v>
      </c>
      <c r="BG193">
        <v>-242233.33</v>
      </c>
      <c r="BJ193">
        <v>-31596</v>
      </c>
    </row>
    <row r="194" spans="1:64">
      <c r="A194" s="77">
        <v>1</v>
      </c>
      <c r="B194" s="78" t="s">
        <v>903</v>
      </c>
      <c r="C194" s="79" t="s">
        <v>905</v>
      </c>
      <c r="D194" s="79">
        <v>1.2</v>
      </c>
      <c r="E194" s="78"/>
      <c r="F194" s="79">
        <v>6</v>
      </c>
      <c r="G194" s="79"/>
      <c r="H194" s="33">
        <v>1206040101.1010001</v>
      </c>
      <c r="I194" s="31" t="s">
        <v>262</v>
      </c>
      <c r="J194">
        <f t="shared" si="2"/>
        <v>2084304</v>
      </c>
      <c r="K194">
        <v>2131288</v>
      </c>
      <c r="L194">
        <v>198990</v>
      </c>
      <c r="M194">
        <v>82480</v>
      </c>
      <c r="N194">
        <v>33500</v>
      </c>
      <c r="O194">
        <v>263990</v>
      </c>
      <c r="P194">
        <v>97000</v>
      </c>
      <c r="Q194">
        <v>710118</v>
      </c>
      <c r="R194">
        <v>463400</v>
      </c>
      <c r="S194">
        <v>42550</v>
      </c>
      <c r="T194">
        <v>63990</v>
      </c>
      <c r="W194">
        <v>2084304</v>
      </c>
      <c r="X194">
        <v>154170</v>
      </c>
      <c r="Y194">
        <v>308000</v>
      </c>
      <c r="AA194">
        <v>249900</v>
      </c>
      <c r="AB194">
        <v>541064</v>
      </c>
      <c r="AD194">
        <v>25230</v>
      </c>
      <c r="AE194">
        <v>17702041</v>
      </c>
      <c r="AF194">
        <v>498095</v>
      </c>
      <c r="AG194">
        <v>139800</v>
      </c>
      <c r="AH194">
        <v>345980</v>
      </c>
      <c r="AJ194">
        <v>105583</v>
      </c>
      <c r="AK194">
        <v>213180</v>
      </c>
      <c r="AL194">
        <v>221225</v>
      </c>
      <c r="AM194">
        <v>250672.5</v>
      </c>
      <c r="AN194">
        <v>237729</v>
      </c>
      <c r="AO194">
        <v>116280</v>
      </c>
      <c r="AP194">
        <v>679710</v>
      </c>
      <c r="AQ194">
        <v>157320</v>
      </c>
      <c r="AS194">
        <v>1972947.6</v>
      </c>
      <c r="AU194">
        <v>31990</v>
      </c>
      <c r="AV194">
        <v>449712</v>
      </c>
      <c r="AW194">
        <v>15800</v>
      </c>
      <c r="AY194">
        <v>566900</v>
      </c>
      <c r="AZ194">
        <v>1301053</v>
      </c>
      <c r="BE194">
        <v>19000</v>
      </c>
    </row>
    <row r="195" spans="1:64">
      <c r="A195" s="77">
        <v>1</v>
      </c>
      <c r="B195" s="78" t="s">
        <v>903</v>
      </c>
      <c r="C195" s="79" t="s">
        <v>905</v>
      </c>
      <c r="D195" s="79">
        <v>1.2</v>
      </c>
      <c r="E195" s="78"/>
      <c r="F195" s="79">
        <v>6</v>
      </c>
      <c r="G195" s="79"/>
      <c r="H195" s="33">
        <v>1206040102.1010001</v>
      </c>
      <c r="I195" s="31" t="s">
        <v>263</v>
      </c>
      <c r="J195">
        <f t="shared" si="2"/>
        <v>0</v>
      </c>
    </row>
    <row r="196" spans="1:64">
      <c r="A196" s="77">
        <v>1</v>
      </c>
      <c r="B196" s="78" t="s">
        <v>903</v>
      </c>
      <c r="C196" s="79" t="s">
        <v>905</v>
      </c>
      <c r="D196" s="79">
        <v>1.2</v>
      </c>
      <c r="E196" s="78"/>
      <c r="F196" s="79">
        <v>6</v>
      </c>
      <c r="G196" s="79"/>
      <c r="H196" s="33">
        <v>1206040103.1010001</v>
      </c>
      <c r="I196" s="31" t="s">
        <v>264</v>
      </c>
      <c r="J196">
        <f t="shared" ref="J196:J259" si="3">SUMIF($K$1:$BL$1,$J$1,$K196:$BL196)</f>
        <v>-832493.21</v>
      </c>
      <c r="K196">
        <v>-2131191</v>
      </c>
      <c r="L196">
        <v>-198988</v>
      </c>
      <c r="M196">
        <v>-82477</v>
      </c>
      <c r="N196">
        <v>-33499</v>
      </c>
      <c r="O196">
        <v>-263988</v>
      </c>
      <c r="P196">
        <v>-96999</v>
      </c>
      <c r="Q196">
        <v>-710108</v>
      </c>
      <c r="R196">
        <v>-463396</v>
      </c>
      <c r="S196">
        <v>-42547</v>
      </c>
      <c r="T196">
        <v>-63987</v>
      </c>
      <c r="W196">
        <v>-832493.21</v>
      </c>
      <c r="X196">
        <v>-154166</v>
      </c>
      <c r="Y196">
        <v>-166009.09</v>
      </c>
      <c r="AA196">
        <v>-174941.4</v>
      </c>
      <c r="AB196">
        <v>-541051</v>
      </c>
      <c r="AD196">
        <v>-25229</v>
      </c>
      <c r="AE196">
        <v>-7195807.6799999997</v>
      </c>
      <c r="AF196">
        <v>-498086</v>
      </c>
      <c r="AG196">
        <v>-139781</v>
      </c>
      <c r="AH196">
        <v>-345957</v>
      </c>
      <c r="AJ196">
        <v>-105576</v>
      </c>
      <c r="AK196">
        <v>-213169</v>
      </c>
      <c r="AL196">
        <v>-221215</v>
      </c>
      <c r="AM196">
        <v>-250664.5</v>
      </c>
      <c r="AN196">
        <v>-237721</v>
      </c>
      <c r="AO196">
        <v>-116275</v>
      </c>
      <c r="AP196">
        <v>-679692</v>
      </c>
      <c r="AQ196">
        <v>-157314</v>
      </c>
      <c r="AS196">
        <v>-1972867.6</v>
      </c>
      <c r="AU196">
        <v>-31986</v>
      </c>
      <c r="AV196">
        <v>-449698</v>
      </c>
      <c r="AW196">
        <v>-15797</v>
      </c>
      <c r="AY196">
        <v>-566883</v>
      </c>
      <c r="AZ196">
        <v>-1301032</v>
      </c>
      <c r="BE196">
        <v>-2487.2199999999998</v>
      </c>
    </row>
    <row r="197" spans="1:64">
      <c r="A197" s="77">
        <v>1</v>
      </c>
      <c r="B197" s="78" t="s">
        <v>903</v>
      </c>
      <c r="C197" s="79" t="s">
        <v>905</v>
      </c>
      <c r="D197" s="79">
        <v>1.2</v>
      </c>
      <c r="E197" s="78"/>
      <c r="F197" s="79">
        <v>6</v>
      </c>
      <c r="G197" s="79"/>
      <c r="H197" s="33">
        <v>1206050101.1010001</v>
      </c>
      <c r="I197" s="31" t="s">
        <v>265</v>
      </c>
      <c r="J197">
        <f t="shared" si="3"/>
        <v>0</v>
      </c>
      <c r="K197">
        <v>16000</v>
      </c>
      <c r="P197">
        <v>48500</v>
      </c>
      <c r="R197">
        <v>64200</v>
      </c>
      <c r="X197">
        <v>23400</v>
      </c>
      <c r="Y197">
        <v>0</v>
      </c>
      <c r="AB197">
        <v>247680</v>
      </c>
      <c r="AE197">
        <v>1827294.59</v>
      </c>
      <c r="AF197">
        <v>161465</v>
      </c>
      <c r="AG197">
        <v>237295</v>
      </c>
      <c r="AH197">
        <v>100000</v>
      </c>
      <c r="AK197">
        <v>110800</v>
      </c>
      <c r="AL197">
        <v>80600</v>
      </c>
      <c r="AM197">
        <v>690364</v>
      </c>
      <c r="AN197">
        <v>442500</v>
      </c>
      <c r="AO197">
        <v>185300</v>
      </c>
      <c r="AP197">
        <v>554305</v>
      </c>
      <c r="AQ197">
        <v>190408</v>
      </c>
      <c r="AS197">
        <v>735609</v>
      </c>
      <c r="AT197">
        <v>179720</v>
      </c>
      <c r="AV197">
        <v>115600</v>
      </c>
      <c r="AX197">
        <v>9000</v>
      </c>
      <c r="AY197">
        <v>53750</v>
      </c>
    </row>
    <row r="198" spans="1:64">
      <c r="A198" s="77">
        <v>1</v>
      </c>
      <c r="B198" s="78" t="s">
        <v>903</v>
      </c>
      <c r="C198" s="79" t="s">
        <v>905</v>
      </c>
      <c r="D198" s="79">
        <v>1.2</v>
      </c>
      <c r="E198" s="78"/>
      <c r="F198" s="79">
        <v>6</v>
      </c>
      <c r="G198" s="79"/>
      <c r="H198" s="33">
        <v>1206050102.1010001</v>
      </c>
      <c r="I198" s="31" t="s">
        <v>266</v>
      </c>
      <c r="J198">
        <f t="shared" si="3"/>
        <v>0</v>
      </c>
    </row>
    <row r="199" spans="1:64">
      <c r="A199" s="77">
        <v>1</v>
      </c>
      <c r="B199" s="78" t="s">
        <v>903</v>
      </c>
      <c r="C199" s="79" t="s">
        <v>905</v>
      </c>
      <c r="D199" s="79">
        <v>1.2</v>
      </c>
      <c r="E199" s="78"/>
      <c r="F199" s="79">
        <v>6</v>
      </c>
      <c r="G199" s="79"/>
      <c r="H199" s="33">
        <v>1206050103.1010001</v>
      </c>
      <c r="I199" s="31" t="s">
        <v>267</v>
      </c>
      <c r="J199">
        <f t="shared" si="3"/>
        <v>0</v>
      </c>
      <c r="K199">
        <v>-15999</v>
      </c>
      <c r="P199">
        <v>-48498</v>
      </c>
      <c r="R199">
        <v>-64199</v>
      </c>
      <c r="X199">
        <v>-23399</v>
      </c>
      <c r="AB199">
        <v>-196854</v>
      </c>
      <c r="AE199">
        <v>-844385.87</v>
      </c>
      <c r="AF199">
        <v>-161461</v>
      </c>
      <c r="AG199">
        <v>-237280</v>
      </c>
      <c r="AH199">
        <v>-99998</v>
      </c>
      <c r="AK199">
        <v>-110796</v>
      </c>
      <c r="AL199">
        <v>-80598</v>
      </c>
      <c r="AM199">
        <v>-690351</v>
      </c>
      <c r="AN199">
        <v>-442492</v>
      </c>
      <c r="AO199">
        <v>-185291</v>
      </c>
      <c r="AP199">
        <v>-554284</v>
      </c>
      <c r="AQ199">
        <v>-190396</v>
      </c>
      <c r="AS199">
        <v>-735592</v>
      </c>
      <c r="AT199">
        <v>-179715</v>
      </c>
      <c r="AV199">
        <v>-115598</v>
      </c>
      <c r="AX199">
        <v>-2601.08</v>
      </c>
      <c r="AY199">
        <v>-53748</v>
      </c>
    </row>
    <row r="200" spans="1:64">
      <c r="A200" s="77">
        <v>1</v>
      </c>
      <c r="B200" s="78" t="s">
        <v>903</v>
      </c>
      <c r="C200" s="79" t="s">
        <v>905</v>
      </c>
      <c r="D200" s="79">
        <v>1.2</v>
      </c>
      <c r="E200" s="78"/>
      <c r="F200" s="79">
        <v>6</v>
      </c>
      <c r="G200" s="79"/>
      <c r="H200" s="54">
        <v>1206060101.1010001</v>
      </c>
      <c r="I200" s="55" t="s">
        <v>268</v>
      </c>
      <c r="J200">
        <f t="shared" si="3"/>
        <v>0</v>
      </c>
    </row>
    <row r="201" spans="1:64">
      <c r="A201" s="77">
        <v>1</v>
      </c>
      <c r="B201" s="78" t="s">
        <v>903</v>
      </c>
      <c r="C201" s="79" t="s">
        <v>905</v>
      </c>
      <c r="D201" s="79">
        <v>1.2</v>
      </c>
      <c r="E201" s="78"/>
      <c r="F201" s="79">
        <v>6</v>
      </c>
      <c r="G201" s="79"/>
      <c r="H201" s="54">
        <v>1206060102.1010001</v>
      </c>
      <c r="I201" s="55" t="s">
        <v>269</v>
      </c>
      <c r="J201">
        <f t="shared" si="3"/>
        <v>0</v>
      </c>
    </row>
    <row r="202" spans="1:64">
      <c r="A202" s="77">
        <v>1</v>
      </c>
      <c r="B202" s="78" t="s">
        <v>903</v>
      </c>
      <c r="C202" s="79" t="s">
        <v>905</v>
      </c>
      <c r="D202" s="79">
        <v>1.2</v>
      </c>
      <c r="E202" s="78"/>
      <c r="F202" s="79">
        <v>6</v>
      </c>
      <c r="G202" s="79"/>
      <c r="H202" s="54">
        <v>1206060103.1010001</v>
      </c>
      <c r="I202" s="55" t="s">
        <v>270</v>
      </c>
      <c r="J202">
        <f t="shared" si="3"/>
        <v>0</v>
      </c>
    </row>
    <row r="203" spans="1:64">
      <c r="A203" s="77">
        <v>1</v>
      </c>
      <c r="B203" s="78" t="s">
        <v>903</v>
      </c>
      <c r="C203" s="79" t="s">
        <v>905</v>
      </c>
      <c r="D203" s="79">
        <v>1.2</v>
      </c>
      <c r="E203" s="78"/>
      <c r="F203" s="79">
        <v>6</v>
      </c>
      <c r="G203" s="79"/>
      <c r="H203" s="33">
        <v>1206070101.1010001</v>
      </c>
      <c r="I203" s="31" t="s">
        <v>271</v>
      </c>
      <c r="J203">
        <f t="shared" si="3"/>
        <v>0</v>
      </c>
      <c r="M203">
        <v>25840.5</v>
      </c>
      <c r="N203">
        <v>199000</v>
      </c>
      <c r="P203">
        <v>17120</v>
      </c>
      <c r="AB203">
        <v>27513</v>
      </c>
      <c r="AE203">
        <v>6729000</v>
      </c>
      <c r="AQ203">
        <v>36405</v>
      </c>
      <c r="AS203">
        <v>292284</v>
      </c>
    </row>
    <row r="204" spans="1:64">
      <c r="A204" s="77">
        <v>1</v>
      </c>
      <c r="B204" s="78" t="s">
        <v>903</v>
      </c>
      <c r="C204" s="79" t="s">
        <v>905</v>
      </c>
      <c r="D204" s="79">
        <v>1.2</v>
      </c>
      <c r="E204" s="78"/>
      <c r="F204" s="79">
        <v>6</v>
      </c>
      <c r="G204" s="79"/>
      <c r="H204" s="33">
        <v>1206070102.1010001</v>
      </c>
      <c r="I204" s="31" t="s">
        <v>272</v>
      </c>
      <c r="J204">
        <f t="shared" si="3"/>
        <v>0</v>
      </c>
    </row>
    <row r="205" spans="1:64">
      <c r="A205" s="77">
        <v>1</v>
      </c>
      <c r="B205" s="78" t="s">
        <v>903</v>
      </c>
      <c r="C205" s="79" t="s">
        <v>905</v>
      </c>
      <c r="D205" s="79">
        <v>1.2</v>
      </c>
      <c r="E205" s="78"/>
      <c r="F205" s="79">
        <v>6</v>
      </c>
      <c r="G205" s="79"/>
      <c r="H205" s="33">
        <v>1206070103.1010001</v>
      </c>
      <c r="I205" s="31" t="s">
        <v>273</v>
      </c>
      <c r="J205">
        <f t="shared" si="3"/>
        <v>0</v>
      </c>
      <c r="M205">
        <v>-25839.5</v>
      </c>
      <c r="N205">
        <v>-121389.59</v>
      </c>
      <c r="P205">
        <v>-17119</v>
      </c>
      <c r="AB205">
        <v>-15198</v>
      </c>
      <c r="AE205">
        <v>-139466.63</v>
      </c>
      <c r="AQ205">
        <v>-36401</v>
      </c>
      <c r="AS205">
        <v>-292275</v>
      </c>
    </row>
    <row r="206" spans="1:64">
      <c r="A206" s="77">
        <v>1</v>
      </c>
      <c r="B206" s="78" t="s">
        <v>903</v>
      </c>
      <c r="C206" s="79" t="s">
        <v>905</v>
      </c>
      <c r="D206" s="79">
        <v>1.2</v>
      </c>
      <c r="E206" s="78"/>
      <c r="F206" s="79">
        <v>6</v>
      </c>
      <c r="G206" s="79"/>
      <c r="H206" s="30">
        <v>1206090101.1010001</v>
      </c>
      <c r="I206" s="32" t="s">
        <v>274</v>
      </c>
      <c r="J206">
        <f t="shared" si="3"/>
        <v>352970111.85000002</v>
      </c>
      <c r="K206">
        <v>71578566.5</v>
      </c>
      <c r="L206">
        <v>6910407</v>
      </c>
      <c r="M206">
        <v>2102230</v>
      </c>
      <c r="N206">
        <v>3079300</v>
      </c>
      <c r="O206">
        <v>20510050</v>
      </c>
      <c r="P206">
        <v>5331600</v>
      </c>
      <c r="Q206">
        <v>16099200</v>
      </c>
      <c r="R206">
        <v>9948093</v>
      </c>
      <c r="S206">
        <v>3825550</v>
      </c>
      <c r="T206">
        <v>8662828</v>
      </c>
      <c r="U206">
        <v>450000</v>
      </c>
      <c r="V206">
        <v>12566269</v>
      </c>
      <c r="W206">
        <v>352970111.85000002</v>
      </c>
      <c r="X206">
        <v>7517585</v>
      </c>
      <c r="Y206">
        <v>14630448.49</v>
      </c>
      <c r="AA206">
        <v>13014650</v>
      </c>
      <c r="AB206">
        <v>16054041.720000001</v>
      </c>
      <c r="AC206">
        <v>4890040</v>
      </c>
      <c r="AD206">
        <v>6227116.5</v>
      </c>
      <c r="AE206">
        <v>1044085614.33</v>
      </c>
      <c r="AF206">
        <v>12733902.539999999</v>
      </c>
      <c r="AG206">
        <v>27599091</v>
      </c>
      <c r="AH206">
        <v>24107802.039999999</v>
      </c>
      <c r="AI206">
        <v>10461870</v>
      </c>
      <c r="AJ206">
        <v>8048983.2800000003</v>
      </c>
      <c r="AK206">
        <v>48526248.659999996</v>
      </c>
      <c r="AL206">
        <v>36390936</v>
      </c>
      <c r="AM206">
        <v>13184243.130000001</v>
      </c>
      <c r="AN206">
        <v>23595194.620000001</v>
      </c>
      <c r="AO206">
        <v>40585752.799999997</v>
      </c>
      <c r="AP206">
        <v>21357588.379999999</v>
      </c>
      <c r="AQ206">
        <v>13844501.199999999</v>
      </c>
      <c r="AR206">
        <v>6742730</v>
      </c>
      <c r="AS206">
        <v>302251351.69</v>
      </c>
      <c r="AT206">
        <v>15547018</v>
      </c>
      <c r="AU206">
        <v>4429933.33</v>
      </c>
      <c r="AV206">
        <v>43562437.380000003</v>
      </c>
      <c r="AW206">
        <v>15694463.33</v>
      </c>
      <c r="AX206">
        <v>8427043</v>
      </c>
      <c r="AY206">
        <v>17331618</v>
      </c>
      <c r="AZ206">
        <v>75779053.5</v>
      </c>
      <c r="BA206">
        <v>9077700</v>
      </c>
      <c r="BB206">
        <v>9191709.3300000001</v>
      </c>
      <c r="BC206">
        <v>9774758.3300000001</v>
      </c>
      <c r="BD206">
        <v>4767383</v>
      </c>
      <c r="BE206">
        <v>250757737.49000001</v>
      </c>
      <c r="BF206">
        <v>31181783.329999998</v>
      </c>
      <c r="BG206">
        <v>15037134.060000001</v>
      </c>
      <c r="BH206">
        <v>17583400</v>
      </c>
      <c r="BI206">
        <v>12390819.699999999</v>
      </c>
      <c r="BJ206">
        <v>13274937.869999999</v>
      </c>
      <c r="BK206">
        <v>12272701.5</v>
      </c>
      <c r="BL206">
        <v>15233800</v>
      </c>
    </row>
    <row r="207" spans="1:64">
      <c r="A207" s="77">
        <v>1</v>
      </c>
      <c r="B207" s="78" t="s">
        <v>903</v>
      </c>
      <c r="C207" s="79" t="s">
        <v>905</v>
      </c>
      <c r="D207" s="79">
        <v>1.2</v>
      </c>
      <c r="E207" s="78"/>
      <c r="F207" s="79">
        <v>6</v>
      </c>
      <c r="G207" s="79"/>
      <c r="H207" s="30">
        <v>1206090102.1010001</v>
      </c>
      <c r="I207" s="32" t="s">
        <v>275</v>
      </c>
      <c r="J207">
        <f t="shared" si="3"/>
        <v>0</v>
      </c>
    </row>
    <row r="208" spans="1:64">
      <c r="A208" s="77">
        <v>1</v>
      </c>
      <c r="B208" s="78" t="s">
        <v>903</v>
      </c>
      <c r="C208" s="79" t="s">
        <v>905</v>
      </c>
      <c r="D208" s="79">
        <v>1.2</v>
      </c>
      <c r="E208" s="78"/>
      <c r="F208" s="79">
        <v>6</v>
      </c>
      <c r="G208" s="79"/>
      <c r="H208" s="30">
        <v>1206090103.1010001</v>
      </c>
      <c r="I208" s="32" t="s">
        <v>276</v>
      </c>
      <c r="J208">
        <f t="shared" si="3"/>
        <v>-211938720.12</v>
      </c>
      <c r="K208">
        <v>-71577667.5</v>
      </c>
      <c r="L208">
        <v>-1918594.3</v>
      </c>
      <c r="M208">
        <v>-2102204</v>
      </c>
      <c r="N208">
        <v>-3079263</v>
      </c>
      <c r="O208">
        <v>-11751754.359999999</v>
      </c>
      <c r="P208">
        <v>-5331470</v>
      </c>
      <c r="Q208">
        <v>-12280340.310000001</v>
      </c>
      <c r="R208">
        <v>-4982140.32</v>
      </c>
      <c r="S208">
        <v>-3825494</v>
      </c>
      <c r="T208">
        <v>-4550867.63</v>
      </c>
      <c r="U208">
        <v>-449999</v>
      </c>
      <c r="V208">
        <v>-6218905.8600000003</v>
      </c>
      <c r="W208">
        <v>-211938720.12</v>
      </c>
      <c r="X208">
        <v>-5218107.26</v>
      </c>
      <c r="Y208">
        <v>-7117798.6200000001</v>
      </c>
      <c r="AA208">
        <v>-5815367.4000000004</v>
      </c>
      <c r="AB208">
        <v>-14408241.68</v>
      </c>
      <c r="AC208">
        <v>-3474560.83</v>
      </c>
      <c r="AD208">
        <v>-4593642</v>
      </c>
      <c r="AE208">
        <v>-417918210.20999998</v>
      </c>
      <c r="AF208">
        <v>-7739999.8499999996</v>
      </c>
      <c r="AG208">
        <v>-20444182.010000002</v>
      </c>
      <c r="AH208">
        <v>-15153396.039999999</v>
      </c>
      <c r="AI208">
        <v>-2701673.83</v>
      </c>
      <c r="AJ208">
        <v>-5711177.9500000002</v>
      </c>
      <c r="AK208">
        <v>-26123332.02</v>
      </c>
      <c r="AL208">
        <v>-23250759.23</v>
      </c>
      <c r="AM208">
        <v>-9785315.4600000009</v>
      </c>
      <c r="AN208">
        <v>-18265491.350000001</v>
      </c>
      <c r="AO208">
        <v>-25079099.66</v>
      </c>
      <c r="AP208">
        <v>-11460036.380000001</v>
      </c>
      <c r="AQ208">
        <v>-5960559.0300000003</v>
      </c>
      <c r="AR208">
        <v>-3771845</v>
      </c>
      <c r="AS208">
        <v>-200800207.74000001</v>
      </c>
      <c r="AT208">
        <v>-8279690.7999999998</v>
      </c>
      <c r="AU208">
        <v>-2449302.63</v>
      </c>
      <c r="AV208">
        <v>-33380610.199999999</v>
      </c>
      <c r="AW208">
        <v>-10880503.93</v>
      </c>
      <c r="AX208">
        <v>-5711094.4100000001</v>
      </c>
      <c r="AY208">
        <v>-8899842.8499999996</v>
      </c>
      <c r="AZ208">
        <v>-50906653.140000001</v>
      </c>
      <c r="BA208">
        <v>-4501830.38</v>
      </c>
      <c r="BB208">
        <v>-5506264.5</v>
      </c>
      <c r="BC208">
        <v>-4728297.6500000004</v>
      </c>
      <c r="BD208">
        <v>-2324860.85</v>
      </c>
      <c r="BE208">
        <v>-126197493.95999999</v>
      </c>
      <c r="BF208">
        <v>-12940241.890000001</v>
      </c>
      <c r="BG208">
        <v>-7669704.25</v>
      </c>
      <c r="BH208">
        <v>-13241337.08</v>
      </c>
      <c r="BI208">
        <v>-6606026.5199999996</v>
      </c>
      <c r="BJ208">
        <v>-6184052.9699999997</v>
      </c>
      <c r="BK208">
        <v>-7623370.5999999996</v>
      </c>
      <c r="BL208">
        <v>-7291445</v>
      </c>
    </row>
    <row r="209" spans="1:64">
      <c r="A209" s="77">
        <v>1</v>
      </c>
      <c r="B209" s="78" t="s">
        <v>903</v>
      </c>
      <c r="C209" s="79" t="s">
        <v>905</v>
      </c>
      <c r="D209" s="79">
        <v>1.2</v>
      </c>
      <c r="E209" s="78"/>
      <c r="F209" s="79">
        <v>6</v>
      </c>
      <c r="G209" s="79"/>
      <c r="H209" s="30">
        <v>1206100101.1010001</v>
      </c>
      <c r="I209" s="32" t="s">
        <v>277</v>
      </c>
      <c r="J209">
        <f t="shared" si="3"/>
        <v>4670164.6500000004</v>
      </c>
      <c r="K209">
        <v>8342042</v>
      </c>
      <c r="L209">
        <v>135683</v>
      </c>
      <c r="M209">
        <v>393100</v>
      </c>
      <c r="N209">
        <v>12000</v>
      </c>
      <c r="O209">
        <v>169250</v>
      </c>
      <c r="P209">
        <v>722395</v>
      </c>
      <c r="Q209">
        <v>189480</v>
      </c>
      <c r="R209">
        <v>213812</v>
      </c>
      <c r="S209">
        <v>252900</v>
      </c>
      <c r="T209">
        <v>166240</v>
      </c>
      <c r="V209">
        <v>8100</v>
      </c>
      <c r="W209">
        <v>4670164.6500000004</v>
      </c>
      <c r="X209">
        <v>682312</v>
      </c>
      <c r="Y209">
        <v>578990</v>
      </c>
      <c r="AA209">
        <v>844280</v>
      </c>
      <c r="AB209">
        <v>3397217.11</v>
      </c>
      <c r="AC209">
        <v>78750</v>
      </c>
      <c r="AD209">
        <v>481400</v>
      </c>
      <c r="AE209">
        <v>38811617.649999999</v>
      </c>
      <c r="AF209">
        <v>2007520</v>
      </c>
      <c r="AG209">
        <v>1023647</v>
      </c>
      <c r="AH209">
        <v>1154304</v>
      </c>
      <c r="AJ209">
        <v>570441</v>
      </c>
      <c r="AK209">
        <v>1178428.5</v>
      </c>
      <c r="AL209">
        <v>656552.5</v>
      </c>
      <c r="AM209">
        <v>2320293</v>
      </c>
      <c r="AN209">
        <v>1128648</v>
      </c>
      <c r="AO209">
        <v>1795223</v>
      </c>
      <c r="AP209">
        <v>2213459</v>
      </c>
      <c r="AQ209">
        <v>932838.01</v>
      </c>
      <c r="AR209">
        <v>86850</v>
      </c>
      <c r="AS209">
        <v>4669559.87</v>
      </c>
      <c r="AT209">
        <v>178583</v>
      </c>
      <c r="AV209">
        <v>1915180</v>
      </c>
      <c r="AY209">
        <v>1131483</v>
      </c>
      <c r="AZ209">
        <v>5352759.68</v>
      </c>
      <c r="BA209">
        <v>130000</v>
      </c>
      <c r="BC209">
        <v>65260</v>
      </c>
      <c r="BE209">
        <v>6287262.4000000004</v>
      </c>
      <c r="BL209">
        <v>129500</v>
      </c>
    </row>
    <row r="210" spans="1:64">
      <c r="A210" s="77">
        <v>1</v>
      </c>
      <c r="B210" s="78" t="s">
        <v>903</v>
      </c>
      <c r="C210" s="79" t="s">
        <v>905</v>
      </c>
      <c r="D210" s="79">
        <v>1.2</v>
      </c>
      <c r="E210" s="78"/>
      <c r="F210" s="79">
        <v>6</v>
      </c>
      <c r="G210" s="79"/>
      <c r="H210" s="30">
        <v>1206100102.1010001</v>
      </c>
      <c r="I210" s="32" t="s">
        <v>278</v>
      </c>
      <c r="J210">
        <f t="shared" si="3"/>
        <v>0</v>
      </c>
    </row>
    <row r="211" spans="1:64">
      <c r="A211" s="77">
        <v>1</v>
      </c>
      <c r="B211" s="78" t="s">
        <v>903</v>
      </c>
      <c r="C211" s="79" t="s">
        <v>905</v>
      </c>
      <c r="D211" s="79">
        <v>1.2</v>
      </c>
      <c r="E211" s="78"/>
      <c r="F211" s="79">
        <v>6</v>
      </c>
      <c r="G211" s="79"/>
      <c r="H211" s="33">
        <v>1206100103.1010001</v>
      </c>
      <c r="I211" s="31" t="s">
        <v>279</v>
      </c>
      <c r="J211">
        <f t="shared" si="3"/>
        <v>-3126944.23</v>
      </c>
      <c r="K211">
        <v>-8311924.3399999999</v>
      </c>
      <c r="L211">
        <v>-135677</v>
      </c>
      <c r="M211">
        <v>-393086</v>
      </c>
      <c r="N211">
        <v>-11999</v>
      </c>
      <c r="O211">
        <v>-169241</v>
      </c>
      <c r="P211">
        <v>-722350</v>
      </c>
      <c r="Q211">
        <v>-189476</v>
      </c>
      <c r="R211">
        <v>-213804</v>
      </c>
      <c r="S211">
        <v>-252889</v>
      </c>
      <c r="T211">
        <v>-166231</v>
      </c>
      <c r="V211">
        <v>-8099</v>
      </c>
      <c r="W211">
        <v>-3126944.23</v>
      </c>
      <c r="X211">
        <v>-682281</v>
      </c>
      <c r="Y211">
        <v>-282641.78999999998</v>
      </c>
      <c r="AA211">
        <v>-868601.62</v>
      </c>
      <c r="AB211">
        <v>-3385160.11</v>
      </c>
      <c r="AC211">
        <v>-78747</v>
      </c>
      <c r="AD211">
        <v>-481350</v>
      </c>
      <c r="AE211">
        <v>-19590785.300000001</v>
      </c>
      <c r="AF211">
        <v>-1650338.99</v>
      </c>
      <c r="AG211">
        <v>-1023583</v>
      </c>
      <c r="AH211">
        <v>-1154261</v>
      </c>
      <c r="AJ211">
        <v>-570414</v>
      </c>
      <c r="AK211">
        <v>-1178379.5</v>
      </c>
      <c r="AL211">
        <v>-398142.17</v>
      </c>
      <c r="AM211">
        <v>-2320223</v>
      </c>
      <c r="AN211">
        <v>-1128610</v>
      </c>
      <c r="AO211">
        <v>-1795141</v>
      </c>
      <c r="AP211">
        <v>-2213384</v>
      </c>
      <c r="AQ211">
        <v>-932787.01</v>
      </c>
      <c r="AR211">
        <v>-86846</v>
      </c>
      <c r="AS211">
        <v>-4669395.87</v>
      </c>
      <c r="AT211">
        <v>-174620.85</v>
      </c>
      <c r="AV211">
        <v>-1915075</v>
      </c>
      <c r="AY211">
        <v>-1127490.9099999999</v>
      </c>
      <c r="AZ211">
        <v>-5352563.68</v>
      </c>
      <c r="BA211">
        <v>-46944.44</v>
      </c>
      <c r="BC211">
        <v>-65257</v>
      </c>
      <c r="BE211">
        <v>-1918873.05</v>
      </c>
      <c r="BL211">
        <v>-56116.67</v>
      </c>
    </row>
    <row r="212" spans="1:64">
      <c r="A212" s="77">
        <v>1</v>
      </c>
      <c r="B212" s="78" t="s">
        <v>903</v>
      </c>
      <c r="C212" s="79" t="s">
        <v>905</v>
      </c>
      <c r="D212" s="79">
        <v>1.2</v>
      </c>
      <c r="E212" s="78"/>
      <c r="F212" s="79">
        <v>6</v>
      </c>
      <c r="G212" s="79"/>
      <c r="H212" s="30">
        <v>1206110101.1010001</v>
      </c>
      <c r="I212" s="32" t="s">
        <v>280</v>
      </c>
      <c r="J212">
        <f t="shared" si="3"/>
        <v>0</v>
      </c>
      <c r="AA212">
        <v>72723</v>
      </c>
      <c r="AE212">
        <v>12291300</v>
      </c>
      <c r="AS212">
        <v>5804469</v>
      </c>
    </row>
    <row r="213" spans="1:64">
      <c r="A213" s="77">
        <v>1</v>
      </c>
      <c r="B213" s="78" t="s">
        <v>903</v>
      </c>
      <c r="C213" s="79" t="s">
        <v>905</v>
      </c>
      <c r="D213" s="79">
        <v>1.2</v>
      </c>
      <c r="E213" s="78"/>
      <c r="F213" s="79">
        <v>6</v>
      </c>
      <c r="G213" s="79"/>
      <c r="H213" s="30">
        <v>1206110102.1010001</v>
      </c>
      <c r="I213" s="32" t="s">
        <v>281</v>
      </c>
      <c r="J213">
        <f t="shared" si="3"/>
        <v>0</v>
      </c>
    </row>
    <row r="214" spans="1:64">
      <c r="A214" s="77">
        <v>1</v>
      </c>
      <c r="B214" s="78" t="s">
        <v>903</v>
      </c>
      <c r="C214" s="79" t="s">
        <v>905</v>
      </c>
      <c r="D214" s="79">
        <v>1.2</v>
      </c>
      <c r="E214" s="78"/>
      <c r="F214" s="79">
        <v>6</v>
      </c>
      <c r="G214" s="79"/>
      <c r="H214" s="30">
        <v>1206110103.1010001</v>
      </c>
      <c r="I214" s="31" t="s">
        <v>282</v>
      </c>
      <c r="J214">
        <f t="shared" si="3"/>
        <v>0</v>
      </c>
      <c r="AA214">
        <v>-65163.42</v>
      </c>
      <c r="AE214">
        <v>-11484929.75</v>
      </c>
      <c r="AS214">
        <v>-4683851.8</v>
      </c>
    </row>
    <row r="215" spans="1:64">
      <c r="A215" s="77">
        <v>1</v>
      </c>
      <c r="B215" s="78" t="s">
        <v>903</v>
      </c>
      <c r="C215" s="79" t="s">
        <v>905</v>
      </c>
      <c r="D215" s="79">
        <v>1.2</v>
      </c>
      <c r="E215" s="78"/>
      <c r="F215" s="79">
        <v>6</v>
      </c>
      <c r="G215" s="79"/>
      <c r="H215" s="30">
        <v>1206120101.1010001</v>
      </c>
      <c r="I215" s="32" t="s">
        <v>283</v>
      </c>
      <c r="J215">
        <f t="shared" si="3"/>
        <v>12497420</v>
      </c>
      <c r="K215">
        <v>1415170</v>
      </c>
      <c r="L215">
        <v>245847</v>
      </c>
      <c r="M215">
        <v>610430</v>
      </c>
      <c r="N215">
        <v>188090</v>
      </c>
      <c r="O215">
        <v>480000</v>
      </c>
      <c r="P215">
        <v>652070</v>
      </c>
      <c r="Q215">
        <v>86408</v>
      </c>
      <c r="R215">
        <v>53190</v>
      </c>
      <c r="S215">
        <v>572860</v>
      </c>
      <c r="T215">
        <v>408870</v>
      </c>
      <c r="V215">
        <v>14900</v>
      </c>
      <c r="W215">
        <v>12497420</v>
      </c>
      <c r="X215">
        <v>509200</v>
      </c>
      <c r="Y215">
        <v>1580450</v>
      </c>
      <c r="AA215">
        <v>2927200</v>
      </c>
      <c r="AB215">
        <v>759440</v>
      </c>
      <c r="AC215">
        <v>1196000</v>
      </c>
      <c r="AD215">
        <v>99926.68</v>
      </c>
      <c r="AE215">
        <v>4092102</v>
      </c>
      <c r="AF215">
        <v>1246080</v>
      </c>
      <c r="AG215">
        <v>3046589</v>
      </c>
      <c r="AH215">
        <v>769581</v>
      </c>
      <c r="AJ215">
        <v>233655</v>
      </c>
      <c r="AK215">
        <v>3301611</v>
      </c>
      <c r="AL215">
        <v>896986</v>
      </c>
      <c r="AM215">
        <v>1533076</v>
      </c>
      <c r="AN215">
        <v>175490</v>
      </c>
      <c r="AO215">
        <v>2334310</v>
      </c>
      <c r="AP215">
        <v>2251965.56</v>
      </c>
      <c r="AQ215">
        <v>873521</v>
      </c>
      <c r="AR215">
        <v>768400</v>
      </c>
      <c r="AS215">
        <v>7701071</v>
      </c>
      <c r="AT215">
        <v>262160</v>
      </c>
      <c r="AU215">
        <v>5600</v>
      </c>
      <c r="AV215">
        <v>1150551</v>
      </c>
      <c r="AW215">
        <v>71300</v>
      </c>
      <c r="AX215">
        <v>787080</v>
      </c>
      <c r="AY215">
        <v>1192641</v>
      </c>
      <c r="AZ215">
        <v>3032735</v>
      </c>
      <c r="BA215">
        <v>277000</v>
      </c>
      <c r="BC215">
        <v>13500</v>
      </c>
      <c r="BE215">
        <v>935000</v>
      </c>
      <c r="BF215">
        <v>830400</v>
      </c>
      <c r="BG215">
        <v>579000</v>
      </c>
      <c r="BL215">
        <v>829000</v>
      </c>
    </row>
    <row r="216" spans="1:64">
      <c r="A216" s="77">
        <v>1</v>
      </c>
      <c r="B216" s="78" t="s">
        <v>903</v>
      </c>
      <c r="C216" s="79" t="s">
        <v>905</v>
      </c>
      <c r="D216" s="79">
        <v>1.2</v>
      </c>
      <c r="E216" s="78"/>
      <c r="F216" s="79">
        <v>6</v>
      </c>
      <c r="G216" s="79"/>
      <c r="H216" s="30">
        <v>1206120102.1010001</v>
      </c>
      <c r="I216" s="32" t="s">
        <v>284</v>
      </c>
      <c r="J216">
        <f t="shared" si="3"/>
        <v>0</v>
      </c>
    </row>
    <row r="217" spans="1:64">
      <c r="A217" s="77">
        <v>1</v>
      </c>
      <c r="B217" s="78" t="s">
        <v>903</v>
      </c>
      <c r="C217" s="79" t="s">
        <v>905</v>
      </c>
      <c r="D217" s="79">
        <v>1.2</v>
      </c>
      <c r="E217" s="78"/>
      <c r="F217" s="79">
        <v>6</v>
      </c>
      <c r="G217" s="79"/>
      <c r="H217" s="30">
        <v>1206120103.1010001</v>
      </c>
      <c r="I217" s="31" t="s">
        <v>285</v>
      </c>
      <c r="J217">
        <f t="shared" si="3"/>
        <v>-10576902.84</v>
      </c>
      <c r="K217">
        <v>-1214897.5900000001</v>
      </c>
      <c r="L217">
        <v>-245839</v>
      </c>
      <c r="M217">
        <v>-610413</v>
      </c>
      <c r="N217">
        <v>-188084</v>
      </c>
      <c r="O217">
        <v>-479999</v>
      </c>
      <c r="P217">
        <v>-652063</v>
      </c>
      <c r="Q217">
        <v>-86399</v>
      </c>
      <c r="R217">
        <v>-53186</v>
      </c>
      <c r="S217">
        <v>-572855</v>
      </c>
      <c r="T217">
        <v>-408859</v>
      </c>
      <c r="V217">
        <v>-14899</v>
      </c>
      <c r="W217">
        <v>-10576902.84</v>
      </c>
      <c r="X217">
        <v>-509100</v>
      </c>
      <c r="Y217">
        <v>-1077581.8400000001</v>
      </c>
      <c r="AA217">
        <v>-2493259.38</v>
      </c>
      <c r="AB217">
        <v>-759408</v>
      </c>
      <c r="AC217">
        <v>-1071430.23</v>
      </c>
      <c r="AD217">
        <v>-99915</v>
      </c>
      <c r="AE217">
        <v>-2204718.66</v>
      </c>
      <c r="AF217">
        <v>-1246065</v>
      </c>
      <c r="AG217">
        <v>-2231469.69</v>
      </c>
      <c r="AH217">
        <v>-769567</v>
      </c>
      <c r="AJ217">
        <v>-233653</v>
      </c>
      <c r="AK217">
        <v>-2503587</v>
      </c>
      <c r="AL217">
        <v>-896972</v>
      </c>
      <c r="AM217">
        <v>-1533055</v>
      </c>
      <c r="AN217">
        <v>-175480</v>
      </c>
      <c r="AO217">
        <v>-2334289</v>
      </c>
      <c r="AP217">
        <v>-2251950.56</v>
      </c>
      <c r="AQ217">
        <v>-873507</v>
      </c>
      <c r="AR217">
        <v>-768398</v>
      </c>
      <c r="AS217">
        <v>-7700868</v>
      </c>
      <c r="AT217">
        <v>-262137</v>
      </c>
      <c r="AU217">
        <v>-5599</v>
      </c>
      <c r="AV217">
        <v>-1150513</v>
      </c>
      <c r="AW217">
        <v>-71289</v>
      </c>
      <c r="AX217">
        <v>-585355.81000000006</v>
      </c>
      <c r="AY217">
        <v>-1192597</v>
      </c>
      <c r="AZ217">
        <v>-3033410.33</v>
      </c>
      <c r="BA217">
        <v>-276999</v>
      </c>
      <c r="BC217">
        <v>-13499</v>
      </c>
      <c r="BE217">
        <v>-934998</v>
      </c>
      <c r="BF217">
        <v>-319413.33</v>
      </c>
      <c r="BG217">
        <v>-578998</v>
      </c>
      <c r="BL217">
        <v>-829000</v>
      </c>
    </row>
    <row r="218" spans="1:64">
      <c r="A218" s="77">
        <v>1</v>
      </c>
      <c r="B218" s="78" t="s">
        <v>903</v>
      </c>
      <c r="C218" s="79" t="s">
        <v>905</v>
      </c>
      <c r="D218" s="79">
        <v>1.2</v>
      </c>
      <c r="E218" s="78"/>
      <c r="F218" s="79">
        <v>6</v>
      </c>
      <c r="G218" s="79"/>
      <c r="H218" s="30">
        <v>1206130101.1010001</v>
      </c>
      <c r="I218" s="32" t="s">
        <v>286</v>
      </c>
      <c r="J218">
        <f t="shared" si="3"/>
        <v>0</v>
      </c>
      <c r="N218">
        <v>20650</v>
      </c>
      <c r="AE218">
        <v>158000</v>
      </c>
      <c r="AS218">
        <v>346600</v>
      </c>
    </row>
    <row r="219" spans="1:64">
      <c r="A219" s="77">
        <v>1</v>
      </c>
      <c r="B219" s="78" t="s">
        <v>903</v>
      </c>
      <c r="C219" s="79" t="s">
        <v>905</v>
      </c>
      <c r="D219" s="79">
        <v>1.2</v>
      </c>
      <c r="E219" s="78"/>
      <c r="F219" s="79">
        <v>6</v>
      </c>
      <c r="G219" s="79"/>
      <c r="H219" s="33">
        <v>1206130102.1010001</v>
      </c>
      <c r="I219" s="31" t="s">
        <v>287</v>
      </c>
      <c r="J219">
        <f t="shared" si="3"/>
        <v>0</v>
      </c>
    </row>
    <row r="220" spans="1:64">
      <c r="A220" s="77">
        <v>1</v>
      </c>
      <c r="B220" s="78" t="s">
        <v>903</v>
      </c>
      <c r="C220" s="79" t="s">
        <v>905</v>
      </c>
      <c r="D220" s="79">
        <v>1.2</v>
      </c>
      <c r="E220" s="78"/>
      <c r="F220" s="79">
        <v>6</v>
      </c>
      <c r="G220" s="79"/>
      <c r="H220" s="33">
        <v>1206130103.1010001</v>
      </c>
      <c r="I220" s="31" t="s">
        <v>288</v>
      </c>
      <c r="J220">
        <f t="shared" si="3"/>
        <v>0</v>
      </c>
      <c r="N220">
        <v>-20648</v>
      </c>
      <c r="AE220">
        <v>-157998</v>
      </c>
      <c r="AS220">
        <v>-346588</v>
      </c>
    </row>
    <row r="221" spans="1:64">
      <c r="A221" s="77">
        <v>1</v>
      </c>
      <c r="B221" s="78" t="s">
        <v>903</v>
      </c>
      <c r="C221" s="79" t="s">
        <v>905</v>
      </c>
      <c r="D221" s="79">
        <v>1.2</v>
      </c>
      <c r="E221" s="78"/>
      <c r="F221" s="79">
        <v>6</v>
      </c>
      <c r="G221" s="79"/>
      <c r="H221" s="33">
        <v>1206140101.1010001</v>
      </c>
      <c r="I221" s="31" t="s">
        <v>289</v>
      </c>
      <c r="J221">
        <f t="shared" si="3"/>
        <v>0</v>
      </c>
    </row>
    <row r="222" spans="1:64">
      <c r="A222" s="77">
        <v>1</v>
      </c>
      <c r="B222" s="78" t="s">
        <v>903</v>
      </c>
      <c r="C222" s="79" t="s">
        <v>905</v>
      </c>
      <c r="D222" s="79">
        <v>1.2</v>
      </c>
      <c r="E222" s="78"/>
      <c r="F222" s="79">
        <v>6</v>
      </c>
      <c r="G222" s="79"/>
      <c r="H222" s="30">
        <v>1206140102.1010001</v>
      </c>
      <c r="I222" s="32" t="s">
        <v>290</v>
      </c>
      <c r="J222">
        <f t="shared" si="3"/>
        <v>0</v>
      </c>
    </row>
    <row r="223" spans="1:64">
      <c r="A223" s="77">
        <v>1</v>
      </c>
      <c r="B223" s="78" t="s">
        <v>903</v>
      </c>
      <c r="C223" s="79" t="s">
        <v>905</v>
      </c>
      <c r="D223" s="79">
        <v>1.2</v>
      </c>
      <c r="E223" s="78"/>
      <c r="F223" s="79">
        <v>6</v>
      </c>
      <c r="G223" s="79"/>
      <c r="H223" s="33">
        <v>1206140103.1010001</v>
      </c>
      <c r="I223" s="31" t="s">
        <v>291</v>
      </c>
      <c r="J223">
        <f t="shared" si="3"/>
        <v>0</v>
      </c>
    </row>
    <row r="224" spans="1:64">
      <c r="A224" s="77">
        <v>1</v>
      </c>
      <c r="B224" s="78" t="s">
        <v>903</v>
      </c>
      <c r="C224" s="79" t="s">
        <v>905</v>
      </c>
      <c r="D224" s="79">
        <v>1.2</v>
      </c>
      <c r="E224" s="78"/>
      <c r="F224" s="79">
        <v>6</v>
      </c>
      <c r="G224" s="79"/>
      <c r="H224" s="30">
        <v>1206150101.1010001</v>
      </c>
      <c r="I224" s="32" t="s">
        <v>292</v>
      </c>
      <c r="J224">
        <f t="shared" si="3"/>
        <v>0</v>
      </c>
      <c r="AE224">
        <v>270000</v>
      </c>
    </row>
    <row r="225" spans="1:64">
      <c r="A225" s="77">
        <v>1</v>
      </c>
      <c r="B225" s="78" t="s">
        <v>903</v>
      </c>
      <c r="C225" s="79" t="s">
        <v>905</v>
      </c>
      <c r="D225" s="79">
        <v>1.2</v>
      </c>
      <c r="E225" s="78"/>
      <c r="F225" s="79">
        <v>6</v>
      </c>
      <c r="G225" s="79"/>
      <c r="H225" s="33">
        <v>1206150102.1010001</v>
      </c>
      <c r="I225" s="31" t="s">
        <v>293</v>
      </c>
      <c r="J225">
        <f t="shared" si="3"/>
        <v>0</v>
      </c>
    </row>
    <row r="226" spans="1:64">
      <c r="A226" s="77">
        <v>1</v>
      </c>
      <c r="B226" s="78" t="s">
        <v>903</v>
      </c>
      <c r="C226" s="79" t="s">
        <v>905</v>
      </c>
      <c r="D226" s="79">
        <v>1.2</v>
      </c>
      <c r="E226" s="78"/>
      <c r="F226" s="79">
        <v>6</v>
      </c>
      <c r="G226" s="79"/>
      <c r="H226" s="30">
        <v>1206150103.1010001</v>
      </c>
      <c r="I226" s="31" t="s">
        <v>294</v>
      </c>
      <c r="J226">
        <f t="shared" si="3"/>
        <v>0</v>
      </c>
      <c r="AE226">
        <v>-269998</v>
      </c>
    </row>
    <row r="227" spans="1:64">
      <c r="A227" s="77">
        <v>1</v>
      </c>
      <c r="B227" s="78" t="s">
        <v>903</v>
      </c>
      <c r="C227" s="79" t="s">
        <v>905</v>
      </c>
      <c r="D227" s="79">
        <v>1.2</v>
      </c>
      <c r="E227" s="78"/>
      <c r="F227" s="79">
        <v>6</v>
      </c>
      <c r="G227" s="79"/>
      <c r="H227" s="30">
        <v>1206160101.1010001</v>
      </c>
      <c r="I227" s="31" t="s">
        <v>295</v>
      </c>
      <c r="J227">
        <f t="shared" si="3"/>
        <v>5383022</v>
      </c>
      <c r="K227">
        <v>101318161.97</v>
      </c>
      <c r="N227">
        <v>27500</v>
      </c>
      <c r="P227">
        <v>115400</v>
      </c>
      <c r="Q227">
        <v>85050</v>
      </c>
      <c r="W227">
        <v>5383022</v>
      </c>
      <c r="X227">
        <v>27437</v>
      </c>
      <c r="AA227">
        <v>116350</v>
      </c>
      <c r="AB227">
        <v>78964</v>
      </c>
      <c r="AE227">
        <v>858600</v>
      </c>
      <c r="AF227">
        <v>197080</v>
      </c>
      <c r="AG227">
        <v>16790</v>
      </c>
      <c r="AH227">
        <v>232456.2</v>
      </c>
      <c r="AJ227">
        <v>16050</v>
      </c>
      <c r="AL227">
        <v>50310</v>
      </c>
      <c r="AM227">
        <v>117380</v>
      </c>
      <c r="AO227">
        <v>83780</v>
      </c>
      <c r="AQ227">
        <v>41100</v>
      </c>
      <c r="AS227">
        <v>116455</v>
      </c>
      <c r="AV227">
        <v>457382.5</v>
      </c>
      <c r="AW227">
        <v>8000</v>
      </c>
      <c r="AY227">
        <v>255738</v>
      </c>
      <c r="AZ227">
        <v>1543051.42</v>
      </c>
    </row>
    <row r="228" spans="1:64">
      <c r="A228" s="77">
        <v>1</v>
      </c>
      <c r="B228" s="78" t="s">
        <v>903</v>
      </c>
      <c r="C228" s="79" t="s">
        <v>905</v>
      </c>
      <c r="D228" s="79">
        <v>1.2</v>
      </c>
      <c r="E228" s="78"/>
      <c r="F228" s="79">
        <v>6</v>
      </c>
      <c r="G228" s="79"/>
      <c r="H228" s="30">
        <v>1206160102.1010001</v>
      </c>
      <c r="I228" s="32" t="s">
        <v>296</v>
      </c>
      <c r="J228">
        <f t="shared" si="3"/>
        <v>0</v>
      </c>
    </row>
    <row r="229" spans="1:64">
      <c r="A229" s="77">
        <v>1</v>
      </c>
      <c r="B229" s="78" t="s">
        <v>903</v>
      </c>
      <c r="C229" s="79" t="s">
        <v>905</v>
      </c>
      <c r="D229" s="79">
        <v>1.2</v>
      </c>
      <c r="E229" s="78"/>
      <c r="F229" s="79">
        <v>6</v>
      </c>
      <c r="G229" s="79"/>
      <c r="H229" s="33">
        <v>1206160103.1010001</v>
      </c>
      <c r="I229" s="31" t="s">
        <v>297</v>
      </c>
      <c r="J229">
        <f t="shared" si="3"/>
        <v>-5255008.6100000003</v>
      </c>
      <c r="K229">
        <v>-101047486.95999999</v>
      </c>
      <c r="N229">
        <v>-27499</v>
      </c>
      <c r="P229">
        <v>-115397</v>
      </c>
      <c r="Q229">
        <v>-85045</v>
      </c>
      <c r="W229">
        <v>-5255008.6100000003</v>
      </c>
      <c r="X229">
        <v>-27434</v>
      </c>
      <c r="AA229">
        <v>-116338</v>
      </c>
      <c r="AB229">
        <v>-78958</v>
      </c>
      <c r="AE229">
        <v>-314834.69</v>
      </c>
      <c r="AF229">
        <v>-197064.99</v>
      </c>
      <c r="AG229">
        <v>-16787</v>
      </c>
      <c r="AH229">
        <v>-232448.2</v>
      </c>
      <c r="AJ229">
        <v>-16049</v>
      </c>
      <c r="AL229">
        <v>-50305</v>
      </c>
      <c r="AM229">
        <v>-117368</v>
      </c>
      <c r="AO229">
        <v>-83767</v>
      </c>
      <c r="AQ229">
        <v>-41093</v>
      </c>
      <c r="AS229">
        <v>-116447</v>
      </c>
      <c r="AV229">
        <v>-457364.5</v>
      </c>
      <c r="AW229">
        <v>-7999</v>
      </c>
      <c r="AY229">
        <v>-255732</v>
      </c>
      <c r="AZ229">
        <v>-1543043.42</v>
      </c>
    </row>
    <row r="230" spans="1:64">
      <c r="A230" s="77">
        <v>1</v>
      </c>
      <c r="B230" s="78" t="s">
        <v>903</v>
      </c>
      <c r="C230" s="79" t="s">
        <v>905</v>
      </c>
      <c r="D230" s="79">
        <v>1.2</v>
      </c>
      <c r="E230" s="78"/>
      <c r="F230" s="79">
        <v>6</v>
      </c>
      <c r="G230" s="79"/>
      <c r="H230" s="33">
        <v>1206170101.1010001</v>
      </c>
      <c r="I230" s="31" t="s">
        <v>298</v>
      </c>
      <c r="J230">
        <f t="shared" si="3"/>
        <v>8823113.0199999996</v>
      </c>
      <c r="K230">
        <v>36607720.100000001</v>
      </c>
      <c r="L230">
        <v>2789134.7</v>
      </c>
      <c r="M230">
        <v>4967361.4000000004</v>
      </c>
      <c r="N230">
        <v>8943399</v>
      </c>
      <c r="O230">
        <v>9059710</v>
      </c>
      <c r="P230">
        <v>10807787.609999999</v>
      </c>
      <c r="Q230">
        <v>6583373</v>
      </c>
      <c r="R230">
        <v>5894335.0999999996</v>
      </c>
      <c r="S230">
        <v>5411897</v>
      </c>
      <c r="T230">
        <v>4387383</v>
      </c>
      <c r="U230">
        <v>4567237.0999999996</v>
      </c>
      <c r="V230">
        <v>3691137</v>
      </c>
      <c r="W230">
        <v>8823113.0199999996</v>
      </c>
      <c r="X230">
        <v>2129030</v>
      </c>
      <c r="Y230">
        <v>5745050.5999999996</v>
      </c>
      <c r="Z230">
        <v>4330027.6399999997</v>
      </c>
      <c r="AA230">
        <v>8857872</v>
      </c>
      <c r="AB230">
        <v>5558202</v>
      </c>
      <c r="AC230">
        <v>2061127</v>
      </c>
      <c r="AD230">
        <v>1406100.3</v>
      </c>
      <c r="AE230">
        <v>47231849.740000002</v>
      </c>
      <c r="AF230">
        <v>2140870</v>
      </c>
      <c r="AG230">
        <v>4427008.5</v>
      </c>
      <c r="AH230">
        <v>4464422</v>
      </c>
      <c r="AI230">
        <v>9002872.5</v>
      </c>
      <c r="AJ230">
        <v>4389359.46</v>
      </c>
      <c r="AK230">
        <v>12467720.5</v>
      </c>
      <c r="AL230">
        <v>9504015</v>
      </c>
      <c r="AM230">
        <v>4260629</v>
      </c>
      <c r="AN230">
        <v>3566374.02</v>
      </c>
      <c r="AO230">
        <v>6527338.7999999998</v>
      </c>
      <c r="AP230">
        <v>3953271</v>
      </c>
      <c r="AQ230">
        <v>3418094.8</v>
      </c>
      <c r="AR230">
        <v>1805719.01</v>
      </c>
      <c r="AS230">
        <v>24201548.530000001</v>
      </c>
      <c r="AT230">
        <v>3221698.5</v>
      </c>
      <c r="AU230">
        <v>3661065</v>
      </c>
      <c r="AV230">
        <v>3604083</v>
      </c>
      <c r="AW230">
        <v>5309424.75</v>
      </c>
      <c r="AX230">
        <v>7566439.6200000001</v>
      </c>
      <c r="AY230">
        <v>5273063.5</v>
      </c>
      <c r="AZ230">
        <v>4408792.8600000003</v>
      </c>
      <c r="BA230">
        <v>3574516.5</v>
      </c>
      <c r="BB230">
        <v>3146997</v>
      </c>
      <c r="BC230">
        <v>2060717.55</v>
      </c>
      <c r="BD230">
        <v>856215.05</v>
      </c>
      <c r="BE230">
        <v>51845408.009999998</v>
      </c>
      <c r="BF230">
        <v>15965967</v>
      </c>
      <c r="BG230">
        <v>4335593</v>
      </c>
      <c r="BH230">
        <v>10692931.1</v>
      </c>
      <c r="BI230">
        <v>1677590.2</v>
      </c>
      <c r="BJ230">
        <v>6187365.5</v>
      </c>
      <c r="BK230">
        <v>5839228.04</v>
      </c>
      <c r="BL230">
        <v>4263451.2</v>
      </c>
    </row>
    <row r="231" spans="1:64">
      <c r="A231" s="77">
        <v>1</v>
      </c>
      <c r="B231" s="78" t="s">
        <v>903</v>
      </c>
      <c r="C231" s="79" t="s">
        <v>905</v>
      </c>
      <c r="D231" s="79">
        <v>1.2</v>
      </c>
      <c r="E231" s="78"/>
      <c r="F231" s="79">
        <v>6</v>
      </c>
      <c r="G231" s="79"/>
      <c r="H231" s="33">
        <v>1206170101.102</v>
      </c>
      <c r="I231" s="31" t="s">
        <v>299</v>
      </c>
      <c r="J231">
        <f t="shared" si="3"/>
        <v>11103083</v>
      </c>
      <c r="K231">
        <v>21632974.02</v>
      </c>
      <c r="L231">
        <v>3896000</v>
      </c>
      <c r="M231">
        <v>9227300</v>
      </c>
      <c r="N231">
        <v>10151000</v>
      </c>
      <c r="O231">
        <v>6409000</v>
      </c>
      <c r="P231">
        <v>15261900</v>
      </c>
      <c r="Q231">
        <v>3744500</v>
      </c>
      <c r="R231">
        <v>6450930</v>
      </c>
      <c r="S231">
        <v>8858800</v>
      </c>
      <c r="T231">
        <v>5600000</v>
      </c>
      <c r="U231">
        <v>11919255</v>
      </c>
      <c r="V231">
        <v>5110660</v>
      </c>
      <c r="W231">
        <v>11103083</v>
      </c>
      <c r="X231">
        <v>7519459.1699999999</v>
      </c>
      <c r="Y231">
        <v>1663600</v>
      </c>
      <c r="Z231">
        <v>13216689</v>
      </c>
      <c r="AA231">
        <v>7196420</v>
      </c>
      <c r="AB231">
        <v>9774400</v>
      </c>
      <c r="AC231">
        <v>2758887</v>
      </c>
      <c r="AD231">
        <v>4010000</v>
      </c>
      <c r="AE231">
        <v>27133199.989999998</v>
      </c>
      <c r="AF231">
        <v>6247590</v>
      </c>
      <c r="AG231">
        <v>7744015</v>
      </c>
      <c r="AH231">
        <v>8755750</v>
      </c>
      <c r="AI231">
        <v>11044200</v>
      </c>
      <c r="AJ231">
        <v>3540000</v>
      </c>
      <c r="AK231">
        <v>17357590</v>
      </c>
      <c r="AL231">
        <v>5551010</v>
      </c>
      <c r="AM231">
        <v>5143770</v>
      </c>
      <c r="AN231">
        <v>2705000</v>
      </c>
      <c r="AO231">
        <v>10927700</v>
      </c>
      <c r="AP231">
        <v>4897000</v>
      </c>
      <c r="AQ231">
        <v>9261340</v>
      </c>
      <c r="AR231">
        <v>1287000</v>
      </c>
      <c r="AS231">
        <v>15298105</v>
      </c>
      <c r="AT231">
        <v>3912190</v>
      </c>
      <c r="AU231">
        <v>2056800</v>
      </c>
      <c r="AV231">
        <v>5552355</v>
      </c>
      <c r="AW231">
        <v>1883455</v>
      </c>
      <c r="AX231">
        <v>4267730</v>
      </c>
      <c r="AY231">
        <v>2581750</v>
      </c>
      <c r="AZ231">
        <v>3352900</v>
      </c>
      <c r="BA231">
        <v>58610</v>
      </c>
      <c r="BD231">
        <v>1864900</v>
      </c>
      <c r="BE231">
        <v>21859915</v>
      </c>
      <c r="BF231">
        <v>16706261</v>
      </c>
      <c r="BG231">
        <v>9260010</v>
      </c>
      <c r="BH231">
        <v>15359000</v>
      </c>
      <c r="BI231">
        <v>3694000</v>
      </c>
      <c r="BJ231">
        <v>18119953</v>
      </c>
      <c r="BK231">
        <v>9397350</v>
      </c>
      <c r="BL231">
        <v>7036000</v>
      </c>
    </row>
    <row r="232" spans="1:64">
      <c r="A232" s="77">
        <v>1</v>
      </c>
      <c r="B232" s="78" t="s">
        <v>903</v>
      </c>
      <c r="C232" s="79" t="s">
        <v>905</v>
      </c>
      <c r="D232" s="79">
        <v>1.2</v>
      </c>
      <c r="E232" s="78"/>
      <c r="F232" s="79">
        <v>6</v>
      </c>
      <c r="G232" s="79"/>
      <c r="H232" s="30">
        <v>1206170101.1029999</v>
      </c>
      <c r="I232" s="32" t="s">
        <v>300</v>
      </c>
      <c r="J232">
        <f t="shared" si="3"/>
        <v>3556416.15</v>
      </c>
      <c r="K232">
        <v>13767150.9</v>
      </c>
      <c r="L232">
        <v>1299956</v>
      </c>
      <c r="M232">
        <v>570490</v>
      </c>
      <c r="N232">
        <v>3937465.18</v>
      </c>
      <c r="O232">
        <v>354330</v>
      </c>
      <c r="P232">
        <v>7475424.2599999998</v>
      </c>
      <c r="Q232">
        <v>2777750</v>
      </c>
      <c r="R232">
        <v>4098789.81</v>
      </c>
      <c r="S232">
        <v>1859790</v>
      </c>
      <c r="T232">
        <v>2900264.15</v>
      </c>
      <c r="U232">
        <v>1589170</v>
      </c>
      <c r="V232">
        <v>2140800</v>
      </c>
      <c r="W232">
        <v>3556416.15</v>
      </c>
      <c r="X232">
        <v>990090</v>
      </c>
      <c r="Y232">
        <v>1577900.53</v>
      </c>
      <c r="Z232">
        <v>157774.5</v>
      </c>
      <c r="AA232">
        <v>5021291</v>
      </c>
      <c r="AB232">
        <v>3281225</v>
      </c>
      <c r="AC232">
        <v>1008045.03</v>
      </c>
      <c r="AD232">
        <v>88911.3</v>
      </c>
      <c r="AE232">
        <v>1408275</v>
      </c>
      <c r="AF232">
        <v>128809</v>
      </c>
      <c r="AG232">
        <v>1934120</v>
      </c>
      <c r="AH232">
        <v>611988</v>
      </c>
      <c r="AI232">
        <v>3679547.8</v>
      </c>
      <c r="AJ232">
        <v>739501.66</v>
      </c>
      <c r="AK232">
        <v>3583591.6</v>
      </c>
      <c r="AL232">
        <v>953651.18</v>
      </c>
      <c r="AM232">
        <v>600078.36</v>
      </c>
      <c r="AN232">
        <v>2143950</v>
      </c>
      <c r="AO232">
        <v>2884006</v>
      </c>
      <c r="AP232">
        <v>1249890</v>
      </c>
      <c r="AQ232">
        <v>753780</v>
      </c>
      <c r="AR232">
        <v>280722</v>
      </c>
      <c r="AS232">
        <v>14814242</v>
      </c>
      <c r="AT232">
        <v>639960</v>
      </c>
      <c r="AU232">
        <v>300277.59999999998</v>
      </c>
      <c r="AV232">
        <v>1562711</v>
      </c>
      <c r="AW232">
        <v>1360458.1</v>
      </c>
      <c r="AX232">
        <v>130243.55</v>
      </c>
      <c r="AY232">
        <v>1132954</v>
      </c>
      <c r="AZ232">
        <v>698528</v>
      </c>
      <c r="BA232">
        <v>731800.5</v>
      </c>
      <c r="BB232">
        <v>1497697</v>
      </c>
      <c r="BC232">
        <v>396875</v>
      </c>
      <c r="BD232">
        <v>1301666.67</v>
      </c>
      <c r="BE232">
        <v>16453096.4</v>
      </c>
      <c r="BF232">
        <v>7210780</v>
      </c>
      <c r="BG232">
        <v>2252715</v>
      </c>
      <c r="BH232">
        <v>4885522.3600000003</v>
      </c>
      <c r="BI232">
        <v>2252390.29</v>
      </c>
      <c r="BJ232">
        <v>2836726</v>
      </c>
      <c r="BK232">
        <v>3407192</v>
      </c>
      <c r="BL232">
        <v>3190548.15</v>
      </c>
    </row>
    <row r="233" spans="1:64">
      <c r="A233" s="77">
        <v>1</v>
      </c>
      <c r="B233" s="78" t="s">
        <v>903</v>
      </c>
      <c r="C233" s="79" t="s">
        <v>905</v>
      </c>
      <c r="D233" s="79">
        <v>1.2</v>
      </c>
      <c r="E233" s="78"/>
      <c r="F233" s="79">
        <v>6</v>
      </c>
      <c r="G233" s="79"/>
      <c r="H233" s="33">
        <v>1206170101.1040001</v>
      </c>
      <c r="I233" s="31" t="s">
        <v>301</v>
      </c>
      <c r="J233">
        <f t="shared" si="3"/>
        <v>2202097.7599999998</v>
      </c>
      <c r="K233">
        <v>11699505.710000001</v>
      </c>
      <c r="L233">
        <v>673483</v>
      </c>
      <c r="M233">
        <v>536260</v>
      </c>
      <c r="N233">
        <v>1550980</v>
      </c>
      <c r="O233">
        <v>1926983</v>
      </c>
      <c r="P233">
        <v>1352868.5</v>
      </c>
      <c r="Q233">
        <v>970360</v>
      </c>
      <c r="R233">
        <v>1037903</v>
      </c>
      <c r="S233">
        <v>438979</v>
      </c>
      <c r="T233">
        <v>536796</v>
      </c>
      <c r="U233">
        <v>1218495.6000000001</v>
      </c>
      <c r="V233">
        <v>599720</v>
      </c>
      <c r="W233">
        <v>2202097.7599999998</v>
      </c>
      <c r="X233">
        <v>335925</v>
      </c>
      <c r="Y233">
        <v>1091820</v>
      </c>
      <c r="Z233">
        <v>1262004</v>
      </c>
      <c r="AA233">
        <v>496050</v>
      </c>
      <c r="AB233">
        <v>593890</v>
      </c>
      <c r="AC233">
        <v>993050</v>
      </c>
      <c r="AD233">
        <v>227950</v>
      </c>
      <c r="AE233">
        <v>16271240.119999999</v>
      </c>
      <c r="AF233">
        <v>430436.4</v>
      </c>
      <c r="AG233">
        <v>558280</v>
      </c>
      <c r="AH233">
        <v>689794.16</v>
      </c>
      <c r="AI233">
        <v>739338</v>
      </c>
      <c r="AJ233">
        <v>434453</v>
      </c>
      <c r="AK233">
        <v>990282</v>
      </c>
      <c r="AL233">
        <v>837543</v>
      </c>
      <c r="AM233">
        <v>508546.91</v>
      </c>
      <c r="AN233">
        <v>342475</v>
      </c>
      <c r="AO233">
        <v>328279</v>
      </c>
      <c r="AP233">
        <v>410430</v>
      </c>
      <c r="AQ233">
        <v>1383614.5</v>
      </c>
      <c r="AR233">
        <v>103190</v>
      </c>
      <c r="AS233">
        <v>6950285</v>
      </c>
      <c r="AT233">
        <v>476330</v>
      </c>
      <c r="AU233">
        <v>217443</v>
      </c>
      <c r="AV233">
        <v>556444.30000000005</v>
      </c>
      <c r="AW233">
        <v>1360543.54</v>
      </c>
      <c r="AX233">
        <v>831385.1</v>
      </c>
      <c r="AY233">
        <v>332530</v>
      </c>
      <c r="AZ233">
        <v>743941.21</v>
      </c>
      <c r="BA233">
        <v>971672.7</v>
      </c>
      <c r="BB233">
        <v>201766</v>
      </c>
      <c r="BC233">
        <v>336770</v>
      </c>
      <c r="BD233">
        <v>164390</v>
      </c>
      <c r="BE233">
        <v>3341683.87</v>
      </c>
      <c r="BF233">
        <v>1054623</v>
      </c>
      <c r="BG233">
        <v>186950</v>
      </c>
      <c r="BH233">
        <v>2893370.04</v>
      </c>
      <c r="BI233">
        <v>448740</v>
      </c>
      <c r="BJ233">
        <v>1240251.79</v>
      </c>
      <c r="BK233">
        <v>1003644.3</v>
      </c>
      <c r="BL233">
        <v>944369.32</v>
      </c>
    </row>
    <row r="234" spans="1:64">
      <c r="A234" s="77">
        <v>1</v>
      </c>
      <c r="B234" s="78" t="s">
        <v>903</v>
      </c>
      <c r="C234" s="79" t="s">
        <v>905</v>
      </c>
      <c r="D234" s="79">
        <v>1.2</v>
      </c>
      <c r="E234" s="78"/>
      <c r="F234" s="79">
        <v>6</v>
      </c>
      <c r="G234" s="79"/>
      <c r="H234" s="30">
        <v>1206170101.105</v>
      </c>
      <c r="I234" s="32" t="s">
        <v>302</v>
      </c>
      <c r="J234">
        <f t="shared" si="3"/>
        <v>0</v>
      </c>
      <c r="K234">
        <v>571577.39</v>
      </c>
      <c r="L234">
        <v>272900</v>
      </c>
      <c r="M234">
        <v>348875</v>
      </c>
      <c r="N234">
        <v>266786</v>
      </c>
      <c r="O234">
        <v>503230</v>
      </c>
      <c r="P234">
        <v>290762</v>
      </c>
      <c r="Q234">
        <v>238615</v>
      </c>
      <c r="R234">
        <v>346310</v>
      </c>
      <c r="S234">
        <v>46200</v>
      </c>
      <c r="T234">
        <v>224424</v>
      </c>
      <c r="V234">
        <v>15000</v>
      </c>
      <c r="X234">
        <v>161820</v>
      </c>
      <c r="Y234">
        <v>418820</v>
      </c>
      <c r="Z234">
        <v>48952.5</v>
      </c>
      <c r="AA234">
        <v>104334</v>
      </c>
      <c r="AB234">
        <v>253128</v>
      </c>
      <c r="AC234">
        <v>40200</v>
      </c>
      <c r="AE234">
        <v>4826693.3600000003</v>
      </c>
      <c r="AF234">
        <v>560845</v>
      </c>
      <c r="AG234">
        <v>537275</v>
      </c>
      <c r="AH234">
        <v>102840</v>
      </c>
      <c r="AI234">
        <v>821543.65</v>
      </c>
      <c r="AJ234">
        <v>146901.75</v>
      </c>
      <c r="AK234">
        <v>466040</v>
      </c>
      <c r="AL234">
        <v>524490</v>
      </c>
      <c r="AM234">
        <v>800839.5</v>
      </c>
      <c r="AN234">
        <v>469320.29</v>
      </c>
      <c r="AO234">
        <v>339913</v>
      </c>
      <c r="AP234">
        <v>305383</v>
      </c>
      <c r="AQ234">
        <v>734111</v>
      </c>
      <c r="AR234">
        <v>58390</v>
      </c>
      <c r="AS234">
        <v>2502702.25</v>
      </c>
      <c r="AT234">
        <v>31281</v>
      </c>
      <c r="AU234">
        <v>506330</v>
      </c>
      <c r="AV234">
        <v>131202</v>
      </c>
      <c r="AW234">
        <v>571705</v>
      </c>
      <c r="AX234">
        <v>465174.8</v>
      </c>
      <c r="AY234">
        <v>344633</v>
      </c>
      <c r="AZ234">
        <v>101240</v>
      </c>
      <c r="BA234">
        <v>90000</v>
      </c>
      <c r="BB234">
        <v>34875</v>
      </c>
      <c r="BD234">
        <v>8500</v>
      </c>
      <c r="BE234">
        <v>2094287.12</v>
      </c>
      <c r="BF234">
        <v>995470</v>
      </c>
      <c r="BG234">
        <v>1224089.56</v>
      </c>
      <c r="BH234">
        <v>1896077.6</v>
      </c>
      <c r="BI234">
        <v>520902</v>
      </c>
      <c r="BJ234">
        <v>1472443.95</v>
      </c>
      <c r="BK234">
        <v>640710</v>
      </c>
      <c r="BL234">
        <v>408525</v>
      </c>
    </row>
    <row r="235" spans="1:64">
      <c r="A235" s="77">
        <v>1</v>
      </c>
      <c r="B235" s="78" t="s">
        <v>903</v>
      </c>
      <c r="C235" s="79" t="s">
        <v>905</v>
      </c>
      <c r="D235" s="79">
        <v>1.2</v>
      </c>
      <c r="E235" s="78"/>
      <c r="F235" s="79">
        <v>6</v>
      </c>
      <c r="G235" s="79"/>
      <c r="H235" s="33">
        <v>1206170101.1059999</v>
      </c>
      <c r="I235" s="31" t="s">
        <v>303</v>
      </c>
      <c r="J235">
        <f t="shared" si="3"/>
        <v>0</v>
      </c>
      <c r="L235">
        <v>5000</v>
      </c>
      <c r="M235">
        <v>152750</v>
      </c>
      <c r="O235">
        <v>64350</v>
      </c>
      <c r="P235">
        <v>50129</v>
      </c>
      <c r="Q235">
        <v>14700</v>
      </c>
      <c r="R235">
        <v>283994.05</v>
      </c>
      <c r="T235">
        <v>16933</v>
      </c>
      <c r="V235">
        <v>14100</v>
      </c>
      <c r="X235">
        <v>1780000</v>
      </c>
      <c r="Z235">
        <v>17000</v>
      </c>
      <c r="AA235">
        <v>84989</v>
      </c>
      <c r="AB235">
        <v>58598</v>
      </c>
      <c r="AC235">
        <v>17050</v>
      </c>
      <c r="AD235">
        <v>4450</v>
      </c>
      <c r="AG235">
        <v>111700</v>
      </c>
      <c r="AI235">
        <v>68200</v>
      </c>
      <c r="AK235">
        <v>9000</v>
      </c>
      <c r="AM235">
        <v>90241.5</v>
      </c>
      <c r="AQ235">
        <v>132990</v>
      </c>
      <c r="AR235">
        <v>5640</v>
      </c>
      <c r="AS235">
        <v>107220</v>
      </c>
      <c r="AT235">
        <v>8680</v>
      </c>
      <c r="AV235">
        <v>253100</v>
      </c>
      <c r="AW235">
        <v>59500</v>
      </c>
      <c r="AZ235">
        <v>344488.77</v>
      </c>
      <c r="BA235">
        <v>25278.75</v>
      </c>
      <c r="BB235">
        <v>30768</v>
      </c>
      <c r="BC235">
        <v>15920</v>
      </c>
      <c r="BE235">
        <v>443640</v>
      </c>
      <c r="BJ235">
        <v>59136</v>
      </c>
      <c r="BK235">
        <v>5350</v>
      </c>
    </row>
    <row r="236" spans="1:64">
      <c r="A236" s="77">
        <v>1</v>
      </c>
      <c r="B236" s="78" t="s">
        <v>903</v>
      </c>
      <c r="C236" s="79" t="s">
        <v>905</v>
      </c>
      <c r="D236" s="79">
        <v>1.2</v>
      </c>
      <c r="E236" s="78"/>
      <c r="F236" s="79">
        <v>6</v>
      </c>
      <c r="G236" s="79"/>
      <c r="H236" s="33">
        <v>1206170101.1070001</v>
      </c>
      <c r="I236" s="31" t="s">
        <v>304</v>
      </c>
      <c r="J236">
        <f t="shared" si="3"/>
        <v>204135174.38</v>
      </c>
      <c r="K236">
        <v>686180900.94000006</v>
      </c>
      <c r="L236">
        <v>18120010.670000002</v>
      </c>
      <c r="M236">
        <v>49453306.799999997</v>
      </c>
      <c r="N236">
        <v>72359454.670000002</v>
      </c>
      <c r="O236">
        <v>100429500</v>
      </c>
      <c r="P236">
        <v>111744726.76000001</v>
      </c>
      <c r="Q236">
        <v>42298111.68</v>
      </c>
      <c r="R236">
        <v>39972959</v>
      </c>
      <c r="S236">
        <v>50955477</v>
      </c>
      <c r="T236">
        <v>35881687.32</v>
      </c>
      <c r="U236">
        <v>33123885.399999999</v>
      </c>
      <c r="V236">
        <v>20145718.960000001</v>
      </c>
      <c r="W236">
        <v>204135174.38</v>
      </c>
      <c r="X236">
        <v>16492911.5</v>
      </c>
      <c r="Y236">
        <v>22507269.91</v>
      </c>
      <c r="Z236">
        <v>20794175.600000001</v>
      </c>
      <c r="AA236">
        <v>21514482.43</v>
      </c>
      <c r="AB236">
        <v>31862042.149999999</v>
      </c>
      <c r="AC236">
        <v>11177532.300000001</v>
      </c>
      <c r="AD236">
        <v>4158270</v>
      </c>
      <c r="AE236">
        <v>874657976.65999997</v>
      </c>
      <c r="AF236">
        <v>17027623.98</v>
      </c>
      <c r="AG236">
        <v>46088556.170000002</v>
      </c>
      <c r="AH236">
        <v>30949172.800000001</v>
      </c>
      <c r="AI236">
        <v>61564594.289999999</v>
      </c>
      <c r="AJ236">
        <v>17794987.449999999</v>
      </c>
      <c r="AK236">
        <v>79718409.299999997</v>
      </c>
      <c r="AL236">
        <v>29969578.5</v>
      </c>
      <c r="AM236">
        <v>35690101.899999999</v>
      </c>
      <c r="AN236">
        <v>15140483.869999999</v>
      </c>
      <c r="AO236">
        <v>81794851</v>
      </c>
      <c r="AP236">
        <v>30683228.699999999</v>
      </c>
      <c r="AQ236">
        <v>24149501</v>
      </c>
      <c r="AR236">
        <v>10043449.48</v>
      </c>
      <c r="AS236">
        <v>411761253.99000001</v>
      </c>
      <c r="AT236">
        <v>28343569.890000001</v>
      </c>
      <c r="AU236">
        <v>21431740.27</v>
      </c>
      <c r="AV236">
        <v>59147395.799999997</v>
      </c>
      <c r="AW236">
        <v>26420431.77</v>
      </c>
      <c r="AX236">
        <v>29179465.670000002</v>
      </c>
      <c r="AY236">
        <v>18428257.010000002</v>
      </c>
      <c r="AZ236">
        <v>65194208.460000001</v>
      </c>
      <c r="BA236">
        <v>17204886.82</v>
      </c>
      <c r="BB236">
        <v>7772712.4800000004</v>
      </c>
      <c r="BC236">
        <v>7537796.6500000004</v>
      </c>
      <c r="BD236">
        <v>9462992.6899999995</v>
      </c>
      <c r="BE236">
        <v>339066324.48000002</v>
      </c>
      <c r="BF236">
        <v>48432614.380000003</v>
      </c>
      <c r="BG236">
        <v>17291951.34</v>
      </c>
      <c r="BH236">
        <v>86524732.469999999</v>
      </c>
      <c r="BI236">
        <v>7673102.9500000002</v>
      </c>
      <c r="BJ236">
        <v>35118389.439999998</v>
      </c>
      <c r="BK236">
        <v>38628750.93</v>
      </c>
      <c r="BL236">
        <v>18998670.27</v>
      </c>
    </row>
    <row r="237" spans="1:64">
      <c r="A237" s="77">
        <v>1</v>
      </c>
      <c r="B237" s="78" t="s">
        <v>903</v>
      </c>
      <c r="C237" s="79" t="s">
        <v>905</v>
      </c>
      <c r="D237" s="79">
        <v>1.2</v>
      </c>
      <c r="E237" s="78"/>
      <c r="F237" s="79">
        <v>6</v>
      </c>
      <c r="G237" s="79"/>
      <c r="H237" s="33">
        <v>1206170101.108</v>
      </c>
      <c r="I237" s="31" t="s">
        <v>305</v>
      </c>
      <c r="J237">
        <f t="shared" si="3"/>
        <v>8949184.5199999996</v>
      </c>
      <c r="K237">
        <v>38421343</v>
      </c>
      <c r="L237">
        <v>2241213</v>
      </c>
      <c r="M237">
        <v>4186670</v>
      </c>
      <c r="N237">
        <v>4989330</v>
      </c>
      <c r="O237">
        <v>4173160</v>
      </c>
      <c r="P237">
        <v>2879425</v>
      </c>
      <c r="Q237">
        <v>5726906</v>
      </c>
      <c r="R237">
        <v>3053493.9</v>
      </c>
      <c r="S237">
        <v>2089200</v>
      </c>
      <c r="T237">
        <v>3445620</v>
      </c>
      <c r="U237">
        <v>3677336</v>
      </c>
      <c r="V237">
        <v>4162080</v>
      </c>
      <c r="W237">
        <v>8949184.5199999996</v>
      </c>
      <c r="X237">
        <v>2684977</v>
      </c>
      <c r="Y237">
        <v>2975446</v>
      </c>
      <c r="Z237">
        <v>3319075</v>
      </c>
      <c r="AA237">
        <v>3822036</v>
      </c>
      <c r="AB237">
        <v>2561567</v>
      </c>
      <c r="AC237">
        <v>1814871</v>
      </c>
      <c r="AD237">
        <v>1078750</v>
      </c>
      <c r="AE237">
        <v>43567821.219999999</v>
      </c>
      <c r="AF237">
        <v>3109956.96</v>
      </c>
      <c r="AG237">
        <v>4266757.9400000004</v>
      </c>
      <c r="AH237">
        <v>4925483</v>
      </c>
      <c r="AI237">
        <v>4741951.4000000004</v>
      </c>
      <c r="AJ237">
        <v>2000792.6</v>
      </c>
      <c r="AK237">
        <v>8667160</v>
      </c>
      <c r="AL237">
        <v>3907094</v>
      </c>
      <c r="AM237">
        <v>3883799</v>
      </c>
      <c r="AN237">
        <v>2401934.5</v>
      </c>
      <c r="AO237">
        <v>5458184</v>
      </c>
      <c r="AP237">
        <v>3537996.65</v>
      </c>
      <c r="AQ237">
        <v>4021051</v>
      </c>
      <c r="AR237">
        <v>2257109.35</v>
      </c>
      <c r="AS237">
        <v>22830153.5</v>
      </c>
      <c r="AT237">
        <v>2373864</v>
      </c>
      <c r="AU237">
        <v>1974870</v>
      </c>
      <c r="AV237">
        <v>3688001</v>
      </c>
      <c r="AW237">
        <v>5130035</v>
      </c>
      <c r="AX237">
        <v>5880472.5</v>
      </c>
      <c r="AY237">
        <v>2782088</v>
      </c>
      <c r="AZ237">
        <v>11267213</v>
      </c>
      <c r="BA237">
        <v>5090426</v>
      </c>
      <c r="BB237">
        <v>1925349.3</v>
      </c>
      <c r="BC237">
        <v>1687533</v>
      </c>
      <c r="BD237">
        <v>1237940</v>
      </c>
      <c r="BE237">
        <v>11874433.609999999</v>
      </c>
      <c r="BF237">
        <v>5048540</v>
      </c>
      <c r="BG237">
        <v>2872302.45</v>
      </c>
      <c r="BH237">
        <v>6909642</v>
      </c>
      <c r="BI237">
        <v>2199367</v>
      </c>
      <c r="BJ237">
        <v>4643630</v>
      </c>
      <c r="BK237">
        <v>4591613</v>
      </c>
      <c r="BL237">
        <v>2016234.61</v>
      </c>
    </row>
    <row r="238" spans="1:64">
      <c r="A238" s="77">
        <v>1</v>
      </c>
      <c r="B238" s="78" t="s">
        <v>903</v>
      </c>
      <c r="C238" s="79" t="s">
        <v>905</v>
      </c>
      <c r="D238" s="79">
        <v>1.2</v>
      </c>
      <c r="E238" s="78"/>
      <c r="F238" s="79">
        <v>6</v>
      </c>
      <c r="G238" s="79"/>
      <c r="H238" s="33">
        <v>1206170101.109</v>
      </c>
      <c r="I238" s="31" t="s">
        <v>306</v>
      </c>
      <c r="J238">
        <f t="shared" si="3"/>
        <v>504282.3</v>
      </c>
      <c r="K238">
        <v>10027351</v>
      </c>
      <c r="L238">
        <v>1054163</v>
      </c>
      <c r="M238">
        <v>4811436</v>
      </c>
      <c r="N238">
        <v>4661213</v>
      </c>
      <c r="O238">
        <v>7138397</v>
      </c>
      <c r="P238">
        <v>3000290</v>
      </c>
      <c r="Q238">
        <v>1656600</v>
      </c>
      <c r="R238">
        <v>2689801.56</v>
      </c>
      <c r="S238">
        <v>1340030</v>
      </c>
      <c r="T238">
        <v>1535373</v>
      </c>
      <c r="U238">
        <v>1710577</v>
      </c>
      <c r="V238">
        <v>2501700</v>
      </c>
      <c r="W238">
        <v>504282.3</v>
      </c>
      <c r="X238">
        <v>2060887</v>
      </c>
      <c r="Y238">
        <v>1068667</v>
      </c>
      <c r="Z238">
        <v>576290</v>
      </c>
      <c r="AA238">
        <v>4179130</v>
      </c>
      <c r="AB238">
        <v>2281859.6</v>
      </c>
      <c r="AC238">
        <v>718944.96</v>
      </c>
      <c r="AD238">
        <v>156716</v>
      </c>
      <c r="AE238">
        <v>19891411.890000001</v>
      </c>
      <c r="AF238">
        <v>845182</v>
      </c>
      <c r="AG238">
        <v>1406885</v>
      </c>
      <c r="AH238">
        <v>1888081</v>
      </c>
      <c r="AI238">
        <v>2610921.1</v>
      </c>
      <c r="AJ238">
        <v>1081460</v>
      </c>
      <c r="AK238">
        <v>5160849.5</v>
      </c>
      <c r="AL238">
        <v>2393195</v>
      </c>
      <c r="AM238">
        <v>1541738.76</v>
      </c>
      <c r="AN238">
        <v>1925749</v>
      </c>
      <c r="AO238">
        <v>4049857.35</v>
      </c>
      <c r="AP238">
        <v>1848001.2</v>
      </c>
      <c r="AQ238">
        <v>1545877.6</v>
      </c>
      <c r="AR238">
        <v>748740</v>
      </c>
      <c r="AS238">
        <v>10603274</v>
      </c>
      <c r="AT238">
        <v>2192419</v>
      </c>
      <c r="AU238">
        <v>2051750</v>
      </c>
      <c r="AV238">
        <v>2344339.5</v>
      </c>
      <c r="AW238">
        <v>2566940</v>
      </c>
      <c r="AX238">
        <v>6818807</v>
      </c>
      <c r="AY238">
        <v>1058932</v>
      </c>
      <c r="AZ238">
        <v>2211330</v>
      </c>
      <c r="BA238">
        <v>1634147</v>
      </c>
      <c r="BB238">
        <v>427345</v>
      </c>
      <c r="BC238">
        <v>435511.5</v>
      </c>
      <c r="BD238">
        <v>198190</v>
      </c>
      <c r="BE238">
        <v>6179798</v>
      </c>
      <c r="BF238">
        <v>3400150</v>
      </c>
      <c r="BG238">
        <v>1019419</v>
      </c>
      <c r="BH238">
        <v>4824477.12</v>
      </c>
      <c r="BI238">
        <v>1140445</v>
      </c>
      <c r="BJ238">
        <v>2031658</v>
      </c>
      <c r="BK238">
        <v>5038229</v>
      </c>
      <c r="BL238">
        <v>1646115</v>
      </c>
    </row>
    <row r="239" spans="1:64">
      <c r="A239" s="77">
        <v>1</v>
      </c>
      <c r="B239" s="78" t="s">
        <v>903</v>
      </c>
      <c r="C239" s="79" t="s">
        <v>905</v>
      </c>
      <c r="D239" s="79">
        <v>1.2</v>
      </c>
      <c r="E239" s="78"/>
      <c r="F239" s="79">
        <v>6</v>
      </c>
      <c r="G239" s="79"/>
      <c r="H239" s="33">
        <v>1206170101.1099999</v>
      </c>
      <c r="I239" s="31" t="s">
        <v>307</v>
      </c>
      <c r="J239">
        <f t="shared" si="3"/>
        <v>1566842.5</v>
      </c>
      <c r="K239">
        <v>88300</v>
      </c>
      <c r="L239">
        <v>365380</v>
      </c>
      <c r="M239">
        <v>49900</v>
      </c>
      <c r="N239">
        <v>1735052</v>
      </c>
      <c r="O239">
        <v>236250</v>
      </c>
      <c r="P239">
        <v>634990</v>
      </c>
      <c r="Q239">
        <v>333750</v>
      </c>
      <c r="R239">
        <v>88000</v>
      </c>
      <c r="S239">
        <v>545187</v>
      </c>
      <c r="T239">
        <v>4500</v>
      </c>
      <c r="W239">
        <v>1566842.5</v>
      </c>
      <c r="X239">
        <v>49955</v>
      </c>
      <c r="Y239">
        <v>132600</v>
      </c>
      <c r="Z239">
        <v>379297</v>
      </c>
      <c r="AB239">
        <v>371000</v>
      </c>
      <c r="AD239">
        <v>146000</v>
      </c>
      <c r="AE239">
        <v>12159493</v>
      </c>
      <c r="AF239">
        <v>119880</v>
      </c>
      <c r="AG239">
        <v>97876</v>
      </c>
      <c r="AH239">
        <v>77992</v>
      </c>
      <c r="AI239">
        <v>1224000</v>
      </c>
      <c r="AJ239">
        <v>102500</v>
      </c>
      <c r="AK239">
        <v>87970.5</v>
      </c>
      <c r="AL239">
        <v>184144</v>
      </c>
      <c r="AM239">
        <v>7490</v>
      </c>
      <c r="AN239">
        <v>194135</v>
      </c>
      <c r="AP239">
        <v>186570</v>
      </c>
      <c r="AR239">
        <v>27300</v>
      </c>
      <c r="AS239">
        <v>3441348.7</v>
      </c>
      <c r="AU239">
        <v>123500</v>
      </c>
      <c r="AW239">
        <v>286742</v>
      </c>
      <c r="AY239">
        <v>372627</v>
      </c>
      <c r="AZ239">
        <v>944491.6</v>
      </c>
      <c r="BA239">
        <v>607417.5</v>
      </c>
      <c r="BB239">
        <v>79000</v>
      </c>
      <c r="BC239">
        <v>207900</v>
      </c>
      <c r="BE239">
        <v>528115</v>
      </c>
      <c r="BF239">
        <v>3045983</v>
      </c>
      <c r="BG239">
        <v>933463</v>
      </c>
      <c r="BH239">
        <v>2664266</v>
      </c>
      <c r="BI239">
        <v>436132</v>
      </c>
      <c r="BK239">
        <v>637870</v>
      </c>
      <c r="BL239">
        <v>314394.2</v>
      </c>
    </row>
    <row r="240" spans="1:64">
      <c r="A240" s="77">
        <v>1</v>
      </c>
      <c r="B240" s="78" t="s">
        <v>903</v>
      </c>
      <c r="C240" s="79" t="s">
        <v>905</v>
      </c>
      <c r="D240" s="79">
        <v>1.2</v>
      </c>
      <c r="E240" s="78"/>
      <c r="F240" s="79">
        <v>6</v>
      </c>
      <c r="G240" s="79"/>
      <c r="H240" s="33">
        <v>1206170102.1010001</v>
      </c>
      <c r="I240" s="31" t="s">
        <v>308</v>
      </c>
      <c r="J240">
        <f t="shared" si="3"/>
        <v>-8390853.25</v>
      </c>
      <c r="K240">
        <v>-30982286.280000001</v>
      </c>
      <c r="L240">
        <v>-2365029.6</v>
      </c>
      <c r="M240">
        <v>-3693690.05</v>
      </c>
      <c r="N240">
        <v>-8344680.5300000003</v>
      </c>
      <c r="O240">
        <v>-8283601.5899999999</v>
      </c>
      <c r="P240">
        <v>-10367795.9</v>
      </c>
      <c r="Q240">
        <v>-6405867.6600000001</v>
      </c>
      <c r="R240">
        <v>-4020381.36</v>
      </c>
      <c r="S240">
        <v>-5043813.4400000004</v>
      </c>
      <c r="T240">
        <v>-3223421.22</v>
      </c>
      <c r="U240">
        <v>-4330471.79</v>
      </c>
      <c r="V240">
        <v>-2971612.33</v>
      </c>
      <c r="W240">
        <v>-8390853.25</v>
      </c>
      <c r="X240">
        <v>-1816033.65</v>
      </c>
      <c r="Y240">
        <v>-5232322.8499999996</v>
      </c>
      <c r="Z240">
        <v>-2510075.11</v>
      </c>
      <c r="AA240">
        <v>-7608465.1500000004</v>
      </c>
      <c r="AB240">
        <v>-2952809.35</v>
      </c>
      <c r="AC240">
        <v>-1861548.29</v>
      </c>
      <c r="AD240">
        <v>-1220321</v>
      </c>
      <c r="AE240">
        <v>-47229863.75</v>
      </c>
      <c r="AF240">
        <v>-1437116.44</v>
      </c>
      <c r="AG240">
        <v>-3735161.55</v>
      </c>
      <c r="AH240">
        <v>-3406543.17</v>
      </c>
      <c r="AI240">
        <v>-7738840.0700000003</v>
      </c>
      <c r="AJ240">
        <v>-4155092.24</v>
      </c>
      <c r="AK240">
        <v>-10970677.550000001</v>
      </c>
      <c r="AL240">
        <v>-8731424</v>
      </c>
      <c r="AM240">
        <v>-3510031.11</v>
      </c>
      <c r="AN240">
        <v>-3428979.91</v>
      </c>
      <c r="AO240">
        <v>-6076741.6699999999</v>
      </c>
      <c r="AP240">
        <v>-3731508.89</v>
      </c>
      <c r="AQ240">
        <v>-2251087.2000000002</v>
      </c>
      <c r="AR240">
        <v>-1179522.3899999999</v>
      </c>
      <c r="AS240">
        <v>-22538350.190000001</v>
      </c>
      <c r="AT240">
        <v>-2070991.87</v>
      </c>
      <c r="AU240">
        <v>-3414423.28</v>
      </c>
      <c r="AV240">
        <v>-3170705.01</v>
      </c>
      <c r="AW240">
        <v>-5031950.3</v>
      </c>
      <c r="AX240">
        <v>-6756576.8799999999</v>
      </c>
      <c r="AY240">
        <v>-3531655.01</v>
      </c>
      <c r="AZ240">
        <v>-3315266.36</v>
      </c>
      <c r="BA240">
        <v>-3302321.03</v>
      </c>
      <c r="BB240">
        <v>-2430007.73</v>
      </c>
      <c r="BC240">
        <v>-1795811.46</v>
      </c>
      <c r="BD240">
        <v>-814687.95</v>
      </c>
      <c r="BE240">
        <v>-50529210.109999999</v>
      </c>
      <c r="BF240">
        <v>-15387573.220000001</v>
      </c>
      <c r="BG240">
        <v>-4202401.67</v>
      </c>
      <c r="BH240">
        <v>-9948575.9900000002</v>
      </c>
      <c r="BI240">
        <v>-1193130.6299999999</v>
      </c>
      <c r="BJ240">
        <v>-5109502.16</v>
      </c>
      <c r="BK240">
        <v>-5014479.74</v>
      </c>
      <c r="BL240">
        <v>-4075718.17</v>
      </c>
    </row>
    <row r="241" spans="1:64">
      <c r="A241" s="77">
        <v>1</v>
      </c>
      <c r="B241" s="78" t="s">
        <v>903</v>
      </c>
      <c r="C241" s="79" t="s">
        <v>905</v>
      </c>
      <c r="D241" s="79">
        <v>1.2</v>
      </c>
      <c r="E241" s="78"/>
      <c r="F241" s="79">
        <v>6</v>
      </c>
      <c r="G241" s="79"/>
      <c r="H241" s="33">
        <v>1206170102.102</v>
      </c>
      <c r="I241" s="31" t="s">
        <v>309</v>
      </c>
      <c r="J241">
        <f t="shared" si="3"/>
        <v>-11075573</v>
      </c>
      <c r="K241">
        <v>-16600072.4</v>
      </c>
      <c r="L241">
        <v>-3231949</v>
      </c>
      <c r="M241">
        <v>-6166311.6699999999</v>
      </c>
      <c r="N241">
        <v>-10146992.84</v>
      </c>
      <c r="O241">
        <v>-6408997</v>
      </c>
      <c r="P241">
        <v>-10207340.949999999</v>
      </c>
      <c r="Q241">
        <v>-3744497</v>
      </c>
      <c r="R241">
        <v>-5749980</v>
      </c>
      <c r="S241">
        <v>-5037996</v>
      </c>
      <c r="T241">
        <v>-4815677.9800000004</v>
      </c>
      <c r="U241">
        <v>-9795944</v>
      </c>
      <c r="V241">
        <v>-2426233</v>
      </c>
      <c r="W241">
        <v>-11075573</v>
      </c>
      <c r="X241">
        <v>-6740381.8399999999</v>
      </c>
      <c r="Y241">
        <v>-1663596</v>
      </c>
      <c r="Z241">
        <v>-12100989.699999999</v>
      </c>
      <c r="AA241">
        <v>-7188581.0300000003</v>
      </c>
      <c r="AB241">
        <v>-7423229.8300000001</v>
      </c>
      <c r="AC241">
        <v>-2536998.92</v>
      </c>
      <c r="AD241">
        <v>-2774812</v>
      </c>
      <c r="AE241">
        <v>-26513526.280000001</v>
      </c>
      <c r="AF241">
        <v>-6247585</v>
      </c>
      <c r="AG241">
        <v>-5385209.0099999998</v>
      </c>
      <c r="AH241">
        <v>-5614005.3300000001</v>
      </c>
      <c r="AI241">
        <v>-10829797.33</v>
      </c>
      <c r="AJ241">
        <v>-3244946</v>
      </c>
      <c r="AK241">
        <v>-15288299.67</v>
      </c>
      <c r="AL241">
        <v>-5487206.75</v>
      </c>
      <c r="AM241">
        <v>-5143764</v>
      </c>
      <c r="AN241">
        <v>-2182449</v>
      </c>
      <c r="AO241">
        <v>-9111295.2899999991</v>
      </c>
      <c r="AP241">
        <v>-1276665.67</v>
      </c>
      <c r="AQ241">
        <v>-8804830</v>
      </c>
      <c r="AR241">
        <v>-579150</v>
      </c>
      <c r="AS241">
        <v>-13540380.630000001</v>
      </c>
      <c r="AT241">
        <v>-2532056.1800000002</v>
      </c>
      <c r="AU241">
        <v>-2056797</v>
      </c>
      <c r="AV241">
        <v>-5550370.9299999997</v>
      </c>
      <c r="AW241">
        <v>-1539985.6</v>
      </c>
      <c r="AX241">
        <v>-4193463.33</v>
      </c>
      <c r="AY241">
        <v>-2581747</v>
      </c>
      <c r="AZ241">
        <v>-3942636.5</v>
      </c>
      <c r="BA241">
        <v>-58608</v>
      </c>
      <c r="BD241">
        <v>-1476591.26</v>
      </c>
      <c r="BE241">
        <v>-20263972.329999998</v>
      </c>
      <c r="BF241">
        <v>-14854134.67</v>
      </c>
      <c r="BG241">
        <v>-9241796</v>
      </c>
      <c r="BH241">
        <v>-12905572.67</v>
      </c>
      <c r="BI241">
        <v>-3693997</v>
      </c>
      <c r="BJ241">
        <v>-16024523.199999999</v>
      </c>
      <c r="BK241">
        <v>-9374608.5</v>
      </c>
      <c r="BL241">
        <v>-6533391</v>
      </c>
    </row>
    <row r="242" spans="1:64">
      <c r="A242" s="77">
        <v>1</v>
      </c>
      <c r="B242" s="78" t="s">
        <v>903</v>
      </c>
      <c r="C242" s="79" t="s">
        <v>905</v>
      </c>
      <c r="D242" s="79">
        <v>1.2</v>
      </c>
      <c r="E242" s="78"/>
      <c r="F242" s="79">
        <v>6</v>
      </c>
      <c r="G242" s="79"/>
      <c r="H242" s="33">
        <v>1206170102.1029999</v>
      </c>
      <c r="I242" s="31" t="s">
        <v>310</v>
      </c>
      <c r="J242">
        <f t="shared" si="3"/>
        <v>-2735205.87</v>
      </c>
      <c r="K242">
        <v>-8203365.2300000004</v>
      </c>
      <c r="L242">
        <v>-514857.89</v>
      </c>
      <c r="M242">
        <v>-560141.67000000004</v>
      </c>
      <c r="N242">
        <v>-3312309.56</v>
      </c>
      <c r="O242">
        <v>-179267.31</v>
      </c>
      <c r="P242">
        <v>-3891603.06</v>
      </c>
      <c r="Q242">
        <v>-1392737.75</v>
      </c>
      <c r="R242">
        <v>-3457011.85</v>
      </c>
      <c r="S242">
        <v>-909150.33</v>
      </c>
      <c r="T242">
        <v>-2303536.64</v>
      </c>
      <c r="U242">
        <v>-1527552.02</v>
      </c>
      <c r="V242">
        <v>-122025.78</v>
      </c>
      <c r="W242">
        <v>-2735205.87</v>
      </c>
      <c r="X242">
        <v>-839636.33</v>
      </c>
      <c r="Y242">
        <v>-1545945.38</v>
      </c>
      <c r="Z242">
        <v>-151520.51</v>
      </c>
      <c r="AA242">
        <v>-2956353.18</v>
      </c>
      <c r="AB242">
        <v>-3061547.64</v>
      </c>
      <c r="AC242">
        <v>-642506.67000000004</v>
      </c>
      <c r="AD242">
        <v>-81016</v>
      </c>
      <c r="AE242">
        <v>-1408191.05</v>
      </c>
      <c r="AF242">
        <v>-59128.98</v>
      </c>
      <c r="AG242">
        <v>-1911989.51</v>
      </c>
      <c r="AH242">
        <v>-468364.5</v>
      </c>
      <c r="AI242">
        <v>-2737243.7</v>
      </c>
      <c r="AJ242">
        <v>-543075.91</v>
      </c>
      <c r="AK242">
        <v>-2037220.93</v>
      </c>
      <c r="AL242">
        <v>-939890.18</v>
      </c>
      <c r="AM242">
        <v>-518139.69</v>
      </c>
      <c r="AN242">
        <v>-1632920</v>
      </c>
      <c r="AO242">
        <v>-2684188.6800000002</v>
      </c>
      <c r="AP242">
        <v>-1057198.83</v>
      </c>
      <c r="AQ242">
        <v>-550087.67000000004</v>
      </c>
      <c r="AR242">
        <v>-82939.8</v>
      </c>
      <c r="AS242">
        <v>-12182992.289999999</v>
      </c>
      <c r="AT242">
        <v>-116169.62</v>
      </c>
      <c r="AU242">
        <v>-227075.57</v>
      </c>
      <c r="AV242">
        <v>-1151428.51</v>
      </c>
      <c r="AW242">
        <v>-1312845.6599999999</v>
      </c>
      <c r="AX242">
        <v>-109139.37</v>
      </c>
      <c r="AY242">
        <v>-1070584.72</v>
      </c>
      <c r="AZ242">
        <v>-293741.90000000002</v>
      </c>
      <c r="BA242">
        <v>-459788.5</v>
      </c>
      <c r="BB242">
        <v>-938898.55</v>
      </c>
      <c r="BC242">
        <v>-370462.89</v>
      </c>
      <c r="BD242">
        <v>-745190.07</v>
      </c>
      <c r="BE242">
        <v>-10731474.02</v>
      </c>
      <c r="BF242">
        <v>-5492684.2800000003</v>
      </c>
      <c r="BG242">
        <v>-1847432.06</v>
      </c>
      <c r="BH242">
        <v>-3365419.34</v>
      </c>
      <c r="BI242">
        <v>-778120.95</v>
      </c>
      <c r="BJ242">
        <v>-2480721.5499999998</v>
      </c>
      <c r="BK242">
        <v>-2650374.19</v>
      </c>
      <c r="BL242">
        <v>-1857281.93</v>
      </c>
    </row>
    <row r="243" spans="1:64">
      <c r="A243" s="77">
        <v>1</v>
      </c>
      <c r="B243" s="78" t="s">
        <v>903</v>
      </c>
      <c r="C243" s="79" t="s">
        <v>905</v>
      </c>
      <c r="D243" s="79">
        <v>1.2</v>
      </c>
      <c r="E243" s="78"/>
      <c r="F243" s="79">
        <v>6</v>
      </c>
      <c r="G243" s="79"/>
      <c r="H243" s="33">
        <v>1206170102.1040001</v>
      </c>
      <c r="I243" s="31" t="s">
        <v>311</v>
      </c>
      <c r="J243">
        <f t="shared" si="3"/>
        <v>-2102705.4700000002</v>
      </c>
      <c r="K243">
        <v>-6584181.2199999997</v>
      </c>
      <c r="L243">
        <v>-549256.5</v>
      </c>
      <c r="M243">
        <v>-367840.75</v>
      </c>
      <c r="N243">
        <v>-1407385.33</v>
      </c>
      <c r="O243">
        <v>-1682047.27</v>
      </c>
      <c r="P243">
        <v>-1125284.9099999999</v>
      </c>
      <c r="Q243">
        <v>-954484.37</v>
      </c>
      <c r="R243">
        <v>-638999.38</v>
      </c>
      <c r="S243">
        <v>-390959.83</v>
      </c>
      <c r="T243">
        <v>-356203.52000000002</v>
      </c>
      <c r="U243">
        <v>-1097479.93</v>
      </c>
      <c r="V243">
        <v>-506358.5</v>
      </c>
      <c r="W243">
        <v>-2102705.4700000002</v>
      </c>
      <c r="X243">
        <v>-315308.95</v>
      </c>
      <c r="Y243">
        <v>-1005459</v>
      </c>
      <c r="Z243">
        <v>-1092076.1200000001</v>
      </c>
      <c r="AA243">
        <v>-453668.6</v>
      </c>
      <c r="AB243">
        <v>-387607.72</v>
      </c>
      <c r="AC243">
        <v>-607913.93999999994</v>
      </c>
      <c r="AD243">
        <v>-134663</v>
      </c>
      <c r="AE243">
        <v>-15723724.460000001</v>
      </c>
      <c r="AF243">
        <v>-387813.66</v>
      </c>
      <c r="AG243">
        <v>-461260.5</v>
      </c>
      <c r="AH243">
        <v>-592862.27</v>
      </c>
      <c r="AI243">
        <v>-647338.67000000004</v>
      </c>
      <c r="AJ243">
        <v>-342838.83</v>
      </c>
      <c r="AK243">
        <v>-917726</v>
      </c>
      <c r="AL243">
        <v>-765991.6</v>
      </c>
      <c r="AM243">
        <v>-390577.08</v>
      </c>
      <c r="AN243">
        <v>-266152.17</v>
      </c>
      <c r="AO243">
        <v>-276121.34999999998</v>
      </c>
      <c r="AP243">
        <v>-330077.5</v>
      </c>
      <c r="AQ243">
        <v>-1251945.46</v>
      </c>
      <c r="AR243">
        <v>-86523.67</v>
      </c>
      <c r="AS243">
        <v>-6050602.1900000004</v>
      </c>
      <c r="AT243">
        <v>-293661.56</v>
      </c>
      <c r="AU243">
        <v>-186442.16</v>
      </c>
      <c r="AV243">
        <v>-324789.61</v>
      </c>
      <c r="AW243">
        <v>-902470.25</v>
      </c>
      <c r="AX243">
        <v>-401812.26</v>
      </c>
      <c r="AY243">
        <v>-325601.95</v>
      </c>
      <c r="AZ243">
        <v>-1462205.17</v>
      </c>
      <c r="BA243">
        <v>-888135.7</v>
      </c>
      <c r="BB243">
        <v>-201757</v>
      </c>
      <c r="BC243">
        <v>-212911.68</v>
      </c>
      <c r="BD243">
        <v>-123535.73</v>
      </c>
      <c r="BE243">
        <v>-2816659.22</v>
      </c>
      <c r="BF243">
        <v>-877644.33</v>
      </c>
      <c r="BG243">
        <v>-129253</v>
      </c>
      <c r="BH243">
        <v>-1912388.54</v>
      </c>
      <c r="BI243">
        <v>-359690.17</v>
      </c>
      <c r="BJ243">
        <v>-856260.31</v>
      </c>
      <c r="BK243">
        <v>-808141.63</v>
      </c>
      <c r="BL243">
        <v>-744447.11</v>
      </c>
    </row>
    <row r="244" spans="1:64">
      <c r="A244" s="77">
        <v>1</v>
      </c>
      <c r="B244" s="78" t="s">
        <v>903</v>
      </c>
      <c r="C244" s="79" t="s">
        <v>905</v>
      </c>
      <c r="D244" s="79">
        <v>1.2</v>
      </c>
      <c r="E244" s="78"/>
      <c r="F244" s="79">
        <v>6</v>
      </c>
      <c r="G244" s="79"/>
      <c r="H244" s="33">
        <v>1206170102.105</v>
      </c>
      <c r="I244" s="31" t="s">
        <v>312</v>
      </c>
      <c r="J244">
        <f t="shared" si="3"/>
        <v>0</v>
      </c>
      <c r="K244">
        <v>-569642.04</v>
      </c>
      <c r="L244">
        <v>-225620.67</v>
      </c>
      <c r="M244">
        <v>-302613.28999999998</v>
      </c>
      <c r="N244">
        <v>-221252.78</v>
      </c>
      <c r="O244">
        <v>-503228</v>
      </c>
      <c r="P244">
        <v>-178503.79</v>
      </c>
      <c r="Q244">
        <v>-204044.79</v>
      </c>
      <c r="R244">
        <v>-335761.32</v>
      </c>
      <c r="S244">
        <v>-46195</v>
      </c>
      <c r="T244">
        <v>-165764.54999999999</v>
      </c>
      <c r="V244">
        <v>-625</v>
      </c>
      <c r="X244">
        <v>-156575.95000000001</v>
      </c>
      <c r="Y244">
        <v>-313164.25</v>
      </c>
      <c r="Z244">
        <v>-48950.5</v>
      </c>
      <c r="AA244">
        <v>-104328</v>
      </c>
      <c r="AB244">
        <v>-55385.72</v>
      </c>
      <c r="AC244">
        <v>-40196</v>
      </c>
      <c r="AE244">
        <v>-4826613.37</v>
      </c>
      <c r="AF244">
        <v>-523510.27</v>
      </c>
      <c r="AG244">
        <v>-518320.56</v>
      </c>
      <c r="AH244">
        <v>-102838</v>
      </c>
      <c r="AI244">
        <v>-735374.65</v>
      </c>
      <c r="AJ244">
        <v>-128593.48</v>
      </c>
      <c r="AK244">
        <v>-466033</v>
      </c>
      <c r="AL244">
        <v>-486411.21</v>
      </c>
      <c r="AM244">
        <v>-728019.23</v>
      </c>
      <c r="AN244">
        <v>-410818.96</v>
      </c>
      <c r="AO244">
        <v>-339893</v>
      </c>
      <c r="AP244">
        <v>-298498</v>
      </c>
      <c r="AQ244">
        <v>-725303.25</v>
      </c>
      <c r="AR244">
        <v>-58039.42</v>
      </c>
      <c r="AS244">
        <v>-2194686.48</v>
      </c>
      <c r="AT244">
        <v>-31278</v>
      </c>
      <c r="AU244">
        <v>-482774.2</v>
      </c>
      <c r="AV244">
        <v>-131197</v>
      </c>
      <c r="AW244">
        <v>-562600.63</v>
      </c>
      <c r="AX244">
        <v>-402908.72</v>
      </c>
      <c r="AY244">
        <v>-225465.34</v>
      </c>
      <c r="BA244">
        <v>-74415.67</v>
      </c>
      <c r="BB244">
        <v>-29693.4</v>
      </c>
      <c r="BD244">
        <v>-8499</v>
      </c>
      <c r="BE244">
        <v>-1975428.62</v>
      </c>
      <c r="BF244">
        <v>-995436</v>
      </c>
      <c r="BG244">
        <v>-1107793.73</v>
      </c>
      <c r="BH244">
        <v>-1849593.85</v>
      </c>
      <c r="BI244">
        <v>-497182</v>
      </c>
      <c r="BJ244">
        <v>-1432171.94</v>
      </c>
      <c r="BK244">
        <v>-603813.67000000004</v>
      </c>
      <c r="BL244">
        <v>-345647.33</v>
      </c>
    </row>
    <row r="245" spans="1:64">
      <c r="A245" s="77">
        <v>1</v>
      </c>
      <c r="B245" s="78" t="s">
        <v>903</v>
      </c>
      <c r="C245" s="79" t="s">
        <v>905</v>
      </c>
      <c r="D245" s="79">
        <v>1.2</v>
      </c>
      <c r="E245" s="78"/>
      <c r="F245" s="79">
        <v>6</v>
      </c>
      <c r="G245" s="79"/>
      <c r="H245" s="33">
        <v>1206170102.1059999</v>
      </c>
      <c r="I245" s="31" t="s">
        <v>313</v>
      </c>
      <c r="J245">
        <f t="shared" si="3"/>
        <v>0</v>
      </c>
      <c r="L245">
        <v>-4999</v>
      </c>
      <c r="M245">
        <v>-111976.17</v>
      </c>
      <c r="O245">
        <v>-64345</v>
      </c>
      <c r="P245">
        <v>-50124.99</v>
      </c>
      <c r="Q245">
        <v>-15019.81</v>
      </c>
      <c r="R245">
        <v>-211694.15</v>
      </c>
      <c r="T245">
        <v>-16930</v>
      </c>
      <c r="V245">
        <v>-14098</v>
      </c>
      <c r="X245">
        <v>-1780000</v>
      </c>
      <c r="Z245">
        <v>-16431.36</v>
      </c>
      <c r="AA245">
        <v>-80645.69</v>
      </c>
      <c r="AB245">
        <v>-58594</v>
      </c>
      <c r="AC245">
        <v>-14756.35</v>
      </c>
      <c r="AD245">
        <v>-2320</v>
      </c>
      <c r="AG245">
        <v>-96701.79</v>
      </c>
      <c r="AI245">
        <v>-68196</v>
      </c>
      <c r="AK245">
        <v>-3550</v>
      </c>
      <c r="AM245">
        <v>-90233.5</v>
      </c>
      <c r="AQ245">
        <v>-129333.17</v>
      </c>
      <c r="AR245">
        <v>-5639</v>
      </c>
      <c r="AS245">
        <v>-107213</v>
      </c>
      <c r="AT245">
        <v>-8679</v>
      </c>
      <c r="AV245">
        <v>-253097.86</v>
      </c>
      <c r="AW245">
        <v>-59495</v>
      </c>
      <c r="BA245">
        <v>-25277.75</v>
      </c>
      <c r="BB245">
        <v>-30762</v>
      </c>
      <c r="BC245">
        <v>-13925.16</v>
      </c>
      <c r="BE245">
        <v>-419790.33</v>
      </c>
      <c r="BJ245">
        <v>-59129</v>
      </c>
      <c r="BK245">
        <v>-5349</v>
      </c>
    </row>
    <row r="246" spans="1:64">
      <c r="A246" s="77">
        <v>1</v>
      </c>
      <c r="B246" s="78" t="s">
        <v>903</v>
      </c>
      <c r="C246" s="79" t="s">
        <v>905</v>
      </c>
      <c r="D246" s="79">
        <v>1.2</v>
      </c>
      <c r="E246" s="78"/>
      <c r="F246" s="79">
        <v>6</v>
      </c>
      <c r="G246" s="79"/>
      <c r="H246" s="33">
        <v>1206170102.1070001</v>
      </c>
      <c r="I246" s="31" t="s">
        <v>314</v>
      </c>
      <c r="J246">
        <f t="shared" si="3"/>
        <v>-180585696.5</v>
      </c>
      <c r="K246">
        <v>-491563481.63999999</v>
      </c>
      <c r="L246">
        <v>-12565183.34</v>
      </c>
      <c r="M246">
        <v>-25308597.66</v>
      </c>
      <c r="N246">
        <v>-41383911.170000002</v>
      </c>
      <c r="O246">
        <v>-61045748.229999997</v>
      </c>
      <c r="P246">
        <v>-74549436.659999996</v>
      </c>
      <c r="Q246">
        <v>-37004747.969999999</v>
      </c>
      <c r="R246">
        <v>-24438701.050000001</v>
      </c>
      <c r="S246">
        <v>-35242588.200000003</v>
      </c>
      <c r="T246">
        <v>-15122043.08</v>
      </c>
      <c r="U246">
        <v>-22927693.629999999</v>
      </c>
      <c r="V246">
        <v>-12802738.210000001</v>
      </c>
      <c r="W246">
        <v>-180585696.5</v>
      </c>
      <c r="X246">
        <v>-12503708.1</v>
      </c>
      <c r="Y246">
        <v>-19905991.98</v>
      </c>
      <c r="Z246">
        <v>-16892576.77</v>
      </c>
      <c r="AA246">
        <v>-12262195.4</v>
      </c>
      <c r="AB246">
        <v>-16792349.699999999</v>
      </c>
      <c r="AC246">
        <v>-8693444.1199999992</v>
      </c>
      <c r="AD246">
        <v>-2180106</v>
      </c>
      <c r="AE246">
        <v>-796422367.44000006</v>
      </c>
      <c r="AF246">
        <v>-11257185.029999999</v>
      </c>
      <c r="AG246">
        <v>-38888642.369999997</v>
      </c>
      <c r="AH246">
        <v>-22465278.43</v>
      </c>
      <c r="AI246">
        <v>-48784734.740000002</v>
      </c>
      <c r="AJ246">
        <v>-14688339.98</v>
      </c>
      <c r="AK246">
        <v>-47222778.68</v>
      </c>
      <c r="AL246">
        <v>-21588671.329999998</v>
      </c>
      <c r="AM246">
        <v>-23448083.190000001</v>
      </c>
      <c r="AN246">
        <v>-9784622.0399999991</v>
      </c>
      <c r="AO246">
        <v>-67321692.599999994</v>
      </c>
      <c r="AP246">
        <v>-22813631.68</v>
      </c>
      <c r="AQ246">
        <v>-20978594</v>
      </c>
      <c r="AR246">
        <v>-6829615.6100000003</v>
      </c>
      <c r="AS246">
        <v>-320425774.81999999</v>
      </c>
      <c r="AT246">
        <v>-12667190.32</v>
      </c>
      <c r="AU246">
        <v>-18521775.879999999</v>
      </c>
      <c r="AV246">
        <v>-43431695.439999998</v>
      </c>
      <c r="AW246">
        <v>-18725532.780000001</v>
      </c>
      <c r="AX246">
        <v>-23839754.649999999</v>
      </c>
      <c r="AY246">
        <v>-13582511.65</v>
      </c>
      <c r="AZ246">
        <v>-53910754.560000002</v>
      </c>
      <c r="BA246">
        <v>-13043728.130000001</v>
      </c>
      <c r="BB246">
        <v>-4488112.7</v>
      </c>
      <c r="BC246">
        <v>-4823370.3600000003</v>
      </c>
      <c r="BD246">
        <v>-8111168.0599999996</v>
      </c>
      <c r="BE246">
        <v>-301695041.89999998</v>
      </c>
      <c r="BF246">
        <v>-42054323.840000004</v>
      </c>
      <c r="BG246">
        <v>-14603250.039999999</v>
      </c>
      <c r="BH246">
        <v>-78837162.290000007</v>
      </c>
      <c r="BI246">
        <v>-6069128.4900000002</v>
      </c>
      <c r="BJ246">
        <v>-27871556.52</v>
      </c>
      <c r="BK246">
        <v>-30209763.629999999</v>
      </c>
      <c r="BL246">
        <v>-16989196.649999999</v>
      </c>
    </row>
    <row r="247" spans="1:64">
      <c r="A247" s="77">
        <v>1</v>
      </c>
      <c r="B247" s="78" t="s">
        <v>903</v>
      </c>
      <c r="C247" s="79" t="s">
        <v>905</v>
      </c>
      <c r="D247" s="79">
        <v>1.2</v>
      </c>
      <c r="E247" s="78"/>
      <c r="F247" s="79">
        <v>6</v>
      </c>
      <c r="G247" s="79"/>
      <c r="H247" s="33">
        <v>1206170102.108</v>
      </c>
      <c r="I247" s="31" t="s">
        <v>315</v>
      </c>
      <c r="J247">
        <f t="shared" si="3"/>
        <v>-7147882.7800000003</v>
      </c>
      <c r="K247">
        <v>-35099319.670000002</v>
      </c>
      <c r="L247">
        <v>-1979637</v>
      </c>
      <c r="M247">
        <v>-3297314.33</v>
      </c>
      <c r="N247">
        <v>-3998901.99</v>
      </c>
      <c r="O247">
        <v>-3888950.67</v>
      </c>
      <c r="P247">
        <v>-1907730.15</v>
      </c>
      <c r="Q247">
        <v>-5002685.4400000004</v>
      </c>
      <c r="R247">
        <v>-2073338.53</v>
      </c>
      <c r="S247">
        <v>-2062732.33</v>
      </c>
      <c r="T247">
        <v>-2842000.12</v>
      </c>
      <c r="U247">
        <v>-3152881.03</v>
      </c>
      <c r="V247">
        <v>-3338862.9</v>
      </c>
      <c r="W247">
        <v>-7147882.7800000003</v>
      </c>
      <c r="X247">
        <v>-1990339.7</v>
      </c>
      <c r="Y247">
        <v>-2899906.33</v>
      </c>
      <c r="Z247">
        <v>-2652228.23</v>
      </c>
      <c r="AA247">
        <v>-2736449.35</v>
      </c>
      <c r="AB247">
        <v>-751687.6</v>
      </c>
      <c r="AC247">
        <v>-1541889.1</v>
      </c>
      <c r="AD247">
        <v>-887303</v>
      </c>
      <c r="AE247">
        <v>-43565793.890000001</v>
      </c>
      <c r="AF247">
        <v>-2332917.92</v>
      </c>
      <c r="AG247">
        <v>-3416065.98</v>
      </c>
      <c r="AH247">
        <v>-3717029.33</v>
      </c>
      <c r="AI247">
        <v>-3819933.31</v>
      </c>
      <c r="AJ247">
        <v>-1743253.71</v>
      </c>
      <c r="AK247">
        <v>-8113987.9000000004</v>
      </c>
      <c r="AL247">
        <v>-3474544.39</v>
      </c>
      <c r="AM247">
        <v>-3116780.75</v>
      </c>
      <c r="AN247">
        <v>-2221584.2799999998</v>
      </c>
      <c r="AO247">
        <v>-4682901.97</v>
      </c>
      <c r="AP247">
        <v>-3200661.61</v>
      </c>
      <c r="AQ247">
        <v>-3487404.06</v>
      </c>
      <c r="AR247">
        <v>-1856526.56</v>
      </c>
      <c r="AS247">
        <v>-18501421.34</v>
      </c>
      <c r="AT247">
        <v>-1672933.74</v>
      </c>
      <c r="AU247">
        <v>-1785858.47</v>
      </c>
      <c r="AV247">
        <v>-3106409.69</v>
      </c>
      <c r="AW247">
        <v>-3469745.73</v>
      </c>
      <c r="AX247">
        <v>-4967822.54</v>
      </c>
      <c r="AY247">
        <v>-2144727.9500000002</v>
      </c>
      <c r="AZ247">
        <v>-7721711.29</v>
      </c>
      <c r="BA247">
        <v>-4485720</v>
      </c>
      <c r="BB247">
        <v>-1445192.46</v>
      </c>
      <c r="BC247">
        <v>-1287610.42</v>
      </c>
      <c r="BD247">
        <v>-893535.16</v>
      </c>
      <c r="BE247">
        <v>-11589160.939999999</v>
      </c>
      <c r="BF247">
        <v>-4108348.33</v>
      </c>
      <c r="BG247">
        <v>-2542663.0099999998</v>
      </c>
      <c r="BH247">
        <v>-6094585.5</v>
      </c>
      <c r="BI247">
        <v>-1778589.67</v>
      </c>
      <c r="BJ247">
        <v>-3362640.33</v>
      </c>
      <c r="BK247">
        <v>-4108898.44</v>
      </c>
      <c r="BL247">
        <v>-1743447.11</v>
      </c>
    </row>
    <row r="248" spans="1:64">
      <c r="A248" s="77">
        <v>1</v>
      </c>
      <c r="B248" s="78" t="s">
        <v>903</v>
      </c>
      <c r="C248" s="79" t="s">
        <v>905</v>
      </c>
      <c r="D248" s="79">
        <v>1.2</v>
      </c>
      <c r="E248" s="78"/>
      <c r="F248" s="79">
        <v>6</v>
      </c>
      <c r="G248" s="79"/>
      <c r="H248" s="33">
        <v>1206170102.109</v>
      </c>
      <c r="I248" s="31" t="s">
        <v>316</v>
      </c>
      <c r="J248">
        <f t="shared" si="3"/>
        <v>-483987.08</v>
      </c>
      <c r="K248">
        <v>-8423455.7599999998</v>
      </c>
      <c r="L248">
        <v>-791809</v>
      </c>
      <c r="M248">
        <v>-3806792.92</v>
      </c>
      <c r="N248">
        <v>-4110628.49</v>
      </c>
      <c r="O248">
        <v>-7120287.8899999997</v>
      </c>
      <c r="P248">
        <v>-2678058.36</v>
      </c>
      <c r="Q248">
        <v>-1625150</v>
      </c>
      <c r="R248">
        <v>-1558966.91</v>
      </c>
      <c r="S248">
        <v>-954938</v>
      </c>
      <c r="T248">
        <v>-1516749.56</v>
      </c>
      <c r="U248">
        <v>-1638990.22</v>
      </c>
      <c r="V248">
        <v>-1976608.67</v>
      </c>
      <c r="W248">
        <v>-483987.08</v>
      </c>
      <c r="X248">
        <v>-1722444.01</v>
      </c>
      <c r="Y248">
        <v>-1057248.8400000001</v>
      </c>
      <c r="Z248">
        <v>-487852.69</v>
      </c>
      <c r="AA248">
        <v>-4208739</v>
      </c>
      <c r="AB248">
        <v>-1631594.49</v>
      </c>
      <c r="AC248">
        <v>-596170.30000000005</v>
      </c>
      <c r="AD248">
        <v>-146849</v>
      </c>
      <c r="AE248">
        <v>-19890803.879999999</v>
      </c>
      <c r="AF248">
        <v>-561500.94999999995</v>
      </c>
      <c r="AG248">
        <v>-1205139.1299999999</v>
      </c>
      <c r="AH248">
        <v>-1730890</v>
      </c>
      <c r="AI248">
        <v>-2373149.38</v>
      </c>
      <c r="AJ248">
        <v>-1038206.78</v>
      </c>
      <c r="AK248">
        <v>-4272349.17</v>
      </c>
      <c r="AL248">
        <v>-2312358.33</v>
      </c>
      <c r="AM248">
        <v>-1471063.37</v>
      </c>
      <c r="AN248">
        <v>-1857981.33</v>
      </c>
      <c r="AO248">
        <v>-3336547.21</v>
      </c>
      <c r="AP248">
        <v>-1494481.8</v>
      </c>
      <c r="AQ248">
        <v>-1415928.38</v>
      </c>
      <c r="AR248">
        <v>-393761</v>
      </c>
      <c r="AS248">
        <v>-10420887.66</v>
      </c>
      <c r="AT248">
        <v>-1945636.65</v>
      </c>
      <c r="AU248">
        <v>-1736528.64</v>
      </c>
      <c r="AV248">
        <v>-1184835.47</v>
      </c>
      <c r="AW248">
        <v>-2484382.2999999998</v>
      </c>
      <c r="AX248">
        <v>-6199818.8200000003</v>
      </c>
      <c r="AY248">
        <v>-952116.55</v>
      </c>
      <c r="AZ248">
        <v>-2050018.71</v>
      </c>
      <c r="BA248">
        <v>-1349735.44</v>
      </c>
      <c r="BB248">
        <v>-324450.48</v>
      </c>
      <c r="BC248">
        <v>-313061.64</v>
      </c>
      <c r="BD248">
        <v>-198173</v>
      </c>
      <c r="BE248">
        <v>-6133940.8899999997</v>
      </c>
      <c r="BF248">
        <v>-3210026.83</v>
      </c>
      <c r="BG248">
        <v>-1018979.11</v>
      </c>
      <c r="BH248">
        <v>-4781962.5599999996</v>
      </c>
      <c r="BI248">
        <v>-914741.06</v>
      </c>
      <c r="BJ248">
        <v>-1968166.94</v>
      </c>
      <c r="BK248">
        <v>-5008470.33</v>
      </c>
      <c r="BL248">
        <v>-1616191.22</v>
      </c>
    </row>
    <row r="249" spans="1:64">
      <c r="A249" s="77">
        <v>1</v>
      </c>
      <c r="B249" s="78" t="s">
        <v>903</v>
      </c>
      <c r="C249" s="79" t="s">
        <v>905</v>
      </c>
      <c r="D249" s="79">
        <v>1.2</v>
      </c>
      <c r="E249" s="78"/>
      <c r="F249" s="79">
        <v>6</v>
      </c>
      <c r="G249" s="79"/>
      <c r="H249" s="33">
        <v>1206170102.1099999</v>
      </c>
      <c r="I249" s="31" t="s">
        <v>317</v>
      </c>
      <c r="J249">
        <f t="shared" si="3"/>
        <v>-1566797.5</v>
      </c>
      <c r="K249">
        <v>-67196.899999999994</v>
      </c>
      <c r="L249">
        <v>-265078</v>
      </c>
      <c r="M249">
        <v>-49899</v>
      </c>
      <c r="N249">
        <v>-1129672.8899999999</v>
      </c>
      <c r="O249">
        <v>-236240</v>
      </c>
      <c r="P249">
        <v>-559153.85</v>
      </c>
      <c r="Q249">
        <v>-329817</v>
      </c>
      <c r="R249">
        <v>-34166.339999999997</v>
      </c>
      <c r="S249">
        <v>-520819.5</v>
      </c>
      <c r="T249">
        <v>-4499</v>
      </c>
      <c r="W249">
        <v>-1566797.5</v>
      </c>
      <c r="X249">
        <v>-39784.14</v>
      </c>
      <c r="Y249">
        <v>-132595</v>
      </c>
      <c r="Z249">
        <v>-313726.65999999997</v>
      </c>
      <c r="AB249">
        <v>-190197.38</v>
      </c>
      <c r="AD249">
        <v>-50828</v>
      </c>
      <c r="AE249">
        <v>-12159371.029999999</v>
      </c>
      <c r="AF249">
        <v>-57668.61</v>
      </c>
      <c r="AG249">
        <v>-81454.11</v>
      </c>
      <c r="AH249">
        <v>-55473.42</v>
      </c>
      <c r="AI249">
        <v>-1223991</v>
      </c>
      <c r="AJ249">
        <v>-102493</v>
      </c>
      <c r="AK249">
        <v>-83435.17</v>
      </c>
      <c r="AL249">
        <v>-184136</v>
      </c>
      <c r="AM249">
        <v>-7489</v>
      </c>
      <c r="AN249">
        <v>-60596</v>
      </c>
      <c r="AP249">
        <v>-137874</v>
      </c>
      <c r="AR249">
        <v>-27296</v>
      </c>
      <c r="AS249">
        <v>-2760454.26</v>
      </c>
      <c r="AU249">
        <v>-105479.35</v>
      </c>
      <c r="AW249">
        <v>-229225.84</v>
      </c>
      <c r="AY249">
        <v>-335686.72</v>
      </c>
      <c r="AZ249">
        <v>-433257.83</v>
      </c>
      <c r="BA249">
        <v>-607393.5</v>
      </c>
      <c r="BB249">
        <v>-26248.32</v>
      </c>
      <c r="BC249">
        <v>-90608.16</v>
      </c>
      <c r="BE249">
        <v>-473881.5</v>
      </c>
      <c r="BF249">
        <v>-3045944</v>
      </c>
      <c r="BG249">
        <v>-713199.33</v>
      </c>
      <c r="BH249">
        <v>-2656576.25</v>
      </c>
      <c r="BI249">
        <v>-410985</v>
      </c>
      <c r="BK249">
        <v>-610165.67000000004</v>
      </c>
      <c r="BL249">
        <v>-277248.2</v>
      </c>
    </row>
    <row r="250" spans="1:64">
      <c r="A250" s="77">
        <v>1</v>
      </c>
      <c r="B250" s="78" t="s">
        <v>903</v>
      </c>
      <c r="C250" s="79" t="s">
        <v>905</v>
      </c>
      <c r="D250" s="79">
        <v>1.2</v>
      </c>
      <c r="E250" s="78"/>
      <c r="F250" s="79">
        <v>6</v>
      </c>
      <c r="G250" s="79"/>
      <c r="H250" s="30">
        <v>1206180101.1010001</v>
      </c>
      <c r="I250" s="32" t="s">
        <v>318</v>
      </c>
      <c r="J250">
        <f t="shared" si="3"/>
        <v>36852646.579999998</v>
      </c>
      <c r="W250">
        <v>36852646.579999998</v>
      </c>
    </row>
    <row r="251" spans="1:64">
      <c r="A251" s="77">
        <v>1</v>
      </c>
      <c r="B251" s="78" t="s">
        <v>903</v>
      </c>
      <c r="C251" s="79" t="s">
        <v>905</v>
      </c>
      <c r="D251" s="79">
        <v>1.2</v>
      </c>
      <c r="E251" s="78"/>
      <c r="F251" s="79">
        <v>6</v>
      </c>
      <c r="G251" s="79"/>
      <c r="H251" s="30">
        <v>1206180102.1010001</v>
      </c>
      <c r="I251" s="31" t="s">
        <v>319</v>
      </c>
      <c r="J251">
        <f t="shared" si="3"/>
        <v>-36852413.579999998</v>
      </c>
      <c r="W251">
        <v>-36852413.579999998</v>
      </c>
    </row>
    <row r="252" spans="1:64">
      <c r="A252" s="77">
        <v>1</v>
      </c>
      <c r="B252" s="78" t="s">
        <v>903</v>
      </c>
      <c r="C252" s="79" t="s">
        <v>905</v>
      </c>
      <c r="D252" s="79">
        <v>1.2</v>
      </c>
      <c r="E252" s="78"/>
      <c r="F252" s="79">
        <v>6</v>
      </c>
      <c r="G252" s="79"/>
      <c r="H252" s="33">
        <v>1209010101.1010001</v>
      </c>
      <c r="I252" s="31" t="s">
        <v>320</v>
      </c>
      <c r="J252">
        <f t="shared" si="3"/>
        <v>658000</v>
      </c>
      <c r="K252">
        <v>709200</v>
      </c>
      <c r="M252">
        <v>60000</v>
      </c>
      <c r="N252">
        <v>70000</v>
      </c>
      <c r="R252">
        <v>40000</v>
      </c>
      <c r="V252">
        <v>1096730</v>
      </c>
      <c r="W252">
        <v>658000</v>
      </c>
      <c r="AH252">
        <v>535000</v>
      </c>
      <c r="AK252">
        <v>208820</v>
      </c>
      <c r="AR252">
        <v>0</v>
      </c>
      <c r="AZ252">
        <v>65000</v>
      </c>
      <c r="BA252">
        <v>592470</v>
      </c>
    </row>
    <row r="253" spans="1:64">
      <c r="A253" s="77">
        <v>1</v>
      </c>
      <c r="B253" s="78" t="s">
        <v>903</v>
      </c>
      <c r="C253" s="79" t="s">
        <v>905</v>
      </c>
      <c r="D253" s="79">
        <v>1.2</v>
      </c>
      <c r="E253" s="78"/>
      <c r="F253" s="79">
        <v>6</v>
      </c>
      <c r="G253" s="79"/>
      <c r="H253" s="33">
        <v>1209010102.1010001</v>
      </c>
      <c r="I253" s="31" t="s">
        <v>321</v>
      </c>
      <c r="J253">
        <f t="shared" si="3"/>
        <v>0</v>
      </c>
    </row>
    <row r="254" spans="1:64">
      <c r="A254" s="77">
        <v>1</v>
      </c>
      <c r="B254" s="78" t="s">
        <v>903</v>
      </c>
      <c r="C254" s="79" t="s">
        <v>905</v>
      </c>
      <c r="D254" s="79">
        <v>1.2</v>
      </c>
      <c r="E254" s="78"/>
      <c r="F254" s="79">
        <v>6</v>
      </c>
      <c r="G254" s="79"/>
      <c r="H254" s="33">
        <v>1209010103.1010001</v>
      </c>
      <c r="I254" s="31" t="s">
        <v>322</v>
      </c>
      <c r="J254">
        <f t="shared" si="3"/>
        <v>-418250.01</v>
      </c>
      <c r="K254">
        <v>-709199.1</v>
      </c>
      <c r="M254">
        <v>-59999</v>
      </c>
      <c r="N254">
        <v>-69999</v>
      </c>
      <c r="R254">
        <v>-39999</v>
      </c>
      <c r="W254">
        <v>-418250.01</v>
      </c>
      <c r="AH254">
        <v>-534994</v>
      </c>
      <c r="AK254">
        <v>-206559.11</v>
      </c>
      <c r="AZ254">
        <v>-64999</v>
      </c>
      <c r="BA254">
        <v>-592463</v>
      </c>
    </row>
    <row r="255" spans="1:64">
      <c r="A255" s="77">
        <v>1</v>
      </c>
      <c r="B255" s="78" t="s">
        <v>903</v>
      </c>
      <c r="C255" s="79" t="s">
        <v>905</v>
      </c>
      <c r="D255" s="79">
        <v>1.2</v>
      </c>
      <c r="E255" s="78"/>
      <c r="F255" s="79">
        <v>6</v>
      </c>
      <c r="G255" s="79"/>
      <c r="H255" s="33">
        <v>1209030101.1010001</v>
      </c>
      <c r="I255" s="31" t="s">
        <v>323</v>
      </c>
      <c r="J255">
        <f t="shared" si="3"/>
        <v>505510</v>
      </c>
      <c r="M255">
        <v>199000</v>
      </c>
      <c r="Q255">
        <v>314998</v>
      </c>
      <c r="T255">
        <v>199000</v>
      </c>
      <c r="U255">
        <v>695600</v>
      </c>
      <c r="W255">
        <v>505510</v>
      </c>
      <c r="X255">
        <v>96000</v>
      </c>
      <c r="Y255">
        <v>109390</v>
      </c>
      <c r="Z255">
        <v>96000</v>
      </c>
      <c r="AC255">
        <v>571370</v>
      </c>
      <c r="AD255">
        <v>97200</v>
      </c>
      <c r="AF255">
        <v>58000</v>
      </c>
      <c r="AG255">
        <v>153000</v>
      </c>
      <c r="AH255">
        <v>700121</v>
      </c>
      <c r="AJ255">
        <v>315820</v>
      </c>
      <c r="AM255">
        <v>128400</v>
      </c>
      <c r="AN255">
        <v>95000</v>
      </c>
      <c r="AO255">
        <v>99000</v>
      </c>
      <c r="AR255">
        <v>126280</v>
      </c>
      <c r="AT255">
        <v>797089</v>
      </c>
      <c r="AU255">
        <v>80000</v>
      </c>
      <c r="AY255">
        <v>19855</v>
      </c>
      <c r="AZ255">
        <v>364940</v>
      </c>
      <c r="BA255">
        <v>99500</v>
      </c>
      <c r="BB255">
        <v>29960</v>
      </c>
      <c r="BC255">
        <v>28000</v>
      </c>
      <c r="BD255">
        <v>165850</v>
      </c>
      <c r="BF255">
        <v>30000</v>
      </c>
      <c r="BH255">
        <v>150000</v>
      </c>
      <c r="BI255">
        <v>550000</v>
      </c>
      <c r="BJ255">
        <v>155000</v>
      </c>
      <c r="BK255">
        <v>490900</v>
      </c>
      <c r="BL255">
        <v>156000</v>
      </c>
    </row>
    <row r="256" spans="1:64">
      <c r="A256" s="77">
        <v>1</v>
      </c>
      <c r="B256" s="78" t="s">
        <v>903</v>
      </c>
      <c r="C256" s="79" t="s">
        <v>905</v>
      </c>
      <c r="D256" s="79">
        <v>1.2</v>
      </c>
      <c r="E256" s="78"/>
      <c r="F256" s="79">
        <v>6</v>
      </c>
      <c r="G256" s="79"/>
      <c r="H256" s="33">
        <v>1209030101.1040001</v>
      </c>
      <c r="I256" s="31" t="s">
        <v>324</v>
      </c>
      <c r="J256">
        <f t="shared" si="3"/>
        <v>0</v>
      </c>
      <c r="L256">
        <v>337600</v>
      </c>
      <c r="M256">
        <v>134000</v>
      </c>
      <c r="N256">
        <v>134000</v>
      </c>
      <c r="P256">
        <v>208900</v>
      </c>
      <c r="Q256">
        <v>134000</v>
      </c>
      <c r="R256">
        <v>134000</v>
      </c>
      <c r="S256">
        <v>169260</v>
      </c>
      <c r="U256">
        <v>232922</v>
      </c>
      <c r="BH256">
        <v>62060</v>
      </c>
    </row>
    <row r="257" spans="1:64">
      <c r="A257" s="77">
        <v>1</v>
      </c>
      <c r="B257" s="78" t="s">
        <v>903</v>
      </c>
      <c r="C257" s="79" t="s">
        <v>905</v>
      </c>
      <c r="D257" s="79">
        <v>1.2</v>
      </c>
      <c r="E257" s="78"/>
      <c r="F257" s="79">
        <v>6</v>
      </c>
      <c r="G257" s="79"/>
      <c r="H257" s="33">
        <v>1209030102.1010001</v>
      </c>
      <c r="I257" s="31" t="s">
        <v>325</v>
      </c>
      <c r="J257">
        <f t="shared" si="3"/>
        <v>-494229.32</v>
      </c>
      <c r="M257">
        <v>-198998</v>
      </c>
      <c r="Q257">
        <v>-298412.71000000002</v>
      </c>
      <c r="T257">
        <v>-198998</v>
      </c>
      <c r="U257">
        <v>-266334.11</v>
      </c>
      <c r="V257">
        <v>-875595.67</v>
      </c>
      <c r="W257">
        <v>-494229.32</v>
      </c>
      <c r="X257">
        <v>-95999</v>
      </c>
      <c r="Y257">
        <v>-109388</v>
      </c>
      <c r="Z257">
        <v>-95999</v>
      </c>
      <c r="AC257">
        <v>-561571.25</v>
      </c>
      <c r="AD257">
        <v>-89832</v>
      </c>
      <c r="AF257">
        <v>-57998.99</v>
      </c>
      <c r="AG257">
        <v>-43284.14</v>
      </c>
      <c r="AH257">
        <v>-587803.78</v>
      </c>
      <c r="AJ257">
        <v>-304761.44</v>
      </c>
      <c r="AM257">
        <v>-32100</v>
      </c>
      <c r="AN257">
        <v>-63333.34</v>
      </c>
      <c r="AO257">
        <v>-20521.03</v>
      </c>
      <c r="AR257">
        <v>-38876.22</v>
      </c>
      <c r="AT257">
        <v>-750529.52</v>
      </c>
      <c r="AU257">
        <v>-79999</v>
      </c>
      <c r="AY257">
        <v>-19855</v>
      </c>
      <c r="AZ257">
        <v>-364937.16</v>
      </c>
      <c r="BA257">
        <v>-85680.56</v>
      </c>
      <c r="BB257">
        <v>-29959</v>
      </c>
      <c r="BC257">
        <v>-27999</v>
      </c>
      <c r="BD257">
        <v>-605.78</v>
      </c>
      <c r="BF257">
        <v>-25833.33</v>
      </c>
      <c r="BH257">
        <v>-149999</v>
      </c>
      <c r="BI257">
        <v>-161109.10999999999</v>
      </c>
      <c r="BJ257">
        <v>-154998</v>
      </c>
      <c r="BK257">
        <v>-408229.33</v>
      </c>
      <c r="BL257">
        <v>-155997</v>
      </c>
    </row>
    <row r="258" spans="1:64">
      <c r="A258" s="77">
        <v>1</v>
      </c>
      <c r="B258" s="78" t="s">
        <v>903</v>
      </c>
      <c r="C258" s="79" t="s">
        <v>905</v>
      </c>
      <c r="D258" s="79">
        <v>1.2</v>
      </c>
      <c r="E258" s="78"/>
      <c r="F258" s="79">
        <v>6</v>
      </c>
      <c r="G258" s="79"/>
      <c r="H258" s="33">
        <v>1209030102.1029999</v>
      </c>
      <c r="I258" s="31" t="s">
        <v>326</v>
      </c>
      <c r="J258">
        <f t="shared" si="3"/>
        <v>0</v>
      </c>
      <c r="L258">
        <v>-256457.33</v>
      </c>
      <c r="M258">
        <v>-133998</v>
      </c>
      <c r="N258">
        <v>-133998</v>
      </c>
      <c r="P258">
        <v>-208897</v>
      </c>
      <c r="Q258">
        <v>-133998</v>
      </c>
      <c r="R258">
        <v>-133998</v>
      </c>
      <c r="S258">
        <v>-169256</v>
      </c>
      <c r="U258">
        <v>-232917</v>
      </c>
      <c r="BH258">
        <v>-62058</v>
      </c>
    </row>
    <row r="259" spans="1:64">
      <c r="A259" s="77">
        <v>1</v>
      </c>
      <c r="B259" s="78" t="s">
        <v>903</v>
      </c>
      <c r="C259" s="79" t="s">
        <v>905</v>
      </c>
      <c r="D259" s="79">
        <v>1.2</v>
      </c>
      <c r="E259" s="78"/>
      <c r="F259" s="79">
        <v>6</v>
      </c>
      <c r="G259" s="79"/>
      <c r="H259" s="30">
        <v>1211010101.1010001</v>
      </c>
      <c r="I259" s="32" t="s">
        <v>327</v>
      </c>
      <c r="J259">
        <f t="shared" si="3"/>
        <v>4759855.05</v>
      </c>
      <c r="W259">
        <v>4759855.05</v>
      </c>
      <c r="X259">
        <v>2728718</v>
      </c>
      <c r="AE259">
        <v>819467403.71000004</v>
      </c>
      <c r="AF259">
        <v>2123042.29</v>
      </c>
      <c r="AI259">
        <v>27800000</v>
      </c>
      <c r="AK259">
        <v>2294126.85</v>
      </c>
      <c r="AS259">
        <v>25807479.68</v>
      </c>
      <c r="AZ259">
        <v>5115000</v>
      </c>
      <c r="BE259">
        <v>355641233</v>
      </c>
      <c r="BH259">
        <v>4732942</v>
      </c>
    </row>
    <row r="260" spans="1:64">
      <c r="A260" s="77">
        <v>1</v>
      </c>
      <c r="B260" s="78" t="s">
        <v>903</v>
      </c>
      <c r="C260" s="79" t="s">
        <v>905</v>
      </c>
      <c r="D260" s="79">
        <v>1.2</v>
      </c>
      <c r="E260" s="78"/>
      <c r="F260" s="79">
        <v>6</v>
      </c>
      <c r="G260" s="79"/>
      <c r="H260" s="30">
        <v>1211010102.1010001</v>
      </c>
      <c r="I260" s="32" t="s">
        <v>328</v>
      </c>
      <c r="J260">
        <f t="shared" ref="J260:J323" si="4">SUMIF($K$1:$BL$1,$J$1,$K260:$BL260)</f>
        <v>0</v>
      </c>
      <c r="W260">
        <v>0</v>
      </c>
      <c r="AS260">
        <v>0</v>
      </c>
    </row>
    <row r="261" spans="1:64">
      <c r="A261" s="77">
        <v>1</v>
      </c>
      <c r="B261" s="78" t="s">
        <v>903</v>
      </c>
      <c r="C261" s="79" t="s">
        <v>905</v>
      </c>
      <c r="D261" s="79">
        <v>1.2</v>
      </c>
      <c r="E261" s="78"/>
      <c r="F261" s="79">
        <v>6</v>
      </c>
      <c r="G261" s="79"/>
      <c r="H261" s="33">
        <v>1211010103.1010001</v>
      </c>
      <c r="I261" s="31" t="s">
        <v>329</v>
      </c>
      <c r="J261">
        <f t="shared" si="4"/>
        <v>0</v>
      </c>
      <c r="K261">
        <v>57584700</v>
      </c>
      <c r="AY261">
        <v>199800</v>
      </c>
      <c r="BE261">
        <v>47466000</v>
      </c>
    </row>
    <row r="262" spans="1:64">
      <c r="A262" s="77">
        <v>1</v>
      </c>
      <c r="B262" s="78" t="s">
        <v>903</v>
      </c>
      <c r="C262" s="79" t="s">
        <v>905</v>
      </c>
      <c r="D262" s="79">
        <v>1.2</v>
      </c>
      <c r="E262" s="78"/>
      <c r="F262" s="79">
        <v>6</v>
      </c>
      <c r="G262" s="79"/>
      <c r="H262" s="54">
        <v>1213010105.1010001</v>
      </c>
      <c r="I262" s="55" t="s">
        <v>330</v>
      </c>
      <c r="J262">
        <f t="shared" si="4"/>
        <v>0</v>
      </c>
    </row>
    <row r="263" spans="1:64">
      <c r="A263" s="77">
        <v>1</v>
      </c>
      <c r="B263" s="78" t="s">
        <v>903</v>
      </c>
      <c r="C263" s="79" t="s">
        <v>905</v>
      </c>
      <c r="D263" s="79">
        <v>1.2</v>
      </c>
      <c r="E263" s="78"/>
      <c r="F263" s="79">
        <v>6</v>
      </c>
      <c r="G263" s="79"/>
      <c r="H263" s="54">
        <v>1213010199.1010001</v>
      </c>
      <c r="I263" s="55" t="s">
        <v>331</v>
      </c>
      <c r="J263">
        <f t="shared" si="4"/>
        <v>0</v>
      </c>
    </row>
    <row r="264" spans="1:64">
      <c r="A264" s="77">
        <v>2</v>
      </c>
      <c r="B264" s="78" t="s">
        <v>909</v>
      </c>
      <c r="C264" s="79" t="s">
        <v>910</v>
      </c>
      <c r="D264" s="79">
        <v>2.1</v>
      </c>
      <c r="E264" s="78"/>
      <c r="F264" s="78" t="s">
        <v>937</v>
      </c>
      <c r="G264" s="78"/>
      <c r="H264" s="30">
        <v>2101010101.102</v>
      </c>
      <c r="I264" s="32" t="s">
        <v>332</v>
      </c>
      <c r="J264">
        <f t="shared" si="4"/>
        <v>0</v>
      </c>
      <c r="AG264">
        <v>0</v>
      </c>
      <c r="AV264">
        <v>42190</v>
      </c>
      <c r="AX264">
        <v>0</v>
      </c>
    </row>
    <row r="265" spans="1:64">
      <c r="A265" s="77">
        <v>2</v>
      </c>
      <c r="B265" s="78" t="s">
        <v>909</v>
      </c>
      <c r="C265" s="79" t="s">
        <v>910</v>
      </c>
      <c r="D265" s="79">
        <v>2.1</v>
      </c>
      <c r="E265" s="78"/>
      <c r="F265" s="78">
        <v>7.1</v>
      </c>
      <c r="G265" s="78" t="s">
        <v>945</v>
      </c>
      <c r="H265" s="30">
        <v>2101010102.102</v>
      </c>
      <c r="I265" s="32" t="s">
        <v>333</v>
      </c>
      <c r="J265">
        <f t="shared" si="4"/>
        <v>0</v>
      </c>
      <c r="AE265">
        <v>529365</v>
      </c>
    </row>
    <row r="266" spans="1:64">
      <c r="A266" s="77">
        <v>2</v>
      </c>
      <c r="B266" s="78" t="s">
        <v>909</v>
      </c>
      <c r="C266" s="79" t="s">
        <v>910</v>
      </c>
      <c r="D266" s="79">
        <v>2.1</v>
      </c>
      <c r="E266" s="78"/>
      <c r="F266" s="78">
        <v>7.2</v>
      </c>
      <c r="G266" s="78" t="s">
        <v>945</v>
      </c>
      <c r="H266" s="33">
        <v>2101010102.1029999</v>
      </c>
      <c r="I266" s="31" t="s">
        <v>334</v>
      </c>
      <c r="J266">
        <f t="shared" si="4"/>
        <v>0</v>
      </c>
      <c r="AE266">
        <v>1816657</v>
      </c>
      <c r="AS266">
        <v>0</v>
      </c>
    </row>
    <row r="267" spans="1:64">
      <c r="A267" s="77">
        <v>2</v>
      </c>
      <c r="B267" s="78" t="s">
        <v>909</v>
      </c>
      <c r="C267" s="79" t="s">
        <v>910</v>
      </c>
      <c r="D267" s="79">
        <v>2.1</v>
      </c>
      <c r="E267" s="78"/>
      <c r="F267" s="78">
        <v>7.3</v>
      </c>
      <c r="G267" s="78" t="s">
        <v>945</v>
      </c>
      <c r="H267" s="33">
        <v>2101010102.105</v>
      </c>
      <c r="I267" s="31" t="s">
        <v>335</v>
      </c>
      <c r="J267">
        <f t="shared" si="4"/>
        <v>0</v>
      </c>
      <c r="AE267">
        <v>353532</v>
      </c>
    </row>
    <row r="268" spans="1:64">
      <c r="A268" s="77">
        <v>2</v>
      </c>
      <c r="B268" s="78" t="s">
        <v>909</v>
      </c>
      <c r="C268" s="79" t="s">
        <v>910</v>
      </c>
      <c r="D268" s="79">
        <v>2.1</v>
      </c>
      <c r="E268" s="78"/>
      <c r="F268" s="78" t="s">
        <v>936</v>
      </c>
      <c r="G268" s="78" t="s">
        <v>945</v>
      </c>
      <c r="H268" s="30">
        <v>2101010102.1159999</v>
      </c>
      <c r="I268" s="32" t="s">
        <v>336</v>
      </c>
      <c r="J268">
        <f t="shared" si="4"/>
        <v>0</v>
      </c>
      <c r="AE268">
        <v>21700</v>
      </c>
      <c r="BE268">
        <v>48010</v>
      </c>
    </row>
    <row r="269" spans="1:64">
      <c r="A269" s="77">
        <v>2</v>
      </c>
      <c r="B269" s="78" t="s">
        <v>909</v>
      </c>
      <c r="C269" s="79" t="s">
        <v>910</v>
      </c>
      <c r="D269" s="79">
        <v>2.1</v>
      </c>
      <c r="E269" s="78"/>
      <c r="F269" s="78" t="s">
        <v>937</v>
      </c>
      <c r="G269" s="78" t="s">
        <v>945</v>
      </c>
      <c r="H269" s="30">
        <v>2101010102.1289999</v>
      </c>
      <c r="I269" s="32" t="s">
        <v>337</v>
      </c>
      <c r="J269">
        <f t="shared" si="4"/>
        <v>0</v>
      </c>
      <c r="AE269">
        <v>334414.06</v>
      </c>
      <c r="AS269">
        <v>0</v>
      </c>
      <c r="BE269">
        <v>11766720</v>
      </c>
    </row>
    <row r="270" spans="1:64">
      <c r="A270" s="77">
        <v>2</v>
      </c>
      <c r="B270" s="78" t="s">
        <v>909</v>
      </c>
      <c r="C270" s="79" t="s">
        <v>910</v>
      </c>
      <c r="D270" s="79">
        <v>2.1</v>
      </c>
      <c r="E270" s="78"/>
      <c r="F270" s="78">
        <v>7.8</v>
      </c>
      <c r="G270" s="78" t="s">
        <v>945</v>
      </c>
      <c r="H270" s="30">
        <v>2101010102.1300001</v>
      </c>
      <c r="I270" s="32" t="s">
        <v>338</v>
      </c>
      <c r="J270">
        <f t="shared" si="4"/>
        <v>0</v>
      </c>
    </row>
    <row r="271" spans="1:64">
      <c r="A271" s="77">
        <v>2</v>
      </c>
      <c r="B271" s="78" t="s">
        <v>909</v>
      </c>
      <c r="C271" s="79" t="s">
        <v>910</v>
      </c>
      <c r="D271" s="79">
        <v>2.1</v>
      </c>
      <c r="E271" s="78"/>
      <c r="F271" s="78">
        <v>7.9</v>
      </c>
      <c r="G271" s="78" t="s">
        <v>945</v>
      </c>
      <c r="H271" s="33">
        <v>2101010102.131</v>
      </c>
      <c r="I271" s="31" t="s">
        <v>339</v>
      </c>
      <c r="J271">
        <f t="shared" si="4"/>
        <v>0</v>
      </c>
      <c r="AE271">
        <v>12480</v>
      </c>
    </row>
    <row r="272" spans="1:64">
      <c r="A272" s="77">
        <v>2</v>
      </c>
      <c r="B272" s="78" t="s">
        <v>909</v>
      </c>
      <c r="C272" s="79" t="s">
        <v>910</v>
      </c>
      <c r="D272" s="79">
        <v>2.1</v>
      </c>
      <c r="E272" s="78"/>
      <c r="F272" s="78" t="s">
        <v>931</v>
      </c>
      <c r="G272" s="78" t="s">
        <v>945</v>
      </c>
      <c r="H272" s="33">
        <v>2101010102.132</v>
      </c>
      <c r="I272" s="31" t="s">
        <v>340</v>
      </c>
      <c r="J272">
        <f t="shared" si="4"/>
        <v>0</v>
      </c>
    </row>
    <row r="273" spans="1:57">
      <c r="A273" s="77">
        <v>2</v>
      </c>
      <c r="B273" s="78" t="s">
        <v>909</v>
      </c>
      <c r="C273" s="79" t="s">
        <v>910</v>
      </c>
      <c r="D273" s="79">
        <v>2.1</v>
      </c>
      <c r="E273" s="78" t="s">
        <v>945</v>
      </c>
      <c r="F273" s="78">
        <v>7.1</v>
      </c>
      <c r="G273" s="78" t="s">
        <v>945</v>
      </c>
      <c r="H273" s="54">
        <v>2101010102.1329999</v>
      </c>
      <c r="I273" s="56" t="s">
        <v>341</v>
      </c>
      <c r="J273">
        <f t="shared" si="4"/>
        <v>17473177.420000002</v>
      </c>
      <c r="W273">
        <v>17473177.420000002</v>
      </c>
      <c r="AE273">
        <v>138100723.40000001</v>
      </c>
      <c r="AS273">
        <v>42812805.280000001</v>
      </c>
      <c r="BE273">
        <v>21778887.25</v>
      </c>
    </row>
    <row r="274" spans="1:57">
      <c r="A274" s="77">
        <v>2</v>
      </c>
      <c r="B274" s="78" t="s">
        <v>909</v>
      </c>
      <c r="C274" s="79" t="s">
        <v>910</v>
      </c>
      <c r="D274" s="79">
        <v>2.1</v>
      </c>
      <c r="E274" s="78" t="s">
        <v>945</v>
      </c>
      <c r="F274" s="78">
        <v>7.8</v>
      </c>
      <c r="G274" s="78" t="s">
        <v>945</v>
      </c>
      <c r="H274" s="54">
        <v>2101010102.1340001</v>
      </c>
      <c r="I274" s="56" t="s">
        <v>342</v>
      </c>
      <c r="J274">
        <f t="shared" si="4"/>
        <v>380539.7</v>
      </c>
      <c r="W274">
        <v>380539.7</v>
      </c>
      <c r="AE274">
        <v>762745</v>
      </c>
      <c r="AS274">
        <v>2256299.35</v>
      </c>
      <c r="BE274">
        <v>344299.79</v>
      </c>
    </row>
    <row r="275" spans="1:57">
      <c r="A275" s="77">
        <v>2</v>
      </c>
      <c r="B275" s="78" t="s">
        <v>909</v>
      </c>
      <c r="C275" s="79" t="s">
        <v>910</v>
      </c>
      <c r="D275" s="79">
        <v>2.1</v>
      </c>
      <c r="E275" s="78" t="s">
        <v>945</v>
      </c>
      <c r="F275" s="78">
        <v>7.2</v>
      </c>
      <c r="G275" s="78" t="s">
        <v>945</v>
      </c>
      <c r="H275" s="54">
        <v>2101010102.135</v>
      </c>
      <c r="I275" s="56" t="s">
        <v>343</v>
      </c>
      <c r="J275">
        <f t="shared" si="4"/>
        <v>15728099.34</v>
      </c>
      <c r="K275">
        <v>21822184.920000002</v>
      </c>
      <c r="W275">
        <v>15728099.34</v>
      </c>
      <c r="AE275">
        <v>94495968.530000001</v>
      </c>
      <c r="AS275">
        <v>17170161.879999999</v>
      </c>
      <c r="BE275">
        <v>16943147.780000001</v>
      </c>
    </row>
    <row r="276" spans="1:57">
      <c r="A276" s="77">
        <v>2</v>
      </c>
      <c r="B276" s="78" t="s">
        <v>909</v>
      </c>
      <c r="C276" s="79" t="s">
        <v>910</v>
      </c>
      <c r="D276" s="79">
        <v>2.1</v>
      </c>
      <c r="E276" s="78" t="s">
        <v>945</v>
      </c>
      <c r="F276" s="78">
        <v>7.3</v>
      </c>
      <c r="G276" s="78" t="s">
        <v>945</v>
      </c>
      <c r="H276" s="54">
        <v>2101010102.1359999</v>
      </c>
      <c r="I276" s="56" t="s">
        <v>344</v>
      </c>
      <c r="J276">
        <f t="shared" si="4"/>
        <v>15302981.92</v>
      </c>
      <c r="K276">
        <v>10721043.84</v>
      </c>
      <c r="W276">
        <v>15302981.92</v>
      </c>
      <c r="AE276">
        <v>22934738.57</v>
      </c>
      <c r="AS276">
        <v>8373854.0499999998</v>
      </c>
      <c r="BE276">
        <v>3520040.75</v>
      </c>
    </row>
    <row r="277" spans="1:57">
      <c r="A277" s="77">
        <v>2</v>
      </c>
      <c r="B277" s="78" t="s">
        <v>909</v>
      </c>
      <c r="C277" s="79" t="s">
        <v>910</v>
      </c>
      <c r="D277" s="79">
        <v>2.1</v>
      </c>
      <c r="E277" s="78" t="s">
        <v>945</v>
      </c>
      <c r="F277" s="78" t="s">
        <v>931</v>
      </c>
      <c r="G277" s="78" t="s">
        <v>945</v>
      </c>
      <c r="H277" s="54">
        <v>2101010102.1370001</v>
      </c>
      <c r="I277" s="56" t="s">
        <v>345</v>
      </c>
      <c r="J277">
        <f t="shared" si="4"/>
        <v>11962.6</v>
      </c>
      <c r="W277">
        <v>11962.6</v>
      </c>
    </row>
    <row r="278" spans="1:57">
      <c r="A278" s="77">
        <v>2</v>
      </c>
      <c r="B278" s="78" t="s">
        <v>909</v>
      </c>
      <c r="C278" s="79" t="s">
        <v>910</v>
      </c>
      <c r="D278" s="79">
        <v>2.1</v>
      </c>
      <c r="E278" s="78" t="s">
        <v>945</v>
      </c>
      <c r="F278" s="78">
        <v>7.9</v>
      </c>
      <c r="G278" s="78" t="s">
        <v>945</v>
      </c>
      <c r="H278" s="54">
        <v>2101010102.138</v>
      </c>
      <c r="I278" s="56" t="s">
        <v>346</v>
      </c>
      <c r="J278">
        <f t="shared" si="4"/>
        <v>495359.6</v>
      </c>
      <c r="W278">
        <v>495359.6</v>
      </c>
      <c r="AE278">
        <v>1008360.65</v>
      </c>
      <c r="AS278">
        <v>559074.4</v>
      </c>
      <c r="BE278">
        <v>145775.92000000001</v>
      </c>
    </row>
    <row r="279" spans="1:57">
      <c r="A279" s="77">
        <v>2</v>
      </c>
      <c r="B279" s="78" t="s">
        <v>909</v>
      </c>
      <c r="C279" s="79" t="s">
        <v>910</v>
      </c>
      <c r="D279" s="79">
        <v>2.1</v>
      </c>
      <c r="E279" s="78" t="s">
        <v>945</v>
      </c>
      <c r="F279" s="78" t="s">
        <v>936</v>
      </c>
      <c r="G279" s="78" t="s">
        <v>945</v>
      </c>
      <c r="H279" s="54">
        <v>2101010102.1389999</v>
      </c>
      <c r="I279" s="56" t="s">
        <v>347</v>
      </c>
      <c r="J279">
        <f t="shared" si="4"/>
        <v>4415058.5</v>
      </c>
      <c r="W279">
        <v>4415058.5</v>
      </c>
      <c r="AE279">
        <v>9669325.4900000002</v>
      </c>
      <c r="AS279">
        <v>732541.5</v>
      </c>
      <c r="BE279">
        <v>621047</v>
      </c>
    </row>
    <row r="280" spans="1:57">
      <c r="A280" s="77">
        <v>2</v>
      </c>
      <c r="B280" s="78" t="s">
        <v>909</v>
      </c>
      <c r="C280" s="79" t="s">
        <v>910</v>
      </c>
      <c r="D280" s="79">
        <v>2.1</v>
      </c>
      <c r="E280" s="78" t="s">
        <v>945</v>
      </c>
      <c r="F280" s="78" t="s">
        <v>937</v>
      </c>
      <c r="G280" s="78" t="s">
        <v>945</v>
      </c>
      <c r="H280" s="54">
        <v>2101010102.1400001</v>
      </c>
      <c r="I280" s="56" t="s">
        <v>348</v>
      </c>
      <c r="J280">
        <f t="shared" si="4"/>
        <v>2635153.5699999998</v>
      </c>
      <c r="K280">
        <v>12372889</v>
      </c>
      <c r="W280">
        <v>2635153.5699999998</v>
      </c>
      <c r="AE280">
        <v>33972232.82</v>
      </c>
      <c r="AS280">
        <v>6130241.6600000001</v>
      </c>
      <c r="BE280">
        <v>1555785.34</v>
      </c>
    </row>
    <row r="281" spans="1:57">
      <c r="A281" s="77">
        <v>2</v>
      </c>
      <c r="B281" s="78" t="s">
        <v>909</v>
      </c>
      <c r="C281" s="79" t="s">
        <v>910</v>
      </c>
      <c r="D281" s="79">
        <v>2.1</v>
      </c>
      <c r="E281" s="78"/>
      <c r="F281" s="78" t="s">
        <v>937</v>
      </c>
      <c r="G281" s="78"/>
      <c r="H281" s="33">
        <v>2101010103.1010001</v>
      </c>
      <c r="I281" s="31" t="s">
        <v>349</v>
      </c>
      <c r="J281">
        <f t="shared" si="4"/>
        <v>0</v>
      </c>
      <c r="W281">
        <v>0</v>
      </c>
      <c r="AE281">
        <v>1313496.6000000001</v>
      </c>
    </row>
    <row r="282" spans="1:57">
      <c r="A282" s="77">
        <v>2</v>
      </c>
      <c r="B282" s="78" t="s">
        <v>909</v>
      </c>
      <c r="C282" s="79" t="s">
        <v>910</v>
      </c>
      <c r="D282" s="79">
        <v>2.1</v>
      </c>
      <c r="E282" s="78" t="s">
        <v>945</v>
      </c>
      <c r="F282" s="78" t="s">
        <v>937</v>
      </c>
      <c r="G282" s="78"/>
      <c r="H282" s="54">
        <v>2101010103.102</v>
      </c>
      <c r="I282" s="56" t="s">
        <v>350</v>
      </c>
      <c r="J282">
        <f t="shared" si="4"/>
        <v>195130</v>
      </c>
      <c r="W282">
        <v>195130</v>
      </c>
      <c r="AE282">
        <v>16497632</v>
      </c>
    </row>
    <row r="283" spans="1:57">
      <c r="A283" s="77">
        <v>2</v>
      </c>
      <c r="B283" s="78" t="s">
        <v>909</v>
      </c>
      <c r="C283" s="79" t="s">
        <v>910</v>
      </c>
      <c r="D283" s="79">
        <v>2.1</v>
      </c>
      <c r="E283" s="78"/>
      <c r="F283" s="78" t="s">
        <v>937</v>
      </c>
      <c r="G283" s="78"/>
      <c r="H283" s="30">
        <v>2101010107.1010001</v>
      </c>
      <c r="I283" s="32" t="s">
        <v>351</v>
      </c>
      <c r="J283">
        <f t="shared" si="4"/>
        <v>0</v>
      </c>
    </row>
    <row r="284" spans="1:57">
      <c r="A284" s="77">
        <v>2</v>
      </c>
      <c r="B284" s="78" t="s">
        <v>909</v>
      </c>
      <c r="C284" s="79" t="s">
        <v>910</v>
      </c>
      <c r="D284" s="79">
        <v>2.1</v>
      </c>
      <c r="E284" s="78"/>
      <c r="F284" s="78" t="s">
        <v>937</v>
      </c>
      <c r="G284" s="78"/>
      <c r="H284" s="30">
        <v>2101020106.1010001</v>
      </c>
      <c r="I284" s="32" t="s">
        <v>352</v>
      </c>
      <c r="J284">
        <f t="shared" si="4"/>
        <v>0</v>
      </c>
    </row>
    <row r="285" spans="1:57">
      <c r="A285" s="77">
        <v>2</v>
      </c>
      <c r="B285" s="78" t="s">
        <v>909</v>
      </c>
      <c r="C285" s="79" t="s">
        <v>910</v>
      </c>
      <c r="D285" s="79">
        <v>2.1</v>
      </c>
      <c r="E285" s="78"/>
      <c r="F285" s="78">
        <v>7.1</v>
      </c>
      <c r="G285" s="78" t="s">
        <v>945</v>
      </c>
      <c r="H285" s="33">
        <v>2101020198.102</v>
      </c>
      <c r="I285" s="31" t="s">
        <v>353</v>
      </c>
      <c r="J285">
        <f t="shared" si="4"/>
        <v>0</v>
      </c>
      <c r="AE285">
        <v>3450.4</v>
      </c>
    </row>
    <row r="286" spans="1:57">
      <c r="A286" s="77">
        <v>2</v>
      </c>
      <c r="B286" s="78" t="s">
        <v>909</v>
      </c>
      <c r="C286" s="79" t="s">
        <v>910</v>
      </c>
      <c r="D286" s="79">
        <v>2.1</v>
      </c>
      <c r="E286" s="78"/>
      <c r="F286" s="78">
        <v>7.2</v>
      </c>
      <c r="G286" s="78" t="s">
        <v>945</v>
      </c>
      <c r="H286" s="33">
        <v>2101020198.1029999</v>
      </c>
      <c r="I286" s="31" t="s">
        <v>354</v>
      </c>
      <c r="J286">
        <f t="shared" si="4"/>
        <v>0</v>
      </c>
    </row>
    <row r="287" spans="1:57">
      <c r="A287" s="77">
        <v>2</v>
      </c>
      <c r="B287" s="78" t="s">
        <v>909</v>
      </c>
      <c r="C287" s="79" t="s">
        <v>910</v>
      </c>
      <c r="D287" s="79">
        <v>2.1</v>
      </c>
      <c r="E287" s="78"/>
      <c r="F287" s="78">
        <v>7.3</v>
      </c>
      <c r="G287" s="78" t="s">
        <v>945</v>
      </c>
      <c r="H287" s="33">
        <v>2101020198.105</v>
      </c>
      <c r="I287" s="31" t="s">
        <v>355</v>
      </c>
      <c r="J287">
        <f t="shared" si="4"/>
        <v>0</v>
      </c>
    </row>
    <row r="288" spans="1:57">
      <c r="A288" s="77">
        <v>2</v>
      </c>
      <c r="B288" s="78" t="s">
        <v>909</v>
      </c>
      <c r="C288" s="79" t="s">
        <v>910</v>
      </c>
      <c r="D288" s="79">
        <v>2.1</v>
      </c>
      <c r="E288" s="78"/>
      <c r="F288" s="78" t="s">
        <v>936</v>
      </c>
      <c r="G288" s="78" t="s">
        <v>945</v>
      </c>
      <c r="H288" s="33">
        <v>2101020198.1070001</v>
      </c>
      <c r="I288" s="31" t="s">
        <v>356</v>
      </c>
      <c r="J288">
        <f t="shared" si="4"/>
        <v>0</v>
      </c>
    </row>
    <row r="289" spans="1:64">
      <c r="A289" s="77">
        <v>2</v>
      </c>
      <c r="B289" s="78" t="s">
        <v>909</v>
      </c>
      <c r="C289" s="79" t="s">
        <v>910</v>
      </c>
      <c r="D289" s="79">
        <v>2.1</v>
      </c>
      <c r="E289" s="78"/>
      <c r="F289" s="78" t="s">
        <v>937</v>
      </c>
      <c r="G289" s="78" t="s">
        <v>945</v>
      </c>
      <c r="H289" s="33">
        <v>2101020198.1110001</v>
      </c>
      <c r="I289" s="31" t="s">
        <v>357</v>
      </c>
      <c r="J289">
        <f t="shared" si="4"/>
        <v>0</v>
      </c>
      <c r="BE289">
        <v>0</v>
      </c>
    </row>
    <row r="290" spans="1:64">
      <c r="A290" s="77">
        <v>2</v>
      </c>
      <c r="B290" s="78" t="s">
        <v>909</v>
      </c>
      <c r="C290" s="79" t="s">
        <v>910</v>
      </c>
      <c r="D290" s="79">
        <v>2.1</v>
      </c>
      <c r="E290" s="78"/>
      <c r="F290" s="78">
        <v>7.8</v>
      </c>
      <c r="G290" s="78" t="s">
        <v>945</v>
      </c>
      <c r="H290" s="33">
        <v>2101020198.112</v>
      </c>
      <c r="I290" s="31" t="s">
        <v>358</v>
      </c>
      <c r="J290">
        <f t="shared" si="4"/>
        <v>0</v>
      </c>
    </row>
    <row r="291" spans="1:64">
      <c r="A291" s="77">
        <v>2</v>
      </c>
      <c r="B291" s="78" t="s">
        <v>909</v>
      </c>
      <c r="C291" s="79" t="s">
        <v>910</v>
      </c>
      <c r="D291" s="79">
        <v>2.1</v>
      </c>
      <c r="E291" s="78"/>
      <c r="F291" s="78">
        <v>7.9</v>
      </c>
      <c r="G291" s="78" t="s">
        <v>945</v>
      </c>
      <c r="H291" s="33">
        <v>2101020198.1129999</v>
      </c>
      <c r="I291" s="31" t="s">
        <v>359</v>
      </c>
      <c r="J291">
        <f t="shared" si="4"/>
        <v>0</v>
      </c>
    </row>
    <row r="292" spans="1:64">
      <c r="A292" s="77">
        <v>2</v>
      </c>
      <c r="B292" s="78" t="s">
        <v>909</v>
      </c>
      <c r="C292" s="79" t="s">
        <v>910</v>
      </c>
      <c r="D292" s="79">
        <v>2.1</v>
      </c>
      <c r="E292" s="78"/>
      <c r="F292" s="78" t="s">
        <v>931</v>
      </c>
      <c r="G292" s="78" t="s">
        <v>945</v>
      </c>
      <c r="H292" s="33">
        <v>2101020198.1140001</v>
      </c>
      <c r="I292" s="31" t="s">
        <v>360</v>
      </c>
      <c r="J292">
        <f t="shared" si="4"/>
        <v>0</v>
      </c>
    </row>
    <row r="293" spans="1:64">
      <c r="A293" s="77">
        <v>2</v>
      </c>
      <c r="B293" s="78" t="s">
        <v>909</v>
      </c>
      <c r="C293" s="79" t="s">
        <v>910</v>
      </c>
      <c r="D293" s="79">
        <v>2.1</v>
      </c>
      <c r="E293" s="78" t="s">
        <v>945</v>
      </c>
      <c r="F293" s="78">
        <v>7.1</v>
      </c>
      <c r="G293" s="78" t="s">
        <v>945</v>
      </c>
      <c r="H293" s="54">
        <v>2101020198.115</v>
      </c>
      <c r="I293" s="56" t="s">
        <v>353</v>
      </c>
      <c r="J293">
        <f t="shared" si="4"/>
        <v>1709991.4</v>
      </c>
      <c r="W293">
        <v>1709991.4</v>
      </c>
      <c r="AS293">
        <v>1208068.2</v>
      </c>
      <c r="BE293">
        <v>1284665.55</v>
      </c>
    </row>
    <row r="294" spans="1:64">
      <c r="A294" s="77">
        <v>2</v>
      </c>
      <c r="B294" s="78" t="s">
        <v>909</v>
      </c>
      <c r="C294" s="79" t="s">
        <v>910</v>
      </c>
      <c r="D294" s="79">
        <v>2.1</v>
      </c>
      <c r="E294" s="78" t="s">
        <v>945</v>
      </c>
      <c r="F294" s="78">
        <v>7.2</v>
      </c>
      <c r="G294" s="78" t="s">
        <v>945</v>
      </c>
      <c r="H294" s="54">
        <v>2101020198.1159999</v>
      </c>
      <c r="I294" s="56" t="s">
        <v>354</v>
      </c>
      <c r="J294">
        <f t="shared" si="4"/>
        <v>0</v>
      </c>
    </row>
    <row r="295" spans="1:64">
      <c r="A295" s="77">
        <v>2</v>
      </c>
      <c r="B295" s="78" t="s">
        <v>909</v>
      </c>
      <c r="C295" s="79" t="s">
        <v>910</v>
      </c>
      <c r="D295" s="79">
        <v>2.1</v>
      </c>
      <c r="E295" s="78" t="s">
        <v>945</v>
      </c>
      <c r="F295" s="78">
        <v>7.3</v>
      </c>
      <c r="G295" s="78" t="s">
        <v>945</v>
      </c>
      <c r="H295" s="54">
        <v>2101020198.1170001</v>
      </c>
      <c r="I295" s="56" t="s">
        <v>355</v>
      </c>
      <c r="J295">
        <f t="shared" si="4"/>
        <v>0</v>
      </c>
    </row>
    <row r="296" spans="1:64">
      <c r="A296" s="77">
        <v>2</v>
      </c>
      <c r="B296" s="78" t="s">
        <v>909</v>
      </c>
      <c r="C296" s="79" t="s">
        <v>910</v>
      </c>
      <c r="D296" s="79">
        <v>2.1</v>
      </c>
      <c r="E296" s="78" t="s">
        <v>945</v>
      </c>
      <c r="F296" s="78" t="s">
        <v>936</v>
      </c>
      <c r="G296" s="78" t="s">
        <v>945</v>
      </c>
      <c r="H296" s="54">
        <v>2101020198.118</v>
      </c>
      <c r="I296" s="56" t="s">
        <v>356</v>
      </c>
      <c r="J296">
        <f t="shared" si="4"/>
        <v>0</v>
      </c>
    </row>
    <row r="297" spans="1:64">
      <c r="A297" s="77">
        <v>2</v>
      </c>
      <c r="B297" s="78" t="s">
        <v>909</v>
      </c>
      <c r="C297" s="79" t="s">
        <v>910</v>
      </c>
      <c r="D297" s="79">
        <v>2.1</v>
      </c>
      <c r="E297" s="78" t="s">
        <v>945</v>
      </c>
      <c r="F297" s="78" t="s">
        <v>937</v>
      </c>
      <c r="G297" s="78" t="s">
        <v>945</v>
      </c>
      <c r="H297" s="54">
        <v>2101020198.119</v>
      </c>
      <c r="I297" s="56" t="s">
        <v>357</v>
      </c>
      <c r="J297">
        <f t="shared" si="4"/>
        <v>5018.3</v>
      </c>
      <c r="W297">
        <v>5018.3</v>
      </c>
      <c r="AS297">
        <v>2480406.1</v>
      </c>
    </row>
    <row r="298" spans="1:64">
      <c r="A298" s="77">
        <v>2</v>
      </c>
      <c r="B298" s="78" t="s">
        <v>909</v>
      </c>
      <c r="C298" s="79" t="s">
        <v>910</v>
      </c>
      <c r="D298" s="79">
        <v>2.1</v>
      </c>
      <c r="E298" s="78" t="s">
        <v>945</v>
      </c>
      <c r="F298" s="78">
        <v>7.8</v>
      </c>
      <c r="G298" s="78" t="s">
        <v>945</v>
      </c>
      <c r="H298" s="54">
        <v>2101020198.1199999</v>
      </c>
      <c r="I298" s="56" t="s">
        <v>358</v>
      </c>
      <c r="J298">
        <f t="shared" si="4"/>
        <v>36052.22</v>
      </c>
      <c r="W298">
        <v>36052.22</v>
      </c>
    </row>
    <row r="299" spans="1:64">
      <c r="A299" s="77">
        <v>2</v>
      </c>
      <c r="B299" s="78" t="s">
        <v>909</v>
      </c>
      <c r="C299" s="79" t="s">
        <v>910</v>
      </c>
      <c r="D299" s="79">
        <v>2.1</v>
      </c>
      <c r="E299" s="78" t="s">
        <v>945</v>
      </c>
      <c r="F299" s="78">
        <v>7.9</v>
      </c>
      <c r="G299" s="78" t="s">
        <v>945</v>
      </c>
      <c r="H299" s="54">
        <v>2101020198.1210001</v>
      </c>
      <c r="I299" s="56" t="s">
        <v>359</v>
      </c>
      <c r="J299">
        <f t="shared" si="4"/>
        <v>0</v>
      </c>
    </row>
    <row r="300" spans="1:64">
      <c r="A300" s="77">
        <v>2</v>
      </c>
      <c r="B300" s="78" t="s">
        <v>909</v>
      </c>
      <c r="C300" s="79" t="s">
        <v>910</v>
      </c>
      <c r="D300" s="79">
        <v>2.1</v>
      </c>
      <c r="E300" s="78" t="s">
        <v>945</v>
      </c>
      <c r="F300" s="78" t="s">
        <v>931</v>
      </c>
      <c r="G300" s="78" t="s">
        <v>945</v>
      </c>
      <c r="H300" s="54">
        <v>2101020198.122</v>
      </c>
      <c r="I300" s="56" t="s">
        <v>360</v>
      </c>
      <c r="J300">
        <f t="shared" si="4"/>
        <v>0</v>
      </c>
    </row>
    <row r="301" spans="1:64">
      <c r="A301" s="77">
        <v>2</v>
      </c>
      <c r="B301" s="78" t="s">
        <v>909</v>
      </c>
      <c r="C301" s="79" t="s">
        <v>910</v>
      </c>
      <c r="D301" s="79">
        <v>2.1</v>
      </c>
      <c r="E301" s="78" t="s">
        <v>945</v>
      </c>
      <c r="F301" s="78">
        <v>7.1</v>
      </c>
      <c r="G301" s="78" t="s">
        <v>945</v>
      </c>
      <c r="H301" s="33">
        <v>2101020199.1340001</v>
      </c>
      <c r="I301" s="31" t="s">
        <v>361</v>
      </c>
      <c r="J301">
        <f t="shared" si="4"/>
        <v>0</v>
      </c>
      <c r="K301">
        <v>56921128.93</v>
      </c>
      <c r="L301">
        <v>1863061.07</v>
      </c>
      <c r="M301">
        <v>1495294.47</v>
      </c>
      <c r="N301">
        <v>6288857.6600000001</v>
      </c>
      <c r="O301">
        <v>3097191.49</v>
      </c>
      <c r="P301">
        <v>20329428.149999999</v>
      </c>
      <c r="Q301">
        <v>1321953.3</v>
      </c>
      <c r="R301">
        <v>3397236.83</v>
      </c>
      <c r="S301">
        <v>2890128.04</v>
      </c>
      <c r="T301">
        <v>2732146.65</v>
      </c>
      <c r="U301">
        <v>2779920.42</v>
      </c>
      <c r="V301">
        <v>1836610.75</v>
      </c>
      <c r="W301">
        <v>0</v>
      </c>
      <c r="X301">
        <v>5773250.8600000003</v>
      </c>
      <c r="Y301">
        <v>134226.1</v>
      </c>
      <c r="Z301">
        <v>3195883.83</v>
      </c>
      <c r="AA301">
        <v>293311.71000000002</v>
      </c>
      <c r="AB301">
        <v>4554922.95</v>
      </c>
      <c r="AC301">
        <v>2430456.5699999998</v>
      </c>
      <c r="AD301">
        <v>2084990.59</v>
      </c>
      <c r="AE301">
        <v>1375019.18</v>
      </c>
      <c r="AF301">
        <v>3643727.7</v>
      </c>
      <c r="AG301">
        <v>5471829.6299999999</v>
      </c>
      <c r="AH301">
        <v>8834992.5399999991</v>
      </c>
      <c r="AI301">
        <v>6590128.7300000004</v>
      </c>
      <c r="AJ301">
        <v>2293988.0299999998</v>
      </c>
      <c r="AK301">
        <v>22830398.149999999</v>
      </c>
      <c r="AL301">
        <v>8901531.4900000002</v>
      </c>
      <c r="AM301">
        <v>7140324.4299999997</v>
      </c>
      <c r="AN301">
        <v>2365470.4500000002</v>
      </c>
      <c r="AO301">
        <v>12532793.310000001</v>
      </c>
      <c r="AP301">
        <v>9171473.0199999996</v>
      </c>
      <c r="AQ301">
        <v>2486655.48</v>
      </c>
      <c r="AR301">
        <v>2060665.58</v>
      </c>
      <c r="AS301">
        <v>48500</v>
      </c>
      <c r="AT301">
        <v>2020434.55</v>
      </c>
      <c r="AU301">
        <v>752003.38</v>
      </c>
      <c r="AV301">
        <v>6777218.8200000003</v>
      </c>
      <c r="AW301">
        <v>3066499.21</v>
      </c>
      <c r="AX301">
        <v>310622.83</v>
      </c>
      <c r="AY301">
        <v>1369070.22</v>
      </c>
      <c r="AZ301">
        <v>7369293.9900000002</v>
      </c>
      <c r="BA301">
        <v>1215234.08</v>
      </c>
      <c r="BB301">
        <v>1068756.92</v>
      </c>
      <c r="BC301">
        <v>1206375.6000000001</v>
      </c>
      <c r="BD301">
        <v>648756.63</v>
      </c>
      <c r="BE301">
        <v>5822912.7999999998</v>
      </c>
      <c r="BF301">
        <v>4575492.41</v>
      </c>
      <c r="BG301">
        <v>1854321.2</v>
      </c>
      <c r="BH301">
        <v>6180657.7000000002</v>
      </c>
      <c r="BI301">
        <v>0</v>
      </c>
      <c r="BJ301">
        <v>1711302.05</v>
      </c>
      <c r="BK301">
        <v>514914.48</v>
      </c>
      <c r="BL301">
        <v>489324.1</v>
      </c>
    </row>
    <row r="302" spans="1:64">
      <c r="A302" s="77">
        <v>2</v>
      </c>
      <c r="B302" s="78" t="s">
        <v>909</v>
      </c>
      <c r="C302" s="79" t="s">
        <v>910</v>
      </c>
      <c r="D302" s="79">
        <v>2.1</v>
      </c>
      <c r="E302" s="78" t="s">
        <v>945</v>
      </c>
      <c r="F302" s="78">
        <v>7.2</v>
      </c>
      <c r="G302" s="78" t="s">
        <v>945</v>
      </c>
      <c r="H302" s="33">
        <v>2101020199.135</v>
      </c>
      <c r="I302" s="31" t="s">
        <v>362</v>
      </c>
      <c r="J302">
        <f t="shared" si="4"/>
        <v>0</v>
      </c>
      <c r="K302">
        <v>47818724.649999999</v>
      </c>
      <c r="L302">
        <v>341322.4</v>
      </c>
      <c r="M302">
        <v>549649.81999999995</v>
      </c>
      <c r="N302">
        <v>3024677.25</v>
      </c>
      <c r="O302">
        <v>128550.5</v>
      </c>
      <c r="P302">
        <v>1562720.5</v>
      </c>
      <c r="Q302">
        <v>516421.14</v>
      </c>
      <c r="R302">
        <v>229049</v>
      </c>
      <c r="S302">
        <v>1509012</v>
      </c>
      <c r="T302">
        <v>836398.21</v>
      </c>
      <c r="U302">
        <v>944216.44</v>
      </c>
      <c r="V302">
        <v>533117.9</v>
      </c>
      <c r="X302">
        <v>994464.93</v>
      </c>
      <c r="Y302">
        <v>56591.1</v>
      </c>
      <c r="Z302">
        <v>628868.81000000006</v>
      </c>
      <c r="AA302">
        <v>695</v>
      </c>
      <c r="AB302">
        <v>307748.59000000003</v>
      </c>
      <c r="AC302">
        <v>365944</v>
      </c>
      <c r="AD302">
        <v>84795.4</v>
      </c>
      <c r="AE302">
        <v>2932649.89</v>
      </c>
      <c r="AF302">
        <v>775914.62</v>
      </c>
      <c r="AG302">
        <v>2724137.7</v>
      </c>
      <c r="AH302">
        <v>1084259.07</v>
      </c>
      <c r="AI302">
        <v>1873378.79</v>
      </c>
      <c r="AJ302">
        <v>763940</v>
      </c>
      <c r="AK302">
        <v>3369169.7</v>
      </c>
      <c r="AL302">
        <v>1078212.25</v>
      </c>
      <c r="AM302">
        <v>985376.06</v>
      </c>
      <c r="AN302">
        <v>626409.4</v>
      </c>
      <c r="AO302">
        <v>2283899.0099999998</v>
      </c>
      <c r="AP302">
        <v>596530.06999999995</v>
      </c>
      <c r="AQ302">
        <v>558946.4</v>
      </c>
      <c r="AR302">
        <v>203255.3</v>
      </c>
      <c r="AS302">
        <v>225273.02</v>
      </c>
      <c r="AT302">
        <v>763154.88</v>
      </c>
      <c r="AU302">
        <v>257822.38</v>
      </c>
      <c r="AV302">
        <v>3011995.97</v>
      </c>
      <c r="AW302">
        <v>654251.09</v>
      </c>
      <c r="AX302">
        <v>235003</v>
      </c>
      <c r="AY302">
        <v>660405.31000000006</v>
      </c>
      <c r="AZ302">
        <v>4203548.6500000004</v>
      </c>
      <c r="BA302">
        <v>33544.5</v>
      </c>
      <c r="BB302">
        <v>502716.9</v>
      </c>
      <c r="BC302">
        <v>369744.38</v>
      </c>
      <c r="BD302">
        <v>225907.26</v>
      </c>
      <c r="BE302">
        <v>7044817.2000000002</v>
      </c>
      <c r="BF302">
        <v>1281664.0900000001</v>
      </c>
      <c r="BG302">
        <v>582963.68999999994</v>
      </c>
      <c r="BH302">
        <v>2438431.81</v>
      </c>
      <c r="BI302">
        <v>0</v>
      </c>
      <c r="BJ302">
        <v>0</v>
      </c>
      <c r="BK302">
        <v>79595.350000000006</v>
      </c>
      <c r="BL302">
        <v>469442.13</v>
      </c>
    </row>
    <row r="303" spans="1:64">
      <c r="A303" s="77">
        <v>2</v>
      </c>
      <c r="B303" s="78" t="s">
        <v>909</v>
      </c>
      <c r="C303" s="79" t="s">
        <v>910</v>
      </c>
      <c r="D303" s="79">
        <v>2.1</v>
      </c>
      <c r="E303" s="78" t="s">
        <v>945</v>
      </c>
      <c r="F303" s="78">
        <v>7.3</v>
      </c>
      <c r="G303" s="78" t="s">
        <v>945</v>
      </c>
      <c r="H303" s="33">
        <v>2101020199.1359999</v>
      </c>
      <c r="I303" s="31" t="s">
        <v>363</v>
      </c>
      <c r="J303">
        <f t="shared" si="4"/>
        <v>0</v>
      </c>
      <c r="K303">
        <v>16082625.109999999</v>
      </c>
      <c r="L303">
        <v>155025</v>
      </c>
      <c r="M303">
        <v>133795</v>
      </c>
      <c r="N303">
        <v>7468386.25</v>
      </c>
      <c r="O303">
        <v>20000</v>
      </c>
      <c r="P303">
        <v>5420471.4199999999</v>
      </c>
      <c r="Q303">
        <v>654604</v>
      </c>
      <c r="R303">
        <v>969128</v>
      </c>
      <c r="S303">
        <v>1444501.7</v>
      </c>
      <c r="T303">
        <v>929816</v>
      </c>
      <c r="U303">
        <v>1053309.95</v>
      </c>
      <c r="V303">
        <v>1256104.5</v>
      </c>
      <c r="X303">
        <v>436304.84</v>
      </c>
      <c r="Y303">
        <v>17900</v>
      </c>
      <c r="Z303">
        <v>642676.4</v>
      </c>
      <c r="AA303">
        <v>294651.55</v>
      </c>
      <c r="AB303">
        <v>348840</v>
      </c>
      <c r="AC303">
        <v>496041</v>
      </c>
      <c r="AD303">
        <v>175090</v>
      </c>
      <c r="AE303">
        <v>1038114.4</v>
      </c>
      <c r="AF303">
        <v>1506481</v>
      </c>
      <c r="AG303">
        <v>722793</v>
      </c>
      <c r="AH303">
        <v>2261908</v>
      </c>
      <c r="AI303">
        <v>1266076</v>
      </c>
      <c r="AJ303">
        <v>604600</v>
      </c>
      <c r="AK303">
        <v>2875206.7</v>
      </c>
      <c r="AL303">
        <v>779935.77</v>
      </c>
      <c r="AM303">
        <v>1724225</v>
      </c>
      <c r="AN303">
        <v>26460</v>
      </c>
      <c r="AO303">
        <v>1804360.73</v>
      </c>
      <c r="AP303">
        <v>996964</v>
      </c>
      <c r="AQ303">
        <v>2305423.09</v>
      </c>
      <c r="AR303">
        <v>625304.73</v>
      </c>
      <c r="AS303">
        <v>1357575</v>
      </c>
      <c r="AT303">
        <v>638135</v>
      </c>
      <c r="AU303">
        <v>8826.65</v>
      </c>
      <c r="AV303">
        <v>1541524.5</v>
      </c>
      <c r="AW303">
        <v>263972.5</v>
      </c>
      <c r="AX303">
        <v>0</v>
      </c>
      <c r="AY303">
        <v>816606.65</v>
      </c>
      <c r="AZ303">
        <v>1254600</v>
      </c>
      <c r="BA303">
        <v>106600.95</v>
      </c>
      <c r="BB303">
        <v>596815.19999999995</v>
      </c>
      <c r="BC303">
        <v>275878</v>
      </c>
      <c r="BD303">
        <v>211761.9</v>
      </c>
      <c r="BE303">
        <v>1219494</v>
      </c>
      <c r="BF303">
        <v>1015436</v>
      </c>
      <c r="BG303">
        <v>160659</v>
      </c>
      <c r="BH303">
        <v>3123924.79</v>
      </c>
      <c r="BI303">
        <v>0</v>
      </c>
      <c r="BJ303">
        <v>359519.75</v>
      </c>
      <c r="BK303">
        <v>402834</v>
      </c>
      <c r="BL303">
        <v>156524</v>
      </c>
    </row>
    <row r="304" spans="1:64">
      <c r="A304" s="77">
        <v>2</v>
      </c>
      <c r="B304" s="78" t="s">
        <v>909</v>
      </c>
      <c r="C304" s="79" t="s">
        <v>910</v>
      </c>
      <c r="D304" s="79">
        <v>2.1</v>
      </c>
      <c r="E304" s="78" t="s">
        <v>945</v>
      </c>
      <c r="F304" s="78" t="s">
        <v>936</v>
      </c>
      <c r="G304" s="78" t="s">
        <v>945</v>
      </c>
      <c r="H304" s="33">
        <v>2101020199.1370001</v>
      </c>
      <c r="I304" s="31" t="s">
        <v>364</v>
      </c>
      <c r="J304">
        <f t="shared" si="4"/>
        <v>67490</v>
      </c>
      <c r="K304">
        <v>6395893.54</v>
      </c>
      <c r="L304">
        <v>157161</v>
      </c>
      <c r="M304">
        <v>640378.19999999995</v>
      </c>
      <c r="N304">
        <v>1361835.38</v>
      </c>
      <c r="O304">
        <v>64910</v>
      </c>
      <c r="P304">
        <v>2307709.88</v>
      </c>
      <c r="Q304">
        <v>730812</v>
      </c>
      <c r="R304">
        <v>927713.29</v>
      </c>
      <c r="S304">
        <v>490617.3</v>
      </c>
      <c r="T304">
        <v>366908.54</v>
      </c>
      <c r="U304">
        <v>586396.84</v>
      </c>
      <c r="V304">
        <v>259672.2</v>
      </c>
      <c r="W304">
        <v>67490</v>
      </c>
      <c r="X304">
        <v>71631.490000000005</v>
      </c>
      <c r="Y304">
        <v>38103</v>
      </c>
      <c r="Z304">
        <v>121412</v>
      </c>
      <c r="AA304">
        <v>1399366.35</v>
      </c>
      <c r="AB304">
        <v>452549</v>
      </c>
      <c r="AC304">
        <v>300769.7</v>
      </c>
      <c r="AD304">
        <v>31085</v>
      </c>
      <c r="AE304">
        <v>1038593.51</v>
      </c>
      <c r="AF304">
        <v>218925</v>
      </c>
      <c r="AG304">
        <v>566454</v>
      </c>
      <c r="AH304">
        <v>2384533.0699999998</v>
      </c>
      <c r="AI304">
        <v>975714.41</v>
      </c>
      <c r="AJ304">
        <v>406559.5</v>
      </c>
      <c r="AK304">
        <v>2185149.5</v>
      </c>
      <c r="AL304">
        <v>830221.9</v>
      </c>
      <c r="AM304">
        <v>856726.15</v>
      </c>
      <c r="AN304">
        <v>167844.19</v>
      </c>
      <c r="AO304">
        <v>219501</v>
      </c>
      <c r="AP304">
        <v>503479.6</v>
      </c>
      <c r="AQ304">
        <v>455424</v>
      </c>
      <c r="AR304">
        <v>439281.4</v>
      </c>
      <c r="AS304">
        <v>533211</v>
      </c>
      <c r="AT304">
        <v>556128</v>
      </c>
      <c r="AU304">
        <v>11400</v>
      </c>
      <c r="AV304">
        <v>1922567.4</v>
      </c>
      <c r="AW304">
        <v>138889.54999999999</v>
      </c>
      <c r="AX304">
        <v>162184.5</v>
      </c>
      <c r="AY304">
        <v>173087.15</v>
      </c>
      <c r="AZ304">
        <v>1161322.5</v>
      </c>
      <c r="BA304">
        <v>70330</v>
      </c>
      <c r="BB304">
        <v>122208.37</v>
      </c>
      <c r="BC304">
        <v>423302.1</v>
      </c>
      <c r="BD304">
        <v>106331.34</v>
      </c>
      <c r="BE304">
        <v>1116611.1000000001</v>
      </c>
      <c r="BF304">
        <v>386403.18</v>
      </c>
      <c r="BG304">
        <v>104498</v>
      </c>
      <c r="BH304">
        <v>611494.80000000005</v>
      </c>
      <c r="BI304">
        <v>0</v>
      </c>
      <c r="BJ304">
        <v>117402.5</v>
      </c>
      <c r="BK304">
        <v>476448.6</v>
      </c>
      <c r="BL304">
        <v>255405</v>
      </c>
    </row>
    <row r="305" spans="1:64">
      <c r="A305" s="77">
        <v>2</v>
      </c>
      <c r="B305" s="78" t="s">
        <v>909</v>
      </c>
      <c r="C305" s="79" t="s">
        <v>910</v>
      </c>
      <c r="D305" s="79">
        <v>2.1</v>
      </c>
      <c r="E305" s="78" t="s">
        <v>945</v>
      </c>
      <c r="F305" s="78" t="s">
        <v>937</v>
      </c>
      <c r="G305" s="78" t="s">
        <v>945</v>
      </c>
      <c r="H305" s="30">
        <v>2101020199.138</v>
      </c>
      <c r="I305" s="32" t="s">
        <v>365</v>
      </c>
      <c r="J305">
        <f t="shared" si="4"/>
        <v>41300</v>
      </c>
      <c r="K305">
        <v>891991.01</v>
      </c>
      <c r="L305">
        <v>77931.75</v>
      </c>
      <c r="M305">
        <v>290070.59000000003</v>
      </c>
      <c r="N305">
        <v>1269707.32</v>
      </c>
      <c r="O305">
        <v>224194.4</v>
      </c>
      <c r="P305">
        <v>616873.75</v>
      </c>
      <c r="Q305">
        <v>369421.98</v>
      </c>
      <c r="R305">
        <v>1120344.0900000001</v>
      </c>
      <c r="S305">
        <v>225182.67</v>
      </c>
      <c r="T305">
        <v>520490.4</v>
      </c>
      <c r="U305">
        <v>242691.68</v>
      </c>
      <c r="V305">
        <v>374667.47</v>
      </c>
      <c r="W305">
        <v>41300</v>
      </c>
      <c r="X305">
        <v>40222.339999999997</v>
      </c>
      <c r="Y305">
        <v>636654.9</v>
      </c>
      <c r="Z305">
        <v>293889.71999999997</v>
      </c>
      <c r="AA305">
        <v>3162354.43</v>
      </c>
      <c r="AB305">
        <v>1916123.2</v>
      </c>
      <c r="AC305">
        <v>191948.08</v>
      </c>
      <c r="AD305">
        <v>10872</v>
      </c>
      <c r="AE305">
        <v>5067731</v>
      </c>
      <c r="AF305">
        <v>1912263.34</v>
      </c>
      <c r="AG305">
        <v>454258.96</v>
      </c>
      <c r="AH305">
        <v>659237.37</v>
      </c>
      <c r="AI305">
        <v>668862.94999999995</v>
      </c>
      <c r="AJ305">
        <v>1726302.8</v>
      </c>
      <c r="AK305">
        <v>2100499.36</v>
      </c>
      <c r="AL305">
        <v>508778.05</v>
      </c>
      <c r="AM305">
        <v>330859.32</v>
      </c>
      <c r="AN305">
        <v>597151.80000000005</v>
      </c>
      <c r="AO305">
        <v>261816.32000000001</v>
      </c>
      <c r="AP305">
        <v>305920.27</v>
      </c>
      <c r="AQ305">
        <v>391441.05</v>
      </c>
      <c r="AR305">
        <v>293293.40999999997</v>
      </c>
      <c r="AS305">
        <v>391135.52</v>
      </c>
      <c r="AT305">
        <v>1001007.9</v>
      </c>
      <c r="AU305">
        <v>37324.18</v>
      </c>
      <c r="AV305">
        <v>2250035.06</v>
      </c>
      <c r="AW305">
        <v>1417206.04</v>
      </c>
      <c r="AX305">
        <v>41096</v>
      </c>
      <c r="AY305">
        <v>183463.6</v>
      </c>
      <c r="AZ305">
        <v>477096.79</v>
      </c>
      <c r="BA305">
        <v>265978.27</v>
      </c>
      <c r="BB305">
        <v>467005.54</v>
      </c>
      <c r="BC305">
        <v>102248.21</v>
      </c>
      <c r="BD305">
        <v>711520.58</v>
      </c>
      <c r="BE305">
        <v>6442657.8799999999</v>
      </c>
      <c r="BF305">
        <v>189603.45</v>
      </c>
      <c r="BG305">
        <v>190780.9</v>
      </c>
      <c r="BH305">
        <v>1449122.31</v>
      </c>
      <c r="BI305">
        <v>0</v>
      </c>
      <c r="BJ305">
        <v>303927.5</v>
      </c>
      <c r="BK305">
        <v>327978.45</v>
      </c>
      <c r="BL305">
        <v>941217.07</v>
      </c>
    </row>
    <row r="306" spans="1:64">
      <c r="A306" s="77">
        <v>2</v>
      </c>
      <c r="B306" s="78" t="s">
        <v>909</v>
      </c>
      <c r="C306" s="79" t="s">
        <v>910</v>
      </c>
      <c r="D306" s="79">
        <v>2.1</v>
      </c>
      <c r="E306" s="78" t="s">
        <v>945</v>
      </c>
      <c r="F306" s="78">
        <v>7.4</v>
      </c>
      <c r="G306" s="78" t="s">
        <v>945</v>
      </c>
      <c r="H306" s="30">
        <v>2101020199.1389999</v>
      </c>
      <c r="I306" s="32" t="s">
        <v>366</v>
      </c>
      <c r="J306">
        <f t="shared" si="4"/>
        <v>0</v>
      </c>
      <c r="K306">
        <v>1948507.6</v>
      </c>
      <c r="L306">
        <v>494930</v>
      </c>
      <c r="M306">
        <v>1602345</v>
      </c>
      <c r="N306">
        <v>3142135</v>
      </c>
      <c r="O306">
        <v>0</v>
      </c>
      <c r="P306">
        <v>991980</v>
      </c>
      <c r="Q306">
        <v>611740</v>
      </c>
      <c r="R306">
        <v>847849</v>
      </c>
      <c r="S306">
        <v>775090</v>
      </c>
      <c r="T306">
        <v>811060</v>
      </c>
      <c r="U306">
        <v>199540</v>
      </c>
      <c r="V306">
        <v>1082820</v>
      </c>
      <c r="X306">
        <v>10530</v>
      </c>
      <c r="Y306">
        <v>0</v>
      </c>
      <c r="Z306">
        <v>44000</v>
      </c>
      <c r="AA306">
        <v>2145177.2000000002</v>
      </c>
      <c r="AB306">
        <v>0</v>
      </c>
      <c r="AC306">
        <v>181200</v>
      </c>
      <c r="AD306">
        <v>0</v>
      </c>
      <c r="AE306">
        <v>1088320.3999999999</v>
      </c>
      <c r="AF306">
        <v>540085</v>
      </c>
      <c r="AG306">
        <v>108050</v>
      </c>
      <c r="AH306">
        <v>322884.98</v>
      </c>
      <c r="AI306">
        <v>109040</v>
      </c>
      <c r="AJ306">
        <v>531540</v>
      </c>
      <c r="AK306">
        <v>455715</v>
      </c>
      <c r="AL306">
        <v>227140</v>
      </c>
      <c r="AM306">
        <v>91207.8</v>
      </c>
      <c r="AN306">
        <v>308900</v>
      </c>
      <c r="AO306">
        <v>1611502.95</v>
      </c>
      <c r="AP306">
        <v>129031.5</v>
      </c>
      <c r="AQ306">
        <v>669504</v>
      </c>
      <c r="AR306">
        <v>120180</v>
      </c>
      <c r="AS306">
        <v>163500</v>
      </c>
      <c r="AT306">
        <v>5203957</v>
      </c>
      <c r="AU306">
        <v>0</v>
      </c>
      <c r="AV306">
        <v>952114</v>
      </c>
      <c r="AW306">
        <v>183360</v>
      </c>
      <c r="AX306">
        <v>0</v>
      </c>
      <c r="AY306">
        <v>174699</v>
      </c>
      <c r="AZ306">
        <v>207440</v>
      </c>
      <c r="BA306">
        <v>131880</v>
      </c>
      <c r="BB306">
        <v>477700</v>
      </c>
      <c r="BC306">
        <v>91880</v>
      </c>
      <c r="BD306">
        <v>413450</v>
      </c>
      <c r="BE306">
        <v>5222782.93</v>
      </c>
      <c r="BF306">
        <v>43730</v>
      </c>
      <c r="BG306">
        <v>0</v>
      </c>
      <c r="BH306">
        <v>457333</v>
      </c>
      <c r="BI306">
        <v>0</v>
      </c>
      <c r="BJ306">
        <v>548700</v>
      </c>
      <c r="BK306">
        <v>315320</v>
      </c>
      <c r="BL306">
        <v>245120</v>
      </c>
    </row>
    <row r="307" spans="1:64">
      <c r="A307" s="77">
        <v>2</v>
      </c>
      <c r="B307" s="78" t="s">
        <v>909</v>
      </c>
      <c r="C307" s="79" t="s">
        <v>910</v>
      </c>
      <c r="D307" s="79">
        <v>2.1</v>
      </c>
      <c r="E307" s="78" t="s">
        <v>945</v>
      </c>
      <c r="F307" s="78">
        <v>7.5</v>
      </c>
      <c r="G307" s="78" t="s">
        <v>945</v>
      </c>
      <c r="H307" s="30">
        <v>2101020199.1400001</v>
      </c>
      <c r="I307" s="32" t="s">
        <v>367</v>
      </c>
      <c r="J307">
        <f t="shared" si="4"/>
        <v>0</v>
      </c>
      <c r="K307">
        <v>0</v>
      </c>
      <c r="N307">
        <v>194000</v>
      </c>
      <c r="T307">
        <v>0</v>
      </c>
      <c r="U307">
        <v>0</v>
      </c>
      <c r="W307">
        <v>0</v>
      </c>
      <c r="AA307">
        <v>0</v>
      </c>
      <c r="AE307">
        <v>0</v>
      </c>
      <c r="AM307">
        <v>33000</v>
      </c>
      <c r="AT307">
        <v>477800</v>
      </c>
      <c r="AX307">
        <v>0</v>
      </c>
      <c r="AY307">
        <v>199800</v>
      </c>
      <c r="BD307">
        <v>0</v>
      </c>
    </row>
    <row r="308" spans="1:64">
      <c r="A308" s="77">
        <v>2</v>
      </c>
      <c r="B308" s="78" t="s">
        <v>909</v>
      </c>
      <c r="C308" s="79" t="s">
        <v>910</v>
      </c>
      <c r="D308" s="79">
        <v>2.1</v>
      </c>
      <c r="E308" s="78" t="s">
        <v>945</v>
      </c>
      <c r="F308" s="78">
        <v>7.6</v>
      </c>
      <c r="G308" s="78" t="s">
        <v>945</v>
      </c>
      <c r="H308" s="33">
        <v>2101020199.141</v>
      </c>
      <c r="I308" s="31" t="s">
        <v>368</v>
      </c>
      <c r="J308">
        <f t="shared" si="4"/>
        <v>0</v>
      </c>
      <c r="AA308">
        <v>716990.51</v>
      </c>
      <c r="BH308">
        <v>909018.42</v>
      </c>
    </row>
    <row r="309" spans="1:64">
      <c r="A309" s="77">
        <v>2</v>
      </c>
      <c r="B309" s="78" t="s">
        <v>909</v>
      </c>
      <c r="C309" s="79" t="s">
        <v>910</v>
      </c>
      <c r="D309" s="79">
        <v>2.1</v>
      </c>
      <c r="E309" s="78" t="s">
        <v>945</v>
      </c>
      <c r="F309" s="78">
        <v>7.7</v>
      </c>
      <c r="G309" s="78" t="s">
        <v>945</v>
      </c>
      <c r="H309" s="33">
        <v>2101020199.142</v>
      </c>
      <c r="I309" s="31" t="s">
        <v>369</v>
      </c>
      <c r="J309">
        <f t="shared" si="4"/>
        <v>0</v>
      </c>
    </row>
    <row r="310" spans="1:64">
      <c r="A310" s="77">
        <v>2</v>
      </c>
      <c r="B310" s="78" t="s">
        <v>909</v>
      </c>
      <c r="C310" s="79" t="s">
        <v>910</v>
      </c>
      <c r="D310" s="79">
        <v>2.1</v>
      </c>
      <c r="E310" s="78" t="s">
        <v>945</v>
      </c>
      <c r="F310" s="78">
        <v>7.8</v>
      </c>
      <c r="G310" s="78" t="s">
        <v>945</v>
      </c>
      <c r="H310" s="30">
        <v>2101020199.1429999</v>
      </c>
      <c r="I310" s="32" t="s">
        <v>370</v>
      </c>
      <c r="J310">
        <f t="shared" si="4"/>
        <v>0</v>
      </c>
      <c r="K310">
        <v>3084108.24</v>
      </c>
      <c r="M310">
        <v>36250</v>
      </c>
      <c r="N310">
        <v>414488.35</v>
      </c>
      <c r="O310">
        <v>11600</v>
      </c>
      <c r="P310">
        <v>2000054.14</v>
      </c>
      <c r="Q310">
        <v>13000</v>
      </c>
      <c r="R310">
        <v>1288165.6599999999</v>
      </c>
      <c r="S310">
        <v>142800</v>
      </c>
      <c r="U310">
        <v>48500</v>
      </c>
      <c r="V310">
        <v>50614.7</v>
      </c>
      <c r="X310">
        <v>84360</v>
      </c>
      <c r="AA310">
        <v>1526563.15</v>
      </c>
      <c r="AB310">
        <v>96500</v>
      </c>
      <c r="AE310">
        <v>7400</v>
      </c>
      <c r="AH310">
        <v>268744</v>
      </c>
      <c r="AK310">
        <v>180480.38</v>
      </c>
      <c r="AO310">
        <v>69000</v>
      </c>
      <c r="AP310">
        <v>101405</v>
      </c>
      <c r="AQ310">
        <v>41250</v>
      </c>
      <c r="AR310">
        <v>8182.8</v>
      </c>
      <c r="AS310">
        <v>142520</v>
      </c>
      <c r="AT310">
        <v>64085.5</v>
      </c>
      <c r="AU310">
        <v>0</v>
      </c>
      <c r="AV310">
        <v>102690</v>
      </c>
      <c r="AW310">
        <v>75990</v>
      </c>
      <c r="AZ310">
        <v>95750</v>
      </c>
      <c r="BA310">
        <v>34200</v>
      </c>
      <c r="BB310">
        <v>55075</v>
      </c>
      <c r="BC310">
        <v>20590</v>
      </c>
      <c r="BD310">
        <v>11500</v>
      </c>
      <c r="BE310">
        <v>154235.37</v>
      </c>
      <c r="BF310">
        <v>104550</v>
      </c>
      <c r="BG310">
        <v>710</v>
      </c>
      <c r="BH310">
        <v>63518</v>
      </c>
      <c r="BI310">
        <v>0</v>
      </c>
      <c r="BJ310">
        <v>896895.06</v>
      </c>
      <c r="BK310">
        <v>164401.51999999999</v>
      </c>
      <c r="BL310">
        <v>127058</v>
      </c>
    </row>
    <row r="311" spans="1:64">
      <c r="A311" s="77">
        <v>2</v>
      </c>
      <c r="B311" s="78" t="s">
        <v>909</v>
      </c>
      <c r="C311" s="79" t="s">
        <v>910</v>
      </c>
      <c r="D311" s="79">
        <v>2.1</v>
      </c>
      <c r="E311" s="78" t="s">
        <v>945</v>
      </c>
      <c r="F311" s="78">
        <v>7.9</v>
      </c>
      <c r="G311" s="78" t="s">
        <v>945</v>
      </c>
      <c r="H311" s="30">
        <v>2101020199.1440001</v>
      </c>
      <c r="I311" s="32" t="s">
        <v>371</v>
      </c>
      <c r="J311">
        <f t="shared" si="4"/>
        <v>0</v>
      </c>
      <c r="K311">
        <v>2691536.81</v>
      </c>
      <c r="L311">
        <v>46404.49</v>
      </c>
      <c r="M311">
        <v>77658.5</v>
      </c>
      <c r="N311">
        <v>486862</v>
      </c>
      <c r="O311">
        <v>171080</v>
      </c>
      <c r="P311">
        <v>332201.26</v>
      </c>
      <c r="Q311">
        <v>194851.82</v>
      </c>
      <c r="R311">
        <v>49415.76</v>
      </c>
      <c r="S311">
        <v>73221.45</v>
      </c>
      <c r="T311">
        <v>33319</v>
      </c>
      <c r="U311">
        <v>58301.5</v>
      </c>
      <c r="V311">
        <v>2880</v>
      </c>
      <c r="X311">
        <v>115365.5</v>
      </c>
      <c r="Y311">
        <v>0</v>
      </c>
      <c r="Z311">
        <v>139132.29999999999</v>
      </c>
      <c r="AA311">
        <v>1036095.31</v>
      </c>
      <c r="AB311">
        <v>67309.600000000006</v>
      </c>
      <c r="AC311">
        <v>54202.7</v>
      </c>
      <c r="AD311">
        <v>3100</v>
      </c>
      <c r="AE311">
        <v>13987.99</v>
      </c>
      <c r="AF311">
        <v>176603</v>
      </c>
      <c r="AG311">
        <v>102376.44</v>
      </c>
      <c r="AH311">
        <v>150441.15</v>
      </c>
      <c r="AI311">
        <v>82575.98</v>
      </c>
      <c r="AJ311">
        <v>134730.70000000001</v>
      </c>
      <c r="AK311">
        <v>492777.78</v>
      </c>
      <c r="AL311">
        <v>206068.9</v>
      </c>
      <c r="AM311">
        <v>23055</v>
      </c>
      <c r="AN311">
        <v>83239.259999999995</v>
      </c>
      <c r="AO311">
        <v>482740.02</v>
      </c>
      <c r="AP311">
        <v>123932.7</v>
      </c>
      <c r="AQ311">
        <v>100181.5</v>
      </c>
      <c r="AR311">
        <v>46343</v>
      </c>
      <c r="AS311">
        <v>25620</v>
      </c>
      <c r="AT311">
        <v>92881</v>
      </c>
      <c r="AU311">
        <v>68022.12</v>
      </c>
      <c r="AV311">
        <v>78903.48</v>
      </c>
      <c r="AW311">
        <v>88010.11</v>
      </c>
      <c r="AX311">
        <v>15935.81</v>
      </c>
      <c r="AY311">
        <v>76705</v>
      </c>
      <c r="AZ311">
        <v>218498.74</v>
      </c>
      <c r="BA311">
        <v>38419.870000000003</v>
      </c>
      <c r="BB311">
        <v>44339.6</v>
      </c>
      <c r="BC311">
        <v>48266.05</v>
      </c>
      <c r="BD311">
        <v>69746.5</v>
      </c>
      <c r="BE311">
        <v>287717.36</v>
      </c>
      <c r="BF311">
        <v>543675.42000000004</v>
      </c>
      <c r="BG311">
        <v>42757.63</v>
      </c>
      <c r="BH311">
        <v>300437.52</v>
      </c>
      <c r="BI311">
        <v>13784.85</v>
      </c>
      <c r="BJ311">
        <v>54801.29</v>
      </c>
      <c r="BK311">
        <v>75081.600000000006</v>
      </c>
      <c r="BL311">
        <v>39204</v>
      </c>
    </row>
    <row r="312" spans="1:64">
      <c r="A312" s="77">
        <v>2</v>
      </c>
      <c r="B312" s="78" t="s">
        <v>909</v>
      </c>
      <c r="C312" s="79" t="s">
        <v>910</v>
      </c>
      <c r="D312" s="79">
        <v>2.1</v>
      </c>
      <c r="E312" s="78" t="s">
        <v>945</v>
      </c>
      <c r="F312" s="78" t="s">
        <v>931</v>
      </c>
      <c r="G312" s="78" t="s">
        <v>945</v>
      </c>
      <c r="H312" s="30">
        <v>2101020199.145</v>
      </c>
      <c r="I312" s="32" t="s">
        <v>372</v>
      </c>
      <c r="J312">
        <f t="shared" si="4"/>
        <v>0</v>
      </c>
      <c r="K312">
        <v>144800</v>
      </c>
      <c r="U312">
        <v>9530</v>
      </c>
      <c r="AF312">
        <v>0</v>
      </c>
    </row>
    <row r="313" spans="1:64">
      <c r="A313" s="77">
        <v>2</v>
      </c>
      <c r="B313" s="78" t="s">
        <v>909</v>
      </c>
      <c r="C313" s="79" t="s">
        <v>910</v>
      </c>
      <c r="D313" s="79">
        <v>2.1</v>
      </c>
      <c r="E313" s="78" t="s">
        <v>945</v>
      </c>
      <c r="F313" s="78" t="s">
        <v>932</v>
      </c>
      <c r="G313" s="78" t="s">
        <v>945</v>
      </c>
      <c r="H313" s="30">
        <v>2101020199.1459999</v>
      </c>
      <c r="I313" s="32" t="s">
        <v>373</v>
      </c>
      <c r="J313">
        <f t="shared" si="4"/>
        <v>0</v>
      </c>
      <c r="K313">
        <v>8215163.7000000002</v>
      </c>
      <c r="L313">
        <v>70000</v>
      </c>
      <c r="M313">
        <v>83200</v>
      </c>
      <c r="P313">
        <v>54815</v>
      </c>
      <c r="Q313">
        <v>70290</v>
      </c>
      <c r="V313">
        <v>70000</v>
      </c>
      <c r="X313">
        <v>0</v>
      </c>
      <c r="Y313">
        <v>0</v>
      </c>
      <c r="AA313">
        <v>0</v>
      </c>
      <c r="AC313">
        <v>120000</v>
      </c>
      <c r="AD313">
        <v>30000</v>
      </c>
      <c r="AH313">
        <v>70000</v>
      </c>
      <c r="AM313">
        <v>70000</v>
      </c>
      <c r="AN313">
        <v>0</v>
      </c>
      <c r="AO313">
        <v>660128.76</v>
      </c>
      <c r="AP313">
        <v>120000</v>
      </c>
      <c r="AQ313">
        <v>328244.84999999998</v>
      </c>
      <c r="AR313">
        <v>137455</v>
      </c>
      <c r="AU313">
        <v>0</v>
      </c>
      <c r="AV313">
        <v>1371000</v>
      </c>
      <c r="AW313">
        <v>39000</v>
      </c>
      <c r="AZ313">
        <v>45000</v>
      </c>
      <c r="BB313">
        <v>32000</v>
      </c>
      <c r="BC313">
        <v>54000</v>
      </c>
      <c r="BE313">
        <v>3999930</v>
      </c>
      <c r="BF313">
        <v>41500</v>
      </c>
      <c r="BI313">
        <v>24862</v>
      </c>
    </row>
    <row r="314" spans="1:64">
      <c r="A314" s="77">
        <v>2</v>
      </c>
      <c r="B314" s="78" t="s">
        <v>909</v>
      </c>
      <c r="C314" s="79" t="s">
        <v>910</v>
      </c>
      <c r="D314" s="79">
        <v>2.1</v>
      </c>
      <c r="E314" s="78" t="s">
        <v>945</v>
      </c>
      <c r="F314" s="78" t="s">
        <v>933</v>
      </c>
      <c r="G314" s="78" t="s">
        <v>945</v>
      </c>
      <c r="H314" s="33">
        <v>2101020199.1470001</v>
      </c>
      <c r="I314" s="31" t="s">
        <v>374</v>
      </c>
      <c r="J314">
        <f t="shared" si="4"/>
        <v>2590854</v>
      </c>
      <c r="K314">
        <v>1108709.6499999999</v>
      </c>
      <c r="L314">
        <v>96800</v>
      </c>
      <c r="M314">
        <v>495182.4</v>
      </c>
      <c r="N314">
        <v>1168616.2</v>
      </c>
      <c r="O314">
        <v>147540</v>
      </c>
      <c r="P314">
        <v>1120561.3500000001</v>
      </c>
      <c r="Q314">
        <v>449007.05</v>
      </c>
      <c r="R314">
        <v>152570</v>
      </c>
      <c r="S314">
        <v>169297</v>
      </c>
      <c r="T314">
        <v>355305</v>
      </c>
      <c r="U314">
        <v>257066.65</v>
      </c>
      <c r="V314">
        <v>307224.38</v>
      </c>
      <c r="W314">
        <v>2590854</v>
      </c>
      <c r="X314">
        <v>53149</v>
      </c>
      <c r="Y314">
        <v>28100.1</v>
      </c>
      <c r="AA314">
        <v>215723.7</v>
      </c>
      <c r="AB314">
        <v>222398.5</v>
      </c>
      <c r="AC314">
        <v>110967.42</v>
      </c>
      <c r="AD314">
        <v>40645</v>
      </c>
      <c r="AF314">
        <v>367851.31</v>
      </c>
      <c r="AG314">
        <v>1364179.77</v>
      </c>
      <c r="AH314">
        <v>344122.1</v>
      </c>
      <c r="AI314">
        <v>681240</v>
      </c>
      <c r="AJ314">
        <v>198412.3</v>
      </c>
      <c r="AK314">
        <v>8101004</v>
      </c>
      <c r="AL314">
        <v>2172211.0099999998</v>
      </c>
      <c r="AM314">
        <v>2184598.2999999998</v>
      </c>
      <c r="AN314">
        <v>170555.53</v>
      </c>
      <c r="AO314">
        <v>4074981.9</v>
      </c>
      <c r="AP314">
        <v>365635</v>
      </c>
      <c r="AQ314">
        <v>613131</v>
      </c>
      <c r="AR314">
        <v>440664</v>
      </c>
      <c r="AS314">
        <v>16000</v>
      </c>
      <c r="AT314">
        <v>117534</v>
      </c>
      <c r="AU314">
        <v>256940</v>
      </c>
      <c r="AV314">
        <v>1125934.75</v>
      </c>
      <c r="AW314">
        <v>207513.2</v>
      </c>
      <c r="AX314">
        <v>30650</v>
      </c>
      <c r="AY314">
        <v>579809.03</v>
      </c>
      <c r="AZ314">
        <v>660136.75</v>
      </c>
      <c r="BA314">
        <v>103525.7</v>
      </c>
      <c r="BB314">
        <v>112465.1</v>
      </c>
      <c r="BC314">
        <v>432402.4</v>
      </c>
      <c r="BD314">
        <v>44012.4</v>
      </c>
      <c r="BE314">
        <v>2204662.35</v>
      </c>
      <c r="BF314">
        <v>475711.14</v>
      </c>
      <c r="BG314">
        <v>25390</v>
      </c>
      <c r="BH314">
        <v>201275</v>
      </c>
      <c r="BI314">
        <v>121692</v>
      </c>
      <c r="BJ314">
        <v>115428.41</v>
      </c>
      <c r="BK314">
        <v>207035.2</v>
      </c>
      <c r="BL314">
        <v>150224</v>
      </c>
    </row>
    <row r="315" spans="1:64">
      <c r="A315" s="77">
        <v>2</v>
      </c>
      <c r="B315" s="78" t="s">
        <v>909</v>
      </c>
      <c r="C315" s="79" t="s">
        <v>910</v>
      </c>
      <c r="D315" s="79">
        <v>2.1</v>
      </c>
      <c r="E315" s="78" t="s">
        <v>945</v>
      </c>
      <c r="F315" s="78" t="s">
        <v>934</v>
      </c>
      <c r="G315" s="78" t="s">
        <v>945</v>
      </c>
      <c r="H315" s="33">
        <v>2101020199.148</v>
      </c>
      <c r="I315" s="31" t="s">
        <v>375</v>
      </c>
      <c r="J315">
        <f t="shared" si="4"/>
        <v>4069000</v>
      </c>
      <c r="K315">
        <v>207560.1</v>
      </c>
      <c r="L315">
        <v>32120</v>
      </c>
      <c r="M315">
        <v>110120</v>
      </c>
      <c r="O315">
        <v>0</v>
      </c>
      <c r="P315">
        <v>735205</v>
      </c>
      <c r="Q315">
        <v>168250</v>
      </c>
      <c r="R315">
        <v>109610</v>
      </c>
      <c r="S315">
        <v>112495</v>
      </c>
      <c r="T315">
        <v>60700</v>
      </c>
      <c r="U315">
        <v>48160</v>
      </c>
      <c r="V315">
        <v>38300</v>
      </c>
      <c r="W315">
        <v>4069000</v>
      </c>
      <c r="X315">
        <v>5080</v>
      </c>
      <c r="Y315">
        <v>90390</v>
      </c>
      <c r="Z315">
        <v>42450</v>
      </c>
      <c r="AA315">
        <v>2396603.0099999998</v>
      </c>
      <c r="AB315">
        <v>591760</v>
      </c>
      <c r="AC315">
        <v>1107110</v>
      </c>
      <c r="AD315">
        <v>112300</v>
      </c>
      <c r="AE315">
        <v>2440150</v>
      </c>
      <c r="AF315">
        <v>5250</v>
      </c>
      <c r="AJ315">
        <v>48265</v>
      </c>
      <c r="AM315">
        <v>8750</v>
      </c>
      <c r="AO315">
        <v>57636</v>
      </c>
      <c r="AP315">
        <v>54250</v>
      </c>
      <c r="AT315">
        <v>146255</v>
      </c>
      <c r="AU315">
        <v>0</v>
      </c>
      <c r="AV315">
        <v>556413.5</v>
      </c>
      <c r="AW315">
        <v>429662</v>
      </c>
      <c r="AX315">
        <v>39766</v>
      </c>
      <c r="AY315">
        <v>529118</v>
      </c>
      <c r="AZ315">
        <v>1045927.65</v>
      </c>
      <c r="BA315">
        <v>7295</v>
      </c>
      <c r="BB315">
        <v>39540</v>
      </c>
      <c r="BC315">
        <v>335686</v>
      </c>
      <c r="BD315">
        <v>132835</v>
      </c>
      <c r="BE315">
        <v>1391325</v>
      </c>
      <c r="BF315">
        <v>1088784</v>
      </c>
      <c r="BG315">
        <v>261842</v>
      </c>
      <c r="BH315">
        <v>1169490</v>
      </c>
      <c r="BI315">
        <v>287340</v>
      </c>
      <c r="BJ315">
        <v>494411</v>
      </c>
      <c r="BK315">
        <v>906301.89</v>
      </c>
      <c r="BL315">
        <v>346520</v>
      </c>
    </row>
    <row r="316" spans="1:64">
      <c r="A316" s="77">
        <v>2</v>
      </c>
      <c r="B316" s="78" t="s">
        <v>909</v>
      </c>
      <c r="C316" s="79" t="s">
        <v>910</v>
      </c>
      <c r="D316" s="79">
        <v>2.1</v>
      </c>
      <c r="E316" s="78" t="s">
        <v>945</v>
      </c>
      <c r="F316" s="78" t="s">
        <v>936</v>
      </c>
      <c r="G316" s="78" t="s">
        <v>945</v>
      </c>
      <c r="H316" s="33">
        <v>2101020199.1489999</v>
      </c>
      <c r="I316" s="31" t="s">
        <v>376</v>
      </c>
      <c r="J316">
        <f t="shared" si="4"/>
        <v>0</v>
      </c>
    </row>
    <row r="317" spans="1:64">
      <c r="A317" s="77">
        <v>2</v>
      </c>
      <c r="B317" s="78" t="s">
        <v>909</v>
      </c>
      <c r="C317" s="79" t="s">
        <v>910</v>
      </c>
      <c r="D317" s="79">
        <v>2.1</v>
      </c>
      <c r="E317" s="78" t="s">
        <v>945</v>
      </c>
      <c r="F317" s="78" t="s">
        <v>936</v>
      </c>
      <c r="G317" s="78" t="s">
        <v>945</v>
      </c>
      <c r="H317" s="33">
        <v>2101020199.1500001</v>
      </c>
      <c r="I317" s="31" t="s">
        <v>377</v>
      </c>
      <c r="J317">
        <f t="shared" si="4"/>
        <v>0</v>
      </c>
    </row>
    <row r="318" spans="1:64">
      <c r="A318" s="77">
        <v>2</v>
      </c>
      <c r="B318" s="78" t="s">
        <v>909</v>
      </c>
      <c r="C318" s="79" t="s">
        <v>59</v>
      </c>
      <c r="D318" s="79">
        <v>2.2000000000000002</v>
      </c>
      <c r="E318" s="78"/>
      <c r="F318" s="79" t="s">
        <v>938</v>
      </c>
      <c r="G318" s="79"/>
      <c r="H318" s="36">
        <v>2101020199.151</v>
      </c>
      <c r="I318" s="46" t="s">
        <v>378</v>
      </c>
      <c r="J318">
        <f t="shared" si="4"/>
        <v>467720</v>
      </c>
      <c r="K318">
        <v>241460</v>
      </c>
      <c r="W318">
        <v>467720</v>
      </c>
      <c r="AG318">
        <v>350000</v>
      </c>
      <c r="AH318">
        <v>1677661.2</v>
      </c>
      <c r="AI318">
        <v>17420</v>
      </c>
      <c r="AK318">
        <v>473827.79</v>
      </c>
      <c r="AM318">
        <v>84995</v>
      </c>
      <c r="AP318">
        <v>117000</v>
      </c>
      <c r="AQ318">
        <v>10000</v>
      </c>
      <c r="BE318">
        <v>6390000</v>
      </c>
    </row>
    <row r="319" spans="1:64">
      <c r="A319" s="77">
        <v>2</v>
      </c>
      <c r="B319" s="78" t="s">
        <v>909</v>
      </c>
      <c r="C319" s="79" t="s">
        <v>59</v>
      </c>
      <c r="D319" s="79">
        <v>2.2000000000000002</v>
      </c>
      <c r="E319" s="78"/>
      <c r="F319" s="79" t="s">
        <v>935</v>
      </c>
      <c r="G319" s="79"/>
      <c r="H319" s="33">
        <v>2101020199.201</v>
      </c>
      <c r="I319" s="31" t="s">
        <v>379</v>
      </c>
      <c r="J319">
        <f t="shared" si="4"/>
        <v>656545.5</v>
      </c>
      <c r="K319">
        <v>3845052.4</v>
      </c>
      <c r="L319">
        <v>430000</v>
      </c>
      <c r="N319">
        <v>0</v>
      </c>
      <c r="O319">
        <v>65000</v>
      </c>
      <c r="P319">
        <v>383490</v>
      </c>
      <c r="Q319">
        <v>0</v>
      </c>
      <c r="R319">
        <v>0</v>
      </c>
      <c r="S319">
        <v>0</v>
      </c>
      <c r="U319">
        <v>0</v>
      </c>
      <c r="V319">
        <v>1911000</v>
      </c>
      <c r="W319">
        <v>656545.5</v>
      </c>
      <c r="X319">
        <v>150000</v>
      </c>
      <c r="AA319">
        <v>332610</v>
      </c>
      <c r="AB319">
        <v>1851000</v>
      </c>
      <c r="AC319">
        <v>100000</v>
      </c>
      <c r="AD319">
        <v>0</v>
      </c>
      <c r="AG319">
        <v>205080</v>
      </c>
      <c r="AI319">
        <v>0</v>
      </c>
      <c r="AK319">
        <v>1015767</v>
      </c>
      <c r="AL319">
        <v>324000</v>
      </c>
      <c r="AM319">
        <v>743000</v>
      </c>
      <c r="AO319">
        <v>698300</v>
      </c>
      <c r="AP319">
        <v>0</v>
      </c>
      <c r="AQ319">
        <v>29100</v>
      </c>
      <c r="AR319">
        <v>0</v>
      </c>
      <c r="AT319">
        <v>0</v>
      </c>
      <c r="AU319">
        <v>0</v>
      </c>
      <c r="AV319">
        <v>1075999.48</v>
      </c>
      <c r="AW319">
        <v>615000</v>
      </c>
      <c r="AZ319">
        <v>1930000</v>
      </c>
      <c r="BA319">
        <v>0</v>
      </c>
      <c r="BC319">
        <v>330000</v>
      </c>
      <c r="BD319">
        <v>0</v>
      </c>
      <c r="BE319">
        <v>0</v>
      </c>
      <c r="BF319">
        <v>0</v>
      </c>
    </row>
    <row r="320" spans="1:64">
      <c r="A320" s="77">
        <v>2</v>
      </c>
      <c r="B320" s="78" t="s">
        <v>909</v>
      </c>
      <c r="C320" s="79" t="s">
        <v>910</v>
      </c>
      <c r="D320" s="79">
        <v>2.1</v>
      </c>
      <c r="E320" s="78" t="s">
        <v>945</v>
      </c>
      <c r="F320" s="78">
        <v>8</v>
      </c>
      <c r="G320" s="78" t="s">
        <v>945</v>
      </c>
      <c r="H320" s="30">
        <v>2101020199.2019999</v>
      </c>
      <c r="I320" s="32" t="s">
        <v>380</v>
      </c>
      <c r="J320">
        <f t="shared" si="4"/>
        <v>0</v>
      </c>
      <c r="K320">
        <v>189342.91</v>
      </c>
      <c r="L320">
        <v>250107.5</v>
      </c>
      <c r="M320">
        <v>925676.21</v>
      </c>
      <c r="N320">
        <v>2077663.08</v>
      </c>
      <c r="O320">
        <v>1796784.06</v>
      </c>
      <c r="P320">
        <v>1088696.22</v>
      </c>
      <c r="Q320">
        <v>5098318.96</v>
      </c>
      <c r="R320">
        <v>1522480.87</v>
      </c>
      <c r="S320">
        <v>969754.07</v>
      </c>
      <c r="T320">
        <v>626779.52</v>
      </c>
      <c r="U320">
        <v>1033748.29</v>
      </c>
      <c r="V320">
        <v>663829.64</v>
      </c>
      <c r="W320">
        <v>0</v>
      </c>
      <c r="X320">
        <v>7569.18</v>
      </c>
      <c r="Y320">
        <v>34334</v>
      </c>
      <c r="Z320">
        <v>11597.25</v>
      </c>
      <c r="AA320">
        <v>594016.6</v>
      </c>
      <c r="AB320">
        <v>734592</v>
      </c>
      <c r="AC320">
        <v>61668.25</v>
      </c>
      <c r="AD320">
        <v>1357084</v>
      </c>
      <c r="AE320">
        <v>0</v>
      </c>
      <c r="AF320">
        <v>52523</v>
      </c>
      <c r="AG320">
        <v>92643.85</v>
      </c>
      <c r="AH320">
        <v>5385.5</v>
      </c>
      <c r="AI320">
        <v>161629.32999999999</v>
      </c>
      <c r="AJ320">
        <v>134184.20000000001</v>
      </c>
      <c r="AK320">
        <v>1176789.3899999999</v>
      </c>
      <c r="AL320">
        <v>3840763.96</v>
      </c>
      <c r="AM320">
        <v>694388.44</v>
      </c>
      <c r="AN320">
        <v>819794.12</v>
      </c>
      <c r="AO320">
        <v>912253.5</v>
      </c>
      <c r="AP320">
        <v>476193.5</v>
      </c>
      <c r="AQ320">
        <v>438965.43</v>
      </c>
      <c r="AR320">
        <v>145741.43</v>
      </c>
      <c r="AS320">
        <v>9358</v>
      </c>
      <c r="AT320">
        <v>0</v>
      </c>
      <c r="AU320">
        <v>0</v>
      </c>
      <c r="AV320">
        <v>2400182.89</v>
      </c>
      <c r="AW320">
        <v>193169</v>
      </c>
      <c r="AX320">
        <v>46922.68</v>
      </c>
      <c r="AY320">
        <v>660107.75</v>
      </c>
      <c r="AZ320">
        <v>690922.5</v>
      </c>
      <c r="BA320">
        <v>0</v>
      </c>
      <c r="BB320">
        <v>0</v>
      </c>
      <c r="BC320">
        <v>0</v>
      </c>
      <c r="BD320">
        <v>4279</v>
      </c>
      <c r="BF320">
        <v>0</v>
      </c>
      <c r="BG320">
        <v>900</v>
      </c>
      <c r="BH320">
        <v>12269</v>
      </c>
      <c r="BI320">
        <v>0</v>
      </c>
      <c r="BJ320">
        <v>0</v>
      </c>
      <c r="BK320">
        <v>80398</v>
      </c>
      <c r="BL320">
        <v>28176</v>
      </c>
    </row>
    <row r="321" spans="1:63">
      <c r="A321" s="77">
        <v>2</v>
      </c>
      <c r="B321" s="78" t="s">
        <v>909</v>
      </c>
      <c r="C321" s="79" t="s">
        <v>910</v>
      </c>
      <c r="D321" s="79">
        <v>2.1</v>
      </c>
      <c r="E321" s="78" t="s">
        <v>945</v>
      </c>
      <c r="F321" s="78">
        <v>8</v>
      </c>
      <c r="G321" s="78" t="s">
        <v>945</v>
      </c>
      <c r="H321" s="33">
        <v>2101020199.2030001</v>
      </c>
      <c r="I321" s="31" t="s">
        <v>381</v>
      </c>
      <c r="J321">
        <f t="shared" si="4"/>
        <v>0</v>
      </c>
      <c r="N321">
        <v>200</v>
      </c>
      <c r="Q321">
        <v>0</v>
      </c>
      <c r="AF321">
        <v>929</v>
      </c>
      <c r="AK321">
        <v>1608874.05</v>
      </c>
      <c r="AN321">
        <v>23410.75</v>
      </c>
      <c r="AU321">
        <v>0</v>
      </c>
      <c r="AW321">
        <v>0</v>
      </c>
      <c r="BC321">
        <v>0</v>
      </c>
      <c r="BJ321">
        <v>0</v>
      </c>
      <c r="BK321">
        <v>0</v>
      </c>
    </row>
    <row r="322" spans="1:63">
      <c r="A322" s="77">
        <v>2</v>
      </c>
      <c r="B322" s="78" t="s">
        <v>909</v>
      </c>
      <c r="C322" s="79" t="s">
        <v>910</v>
      </c>
      <c r="D322" s="79">
        <v>2.1</v>
      </c>
      <c r="E322" s="78" t="s">
        <v>945</v>
      </c>
      <c r="F322" s="78">
        <v>8</v>
      </c>
      <c r="G322" s="78" t="s">
        <v>945</v>
      </c>
      <c r="H322" s="33">
        <v>2101020199.204</v>
      </c>
      <c r="I322" s="31" t="s">
        <v>382</v>
      </c>
      <c r="J322">
        <f t="shared" si="4"/>
        <v>0</v>
      </c>
      <c r="L322">
        <v>790</v>
      </c>
      <c r="M322">
        <v>118083</v>
      </c>
      <c r="N322">
        <v>690</v>
      </c>
      <c r="AE322">
        <v>117781.4</v>
      </c>
      <c r="AF322">
        <v>141401.5</v>
      </c>
      <c r="AG322">
        <v>109503</v>
      </c>
      <c r="AH322">
        <v>34166</v>
      </c>
      <c r="AI322">
        <v>291701.75</v>
      </c>
      <c r="AJ322">
        <v>18304</v>
      </c>
      <c r="AL322">
        <v>147359.5</v>
      </c>
      <c r="AM322">
        <v>346882</v>
      </c>
      <c r="AN322">
        <v>851801.14</v>
      </c>
      <c r="AO322">
        <v>200</v>
      </c>
      <c r="AP322">
        <v>172596</v>
      </c>
      <c r="AQ322">
        <v>24398</v>
      </c>
      <c r="AR322">
        <v>4870</v>
      </c>
      <c r="AS322">
        <v>845023</v>
      </c>
      <c r="AU322">
        <v>0</v>
      </c>
      <c r="AW322">
        <v>0</v>
      </c>
      <c r="BH322">
        <v>0</v>
      </c>
      <c r="BK322">
        <v>0</v>
      </c>
    </row>
    <row r="323" spans="1:63">
      <c r="A323" s="77">
        <v>2</v>
      </c>
      <c r="B323" s="78" t="s">
        <v>909</v>
      </c>
      <c r="C323" s="79" t="s">
        <v>910</v>
      </c>
      <c r="D323" s="79">
        <v>2.1</v>
      </c>
      <c r="E323" s="78" t="s">
        <v>945</v>
      </c>
      <c r="F323" s="78" t="s">
        <v>937</v>
      </c>
      <c r="G323" s="78" t="s">
        <v>945</v>
      </c>
      <c r="H323" s="33">
        <v>2101020199.3010001</v>
      </c>
      <c r="I323" s="31" t="s">
        <v>383</v>
      </c>
      <c r="J323">
        <f t="shared" si="4"/>
        <v>0</v>
      </c>
      <c r="K323">
        <v>0</v>
      </c>
      <c r="AS323">
        <v>1401635.11</v>
      </c>
      <c r="BE323">
        <v>516767.8</v>
      </c>
    </row>
    <row r="324" spans="1:63">
      <c r="A324" s="77">
        <v>2</v>
      </c>
      <c r="B324" s="78" t="s">
        <v>909</v>
      </c>
      <c r="C324" s="79" t="s">
        <v>910</v>
      </c>
      <c r="D324" s="79">
        <v>2.1</v>
      </c>
      <c r="E324" s="78" t="s">
        <v>945</v>
      </c>
      <c r="F324" s="78" t="s">
        <v>937</v>
      </c>
      <c r="G324" s="78" t="s">
        <v>945</v>
      </c>
      <c r="H324" s="33">
        <v>2101020199.5009999</v>
      </c>
      <c r="I324" s="31" t="s">
        <v>384</v>
      </c>
      <c r="J324">
        <f t="shared" ref="J324:J387" si="5">SUMIF($K$1:$BL$1,$J$1,$K324:$BL324)</f>
        <v>0</v>
      </c>
      <c r="L324">
        <v>13384</v>
      </c>
      <c r="M324">
        <v>2427</v>
      </c>
      <c r="N324">
        <v>709</v>
      </c>
      <c r="O324">
        <v>21903.38</v>
      </c>
      <c r="P324">
        <v>38550.5</v>
      </c>
      <c r="Q324">
        <v>1148</v>
      </c>
      <c r="R324">
        <v>5584</v>
      </c>
      <c r="S324">
        <v>44565.5</v>
      </c>
      <c r="T324">
        <v>700</v>
      </c>
      <c r="U324">
        <v>43239.6</v>
      </c>
      <c r="V324">
        <v>3200</v>
      </c>
      <c r="X324">
        <v>956766.24</v>
      </c>
      <c r="AB324">
        <v>64553</v>
      </c>
      <c r="AF324">
        <v>24010.2</v>
      </c>
      <c r="AG324">
        <v>2950</v>
      </c>
      <c r="AI324">
        <v>1040</v>
      </c>
      <c r="AL324">
        <v>3392</v>
      </c>
      <c r="AM324">
        <v>2972.2</v>
      </c>
      <c r="AO324">
        <v>14661</v>
      </c>
      <c r="AP324">
        <v>47802.36</v>
      </c>
      <c r="AQ324">
        <v>8345.49</v>
      </c>
      <c r="AU324">
        <v>1259</v>
      </c>
      <c r="BA324">
        <v>4736.99</v>
      </c>
    </row>
    <row r="325" spans="1:63">
      <c r="A325" s="77">
        <v>2</v>
      </c>
      <c r="B325" s="78" t="s">
        <v>909</v>
      </c>
      <c r="C325" s="79" t="s">
        <v>910</v>
      </c>
      <c r="D325" s="79">
        <v>2.1</v>
      </c>
      <c r="E325" s="78" t="s">
        <v>945</v>
      </c>
      <c r="F325" s="78" t="s">
        <v>937</v>
      </c>
      <c r="G325" s="78" t="s">
        <v>945</v>
      </c>
      <c r="H325" s="30">
        <v>2101020199.5020001</v>
      </c>
      <c r="I325" s="32" t="s">
        <v>385</v>
      </c>
      <c r="J325">
        <f t="shared" si="5"/>
        <v>0</v>
      </c>
      <c r="K325">
        <v>0</v>
      </c>
    </row>
    <row r="326" spans="1:63">
      <c r="A326" s="77">
        <v>2</v>
      </c>
      <c r="B326" s="78" t="s">
        <v>909</v>
      </c>
      <c r="C326" s="79" t="s">
        <v>910</v>
      </c>
      <c r="D326" s="79">
        <v>2.1</v>
      </c>
      <c r="E326" s="78" t="s">
        <v>945</v>
      </c>
      <c r="F326" s="78" t="s">
        <v>937</v>
      </c>
      <c r="G326" s="78" t="s">
        <v>945</v>
      </c>
      <c r="H326" s="33">
        <v>2101020199.701</v>
      </c>
      <c r="I326" s="31" t="s">
        <v>386</v>
      </c>
      <c r="J326">
        <f t="shared" si="5"/>
        <v>0</v>
      </c>
      <c r="N326">
        <v>0</v>
      </c>
      <c r="AS326">
        <v>1450</v>
      </c>
      <c r="BH326">
        <v>0</v>
      </c>
      <c r="BK326">
        <v>0</v>
      </c>
    </row>
    <row r="327" spans="1:63">
      <c r="A327" s="77">
        <v>2</v>
      </c>
      <c r="B327" s="78" t="s">
        <v>909</v>
      </c>
      <c r="C327" s="79" t="s">
        <v>910</v>
      </c>
      <c r="D327" s="79">
        <v>2.1</v>
      </c>
      <c r="E327" s="78" t="s">
        <v>945</v>
      </c>
      <c r="F327" s="78">
        <v>10.1</v>
      </c>
      <c r="G327" s="78"/>
      <c r="H327" s="33">
        <v>2102040101.1010001</v>
      </c>
      <c r="I327" s="31" t="s">
        <v>387</v>
      </c>
      <c r="J327">
        <f t="shared" si="5"/>
        <v>2767314.58</v>
      </c>
      <c r="K327">
        <v>2732276.3</v>
      </c>
      <c r="W327">
        <v>2767314.58</v>
      </c>
      <c r="AA327">
        <v>0</v>
      </c>
      <c r="AE327">
        <v>5351560.59</v>
      </c>
      <c r="AL327">
        <v>14892.57</v>
      </c>
      <c r="AQ327">
        <v>1602.86</v>
      </c>
      <c r="AV327">
        <v>661205.80000000005</v>
      </c>
      <c r="AX327">
        <v>6665.57</v>
      </c>
      <c r="BE327">
        <v>4013909.89</v>
      </c>
    </row>
    <row r="328" spans="1:63">
      <c r="A328" s="77">
        <v>2</v>
      </c>
      <c r="B328" s="78" t="s">
        <v>909</v>
      </c>
      <c r="C328" s="79" t="s">
        <v>910</v>
      </c>
      <c r="D328" s="79">
        <v>2.1</v>
      </c>
      <c r="E328" s="78" t="s">
        <v>945</v>
      </c>
      <c r="F328" s="78">
        <v>12</v>
      </c>
      <c r="G328" s="78" t="s">
        <v>945</v>
      </c>
      <c r="H328" s="33">
        <v>2102040102.1010001</v>
      </c>
      <c r="I328" s="31" t="s">
        <v>388</v>
      </c>
      <c r="J328">
        <f t="shared" si="5"/>
        <v>1374346</v>
      </c>
      <c r="K328">
        <v>524744.26</v>
      </c>
      <c r="L328">
        <v>104100</v>
      </c>
      <c r="M328">
        <v>166895</v>
      </c>
      <c r="N328">
        <v>10781666.550000001</v>
      </c>
      <c r="O328">
        <v>15262031</v>
      </c>
      <c r="P328">
        <v>332810</v>
      </c>
      <c r="R328">
        <v>181277</v>
      </c>
      <c r="S328">
        <v>8107712.2000000002</v>
      </c>
      <c r="T328">
        <v>92000</v>
      </c>
      <c r="U328">
        <v>5999596.7800000003</v>
      </c>
      <c r="V328">
        <v>97755</v>
      </c>
      <c r="W328">
        <v>1374346</v>
      </c>
      <c r="AO328">
        <v>0</v>
      </c>
      <c r="AS328">
        <v>1910250</v>
      </c>
      <c r="AY328">
        <v>0</v>
      </c>
      <c r="BB328">
        <v>2174787.5</v>
      </c>
      <c r="BE328">
        <v>1227633.33</v>
      </c>
      <c r="BG328">
        <v>7349986.5499999998</v>
      </c>
      <c r="BH328">
        <v>17400475</v>
      </c>
    </row>
    <row r="329" spans="1:63">
      <c r="A329" s="77">
        <v>2</v>
      </c>
      <c r="B329" s="78" t="s">
        <v>909</v>
      </c>
      <c r="C329" s="79" t="s">
        <v>910</v>
      </c>
      <c r="D329" s="79">
        <v>2.1</v>
      </c>
      <c r="E329" s="78" t="s">
        <v>945</v>
      </c>
      <c r="F329" s="78">
        <v>12</v>
      </c>
      <c r="G329" s="78" t="s">
        <v>945</v>
      </c>
      <c r="H329" s="33">
        <v>2102040103.1010001</v>
      </c>
      <c r="I329" s="31" t="s">
        <v>389</v>
      </c>
      <c r="J329">
        <f t="shared" si="5"/>
        <v>0</v>
      </c>
      <c r="Z329">
        <v>6829.67</v>
      </c>
    </row>
    <row r="330" spans="1:63">
      <c r="A330" s="77">
        <v>2</v>
      </c>
      <c r="B330" s="78" t="s">
        <v>909</v>
      </c>
      <c r="C330" s="79" t="s">
        <v>910</v>
      </c>
      <c r="D330" s="79">
        <v>2.1</v>
      </c>
      <c r="E330" s="78" t="s">
        <v>945</v>
      </c>
      <c r="F330" s="78">
        <v>12</v>
      </c>
      <c r="G330" s="78" t="s">
        <v>945</v>
      </c>
      <c r="H330" s="33">
        <v>2102040104.1010001</v>
      </c>
      <c r="I330" s="31" t="s">
        <v>390</v>
      </c>
      <c r="J330">
        <f t="shared" si="5"/>
        <v>0</v>
      </c>
      <c r="AE330">
        <v>0</v>
      </c>
      <c r="AK330">
        <v>251883.78</v>
      </c>
      <c r="AS330">
        <v>0</v>
      </c>
      <c r="AY330">
        <v>13000</v>
      </c>
      <c r="BD330">
        <v>1069.3399999999999</v>
      </c>
    </row>
    <row r="331" spans="1:63">
      <c r="A331" s="77">
        <v>2</v>
      </c>
      <c r="B331" s="78" t="s">
        <v>909</v>
      </c>
      <c r="C331" s="79" t="s">
        <v>910</v>
      </c>
      <c r="D331" s="79">
        <v>2.1</v>
      </c>
      <c r="E331" s="78" t="s">
        <v>945</v>
      </c>
      <c r="F331" s="78">
        <v>12</v>
      </c>
      <c r="G331" s="78" t="s">
        <v>945</v>
      </c>
      <c r="H331" s="33">
        <v>2102040106.1010001</v>
      </c>
      <c r="I331" s="31" t="s">
        <v>391</v>
      </c>
      <c r="J331">
        <f t="shared" si="5"/>
        <v>0</v>
      </c>
      <c r="AS331">
        <v>0</v>
      </c>
    </row>
    <row r="332" spans="1:63">
      <c r="A332" s="77">
        <v>2</v>
      </c>
      <c r="B332" s="78" t="s">
        <v>909</v>
      </c>
      <c r="C332" s="79" t="s">
        <v>910</v>
      </c>
      <c r="D332" s="79">
        <v>2.1</v>
      </c>
      <c r="E332" s="78" t="s">
        <v>945</v>
      </c>
      <c r="F332" s="78">
        <v>12</v>
      </c>
      <c r="G332" s="78" t="s">
        <v>945</v>
      </c>
      <c r="H332" s="54">
        <v>2102040110.1010001</v>
      </c>
      <c r="I332" s="56" t="s">
        <v>392</v>
      </c>
      <c r="J332">
        <f t="shared" si="5"/>
        <v>67340</v>
      </c>
      <c r="R332">
        <v>128404</v>
      </c>
      <c r="W332">
        <v>67340</v>
      </c>
      <c r="AR332">
        <v>270</v>
      </c>
      <c r="AS332">
        <v>609089.26</v>
      </c>
      <c r="AY332">
        <v>13251</v>
      </c>
      <c r="BA332">
        <v>0</v>
      </c>
    </row>
    <row r="333" spans="1:63">
      <c r="A333" s="77">
        <v>2</v>
      </c>
      <c r="B333" s="78" t="s">
        <v>909</v>
      </c>
      <c r="C333" s="79" t="s">
        <v>910</v>
      </c>
      <c r="D333" s="79">
        <v>2.1</v>
      </c>
      <c r="E333" s="78" t="s">
        <v>945</v>
      </c>
      <c r="F333" s="78">
        <v>9</v>
      </c>
      <c r="G333" s="78" t="s">
        <v>945</v>
      </c>
      <c r="H333" s="52">
        <v>2102040110.102</v>
      </c>
      <c r="I333" s="53" t="s">
        <v>393</v>
      </c>
      <c r="J333">
        <f t="shared" si="5"/>
        <v>0</v>
      </c>
      <c r="K333">
        <v>764141.24</v>
      </c>
      <c r="R333">
        <v>240540</v>
      </c>
      <c r="S333">
        <v>55436</v>
      </c>
      <c r="AJ333">
        <v>37440</v>
      </c>
      <c r="AL333">
        <v>0</v>
      </c>
      <c r="AM333">
        <v>225212.5</v>
      </c>
      <c r="BG333">
        <v>8400</v>
      </c>
      <c r="BK333">
        <v>153185.5</v>
      </c>
    </row>
    <row r="334" spans="1:63">
      <c r="A334" s="77">
        <v>2</v>
      </c>
      <c r="B334" s="78" t="s">
        <v>909</v>
      </c>
      <c r="C334" s="79" t="s">
        <v>910</v>
      </c>
      <c r="D334" s="79">
        <v>2.1</v>
      </c>
      <c r="E334" s="78" t="s">
        <v>945</v>
      </c>
      <c r="F334" s="78">
        <v>9</v>
      </c>
      <c r="G334" s="78" t="s">
        <v>945</v>
      </c>
      <c r="H334" s="52">
        <v>2102040110.1029999</v>
      </c>
      <c r="I334" s="53" t="s">
        <v>394</v>
      </c>
      <c r="J334">
        <f t="shared" si="5"/>
        <v>0</v>
      </c>
      <c r="K334">
        <v>186072.62</v>
      </c>
      <c r="R334">
        <v>43890</v>
      </c>
      <c r="S334">
        <v>29400</v>
      </c>
      <c r="AJ334">
        <v>0</v>
      </c>
      <c r="AL334">
        <v>0</v>
      </c>
      <c r="AM334">
        <v>23320</v>
      </c>
      <c r="BG334">
        <v>7800</v>
      </c>
      <c r="BK334">
        <v>56580</v>
      </c>
    </row>
    <row r="335" spans="1:63">
      <c r="A335" s="77">
        <v>2</v>
      </c>
      <c r="B335" s="78" t="s">
        <v>909</v>
      </c>
      <c r="C335" s="79" t="s">
        <v>910</v>
      </c>
      <c r="D335" s="79">
        <v>2.1</v>
      </c>
      <c r="E335" s="78" t="s">
        <v>945</v>
      </c>
      <c r="F335" s="78">
        <v>9</v>
      </c>
      <c r="G335" s="78" t="s">
        <v>945</v>
      </c>
      <c r="H335" s="52">
        <v>2102040110.1040001</v>
      </c>
      <c r="I335" s="53" t="s">
        <v>395</v>
      </c>
      <c r="J335">
        <f t="shared" si="5"/>
        <v>0</v>
      </c>
      <c r="AL335">
        <v>0</v>
      </c>
    </row>
    <row r="336" spans="1:63">
      <c r="A336" s="77">
        <v>2</v>
      </c>
      <c r="B336" s="78" t="s">
        <v>909</v>
      </c>
      <c r="C336" s="79" t="s">
        <v>910</v>
      </c>
      <c r="D336" s="79">
        <v>2.1</v>
      </c>
      <c r="E336" s="78" t="s">
        <v>945</v>
      </c>
      <c r="F336" s="78">
        <v>9</v>
      </c>
      <c r="G336" s="78" t="s">
        <v>945</v>
      </c>
      <c r="H336" s="52">
        <v>2102040110.105</v>
      </c>
      <c r="I336" s="53" t="s">
        <v>396</v>
      </c>
      <c r="J336">
        <f t="shared" si="5"/>
        <v>0</v>
      </c>
      <c r="AL336">
        <v>0</v>
      </c>
    </row>
    <row r="337" spans="1:64">
      <c r="A337" s="77">
        <v>2</v>
      </c>
      <c r="B337" s="78" t="s">
        <v>909</v>
      </c>
      <c r="C337" s="79" t="s">
        <v>910</v>
      </c>
      <c r="D337" s="79">
        <v>2.1</v>
      </c>
      <c r="E337" s="78" t="s">
        <v>945</v>
      </c>
      <c r="F337" s="78">
        <v>9</v>
      </c>
      <c r="G337" s="78" t="s">
        <v>945</v>
      </c>
      <c r="H337" s="52">
        <v>2102040110.1059999</v>
      </c>
      <c r="I337" s="53" t="s">
        <v>397</v>
      </c>
      <c r="J337">
        <f t="shared" si="5"/>
        <v>0</v>
      </c>
      <c r="L337">
        <v>60000</v>
      </c>
      <c r="M337">
        <v>70000</v>
      </c>
      <c r="N337">
        <v>155000</v>
      </c>
      <c r="Q337">
        <v>135000</v>
      </c>
      <c r="R337">
        <v>80000</v>
      </c>
      <c r="S337">
        <v>55000</v>
      </c>
      <c r="T337">
        <v>85000</v>
      </c>
      <c r="U337">
        <v>80000</v>
      </c>
      <c r="V337">
        <v>60000</v>
      </c>
      <c r="X337">
        <v>70000</v>
      </c>
      <c r="Y337">
        <v>65000</v>
      </c>
      <c r="AA337">
        <v>120000</v>
      </c>
      <c r="AB337">
        <v>100000</v>
      </c>
      <c r="AC337">
        <v>40000</v>
      </c>
      <c r="AD337">
        <v>20000</v>
      </c>
      <c r="AI337">
        <v>145000</v>
      </c>
      <c r="AJ337">
        <v>100000</v>
      </c>
      <c r="AK337">
        <v>210000</v>
      </c>
      <c r="AL337">
        <v>120000</v>
      </c>
      <c r="AM337">
        <v>110000</v>
      </c>
      <c r="AN337">
        <v>60000</v>
      </c>
      <c r="AQ337">
        <v>130000</v>
      </c>
      <c r="AX337">
        <v>70000</v>
      </c>
      <c r="AY337">
        <v>95000</v>
      </c>
      <c r="AZ337">
        <v>210000</v>
      </c>
      <c r="BE337">
        <v>530000</v>
      </c>
      <c r="BF337">
        <v>145000</v>
      </c>
      <c r="BH337">
        <v>160000</v>
      </c>
      <c r="BI337">
        <v>55000</v>
      </c>
      <c r="BJ337">
        <v>120000</v>
      </c>
      <c r="BL337">
        <v>70000</v>
      </c>
    </row>
    <row r="338" spans="1:64">
      <c r="A338" s="77">
        <v>2</v>
      </c>
      <c r="B338" s="78" t="s">
        <v>909</v>
      </c>
      <c r="C338" s="79" t="s">
        <v>910</v>
      </c>
      <c r="D338" s="79">
        <v>2.1</v>
      </c>
      <c r="E338" s="78" t="s">
        <v>945</v>
      </c>
      <c r="F338" s="78">
        <v>9</v>
      </c>
      <c r="G338" s="78" t="s">
        <v>945</v>
      </c>
      <c r="H338" s="52">
        <v>2102040110.1070001</v>
      </c>
      <c r="I338" s="53" t="s">
        <v>398</v>
      </c>
      <c r="J338">
        <f t="shared" si="5"/>
        <v>0</v>
      </c>
      <c r="K338">
        <v>10400000</v>
      </c>
      <c r="L338">
        <v>217780</v>
      </c>
      <c r="M338">
        <v>395075</v>
      </c>
      <c r="N338">
        <v>603450</v>
      </c>
      <c r="O338">
        <v>1184340</v>
      </c>
      <c r="Q338">
        <v>792837.5</v>
      </c>
      <c r="R338">
        <v>494850</v>
      </c>
      <c r="S338">
        <v>369800</v>
      </c>
      <c r="T338">
        <v>356360</v>
      </c>
      <c r="U338">
        <v>457270</v>
      </c>
      <c r="V338">
        <v>369915</v>
      </c>
      <c r="X338">
        <v>87852.5</v>
      </c>
      <c r="Y338">
        <v>352900</v>
      </c>
      <c r="Z338">
        <v>1071350</v>
      </c>
      <c r="AA338">
        <v>1105000</v>
      </c>
      <c r="AB338">
        <v>729327.5</v>
      </c>
      <c r="AD338">
        <v>15080</v>
      </c>
      <c r="AF338">
        <v>348000</v>
      </c>
      <c r="AJ338">
        <v>556965</v>
      </c>
      <c r="AK338">
        <v>1896461.75</v>
      </c>
      <c r="AL338">
        <v>925279</v>
      </c>
      <c r="AM338">
        <v>527262.5</v>
      </c>
      <c r="AN338">
        <v>465830</v>
      </c>
      <c r="AO338">
        <v>1699435</v>
      </c>
      <c r="AP338">
        <v>493950</v>
      </c>
      <c r="AQ338">
        <v>552092.5</v>
      </c>
      <c r="AR338">
        <v>378180</v>
      </c>
      <c r="AU338">
        <v>436550</v>
      </c>
      <c r="AX338">
        <v>430000</v>
      </c>
      <c r="AY338">
        <v>555635</v>
      </c>
      <c r="AZ338">
        <v>2087841.69</v>
      </c>
      <c r="BA338">
        <v>327757.99</v>
      </c>
      <c r="BB338">
        <v>400000</v>
      </c>
      <c r="BE338">
        <v>2942607.5</v>
      </c>
      <c r="BF338">
        <v>862363</v>
      </c>
      <c r="BG338">
        <v>284120</v>
      </c>
      <c r="BH338">
        <v>1100000</v>
      </c>
      <c r="BI338">
        <v>200000</v>
      </c>
      <c r="BJ338">
        <v>850000</v>
      </c>
      <c r="BK338">
        <v>763495</v>
      </c>
      <c r="BL338">
        <v>400000</v>
      </c>
    </row>
    <row r="339" spans="1:64">
      <c r="A339" s="77">
        <v>2</v>
      </c>
      <c r="B339" s="78" t="s">
        <v>909</v>
      </c>
      <c r="C339" s="79" t="s">
        <v>910</v>
      </c>
      <c r="D339" s="79">
        <v>2.1</v>
      </c>
      <c r="E339" s="78" t="s">
        <v>945</v>
      </c>
      <c r="F339" s="78">
        <v>9</v>
      </c>
      <c r="G339" s="78" t="s">
        <v>945</v>
      </c>
      <c r="H339" s="52">
        <v>2102040110.108</v>
      </c>
      <c r="I339" s="53" t="s">
        <v>399</v>
      </c>
      <c r="J339">
        <f t="shared" si="5"/>
        <v>0</v>
      </c>
      <c r="K339">
        <v>670000</v>
      </c>
      <c r="L339">
        <v>28400</v>
      </c>
      <c r="M339">
        <v>58125</v>
      </c>
      <c r="N339">
        <v>12600</v>
      </c>
      <c r="O339">
        <v>48360</v>
      </c>
      <c r="Q339">
        <v>26290</v>
      </c>
      <c r="R339">
        <v>117527.3</v>
      </c>
      <c r="S339">
        <v>39040</v>
      </c>
      <c r="T339">
        <v>19410</v>
      </c>
      <c r="U339">
        <v>41240</v>
      </c>
      <c r="V339">
        <v>74877.259999999995</v>
      </c>
      <c r="Y339">
        <v>74250</v>
      </c>
      <c r="Z339">
        <v>115740</v>
      </c>
      <c r="AA339">
        <v>85000</v>
      </c>
      <c r="AB339">
        <v>56985</v>
      </c>
      <c r="AF339">
        <v>44000</v>
      </c>
      <c r="AJ339">
        <v>36000</v>
      </c>
      <c r="AK339">
        <v>235222</v>
      </c>
      <c r="AL339">
        <v>115809</v>
      </c>
      <c r="AM339">
        <v>61480</v>
      </c>
      <c r="AN339">
        <v>32470</v>
      </c>
      <c r="AO339">
        <v>250890</v>
      </c>
      <c r="AP339">
        <v>84636</v>
      </c>
      <c r="AR339">
        <v>46740</v>
      </c>
      <c r="AU339">
        <v>41700</v>
      </c>
      <c r="AX339">
        <v>50000</v>
      </c>
      <c r="AY339">
        <v>56815</v>
      </c>
      <c r="BA339">
        <v>37180</v>
      </c>
      <c r="BB339">
        <v>60000</v>
      </c>
      <c r="BE339">
        <v>658120</v>
      </c>
      <c r="BF339">
        <v>6720</v>
      </c>
      <c r="BG339">
        <v>16035</v>
      </c>
      <c r="BH339">
        <v>40000</v>
      </c>
      <c r="BI339">
        <v>23160</v>
      </c>
      <c r="BJ339">
        <v>30000</v>
      </c>
      <c r="BK339">
        <v>74900</v>
      </c>
      <c r="BL339">
        <v>50000</v>
      </c>
    </row>
    <row r="340" spans="1:64">
      <c r="A340" s="77">
        <v>2</v>
      </c>
      <c r="B340" s="78" t="s">
        <v>909</v>
      </c>
      <c r="C340" s="79" t="s">
        <v>910</v>
      </c>
      <c r="D340" s="79">
        <v>2.1</v>
      </c>
      <c r="E340" s="78" t="s">
        <v>945</v>
      </c>
      <c r="F340" s="78">
        <v>9</v>
      </c>
      <c r="G340" s="78" t="s">
        <v>945</v>
      </c>
      <c r="H340" s="52">
        <v>2102040110.109</v>
      </c>
      <c r="I340" s="53" t="s">
        <v>400</v>
      </c>
      <c r="J340">
        <f t="shared" si="5"/>
        <v>0</v>
      </c>
      <c r="L340">
        <v>1000</v>
      </c>
      <c r="Q340">
        <v>10000</v>
      </c>
      <c r="R340">
        <v>12500</v>
      </c>
      <c r="S340">
        <v>194</v>
      </c>
      <c r="U340">
        <v>9500</v>
      </c>
      <c r="V340">
        <v>7000</v>
      </c>
      <c r="X340">
        <v>1500</v>
      </c>
      <c r="AA340">
        <v>12500</v>
      </c>
      <c r="AB340">
        <v>10000</v>
      </c>
      <c r="AC340">
        <v>6500</v>
      </c>
      <c r="AD340">
        <v>4500</v>
      </c>
      <c r="AJ340">
        <v>5000</v>
      </c>
      <c r="AL340">
        <v>0</v>
      </c>
      <c r="AM340">
        <v>33000</v>
      </c>
      <c r="AN340">
        <v>60000</v>
      </c>
      <c r="AP340">
        <v>0</v>
      </c>
      <c r="AX340">
        <v>4000</v>
      </c>
      <c r="AY340">
        <v>270000</v>
      </c>
      <c r="BA340">
        <v>5500</v>
      </c>
      <c r="BB340">
        <v>2500</v>
      </c>
      <c r="BC340">
        <v>1500</v>
      </c>
      <c r="BE340">
        <v>27000</v>
      </c>
      <c r="BF340">
        <v>6500</v>
      </c>
      <c r="BH340">
        <v>16000</v>
      </c>
      <c r="BI340">
        <v>4500</v>
      </c>
      <c r="BJ340">
        <v>12500</v>
      </c>
      <c r="BL340">
        <v>1500</v>
      </c>
    </row>
    <row r="341" spans="1:64">
      <c r="A341" s="77">
        <v>2</v>
      </c>
      <c r="B341" s="78" t="s">
        <v>909</v>
      </c>
      <c r="C341" s="79" t="s">
        <v>910</v>
      </c>
      <c r="D341" s="79">
        <v>2.1</v>
      </c>
      <c r="E341" s="78" t="s">
        <v>945</v>
      </c>
      <c r="F341" s="78">
        <v>9</v>
      </c>
      <c r="G341" s="78" t="s">
        <v>945</v>
      </c>
      <c r="H341" s="52">
        <v>2102040110.1099999</v>
      </c>
      <c r="I341" s="53" t="s">
        <v>401</v>
      </c>
      <c r="J341">
        <f t="shared" si="5"/>
        <v>2410000</v>
      </c>
      <c r="K341">
        <v>5849287</v>
      </c>
      <c r="W341">
        <v>2410000</v>
      </c>
      <c r="AE341">
        <v>11881680</v>
      </c>
      <c r="AK341">
        <v>36610.550000000003</v>
      </c>
      <c r="AS341">
        <v>7583600</v>
      </c>
      <c r="BE341">
        <v>1731120</v>
      </c>
      <c r="BF341">
        <v>46000</v>
      </c>
      <c r="BJ341">
        <v>249800</v>
      </c>
    </row>
    <row r="342" spans="1:64">
      <c r="A342" s="77">
        <v>2</v>
      </c>
      <c r="B342" s="78" t="s">
        <v>909</v>
      </c>
      <c r="C342" s="79" t="s">
        <v>910</v>
      </c>
      <c r="D342" s="79">
        <v>2.1</v>
      </c>
      <c r="E342" s="78" t="s">
        <v>945</v>
      </c>
      <c r="F342" s="78">
        <v>9</v>
      </c>
      <c r="G342" s="78" t="s">
        <v>945</v>
      </c>
      <c r="H342" s="52">
        <v>2102040110.1110001</v>
      </c>
      <c r="I342" s="53" t="s">
        <v>402</v>
      </c>
      <c r="J342">
        <f t="shared" si="5"/>
        <v>0</v>
      </c>
      <c r="L342">
        <v>240500</v>
      </c>
      <c r="M342">
        <v>502400</v>
      </c>
      <c r="N342">
        <v>743800</v>
      </c>
      <c r="O342">
        <v>1050500</v>
      </c>
      <c r="P342">
        <v>1037800</v>
      </c>
      <c r="Q342">
        <v>650000</v>
      </c>
      <c r="R342">
        <v>866400</v>
      </c>
      <c r="S342">
        <v>508510.75</v>
      </c>
      <c r="T342">
        <v>510800</v>
      </c>
      <c r="U342">
        <v>445500</v>
      </c>
      <c r="V342">
        <v>311700</v>
      </c>
      <c r="X342">
        <v>898523</v>
      </c>
      <c r="Y342">
        <v>300000</v>
      </c>
      <c r="AA342">
        <v>500000</v>
      </c>
      <c r="AB342">
        <v>585700</v>
      </c>
      <c r="AC342">
        <v>305100</v>
      </c>
      <c r="AD342">
        <v>146200</v>
      </c>
      <c r="AF342">
        <v>1840400</v>
      </c>
      <c r="AG342">
        <v>3294400</v>
      </c>
      <c r="AH342">
        <v>1673600</v>
      </c>
      <c r="AI342">
        <v>1254100</v>
      </c>
      <c r="AJ342">
        <v>1262340</v>
      </c>
      <c r="AK342">
        <v>7092000</v>
      </c>
      <c r="AL342">
        <v>779600</v>
      </c>
      <c r="AM342">
        <v>1617200</v>
      </c>
      <c r="AN342">
        <v>2240400</v>
      </c>
      <c r="AO342">
        <v>1933400</v>
      </c>
      <c r="AP342">
        <v>1844400</v>
      </c>
      <c r="AQ342">
        <v>2993800</v>
      </c>
      <c r="AR342">
        <v>784900</v>
      </c>
      <c r="AT342">
        <v>436300</v>
      </c>
      <c r="AU342">
        <v>377300</v>
      </c>
      <c r="AV342">
        <v>0</v>
      </c>
      <c r="AW342">
        <v>656500</v>
      </c>
      <c r="AX342">
        <v>0</v>
      </c>
      <c r="AY342">
        <v>427400</v>
      </c>
      <c r="AZ342">
        <v>1123000</v>
      </c>
      <c r="BA342">
        <v>512700</v>
      </c>
      <c r="BB342">
        <v>199700</v>
      </c>
      <c r="BC342">
        <v>223100</v>
      </c>
      <c r="BF342">
        <v>754200</v>
      </c>
      <c r="BG342">
        <v>0</v>
      </c>
      <c r="BH342">
        <v>422800</v>
      </c>
      <c r="BI342">
        <v>232600</v>
      </c>
      <c r="BJ342">
        <v>555000</v>
      </c>
      <c r="BK342">
        <v>656500</v>
      </c>
      <c r="BL342">
        <v>881400</v>
      </c>
    </row>
    <row r="343" spans="1:64">
      <c r="A343" s="77">
        <v>2</v>
      </c>
      <c r="B343" s="78" t="s">
        <v>909</v>
      </c>
      <c r="C343" s="79" t="s">
        <v>910</v>
      </c>
      <c r="D343" s="79">
        <v>2.1</v>
      </c>
      <c r="E343" s="78" t="s">
        <v>945</v>
      </c>
      <c r="F343" s="78">
        <v>9</v>
      </c>
      <c r="G343" s="78" t="s">
        <v>945</v>
      </c>
      <c r="H343" s="52">
        <v>2102040110.112</v>
      </c>
      <c r="I343" s="53" t="s">
        <v>403</v>
      </c>
      <c r="J343">
        <f t="shared" si="5"/>
        <v>0</v>
      </c>
      <c r="L343">
        <v>10000</v>
      </c>
      <c r="M343">
        <v>19700</v>
      </c>
      <c r="R343">
        <v>8900</v>
      </c>
      <c r="S343">
        <v>103400</v>
      </c>
      <c r="T343">
        <v>293877.34000000003</v>
      </c>
      <c r="U343">
        <v>226018</v>
      </c>
      <c r="V343">
        <v>5000</v>
      </c>
      <c r="AD343">
        <v>104025</v>
      </c>
      <c r="AM343">
        <v>7800</v>
      </c>
      <c r="AP343">
        <v>12280</v>
      </c>
      <c r="AQ343">
        <v>25350</v>
      </c>
      <c r="AT343">
        <v>11550</v>
      </c>
      <c r="AU343">
        <v>21050</v>
      </c>
      <c r="AX343">
        <v>52500</v>
      </c>
      <c r="AY343">
        <v>18065</v>
      </c>
      <c r="AZ343">
        <v>15000</v>
      </c>
      <c r="BA343">
        <v>24450</v>
      </c>
      <c r="BC343">
        <v>0</v>
      </c>
      <c r="BF343">
        <v>9882937.5</v>
      </c>
      <c r="BH343">
        <v>109840</v>
      </c>
      <c r="BI343">
        <v>1680750</v>
      </c>
      <c r="BK343">
        <v>5491250</v>
      </c>
    </row>
    <row r="344" spans="1:64">
      <c r="A344" s="77">
        <v>2</v>
      </c>
      <c r="B344" s="78" t="s">
        <v>909</v>
      </c>
      <c r="C344" s="79" t="s">
        <v>910</v>
      </c>
      <c r="D344" s="79">
        <v>2.1</v>
      </c>
      <c r="E344" s="78" t="s">
        <v>945</v>
      </c>
      <c r="F344" s="78">
        <v>10.1</v>
      </c>
      <c r="G344" s="78" t="s">
        <v>945</v>
      </c>
      <c r="H344" s="52">
        <v>2102040110.1129999</v>
      </c>
      <c r="I344" s="53" t="s">
        <v>387</v>
      </c>
      <c r="J344">
        <f t="shared" si="5"/>
        <v>0</v>
      </c>
      <c r="L344">
        <v>156784.03</v>
      </c>
      <c r="M344">
        <v>611006.18000000005</v>
      </c>
      <c r="N344">
        <v>710339.38</v>
      </c>
      <c r="O344">
        <v>507250.97</v>
      </c>
      <c r="P344">
        <v>847932.86</v>
      </c>
      <c r="Q344">
        <v>13662.83</v>
      </c>
      <c r="R344">
        <v>307063.95</v>
      </c>
      <c r="S344">
        <v>225415.85</v>
      </c>
      <c r="T344">
        <v>9605.75</v>
      </c>
      <c r="U344">
        <v>968322.21</v>
      </c>
      <c r="V344">
        <v>197441.71</v>
      </c>
      <c r="X344">
        <v>174929.8</v>
      </c>
      <c r="Y344">
        <v>237887.58</v>
      </c>
      <c r="Z344">
        <v>354713.43</v>
      </c>
      <c r="AA344">
        <v>433000</v>
      </c>
      <c r="AB344">
        <v>346612.54</v>
      </c>
      <c r="AC344">
        <v>1605</v>
      </c>
      <c r="AD344">
        <v>4058.51</v>
      </c>
      <c r="AE344">
        <v>114876.46</v>
      </c>
      <c r="AF344">
        <v>244389.19</v>
      </c>
      <c r="AG344">
        <v>492589.26</v>
      </c>
      <c r="AH344">
        <v>375911.05</v>
      </c>
      <c r="AI344">
        <v>376729.72</v>
      </c>
      <c r="AJ344">
        <v>274262.55</v>
      </c>
      <c r="AK344">
        <v>1429184.83</v>
      </c>
      <c r="AM344">
        <v>17333.650000000001</v>
      </c>
      <c r="AN344">
        <v>251497.39</v>
      </c>
      <c r="AO344">
        <v>700942.57</v>
      </c>
      <c r="AP344">
        <v>602306.74</v>
      </c>
      <c r="AR344">
        <v>229647.89</v>
      </c>
      <c r="AS344">
        <v>31291.89</v>
      </c>
      <c r="AT344">
        <v>254787.75</v>
      </c>
      <c r="AU344">
        <v>8110</v>
      </c>
      <c r="AW344">
        <v>602166.24</v>
      </c>
      <c r="AY344">
        <v>5438.22</v>
      </c>
      <c r="AZ344">
        <v>624830.41</v>
      </c>
      <c r="BA344">
        <v>230392.65</v>
      </c>
      <c r="BB344">
        <v>124370.88</v>
      </c>
      <c r="BC344">
        <v>199185.6</v>
      </c>
      <c r="BD344">
        <v>105846.3</v>
      </c>
      <c r="BF344">
        <v>471922.97</v>
      </c>
      <c r="BG344">
        <v>232200</v>
      </c>
      <c r="BH344">
        <v>679477.22</v>
      </c>
      <c r="BI344">
        <v>241.82</v>
      </c>
      <c r="BJ344">
        <v>0</v>
      </c>
      <c r="BK344">
        <v>686673</v>
      </c>
      <c r="BL344">
        <v>266984.21999999997</v>
      </c>
    </row>
    <row r="345" spans="1:64">
      <c r="A345" s="77">
        <v>2</v>
      </c>
      <c r="B345" s="78" t="s">
        <v>909</v>
      </c>
      <c r="C345" s="79" t="s">
        <v>910</v>
      </c>
      <c r="D345" s="79">
        <v>2.1</v>
      </c>
      <c r="E345" s="78" t="s">
        <v>945</v>
      </c>
      <c r="F345" s="78">
        <v>10.199999999999999</v>
      </c>
      <c r="G345" s="78" t="s">
        <v>945</v>
      </c>
      <c r="H345" s="52">
        <v>2102040110.1140001</v>
      </c>
      <c r="I345" s="53" t="s">
        <v>404</v>
      </c>
      <c r="J345">
        <f t="shared" si="5"/>
        <v>0</v>
      </c>
      <c r="L345">
        <v>449000</v>
      </c>
      <c r="P345">
        <v>500320</v>
      </c>
      <c r="T345">
        <v>135576</v>
      </c>
      <c r="AC345">
        <v>0</v>
      </c>
      <c r="AG345">
        <v>0</v>
      </c>
      <c r="AM345">
        <v>310703</v>
      </c>
      <c r="AN345">
        <v>9100</v>
      </c>
      <c r="AO345">
        <v>19500</v>
      </c>
      <c r="AP345">
        <v>41538</v>
      </c>
      <c r="AS345">
        <v>3000</v>
      </c>
      <c r="AT345">
        <v>179225</v>
      </c>
      <c r="BA345">
        <v>10500</v>
      </c>
      <c r="BD345">
        <v>217084</v>
      </c>
    </row>
    <row r="346" spans="1:64">
      <c r="A346" s="77">
        <v>2</v>
      </c>
      <c r="B346" s="78" t="s">
        <v>909</v>
      </c>
      <c r="C346" s="79" t="s">
        <v>910</v>
      </c>
      <c r="D346" s="79">
        <v>2.1</v>
      </c>
      <c r="E346" s="78" t="s">
        <v>945</v>
      </c>
      <c r="F346" s="78">
        <v>10.199999999999999</v>
      </c>
      <c r="G346" s="78" t="s">
        <v>945</v>
      </c>
      <c r="H346" s="54">
        <v>2102040110.115</v>
      </c>
      <c r="I346" s="56" t="s">
        <v>405</v>
      </c>
      <c r="J346">
        <f t="shared" si="5"/>
        <v>0</v>
      </c>
      <c r="L346">
        <v>16775</v>
      </c>
      <c r="M346">
        <v>3600</v>
      </c>
      <c r="N346">
        <v>34559.379999999997</v>
      </c>
      <c r="O346">
        <v>22250</v>
      </c>
      <c r="AB346">
        <v>40418</v>
      </c>
      <c r="AG346">
        <v>0</v>
      </c>
      <c r="AJ346">
        <v>56500</v>
      </c>
      <c r="AO346">
        <v>0</v>
      </c>
      <c r="AP346">
        <v>44013.18</v>
      </c>
      <c r="AS346">
        <v>161026.6</v>
      </c>
      <c r="AT346">
        <v>5500</v>
      </c>
      <c r="BA346">
        <v>70350</v>
      </c>
      <c r="BI346">
        <v>0</v>
      </c>
      <c r="BK346">
        <v>98810</v>
      </c>
    </row>
    <row r="347" spans="1:64">
      <c r="A347" s="77">
        <v>2</v>
      </c>
      <c r="B347" s="78" t="s">
        <v>909</v>
      </c>
      <c r="C347" s="79" t="s">
        <v>910</v>
      </c>
      <c r="D347" s="79">
        <v>2.1</v>
      </c>
      <c r="E347" s="78" t="s">
        <v>945</v>
      </c>
      <c r="F347" s="78">
        <v>10.3</v>
      </c>
      <c r="G347" s="78" t="s">
        <v>945</v>
      </c>
      <c r="H347" s="33">
        <v>2102040198.1010001</v>
      </c>
      <c r="I347" s="31" t="s">
        <v>406</v>
      </c>
      <c r="J347">
        <f t="shared" si="5"/>
        <v>0</v>
      </c>
      <c r="K347">
        <v>2788751.65</v>
      </c>
    </row>
    <row r="348" spans="1:64">
      <c r="A348" s="77">
        <v>2</v>
      </c>
      <c r="B348" s="78" t="s">
        <v>909</v>
      </c>
      <c r="C348" s="79" t="s">
        <v>910</v>
      </c>
      <c r="D348" s="79">
        <v>2.1</v>
      </c>
      <c r="E348" s="78" t="s">
        <v>945</v>
      </c>
      <c r="F348" s="78">
        <v>10.3</v>
      </c>
      <c r="G348" s="78" t="s">
        <v>945</v>
      </c>
      <c r="H348" s="33">
        <v>2102040199.1010001</v>
      </c>
      <c r="I348" s="31" t="s">
        <v>407</v>
      </c>
      <c r="J348">
        <f t="shared" si="5"/>
        <v>0</v>
      </c>
      <c r="K348">
        <v>16000</v>
      </c>
      <c r="O348">
        <v>1201000</v>
      </c>
      <c r="S348">
        <v>58790</v>
      </c>
      <c r="V348">
        <v>316893</v>
      </c>
      <c r="AG348">
        <v>73709</v>
      </c>
      <c r="AK348">
        <v>178718.5</v>
      </c>
      <c r="AL348">
        <v>0</v>
      </c>
      <c r="AP348">
        <v>44130</v>
      </c>
      <c r="AT348">
        <v>2821723.63</v>
      </c>
      <c r="AU348">
        <v>370705.9</v>
      </c>
      <c r="BB348">
        <v>4269.3</v>
      </c>
      <c r="BH348">
        <v>0</v>
      </c>
      <c r="BI348">
        <v>0</v>
      </c>
    </row>
    <row r="349" spans="1:64">
      <c r="A349" s="77">
        <v>2</v>
      </c>
      <c r="B349" s="78" t="s">
        <v>909</v>
      </c>
      <c r="C349" s="79" t="s">
        <v>910</v>
      </c>
      <c r="D349" s="79">
        <v>2.1</v>
      </c>
      <c r="E349" s="78" t="s">
        <v>945</v>
      </c>
      <c r="F349" s="78">
        <v>10.3</v>
      </c>
      <c r="G349" s="78" t="s">
        <v>945</v>
      </c>
      <c r="H349" s="33">
        <v>2102040199.105</v>
      </c>
      <c r="I349" s="31" t="s">
        <v>388</v>
      </c>
      <c r="J349">
        <f t="shared" si="5"/>
        <v>0</v>
      </c>
      <c r="M349">
        <v>326287.90999999997</v>
      </c>
      <c r="S349">
        <v>238100</v>
      </c>
      <c r="U349">
        <v>696</v>
      </c>
      <c r="Z349">
        <v>137110</v>
      </c>
      <c r="AH349">
        <v>229800</v>
      </c>
      <c r="AJ349">
        <v>167261</v>
      </c>
      <c r="AK349">
        <v>334500</v>
      </c>
      <c r="AL349">
        <v>235350</v>
      </c>
      <c r="AO349">
        <v>386000</v>
      </c>
      <c r="AP349">
        <v>124500</v>
      </c>
      <c r="AS349">
        <v>154716</v>
      </c>
      <c r="AU349">
        <v>0</v>
      </c>
      <c r="AZ349">
        <v>430500</v>
      </c>
      <c r="BC349">
        <v>192299.46</v>
      </c>
      <c r="BD349">
        <v>2084777.5</v>
      </c>
      <c r="BI349">
        <v>149500</v>
      </c>
      <c r="BJ349">
        <v>8984875</v>
      </c>
      <c r="BL349">
        <v>7450500</v>
      </c>
    </row>
    <row r="350" spans="1:64">
      <c r="A350" s="77">
        <v>2</v>
      </c>
      <c r="B350" s="78" t="s">
        <v>909</v>
      </c>
      <c r="C350" s="79" t="s">
        <v>910</v>
      </c>
      <c r="D350" s="79">
        <v>2.1</v>
      </c>
      <c r="E350" s="78" t="s">
        <v>945</v>
      </c>
      <c r="F350" s="78">
        <v>12</v>
      </c>
      <c r="G350" s="78" t="s">
        <v>945</v>
      </c>
      <c r="H350" s="33">
        <v>2103010103.1010001</v>
      </c>
      <c r="I350" s="31" t="s">
        <v>408</v>
      </c>
      <c r="J350">
        <f t="shared" si="5"/>
        <v>0</v>
      </c>
      <c r="AK350">
        <v>175585</v>
      </c>
      <c r="AQ350">
        <v>20255</v>
      </c>
      <c r="AR350">
        <v>0</v>
      </c>
    </row>
    <row r="351" spans="1:64">
      <c r="A351" s="77">
        <v>2</v>
      </c>
      <c r="B351" s="78" t="s">
        <v>909</v>
      </c>
      <c r="C351" s="79" t="s">
        <v>910</v>
      </c>
      <c r="D351" s="79">
        <v>2.1</v>
      </c>
      <c r="E351" s="78" t="s">
        <v>945</v>
      </c>
      <c r="F351" s="78">
        <v>12</v>
      </c>
      <c r="G351" s="78" t="s">
        <v>945</v>
      </c>
      <c r="H351" s="33">
        <v>2103010103.5020001</v>
      </c>
      <c r="I351" s="31" t="s">
        <v>409</v>
      </c>
      <c r="J351">
        <f t="shared" si="5"/>
        <v>462503.36</v>
      </c>
      <c r="K351">
        <v>86425.49</v>
      </c>
      <c r="L351">
        <v>60811.67</v>
      </c>
      <c r="M351">
        <v>115469.27</v>
      </c>
      <c r="N351">
        <v>91503</v>
      </c>
      <c r="O351">
        <v>0</v>
      </c>
      <c r="P351">
        <v>0</v>
      </c>
      <c r="Q351">
        <v>437470</v>
      </c>
      <c r="R351">
        <v>228124.33</v>
      </c>
      <c r="S351">
        <v>660404.59</v>
      </c>
      <c r="T351">
        <v>159261.51999999999</v>
      </c>
      <c r="U351">
        <v>244271</v>
      </c>
      <c r="V351">
        <v>415394.5</v>
      </c>
      <c r="W351">
        <v>462503.36</v>
      </c>
      <c r="X351">
        <v>163836</v>
      </c>
      <c r="Z351">
        <v>21454.75</v>
      </c>
      <c r="AA351">
        <v>88956.04</v>
      </c>
      <c r="AB351">
        <v>47495</v>
      </c>
      <c r="AC351">
        <v>4686</v>
      </c>
      <c r="AE351">
        <v>321737</v>
      </c>
      <c r="AF351">
        <v>47179</v>
      </c>
      <c r="AG351">
        <v>0</v>
      </c>
      <c r="AH351">
        <v>0</v>
      </c>
      <c r="AI351">
        <v>27684</v>
      </c>
      <c r="AJ351">
        <v>0</v>
      </c>
      <c r="AK351">
        <v>0</v>
      </c>
      <c r="AL351">
        <v>298071</v>
      </c>
      <c r="AM351">
        <v>0</v>
      </c>
      <c r="AN351">
        <v>0</v>
      </c>
      <c r="AO351">
        <v>42869.78</v>
      </c>
      <c r="AP351">
        <v>163671.6</v>
      </c>
      <c r="AQ351">
        <v>31392</v>
      </c>
      <c r="AS351">
        <v>36086.5</v>
      </c>
      <c r="AT351">
        <v>72951.95</v>
      </c>
      <c r="AU351">
        <v>314172.40999999997</v>
      </c>
      <c r="AV351">
        <v>209542.5</v>
      </c>
      <c r="AW351">
        <v>74485</v>
      </c>
      <c r="AX351">
        <v>147551</v>
      </c>
      <c r="AZ351">
        <v>324</v>
      </c>
      <c r="BA351">
        <v>109319.25</v>
      </c>
      <c r="BE351">
        <v>28276</v>
      </c>
      <c r="BF351">
        <v>0</v>
      </c>
      <c r="BG351">
        <v>0</v>
      </c>
      <c r="BH351">
        <v>286</v>
      </c>
      <c r="BK351">
        <v>914</v>
      </c>
    </row>
    <row r="352" spans="1:64">
      <c r="A352" s="77">
        <v>2</v>
      </c>
      <c r="B352" s="78" t="s">
        <v>909</v>
      </c>
      <c r="C352" s="79" t="s">
        <v>910</v>
      </c>
      <c r="D352" s="79">
        <v>2.1</v>
      </c>
      <c r="E352" s="78" t="s">
        <v>945</v>
      </c>
      <c r="F352" s="78">
        <v>12</v>
      </c>
      <c r="G352" s="78" t="s">
        <v>945</v>
      </c>
      <c r="H352" s="33">
        <v>2104010101.1010001</v>
      </c>
      <c r="I352" s="31" t="s">
        <v>410</v>
      </c>
      <c r="J352">
        <f t="shared" si="5"/>
        <v>0</v>
      </c>
      <c r="AN352">
        <v>0</v>
      </c>
    </row>
    <row r="353" spans="1:64">
      <c r="A353" s="77">
        <v>2</v>
      </c>
      <c r="B353" s="78" t="s">
        <v>909</v>
      </c>
      <c r="C353" s="79" t="s">
        <v>910</v>
      </c>
      <c r="D353" s="79">
        <v>2.1</v>
      </c>
      <c r="E353" s="78" t="s">
        <v>945</v>
      </c>
      <c r="F353" s="78">
        <v>12</v>
      </c>
      <c r="G353" s="78" t="s">
        <v>945</v>
      </c>
      <c r="H353" s="33">
        <v>2109010199.1010001</v>
      </c>
      <c r="I353" s="31" t="s">
        <v>411</v>
      </c>
      <c r="J353">
        <f t="shared" si="5"/>
        <v>0</v>
      </c>
      <c r="L353">
        <v>0</v>
      </c>
      <c r="M353">
        <v>444414</v>
      </c>
      <c r="N353">
        <v>0</v>
      </c>
      <c r="O353">
        <v>45300</v>
      </c>
      <c r="P353">
        <v>0</v>
      </c>
      <c r="Q353">
        <v>123800</v>
      </c>
      <c r="R353">
        <v>0</v>
      </c>
      <c r="S353">
        <v>136960</v>
      </c>
      <c r="U353">
        <v>307910</v>
      </c>
      <c r="V353">
        <v>27050</v>
      </c>
      <c r="Z353">
        <v>0</v>
      </c>
      <c r="AA353">
        <v>397211</v>
      </c>
      <c r="AB353">
        <v>0</v>
      </c>
      <c r="AE353">
        <v>405155</v>
      </c>
      <c r="AJ353">
        <v>246000</v>
      </c>
      <c r="AP353">
        <v>0</v>
      </c>
      <c r="AQ353">
        <v>122715</v>
      </c>
      <c r="AR353">
        <v>35000</v>
      </c>
      <c r="AT353">
        <v>115705</v>
      </c>
      <c r="AV353">
        <v>1489815</v>
      </c>
      <c r="AW353">
        <v>329404.7</v>
      </c>
      <c r="AY353">
        <v>32537.89</v>
      </c>
      <c r="AZ353">
        <v>66179.820000000007</v>
      </c>
      <c r="BA353">
        <v>0</v>
      </c>
      <c r="BB353">
        <v>16275</v>
      </c>
      <c r="BH353">
        <v>64500</v>
      </c>
    </row>
    <row r="354" spans="1:64">
      <c r="A354" s="77">
        <v>2</v>
      </c>
      <c r="B354" s="78" t="s">
        <v>909</v>
      </c>
      <c r="C354" s="79" t="s">
        <v>910</v>
      </c>
      <c r="D354" s="79">
        <v>2.1</v>
      </c>
      <c r="E354" s="78" t="s">
        <v>945</v>
      </c>
      <c r="F354" s="78">
        <v>12</v>
      </c>
      <c r="G354" s="78" t="s">
        <v>945</v>
      </c>
      <c r="H354" s="33">
        <v>2109010199.201</v>
      </c>
      <c r="I354" s="31" t="s">
        <v>412</v>
      </c>
      <c r="J354">
        <f t="shared" si="5"/>
        <v>0</v>
      </c>
      <c r="K354">
        <v>3155786.8</v>
      </c>
      <c r="R354">
        <v>32500</v>
      </c>
      <c r="S354">
        <v>1104674</v>
      </c>
      <c r="T354">
        <v>118096.43</v>
      </c>
      <c r="V354">
        <v>430465</v>
      </c>
      <c r="Z354">
        <v>175990</v>
      </c>
      <c r="AC354">
        <v>0</v>
      </c>
      <c r="AD354">
        <v>0</v>
      </c>
      <c r="AF354">
        <v>90000</v>
      </c>
      <c r="AJ354">
        <v>0</v>
      </c>
      <c r="AK354">
        <v>12000</v>
      </c>
      <c r="AL354">
        <v>476050</v>
      </c>
      <c r="AN354">
        <v>52605.53</v>
      </c>
      <c r="AP354">
        <v>476615</v>
      </c>
      <c r="AQ354">
        <v>123335</v>
      </c>
      <c r="AR354">
        <v>456114.8</v>
      </c>
      <c r="AS354">
        <v>2101833.04</v>
      </c>
      <c r="AT354">
        <v>15600</v>
      </c>
      <c r="AU354">
        <v>22500</v>
      </c>
      <c r="AV354">
        <v>384540</v>
      </c>
      <c r="AY354">
        <v>5530.81</v>
      </c>
      <c r="AZ354">
        <v>180214</v>
      </c>
      <c r="BD354">
        <v>634704.79</v>
      </c>
      <c r="BE354">
        <v>30280.3</v>
      </c>
    </row>
    <row r="355" spans="1:64">
      <c r="A355" s="77">
        <v>2</v>
      </c>
      <c r="B355" s="78" t="s">
        <v>909</v>
      </c>
      <c r="C355" s="79" t="s">
        <v>910</v>
      </c>
      <c r="D355" s="79">
        <v>2.1</v>
      </c>
      <c r="E355" s="78" t="s">
        <v>945</v>
      </c>
      <c r="F355" s="78">
        <v>12</v>
      </c>
      <c r="G355" s="78" t="s">
        <v>945</v>
      </c>
      <c r="H355" s="33">
        <v>2109010199.701</v>
      </c>
      <c r="I355" s="31" t="s">
        <v>413</v>
      </c>
      <c r="J355">
        <f t="shared" si="5"/>
        <v>0</v>
      </c>
      <c r="K355">
        <v>0</v>
      </c>
      <c r="L355">
        <v>21148.5</v>
      </c>
      <c r="M355">
        <v>2957.22</v>
      </c>
      <c r="N355">
        <v>47683.67</v>
      </c>
      <c r="O355">
        <v>62233.98</v>
      </c>
      <c r="P355">
        <v>120923.66</v>
      </c>
      <c r="Q355">
        <v>43959.37</v>
      </c>
      <c r="R355">
        <v>17931.61</v>
      </c>
      <c r="S355">
        <v>0</v>
      </c>
      <c r="T355">
        <v>69811.149999999994</v>
      </c>
      <c r="V355">
        <v>0</v>
      </c>
      <c r="AE355">
        <v>36384.9</v>
      </c>
      <c r="AF355">
        <v>167244.82999999999</v>
      </c>
      <c r="AG355">
        <v>222224.61</v>
      </c>
      <c r="AH355">
        <v>21153.71</v>
      </c>
      <c r="AJ355">
        <v>35482.160000000003</v>
      </c>
      <c r="AK355">
        <v>11698.38</v>
      </c>
      <c r="AL355">
        <v>59831.71</v>
      </c>
      <c r="AM355">
        <v>73682.679999999993</v>
      </c>
      <c r="AO355">
        <v>14848.85</v>
      </c>
      <c r="AP355">
        <v>75283.27</v>
      </c>
      <c r="AQ355">
        <v>1927.99</v>
      </c>
      <c r="AS355">
        <v>110138.18</v>
      </c>
      <c r="AT355">
        <v>9766.84</v>
      </c>
      <c r="AU355">
        <v>55516.95</v>
      </c>
      <c r="AW355">
        <v>24557.94</v>
      </c>
      <c r="AX355">
        <v>3193.44</v>
      </c>
      <c r="AY355">
        <v>62259.46</v>
      </c>
      <c r="BC355">
        <v>0</v>
      </c>
      <c r="BI355">
        <v>0</v>
      </c>
    </row>
    <row r="356" spans="1:64">
      <c r="A356" s="77">
        <v>2</v>
      </c>
      <c r="B356" s="78" t="s">
        <v>909</v>
      </c>
      <c r="C356" s="79" t="s">
        <v>910</v>
      </c>
      <c r="D356" s="79">
        <v>2.1</v>
      </c>
      <c r="E356" s="78" t="s">
        <v>945</v>
      </c>
      <c r="F356" s="78">
        <v>12</v>
      </c>
      <c r="G356" s="78" t="s">
        <v>945</v>
      </c>
      <c r="H356" s="33">
        <v>2111020199.1029999</v>
      </c>
      <c r="I356" s="31" t="s">
        <v>414</v>
      </c>
      <c r="J356">
        <f t="shared" si="5"/>
        <v>0</v>
      </c>
      <c r="L356">
        <v>2352.9699999999998</v>
      </c>
      <c r="N356">
        <v>575.04999999999995</v>
      </c>
      <c r="P356">
        <v>217.42</v>
      </c>
      <c r="R356">
        <v>1814.1</v>
      </c>
      <c r="T356">
        <v>401.85</v>
      </c>
      <c r="U356">
        <v>0</v>
      </c>
      <c r="AG356">
        <v>0</v>
      </c>
      <c r="AH356">
        <v>17500</v>
      </c>
      <c r="AL356">
        <v>9457.48</v>
      </c>
      <c r="AM356">
        <v>18135.830000000002</v>
      </c>
      <c r="AQ356">
        <v>1.79</v>
      </c>
      <c r="AT356">
        <v>3312.36</v>
      </c>
      <c r="AV356">
        <v>46500</v>
      </c>
      <c r="AW356">
        <v>1771.26</v>
      </c>
      <c r="AZ356">
        <v>166898</v>
      </c>
      <c r="BC356">
        <v>1000</v>
      </c>
      <c r="BH356">
        <v>12.22</v>
      </c>
      <c r="BK356">
        <v>0</v>
      </c>
    </row>
    <row r="357" spans="1:64">
      <c r="A357" s="77">
        <v>2</v>
      </c>
      <c r="B357" s="78" t="s">
        <v>909</v>
      </c>
      <c r="C357" s="79" t="s">
        <v>910</v>
      </c>
      <c r="D357" s="79">
        <v>2.1</v>
      </c>
      <c r="E357" s="78" t="s">
        <v>945</v>
      </c>
      <c r="F357" s="78" t="s">
        <v>2592</v>
      </c>
      <c r="G357" s="78" t="s">
        <v>945</v>
      </c>
      <c r="H357" s="33">
        <v>2111020199.105</v>
      </c>
      <c r="I357" s="31" t="s">
        <v>415</v>
      </c>
      <c r="J357">
        <f t="shared" si="5"/>
        <v>1431196.56</v>
      </c>
      <c r="K357">
        <v>6345090.1900000004</v>
      </c>
      <c r="L357">
        <v>0</v>
      </c>
      <c r="M357">
        <v>0</v>
      </c>
      <c r="N357">
        <v>40000</v>
      </c>
      <c r="O357">
        <v>270555</v>
      </c>
      <c r="P357">
        <v>670</v>
      </c>
      <c r="Q357">
        <v>111252.5</v>
      </c>
      <c r="R357">
        <v>50000</v>
      </c>
      <c r="S357">
        <v>420456.46</v>
      </c>
      <c r="T357">
        <v>1014746</v>
      </c>
      <c r="U357">
        <v>0</v>
      </c>
      <c r="V357">
        <v>3187</v>
      </c>
      <c r="W357">
        <v>1431196.56</v>
      </c>
      <c r="X357">
        <v>0</v>
      </c>
      <c r="Y357">
        <v>0</v>
      </c>
      <c r="Z357">
        <v>10000</v>
      </c>
      <c r="AA357">
        <v>182877</v>
      </c>
      <c r="AB357">
        <v>1348858.32</v>
      </c>
      <c r="AC357">
        <v>0</v>
      </c>
      <c r="AD357">
        <v>10000</v>
      </c>
      <c r="AE357">
        <v>14789647.359999999</v>
      </c>
      <c r="AF357">
        <v>1892</v>
      </c>
      <c r="AG357">
        <v>1531025.2</v>
      </c>
      <c r="AH357">
        <v>16200</v>
      </c>
      <c r="AI357">
        <v>120012</v>
      </c>
      <c r="AJ357">
        <v>7887780</v>
      </c>
      <c r="AK357">
        <v>16640</v>
      </c>
      <c r="AL357">
        <v>75000</v>
      </c>
      <c r="AM357">
        <v>5036391</v>
      </c>
      <c r="AN357">
        <v>5070</v>
      </c>
      <c r="AO357">
        <v>215</v>
      </c>
      <c r="AP357">
        <v>0</v>
      </c>
      <c r="AQ357">
        <v>89354.42</v>
      </c>
      <c r="AR357">
        <v>132033</v>
      </c>
      <c r="AS357">
        <v>20556357.25</v>
      </c>
      <c r="AT357">
        <v>50000</v>
      </c>
      <c r="AU357">
        <v>143182.5</v>
      </c>
      <c r="AV357">
        <v>4486226.6900000004</v>
      </c>
      <c r="AW357">
        <v>899862.51</v>
      </c>
      <c r="AX357">
        <v>358201.7</v>
      </c>
      <c r="AY357">
        <v>136598.44</v>
      </c>
      <c r="AZ357">
        <v>145680.51999999999</v>
      </c>
      <c r="BA357">
        <v>176332</v>
      </c>
      <c r="BB357">
        <v>0</v>
      </c>
      <c r="BC357">
        <v>3820.19</v>
      </c>
      <c r="BD357">
        <v>0</v>
      </c>
      <c r="BE357">
        <v>335409.76</v>
      </c>
      <c r="BF357">
        <v>294357</v>
      </c>
      <c r="BG357">
        <v>10000</v>
      </c>
      <c r="BH357">
        <v>137646</v>
      </c>
      <c r="BI357">
        <v>10703</v>
      </c>
      <c r="BJ357">
        <v>502070</v>
      </c>
      <c r="BK357">
        <v>248813</v>
      </c>
      <c r="BL357">
        <v>326884.67</v>
      </c>
    </row>
    <row r="358" spans="1:64">
      <c r="A358" s="77">
        <v>2</v>
      </c>
      <c r="B358" s="78" t="s">
        <v>909</v>
      </c>
      <c r="C358" s="79" t="s">
        <v>910</v>
      </c>
      <c r="D358" s="79">
        <v>2.1</v>
      </c>
      <c r="E358" s="78" t="s">
        <v>945</v>
      </c>
      <c r="F358" s="78">
        <v>12</v>
      </c>
      <c r="G358" s="78" t="s">
        <v>945</v>
      </c>
      <c r="H358" s="30">
        <v>2111020199.1059999</v>
      </c>
      <c r="I358" s="32" t="s">
        <v>416</v>
      </c>
      <c r="J358">
        <f t="shared" si="5"/>
        <v>0</v>
      </c>
      <c r="K358">
        <v>129150</v>
      </c>
      <c r="T358">
        <v>26862</v>
      </c>
      <c r="U358">
        <v>80055</v>
      </c>
      <c r="X358">
        <v>79373</v>
      </c>
      <c r="Y358">
        <v>25855</v>
      </c>
      <c r="Z358">
        <v>513527.5</v>
      </c>
      <c r="AA358">
        <v>39390</v>
      </c>
      <c r="AB358">
        <v>0</v>
      </c>
      <c r="AC358">
        <v>54148.75</v>
      </c>
      <c r="AD358">
        <v>917</v>
      </c>
      <c r="AF358">
        <v>82282.5</v>
      </c>
      <c r="AG358">
        <v>45616</v>
      </c>
      <c r="AH358">
        <v>600</v>
      </c>
      <c r="AI358">
        <v>434069</v>
      </c>
      <c r="AJ358">
        <v>23072</v>
      </c>
      <c r="AK358">
        <v>288812.5</v>
      </c>
      <c r="AL358">
        <v>52841</v>
      </c>
      <c r="AM358">
        <v>48592</v>
      </c>
      <c r="AN358">
        <v>59701</v>
      </c>
      <c r="AP358">
        <v>70398</v>
      </c>
      <c r="AR358">
        <v>21958</v>
      </c>
      <c r="AS358">
        <v>57341.25</v>
      </c>
      <c r="AV358">
        <v>0</v>
      </c>
    </row>
    <row r="359" spans="1:64">
      <c r="A359" s="77">
        <v>2</v>
      </c>
      <c r="B359" s="78" t="s">
        <v>909</v>
      </c>
      <c r="C359" s="79" t="s">
        <v>910</v>
      </c>
      <c r="D359" s="79">
        <v>2.1</v>
      </c>
      <c r="E359" s="78" t="s">
        <v>945</v>
      </c>
      <c r="F359" s="338" t="s">
        <v>2591</v>
      </c>
      <c r="G359" s="78" t="s">
        <v>945</v>
      </c>
      <c r="H359" s="33">
        <v>2111020199.1070001</v>
      </c>
      <c r="I359" s="31" t="s">
        <v>417</v>
      </c>
      <c r="J359">
        <f t="shared" si="5"/>
        <v>3107.99</v>
      </c>
      <c r="K359">
        <v>364468.84</v>
      </c>
      <c r="L359">
        <v>11034.72</v>
      </c>
      <c r="M359">
        <v>27628.639999999999</v>
      </c>
      <c r="N359">
        <v>40018.15</v>
      </c>
      <c r="O359">
        <v>294589.68</v>
      </c>
      <c r="P359">
        <v>22322.01</v>
      </c>
      <c r="Q359">
        <v>101205.69</v>
      </c>
      <c r="R359">
        <v>105461.47</v>
      </c>
      <c r="S359">
        <v>42341.41</v>
      </c>
      <c r="T359">
        <v>22518.12</v>
      </c>
      <c r="U359">
        <v>34232.870000000003</v>
      </c>
      <c r="V359">
        <v>50280.02</v>
      </c>
      <c r="W359">
        <v>3107.99</v>
      </c>
      <c r="X359">
        <v>17587.09</v>
      </c>
      <c r="Y359">
        <v>34793.94</v>
      </c>
      <c r="AA359">
        <v>33656.639999999999</v>
      </c>
      <c r="AB359">
        <v>35824.550000000003</v>
      </c>
      <c r="AC359">
        <v>14125.63</v>
      </c>
      <c r="AD359">
        <v>0</v>
      </c>
      <c r="AE359">
        <v>171255.09</v>
      </c>
      <c r="AF359">
        <v>46272.93</v>
      </c>
      <c r="AG359">
        <v>74530.36</v>
      </c>
      <c r="AH359">
        <v>64418.01</v>
      </c>
      <c r="AI359">
        <v>89209.04</v>
      </c>
      <c r="AJ359">
        <v>35622.550000000003</v>
      </c>
      <c r="AK359">
        <v>47798.85</v>
      </c>
      <c r="AL359">
        <v>90242.36</v>
      </c>
      <c r="AM359">
        <v>140849.07</v>
      </c>
      <c r="AN359">
        <v>61210.41</v>
      </c>
      <c r="AO359">
        <v>141123.49</v>
      </c>
      <c r="AP359">
        <v>52209.01</v>
      </c>
      <c r="AQ359">
        <v>197441</v>
      </c>
      <c r="AR359">
        <v>35414.68</v>
      </c>
      <c r="AS359">
        <v>47481.91</v>
      </c>
      <c r="AT359">
        <v>30836.2</v>
      </c>
      <c r="AU359">
        <v>49593.89</v>
      </c>
      <c r="AV359">
        <v>74606.490000000005</v>
      </c>
      <c r="AW359">
        <v>88332.62</v>
      </c>
      <c r="AX359">
        <v>28101.67</v>
      </c>
      <c r="AY359">
        <v>22513.52</v>
      </c>
      <c r="AZ359">
        <v>64062.26</v>
      </c>
      <c r="BA359">
        <v>30440.75</v>
      </c>
      <c r="BB359">
        <v>17117.68</v>
      </c>
      <c r="BC359">
        <v>7202.51</v>
      </c>
      <c r="BD359">
        <v>14438.96</v>
      </c>
      <c r="BE359">
        <v>232142.83</v>
      </c>
      <c r="BF359">
        <v>88473.56</v>
      </c>
      <c r="BG359">
        <v>37742.720000000001</v>
      </c>
      <c r="BH359">
        <v>86433.02</v>
      </c>
      <c r="BI359">
        <v>25884.84</v>
      </c>
      <c r="BJ359">
        <v>55676.89</v>
      </c>
      <c r="BK359">
        <v>53629.86</v>
      </c>
      <c r="BL359">
        <v>29882.47</v>
      </c>
    </row>
    <row r="360" spans="1:64">
      <c r="A360" s="77">
        <v>2</v>
      </c>
      <c r="B360" s="78" t="s">
        <v>909</v>
      </c>
      <c r="C360" s="79" t="s">
        <v>910</v>
      </c>
      <c r="D360" s="79">
        <v>2.1</v>
      </c>
      <c r="E360" s="78" t="s">
        <v>945</v>
      </c>
      <c r="F360" s="78" t="s">
        <v>2592</v>
      </c>
      <c r="G360" s="78" t="s">
        <v>945</v>
      </c>
      <c r="H360" s="33">
        <v>2111020199.108</v>
      </c>
      <c r="I360" s="31" t="s">
        <v>418</v>
      </c>
      <c r="J360">
        <f t="shared" si="5"/>
        <v>0</v>
      </c>
      <c r="L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U360">
        <v>0</v>
      </c>
      <c r="V360">
        <v>0</v>
      </c>
      <c r="Y360">
        <v>0</v>
      </c>
      <c r="AC360">
        <v>5619</v>
      </c>
      <c r="AD360">
        <v>5084</v>
      </c>
      <c r="AG360">
        <v>0</v>
      </c>
      <c r="AH360">
        <v>1189</v>
      </c>
      <c r="AI360">
        <v>0</v>
      </c>
      <c r="AJ360">
        <v>8018.15</v>
      </c>
      <c r="AK360">
        <v>0</v>
      </c>
      <c r="AM360">
        <v>861.2</v>
      </c>
      <c r="AN360">
        <v>28170.5</v>
      </c>
      <c r="AO360">
        <v>0</v>
      </c>
      <c r="AR360">
        <v>1658.4</v>
      </c>
      <c r="AS360">
        <v>46989.68</v>
      </c>
      <c r="AT360">
        <v>0</v>
      </c>
      <c r="AU360">
        <v>0</v>
      </c>
      <c r="AV360">
        <v>0</v>
      </c>
      <c r="AX360">
        <v>11478.6</v>
      </c>
      <c r="AY360">
        <v>0</v>
      </c>
      <c r="AZ360">
        <v>0</v>
      </c>
      <c r="BA360">
        <v>0</v>
      </c>
      <c r="BB360">
        <v>2355</v>
      </c>
      <c r="BC360">
        <v>0</v>
      </c>
      <c r="BD360">
        <v>4600</v>
      </c>
      <c r="BE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</row>
    <row r="361" spans="1:64">
      <c r="A361" s="77">
        <v>2</v>
      </c>
      <c r="B361" s="78" t="s">
        <v>909</v>
      </c>
      <c r="C361" s="79" t="s">
        <v>910</v>
      </c>
      <c r="D361" s="79">
        <v>2.1</v>
      </c>
      <c r="E361" s="78" t="s">
        <v>945</v>
      </c>
      <c r="F361" s="338" t="s">
        <v>2590</v>
      </c>
      <c r="G361" s="78" t="s">
        <v>945</v>
      </c>
      <c r="H361" s="37">
        <v>2111020199.109</v>
      </c>
      <c r="I361" s="40" t="s">
        <v>419</v>
      </c>
      <c r="J361">
        <f t="shared" si="5"/>
        <v>31324</v>
      </c>
      <c r="N361">
        <v>0</v>
      </c>
      <c r="O361">
        <v>0</v>
      </c>
      <c r="P361">
        <v>0</v>
      </c>
      <c r="R361">
        <v>0</v>
      </c>
      <c r="V361">
        <v>0</v>
      </c>
      <c r="W361">
        <v>31324</v>
      </c>
      <c r="X361">
        <v>0</v>
      </c>
      <c r="AT361">
        <v>0</v>
      </c>
      <c r="AV361">
        <v>0</v>
      </c>
      <c r="BA361">
        <v>0</v>
      </c>
      <c r="BB361">
        <v>0</v>
      </c>
      <c r="BD361">
        <v>0</v>
      </c>
      <c r="BJ361">
        <v>0</v>
      </c>
    </row>
    <row r="362" spans="1:64">
      <c r="A362" s="77">
        <v>2</v>
      </c>
      <c r="B362" s="78" t="s">
        <v>909</v>
      </c>
      <c r="C362" s="79" t="s">
        <v>910</v>
      </c>
      <c r="D362" s="79">
        <v>2.1</v>
      </c>
      <c r="E362" s="78" t="s">
        <v>945</v>
      </c>
      <c r="F362" s="338" t="s">
        <v>2589</v>
      </c>
      <c r="G362" s="78" t="s">
        <v>945</v>
      </c>
      <c r="H362" s="37">
        <v>2111020199.1099999</v>
      </c>
      <c r="I362" s="40" t="s">
        <v>420</v>
      </c>
      <c r="J362">
        <f t="shared" si="5"/>
        <v>175352</v>
      </c>
      <c r="K362">
        <v>0</v>
      </c>
      <c r="L362">
        <v>0</v>
      </c>
      <c r="O362">
        <v>0</v>
      </c>
      <c r="Q362">
        <v>0</v>
      </c>
      <c r="R362">
        <v>28801</v>
      </c>
      <c r="U362">
        <v>0</v>
      </c>
      <c r="V362">
        <v>0</v>
      </c>
      <c r="W362">
        <v>175352</v>
      </c>
      <c r="X362">
        <v>14450</v>
      </c>
      <c r="Y362">
        <v>0</v>
      </c>
      <c r="Z362">
        <v>0</v>
      </c>
      <c r="AA362">
        <v>27654</v>
      </c>
      <c r="AB362">
        <v>36069</v>
      </c>
      <c r="AC362">
        <v>0</v>
      </c>
      <c r="AD362">
        <v>11111</v>
      </c>
      <c r="AF362">
        <v>41718</v>
      </c>
      <c r="AG362">
        <v>62350</v>
      </c>
      <c r="AH362">
        <v>42713</v>
      </c>
      <c r="AI362">
        <v>91437</v>
      </c>
      <c r="AJ362">
        <v>39992</v>
      </c>
      <c r="AK362">
        <v>0</v>
      </c>
      <c r="AL362">
        <v>60775</v>
      </c>
      <c r="AM362">
        <v>44934</v>
      </c>
      <c r="AN362">
        <v>46408</v>
      </c>
      <c r="AO362">
        <v>74444</v>
      </c>
      <c r="AP362">
        <v>46914</v>
      </c>
      <c r="AQ362">
        <v>0</v>
      </c>
      <c r="AR362">
        <v>19702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37344</v>
      </c>
      <c r="AY362">
        <v>0</v>
      </c>
      <c r="AZ362">
        <v>0</v>
      </c>
      <c r="BA362">
        <v>26744</v>
      </c>
      <c r="BB362">
        <v>11743</v>
      </c>
      <c r="BC362">
        <v>0</v>
      </c>
      <c r="BD362">
        <v>0</v>
      </c>
      <c r="BE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</row>
    <row r="363" spans="1:64">
      <c r="A363" s="85">
        <v>2</v>
      </c>
      <c r="B363" s="86" t="s">
        <v>909</v>
      </c>
      <c r="C363" s="58" t="s">
        <v>910</v>
      </c>
      <c r="D363" s="58">
        <v>2.1</v>
      </c>
      <c r="E363" s="86" t="s">
        <v>945</v>
      </c>
      <c r="F363" s="86" t="s">
        <v>2588</v>
      </c>
      <c r="G363" s="86" t="s">
        <v>945</v>
      </c>
      <c r="H363" s="57">
        <v>2111020199.201</v>
      </c>
      <c r="I363" s="58" t="s">
        <v>421</v>
      </c>
      <c r="J363">
        <f t="shared" si="5"/>
        <v>0</v>
      </c>
      <c r="K363">
        <v>0</v>
      </c>
      <c r="M363">
        <v>0</v>
      </c>
      <c r="S363">
        <v>0</v>
      </c>
      <c r="T363">
        <v>292285.03000000003</v>
      </c>
      <c r="V363">
        <v>0</v>
      </c>
      <c r="W363">
        <v>0</v>
      </c>
      <c r="AC363">
        <v>22100</v>
      </c>
      <c r="AE363">
        <v>14829718.76</v>
      </c>
      <c r="AO363">
        <v>0</v>
      </c>
      <c r="AS363">
        <v>9394163.6999999993</v>
      </c>
      <c r="AV363">
        <v>881893.87</v>
      </c>
      <c r="AW363">
        <v>2437564.65</v>
      </c>
      <c r="AX363">
        <v>0</v>
      </c>
      <c r="BD363">
        <v>0</v>
      </c>
      <c r="BE363">
        <v>53914.21</v>
      </c>
    </row>
    <row r="364" spans="1:64">
      <c r="A364" s="77">
        <v>2</v>
      </c>
      <c r="B364" s="78" t="s">
        <v>909</v>
      </c>
      <c r="C364" s="79" t="s">
        <v>59</v>
      </c>
      <c r="D364" s="79">
        <v>2.2000000000000002</v>
      </c>
      <c r="E364" s="78"/>
      <c r="F364" s="78">
        <v>11.2</v>
      </c>
      <c r="G364" s="79"/>
      <c r="H364" s="30">
        <v>2111020199.2019999</v>
      </c>
      <c r="I364" s="32" t="s">
        <v>422</v>
      </c>
      <c r="J364">
        <f t="shared" si="5"/>
        <v>210280</v>
      </c>
      <c r="K364">
        <v>828179.11</v>
      </c>
      <c r="O364">
        <v>0</v>
      </c>
      <c r="P364">
        <v>32180</v>
      </c>
      <c r="Q364">
        <v>0</v>
      </c>
      <c r="R364">
        <v>10100</v>
      </c>
      <c r="T364">
        <v>0</v>
      </c>
      <c r="U364">
        <v>5200</v>
      </c>
      <c r="W364">
        <v>210280</v>
      </c>
      <c r="X364">
        <v>854000</v>
      </c>
      <c r="Y364">
        <v>490000</v>
      </c>
      <c r="Z364">
        <v>0</v>
      </c>
      <c r="AA364">
        <v>0</v>
      </c>
      <c r="AG364">
        <v>34323</v>
      </c>
      <c r="AH364">
        <v>0</v>
      </c>
      <c r="AJ364">
        <v>222367</v>
      </c>
      <c r="AK364">
        <v>769350</v>
      </c>
      <c r="AL364">
        <v>103075</v>
      </c>
      <c r="AQ364">
        <v>1599002.21</v>
      </c>
      <c r="AR364">
        <v>9401</v>
      </c>
      <c r="AS364">
        <v>65230.84</v>
      </c>
      <c r="AT364">
        <v>308939.63</v>
      </c>
      <c r="AV364">
        <v>164002.09</v>
      </c>
      <c r="AW364">
        <v>549010</v>
      </c>
      <c r="AX364">
        <v>0</v>
      </c>
      <c r="AY364">
        <v>173476.58</v>
      </c>
      <c r="BA364">
        <v>198300</v>
      </c>
      <c r="BB364">
        <v>20000</v>
      </c>
      <c r="BC364">
        <v>143280</v>
      </c>
      <c r="BE364">
        <v>50385.79</v>
      </c>
      <c r="BI364">
        <v>1487.74</v>
      </c>
    </row>
    <row r="365" spans="1:64">
      <c r="A365" s="77">
        <v>2</v>
      </c>
      <c r="B365" s="78" t="s">
        <v>909</v>
      </c>
      <c r="C365" s="79" t="s">
        <v>910</v>
      </c>
      <c r="D365" s="79">
        <v>2.1</v>
      </c>
      <c r="E365" s="78" t="s">
        <v>945</v>
      </c>
      <c r="F365" s="78">
        <v>11.1</v>
      </c>
      <c r="G365" s="78" t="s">
        <v>945</v>
      </c>
      <c r="H365" s="30">
        <v>2111020199.204</v>
      </c>
      <c r="I365" s="32" t="s">
        <v>423</v>
      </c>
      <c r="J365">
        <f t="shared" si="5"/>
        <v>0</v>
      </c>
      <c r="K365">
        <v>0</v>
      </c>
      <c r="M365">
        <v>0</v>
      </c>
      <c r="N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AA365">
        <v>0</v>
      </c>
      <c r="AB365">
        <v>0</v>
      </c>
      <c r="AC365">
        <v>0</v>
      </c>
      <c r="AD365">
        <v>0</v>
      </c>
      <c r="AE365">
        <v>10285214.369999999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280706.55</v>
      </c>
      <c r="AU365">
        <v>0</v>
      </c>
      <c r="AV365">
        <v>0</v>
      </c>
      <c r="AW365">
        <v>490314.77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321745.42</v>
      </c>
      <c r="BF365">
        <v>0</v>
      </c>
      <c r="BG365">
        <v>0</v>
      </c>
      <c r="BH365">
        <v>0</v>
      </c>
      <c r="BI365">
        <v>0</v>
      </c>
      <c r="BJ365">
        <v>353474.93</v>
      </c>
      <c r="BK365">
        <v>0</v>
      </c>
      <c r="BL365">
        <v>0</v>
      </c>
    </row>
    <row r="366" spans="1:64">
      <c r="A366" s="77">
        <v>2</v>
      </c>
      <c r="B366" s="78" t="s">
        <v>909</v>
      </c>
      <c r="C366" s="79" t="s">
        <v>910</v>
      </c>
      <c r="D366" s="79">
        <v>2.1</v>
      </c>
      <c r="E366" s="78" t="s">
        <v>945</v>
      </c>
      <c r="F366" s="78">
        <v>11.1</v>
      </c>
      <c r="G366" s="78" t="s">
        <v>945</v>
      </c>
      <c r="H366" s="30">
        <v>2111020199.2049999</v>
      </c>
      <c r="I366" s="32" t="s">
        <v>424</v>
      </c>
      <c r="J366">
        <f t="shared" si="5"/>
        <v>0</v>
      </c>
      <c r="K366">
        <v>0</v>
      </c>
      <c r="Y366">
        <v>0</v>
      </c>
      <c r="Z366">
        <v>0</v>
      </c>
      <c r="AA366">
        <v>0</v>
      </c>
      <c r="AE366">
        <v>4160515</v>
      </c>
      <c r="AF366">
        <v>0</v>
      </c>
      <c r="AG366">
        <v>0</v>
      </c>
      <c r="AI366">
        <v>0</v>
      </c>
      <c r="AJ366">
        <v>0</v>
      </c>
      <c r="AK366">
        <v>0</v>
      </c>
      <c r="AL366">
        <v>0</v>
      </c>
      <c r="AO366">
        <v>0</v>
      </c>
      <c r="AU366">
        <v>0</v>
      </c>
      <c r="AX366">
        <v>0</v>
      </c>
      <c r="BC366">
        <v>0</v>
      </c>
      <c r="BH366">
        <v>0</v>
      </c>
    </row>
    <row r="367" spans="1:64">
      <c r="A367" s="77">
        <v>2</v>
      </c>
      <c r="B367" s="78" t="s">
        <v>909</v>
      </c>
      <c r="C367" s="79" t="s">
        <v>910</v>
      </c>
      <c r="D367" s="79">
        <v>2.1</v>
      </c>
      <c r="E367" s="78" t="s">
        <v>945</v>
      </c>
      <c r="F367" s="78">
        <v>11.1</v>
      </c>
      <c r="G367" s="78" t="s">
        <v>945</v>
      </c>
      <c r="H367" s="33">
        <v>2111020199.2060001</v>
      </c>
      <c r="I367" s="31" t="s">
        <v>425</v>
      </c>
      <c r="J367">
        <f t="shared" si="5"/>
        <v>0</v>
      </c>
      <c r="K367">
        <v>0</v>
      </c>
      <c r="M367">
        <v>0</v>
      </c>
      <c r="P367">
        <v>120000</v>
      </c>
      <c r="Q367">
        <v>738820</v>
      </c>
      <c r="R367">
        <v>3618302.6</v>
      </c>
      <c r="S367">
        <v>809750</v>
      </c>
      <c r="U367">
        <v>0</v>
      </c>
      <c r="V367">
        <v>0</v>
      </c>
      <c r="W367">
        <v>0</v>
      </c>
      <c r="X367">
        <v>0</v>
      </c>
      <c r="AB367">
        <v>290989.45</v>
      </c>
      <c r="AC367">
        <v>184110</v>
      </c>
      <c r="AD367">
        <v>49334.65</v>
      </c>
      <c r="AF367">
        <v>985090.53</v>
      </c>
      <c r="AG367">
        <v>6325515.0499999998</v>
      </c>
      <c r="AH367">
        <v>334209.03000000003</v>
      </c>
      <c r="AI367">
        <v>1668175</v>
      </c>
      <c r="AJ367">
        <v>0</v>
      </c>
      <c r="AL367">
        <v>4600000</v>
      </c>
      <c r="AM367">
        <v>0</v>
      </c>
      <c r="AO367">
        <v>1380728</v>
      </c>
      <c r="AP367">
        <v>6217705.0099999998</v>
      </c>
      <c r="AQ367">
        <v>4435248.47</v>
      </c>
      <c r="AR367">
        <v>7654132.6200000001</v>
      </c>
      <c r="AS367">
        <v>2098368.7000000002</v>
      </c>
      <c r="AT367">
        <v>2170245.7599999998</v>
      </c>
      <c r="AU367">
        <v>0</v>
      </c>
      <c r="AV367">
        <v>0</v>
      </c>
      <c r="AX367">
        <v>0</v>
      </c>
      <c r="AZ367">
        <v>0</v>
      </c>
      <c r="BA367">
        <v>370395</v>
      </c>
      <c r="BB367">
        <v>1713539.16</v>
      </c>
      <c r="BC367">
        <v>66559</v>
      </c>
      <c r="BD367">
        <v>53097.26</v>
      </c>
      <c r="BF367">
        <v>0</v>
      </c>
      <c r="BH367">
        <v>0</v>
      </c>
    </row>
    <row r="368" spans="1:64">
      <c r="A368" s="77">
        <v>2</v>
      </c>
      <c r="B368" s="78" t="s">
        <v>909</v>
      </c>
      <c r="C368" s="79" t="s">
        <v>910</v>
      </c>
      <c r="D368" s="79">
        <v>2.1</v>
      </c>
      <c r="E368" s="78" t="s">
        <v>945</v>
      </c>
      <c r="F368" s="338" t="s">
        <v>2584</v>
      </c>
      <c r="G368" s="78" t="s">
        <v>945</v>
      </c>
      <c r="H368" s="33">
        <v>2111020199.3010001</v>
      </c>
      <c r="I368" s="31" t="s">
        <v>426</v>
      </c>
      <c r="J368">
        <f t="shared" si="5"/>
        <v>8569497.7599999998</v>
      </c>
      <c r="K368">
        <v>7320971.4000000004</v>
      </c>
      <c r="V368">
        <v>0</v>
      </c>
      <c r="W368">
        <v>8569497.7599999998</v>
      </c>
      <c r="AE368">
        <v>35429639.719999999</v>
      </c>
      <c r="AS368">
        <v>7677354.4400000004</v>
      </c>
      <c r="BE368">
        <v>1782276.78</v>
      </c>
    </row>
    <row r="369" spans="1:64">
      <c r="A369" s="77">
        <v>2</v>
      </c>
      <c r="B369" s="78" t="s">
        <v>909</v>
      </c>
      <c r="C369" s="79" t="s">
        <v>910</v>
      </c>
      <c r="D369" s="79">
        <v>2.1</v>
      </c>
      <c r="E369" s="78" t="s">
        <v>945</v>
      </c>
      <c r="F369" s="78" t="s">
        <v>2586</v>
      </c>
      <c r="G369" s="78" t="s">
        <v>945</v>
      </c>
      <c r="H369" s="33">
        <v>2111020199.3039999</v>
      </c>
      <c r="I369" s="31" t="s">
        <v>427</v>
      </c>
      <c r="J369">
        <f t="shared" si="5"/>
        <v>4107613.13</v>
      </c>
      <c r="K369">
        <v>7417356.9299999997</v>
      </c>
      <c r="W369">
        <v>4107613.13</v>
      </c>
      <c r="AE369">
        <v>4803972.58</v>
      </c>
      <c r="AS369">
        <v>6548357.6900000004</v>
      </c>
      <c r="BE369">
        <v>5715887.4800000004</v>
      </c>
    </row>
    <row r="370" spans="1:64">
      <c r="A370" s="77">
        <v>2</v>
      </c>
      <c r="B370" s="78" t="s">
        <v>909</v>
      </c>
      <c r="C370" s="79" t="s">
        <v>910</v>
      </c>
      <c r="D370" s="79">
        <v>2.1</v>
      </c>
      <c r="E370" s="78" t="s">
        <v>945</v>
      </c>
      <c r="F370" s="78" t="s">
        <v>2593</v>
      </c>
      <c r="G370" s="78" t="s">
        <v>945</v>
      </c>
      <c r="H370" s="33">
        <v>2111020199.5009999</v>
      </c>
      <c r="I370" s="31" t="s">
        <v>428</v>
      </c>
      <c r="J370">
        <f t="shared" si="5"/>
        <v>3350</v>
      </c>
      <c r="K370">
        <v>48504.5</v>
      </c>
      <c r="L370">
        <v>0</v>
      </c>
      <c r="M370">
        <v>75</v>
      </c>
      <c r="N370">
        <v>635</v>
      </c>
      <c r="O370">
        <v>8412</v>
      </c>
      <c r="P370">
        <v>32114</v>
      </c>
      <c r="Q370">
        <v>2107</v>
      </c>
      <c r="R370">
        <v>5230</v>
      </c>
      <c r="S370">
        <v>145648</v>
      </c>
      <c r="T370">
        <v>0</v>
      </c>
      <c r="U370">
        <v>0</v>
      </c>
      <c r="V370">
        <v>747</v>
      </c>
      <c r="W370">
        <v>3350</v>
      </c>
      <c r="X370">
        <v>3228</v>
      </c>
      <c r="Z370">
        <v>3566</v>
      </c>
      <c r="AA370">
        <v>40576</v>
      </c>
      <c r="AB370">
        <v>2747</v>
      </c>
      <c r="AC370">
        <v>0</v>
      </c>
      <c r="AE370">
        <v>150050</v>
      </c>
      <c r="AF370">
        <v>139348.84</v>
      </c>
      <c r="AG370">
        <v>19613</v>
      </c>
      <c r="AH370">
        <v>27397</v>
      </c>
      <c r="AI370">
        <v>56623.5</v>
      </c>
      <c r="AJ370">
        <v>6846</v>
      </c>
      <c r="AK370">
        <v>3582</v>
      </c>
      <c r="AL370">
        <v>23465</v>
      </c>
      <c r="AM370">
        <v>3552</v>
      </c>
      <c r="AN370">
        <v>32200</v>
      </c>
      <c r="AO370">
        <v>57564</v>
      </c>
      <c r="AP370">
        <v>30201</v>
      </c>
      <c r="AQ370">
        <v>5308</v>
      </c>
      <c r="AS370">
        <v>387</v>
      </c>
      <c r="AU370">
        <v>3710</v>
      </c>
      <c r="AV370">
        <v>-31882</v>
      </c>
      <c r="AW370">
        <v>260</v>
      </c>
      <c r="AX370">
        <v>2618</v>
      </c>
      <c r="AZ370">
        <v>23559</v>
      </c>
      <c r="BA370">
        <v>210</v>
      </c>
      <c r="BE370">
        <v>43240.75</v>
      </c>
      <c r="BG370">
        <v>0</v>
      </c>
      <c r="BH370">
        <v>42</v>
      </c>
      <c r="BJ370">
        <v>563320</v>
      </c>
      <c r="BK370">
        <v>130</v>
      </c>
    </row>
    <row r="371" spans="1:64">
      <c r="A371" s="77">
        <v>2</v>
      </c>
      <c r="B371" s="78" t="s">
        <v>909</v>
      </c>
      <c r="C371" s="79" t="s">
        <v>910</v>
      </c>
      <c r="D371" s="79">
        <v>2.1</v>
      </c>
      <c r="E371" s="78" t="s">
        <v>945</v>
      </c>
      <c r="F371" s="78" t="s">
        <v>2585</v>
      </c>
      <c r="G371" s="78" t="s">
        <v>945</v>
      </c>
      <c r="H371" s="30">
        <v>2111020199.5020001</v>
      </c>
      <c r="I371" s="32" t="s">
        <v>429</v>
      </c>
      <c r="J371">
        <f t="shared" si="5"/>
        <v>8086</v>
      </c>
      <c r="K371">
        <v>33714</v>
      </c>
      <c r="L371">
        <v>0</v>
      </c>
      <c r="M371">
        <v>193</v>
      </c>
      <c r="N371">
        <v>1665</v>
      </c>
      <c r="O371">
        <v>22111</v>
      </c>
      <c r="P371">
        <v>88291</v>
      </c>
      <c r="Q371">
        <v>5165</v>
      </c>
      <c r="R371">
        <v>14020</v>
      </c>
      <c r="S371">
        <v>43488.71</v>
      </c>
      <c r="T371">
        <v>0</v>
      </c>
      <c r="U371">
        <v>0</v>
      </c>
      <c r="V371">
        <v>1765</v>
      </c>
      <c r="W371">
        <v>8086</v>
      </c>
      <c r="X371">
        <v>8066</v>
      </c>
      <c r="Z371">
        <v>11674</v>
      </c>
      <c r="AA371">
        <v>11014</v>
      </c>
      <c r="AB371">
        <v>6991</v>
      </c>
      <c r="AC371">
        <v>0</v>
      </c>
      <c r="AE371">
        <v>289586</v>
      </c>
      <c r="AG371">
        <v>8823</v>
      </c>
      <c r="AH371">
        <v>879</v>
      </c>
      <c r="AI371">
        <v>32707</v>
      </c>
      <c r="AJ371">
        <v>26044</v>
      </c>
      <c r="AK371">
        <v>49268</v>
      </c>
      <c r="AL371">
        <v>112</v>
      </c>
      <c r="AM371">
        <v>1342</v>
      </c>
      <c r="AN371">
        <v>157</v>
      </c>
      <c r="AO371">
        <v>14701</v>
      </c>
      <c r="AP371">
        <v>2906</v>
      </c>
      <c r="AQ371">
        <v>8719.23</v>
      </c>
      <c r="AS371">
        <v>557</v>
      </c>
      <c r="AU371">
        <v>671</v>
      </c>
      <c r="AV371">
        <v>48210.63</v>
      </c>
      <c r="AW371">
        <v>700</v>
      </c>
      <c r="AX371">
        <v>23246</v>
      </c>
      <c r="AZ371">
        <v>25443</v>
      </c>
      <c r="BA371">
        <v>535</v>
      </c>
      <c r="BH371">
        <v>107</v>
      </c>
      <c r="BK371">
        <v>350</v>
      </c>
    </row>
    <row r="372" spans="1:64">
      <c r="A372" s="77">
        <v>2</v>
      </c>
      <c r="B372" s="78" t="s">
        <v>909</v>
      </c>
      <c r="C372" s="79" t="s">
        <v>910</v>
      </c>
      <c r="D372" s="79">
        <v>2.1</v>
      </c>
      <c r="E372" s="78" t="s">
        <v>945</v>
      </c>
      <c r="F372" s="78" t="s">
        <v>2587</v>
      </c>
      <c r="G372" s="78" t="s">
        <v>945</v>
      </c>
      <c r="H372" s="30">
        <v>2111020199.503</v>
      </c>
      <c r="I372" s="32" t="s">
        <v>430</v>
      </c>
      <c r="J372">
        <f t="shared" si="5"/>
        <v>5238</v>
      </c>
      <c r="K372">
        <v>21412.799999999999</v>
      </c>
      <c r="L372">
        <v>0</v>
      </c>
      <c r="M372">
        <v>117</v>
      </c>
      <c r="N372">
        <v>997</v>
      </c>
      <c r="O372">
        <v>13233</v>
      </c>
      <c r="P372">
        <v>50473</v>
      </c>
      <c r="Q372">
        <v>3305</v>
      </c>
      <c r="R372">
        <v>8272</v>
      </c>
      <c r="S372">
        <v>77424.679999999993</v>
      </c>
      <c r="T372">
        <v>0</v>
      </c>
      <c r="U372">
        <v>0</v>
      </c>
      <c r="V372">
        <v>1169</v>
      </c>
      <c r="W372">
        <v>5238</v>
      </c>
      <c r="X372">
        <v>5032</v>
      </c>
      <c r="Z372">
        <v>63174</v>
      </c>
      <c r="AA372">
        <v>16499</v>
      </c>
      <c r="AB372">
        <v>7869</v>
      </c>
      <c r="AC372">
        <v>0</v>
      </c>
      <c r="AE372">
        <v>279915.65000000002</v>
      </c>
      <c r="AF372">
        <v>319539</v>
      </c>
      <c r="AG372">
        <v>33122</v>
      </c>
      <c r="AH372">
        <v>66332</v>
      </c>
      <c r="AI372">
        <v>83065</v>
      </c>
      <c r="AJ372">
        <v>23089</v>
      </c>
      <c r="AL372">
        <v>40308</v>
      </c>
      <c r="AM372">
        <v>6032</v>
      </c>
      <c r="AN372">
        <v>26965.67</v>
      </c>
      <c r="AO372">
        <v>111038</v>
      </c>
      <c r="AP372">
        <v>51754</v>
      </c>
      <c r="AQ372">
        <v>6386</v>
      </c>
      <c r="AS372">
        <v>381</v>
      </c>
      <c r="AU372">
        <v>6339</v>
      </c>
      <c r="AV372">
        <v>-16688</v>
      </c>
      <c r="AW372">
        <v>412</v>
      </c>
      <c r="AX372">
        <v>33973</v>
      </c>
      <c r="AZ372">
        <v>64249</v>
      </c>
      <c r="BA372">
        <v>325</v>
      </c>
      <c r="BH372">
        <v>65</v>
      </c>
      <c r="BK372">
        <v>206</v>
      </c>
    </row>
    <row r="373" spans="1:64">
      <c r="A373" s="77">
        <v>2</v>
      </c>
      <c r="B373" s="78" t="s">
        <v>909</v>
      </c>
      <c r="C373" s="79" t="s">
        <v>910</v>
      </c>
      <c r="D373" s="79">
        <v>2.1</v>
      </c>
      <c r="E373" s="78" t="s">
        <v>945</v>
      </c>
      <c r="F373" s="78">
        <v>12</v>
      </c>
      <c r="G373" s="78"/>
      <c r="H373" s="30">
        <v>2112010101.1010001</v>
      </c>
      <c r="I373" s="32" t="s">
        <v>431</v>
      </c>
      <c r="J373">
        <f t="shared" si="5"/>
        <v>0</v>
      </c>
      <c r="AC373">
        <v>310493.81</v>
      </c>
      <c r="AV373">
        <v>8000</v>
      </c>
      <c r="AX373">
        <v>107</v>
      </c>
      <c r="AY373">
        <v>58147.07</v>
      </c>
      <c r="BK373">
        <v>24750</v>
      </c>
    </row>
    <row r="374" spans="1:64">
      <c r="A374" s="77">
        <v>2</v>
      </c>
      <c r="B374" s="78" t="s">
        <v>909</v>
      </c>
      <c r="C374" s="79" t="s">
        <v>910</v>
      </c>
      <c r="D374" s="79">
        <v>2.1</v>
      </c>
      <c r="E374" s="78" t="s">
        <v>945</v>
      </c>
      <c r="F374" s="78">
        <v>12</v>
      </c>
      <c r="G374" s="78"/>
      <c r="H374" s="30">
        <v>2112010102.1010001</v>
      </c>
      <c r="I374" s="32" t="s">
        <v>432</v>
      </c>
      <c r="J374">
        <f t="shared" si="5"/>
        <v>0</v>
      </c>
    </row>
    <row r="375" spans="1:64">
      <c r="A375" s="77">
        <v>2</v>
      </c>
      <c r="B375" s="78" t="s">
        <v>909</v>
      </c>
      <c r="C375" s="79" t="s">
        <v>910</v>
      </c>
      <c r="D375" s="79">
        <v>2.1</v>
      </c>
      <c r="E375" s="78" t="s">
        <v>945</v>
      </c>
      <c r="F375" s="78">
        <v>12</v>
      </c>
      <c r="G375" s="78" t="s">
        <v>945</v>
      </c>
      <c r="H375" s="33">
        <v>2112010199.1010001</v>
      </c>
      <c r="I375" s="31" t="s">
        <v>433</v>
      </c>
      <c r="J375">
        <f t="shared" si="5"/>
        <v>0</v>
      </c>
      <c r="AE375">
        <v>23117205.890000001</v>
      </c>
    </row>
    <row r="376" spans="1:64">
      <c r="A376" s="77">
        <v>2</v>
      </c>
      <c r="B376" s="78" t="s">
        <v>909</v>
      </c>
      <c r="C376" s="79" t="s">
        <v>910</v>
      </c>
      <c r="D376" s="79">
        <v>2.1</v>
      </c>
      <c r="E376" s="78" t="s">
        <v>945</v>
      </c>
      <c r="F376" s="78">
        <v>12</v>
      </c>
      <c r="G376" s="78" t="s">
        <v>945</v>
      </c>
      <c r="H376" s="33">
        <v>2112010199.102</v>
      </c>
      <c r="I376" s="31" t="s">
        <v>434</v>
      </c>
      <c r="J376">
        <f t="shared" si="5"/>
        <v>1606646.47</v>
      </c>
      <c r="K376">
        <v>3935675.95</v>
      </c>
      <c r="L376">
        <v>169642.75</v>
      </c>
      <c r="M376">
        <v>482555.95</v>
      </c>
      <c r="N376">
        <v>665829</v>
      </c>
      <c r="O376">
        <v>325210</v>
      </c>
      <c r="P376">
        <v>367882.78</v>
      </c>
      <c r="Q376">
        <v>255870</v>
      </c>
      <c r="R376">
        <v>380832.45</v>
      </c>
      <c r="S376">
        <v>49920</v>
      </c>
      <c r="T376">
        <v>269642.88</v>
      </c>
      <c r="U376">
        <v>52540</v>
      </c>
      <c r="V376">
        <v>214870</v>
      </c>
      <c r="W376">
        <v>1606646.47</v>
      </c>
      <c r="X376">
        <v>700940</v>
      </c>
      <c r="Y376">
        <v>205954</v>
      </c>
      <c r="Z376">
        <v>124563.5</v>
      </c>
      <c r="AA376">
        <v>793727</v>
      </c>
      <c r="AB376">
        <v>329262</v>
      </c>
      <c r="AD376">
        <v>119720</v>
      </c>
      <c r="AE376">
        <v>14292219.550000001</v>
      </c>
      <c r="AF376">
        <v>24000</v>
      </c>
      <c r="AJ376">
        <v>510724</v>
      </c>
      <c r="AL376">
        <v>0</v>
      </c>
      <c r="AN376">
        <v>93850</v>
      </c>
      <c r="AO376">
        <v>1301864.1499999999</v>
      </c>
      <c r="AP376">
        <v>950</v>
      </c>
      <c r="AR376">
        <v>333034</v>
      </c>
      <c r="AS376">
        <v>1021835.18</v>
      </c>
      <c r="AT376">
        <v>378857</v>
      </c>
      <c r="AV376">
        <v>1129639.47</v>
      </c>
      <c r="AW376">
        <v>247202.5</v>
      </c>
      <c r="AX376">
        <v>227472.3</v>
      </c>
      <c r="AZ376">
        <v>228513</v>
      </c>
      <c r="BA376">
        <v>71822.8</v>
      </c>
      <c r="BB376">
        <v>50305</v>
      </c>
      <c r="BC376">
        <v>102428.5</v>
      </c>
      <c r="BD376">
        <v>94790</v>
      </c>
      <c r="BE376">
        <v>3506483.5</v>
      </c>
      <c r="BF376">
        <v>271172.40000000002</v>
      </c>
      <c r="BG376">
        <v>229750</v>
      </c>
      <c r="BH376">
        <v>286775</v>
      </c>
      <c r="BI376">
        <v>28488</v>
      </c>
      <c r="BJ376">
        <v>445893.7</v>
      </c>
      <c r="BK376">
        <v>126913</v>
      </c>
      <c r="BL376">
        <v>110761.05</v>
      </c>
    </row>
    <row r="377" spans="1:64">
      <c r="A377" s="77">
        <v>2</v>
      </c>
      <c r="B377" s="78" t="s">
        <v>909</v>
      </c>
      <c r="C377" s="79" t="s">
        <v>910</v>
      </c>
      <c r="D377" s="79">
        <v>2.1</v>
      </c>
      <c r="E377" s="78" t="s">
        <v>945</v>
      </c>
      <c r="F377" s="78">
        <v>12</v>
      </c>
      <c r="G377" s="78" t="s">
        <v>945</v>
      </c>
      <c r="H377" s="33">
        <v>2112010199.1029999</v>
      </c>
      <c r="I377" s="31" t="s">
        <v>435</v>
      </c>
      <c r="J377">
        <f t="shared" si="5"/>
        <v>0</v>
      </c>
    </row>
    <row r="378" spans="1:64">
      <c r="A378" s="77">
        <v>2</v>
      </c>
      <c r="B378" s="78" t="s">
        <v>909</v>
      </c>
      <c r="C378" s="79" t="s">
        <v>910</v>
      </c>
      <c r="D378" s="79">
        <v>2.1</v>
      </c>
      <c r="E378" s="78" t="s">
        <v>945</v>
      </c>
      <c r="F378" s="78">
        <v>12</v>
      </c>
      <c r="G378" s="78" t="s">
        <v>945</v>
      </c>
      <c r="H378" s="33">
        <v>2112010199.1040001</v>
      </c>
      <c r="I378" s="31" t="s">
        <v>436</v>
      </c>
      <c r="J378">
        <f t="shared" si="5"/>
        <v>0</v>
      </c>
    </row>
    <row r="379" spans="1:64">
      <c r="A379" s="77">
        <v>2</v>
      </c>
      <c r="B379" s="78" t="s">
        <v>909</v>
      </c>
      <c r="C379" s="79" t="s">
        <v>910</v>
      </c>
      <c r="D379" s="79">
        <v>2.1</v>
      </c>
      <c r="E379" s="78" t="s">
        <v>945</v>
      </c>
      <c r="F379" s="78">
        <v>12</v>
      </c>
      <c r="G379" s="78"/>
      <c r="H379" s="33">
        <v>2116010104.1010001</v>
      </c>
      <c r="I379" s="31" t="s">
        <v>437</v>
      </c>
      <c r="J379">
        <f t="shared" si="5"/>
        <v>0</v>
      </c>
      <c r="W379">
        <v>0</v>
      </c>
      <c r="AE379">
        <v>0</v>
      </c>
    </row>
    <row r="380" spans="1:64">
      <c r="A380" s="77">
        <v>2</v>
      </c>
      <c r="B380" s="78" t="s">
        <v>909</v>
      </c>
      <c r="C380" s="79" t="s">
        <v>910</v>
      </c>
      <c r="D380" s="79">
        <v>2.1</v>
      </c>
      <c r="E380" s="78" t="s">
        <v>945</v>
      </c>
      <c r="F380" s="78">
        <v>12</v>
      </c>
      <c r="G380" s="78"/>
      <c r="H380" s="33">
        <v>2116010199.1010001</v>
      </c>
      <c r="I380" s="31" t="s">
        <v>438</v>
      </c>
      <c r="J380">
        <f t="shared" si="5"/>
        <v>0</v>
      </c>
      <c r="Z380">
        <v>28875</v>
      </c>
      <c r="AI380">
        <v>501200</v>
      </c>
      <c r="AV380">
        <v>56512.75</v>
      </c>
      <c r="AW380">
        <v>265585</v>
      </c>
    </row>
    <row r="381" spans="1:64">
      <c r="A381" s="77">
        <v>2</v>
      </c>
      <c r="B381" s="78" t="s">
        <v>909</v>
      </c>
      <c r="C381" s="79" t="s">
        <v>910</v>
      </c>
      <c r="D381" s="79">
        <v>2.1</v>
      </c>
      <c r="E381" s="78" t="s">
        <v>945</v>
      </c>
      <c r="F381" s="78">
        <v>12</v>
      </c>
      <c r="G381" s="78"/>
      <c r="H381" s="30">
        <v>2116010199.102</v>
      </c>
      <c r="I381" s="32" t="s">
        <v>439</v>
      </c>
      <c r="J381">
        <f t="shared" si="5"/>
        <v>0</v>
      </c>
    </row>
    <row r="382" spans="1:64">
      <c r="A382" s="77">
        <v>2</v>
      </c>
      <c r="B382" s="78" t="s">
        <v>909</v>
      </c>
      <c r="C382" s="79" t="s">
        <v>59</v>
      </c>
      <c r="D382" s="79">
        <v>2.2000000000000002</v>
      </c>
      <c r="E382" s="78"/>
      <c r="F382" s="79">
        <v>13</v>
      </c>
      <c r="G382" s="79"/>
      <c r="H382" s="30">
        <v>2202010101.1009998</v>
      </c>
      <c r="I382" s="31" t="s">
        <v>440</v>
      </c>
      <c r="J382">
        <f t="shared" si="5"/>
        <v>0</v>
      </c>
    </row>
    <row r="383" spans="1:64">
      <c r="A383" s="77">
        <v>2</v>
      </c>
      <c r="B383" s="78" t="s">
        <v>909</v>
      </c>
      <c r="C383" s="79" t="s">
        <v>59</v>
      </c>
      <c r="D383" s="79">
        <v>2.2000000000000002</v>
      </c>
      <c r="E383" s="78"/>
      <c r="F383" s="79">
        <v>13</v>
      </c>
      <c r="G383" s="79" t="s">
        <v>945</v>
      </c>
      <c r="H383" s="50">
        <v>2203010101.1009998</v>
      </c>
      <c r="I383" s="56" t="s">
        <v>441</v>
      </c>
      <c r="J383">
        <f t="shared" si="5"/>
        <v>0</v>
      </c>
    </row>
    <row r="384" spans="1:64">
      <c r="A384" s="77">
        <v>2</v>
      </c>
      <c r="B384" s="78" t="s">
        <v>909</v>
      </c>
      <c r="C384" s="79" t="s">
        <v>59</v>
      </c>
      <c r="D384" s="79">
        <v>2.2000000000000002</v>
      </c>
      <c r="E384" s="78" t="s">
        <v>945</v>
      </c>
      <c r="F384" s="79">
        <v>13</v>
      </c>
      <c r="G384" s="79" t="s">
        <v>945</v>
      </c>
      <c r="H384" s="30">
        <v>2208010101.1009998</v>
      </c>
      <c r="I384" s="32" t="s">
        <v>442</v>
      </c>
      <c r="J384">
        <f t="shared" si="5"/>
        <v>1272779.1000000001</v>
      </c>
      <c r="W384">
        <v>1272779.1000000001</v>
      </c>
    </row>
    <row r="385" spans="1:64">
      <c r="A385" s="77">
        <v>2</v>
      </c>
      <c r="B385" s="78" t="s">
        <v>909</v>
      </c>
      <c r="C385" s="79" t="s">
        <v>59</v>
      </c>
      <c r="D385" s="79">
        <v>2.2000000000000002</v>
      </c>
      <c r="E385" s="78" t="s">
        <v>945</v>
      </c>
      <c r="F385" s="79">
        <v>13</v>
      </c>
      <c r="G385" s="79" t="s">
        <v>945</v>
      </c>
      <c r="H385" s="30">
        <v>2208010102.1009998</v>
      </c>
      <c r="I385" s="32" t="s">
        <v>443</v>
      </c>
      <c r="J385">
        <f t="shared" si="5"/>
        <v>0</v>
      </c>
    </row>
    <row r="386" spans="1:64">
      <c r="A386" s="77">
        <v>2</v>
      </c>
      <c r="B386" s="78" t="s">
        <v>909</v>
      </c>
      <c r="C386" s="79" t="s">
        <v>59</v>
      </c>
      <c r="D386" s="79">
        <v>2.2000000000000002</v>
      </c>
      <c r="E386" s="78" t="s">
        <v>945</v>
      </c>
      <c r="F386" s="79">
        <v>13</v>
      </c>
      <c r="G386" s="79" t="s">
        <v>945</v>
      </c>
      <c r="H386" s="33">
        <v>2208010103.1009998</v>
      </c>
      <c r="I386" s="31" t="s">
        <v>444</v>
      </c>
      <c r="J386">
        <f t="shared" si="5"/>
        <v>0</v>
      </c>
      <c r="AE386">
        <v>60000</v>
      </c>
    </row>
    <row r="387" spans="1:64">
      <c r="A387" s="77">
        <v>2</v>
      </c>
      <c r="B387" s="78" t="s">
        <v>909</v>
      </c>
      <c r="C387" s="79" t="s">
        <v>59</v>
      </c>
      <c r="D387" s="79">
        <v>2.2000000000000002</v>
      </c>
      <c r="E387" s="78"/>
      <c r="F387" s="79">
        <v>13</v>
      </c>
      <c r="G387" s="79"/>
      <c r="H387" s="33">
        <v>2213010101.1009998</v>
      </c>
      <c r="I387" s="31" t="s">
        <v>445</v>
      </c>
      <c r="J387">
        <f t="shared" si="5"/>
        <v>1870525.06</v>
      </c>
      <c r="K387">
        <v>10407582</v>
      </c>
      <c r="M387">
        <v>236010</v>
      </c>
      <c r="S387">
        <v>50000</v>
      </c>
      <c r="T387">
        <v>504000</v>
      </c>
      <c r="W387">
        <v>1870525.06</v>
      </c>
      <c r="AE387">
        <v>100000</v>
      </c>
      <c r="AH387">
        <v>2435448.38</v>
      </c>
      <c r="AK387">
        <v>2773928.3</v>
      </c>
      <c r="AP387">
        <v>100123.37</v>
      </c>
      <c r="AS387">
        <v>1618886.69</v>
      </c>
      <c r="AU387">
        <v>100000</v>
      </c>
      <c r="AV387">
        <v>6836277.29</v>
      </c>
      <c r="AY387">
        <v>155012.45000000001</v>
      </c>
      <c r="AZ387">
        <v>1452036.68</v>
      </c>
      <c r="BB387">
        <v>185528.85</v>
      </c>
      <c r="BE387">
        <v>52276063.850000001</v>
      </c>
      <c r="BG387">
        <v>393714.55</v>
      </c>
      <c r="BI387">
        <v>494736</v>
      </c>
      <c r="BJ387">
        <v>1693296.82</v>
      </c>
      <c r="BK387">
        <v>1056842.72</v>
      </c>
    </row>
    <row r="388" spans="1:64">
      <c r="A388" s="77">
        <v>2</v>
      </c>
      <c r="B388" s="78" t="s">
        <v>909</v>
      </c>
      <c r="C388" s="79" t="s">
        <v>59</v>
      </c>
      <c r="D388" s="79">
        <v>2.2000000000000002</v>
      </c>
      <c r="E388" s="78"/>
      <c r="F388" s="79">
        <v>13</v>
      </c>
      <c r="G388" s="79"/>
      <c r="H388" s="33">
        <v>2213010101.1030002</v>
      </c>
      <c r="I388" s="31" t="s">
        <v>446</v>
      </c>
      <c r="J388">
        <f t="shared" ref="J388:J451" si="6">SUMIF($K$1:$BL$1,$J$1,$K388:$BL388)</f>
        <v>27381926.370000001</v>
      </c>
      <c r="K388">
        <v>8591028.8300000001</v>
      </c>
      <c r="M388">
        <v>14184.3</v>
      </c>
      <c r="Q388">
        <v>534466.56000000006</v>
      </c>
      <c r="R388">
        <v>192079.66</v>
      </c>
      <c r="S388">
        <v>515371.56</v>
      </c>
      <c r="U388">
        <v>265704.67</v>
      </c>
      <c r="V388">
        <v>7950474.2300000004</v>
      </c>
      <c r="W388">
        <v>27381926.370000001</v>
      </c>
      <c r="X388">
        <v>31240.55</v>
      </c>
      <c r="Z388">
        <v>0</v>
      </c>
      <c r="AE388">
        <v>28943378.16</v>
      </c>
      <c r="AF388">
        <v>87739.07</v>
      </c>
      <c r="AG388">
        <v>2202528.02</v>
      </c>
      <c r="AI388">
        <v>6524154.5099999998</v>
      </c>
      <c r="AJ388">
        <v>17003.009999999998</v>
      </c>
      <c r="AO388">
        <v>1586496.11</v>
      </c>
      <c r="AP388">
        <v>4635215.34</v>
      </c>
      <c r="AQ388">
        <v>7411644.0599999996</v>
      </c>
      <c r="AR388">
        <v>231536.53</v>
      </c>
      <c r="AS388">
        <v>39878018</v>
      </c>
      <c r="AT388">
        <v>206239.55</v>
      </c>
      <c r="AU388">
        <v>1451227.29</v>
      </c>
      <c r="AV388">
        <v>2637649.2799999998</v>
      </c>
      <c r="AW388">
        <v>192780.3</v>
      </c>
      <c r="AX388">
        <v>5621.96</v>
      </c>
      <c r="AY388">
        <v>83933.93</v>
      </c>
      <c r="AZ388">
        <v>11508586.609999999</v>
      </c>
      <c r="BA388">
        <v>120142.91</v>
      </c>
      <c r="BB388">
        <v>99269.33</v>
      </c>
      <c r="BC388">
        <v>16341.28</v>
      </c>
      <c r="BD388">
        <v>17651.150000000001</v>
      </c>
      <c r="BI388">
        <v>169171.06</v>
      </c>
      <c r="BK388">
        <v>125000</v>
      </c>
    </row>
    <row r="389" spans="1:64">
      <c r="A389" s="77">
        <v>2</v>
      </c>
      <c r="B389" s="78" t="s">
        <v>909</v>
      </c>
      <c r="C389" s="79" t="s">
        <v>59</v>
      </c>
      <c r="D389" s="79">
        <v>2.2000000000000002</v>
      </c>
      <c r="E389" s="78"/>
      <c r="F389" s="79">
        <v>13</v>
      </c>
      <c r="G389" s="79"/>
      <c r="H389" s="33">
        <v>2213010199.1020002</v>
      </c>
      <c r="I389" s="31" t="s">
        <v>447</v>
      </c>
      <c r="J389">
        <f t="shared" si="6"/>
        <v>0</v>
      </c>
    </row>
    <row r="390" spans="1:64">
      <c r="A390" s="77">
        <v>3</v>
      </c>
      <c r="B390" s="78" t="s">
        <v>911</v>
      </c>
      <c r="C390" s="79" t="s">
        <v>912</v>
      </c>
      <c r="D390" s="79">
        <v>3</v>
      </c>
      <c r="E390" s="78"/>
      <c r="F390" s="79"/>
      <c r="G390" s="79"/>
      <c r="H390" s="33">
        <v>3101010101.1009998</v>
      </c>
      <c r="I390" s="31" t="s">
        <v>448</v>
      </c>
      <c r="J390">
        <f t="shared" si="6"/>
        <v>0</v>
      </c>
      <c r="AE390">
        <v>6831</v>
      </c>
      <c r="AF390">
        <v>9733116.5399999991</v>
      </c>
    </row>
    <row r="391" spans="1:64">
      <c r="A391" s="77">
        <v>3</v>
      </c>
      <c r="B391" s="78" t="s">
        <v>911</v>
      </c>
      <c r="C391" s="79" t="s">
        <v>912</v>
      </c>
      <c r="D391" s="79">
        <v>3</v>
      </c>
      <c r="E391" s="78"/>
      <c r="F391" s="79"/>
      <c r="G391" s="79"/>
      <c r="H391" s="33">
        <v>3102010101.1009998</v>
      </c>
      <c r="I391" s="31" t="s">
        <v>449</v>
      </c>
      <c r="J391">
        <f t="shared" si="6"/>
        <v>0</v>
      </c>
      <c r="AE391">
        <v>567212349.53999996</v>
      </c>
      <c r="AI391">
        <v>641274.4</v>
      </c>
      <c r="AV391">
        <v>55944423.270000003</v>
      </c>
      <c r="AX391">
        <v>44215456.299999997</v>
      </c>
      <c r="BC391">
        <v>0</v>
      </c>
      <c r="BD391">
        <v>56519.47</v>
      </c>
      <c r="BF391">
        <v>15338161.33</v>
      </c>
      <c r="BG391">
        <v>1570600</v>
      </c>
      <c r="BH391">
        <v>18031566.550000001</v>
      </c>
      <c r="BJ391">
        <v>7286629.3200000003</v>
      </c>
      <c r="BK391">
        <v>-1129360</v>
      </c>
      <c r="BL391">
        <v>296205.96000000002</v>
      </c>
    </row>
    <row r="392" spans="1:64">
      <c r="A392" s="77">
        <v>3</v>
      </c>
      <c r="B392" s="78" t="s">
        <v>911</v>
      </c>
      <c r="C392" s="79" t="s">
        <v>912</v>
      </c>
      <c r="D392" s="79">
        <v>3</v>
      </c>
      <c r="E392" s="78"/>
      <c r="F392" s="79"/>
      <c r="G392" s="79"/>
      <c r="H392" s="37">
        <v>3102010101.1020002</v>
      </c>
      <c r="I392" s="40" t="s">
        <v>450</v>
      </c>
      <c r="J392">
        <f t="shared" si="6"/>
        <v>322819281.81</v>
      </c>
      <c r="K392">
        <v>526382346.44</v>
      </c>
      <c r="L392">
        <v>43634182.850000001</v>
      </c>
      <c r="M392">
        <v>60577896.310000002</v>
      </c>
      <c r="N392">
        <v>62728721.950000003</v>
      </c>
      <c r="O392">
        <v>100686829.84999999</v>
      </c>
      <c r="P392">
        <v>115258378.67</v>
      </c>
      <c r="Q392">
        <v>77015624.650000006</v>
      </c>
      <c r="R392">
        <v>40504210.229999997</v>
      </c>
      <c r="S392">
        <v>69420611.930000007</v>
      </c>
      <c r="T392">
        <v>65669774.579999998</v>
      </c>
      <c r="U392">
        <v>37060757.979999997</v>
      </c>
      <c r="V392">
        <v>34193323.18</v>
      </c>
      <c r="W392">
        <v>322819281.81</v>
      </c>
      <c r="X392">
        <v>8433459.4399999995</v>
      </c>
      <c r="Y392">
        <v>34357785.299999997</v>
      </c>
      <c r="Z392">
        <v>24042202.460000001</v>
      </c>
      <c r="AA392">
        <v>46093915.939999998</v>
      </c>
      <c r="AB392">
        <v>27338206.440000001</v>
      </c>
      <c r="AC392">
        <v>10949753.32</v>
      </c>
      <c r="AD392">
        <v>19595714.120000001</v>
      </c>
      <c r="AE392">
        <v>2688083814.23</v>
      </c>
      <c r="AF392">
        <v>1716250.58</v>
      </c>
      <c r="AG392">
        <v>118286346.72</v>
      </c>
      <c r="AH392">
        <v>58947941.390000001</v>
      </c>
      <c r="AI392">
        <v>39705511.740000002</v>
      </c>
      <c r="AJ392">
        <v>6899763.4100000001</v>
      </c>
      <c r="AK392">
        <v>117303243.27</v>
      </c>
      <c r="AL392">
        <v>40558804.460000001</v>
      </c>
      <c r="AM392">
        <v>69814357.329999998</v>
      </c>
      <c r="AN392">
        <v>81077558.219999999</v>
      </c>
      <c r="AO392">
        <v>138063846.69</v>
      </c>
      <c r="AP392">
        <v>50200999.310000002</v>
      </c>
      <c r="AQ392">
        <v>18028097.539999999</v>
      </c>
      <c r="AR392">
        <v>45455973.509999998</v>
      </c>
      <c r="AS392">
        <v>255923900.43000001</v>
      </c>
      <c r="AT392">
        <v>49762776.530000001</v>
      </c>
      <c r="AU392">
        <v>41543343.869999997</v>
      </c>
      <c r="AV392">
        <v>92463469.650000006</v>
      </c>
      <c r="AW392">
        <v>29736043.23</v>
      </c>
      <c r="AX392">
        <v>36465394.109999999</v>
      </c>
      <c r="AY392">
        <v>28662480.170000002</v>
      </c>
      <c r="AZ392">
        <v>104620619.84</v>
      </c>
      <c r="BA392">
        <v>39357392.07</v>
      </c>
      <c r="BB392">
        <v>15766740.380000001</v>
      </c>
      <c r="BC392">
        <v>8432317.5099999998</v>
      </c>
      <c r="BD392">
        <v>12514734.92</v>
      </c>
      <c r="BE392">
        <v>521894532.81999999</v>
      </c>
      <c r="BF392">
        <v>79633317.010000005</v>
      </c>
      <c r="BG392">
        <v>30887826.739999998</v>
      </c>
      <c r="BH392">
        <v>75529987.140000001</v>
      </c>
      <c r="BI392">
        <v>22954681.719999999</v>
      </c>
      <c r="BJ392">
        <v>121838802.48999999</v>
      </c>
      <c r="BK392">
        <v>55330087.200000003</v>
      </c>
      <c r="BL392">
        <v>21776618.940000001</v>
      </c>
    </row>
    <row r="393" spans="1:64">
      <c r="A393" s="77">
        <v>3</v>
      </c>
      <c r="B393" s="78" t="s">
        <v>911</v>
      </c>
      <c r="C393" s="79" t="s">
        <v>912</v>
      </c>
      <c r="D393" s="79">
        <v>3</v>
      </c>
      <c r="E393" s="78"/>
      <c r="F393" s="79"/>
      <c r="G393" s="79"/>
      <c r="H393" s="33">
        <v>3102010102.1009998</v>
      </c>
      <c r="I393" s="31" t="s">
        <v>451</v>
      </c>
      <c r="J393">
        <f t="shared" si="6"/>
        <v>-17828.11</v>
      </c>
      <c r="K393">
        <v>-2379495.33</v>
      </c>
      <c r="L393">
        <v>-48065.37</v>
      </c>
      <c r="M393">
        <v>289192.59000000003</v>
      </c>
      <c r="N393">
        <v>-655469.57999999996</v>
      </c>
      <c r="O393">
        <v>4980703.93</v>
      </c>
      <c r="P393">
        <v>-7876608.2400000002</v>
      </c>
      <c r="Q393">
        <v>-1719356.75</v>
      </c>
      <c r="S393">
        <v>19386</v>
      </c>
      <c r="T393">
        <v>19512.27</v>
      </c>
      <c r="U393">
        <v>503</v>
      </c>
      <c r="W393">
        <v>-17828.11</v>
      </c>
      <c r="X393">
        <v>433997.5</v>
      </c>
      <c r="AB393">
        <v>-808657.89</v>
      </c>
      <c r="AD393">
        <v>12000</v>
      </c>
      <c r="AE393">
        <v>-27438291.82</v>
      </c>
      <c r="AG393">
        <v>-325761.34999999998</v>
      </c>
      <c r="AH393">
        <v>54900</v>
      </c>
      <c r="AI393">
        <v>2796960.41</v>
      </c>
      <c r="AK393">
        <v>4041457.56</v>
      </c>
      <c r="AL393">
        <v>-782035.2</v>
      </c>
      <c r="AM393">
        <v>-1071612.1299999999</v>
      </c>
      <c r="AN393">
        <v>1533103.37</v>
      </c>
      <c r="AQ393">
        <v>-848142.49</v>
      </c>
      <c r="AR393">
        <v>213007.34</v>
      </c>
      <c r="AS393">
        <v>-11687411.619999999</v>
      </c>
      <c r="AT393">
        <v>-26028</v>
      </c>
      <c r="AU393">
        <v>-503922.41</v>
      </c>
      <c r="AV393">
        <v>-4282402.07</v>
      </c>
      <c r="AW393">
        <v>-2541026.5099999998</v>
      </c>
      <c r="AX393">
        <v>-4000</v>
      </c>
      <c r="AY393">
        <v>1047130.6</v>
      </c>
      <c r="BA393">
        <v>-1879785.13</v>
      </c>
      <c r="BC393">
        <v>0</v>
      </c>
      <c r="BD393">
        <v>0</v>
      </c>
      <c r="BE393">
        <v>11681197.15</v>
      </c>
      <c r="BF393">
        <v>0</v>
      </c>
      <c r="BG393">
        <v>0</v>
      </c>
      <c r="BI393">
        <v>0</v>
      </c>
      <c r="BJ393">
        <v>0</v>
      </c>
      <c r="BK393">
        <v>0</v>
      </c>
      <c r="BL393">
        <v>0</v>
      </c>
    </row>
    <row r="394" spans="1:64">
      <c r="A394" s="77">
        <v>3</v>
      </c>
      <c r="B394" s="78" t="s">
        <v>911</v>
      </c>
      <c r="C394" s="79" t="s">
        <v>912</v>
      </c>
      <c r="D394" s="79">
        <v>3</v>
      </c>
      <c r="E394" s="78"/>
      <c r="F394" s="79"/>
      <c r="G394" s="79"/>
      <c r="H394" s="54">
        <v>3102010102.1020002</v>
      </c>
      <c r="I394" s="56" t="s">
        <v>452</v>
      </c>
      <c r="J394">
        <f t="shared" si="6"/>
        <v>29796468.859999999</v>
      </c>
      <c r="K394">
        <v>39027187.289999999</v>
      </c>
      <c r="L394">
        <v>346491.03</v>
      </c>
      <c r="M394">
        <v>433801.67</v>
      </c>
      <c r="N394">
        <v>701993.01</v>
      </c>
      <c r="O394">
        <v>-9558680.7799999993</v>
      </c>
      <c r="P394">
        <v>760370.57</v>
      </c>
      <c r="Q394">
        <v>-1188633.8</v>
      </c>
      <c r="R394">
        <v>7603127.9900000002</v>
      </c>
      <c r="S394">
        <v>1960340.63</v>
      </c>
      <c r="U394">
        <v>2743251.1</v>
      </c>
      <c r="V394">
        <v>1296896</v>
      </c>
      <c r="W394">
        <v>29796468.859999999</v>
      </c>
      <c r="X394">
        <v>280653.21999999997</v>
      </c>
      <c r="Y394">
        <v>5009953.59</v>
      </c>
      <c r="Z394">
        <v>9216697.5500000007</v>
      </c>
      <c r="AA394">
        <v>7250802.0999999996</v>
      </c>
      <c r="AB394">
        <v>7662109.7800000003</v>
      </c>
      <c r="AC394">
        <v>4062352.8</v>
      </c>
      <c r="AD394">
        <v>561557.68000000005</v>
      </c>
      <c r="AE394">
        <v>-57480</v>
      </c>
      <c r="AG394">
        <v>-329718.86</v>
      </c>
      <c r="AH394">
        <v>-90796.66</v>
      </c>
      <c r="AI394">
        <v>1134705.1499999999</v>
      </c>
      <c r="AJ394">
        <v>939851.1</v>
      </c>
      <c r="AL394">
        <v>6008171.0999999996</v>
      </c>
      <c r="AM394">
        <v>350279.3</v>
      </c>
      <c r="AN394">
        <v>-2093275.58</v>
      </c>
      <c r="AO394">
        <v>553183.18999999994</v>
      </c>
      <c r="AP394">
        <v>884572.14</v>
      </c>
      <c r="AS394">
        <v>-60000</v>
      </c>
      <c r="AT394">
        <v>-1872650.63</v>
      </c>
      <c r="AU394">
        <v>327696.09000000003</v>
      </c>
      <c r="AY394">
        <v>2496500</v>
      </c>
      <c r="AZ394">
        <v>28946215.609999999</v>
      </c>
      <c r="BA394">
        <v>2613586.29</v>
      </c>
      <c r="BB394">
        <v>0</v>
      </c>
      <c r="BC394">
        <v>0</v>
      </c>
      <c r="BD394">
        <v>0</v>
      </c>
      <c r="BE394">
        <v>-7137134.2199999997</v>
      </c>
      <c r="BG394">
        <v>0</v>
      </c>
      <c r="BH394">
        <v>0</v>
      </c>
      <c r="BK394">
        <v>0</v>
      </c>
      <c r="BL394">
        <v>0</v>
      </c>
    </row>
    <row r="395" spans="1:64">
      <c r="A395" s="77">
        <v>3</v>
      </c>
      <c r="B395" s="78" t="s">
        <v>911</v>
      </c>
      <c r="C395" s="79" t="s">
        <v>912</v>
      </c>
      <c r="D395" s="79">
        <v>3</v>
      </c>
      <c r="E395" s="78"/>
      <c r="F395" s="79"/>
      <c r="G395" s="79"/>
      <c r="H395" s="54">
        <v>3102010102.1030002</v>
      </c>
      <c r="I395" s="56" t="s">
        <v>453</v>
      </c>
      <c r="J395">
        <f t="shared" si="6"/>
        <v>-14766376.83</v>
      </c>
      <c r="K395">
        <v>1747880.25</v>
      </c>
      <c r="L395">
        <v>715737.81</v>
      </c>
      <c r="M395">
        <v>63108.05</v>
      </c>
      <c r="N395">
        <v>331587.12</v>
      </c>
      <c r="O395">
        <v>-299999</v>
      </c>
      <c r="P395">
        <v>-2404902.0099999998</v>
      </c>
      <c r="R395">
        <v>-298930.96000000002</v>
      </c>
      <c r="S395">
        <v>-455234.63</v>
      </c>
      <c r="T395">
        <v>399672.74</v>
      </c>
      <c r="U395">
        <v>220688.41</v>
      </c>
      <c r="V395">
        <v>92354.81</v>
      </c>
      <c r="W395">
        <v>-14766376.83</v>
      </c>
      <c r="X395">
        <v>-2056196.5</v>
      </c>
      <c r="Y395">
        <v>-2566540.4500000002</v>
      </c>
      <c r="Z395">
        <v>-8391888.3900000006</v>
      </c>
      <c r="AA395">
        <v>-4249980.93</v>
      </c>
      <c r="AB395">
        <v>-5051629.97</v>
      </c>
      <c r="AC395">
        <v>-4285945.97</v>
      </c>
      <c r="AD395">
        <v>-483200.62</v>
      </c>
      <c r="AG395">
        <v>-1068349.93</v>
      </c>
      <c r="AH395">
        <v>-206726.25</v>
      </c>
      <c r="AJ395">
        <v>11849.08</v>
      </c>
      <c r="AL395">
        <v>-7629.47</v>
      </c>
      <c r="AM395">
        <v>-1048065.08</v>
      </c>
      <c r="AN395">
        <v>-2157562.5</v>
      </c>
      <c r="AO395">
        <v>3138476.63</v>
      </c>
      <c r="AP395">
        <v>-870678.3</v>
      </c>
      <c r="AS395">
        <v>924337.32</v>
      </c>
      <c r="AT395">
        <v>-550790</v>
      </c>
      <c r="AU395">
        <v>19691.43</v>
      </c>
      <c r="AZ395">
        <v>-8624383.2300000004</v>
      </c>
      <c r="BA395">
        <v>-1184749.52</v>
      </c>
      <c r="BB395">
        <v>0</v>
      </c>
      <c r="BC395">
        <v>0</v>
      </c>
      <c r="BD395">
        <v>0</v>
      </c>
      <c r="BE395">
        <v>119361948.87</v>
      </c>
      <c r="BG395">
        <v>0</v>
      </c>
      <c r="BH395">
        <v>0</v>
      </c>
      <c r="BK395">
        <v>0</v>
      </c>
      <c r="BL395">
        <v>0</v>
      </c>
    </row>
    <row r="396" spans="1:64">
      <c r="A396" s="77">
        <v>3</v>
      </c>
      <c r="B396" s="78" t="s">
        <v>911</v>
      </c>
      <c r="C396" s="79" t="s">
        <v>912</v>
      </c>
      <c r="D396" s="79">
        <v>3</v>
      </c>
      <c r="E396" s="78"/>
      <c r="F396" s="79"/>
      <c r="G396" s="79"/>
      <c r="H396" s="33">
        <v>3102010102.2010002</v>
      </c>
      <c r="I396" s="31" t="s">
        <v>454</v>
      </c>
      <c r="J396">
        <f t="shared" si="6"/>
        <v>31228962.800000001</v>
      </c>
      <c r="K396">
        <v>54474160.350000001</v>
      </c>
      <c r="L396">
        <v>493350.19</v>
      </c>
      <c r="M396">
        <v>1804106.07</v>
      </c>
      <c r="N396">
        <v>7822333.6600000001</v>
      </c>
      <c r="O396">
        <v>-63586.02</v>
      </c>
      <c r="P396">
        <v>6883005.6900000004</v>
      </c>
      <c r="R396">
        <v>4556447.24</v>
      </c>
      <c r="S396">
        <v>-14850900.27</v>
      </c>
      <c r="T396">
        <v>690711.95</v>
      </c>
      <c r="V396">
        <v>642899.80000000005</v>
      </c>
      <c r="W396">
        <v>31228962.800000001</v>
      </c>
      <c r="X396">
        <v>1669099.96</v>
      </c>
      <c r="Y396">
        <v>-38462.5</v>
      </c>
      <c r="AA396">
        <v>974218.02</v>
      </c>
      <c r="AC396">
        <v>1086130.25</v>
      </c>
      <c r="AE396">
        <v>103091034.09</v>
      </c>
      <c r="AF396">
        <v>1225163.3700000001</v>
      </c>
      <c r="AG396">
        <v>3047517.77</v>
      </c>
      <c r="AH396">
        <v>3105368.92</v>
      </c>
      <c r="AI396">
        <v>6640981.71</v>
      </c>
      <c r="AJ396">
        <v>1167585.6200000001</v>
      </c>
      <c r="AK396">
        <v>8026078.46</v>
      </c>
      <c r="AL396">
        <v>3301802.85</v>
      </c>
      <c r="AM396">
        <v>3159155.33</v>
      </c>
      <c r="AO396">
        <v>8020098.9500000002</v>
      </c>
      <c r="AP396">
        <v>2076726.65</v>
      </c>
      <c r="AQ396">
        <v>2170457.7999999998</v>
      </c>
      <c r="AR396">
        <v>352272.88</v>
      </c>
      <c r="AS396">
        <v>41262468.520000003</v>
      </c>
      <c r="AT396">
        <v>1637871.3</v>
      </c>
      <c r="AU396">
        <v>2473121.04</v>
      </c>
      <c r="AV396">
        <v>-18497691.59</v>
      </c>
      <c r="AW396">
        <v>4133862.69</v>
      </c>
      <c r="AX396">
        <v>424589.79</v>
      </c>
      <c r="AY396">
        <v>852486.12</v>
      </c>
      <c r="AZ396">
        <v>-293645</v>
      </c>
      <c r="BA396">
        <v>1634380.16</v>
      </c>
      <c r="BB396">
        <v>0</v>
      </c>
      <c r="BC396">
        <v>0</v>
      </c>
      <c r="BE396">
        <v>-31156799.469999999</v>
      </c>
      <c r="BF396">
        <v>0</v>
      </c>
      <c r="BG396">
        <v>0</v>
      </c>
      <c r="BH396">
        <v>0</v>
      </c>
      <c r="BI396">
        <v>0</v>
      </c>
      <c r="BK396">
        <v>0</v>
      </c>
      <c r="BL396">
        <v>0</v>
      </c>
    </row>
    <row r="397" spans="1:64">
      <c r="A397" s="77">
        <v>3</v>
      </c>
      <c r="B397" s="78" t="s">
        <v>911</v>
      </c>
      <c r="C397" s="79" t="s">
        <v>912</v>
      </c>
      <c r="D397" s="79">
        <v>3</v>
      </c>
      <c r="E397" s="78"/>
      <c r="F397" s="79"/>
      <c r="G397" s="79"/>
      <c r="H397" s="33">
        <v>3105010101.1009998</v>
      </c>
      <c r="I397" s="31" t="s">
        <v>455</v>
      </c>
      <c r="J397">
        <f t="shared" si="6"/>
        <v>394152517.08999997</v>
      </c>
      <c r="K397">
        <v>320006657.81</v>
      </c>
      <c r="L397">
        <v>8871634.5700000003</v>
      </c>
      <c r="M397">
        <v>19518823.859999999</v>
      </c>
      <c r="N397">
        <v>29280725.129999999</v>
      </c>
      <c r="O397">
        <v>62173505.770000003</v>
      </c>
      <c r="P397">
        <v>28418870.120000001</v>
      </c>
      <c r="Q397">
        <v>33592455.710000001</v>
      </c>
      <c r="R397">
        <v>25054612.510000002</v>
      </c>
      <c r="T397">
        <v>22504258.460000001</v>
      </c>
      <c r="U397">
        <v>23586887.059999999</v>
      </c>
      <c r="V397">
        <v>31612395.780000001</v>
      </c>
      <c r="W397">
        <v>394152517.08999997</v>
      </c>
      <c r="X397">
        <v>24225313.379999999</v>
      </c>
      <c r="Y397">
        <v>25981721.199999999</v>
      </c>
      <c r="Z397">
        <v>30171415.73</v>
      </c>
      <c r="AA397">
        <v>44001893.799999997</v>
      </c>
      <c r="AB397">
        <v>46646807.359999999</v>
      </c>
      <c r="AC397">
        <v>30944200.059999999</v>
      </c>
      <c r="AD397">
        <v>21666781</v>
      </c>
      <c r="AE397">
        <v>257760083.56999999</v>
      </c>
      <c r="AF397">
        <v>27819591.800000001</v>
      </c>
      <c r="AG397">
        <v>30261290.399999999</v>
      </c>
      <c r="AH397">
        <v>42724642.380000003</v>
      </c>
      <c r="AI397">
        <v>24392425.940000001</v>
      </c>
      <c r="AJ397">
        <v>39922879.700000003</v>
      </c>
      <c r="AK397">
        <v>52636771.200000003</v>
      </c>
      <c r="AL397">
        <v>22291462.879999999</v>
      </c>
      <c r="AM397">
        <v>44428989.030000001</v>
      </c>
      <c r="AN397">
        <v>18300219.100000001</v>
      </c>
      <c r="AO397">
        <v>22594388.629999999</v>
      </c>
      <c r="AP397">
        <v>7129420.3899999997</v>
      </c>
      <c r="AQ397">
        <v>30839490.260000002</v>
      </c>
      <c r="AR397">
        <v>30511391.190000001</v>
      </c>
      <c r="AS397">
        <v>455596944.48000002</v>
      </c>
      <c r="AT397">
        <v>35811172.460000001</v>
      </c>
      <c r="AU397">
        <v>21036525.879999999</v>
      </c>
      <c r="AV397">
        <v>52913181.869999997</v>
      </c>
      <c r="AW397">
        <v>40799102.659999996</v>
      </c>
      <c r="AX397">
        <v>36878555.07</v>
      </c>
      <c r="AY397">
        <v>20767894.23</v>
      </c>
      <c r="AZ397">
        <v>58893079.549999997</v>
      </c>
      <c r="BA397">
        <v>24906675.449999999</v>
      </c>
      <c r="BB397">
        <v>32760479.949999999</v>
      </c>
      <c r="BC397">
        <v>34114505.909999996</v>
      </c>
      <c r="BD397">
        <v>30328006.690000001</v>
      </c>
      <c r="BE397">
        <v>410267937.44</v>
      </c>
      <c r="BF397">
        <v>54204978.229999997</v>
      </c>
      <c r="BG397">
        <v>24503115.510000002</v>
      </c>
      <c r="BH397">
        <v>62697971.030000001</v>
      </c>
      <c r="BI397">
        <v>12579595.119999999</v>
      </c>
      <c r="BJ397">
        <v>17875841.710000001</v>
      </c>
      <c r="BK397">
        <v>30030846.600000001</v>
      </c>
      <c r="BL397">
        <v>28969335.350000001</v>
      </c>
    </row>
    <row r="398" spans="1:64">
      <c r="A398" s="77">
        <v>3</v>
      </c>
      <c r="B398" s="78" t="s">
        <v>911</v>
      </c>
      <c r="C398" s="79" t="s">
        <v>912</v>
      </c>
      <c r="D398" s="79">
        <v>3</v>
      </c>
      <c r="E398" s="78"/>
      <c r="F398" s="79"/>
      <c r="G398" s="79"/>
      <c r="H398" s="33">
        <v>3105010103.1009998</v>
      </c>
      <c r="I398" s="31" t="s">
        <v>456</v>
      </c>
      <c r="J398">
        <f t="shared" si="6"/>
        <v>0</v>
      </c>
      <c r="K398">
        <v>1447130.6</v>
      </c>
      <c r="S398">
        <v>15268196.09</v>
      </c>
      <c r="AE398">
        <v>203324.22</v>
      </c>
    </row>
    <row r="399" spans="1:64">
      <c r="A399" s="77">
        <v>4</v>
      </c>
      <c r="B399" s="78" t="s">
        <v>913</v>
      </c>
      <c r="C399" s="79" t="s">
        <v>914</v>
      </c>
      <c r="D399" s="79">
        <v>4.0999999999999996</v>
      </c>
      <c r="E399" s="309" t="s">
        <v>1393</v>
      </c>
      <c r="F399" s="79"/>
      <c r="G399" s="79"/>
      <c r="H399" s="33">
        <v>4201020106.1009998</v>
      </c>
      <c r="I399" s="31" t="s">
        <v>457</v>
      </c>
      <c r="J399">
        <f t="shared" si="6"/>
        <v>0</v>
      </c>
      <c r="AE399">
        <v>620937.4</v>
      </c>
    </row>
    <row r="400" spans="1:64">
      <c r="A400" s="77">
        <v>4</v>
      </c>
      <c r="B400" s="78" t="s">
        <v>913</v>
      </c>
      <c r="C400" s="79" t="s">
        <v>914</v>
      </c>
      <c r="D400" s="79">
        <v>4.0999999999999996</v>
      </c>
      <c r="E400" s="309" t="s">
        <v>1393</v>
      </c>
      <c r="F400" s="79"/>
      <c r="G400" s="79"/>
      <c r="H400" s="33">
        <v>4201020199.1009998</v>
      </c>
      <c r="I400" s="31" t="s">
        <v>458</v>
      </c>
      <c r="J400">
        <f t="shared" si="6"/>
        <v>0</v>
      </c>
      <c r="AE400">
        <v>24073040</v>
      </c>
    </row>
    <row r="401" spans="1:63">
      <c r="A401" s="77">
        <v>4</v>
      </c>
      <c r="B401" s="78" t="s">
        <v>913</v>
      </c>
      <c r="C401" s="79" t="s">
        <v>914</v>
      </c>
      <c r="D401" s="79">
        <v>4.0999999999999996</v>
      </c>
      <c r="E401" s="309" t="s">
        <v>1393</v>
      </c>
      <c r="F401" s="79"/>
      <c r="G401" s="79"/>
      <c r="H401" s="33">
        <v>4202010199.1009998</v>
      </c>
      <c r="I401" s="31" t="s">
        <v>459</v>
      </c>
      <c r="J401">
        <f t="shared" si="6"/>
        <v>0</v>
      </c>
      <c r="K401">
        <v>18700</v>
      </c>
      <c r="AA401">
        <v>8550</v>
      </c>
      <c r="AE401">
        <v>63800</v>
      </c>
      <c r="AS401">
        <v>9600</v>
      </c>
      <c r="BI401">
        <v>9400</v>
      </c>
    </row>
    <row r="402" spans="1:63">
      <c r="A402" s="77">
        <v>4</v>
      </c>
      <c r="B402" s="78" t="s">
        <v>913</v>
      </c>
      <c r="C402" s="79" t="s">
        <v>914</v>
      </c>
      <c r="D402" s="79">
        <v>4.0999999999999996</v>
      </c>
      <c r="E402" s="309" t="s">
        <v>1393</v>
      </c>
      <c r="F402" s="79"/>
      <c r="G402" s="79"/>
      <c r="H402" s="33">
        <v>4202020102.1009998</v>
      </c>
      <c r="I402" s="31" t="s">
        <v>460</v>
      </c>
      <c r="J402">
        <f t="shared" si="6"/>
        <v>0</v>
      </c>
      <c r="K402">
        <v>18000</v>
      </c>
      <c r="AE402">
        <v>775185</v>
      </c>
    </row>
    <row r="403" spans="1:63">
      <c r="A403" s="77">
        <v>4</v>
      </c>
      <c r="B403" s="78" t="s">
        <v>913</v>
      </c>
      <c r="C403" s="79" t="s">
        <v>914</v>
      </c>
      <c r="D403" s="79">
        <v>4.0999999999999996</v>
      </c>
      <c r="E403" s="309" t="s">
        <v>1393</v>
      </c>
      <c r="F403" s="79"/>
      <c r="G403" s="79"/>
      <c r="H403" s="33">
        <v>4202030105.1009998</v>
      </c>
      <c r="I403" s="31" t="s">
        <v>461</v>
      </c>
      <c r="J403">
        <f t="shared" si="6"/>
        <v>8255</v>
      </c>
      <c r="K403">
        <v>25000</v>
      </c>
      <c r="W403">
        <v>8255</v>
      </c>
      <c r="AE403">
        <v>180500</v>
      </c>
      <c r="AS403">
        <v>170500</v>
      </c>
    </row>
    <row r="404" spans="1:63">
      <c r="A404" s="77">
        <v>4</v>
      </c>
      <c r="B404" s="78" t="s">
        <v>913</v>
      </c>
      <c r="C404" s="79" t="s">
        <v>914</v>
      </c>
      <c r="D404" s="79">
        <v>4.0999999999999996</v>
      </c>
      <c r="E404" s="309" t="s">
        <v>1393</v>
      </c>
      <c r="F404" s="79"/>
      <c r="G404" s="79"/>
      <c r="H404" s="33">
        <v>4203010101.1009998</v>
      </c>
      <c r="I404" s="31" t="s">
        <v>462</v>
      </c>
      <c r="J404">
        <f t="shared" si="6"/>
        <v>247.71</v>
      </c>
      <c r="V404">
        <v>0</v>
      </c>
      <c r="W404">
        <v>247.71</v>
      </c>
      <c r="AA404">
        <v>65381.120000000003</v>
      </c>
      <c r="AE404">
        <v>1072443.73</v>
      </c>
      <c r="AK404">
        <v>21323.61</v>
      </c>
      <c r="AS404">
        <v>35606.120000000003</v>
      </c>
      <c r="BE404">
        <v>22868.77</v>
      </c>
      <c r="BI404">
        <v>0</v>
      </c>
      <c r="BK404">
        <v>0</v>
      </c>
    </row>
    <row r="405" spans="1:63">
      <c r="A405" s="77">
        <v>4</v>
      </c>
      <c r="B405" s="78" t="s">
        <v>913</v>
      </c>
      <c r="C405" s="79" t="s">
        <v>914</v>
      </c>
      <c r="D405" s="79">
        <v>4.0999999999999996</v>
      </c>
      <c r="E405" s="309" t="s">
        <v>1393</v>
      </c>
      <c r="F405" s="79"/>
      <c r="G405" s="79"/>
      <c r="H405" s="33">
        <v>4205010104.1009998</v>
      </c>
      <c r="I405" s="31" t="s">
        <v>463</v>
      </c>
      <c r="J405">
        <f t="shared" si="6"/>
        <v>0</v>
      </c>
    </row>
    <row r="406" spans="1:63">
      <c r="A406" s="77">
        <v>4</v>
      </c>
      <c r="B406" s="78" t="s">
        <v>913</v>
      </c>
      <c r="C406" s="79" t="s">
        <v>914</v>
      </c>
      <c r="D406" s="79">
        <v>4.0999999999999996</v>
      </c>
      <c r="E406" s="309" t="s">
        <v>1393</v>
      </c>
      <c r="F406" s="79"/>
      <c r="G406" s="79"/>
      <c r="H406" s="33">
        <v>4205010110.1009998</v>
      </c>
      <c r="I406" s="31" t="s">
        <v>464</v>
      </c>
      <c r="J406">
        <f t="shared" si="6"/>
        <v>17828.080000000002</v>
      </c>
      <c r="Q406">
        <v>8700</v>
      </c>
      <c r="W406">
        <v>17828.080000000002</v>
      </c>
      <c r="BE406">
        <v>35000</v>
      </c>
      <c r="BF406">
        <v>50</v>
      </c>
      <c r="BG406">
        <v>300</v>
      </c>
    </row>
    <row r="407" spans="1:63">
      <c r="A407" s="77">
        <v>4</v>
      </c>
      <c r="B407" s="78" t="s">
        <v>913</v>
      </c>
      <c r="C407" s="79" t="s">
        <v>914</v>
      </c>
      <c r="D407" s="79">
        <v>4.0999999999999996</v>
      </c>
      <c r="E407" s="309" t="s">
        <v>1393</v>
      </c>
      <c r="F407" s="79"/>
      <c r="G407" s="79"/>
      <c r="H407" s="33">
        <v>4206010102.1009998</v>
      </c>
      <c r="I407" s="31" t="s">
        <v>465</v>
      </c>
      <c r="J407">
        <f t="shared" si="6"/>
        <v>161647.47</v>
      </c>
      <c r="K407">
        <v>45874</v>
      </c>
      <c r="W407">
        <v>161647.47</v>
      </c>
      <c r="AE407">
        <v>7882.4</v>
      </c>
      <c r="AS407">
        <v>127212.67</v>
      </c>
    </row>
    <row r="408" spans="1:63">
      <c r="A408" s="77">
        <v>4</v>
      </c>
      <c r="B408" s="78" t="s">
        <v>913</v>
      </c>
      <c r="C408" s="79" t="s">
        <v>914</v>
      </c>
      <c r="D408" s="79">
        <v>4.0999999999999996</v>
      </c>
      <c r="E408" s="309" t="s">
        <v>1393</v>
      </c>
      <c r="F408" s="79"/>
      <c r="G408" s="79"/>
      <c r="H408" s="34">
        <v>4206010199.1009998</v>
      </c>
      <c r="I408" s="35" t="s">
        <v>466</v>
      </c>
      <c r="J408">
        <f t="shared" si="6"/>
        <v>0</v>
      </c>
    </row>
    <row r="409" spans="1:63">
      <c r="A409" s="77">
        <v>4</v>
      </c>
      <c r="B409" s="78" t="s">
        <v>913</v>
      </c>
      <c r="C409" s="79" t="s">
        <v>914</v>
      </c>
      <c r="D409" s="79">
        <v>4.0999999999999996</v>
      </c>
      <c r="E409" s="78" t="s">
        <v>1393</v>
      </c>
      <c r="F409" s="79"/>
      <c r="G409" s="79"/>
      <c r="H409" s="33">
        <v>4207010102.1020002</v>
      </c>
      <c r="I409" s="31" t="s">
        <v>467</v>
      </c>
      <c r="J409">
        <f t="shared" si="6"/>
        <v>0</v>
      </c>
    </row>
    <row r="410" spans="1:63">
      <c r="A410" s="77">
        <v>4</v>
      </c>
      <c r="B410" s="78" t="s">
        <v>913</v>
      </c>
      <c r="C410" s="79" t="s">
        <v>915</v>
      </c>
      <c r="D410" s="79">
        <v>4.0999999999999996</v>
      </c>
      <c r="E410" s="78" t="s">
        <v>1410</v>
      </c>
      <c r="F410" s="79"/>
      <c r="G410" s="79"/>
      <c r="H410" s="33">
        <v>4301010102.1009998</v>
      </c>
      <c r="I410" s="31" t="s">
        <v>468</v>
      </c>
      <c r="J410">
        <f t="shared" si="6"/>
        <v>27137</v>
      </c>
      <c r="W410">
        <v>27137</v>
      </c>
      <c r="AA410">
        <v>6843</v>
      </c>
    </row>
    <row r="411" spans="1:63">
      <c r="A411" s="77">
        <v>4</v>
      </c>
      <c r="B411" s="78" t="s">
        <v>913</v>
      </c>
      <c r="C411" s="79" t="s">
        <v>915</v>
      </c>
      <c r="D411" s="79">
        <v>4.0999999999999996</v>
      </c>
      <c r="E411" s="78" t="s">
        <v>1410</v>
      </c>
      <c r="F411" s="79"/>
      <c r="G411" s="79"/>
      <c r="H411" s="33">
        <v>4301010102.1020002</v>
      </c>
      <c r="I411" s="31" t="s">
        <v>469</v>
      </c>
      <c r="J411">
        <f t="shared" si="6"/>
        <v>0</v>
      </c>
    </row>
    <row r="412" spans="1:63">
      <c r="A412" s="77">
        <v>4</v>
      </c>
      <c r="B412" s="78" t="s">
        <v>913</v>
      </c>
      <c r="C412" s="79" t="s">
        <v>915</v>
      </c>
      <c r="D412" s="79">
        <v>4.0999999999999996</v>
      </c>
      <c r="E412" s="78" t="s">
        <v>1410</v>
      </c>
      <c r="F412" s="79"/>
      <c r="G412" s="79"/>
      <c r="H412" s="33">
        <v>4301010102.1029997</v>
      </c>
      <c r="I412" s="31" t="s">
        <v>470</v>
      </c>
      <c r="J412">
        <f t="shared" si="6"/>
        <v>0</v>
      </c>
      <c r="AA412">
        <v>5164327</v>
      </c>
      <c r="BH412">
        <v>3837415</v>
      </c>
    </row>
    <row r="413" spans="1:63">
      <c r="A413" s="77">
        <v>4</v>
      </c>
      <c r="B413" s="78" t="s">
        <v>913</v>
      </c>
      <c r="C413" s="79" t="s">
        <v>915</v>
      </c>
      <c r="D413" s="79">
        <v>4.0999999999999996</v>
      </c>
      <c r="E413" s="78" t="s">
        <v>1410</v>
      </c>
      <c r="F413" s="79"/>
      <c r="G413" s="79"/>
      <c r="H413" s="33">
        <v>4301010102.1040001</v>
      </c>
      <c r="I413" s="31" t="s">
        <v>471</v>
      </c>
      <c r="J413">
        <f t="shared" si="6"/>
        <v>0</v>
      </c>
    </row>
    <row r="414" spans="1:63">
      <c r="A414" s="77">
        <v>4</v>
      </c>
      <c r="B414" s="78" t="s">
        <v>913</v>
      </c>
      <c r="C414" s="79" t="s">
        <v>915</v>
      </c>
      <c r="D414" s="79">
        <v>4.0999999999999996</v>
      </c>
      <c r="E414" s="78" t="s">
        <v>1410</v>
      </c>
      <c r="F414" s="79"/>
      <c r="G414" s="79"/>
      <c r="H414" s="33">
        <v>4301020102.1009998</v>
      </c>
      <c r="I414" s="31" t="s">
        <v>472</v>
      </c>
      <c r="J414">
        <f t="shared" si="6"/>
        <v>0</v>
      </c>
      <c r="K414">
        <v>34005</v>
      </c>
      <c r="AK414">
        <v>46963</v>
      </c>
      <c r="AS414">
        <v>615795.4</v>
      </c>
    </row>
    <row r="415" spans="1:63">
      <c r="A415" s="77">
        <v>4</v>
      </c>
      <c r="B415" s="78" t="s">
        <v>913</v>
      </c>
      <c r="C415" s="79" t="s">
        <v>915</v>
      </c>
      <c r="D415" s="79">
        <v>4.0999999999999996</v>
      </c>
      <c r="E415" s="78" t="s">
        <v>1410</v>
      </c>
      <c r="F415" s="79"/>
      <c r="G415" s="79"/>
      <c r="H415" s="33">
        <v>4301020102.1020002</v>
      </c>
      <c r="I415" s="31" t="s">
        <v>473</v>
      </c>
      <c r="J415">
        <f t="shared" si="6"/>
        <v>38270</v>
      </c>
      <c r="K415">
        <v>129770</v>
      </c>
      <c r="P415">
        <v>13450</v>
      </c>
      <c r="Q415">
        <v>61150</v>
      </c>
      <c r="R415">
        <v>161690</v>
      </c>
      <c r="U415">
        <v>18220</v>
      </c>
      <c r="W415">
        <v>38270</v>
      </c>
      <c r="AA415">
        <v>38630</v>
      </c>
      <c r="AE415">
        <v>467895</v>
      </c>
      <c r="AH415">
        <v>41800</v>
      </c>
      <c r="AI415">
        <v>89780</v>
      </c>
      <c r="AJ415">
        <v>85650</v>
      </c>
      <c r="AM415">
        <v>4600</v>
      </c>
      <c r="AN415">
        <v>16699</v>
      </c>
      <c r="AO415">
        <v>182450</v>
      </c>
      <c r="AP415">
        <v>57470</v>
      </c>
      <c r="AS415">
        <v>364780</v>
      </c>
      <c r="AU415">
        <v>27300</v>
      </c>
      <c r="AV415">
        <v>143430</v>
      </c>
      <c r="AY415">
        <v>1000</v>
      </c>
      <c r="AZ415">
        <v>126470</v>
      </c>
      <c r="BE415">
        <v>75720</v>
      </c>
      <c r="BJ415">
        <v>4930</v>
      </c>
    </row>
    <row r="416" spans="1:63">
      <c r="A416" s="77">
        <v>4</v>
      </c>
      <c r="B416" s="78" t="s">
        <v>913</v>
      </c>
      <c r="C416" s="79" t="s">
        <v>915</v>
      </c>
      <c r="D416" s="79">
        <v>4.0999999999999996</v>
      </c>
      <c r="E416" s="78" t="s">
        <v>1410</v>
      </c>
      <c r="F416" s="79"/>
      <c r="G416" s="79"/>
      <c r="H416" s="33">
        <v>4301020102.1029997</v>
      </c>
      <c r="I416" s="31" t="s">
        <v>474</v>
      </c>
      <c r="J416">
        <f t="shared" si="6"/>
        <v>3480370.26</v>
      </c>
      <c r="K416">
        <v>3502592</v>
      </c>
      <c r="N416">
        <v>3700</v>
      </c>
      <c r="O416">
        <v>11400</v>
      </c>
      <c r="P416">
        <v>8200</v>
      </c>
      <c r="W416">
        <v>3480370.26</v>
      </c>
      <c r="AE416">
        <v>9291955</v>
      </c>
      <c r="AG416">
        <v>12300</v>
      </c>
      <c r="AS416">
        <v>1539140.35</v>
      </c>
      <c r="AT416">
        <v>8800</v>
      </c>
      <c r="AZ416">
        <v>195540</v>
      </c>
      <c r="BB416">
        <v>3159</v>
      </c>
      <c r="BE416">
        <v>1902810</v>
      </c>
      <c r="BH416">
        <v>51520</v>
      </c>
    </row>
    <row r="417" spans="1:64">
      <c r="A417" s="77">
        <v>4</v>
      </c>
      <c r="B417" s="78" t="s">
        <v>913</v>
      </c>
      <c r="C417" s="79" t="s">
        <v>915</v>
      </c>
      <c r="D417" s="79">
        <v>4.0999999999999996</v>
      </c>
      <c r="E417" s="78" t="s">
        <v>1420</v>
      </c>
      <c r="F417" s="79"/>
      <c r="G417" s="79"/>
      <c r="H417" s="33">
        <v>4301020102.1040001</v>
      </c>
      <c r="I417" s="31" t="s">
        <v>475</v>
      </c>
      <c r="J417">
        <f t="shared" si="6"/>
        <v>1018840</v>
      </c>
      <c r="K417">
        <v>1078385</v>
      </c>
      <c r="M417">
        <v>3310</v>
      </c>
      <c r="N417">
        <v>82430</v>
      </c>
      <c r="Q417">
        <v>173080</v>
      </c>
      <c r="R417">
        <v>61810</v>
      </c>
      <c r="T417">
        <v>49035</v>
      </c>
      <c r="U417">
        <v>76200</v>
      </c>
      <c r="V417">
        <v>28377</v>
      </c>
      <c r="W417">
        <v>1018840</v>
      </c>
      <c r="X417">
        <v>47540</v>
      </c>
      <c r="AA417">
        <v>208230</v>
      </c>
      <c r="AC417">
        <v>37210</v>
      </c>
      <c r="AD417">
        <v>12300</v>
      </c>
      <c r="AE417">
        <v>3227978</v>
      </c>
      <c r="AF417">
        <v>15950</v>
      </c>
      <c r="AH417">
        <v>62050</v>
      </c>
      <c r="AI417">
        <v>168510</v>
      </c>
      <c r="AK417">
        <v>30013</v>
      </c>
      <c r="AL417">
        <v>117060</v>
      </c>
      <c r="AM417">
        <v>90100</v>
      </c>
      <c r="AN417">
        <v>51185</v>
      </c>
      <c r="AO417">
        <v>139840</v>
      </c>
      <c r="AP417">
        <v>75630</v>
      </c>
      <c r="AR417">
        <v>26850</v>
      </c>
      <c r="AS417">
        <v>1329700</v>
      </c>
      <c r="AT417">
        <v>94520</v>
      </c>
      <c r="AU417">
        <v>128660</v>
      </c>
      <c r="AV417">
        <v>140840</v>
      </c>
      <c r="AW417">
        <v>163530</v>
      </c>
      <c r="AX417">
        <v>135340</v>
      </c>
      <c r="AZ417">
        <v>157230</v>
      </c>
      <c r="BA417">
        <v>88400</v>
      </c>
      <c r="BC417">
        <v>115450</v>
      </c>
      <c r="BD417">
        <v>30770</v>
      </c>
      <c r="BE417">
        <v>664085</v>
      </c>
      <c r="BF417">
        <v>531580</v>
      </c>
      <c r="BH417">
        <v>551707</v>
      </c>
      <c r="BI417">
        <v>42130</v>
      </c>
      <c r="BJ417">
        <v>980</v>
      </c>
      <c r="BK417">
        <v>53600</v>
      </c>
      <c r="BL417">
        <v>139290</v>
      </c>
    </row>
    <row r="418" spans="1:64">
      <c r="A418" s="77">
        <v>4</v>
      </c>
      <c r="B418" s="78" t="s">
        <v>913</v>
      </c>
      <c r="C418" s="79" t="s">
        <v>915</v>
      </c>
      <c r="D418" s="79">
        <v>4.0999999999999996</v>
      </c>
      <c r="E418" s="78" t="s">
        <v>1424</v>
      </c>
      <c r="F418" s="79"/>
      <c r="G418" s="79"/>
      <c r="H418" s="33">
        <v>4301020102.1049995</v>
      </c>
      <c r="I418" s="31" t="s">
        <v>476</v>
      </c>
      <c r="J418">
        <f t="shared" si="6"/>
        <v>1048650</v>
      </c>
      <c r="K418">
        <v>1394450</v>
      </c>
      <c r="L418">
        <v>33800</v>
      </c>
      <c r="M418">
        <v>251350</v>
      </c>
      <c r="N418">
        <v>33750</v>
      </c>
      <c r="O418">
        <v>206150</v>
      </c>
      <c r="P418">
        <v>361850</v>
      </c>
      <c r="Q418">
        <v>203350</v>
      </c>
      <c r="R418">
        <v>143450</v>
      </c>
      <c r="S418">
        <v>86500</v>
      </c>
      <c r="T418">
        <v>34250</v>
      </c>
      <c r="U418">
        <v>89150</v>
      </c>
      <c r="V418">
        <v>64600</v>
      </c>
      <c r="W418">
        <v>1048650</v>
      </c>
      <c r="X418">
        <v>557550</v>
      </c>
      <c r="Y418">
        <v>698050</v>
      </c>
      <c r="Z418">
        <v>328500</v>
      </c>
      <c r="AA418">
        <v>489750</v>
      </c>
      <c r="AB418">
        <v>459250</v>
      </c>
      <c r="AC418">
        <v>271400</v>
      </c>
      <c r="AD418">
        <v>78250</v>
      </c>
      <c r="AE418">
        <v>3033690</v>
      </c>
      <c r="AF418">
        <v>300150</v>
      </c>
      <c r="AG418">
        <v>455500</v>
      </c>
      <c r="AH418">
        <v>594300</v>
      </c>
      <c r="AI418">
        <v>385950</v>
      </c>
      <c r="AJ418">
        <v>493889</v>
      </c>
      <c r="AK418">
        <v>1437900</v>
      </c>
      <c r="AL418">
        <v>134100</v>
      </c>
      <c r="AM418">
        <v>237789</v>
      </c>
      <c r="AN418">
        <v>146850</v>
      </c>
      <c r="AO418">
        <v>283339</v>
      </c>
      <c r="AP418">
        <v>252700</v>
      </c>
      <c r="AQ418">
        <v>192550</v>
      </c>
      <c r="AR418">
        <v>123989</v>
      </c>
      <c r="AS418">
        <v>1292600</v>
      </c>
      <c r="AT418">
        <v>163250</v>
      </c>
      <c r="AU418">
        <v>199750</v>
      </c>
      <c r="AV418">
        <v>247350</v>
      </c>
      <c r="AW418">
        <v>88300</v>
      </c>
      <c r="AX418">
        <v>199600</v>
      </c>
      <c r="AY418">
        <v>122800</v>
      </c>
      <c r="AZ418">
        <v>148850</v>
      </c>
      <c r="BA418">
        <v>115350</v>
      </c>
      <c r="BB418">
        <v>189900</v>
      </c>
      <c r="BC418">
        <v>184500</v>
      </c>
      <c r="BD418">
        <v>125400</v>
      </c>
      <c r="BE418">
        <v>502650</v>
      </c>
      <c r="BF418">
        <v>319400</v>
      </c>
      <c r="BG418">
        <v>358000</v>
      </c>
      <c r="BH418">
        <v>279450</v>
      </c>
      <c r="BI418">
        <v>80400</v>
      </c>
      <c r="BJ418">
        <v>157050</v>
      </c>
      <c r="BK418">
        <v>195850</v>
      </c>
      <c r="BL418">
        <v>117950</v>
      </c>
    </row>
    <row r="419" spans="1:64">
      <c r="A419" s="77">
        <v>4</v>
      </c>
      <c r="B419" s="78" t="s">
        <v>913</v>
      </c>
      <c r="C419" s="79" t="s">
        <v>915</v>
      </c>
      <c r="D419" s="79">
        <v>4.0999999999999996</v>
      </c>
      <c r="E419" s="78" t="s">
        <v>1410</v>
      </c>
      <c r="F419" s="79"/>
      <c r="G419" s="79"/>
      <c r="H419" s="33">
        <v>4301020102.1059999</v>
      </c>
      <c r="I419" s="31" t="s">
        <v>477</v>
      </c>
      <c r="J419">
        <f t="shared" si="6"/>
        <v>2143997</v>
      </c>
      <c r="K419">
        <v>18338098.59</v>
      </c>
      <c r="M419">
        <v>724541.5</v>
      </c>
      <c r="S419">
        <v>150045.09</v>
      </c>
      <c r="T419">
        <v>54600</v>
      </c>
      <c r="W419">
        <v>2143997</v>
      </c>
      <c r="Y419">
        <v>53427.94</v>
      </c>
      <c r="Z419">
        <v>186</v>
      </c>
      <c r="AB419">
        <v>6106</v>
      </c>
      <c r="AC419">
        <v>7084.5</v>
      </c>
      <c r="AD419">
        <v>149334.06</v>
      </c>
      <c r="AG419">
        <v>2625300.31</v>
      </c>
      <c r="AH419">
        <v>148883.64000000001</v>
      </c>
      <c r="AI419">
        <v>135057.69</v>
      </c>
      <c r="AL419">
        <v>1127594</v>
      </c>
      <c r="AZ419">
        <v>8831686.75</v>
      </c>
      <c r="BE419">
        <v>61865673.25</v>
      </c>
      <c r="BH419">
        <v>3720441.25</v>
      </c>
      <c r="BK419">
        <v>553429.52</v>
      </c>
    </row>
    <row r="420" spans="1:64">
      <c r="A420" s="77">
        <v>4</v>
      </c>
      <c r="B420" s="78" t="s">
        <v>913</v>
      </c>
      <c r="C420" s="79" t="s">
        <v>915</v>
      </c>
      <c r="D420" s="79">
        <v>4.0999999999999996</v>
      </c>
      <c r="E420" s="78" t="s">
        <v>1430</v>
      </c>
      <c r="F420" s="79"/>
      <c r="G420" s="79"/>
      <c r="H420" s="33">
        <v>4301020104.1040001</v>
      </c>
      <c r="I420" s="31" t="s">
        <v>478</v>
      </c>
      <c r="J420">
        <f t="shared" si="6"/>
        <v>0</v>
      </c>
      <c r="K420">
        <v>5393.25</v>
      </c>
      <c r="N420">
        <v>8500</v>
      </c>
      <c r="Q420">
        <v>42021.15</v>
      </c>
      <c r="S420">
        <v>39292</v>
      </c>
      <c r="U420">
        <v>8697.91</v>
      </c>
      <c r="V420">
        <v>30802</v>
      </c>
      <c r="Y420">
        <v>413</v>
      </c>
      <c r="Z420">
        <v>214254</v>
      </c>
      <c r="AB420">
        <v>5680</v>
      </c>
      <c r="AE420">
        <v>194172</v>
      </c>
      <c r="AH420">
        <v>10</v>
      </c>
      <c r="AI420">
        <v>10000</v>
      </c>
      <c r="AN420">
        <v>61955.25</v>
      </c>
      <c r="AP420">
        <v>100976</v>
      </c>
      <c r="AS420">
        <v>57598.5</v>
      </c>
      <c r="AT420">
        <v>4085</v>
      </c>
      <c r="AU420">
        <v>8000</v>
      </c>
      <c r="AX420">
        <v>3582</v>
      </c>
      <c r="AY420">
        <v>193832.75</v>
      </c>
      <c r="AZ420">
        <v>63624</v>
      </c>
      <c r="BI420">
        <v>53206</v>
      </c>
      <c r="BJ420">
        <v>1075</v>
      </c>
      <c r="BL420">
        <v>1802</v>
      </c>
    </row>
    <row r="421" spans="1:64">
      <c r="A421" s="77">
        <v>4</v>
      </c>
      <c r="B421" s="78" t="s">
        <v>913</v>
      </c>
      <c r="C421" s="79" t="s">
        <v>915</v>
      </c>
      <c r="D421" s="79">
        <v>4.0999999999999996</v>
      </c>
      <c r="E421" s="78" t="s">
        <v>1430</v>
      </c>
      <c r="F421" s="79"/>
      <c r="G421" s="79"/>
      <c r="H421" s="33">
        <v>4301020104.1049995</v>
      </c>
      <c r="I421" s="31" t="s">
        <v>479</v>
      </c>
      <c r="J421">
        <f t="shared" si="6"/>
        <v>1486099.62</v>
      </c>
      <c r="K421">
        <v>1722923</v>
      </c>
      <c r="M421">
        <v>25057</v>
      </c>
      <c r="N421">
        <v>133655</v>
      </c>
      <c r="O421">
        <v>742767</v>
      </c>
      <c r="P421">
        <v>60986</v>
      </c>
      <c r="Q421">
        <v>94267</v>
      </c>
      <c r="R421">
        <v>2697</v>
      </c>
      <c r="T421">
        <v>7836</v>
      </c>
      <c r="U421">
        <v>32697.5</v>
      </c>
      <c r="V421">
        <v>3201</v>
      </c>
      <c r="W421">
        <v>1486099.62</v>
      </c>
      <c r="X421">
        <v>2833</v>
      </c>
      <c r="Y421">
        <v>54559</v>
      </c>
      <c r="Z421">
        <v>17611.75</v>
      </c>
      <c r="AB421">
        <v>5909</v>
      </c>
      <c r="AC421">
        <v>98726.25</v>
      </c>
      <c r="AE421">
        <v>13094732</v>
      </c>
      <c r="AF421">
        <v>101206</v>
      </c>
      <c r="AG421">
        <v>175416</v>
      </c>
      <c r="AH421">
        <v>195572.75</v>
      </c>
      <c r="AI421">
        <v>330027</v>
      </c>
      <c r="AJ421">
        <v>721.5</v>
      </c>
      <c r="AK421">
        <v>120214</v>
      </c>
      <c r="AL421">
        <v>135671</v>
      </c>
      <c r="AM421">
        <v>40306.25</v>
      </c>
      <c r="AN421">
        <v>389315.5</v>
      </c>
      <c r="AO421">
        <v>485844.64</v>
      </c>
      <c r="AP421">
        <v>326455</v>
      </c>
      <c r="AS421">
        <v>4031812.27</v>
      </c>
      <c r="AT421">
        <v>149164.5</v>
      </c>
      <c r="AU421">
        <v>996</v>
      </c>
      <c r="AV421">
        <v>621049.25</v>
      </c>
      <c r="AW421">
        <v>163402</v>
      </c>
      <c r="AX421">
        <v>76881</v>
      </c>
      <c r="AY421">
        <v>43949.25</v>
      </c>
      <c r="AZ421">
        <v>975542.5</v>
      </c>
      <c r="BA421">
        <v>49255</v>
      </c>
      <c r="BE421">
        <v>1313984</v>
      </c>
      <c r="BF421">
        <v>147034</v>
      </c>
      <c r="BG421">
        <v>66647</v>
      </c>
      <c r="BH421">
        <v>122016</v>
      </c>
      <c r="BI421">
        <v>25270</v>
      </c>
      <c r="BJ421">
        <v>111044.69</v>
      </c>
      <c r="BK421">
        <v>93261</v>
      </c>
      <c r="BL421">
        <v>57273.5</v>
      </c>
    </row>
    <row r="422" spans="1:64">
      <c r="A422" s="77">
        <v>4</v>
      </c>
      <c r="B422" s="78" t="s">
        <v>913</v>
      </c>
      <c r="C422" s="79" t="s">
        <v>915</v>
      </c>
      <c r="D422" s="79">
        <v>4.0999999999999996</v>
      </c>
      <c r="E422" s="78" t="s">
        <v>1410</v>
      </c>
      <c r="F422" s="79"/>
      <c r="G422" s="79"/>
      <c r="H422" s="33">
        <v>4301020104.1059999</v>
      </c>
      <c r="I422" s="31" t="s">
        <v>480</v>
      </c>
      <c r="J422">
        <f t="shared" si="6"/>
        <v>10859114.25</v>
      </c>
      <c r="K422">
        <v>55226764.780000001</v>
      </c>
      <c r="L422">
        <v>757874.5</v>
      </c>
      <c r="M422">
        <v>1022249</v>
      </c>
      <c r="N422">
        <v>1697567</v>
      </c>
      <c r="O422">
        <v>3371846.5</v>
      </c>
      <c r="P422">
        <v>5541258</v>
      </c>
      <c r="Q422">
        <v>3424117.57</v>
      </c>
      <c r="R422">
        <v>2769066</v>
      </c>
      <c r="S422">
        <v>1480727</v>
      </c>
      <c r="T422">
        <v>1325762.5</v>
      </c>
      <c r="U422">
        <v>1439792.14</v>
      </c>
      <c r="V422">
        <v>955668.5</v>
      </c>
      <c r="W422">
        <v>10859114.25</v>
      </c>
      <c r="X422">
        <v>1228859.5</v>
      </c>
      <c r="Y422">
        <v>1557722.25</v>
      </c>
      <c r="Z422">
        <v>2141574.16</v>
      </c>
      <c r="AA422">
        <v>3833540.7</v>
      </c>
      <c r="AB422">
        <v>1846112</v>
      </c>
      <c r="AC422">
        <v>919562.25</v>
      </c>
      <c r="AD422">
        <v>266780</v>
      </c>
      <c r="AE422">
        <v>47816278.5</v>
      </c>
      <c r="AF422">
        <v>2577236</v>
      </c>
      <c r="AG422">
        <v>3430083</v>
      </c>
      <c r="AH422">
        <v>2554638.5</v>
      </c>
      <c r="AI422">
        <v>2805935</v>
      </c>
      <c r="AJ422">
        <v>270663.5</v>
      </c>
      <c r="AK422">
        <v>4765054.29</v>
      </c>
      <c r="AL422">
        <v>3588763</v>
      </c>
      <c r="AM422">
        <v>3084215</v>
      </c>
      <c r="AN422">
        <v>3585325.65</v>
      </c>
      <c r="AO422">
        <v>2916161.17</v>
      </c>
      <c r="AP422">
        <v>1684166.3</v>
      </c>
      <c r="AQ422">
        <v>1890705</v>
      </c>
      <c r="AR422">
        <v>1208806</v>
      </c>
      <c r="AS422">
        <v>26318253.800000001</v>
      </c>
      <c r="AT422">
        <v>1622482.75</v>
      </c>
      <c r="AU422">
        <v>1623979.33</v>
      </c>
      <c r="AV422">
        <v>5933034.25</v>
      </c>
      <c r="AW422">
        <v>2815664</v>
      </c>
      <c r="AX422">
        <v>3157993.25</v>
      </c>
      <c r="AY422">
        <v>2462519.23</v>
      </c>
      <c r="AZ422">
        <v>6293009.75</v>
      </c>
      <c r="BA422">
        <v>1959742</v>
      </c>
      <c r="BB422">
        <v>1123850.6499999999</v>
      </c>
      <c r="BC422">
        <v>1925347</v>
      </c>
      <c r="BD422">
        <v>1097934.5</v>
      </c>
      <c r="BE422">
        <v>14028714.460000001</v>
      </c>
      <c r="BF422">
        <v>7811127.75</v>
      </c>
      <c r="BG422">
        <v>1677899.75</v>
      </c>
      <c r="BH422">
        <v>5839473.0999999996</v>
      </c>
      <c r="BI422">
        <v>656726.5</v>
      </c>
      <c r="BJ422">
        <v>2648615.38</v>
      </c>
      <c r="BK422">
        <v>2550619.4</v>
      </c>
      <c r="BL422">
        <v>1508797.35</v>
      </c>
    </row>
    <row r="423" spans="1:64">
      <c r="A423" s="77">
        <v>4</v>
      </c>
      <c r="B423" s="78" t="s">
        <v>913</v>
      </c>
      <c r="C423" s="79" t="s">
        <v>915</v>
      </c>
      <c r="D423" s="79">
        <v>4.0999999999999996</v>
      </c>
      <c r="E423" s="78" t="s">
        <v>1410</v>
      </c>
      <c r="F423" s="79"/>
      <c r="G423" s="79"/>
      <c r="H423" s="33">
        <v>4301020104.1070004</v>
      </c>
      <c r="I423" s="31" t="s">
        <v>481</v>
      </c>
      <c r="J423">
        <f t="shared" si="6"/>
        <v>17931056.25</v>
      </c>
      <c r="K423">
        <v>2515683.75</v>
      </c>
      <c r="M423">
        <v>110092</v>
      </c>
      <c r="N423">
        <v>442627</v>
      </c>
      <c r="O423">
        <v>1478231</v>
      </c>
      <c r="P423">
        <v>92319</v>
      </c>
      <c r="Q423">
        <v>408784</v>
      </c>
      <c r="R423">
        <v>196574</v>
      </c>
      <c r="S423">
        <v>233297</v>
      </c>
      <c r="T423">
        <v>94574</v>
      </c>
      <c r="U423">
        <v>152537.5</v>
      </c>
      <c r="V423">
        <v>81744</v>
      </c>
      <c r="W423">
        <v>17931056.25</v>
      </c>
      <c r="X423">
        <v>365034</v>
      </c>
      <c r="Y423">
        <v>6147</v>
      </c>
      <c r="AB423">
        <v>123395</v>
      </c>
      <c r="AC423">
        <v>54900</v>
      </c>
      <c r="AE423">
        <v>39395171.640000001</v>
      </c>
      <c r="AG423">
        <v>607691</v>
      </c>
      <c r="AH423">
        <v>14670</v>
      </c>
      <c r="AI423">
        <v>1909666</v>
      </c>
      <c r="AJ423">
        <v>31354.5</v>
      </c>
      <c r="AK423">
        <v>1338710.75</v>
      </c>
      <c r="AL423">
        <v>716702</v>
      </c>
      <c r="AM423">
        <v>130046</v>
      </c>
      <c r="AN423">
        <v>77194.5</v>
      </c>
      <c r="AO423">
        <v>2293875.35</v>
      </c>
      <c r="AP423">
        <v>354520</v>
      </c>
      <c r="AQ423">
        <v>86079</v>
      </c>
      <c r="AR423">
        <v>10346</v>
      </c>
      <c r="AS423">
        <v>16756246.25</v>
      </c>
      <c r="AT423">
        <v>455303</v>
      </c>
      <c r="AU423">
        <v>357835.8</v>
      </c>
      <c r="AV423">
        <v>2526510.25</v>
      </c>
      <c r="AW423">
        <v>398332</v>
      </c>
      <c r="AX423">
        <v>301269</v>
      </c>
      <c r="AY423">
        <v>141319</v>
      </c>
      <c r="AZ423">
        <v>5826825.75</v>
      </c>
      <c r="BA423">
        <v>397252</v>
      </c>
      <c r="BE423">
        <v>20982395.25</v>
      </c>
      <c r="BF423">
        <v>645313</v>
      </c>
      <c r="BG423">
        <v>207414</v>
      </c>
      <c r="BH423">
        <v>1264620.67</v>
      </c>
      <c r="BI423">
        <v>27269</v>
      </c>
      <c r="BJ423">
        <v>643361.77</v>
      </c>
      <c r="BK423">
        <v>653211.5</v>
      </c>
      <c r="BL423">
        <v>87542.25</v>
      </c>
    </row>
    <row r="424" spans="1:64">
      <c r="A424" s="77">
        <v>4</v>
      </c>
      <c r="B424" s="78" t="s">
        <v>913</v>
      </c>
      <c r="C424" s="79" t="s">
        <v>915</v>
      </c>
      <c r="D424" s="79">
        <v>4.0999999999999996</v>
      </c>
      <c r="E424" s="78" t="s">
        <v>1430</v>
      </c>
      <c r="F424" s="79"/>
      <c r="G424" s="79"/>
      <c r="H424" s="33">
        <v>4301020104.1079998</v>
      </c>
      <c r="I424" s="31" t="s">
        <v>482</v>
      </c>
      <c r="J424">
        <f t="shared" si="6"/>
        <v>36166.5</v>
      </c>
      <c r="K424">
        <v>54250</v>
      </c>
      <c r="Q424">
        <v>710.5</v>
      </c>
      <c r="W424">
        <v>36166.5</v>
      </c>
      <c r="Z424">
        <v>188</v>
      </c>
      <c r="AA424">
        <v>8121.75</v>
      </c>
      <c r="AM424">
        <v>258.5</v>
      </c>
      <c r="AS424">
        <v>134164.25</v>
      </c>
      <c r="BF424">
        <v>443165.67</v>
      </c>
      <c r="BH424">
        <v>438713.15</v>
      </c>
      <c r="BL424">
        <v>2425.5</v>
      </c>
    </row>
    <row r="425" spans="1:64">
      <c r="A425" s="77">
        <v>4</v>
      </c>
      <c r="B425" s="78" t="s">
        <v>913</v>
      </c>
      <c r="C425" s="79" t="s">
        <v>915</v>
      </c>
      <c r="D425" s="79">
        <v>4.0999999999999996</v>
      </c>
      <c r="E425" s="78" t="s">
        <v>1430</v>
      </c>
      <c r="F425" s="79"/>
      <c r="G425" s="79"/>
      <c r="H425" s="33">
        <v>4301020104.1090002</v>
      </c>
      <c r="I425" s="31" t="s">
        <v>483</v>
      </c>
      <c r="J425">
        <f t="shared" si="6"/>
        <v>16524</v>
      </c>
      <c r="K425">
        <v>95438.25</v>
      </c>
      <c r="W425">
        <v>16524</v>
      </c>
      <c r="Z425">
        <v>3614</v>
      </c>
      <c r="AA425">
        <v>56116</v>
      </c>
      <c r="AL425">
        <v>310</v>
      </c>
      <c r="AM425">
        <v>2840.25</v>
      </c>
      <c r="AS425">
        <v>160785.25</v>
      </c>
      <c r="BF425">
        <v>75026.81</v>
      </c>
      <c r="BH425">
        <v>175623.6</v>
      </c>
    </row>
    <row r="426" spans="1:64">
      <c r="A426" s="77">
        <v>4</v>
      </c>
      <c r="B426" s="78" t="s">
        <v>913</v>
      </c>
      <c r="C426" s="79" t="s">
        <v>915</v>
      </c>
      <c r="D426" s="79">
        <v>4.0999999999999996</v>
      </c>
      <c r="E426" s="78" t="s">
        <v>1430</v>
      </c>
      <c r="F426" s="79"/>
      <c r="G426" s="79"/>
      <c r="H426" s="33">
        <v>4301020104.1099997</v>
      </c>
      <c r="I426" s="31" t="s">
        <v>484</v>
      </c>
      <c r="J426">
        <f t="shared" si="6"/>
        <v>-12744.74</v>
      </c>
      <c r="W426">
        <v>-12744.74</v>
      </c>
      <c r="AO426">
        <v>-8600</v>
      </c>
      <c r="AS426">
        <v>-29685.18</v>
      </c>
      <c r="BF426">
        <v>-7603.72</v>
      </c>
      <c r="BJ426">
        <v>-3564</v>
      </c>
    </row>
    <row r="427" spans="1:64">
      <c r="A427" s="77">
        <v>4</v>
      </c>
      <c r="B427" s="78" t="s">
        <v>913</v>
      </c>
      <c r="C427" s="79" t="s">
        <v>915</v>
      </c>
      <c r="D427" s="79">
        <v>4.0999999999999996</v>
      </c>
      <c r="E427" s="78" t="s">
        <v>1430</v>
      </c>
      <c r="F427" s="79"/>
      <c r="G427" s="79"/>
      <c r="H427" s="33">
        <v>4301020104.1110001</v>
      </c>
      <c r="I427" s="31" t="s">
        <v>485</v>
      </c>
      <c r="J427">
        <f t="shared" si="6"/>
        <v>0</v>
      </c>
      <c r="K427">
        <v>553.67999999999995</v>
      </c>
      <c r="AA427">
        <v>1064.44</v>
      </c>
      <c r="AJ427">
        <v>5243.87</v>
      </c>
      <c r="AS427">
        <v>24642.41</v>
      </c>
      <c r="BF427">
        <v>52870.53</v>
      </c>
      <c r="BJ427">
        <v>1564.79</v>
      </c>
    </row>
    <row r="428" spans="1:64">
      <c r="A428" s="77">
        <v>4</v>
      </c>
      <c r="B428" s="78" t="s">
        <v>913</v>
      </c>
      <c r="C428" s="79" t="s">
        <v>915</v>
      </c>
      <c r="D428" s="79">
        <v>4.0999999999999996</v>
      </c>
      <c r="E428" s="78" t="s">
        <v>1420</v>
      </c>
      <c r="F428" s="79"/>
      <c r="G428" s="79"/>
      <c r="H428" s="33">
        <v>4301020104.401</v>
      </c>
      <c r="I428" s="31" t="s">
        <v>486</v>
      </c>
      <c r="J428">
        <f t="shared" si="6"/>
        <v>60391549</v>
      </c>
      <c r="K428">
        <v>82277645.469999999</v>
      </c>
      <c r="L428">
        <v>2866184</v>
      </c>
      <c r="M428">
        <v>3855828</v>
      </c>
      <c r="N428">
        <v>4653445</v>
      </c>
      <c r="O428">
        <v>12594273.5</v>
      </c>
      <c r="P428">
        <v>15322828</v>
      </c>
      <c r="Q428">
        <v>10924054.300000001</v>
      </c>
      <c r="R428">
        <v>8943189</v>
      </c>
      <c r="S428">
        <v>4924907.5999999996</v>
      </c>
      <c r="T428">
        <v>2337479</v>
      </c>
      <c r="U428">
        <v>4014010.28</v>
      </c>
      <c r="V428">
        <v>1668289.8</v>
      </c>
      <c r="W428">
        <v>60391549</v>
      </c>
      <c r="X428">
        <v>3524984</v>
      </c>
      <c r="Y428">
        <v>4905545.95</v>
      </c>
      <c r="Z428">
        <v>7822851.7699999996</v>
      </c>
      <c r="AA428">
        <v>13395864.449999999</v>
      </c>
      <c r="AB428">
        <v>6753999</v>
      </c>
      <c r="AC428">
        <v>2089956.5</v>
      </c>
      <c r="AD428">
        <v>877876.78</v>
      </c>
      <c r="AE428">
        <v>283927066.74000001</v>
      </c>
      <c r="AF428">
        <v>15814711.550000001</v>
      </c>
      <c r="AG428">
        <v>8957943</v>
      </c>
      <c r="AH428">
        <v>10087733</v>
      </c>
      <c r="AI428">
        <v>10629987.300000001</v>
      </c>
      <c r="AJ428">
        <v>7965593.5800000001</v>
      </c>
      <c r="AK428">
        <v>14688540.25</v>
      </c>
      <c r="AL428">
        <v>9829168.25</v>
      </c>
      <c r="AM428">
        <v>7457963.46</v>
      </c>
      <c r="AN428">
        <v>8081129.5</v>
      </c>
      <c r="AO428">
        <v>12028322.449999999</v>
      </c>
      <c r="AP428">
        <v>4115113</v>
      </c>
      <c r="AQ428">
        <v>3089134.05</v>
      </c>
      <c r="AR428">
        <v>1281869</v>
      </c>
      <c r="AS428">
        <v>96726311.870000005</v>
      </c>
      <c r="AT428">
        <v>4913513.22</v>
      </c>
      <c r="AU428">
        <v>4143301.93</v>
      </c>
      <c r="AV428">
        <v>22383791.5</v>
      </c>
      <c r="AW428">
        <v>6751636.9000000004</v>
      </c>
      <c r="AX428">
        <v>9827426.0299999993</v>
      </c>
      <c r="AY428">
        <v>6745658.8300000001</v>
      </c>
      <c r="AZ428">
        <v>19298123.079999998</v>
      </c>
      <c r="BA428">
        <v>3105551.4</v>
      </c>
      <c r="BB428">
        <v>3337075.65</v>
      </c>
      <c r="BC428">
        <v>1659294.5</v>
      </c>
      <c r="BD428">
        <v>1475924</v>
      </c>
      <c r="BE428">
        <v>80634961.25</v>
      </c>
      <c r="BF428">
        <v>27283463</v>
      </c>
      <c r="BG428">
        <v>3870253.47</v>
      </c>
      <c r="BH428">
        <v>27520088.350000001</v>
      </c>
      <c r="BI428">
        <v>4709391.5</v>
      </c>
      <c r="BJ428">
        <v>7832833.0999999996</v>
      </c>
      <c r="BK428">
        <v>6353619.5</v>
      </c>
      <c r="BL428">
        <v>2216599.5</v>
      </c>
    </row>
    <row r="429" spans="1:64">
      <c r="A429" s="77">
        <v>4</v>
      </c>
      <c r="B429" s="78" t="s">
        <v>913</v>
      </c>
      <c r="C429" s="79" t="s">
        <v>915</v>
      </c>
      <c r="D429" s="79">
        <v>4.0999999999999996</v>
      </c>
      <c r="E429" s="78" t="s">
        <v>1420</v>
      </c>
      <c r="F429" s="79"/>
      <c r="G429" s="79"/>
      <c r="H429" s="33">
        <v>4301020104.4020004</v>
      </c>
      <c r="I429" s="31" t="s">
        <v>487</v>
      </c>
      <c r="J429">
        <f t="shared" si="6"/>
        <v>66754813.25</v>
      </c>
      <c r="K429">
        <v>58597571.990000002</v>
      </c>
      <c r="L429">
        <v>410548</v>
      </c>
      <c r="M429">
        <v>836789</v>
      </c>
      <c r="N429">
        <v>4489106</v>
      </c>
      <c r="O429">
        <v>10611887</v>
      </c>
      <c r="P429">
        <v>9764377</v>
      </c>
      <c r="Q429">
        <v>1812964.3</v>
      </c>
      <c r="R429">
        <v>503249</v>
      </c>
      <c r="S429">
        <v>1063352</v>
      </c>
      <c r="T429">
        <v>900939</v>
      </c>
      <c r="U429">
        <v>1128187.25</v>
      </c>
      <c r="V429">
        <v>743518.33</v>
      </c>
      <c r="W429">
        <v>66754813.25</v>
      </c>
      <c r="X429">
        <v>1173862.25</v>
      </c>
      <c r="Y429">
        <v>1219869.95</v>
      </c>
      <c r="Z429">
        <v>1671330.8</v>
      </c>
      <c r="AA429">
        <v>4979513.8499999996</v>
      </c>
      <c r="AB429">
        <v>973453</v>
      </c>
      <c r="AC429">
        <v>388287.5</v>
      </c>
      <c r="AE429">
        <v>214679075.56</v>
      </c>
      <c r="AF429">
        <v>1701502.26</v>
      </c>
      <c r="AG429">
        <v>5425021</v>
      </c>
      <c r="AH429">
        <v>3437483.5</v>
      </c>
      <c r="AI429">
        <v>5918538.25</v>
      </c>
      <c r="AJ429">
        <v>5309204</v>
      </c>
      <c r="AK429">
        <v>8972324.6799999997</v>
      </c>
      <c r="AL429">
        <v>10876487.300000001</v>
      </c>
      <c r="AM429">
        <v>2710412.35</v>
      </c>
      <c r="AN429">
        <v>2521540.25</v>
      </c>
      <c r="AO429">
        <v>7794576.3899999997</v>
      </c>
      <c r="AP429">
        <v>1435978.77</v>
      </c>
      <c r="AQ429">
        <v>517846.39</v>
      </c>
      <c r="AR429">
        <v>59038</v>
      </c>
      <c r="AS429">
        <v>52049005.439999998</v>
      </c>
      <c r="AT429">
        <v>5809900.21</v>
      </c>
      <c r="AU429">
        <v>812152.53</v>
      </c>
      <c r="AV429">
        <v>13969674</v>
      </c>
      <c r="AW429">
        <v>2615567.7799999998</v>
      </c>
      <c r="AX429">
        <v>996124.32</v>
      </c>
      <c r="AY429">
        <v>2177698.12</v>
      </c>
      <c r="AZ429">
        <v>11367858.18</v>
      </c>
      <c r="BA429">
        <v>1667418.05</v>
      </c>
      <c r="BE429">
        <v>67996565.840000004</v>
      </c>
      <c r="BF429">
        <v>7837146.0499999998</v>
      </c>
      <c r="BG429">
        <v>2745624.25</v>
      </c>
      <c r="BH429">
        <v>8306716.25</v>
      </c>
      <c r="BI429">
        <v>283840.25</v>
      </c>
      <c r="BJ429">
        <v>3848417.22</v>
      </c>
      <c r="BK429">
        <v>7537822.8499999996</v>
      </c>
      <c r="BL429">
        <v>1349049.75</v>
      </c>
    </row>
    <row r="430" spans="1:64">
      <c r="A430" s="77">
        <v>4</v>
      </c>
      <c r="B430" s="78" t="s">
        <v>913</v>
      </c>
      <c r="C430" s="79" t="s">
        <v>915</v>
      </c>
      <c r="D430" s="79">
        <v>4.0999999999999996</v>
      </c>
      <c r="E430" s="78" t="s">
        <v>1420</v>
      </c>
      <c r="F430" s="79"/>
      <c r="G430" s="79"/>
      <c r="H430" s="33">
        <v>4301020104.4049997</v>
      </c>
      <c r="I430" s="31" t="s">
        <v>488</v>
      </c>
      <c r="J430">
        <f t="shared" si="6"/>
        <v>-3427214.59</v>
      </c>
      <c r="K430">
        <v>-644832.15</v>
      </c>
      <c r="L430">
        <v>-47886.78</v>
      </c>
      <c r="M430">
        <v>-103177.58</v>
      </c>
      <c r="N430">
        <v>-678210.46</v>
      </c>
      <c r="O430">
        <v>-5861014.8399999999</v>
      </c>
      <c r="P430">
        <v>-3720756.79</v>
      </c>
      <c r="Q430">
        <v>-395001.87</v>
      </c>
      <c r="R430">
        <v>-46802.09</v>
      </c>
      <c r="S430">
        <v>-250199.08</v>
      </c>
      <c r="T430">
        <v>-190572.28</v>
      </c>
      <c r="U430">
        <v>-280717.2</v>
      </c>
      <c r="V430">
        <v>-313705.67</v>
      </c>
      <c r="W430">
        <v>-3427214.59</v>
      </c>
      <c r="Y430">
        <v>-350720.94</v>
      </c>
      <c r="Z430">
        <v>-1037138.94</v>
      </c>
      <c r="AA430">
        <v>-2198084.7999999998</v>
      </c>
      <c r="AB430">
        <v>-48384.81</v>
      </c>
      <c r="AC430">
        <v>-67970.67</v>
      </c>
      <c r="AE430">
        <v>-26375387.870000001</v>
      </c>
      <c r="AF430">
        <v>-390351.31</v>
      </c>
      <c r="AG430">
        <v>-795864.33</v>
      </c>
      <c r="AH430">
        <v>-808939.3</v>
      </c>
      <c r="AI430">
        <v>-429687.92</v>
      </c>
      <c r="AJ430">
        <v>-2434637.42</v>
      </c>
      <c r="AK430">
        <v>-3694319.1</v>
      </c>
      <c r="AL430">
        <v>-857816.9</v>
      </c>
      <c r="AM430">
        <v>-794754.89</v>
      </c>
      <c r="AO430">
        <v>-1663357.87</v>
      </c>
      <c r="AP430">
        <v>-486427.87</v>
      </c>
      <c r="AQ430">
        <v>-222699.27</v>
      </c>
      <c r="AS430">
        <v>-9188949.6300000008</v>
      </c>
      <c r="AT430">
        <v>-2460617.2000000002</v>
      </c>
      <c r="AU430">
        <v>-82208.960000000006</v>
      </c>
      <c r="AV430">
        <v>-3117560.75</v>
      </c>
      <c r="AW430">
        <v>-348980.88</v>
      </c>
      <c r="AX430">
        <v>-239901.59</v>
      </c>
      <c r="AY430">
        <v>-600813.06999999995</v>
      </c>
      <c r="AZ430">
        <v>-208294.48</v>
      </c>
      <c r="BA430">
        <v>-205192.8</v>
      </c>
      <c r="BE430">
        <v>-17710527.460000001</v>
      </c>
      <c r="BF430">
        <v>-1084029.3799999999</v>
      </c>
      <c r="BG430">
        <v>-919270.95</v>
      </c>
      <c r="BH430">
        <v>-2305732.36</v>
      </c>
      <c r="BI430">
        <v>-144469.95000000001</v>
      </c>
      <c r="BJ430">
        <v>-804139.04</v>
      </c>
      <c r="BK430">
        <v>-2442378.5</v>
      </c>
      <c r="BL430">
        <v>-322815.07</v>
      </c>
    </row>
    <row r="431" spans="1:64">
      <c r="A431" s="77">
        <v>4</v>
      </c>
      <c r="B431" s="78" t="s">
        <v>913</v>
      </c>
      <c r="C431" s="79" t="s">
        <v>915</v>
      </c>
      <c r="D431" s="79">
        <v>4.0999999999999996</v>
      </c>
      <c r="E431" s="78" t="s">
        <v>1420</v>
      </c>
      <c r="F431" s="79"/>
      <c r="G431" s="79"/>
      <c r="H431" s="33">
        <v>4301020104.4060001</v>
      </c>
      <c r="I431" s="31" t="s">
        <v>489</v>
      </c>
      <c r="J431">
        <f t="shared" si="6"/>
        <v>1656434.29</v>
      </c>
      <c r="K431">
        <v>5919742.4199999999</v>
      </c>
      <c r="L431">
        <v>39025.08</v>
      </c>
      <c r="M431">
        <v>68477.179999999993</v>
      </c>
      <c r="N431">
        <v>222456.29</v>
      </c>
      <c r="O431">
        <v>217750.08</v>
      </c>
      <c r="P431">
        <v>1480777.41</v>
      </c>
      <c r="Q431">
        <v>100128.38</v>
      </c>
      <c r="R431">
        <v>284339.59000000003</v>
      </c>
      <c r="S431">
        <v>177071.54</v>
      </c>
      <c r="T431">
        <v>49814.06</v>
      </c>
      <c r="U431">
        <v>183829.07</v>
      </c>
      <c r="V431">
        <v>432.01</v>
      </c>
      <c r="W431">
        <v>1656434.29</v>
      </c>
      <c r="X431">
        <v>54569.19</v>
      </c>
      <c r="Y431">
        <v>200602.14</v>
      </c>
      <c r="Z431">
        <v>759553.95</v>
      </c>
      <c r="AA431">
        <v>2449997.6800000002</v>
      </c>
      <c r="AB431">
        <v>14286.65</v>
      </c>
      <c r="AC431">
        <v>53635.01</v>
      </c>
      <c r="AE431">
        <v>7179535.9199999999</v>
      </c>
      <c r="AF431">
        <v>51144.43</v>
      </c>
      <c r="AG431">
        <v>680487.16</v>
      </c>
      <c r="AH431">
        <v>68642.03</v>
      </c>
      <c r="AI431">
        <v>887626.55</v>
      </c>
      <c r="AJ431">
        <v>275078.5</v>
      </c>
      <c r="AK431">
        <v>1820743.25</v>
      </c>
      <c r="AL431">
        <v>41974.84</v>
      </c>
      <c r="AM431">
        <v>188543.34</v>
      </c>
      <c r="AN431">
        <v>793065.55</v>
      </c>
      <c r="AO431">
        <v>745497.06</v>
      </c>
      <c r="AP431">
        <v>224524.61</v>
      </c>
      <c r="AQ431">
        <v>96152.26</v>
      </c>
      <c r="AS431">
        <v>9588867.0800000001</v>
      </c>
      <c r="AT431">
        <v>614892.51</v>
      </c>
      <c r="AU431">
        <v>301635.32</v>
      </c>
      <c r="AV431">
        <v>3833412.32</v>
      </c>
      <c r="AW431">
        <v>358641.89</v>
      </c>
      <c r="AX431">
        <v>118699.68</v>
      </c>
      <c r="AY431">
        <v>30335.73</v>
      </c>
      <c r="AZ431">
        <v>2070394.83</v>
      </c>
      <c r="BA431">
        <v>19772.02</v>
      </c>
      <c r="BE431">
        <v>8607366.2400000002</v>
      </c>
      <c r="BF431">
        <v>1073594.27</v>
      </c>
      <c r="BG431">
        <v>77421.88</v>
      </c>
      <c r="BH431">
        <v>422452.92</v>
      </c>
      <c r="BI431">
        <v>267478.53999999998</v>
      </c>
      <c r="BJ431">
        <v>342795.1</v>
      </c>
      <c r="BK431">
        <v>118058.14</v>
      </c>
      <c r="BL431">
        <v>76354.570000000007</v>
      </c>
    </row>
    <row r="432" spans="1:64">
      <c r="A432" s="77">
        <v>4</v>
      </c>
      <c r="B432" s="78" t="s">
        <v>913</v>
      </c>
      <c r="C432" s="79" t="s">
        <v>915</v>
      </c>
      <c r="D432" s="79">
        <v>4.0999999999999996</v>
      </c>
      <c r="E432" s="78" t="s">
        <v>1410</v>
      </c>
      <c r="F432" s="79"/>
      <c r="G432" s="79"/>
      <c r="H432" s="33">
        <v>4301020104.6020002</v>
      </c>
      <c r="I432" s="31" t="s">
        <v>490</v>
      </c>
      <c r="J432">
        <f t="shared" si="6"/>
        <v>971416</v>
      </c>
      <c r="L432">
        <v>355470.25</v>
      </c>
      <c r="M432">
        <v>957794</v>
      </c>
      <c r="N432">
        <v>915508</v>
      </c>
      <c r="O432">
        <v>1153111</v>
      </c>
      <c r="P432">
        <v>612789</v>
      </c>
      <c r="Q432">
        <v>736828</v>
      </c>
      <c r="R432">
        <v>872013</v>
      </c>
      <c r="S432">
        <v>715087.5</v>
      </c>
      <c r="T432">
        <v>548067</v>
      </c>
      <c r="U432">
        <v>579954</v>
      </c>
      <c r="V432">
        <v>231233</v>
      </c>
      <c r="W432">
        <v>971416</v>
      </c>
      <c r="X432">
        <v>853346</v>
      </c>
      <c r="Y432">
        <v>456410</v>
      </c>
      <c r="Z432">
        <v>360908.25</v>
      </c>
      <c r="AA432">
        <v>932552</v>
      </c>
      <c r="AB432">
        <v>1306539</v>
      </c>
      <c r="AC432">
        <v>337179</v>
      </c>
      <c r="AD432">
        <v>85994</v>
      </c>
      <c r="AE432">
        <v>853305</v>
      </c>
      <c r="AF432">
        <v>1059876.5</v>
      </c>
      <c r="AG432">
        <v>900097</v>
      </c>
      <c r="AH432">
        <v>1564993</v>
      </c>
      <c r="AI432">
        <v>1032478</v>
      </c>
      <c r="AJ432">
        <v>472430.91</v>
      </c>
      <c r="AK432">
        <v>552224</v>
      </c>
      <c r="AL432">
        <v>732963</v>
      </c>
      <c r="AM432">
        <v>687697.8</v>
      </c>
      <c r="AN432">
        <v>900053</v>
      </c>
      <c r="AO432">
        <v>680476.69</v>
      </c>
      <c r="AP432">
        <v>644695.05000000005</v>
      </c>
      <c r="AQ432">
        <v>350002</v>
      </c>
      <c r="AR432">
        <v>409344</v>
      </c>
      <c r="AS432">
        <v>758696</v>
      </c>
      <c r="AT432">
        <v>982189</v>
      </c>
      <c r="AU432">
        <v>691058.8</v>
      </c>
      <c r="AV432">
        <v>837496</v>
      </c>
      <c r="AW432">
        <v>705661</v>
      </c>
      <c r="AX432">
        <v>265866</v>
      </c>
      <c r="AY432">
        <v>664762</v>
      </c>
      <c r="AZ432">
        <v>1168233</v>
      </c>
      <c r="BA432">
        <v>846175.5</v>
      </c>
      <c r="BB432">
        <v>648064</v>
      </c>
      <c r="BC432">
        <v>652533</v>
      </c>
      <c r="BD432">
        <v>434401.25</v>
      </c>
      <c r="BE432">
        <v>443945.22</v>
      </c>
      <c r="BF432">
        <v>1252752</v>
      </c>
      <c r="BG432">
        <v>290195</v>
      </c>
      <c r="BH432">
        <v>1694892</v>
      </c>
      <c r="BI432">
        <v>137141</v>
      </c>
      <c r="BJ432">
        <v>734307.3</v>
      </c>
      <c r="BK432">
        <v>778301.14</v>
      </c>
      <c r="BL432">
        <v>448700.75</v>
      </c>
    </row>
    <row r="433" spans="1:64">
      <c r="A433" s="77">
        <v>4</v>
      </c>
      <c r="B433" s="78" t="s">
        <v>913</v>
      </c>
      <c r="C433" s="79" t="s">
        <v>915</v>
      </c>
      <c r="D433" s="79">
        <v>4.0999999999999996</v>
      </c>
      <c r="E433" s="78" t="s">
        <v>1410</v>
      </c>
      <c r="F433" s="79"/>
      <c r="G433" s="79"/>
      <c r="H433" s="33">
        <v>4301020104.6029997</v>
      </c>
      <c r="I433" s="31" t="s">
        <v>491</v>
      </c>
      <c r="J433">
        <f t="shared" si="6"/>
        <v>8643608.25</v>
      </c>
      <c r="K433">
        <v>22038258.25</v>
      </c>
      <c r="L433">
        <v>26362</v>
      </c>
      <c r="M433">
        <v>132964</v>
      </c>
      <c r="N433">
        <v>158628</v>
      </c>
      <c r="O433">
        <v>1165477</v>
      </c>
      <c r="P433">
        <v>364675</v>
      </c>
      <c r="Q433">
        <v>113658</v>
      </c>
      <c r="R433">
        <v>76833</v>
      </c>
      <c r="S433">
        <v>162521</v>
      </c>
      <c r="T433">
        <v>60377</v>
      </c>
      <c r="U433">
        <v>205245</v>
      </c>
      <c r="V433">
        <v>41895</v>
      </c>
      <c r="W433">
        <v>8643608.25</v>
      </c>
      <c r="X433">
        <v>257481</v>
      </c>
      <c r="Y433">
        <v>321471</v>
      </c>
      <c r="Z433">
        <v>145920.25</v>
      </c>
      <c r="AA433">
        <v>417947</v>
      </c>
      <c r="AB433">
        <v>315986</v>
      </c>
      <c r="AC433">
        <v>200891</v>
      </c>
      <c r="AE433">
        <v>28755717</v>
      </c>
      <c r="AF433">
        <v>62112.5</v>
      </c>
      <c r="AG433">
        <v>209464</v>
      </c>
      <c r="AH433">
        <v>199021</v>
      </c>
      <c r="AI433">
        <v>191862</v>
      </c>
      <c r="AJ433">
        <v>138756.75</v>
      </c>
      <c r="AK433">
        <v>698347</v>
      </c>
      <c r="AL433">
        <v>213685</v>
      </c>
      <c r="AM433">
        <v>174528.35</v>
      </c>
      <c r="AN433">
        <v>92804.25</v>
      </c>
      <c r="AO433">
        <v>921592.34</v>
      </c>
      <c r="AP433">
        <v>90374.51</v>
      </c>
      <c r="AQ433">
        <v>108982</v>
      </c>
      <c r="AR433">
        <v>3221</v>
      </c>
      <c r="AS433">
        <v>15186569.17</v>
      </c>
      <c r="AT433">
        <v>494487</v>
      </c>
      <c r="AU433">
        <v>389120.25</v>
      </c>
      <c r="AV433">
        <v>1450503</v>
      </c>
      <c r="AW433">
        <v>440178</v>
      </c>
      <c r="AX433">
        <v>300110</v>
      </c>
      <c r="AY433">
        <v>616092</v>
      </c>
      <c r="AZ433">
        <v>3765289.5</v>
      </c>
      <c r="BA433">
        <v>489013.5</v>
      </c>
      <c r="BE433">
        <v>14309959.25</v>
      </c>
      <c r="BF433">
        <v>719834.75</v>
      </c>
      <c r="BG433">
        <v>130228</v>
      </c>
      <c r="BH433">
        <v>760328</v>
      </c>
      <c r="BI433">
        <v>39971</v>
      </c>
      <c r="BJ433">
        <v>350025.89</v>
      </c>
      <c r="BK433">
        <v>252646</v>
      </c>
      <c r="BL433">
        <v>204317.25</v>
      </c>
    </row>
    <row r="434" spans="1:64">
      <c r="A434" s="77">
        <v>4</v>
      </c>
      <c r="B434" s="78" t="s">
        <v>913</v>
      </c>
      <c r="C434" s="79" t="s">
        <v>915</v>
      </c>
      <c r="D434" s="79">
        <v>4.0999999999999996</v>
      </c>
      <c r="E434" s="78" t="s">
        <v>1459</v>
      </c>
      <c r="F434" s="79"/>
      <c r="G434" s="79"/>
      <c r="H434" s="33">
        <v>4301020104.8009996</v>
      </c>
      <c r="I434" s="31" t="s">
        <v>492</v>
      </c>
      <c r="J434">
        <f t="shared" si="6"/>
        <v>7302922.4000000004</v>
      </c>
      <c r="K434">
        <v>12553964.6</v>
      </c>
      <c r="L434">
        <v>525918</v>
      </c>
      <c r="M434">
        <v>512066</v>
      </c>
      <c r="N434">
        <v>648778</v>
      </c>
      <c r="O434">
        <v>2473838.5</v>
      </c>
      <c r="P434">
        <v>2135755</v>
      </c>
      <c r="Q434">
        <v>1464371.36</v>
      </c>
      <c r="R434">
        <v>1656932</v>
      </c>
      <c r="S434">
        <v>401449</v>
      </c>
      <c r="T434">
        <v>418850</v>
      </c>
      <c r="U434">
        <v>250418.67</v>
      </c>
      <c r="V434">
        <v>257934</v>
      </c>
      <c r="W434">
        <v>7302922.4000000004</v>
      </c>
      <c r="X434">
        <v>319821</v>
      </c>
      <c r="Y434">
        <v>834250.25</v>
      </c>
      <c r="Z434">
        <v>972786.03</v>
      </c>
      <c r="AA434">
        <v>1087873.8999999999</v>
      </c>
      <c r="AB434">
        <v>676191</v>
      </c>
      <c r="AC434">
        <v>167883.25</v>
      </c>
      <c r="AD434">
        <v>141438.38</v>
      </c>
      <c r="AE434">
        <v>25971165.5</v>
      </c>
      <c r="AF434">
        <v>1878476</v>
      </c>
      <c r="AG434">
        <v>1867605</v>
      </c>
      <c r="AH434">
        <v>1055289</v>
      </c>
      <c r="AI434">
        <v>848912</v>
      </c>
      <c r="AJ434">
        <v>636569.75</v>
      </c>
      <c r="AK434">
        <v>1722793.75</v>
      </c>
      <c r="AL434">
        <v>1161174</v>
      </c>
      <c r="AM434">
        <v>759895.25</v>
      </c>
      <c r="AN434">
        <v>710668.35</v>
      </c>
      <c r="AO434">
        <v>1396847.49</v>
      </c>
      <c r="AP434">
        <v>530868</v>
      </c>
      <c r="AQ434">
        <v>209898.18</v>
      </c>
      <c r="AR434">
        <v>125213.5</v>
      </c>
      <c r="AS434">
        <v>11628423.5</v>
      </c>
      <c r="AT434">
        <v>457460.25</v>
      </c>
      <c r="AU434">
        <v>471382.63</v>
      </c>
      <c r="AV434">
        <v>2135013.5</v>
      </c>
      <c r="AW434">
        <v>757814.32</v>
      </c>
      <c r="AX434">
        <v>869749.75</v>
      </c>
      <c r="AY434">
        <v>877617.86</v>
      </c>
      <c r="AZ434">
        <v>3535559.15</v>
      </c>
      <c r="BA434">
        <v>174080.75</v>
      </c>
      <c r="BB434">
        <v>547623.5</v>
      </c>
      <c r="BC434">
        <v>221073</v>
      </c>
      <c r="BD434">
        <v>180669</v>
      </c>
      <c r="BE434">
        <v>9980970.5</v>
      </c>
      <c r="BF434">
        <v>2974787.36</v>
      </c>
      <c r="BG434">
        <v>426053</v>
      </c>
      <c r="BH434">
        <v>2141281.2200000002</v>
      </c>
      <c r="BI434">
        <v>648752.25</v>
      </c>
      <c r="BJ434">
        <v>675918.61</v>
      </c>
      <c r="BK434">
        <v>899497.53</v>
      </c>
      <c r="BL434">
        <v>155523.5</v>
      </c>
    </row>
    <row r="435" spans="1:64">
      <c r="A435" s="77">
        <v>4</v>
      </c>
      <c r="B435" s="78" t="s">
        <v>913</v>
      </c>
      <c r="C435" s="79" t="s">
        <v>915</v>
      </c>
      <c r="D435" s="79">
        <v>4.0999999999999996</v>
      </c>
      <c r="E435" s="78" t="s">
        <v>1459</v>
      </c>
      <c r="F435" s="79"/>
      <c r="G435" s="79"/>
      <c r="H435" s="33">
        <v>4301020104.802</v>
      </c>
      <c r="I435" s="31" t="s">
        <v>493</v>
      </c>
      <c r="J435">
        <f t="shared" si="6"/>
        <v>7549422.4699999997</v>
      </c>
      <c r="K435">
        <v>8009035.5</v>
      </c>
      <c r="L435">
        <v>115625</v>
      </c>
      <c r="M435">
        <v>56796</v>
      </c>
      <c r="N435">
        <v>478527.25</v>
      </c>
      <c r="O435">
        <v>2112401</v>
      </c>
      <c r="P435">
        <v>1284426</v>
      </c>
      <c r="Q435">
        <v>168058.87</v>
      </c>
      <c r="R435">
        <v>145368.42000000001</v>
      </c>
      <c r="S435">
        <v>349765.03</v>
      </c>
      <c r="T435">
        <v>177603</v>
      </c>
      <c r="U435">
        <v>51224</v>
      </c>
      <c r="V435">
        <v>97873.32</v>
      </c>
      <c r="W435">
        <v>7549422.4699999997</v>
      </c>
      <c r="X435">
        <v>66658</v>
      </c>
      <c r="Y435">
        <v>178272.75</v>
      </c>
      <c r="Z435">
        <v>226715</v>
      </c>
      <c r="AA435">
        <v>391277.39</v>
      </c>
      <c r="AB435">
        <v>112100</v>
      </c>
      <c r="AC435">
        <v>32045.25</v>
      </c>
      <c r="AE435">
        <v>22894171.23</v>
      </c>
      <c r="AF435">
        <v>209400.97</v>
      </c>
      <c r="AG435">
        <v>1106909</v>
      </c>
      <c r="AH435">
        <v>758357.25</v>
      </c>
      <c r="AI435">
        <v>492061.25</v>
      </c>
      <c r="AJ435">
        <v>231362</v>
      </c>
      <c r="AK435">
        <v>466215.99</v>
      </c>
      <c r="AL435">
        <v>740395.5</v>
      </c>
      <c r="AM435">
        <v>224597.75</v>
      </c>
      <c r="AN435">
        <v>256011.5</v>
      </c>
      <c r="AO435">
        <v>1100411.3799999999</v>
      </c>
      <c r="AP435">
        <v>244252</v>
      </c>
      <c r="AQ435">
        <v>47098.12</v>
      </c>
      <c r="AR435">
        <v>39484</v>
      </c>
      <c r="AS435">
        <v>4040597.93</v>
      </c>
      <c r="AT435">
        <v>455022.6</v>
      </c>
      <c r="AU435">
        <v>93338.06</v>
      </c>
      <c r="AV435">
        <v>1883742</v>
      </c>
      <c r="AW435">
        <v>146543</v>
      </c>
      <c r="AX435">
        <v>108655</v>
      </c>
      <c r="AY435">
        <v>273916.5</v>
      </c>
      <c r="AZ435">
        <v>2248066.75</v>
      </c>
      <c r="BA435">
        <v>161282.5</v>
      </c>
      <c r="BE435">
        <v>7579899</v>
      </c>
      <c r="BF435">
        <v>652193</v>
      </c>
      <c r="BG435">
        <v>200092</v>
      </c>
      <c r="BH435">
        <v>779576.3</v>
      </c>
      <c r="BI435">
        <v>67410.5</v>
      </c>
      <c r="BJ435">
        <v>957518.2</v>
      </c>
      <c r="BK435">
        <v>508686.15</v>
      </c>
      <c r="BL435">
        <v>62261</v>
      </c>
    </row>
    <row r="436" spans="1:64">
      <c r="A436" s="77">
        <v>4</v>
      </c>
      <c r="B436" s="78" t="s">
        <v>913</v>
      </c>
      <c r="C436" s="79" t="s">
        <v>915</v>
      </c>
      <c r="D436" s="79">
        <v>4.0999999999999996</v>
      </c>
      <c r="E436" s="78" t="s">
        <v>1459</v>
      </c>
      <c r="F436" s="79"/>
      <c r="G436" s="79"/>
      <c r="H436" s="33">
        <v>4301020104.8030005</v>
      </c>
      <c r="I436" s="31" t="s">
        <v>494</v>
      </c>
      <c r="J436">
        <f t="shared" si="6"/>
        <v>-585955.03</v>
      </c>
      <c r="K436">
        <v>-1094863.8700000001</v>
      </c>
      <c r="L436">
        <v>-732.36</v>
      </c>
      <c r="M436">
        <v>-5231.87</v>
      </c>
      <c r="N436">
        <v>-102983.03999999999</v>
      </c>
      <c r="O436">
        <v>-559006.89</v>
      </c>
      <c r="P436">
        <v>-346777.44</v>
      </c>
      <c r="Q436">
        <v>-1765.44</v>
      </c>
      <c r="R436">
        <v>-6274.51</v>
      </c>
      <c r="S436">
        <v>-72748.91</v>
      </c>
      <c r="T436">
        <v>-26184.31</v>
      </c>
      <c r="U436">
        <v>-5268.08</v>
      </c>
      <c r="V436">
        <v>-10667.84</v>
      </c>
      <c r="W436">
        <v>-585955.03</v>
      </c>
      <c r="X436">
        <v>-2497.9</v>
      </c>
      <c r="Y436">
        <v>-3942.59</v>
      </c>
      <c r="Z436">
        <v>-44041.71</v>
      </c>
      <c r="AA436">
        <v>-124210.82</v>
      </c>
      <c r="AB436">
        <v>-6061.67</v>
      </c>
      <c r="AE436">
        <v>-1238401.3700000001</v>
      </c>
      <c r="AF436">
        <v>-1542.52</v>
      </c>
      <c r="AG436">
        <v>-78171.360000000001</v>
      </c>
      <c r="AH436">
        <v>-69561.990000000005</v>
      </c>
      <c r="AI436">
        <v>-55554.7</v>
      </c>
      <c r="AJ436">
        <v>-85252.33</v>
      </c>
      <c r="AK436">
        <v>-165422.96</v>
      </c>
      <c r="AL436">
        <v>-135014.24</v>
      </c>
      <c r="AM436">
        <v>-47479.73</v>
      </c>
      <c r="AO436">
        <v>-118898.76</v>
      </c>
      <c r="AP436">
        <v>-82543.289999999994</v>
      </c>
      <c r="AQ436">
        <v>-757.85</v>
      </c>
      <c r="AR436">
        <v>-6733.18</v>
      </c>
      <c r="AS436">
        <v>-759826.14</v>
      </c>
      <c r="AT436">
        <v>-97225.34</v>
      </c>
      <c r="AU436">
        <v>-3896.71</v>
      </c>
      <c r="AV436">
        <v>-983013.76</v>
      </c>
      <c r="AW436">
        <v>-1638.04</v>
      </c>
      <c r="AX436">
        <v>-8186.68</v>
      </c>
      <c r="AY436">
        <v>-62340.05</v>
      </c>
      <c r="BA436">
        <v>-1306.1600000000001</v>
      </c>
      <c r="BE436">
        <v>-463861.97</v>
      </c>
      <c r="BF436">
        <v>-28270.04</v>
      </c>
      <c r="BG436">
        <v>-23851.29</v>
      </c>
      <c r="BH436">
        <v>-84866.95</v>
      </c>
      <c r="BI436">
        <v>-25887.279999999999</v>
      </c>
      <c r="BJ436">
        <v>-35584.69</v>
      </c>
      <c r="BK436">
        <v>-24314.78</v>
      </c>
    </row>
    <row r="437" spans="1:64">
      <c r="A437" s="77">
        <v>4</v>
      </c>
      <c r="B437" s="78" t="s">
        <v>913</v>
      </c>
      <c r="C437" s="79" t="s">
        <v>915</v>
      </c>
      <c r="D437" s="79">
        <v>4.0999999999999996</v>
      </c>
      <c r="E437" s="78" t="s">
        <v>1459</v>
      </c>
      <c r="F437" s="79"/>
      <c r="G437" s="79"/>
      <c r="H437" s="33">
        <v>4301020104.8039999</v>
      </c>
      <c r="I437" s="31" t="s">
        <v>495</v>
      </c>
      <c r="J437">
        <f t="shared" si="6"/>
        <v>1758473.1</v>
      </c>
      <c r="K437">
        <v>817841.34</v>
      </c>
      <c r="L437">
        <v>3544.02</v>
      </c>
      <c r="M437">
        <v>4858.83</v>
      </c>
      <c r="N437">
        <v>44399.55</v>
      </c>
      <c r="O437">
        <v>8986.58</v>
      </c>
      <c r="P437">
        <v>90008.77</v>
      </c>
      <c r="Q437">
        <v>3764.34</v>
      </c>
      <c r="R437">
        <v>30416.7</v>
      </c>
      <c r="S437">
        <v>30724.37</v>
      </c>
      <c r="T437">
        <v>1334.6</v>
      </c>
      <c r="U437">
        <v>13329.6</v>
      </c>
      <c r="W437">
        <v>1758473.1</v>
      </c>
      <c r="X437">
        <v>11468.31</v>
      </c>
      <c r="Y437">
        <v>25116.78</v>
      </c>
      <c r="Z437">
        <v>42245.67</v>
      </c>
      <c r="AA437">
        <v>21619.71</v>
      </c>
      <c r="AB437">
        <v>7218.72</v>
      </c>
      <c r="AC437">
        <v>1510.76</v>
      </c>
      <c r="AE437">
        <v>14646749.810000001</v>
      </c>
      <c r="AF437">
        <v>10412.870000000001</v>
      </c>
      <c r="AG437">
        <v>77433.31</v>
      </c>
      <c r="AH437">
        <v>21032.18</v>
      </c>
      <c r="AI437">
        <v>76664.72</v>
      </c>
      <c r="AJ437">
        <v>2140</v>
      </c>
      <c r="AK437">
        <v>58869.03</v>
      </c>
      <c r="AL437">
        <v>41969.02</v>
      </c>
      <c r="AM437">
        <v>20588.599999999999</v>
      </c>
      <c r="AO437">
        <v>44537</v>
      </c>
      <c r="AP437">
        <v>4517.05</v>
      </c>
      <c r="AR437">
        <v>7317.22</v>
      </c>
      <c r="AS437">
        <v>1055594.25</v>
      </c>
      <c r="AT437">
        <v>32261.439999999999</v>
      </c>
      <c r="AU437">
        <v>6111.52</v>
      </c>
      <c r="AV437">
        <v>414624.68</v>
      </c>
      <c r="AW437">
        <v>26860.19</v>
      </c>
      <c r="AX437">
        <v>3376.85</v>
      </c>
      <c r="AY437">
        <v>12230.89</v>
      </c>
      <c r="AZ437">
        <v>719739.12</v>
      </c>
      <c r="BE437">
        <v>626551.6</v>
      </c>
      <c r="BF437">
        <v>31463.03</v>
      </c>
      <c r="BG437">
        <v>22576.53</v>
      </c>
      <c r="BH437">
        <v>19945.060000000001</v>
      </c>
      <c r="BI437">
        <v>56379.29</v>
      </c>
      <c r="BJ437">
        <v>41399.269999999997</v>
      </c>
      <c r="BK437">
        <v>352.27</v>
      </c>
      <c r="BL437">
        <v>2880.05</v>
      </c>
    </row>
    <row r="438" spans="1:64">
      <c r="A438" s="77">
        <v>4</v>
      </c>
      <c r="B438" s="78" t="s">
        <v>913</v>
      </c>
      <c r="C438" s="79" t="s">
        <v>915</v>
      </c>
      <c r="D438" s="79">
        <v>4.0999999999999996</v>
      </c>
      <c r="E438" s="78" t="s">
        <v>1459</v>
      </c>
      <c r="F438" s="79"/>
      <c r="G438" s="79"/>
      <c r="H438" s="33">
        <v>4301020104.8050003</v>
      </c>
      <c r="I438" s="31" t="s">
        <v>496</v>
      </c>
      <c r="J438">
        <f t="shared" si="6"/>
        <v>627234.25</v>
      </c>
      <c r="K438">
        <v>2819728</v>
      </c>
      <c r="L438">
        <v>9798</v>
      </c>
      <c r="M438">
        <v>30338</v>
      </c>
      <c r="N438">
        <v>60759</v>
      </c>
      <c r="O438">
        <v>153519.15</v>
      </c>
      <c r="Q438">
        <v>52047</v>
      </c>
      <c r="S438">
        <v>131018.76</v>
      </c>
      <c r="T438">
        <v>74839.850000000006</v>
      </c>
      <c r="U438">
        <v>280878.14</v>
      </c>
      <c r="W438">
        <v>627234.25</v>
      </c>
      <c r="AA438">
        <v>211661.85</v>
      </c>
      <c r="AB438">
        <v>160225</v>
      </c>
      <c r="AE438">
        <v>1967424</v>
      </c>
      <c r="AF438">
        <v>174217</v>
      </c>
      <c r="AG438">
        <v>140912</v>
      </c>
      <c r="AH438">
        <v>50463</v>
      </c>
      <c r="AI438">
        <v>85465</v>
      </c>
      <c r="AK438">
        <v>308502</v>
      </c>
      <c r="AL438">
        <v>147656</v>
      </c>
      <c r="AM438">
        <v>66823</v>
      </c>
      <c r="AN438">
        <v>58616.25</v>
      </c>
      <c r="AO438">
        <v>242764.95</v>
      </c>
      <c r="AP438">
        <v>76911</v>
      </c>
      <c r="AR438">
        <v>19556</v>
      </c>
      <c r="AS438">
        <v>993208.75</v>
      </c>
      <c r="AT438">
        <v>48580</v>
      </c>
      <c r="AV438">
        <v>146298.25</v>
      </c>
      <c r="AY438">
        <v>31178.75</v>
      </c>
      <c r="AZ438">
        <v>32688</v>
      </c>
      <c r="BB438">
        <v>9998.4500000000007</v>
      </c>
      <c r="BD438">
        <v>32805</v>
      </c>
      <c r="BE438">
        <v>822512.25</v>
      </c>
      <c r="BG438">
        <v>56555.75</v>
      </c>
      <c r="BJ438">
        <v>106189.79</v>
      </c>
      <c r="BK438">
        <v>1630</v>
      </c>
    </row>
    <row r="439" spans="1:64">
      <c r="A439" s="77">
        <v>4</v>
      </c>
      <c r="B439" s="78" t="s">
        <v>913</v>
      </c>
      <c r="C439" s="79" t="s">
        <v>915</v>
      </c>
      <c r="D439" s="79">
        <v>4.0999999999999996</v>
      </c>
      <c r="E439" s="78" t="s">
        <v>1459</v>
      </c>
      <c r="F439" s="79"/>
      <c r="G439" s="79"/>
      <c r="H439" s="33">
        <v>4301020104.8059998</v>
      </c>
      <c r="I439" s="31" t="s">
        <v>497</v>
      </c>
      <c r="J439">
        <f t="shared" si="6"/>
        <v>1134422.5</v>
      </c>
      <c r="K439">
        <v>252719.01</v>
      </c>
      <c r="M439">
        <v>50224</v>
      </c>
      <c r="N439">
        <v>129536.11</v>
      </c>
      <c r="O439">
        <v>179117</v>
      </c>
      <c r="Q439">
        <v>17141</v>
      </c>
      <c r="S439">
        <v>78044</v>
      </c>
      <c r="T439">
        <v>12483.35</v>
      </c>
      <c r="U439">
        <v>167796</v>
      </c>
      <c r="W439">
        <v>1134422.5</v>
      </c>
      <c r="AA439">
        <v>197508.86</v>
      </c>
      <c r="AB439">
        <v>38976</v>
      </c>
      <c r="AE439">
        <v>3221199.02</v>
      </c>
      <c r="AF439">
        <v>105901.52</v>
      </c>
      <c r="AG439">
        <v>39044</v>
      </c>
      <c r="AI439">
        <v>107894</v>
      </c>
      <c r="AK439">
        <v>204268.75</v>
      </c>
      <c r="AL439">
        <v>38229</v>
      </c>
      <c r="AM439">
        <v>135097.10999999999</v>
      </c>
      <c r="AN439">
        <v>72518.5</v>
      </c>
      <c r="AO439">
        <v>250807.55</v>
      </c>
      <c r="AP439">
        <v>27029</v>
      </c>
      <c r="AS439">
        <v>1450402.85</v>
      </c>
      <c r="AT439">
        <v>33832.75</v>
      </c>
      <c r="AZ439">
        <v>367617.04</v>
      </c>
      <c r="BE439">
        <v>893656</v>
      </c>
      <c r="BG439">
        <v>58145.16</v>
      </c>
    </row>
    <row r="440" spans="1:64">
      <c r="A440" s="77">
        <v>4</v>
      </c>
      <c r="B440" s="78" t="s">
        <v>913</v>
      </c>
      <c r="C440" s="79" t="s">
        <v>915</v>
      </c>
      <c r="D440" s="79">
        <v>4.0999999999999996</v>
      </c>
      <c r="E440" s="78" t="s">
        <v>1459</v>
      </c>
      <c r="F440" s="79"/>
      <c r="G440" s="79"/>
      <c r="H440" s="33">
        <v>4301020104.8070002</v>
      </c>
      <c r="I440" s="31" t="s">
        <v>498</v>
      </c>
      <c r="J440">
        <f t="shared" si="6"/>
        <v>-138914.5</v>
      </c>
      <c r="M440">
        <v>-2312.79</v>
      </c>
      <c r="N440">
        <v>-57300.05</v>
      </c>
      <c r="O440">
        <v>-6712.36</v>
      </c>
      <c r="U440">
        <v>-41956.55</v>
      </c>
      <c r="W440">
        <v>-138914.5</v>
      </c>
      <c r="AA440">
        <v>-10868.77</v>
      </c>
      <c r="AB440">
        <v>-6373.49</v>
      </c>
      <c r="AE440">
        <v>-283349.21999999997</v>
      </c>
      <c r="AF440">
        <v>-16504.88</v>
      </c>
      <c r="AG440">
        <v>-75196.639999999999</v>
      </c>
      <c r="AI440">
        <v>-43319.88</v>
      </c>
      <c r="AK440">
        <v>-75130.12</v>
      </c>
      <c r="AM440">
        <v>-13315.42</v>
      </c>
      <c r="AO440">
        <v>-152109.18</v>
      </c>
      <c r="AP440">
        <v>-3078.42</v>
      </c>
      <c r="AS440">
        <v>-317739.87</v>
      </c>
      <c r="AT440">
        <v>-39556</v>
      </c>
      <c r="AZ440">
        <v>-9921.5300000000007</v>
      </c>
      <c r="BE440">
        <v>-116853.47</v>
      </c>
      <c r="BG440">
        <v>-1907.95</v>
      </c>
    </row>
    <row r="441" spans="1:64">
      <c r="A441" s="77">
        <v>4</v>
      </c>
      <c r="B441" s="78" t="s">
        <v>913</v>
      </c>
      <c r="C441" s="79" t="s">
        <v>915</v>
      </c>
      <c r="D441" s="79">
        <v>4.0999999999999996</v>
      </c>
      <c r="E441" s="78" t="s">
        <v>1459</v>
      </c>
      <c r="F441" s="79"/>
      <c r="G441" s="79"/>
      <c r="H441" s="33">
        <v>4301020104.8079996</v>
      </c>
      <c r="I441" s="31" t="s">
        <v>499</v>
      </c>
      <c r="J441">
        <f t="shared" si="6"/>
        <v>21624.02</v>
      </c>
      <c r="K441">
        <v>14219.93</v>
      </c>
      <c r="M441">
        <v>230.04</v>
      </c>
      <c r="S441">
        <v>855.01</v>
      </c>
      <c r="U441">
        <v>37390.660000000003</v>
      </c>
      <c r="W441">
        <v>21624.02</v>
      </c>
      <c r="AB441">
        <v>679.2</v>
      </c>
      <c r="AE441">
        <v>181874.87</v>
      </c>
      <c r="AF441">
        <v>5342.93</v>
      </c>
      <c r="AG441">
        <v>4636.76</v>
      </c>
      <c r="AH441">
        <v>12215.7</v>
      </c>
      <c r="AI441">
        <v>1134.43</v>
      </c>
      <c r="AK441">
        <v>35528.730000000003</v>
      </c>
      <c r="AM441">
        <v>14252.27</v>
      </c>
      <c r="AO441">
        <v>3302.3</v>
      </c>
      <c r="AP441">
        <v>4923.5</v>
      </c>
      <c r="AS441">
        <v>57807.43</v>
      </c>
      <c r="AZ441">
        <v>39461.26</v>
      </c>
      <c r="BE441">
        <v>234946.95</v>
      </c>
    </row>
    <row r="442" spans="1:64">
      <c r="A442" s="87">
        <v>4</v>
      </c>
      <c r="B442" s="88" t="s">
        <v>913</v>
      </c>
      <c r="C442" s="64" t="s">
        <v>915</v>
      </c>
      <c r="D442" s="64">
        <v>4.0999999999999996</v>
      </c>
      <c r="E442" s="88" t="s">
        <v>1474</v>
      </c>
      <c r="F442" s="64"/>
      <c r="G442" s="64"/>
      <c r="H442" s="59">
        <v>4301020105.2010002</v>
      </c>
      <c r="I442" s="60" t="s">
        <v>500</v>
      </c>
      <c r="J442">
        <f t="shared" si="6"/>
        <v>71045582.200000003</v>
      </c>
      <c r="K442">
        <v>145261115</v>
      </c>
      <c r="L442">
        <v>18062065</v>
      </c>
      <c r="M442">
        <v>32148563</v>
      </c>
      <c r="N442">
        <v>50405644</v>
      </c>
      <c r="O442">
        <v>150165094</v>
      </c>
      <c r="P442">
        <v>81510989</v>
      </c>
      <c r="Q442">
        <v>49153907.810000002</v>
      </c>
      <c r="R442">
        <v>42034107</v>
      </c>
      <c r="S442">
        <v>58669999</v>
      </c>
      <c r="T442">
        <v>30369085</v>
      </c>
      <c r="U442">
        <v>22572339.550000001</v>
      </c>
      <c r="V442">
        <v>19943546</v>
      </c>
      <c r="W442">
        <v>71045582.200000003</v>
      </c>
      <c r="X442">
        <v>25900255</v>
      </c>
      <c r="Y442">
        <v>20164465.25</v>
      </c>
      <c r="Z442">
        <v>28153124.460000001</v>
      </c>
      <c r="AA442">
        <v>46012055.75</v>
      </c>
      <c r="AB442">
        <v>56889638</v>
      </c>
      <c r="AC442">
        <v>16781508.390000001</v>
      </c>
      <c r="AD442">
        <v>11938353</v>
      </c>
      <c r="AE442">
        <v>283217069</v>
      </c>
      <c r="AF442">
        <v>27737551.5</v>
      </c>
      <c r="AG442">
        <v>43044754</v>
      </c>
      <c r="AH442">
        <v>48078810.049999997</v>
      </c>
      <c r="AI442">
        <v>52830126</v>
      </c>
      <c r="AJ442">
        <v>26459929.66</v>
      </c>
      <c r="AK442">
        <v>84186032</v>
      </c>
      <c r="AL442">
        <v>59929952</v>
      </c>
      <c r="AM442">
        <v>44291646.700000003</v>
      </c>
      <c r="AN442">
        <v>31079097.300000001</v>
      </c>
      <c r="AO442">
        <v>66240882.090000004</v>
      </c>
      <c r="AP442">
        <v>29142145</v>
      </c>
      <c r="AQ442">
        <v>35933407</v>
      </c>
      <c r="AR442">
        <v>19723707</v>
      </c>
      <c r="AS442">
        <v>113186582.97</v>
      </c>
      <c r="AT442">
        <v>19824054.41</v>
      </c>
      <c r="AU442">
        <v>25470016.25</v>
      </c>
      <c r="AV442">
        <v>57869574.75</v>
      </c>
      <c r="AW442">
        <v>41002382.93</v>
      </c>
      <c r="AX442">
        <v>31033903.02</v>
      </c>
      <c r="AY442">
        <v>25877440.030000001</v>
      </c>
      <c r="AZ442">
        <v>67896364.189999998</v>
      </c>
      <c r="BA442">
        <v>19295579.219999999</v>
      </c>
      <c r="BB442">
        <v>20541162</v>
      </c>
      <c r="BC442">
        <v>20744333</v>
      </c>
      <c r="BD442">
        <v>14018405</v>
      </c>
      <c r="BE442">
        <v>44143686.25</v>
      </c>
      <c r="BF442">
        <v>28654752</v>
      </c>
      <c r="BG442">
        <v>19725430.93</v>
      </c>
      <c r="BH442">
        <v>45389509.950000003</v>
      </c>
      <c r="BI442">
        <v>12014490.789999999</v>
      </c>
      <c r="BJ442">
        <v>42332112</v>
      </c>
      <c r="BK442">
        <v>40040285.340000004</v>
      </c>
      <c r="BL442">
        <v>15952527.25</v>
      </c>
    </row>
    <row r="443" spans="1:64">
      <c r="A443" s="77">
        <v>4</v>
      </c>
      <c r="B443" s="78" t="s">
        <v>913</v>
      </c>
      <c r="C443" s="79" t="s">
        <v>915</v>
      </c>
      <c r="D443" s="79">
        <v>4.0999999999999996</v>
      </c>
      <c r="E443" s="78" t="s">
        <v>1474</v>
      </c>
      <c r="F443" s="79"/>
      <c r="G443" s="79"/>
      <c r="H443" s="33">
        <v>4301020105.2019997</v>
      </c>
      <c r="I443" s="31" t="s">
        <v>501</v>
      </c>
      <c r="J443">
        <f t="shared" si="6"/>
        <v>437591543.44</v>
      </c>
      <c r="K443">
        <v>516409602.80000001</v>
      </c>
      <c r="L443">
        <v>3924985</v>
      </c>
      <c r="M443">
        <v>10131249.5</v>
      </c>
      <c r="N443">
        <v>23641529.52</v>
      </c>
      <c r="O443">
        <v>80322857.980000004</v>
      </c>
      <c r="P443">
        <v>36034268.329999998</v>
      </c>
      <c r="Q443">
        <v>15557135.77</v>
      </c>
      <c r="R443">
        <v>10664517.859999999</v>
      </c>
      <c r="S443">
        <v>9059190.6500000004</v>
      </c>
      <c r="T443">
        <v>9603848</v>
      </c>
      <c r="U443">
        <v>7641154.3300000001</v>
      </c>
      <c r="V443">
        <v>6413818.5899999999</v>
      </c>
      <c r="W443">
        <v>437591543.44</v>
      </c>
      <c r="X443">
        <v>6968304</v>
      </c>
      <c r="Y443">
        <v>7464318.4100000001</v>
      </c>
      <c r="Z443">
        <v>5582497.75</v>
      </c>
      <c r="AA443">
        <v>24310067.440000001</v>
      </c>
      <c r="AB443">
        <v>12640909.699999999</v>
      </c>
      <c r="AC443">
        <v>9047771.6199999992</v>
      </c>
      <c r="AE443">
        <v>808470659.75</v>
      </c>
      <c r="AF443">
        <v>13369450.18</v>
      </c>
      <c r="AG443">
        <v>21998632</v>
      </c>
      <c r="AH443">
        <v>17011315.329999998</v>
      </c>
      <c r="AI443">
        <v>49757139.420000002</v>
      </c>
      <c r="AJ443">
        <v>11570105.77</v>
      </c>
      <c r="AK443">
        <v>56592960.350000001</v>
      </c>
      <c r="AL443">
        <v>67536084.25</v>
      </c>
      <c r="AM443">
        <v>20149232.120000001</v>
      </c>
      <c r="AN443">
        <v>21524531.129999999</v>
      </c>
      <c r="AO443">
        <v>101240228.23999999</v>
      </c>
      <c r="AP443">
        <v>18165199.100000001</v>
      </c>
      <c r="AQ443">
        <v>14983432.07</v>
      </c>
      <c r="AR443">
        <v>3096544</v>
      </c>
      <c r="AS443">
        <v>443169597.69</v>
      </c>
      <c r="AT443">
        <v>20493589.199999999</v>
      </c>
      <c r="AU443">
        <v>10339744.99</v>
      </c>
      <c r="AV443">
        <v>60656238.18</v>
      </c>
      <c r="AW443">
        <v>18730593.5</v>
      </c>
      <c r="AX443">
        <v>16893810.52</v>
      </c>
      <c r="AY443">
        <v>22128326.710000001</v>
      </c>
      <c r="AZ443">
        <v>58040193.950000003</v>
      </c>
      <c r="BA443">
        <v>9793002.0500000007</v>
      </c>
      <c r="BE443">
        <v>247658740.65000001</v>
      </c>
      <c r="BF443">
        <v>12847850.800000001</v>
      </c>
      <c r="BG443">
        <v>9184652.0600000005</v>
      </c>
      <c r="BH443">
        <v>49592190.799999997</v>
      </c>
      <c r="BI443">
        <v>3219665.77</v>
      </c>
      <c r="BJ443">
        <v>45594170</v>
      </c>
      <c r="BK443">
        <v>24808802.43</v>
      </c>
      <c r="BL443">
        <v>16774474.66</v>
      </c>
    </row>
    <row r="444" spans="1:64">
      <c r="A444" s="77">
        <v>4</v>
      </c>
      <c r="B444" s="78" t="s">
        <v>913</v>
      </c>
      <c r="C444" s="79" t="s">
        <v>915</v>
      </c>
      <c r="D444" s="79">
        <v>4.0999999999999996</v>
      </c>
      <c r="E444" s="78" t="s">
        <v>1474</v>
      </c>
      <c r="F444" s="79"/>
      <c r="G444" s="79"/>
      <c r="H444" s="33">
        <v>4301020105.2030001</v>
      </c>
      <c r="I444" s="31" t="s">
        <v>502</v>
      </c>
      <c r="J444">
        <f t="shared" si="6"/>
        <v>45003273.450000003</v>
      </c>
      <c r="K444">
        <v>87116159</v>
      </c>
      <c r="L444">
        <v>394400</v>
      </c>
      <c r="M444">
        <v>157845</v>
      </c>
      <c r="N444">
        <v>459709</v>
      </c>
      <c r="O444">
        <v>378841</v>
      </c>
      <c r="P444">
        <v>559983</v>
      </c>
      <c r="Q444">
        <v>303685.5</v>
      </c>
      <c r="R444">
        <v>146840</v>
      </c>
      <c r="S444">
        <v>451266</v>
      </c>
      <c r="T444">
        <v>399119</v>
      </c>
      <c r="U444">
        <v>130463.69</v>
      </c>
      <c r="V444">
        <v>120108</v>
      </c>
      <c r="W444">
        <v>45003273.450000003</v>
      </c>
      <c r="X444">
        <v>29899</v>
      </c>
      <c r="Y444">
        <v>722594.95</v>
      </c>
      <c r="Z444">
        <v>190168.5</v>
      </c>
      <c r="AA444">
        <v>867409</v>
      </c>
      <c r="AB444">
        <v>3515227</v>
      </c>
      <c r="AC444">
        <v>58061.25</v>
      </c>
      <c r="AD444">
        <v>952996</v>
      </c>
      <c r="AE444">
        <v>202719240.41999999</v>
      </c>
      <c r="AF444">
        <v>2309197</v>
      </c>
      <c r="AG444">
        <v>1611506.15</v>
      </c>
      <c r="AH444">
        <v>689315.44</v>
      </c>
      <c r="AI444">
        <v>1197813.6000000001</v>
      </c>
      <c r="AJ444">
        <v>843230.75</v>
      </c>
      <c r="AK444">
        <v>1433025</v>
      </c>
      <c r="AL444">
        <v>2109732</v>
      </c>
      <c r="AM444">
        <v>440684.6</v>
      </c>
      <c r="AN444">
        <v>277969.5</v>
      </c>
      <c r="AO444">
        <v>5488187.5599999996</v>
      </c>
      <c r="AP444">
        <v>1737300</v>
      </c>
      <c r="AQ444">
        <v>2088345.87</v>
      </c>
      <c r="AR444">
        <v>688873.5</v>
      </c>
      <c r="AS444">
        <v>63327452.350000001</v>
      </c>
      <c r="AT444">
        <v>484209</v>
      </c>
      <c r="AU444">
        <v>84343.85</v>
      </c>
      <c r="AV444">
        <v>4997165.53</v>
      </c>
      <c r="AW444">
        <v>1173611.75</v>
      </c>
      <c r="AX444">
        <v>177098.5</v>
      </c>
      <c r="AY444">
        <v>179300.66</v>
      </c>
      <c r="AZ444">
        <v>1910843.75</v>
      </c>
      <c r="BA444">
        <v>34525</v>
      </c>
      <c r="BB444">
        <v>98307</v>
      </c>
      <c r="BC444">
        <v>165485</v>
      </c>
      <c r="BD444">
        <v>405199</v>
      </c>
      <c r="BE444">
        <v>60782638.5</v>
      </c>
      <c r="BF444">
        <v>204604</v>
      </c>
      <c r="BG444">
        <v>41875.5</v>
      </c>
      <c r="BH444">
        <v>246859</v>
      </c>
      <c r="BJ444">
        <v>104537</v>
      </c>
      <c r="BK444">
        <v>300802.81</v>
      </c>
      <c r="BL444">
        <v>179424.85</v>
      </c>
    </row>
    <row r="445" spans="1:64">
      <c r="A445" s="77">
        <v>4</v>
      </c>
      <c r="B445" s="78" t="s">
        <v>913</v>
      </c>
      <c r="C445" s="79" t="s">
        <v>915</v>
      </c>
      <c r="D445" s="79">
        <v>4.0999999999999996</v>
      </c>
      <c r="E445" s="78" t="s">
        <v>1474</v>
      </c>
      <c r="F445" s="79"/>
      <c r="G445" s="79"/>
      <c r="H445" s="33">
        <v>4301020105.2049999</v>
      </c>
      <c r="I445" s="31" t="s">
        <v>503</v>
      </c>
      <c r="J445">
        <f t="shared" si="6"/>
        <v>0</v>
      </c>
      <c r="Z445">
        <v>200869.5</v>
      </c>
      <c r="AF445">
        <v>468</v>
      </c>
      <c r="AN445">
        <v>44833.75</v>
      </c>
      <c r="AP445">
        <v>4602</v>
      </c>
      <c r="AU445">
        <v>1009</v>
      </c>
      <c r="AX445">
        <v>105537.5</v>
      </c>
      <c r="BE445">
        <v>1625519</v>
      </c>
      <c r="BG445">
        <v>262434.94</v>
      </c>
      <c r="BI445">
        <v>4811</v>
      </c>
      <c r="BK445">
        <v>131073</v>
      </c>
    </row>
    <row r="446" spans="1:64">
      <c r="A446" s="77">
        <v>4</v>
      </c>
      <c r="B446" s="78" t="s">
        <v>913</v>
      </c>
      <c r="C446" s="79" t="s">
        <v>915</v>
      </c>
      <c r="D446" s="79">
        <v>4.0999999999999996</v>
      </c>
      <c r="E446" s="78" t="s">
        <v>1474</v>
      </c>
      <c r="F446" s="79"/>
      <c r="G446" s="79"/>
      <c r="H446" s="33">
        <v>4301020105.2069998</v>
      </c>
      <c r="I446" s="31" t="s">
        <v>504</v>
      </c>
      <c r="J446">
        <f t="shared" si="6"/>
        <v>0</v>
      </c>
      <c r="AA446">
        <v>50175</v>
      </c>
      <c r="AE446">
        <v>1134786</v>
      </c>
      <c r="AF446">
        <v>620</v>
      </c>
      <c r="AG446">
        <v>4031</v>
      </c>
      <c r="AH446">
        <v>7786.5</v>
      </c>
      <c r="AI446">
        <v>12669</v>
      </c>
      <c r="AJ446">
        <v>3548</v>
      </c>
      <c r="AK446">
        <v>51455</v>
      </c>
      <c r="AL446">
        <v>7165</v>
      </c>
      <c r="AN446">
        <v>50870</v>
      </c>
      <c r="AO446">
        <v>8168</v>
      </c>
      <c r="AP446">
        <v>2845</v>
      </c>
      <c r="AQ446">
        <v>369</v>
      </c>
      <c r="AR446">
        <v>4484</v>
      </c>
      <c r="AT446">
        <v>1800</v>
      </c>
      <c r="BK446">
        <v>8914.7900000000009</v>
      </c>
    </row>
    <row r="447" spans="1:64">
      <c r="A447" s="80">
        <v>4</v>
      </c>
      <c r="B447" s="78" t="s">
        <v>913</v>
      </c>
      <c r="C447" s="79" t="s">
        <v>915</v>
      </c>
      <c r="D447" s="46">
        <v>4.2</v>
      </c>
      <c r="E447" s="81" t="s">
        <v>1485</v>
      </c>
      <c r="F447" s="46"/>
      <c r="G447" s="46"/>
      <c r="H447" s="34">
        <v>4301020105.2110004</v>
      </c>
      <c r="I447" s="35" t="s">
        <v>505</v>
      </c>
      <c r="J447">
        <f t="shared" si="6"/>
        <v>7662301.6699999999</v>
      </c>
      <c r="K447">
        <v>19380192.539999999</v>
      </c>
      <c r="L447">
        <v>887939.31</v>
      </c>
      <c r="M447">
        <v>3549492.07</v>
      </c>
      <c r="N447">
        <v>4526309.4400000004</v>
      </c>
      <c r="O447">
        <v>6446664.6500000004</v>
      </c>
      <c r="P447">
        <v>7043228.6299999999</v>
      </c>
      <c r="Q447">
        <v>2937014.89</v>
      </c>
      <c r="R447">
        <v>1602358.28</v>
      </c>
      <c r="S447">
        <v>2451371.96</v>
      </c>
      <c r="T447">
        <v>928908.63</v>
      </c>
      <c r="U447">
        <v>1669793.86</v>
      </c>
      <c r="V447">
        <v>3681747.92</v>
      </c>
      <c r="W447">
        <v>7662301.6699999999</v>
      </c>
      <c r="X447">
        <v>1160045.31</v>
      </c>
      <c r="Y447">
        <v>1243003.5</v>
      </c>
      <c r="Z447">
        <v>4654236.18</v>
      </c>
      <c r="AA447">
        <v>2418979.09</v>
      </c>
      <c r="AB447">
        <v>3801891.53</v>
      </c>
      <c r="AC447">
        <v>981023.21</v>
      </c>
      <c r="AD447">
        <v>811019.59</v>
      </c>
      <c r="AE447">
        <v>32672469.52</v>
      </c>
      <c r="AF447">
        <v>1204879.6000000001</v>
      </c>
      <c r="AG447">
        <v>2579069.71</v>
      </c>
      <c r="AH447">
        <v>4519880.01</v>
      </c>
      <c r="AI447">
        <v>5814356.3399999999</v>
      </c>
      <c r="AJ447">
        <v>1401722.75</v>
      </c>
      <c r="AK447">
        <v>6873516.8799999999</v>
      </c>
      <c r="AL447">
        <v>3846757.82</v>
      </c>
      <c r="AM447">
        <v>5341120.9800000004</v>
      </c>
      <c r="AN447">
        <v>2620100</v>
      </c>
      <c r="AO447">
        <v>7296481.5499999998</v>
      </c>
      <c r="AP447">
        <v>2655118.92</v>
      </c>
      <c r="AQ447">
        <v>1449452.83</v>
      </c>
      <c r="AR447">
        <v>857604</v>
      </c>
      <c r="AS447">
        <v>13952848.130000001</v>
      </c>
      <c r="AT447">
        <v>1810011.09</v>
      </c>
      <c r="AU447">
        <v>2290514.63</v>
      </c>
      <c r="AV447">
        <v>4032532.91</v>
      </c>
      <c r="AW447">
        <v>2348585.31</v>
      </c>
      <c r="AX447">
        <v>1990422.94</v>
      </c>
      <c r="AY447">
        <v>2526540.37</v>
      </c>
      <c r="AZ447">
        <v>5377409.9500000002</v>
      </c>
      <c r="BA447">
        <v>2296732.2599999998</v>
      </c>
      <c r="BB447">
        <v>1579682.25</v>
      </c>
      <c r="BC447">
        <v>796834.66</v>
      </c>
      <c r="BD447">
        <v>1683525.89</v>
      </c>
      <c r="BE447">
        <v>8070102.6399999997</v>
      </c>
      <c r="BF447">
        <v>1472323.12</v>
      </c>
      <c r="BG447">
        <v>908535.08</v>
      </c>
      <c r="BH447">
        <v>2722942.32</v>
      </c>
      <c r="BI447">
        <v>405864.76</v>
      </c>
      <c r="BJ447">
        <v>4539126.9000000004</v>
      </c>
      <c r="BK447">
        <v>1745486.58</v>
      </c>
      <c r="BL447">
        <v>797507.13</v>
      </c>
    </row>
    <row r="448" spans="1:64">
      <c r="A448" s="87">
        <v>4</v>
      </c>
      <c r="B448" s="88" t="s">
        <v>913</v>
      </c>
      <c r="C448" s="64" t="s">
        <v>915</v>
      </c>
      <c r="D448" s="64">
        <v>4.0999999999999996</v>
      </c>
      <c r="E448" s="88" t="s">
        <v>1474</v>
      </c>
      <c r="F448" s="64"/>
      <c r="G448" s="64"/>
      <c r="H448" s="59">
        <v>4301020105.2139997</v>
      </c>
      <c r="I448" s="60" t="s">
        <v>506</v>
      </c>
      <c r="J448">
        <f t="shared" si="6"/>
        <v>0</v>
      </c>
      <c r="K448">
        <v>0</v>
      </c>
      <c r="L448">
        <v>5415540.1200000001</v>
      </c>
      <c r="M448">
        <v>10673658.560000001</v>
      </c>
      <c r="N448">
        <v>632749.97</v>
      </c>
      <c r="O448">
        <v>0</v>
      </c>
      <c r="P448">
        <v>0</v>
      </c>
      <c r="Q448">
        <v>7414458.29</v>
      </c>
      <c r="R448">
        <v>0</v>
      </c>
      <c r="S448">
        <v>110905</v>
      </c>
      <c r="T448">
        <v>2641394.7999999998</v>
      </c>
      <c r="U448">
        <v>3484978.93</v>
      </c>
      <c r="V448">
        <v>6424415.9299999997</v>
      </c>
      <c r="X448">
        <v>6559627.4199999999</v>
      </c>
      <c r="Y448">
        <v>13565821.67</v>
      </c>
      <c r="Z448">
        <v>8804278.7200000007</v>
      </c>
      <c r="AA448">
        <v>4637095.21</v>
      </c>
      <c r="AB448">
        <v>0</v>
      </c>
      <c r="AC448">
        <v>3517188.4</v>
      </c>
      <c r="AD448">
        <v>3382219.41</v>
      </c>
      <c r="AF448">
        <v>7622595.6500000004</v>
      </c>
      <c r="AG448">
        <v>10889064.640000001</v>
      </c>
      <c r="AH448">
        <v>11375498.52</v>
      </c>
      <c r="AI448">
        <v>12974439.210000001</v>
      </c>
      <c r="AJ448">
        <v>8701404.6099999994</v>
      </c>
      <c r="AK448">
        <v>0</v>
      </c>
      <c r="AM448">
        <v>16987394.289999999</v>
      </c>
      <c r="AN448">
        <v>15283830.859999999</v>
      </c>
      <c r="AO448">
        <v>9475974.2899999991</v>
      </c>
      <c r="AP448">
        <v>9332544.1099999994</v>
      </c>
      <c r="AQ448">
        <v>6490601.5800000001</v>
      </c>
      <c r="AR448">
        <v>20784375.010000002</v>
      </c>
      <c r="AT448">
        <v>4055762.03</v>
      </c>
      <c r="AU448">
        <v>12315457.84</v>
      </c>
      <c r="AV448">
        <v>-8167789.8600000003</v>
      </c>
      <c r="AW448">
        <v>4274472.8099999996</v>
      </c>
      <c r="AX448">
        <v>11456144.27</v>
      </c>
      <c r="AY448">
        <v>4648963.24</v>
      </c>
      <c r="AZ448">
        <v>0</v>
      </c>
      <c r="BA448">
        <v>13044137.34</v>
      </c>
      <c r="BB448">
        <v>4203876.93</v>
      </c>
      <c r="BC448">
        <v>458250.21</v>
      </c>
      <c r="BD448">
        <v>5434062.9800000004</v>
      </c>
      <c r="BE448">
        <v>5593686.7199999997</v>
      </c>
      <c r="BF448">
        <v>3192003.22</v>
      </c>
      <c r="BG448">
        <v>12996213.109999999</v>
      </c>
      <c r="BH448">
        <v>0</v>
      </c>
      <c r="BI448">
        <v>3540836.1</v>
      </c>
      <c r="BJ448">
        <v>3306036.57</v>
      </c>
      <c r="BK448">
        <v>10556804.41</v>
      </c>
      <c r="BL448">
        <v>8525570.5</v>
      </c>
    </row>
    <row r="449" spans="1:64">
      <c r="A449" s="77">
        <v>4</v>
      </c>
      <c r="B449" s="78" t="s">
        <v>913</v>
      </c>
      <c r="C449" s="79" t="s">
        <v>915</v>
      </c>
      <c r="D449" s="79">
        <v>4.0999999999999996</v>
      </c>
      <c r="E449" s="78" t="s">
        <v>1474</v>
      </c>
      <c r="F449" s="79"/>
      <c r="G449" s="79"/>
      <c r="H449" s="33">
        <v>4301020105.2150002</v>
      </c>
      <c r="I449" s="31" t="s">
        <v>507</v>
      </c>
      <c r="J449">
        <f t="shared" si="6"/>
        <v>0</v>
      </c>
      <c r="S449">
        <v>63179</v>
      </c>
      <c r="X449">
        <v>26175</v>
      </c>
      <c r="AF449">
        <v>605307</v>
      </c>
      <c r="AJ449">
        <v>74631</v>
      </c>
      <c r="AK449">
        <v>156751</v>
      </c>
      <c r="AS449">
        <v>186181</v>
      </c>
      <c r="AT449">
        <v>21019</v>
      </c>
      <c r="BA449">
        <v>60624</v>
      </c>
      <c r="BB449">
        <v>59773</v>
      </c>
      <c r="BD449">
        <v>107481.15</v>
      </c>
      <c r="BG449">
        <v>79358</v>
      </c>
      <c r="BH449">
        <v>1215665</v>
      </c>
      <c r="BI449">
        <v>32502</v>
      </c>
      <c r="BK449">
        <v>909356</v>
      </c>
    </row>
    <row r="450" spans="1:64">
      <c r="A450" s="85">
        <v>4</v>
      </c>
      <c r="B450" s="86" t="s">
        <v>913</v>
      </c>
      <c r="C450" s="58" t="s">
        <v>915</v>
      </c>
      <c r="D450" s="58">
        <v>4.0999999999999996</v>
      </c>
      <c r="E450" s="86" t="s">
        <v>1474</v>
      </c>
      <c r="F450" s="58"/>
      <c r="G450" s="58"/>
      <c r="H450" s="61">
        <v>4301020105.217</v>
      </c>
      <c r="I450" s="62" t="s">
        <v>508</v>
      </c>
      <c r="J450">
        <f t="shared" si="6"/>
        <v>12659859.77</v>
      </c>
      <c r="K450">
        <v>30457484.879999999</v>
      </c>
      <c r="L450">
        <v>1500840.53</v>
      </c>
      <c r="M450">
        <v>8984165.7899999991</v>
      </c>
      <c r="N450">
        <v>5903356.3600000003</v>
      </c>
      <c r="Q450">
        <v>7136521.7800000003</v>
      </c>
      <c r="R450">
        <v>8202820.0300000003</v>
      </c>
      <c r="S450">
        <v>3665363.67</v>
      </c>
      <c r="T450">
        <v>4800466.25</v>
      </c>
      <c r="U450">
        <v>0</v>
      </c>
      <c r="V450">
        <v>2905610.56</v>
      </c>
      <c r="W450">
        <v>12659859.77</v>
      </c>
      <c r="X450">
        <v>6851743.3399999999</v>
      </c>
      <c r="Y450">
        <v>3572304.88</v>
      </c>
      <c r="Z450">
        <v>8848343.6400000006</v>
      </c>
      <c r="AA450">
        <v>471931.14</v>
      </c>
      <c r="AB450">
        <v>8710362.8800000008</v>
      </c>
      <c r="AC450">
        <v>1258261.47</v>
      </c>
      <c r="AD450">
        <v>3480654.06</v>
      </c>
      <c r="AE450">
        <v>29184345.920000002</v>
      </c>
      <c r="AF450">
        <v>6192418.0800000001</v>
      </c>
      <c r="AG450">
        <v>7916362.2699999996</v>
      </c>
      <c r="AH450">
        <v>14024225.029999999</v>
      </c>
      <c r="AI450">
        <v>16244693.300000001</v>
      </c>
      <c r="AJ450">
        <v>3860660.09</v>
      </c>
      <c r="AK450">
        <v>13775453.91</v>
      </c>
      <c r="AL450">
        <v>13754864.470000001</v>
      </c>
      <c r="AM450">
        <v>14002558.35</v>
      </c>
      <c r="AN450">
        <v>6936404.3799999999</v>
      </c>
      <c r="AO450">
        <v>7313700.3700000001</v>
      </c>
      <c r="AP450">
        <v>6266360.3300000001</v>
      </c>
      <c r="AQ450">
        <v>4377185.67</v>
      </c>
      <c r="AR450">
        <v>2583918.7799999998</v>
      </c>
      <c r="AS450">
        <v>7797495.3099999996</v>
      </c>
      <c r="AT450">
        <v>96880.41</v>
      </c>
      <c r="AU450">
        <v>5284868.7699999996</v>
      </c>
      <c r="AV450">
        <v>2642717.4</v>
      </c>
      <c r="AW450">
        <v>708107.11</v>
      </c>
      <c r="AZ450">
        <v>6684162.2599999998</v>
      </c>
      <c r="BA450">
        <v>1133787.1499999999</v>
      </c>
      <c r="BB450">
        <v>1635796.6</v>
      </c>
      <c r="BC450">
        <v>2016400.61</v>
      </c>
      <c r="BD450">
        <v>1400547.79</v>
      </c>
      <c r="BE450">
        <v>8518233.2100000009</v>
      </c>
      <c r="BF450">
        <v>8336315.7800000003</v>
      </c>
      <c r="BG450">
        <v>5968372.79</v>
      </c>
      <c r="BH450">
        <v>11035465.289999999</v>
      </c>
      <c r="BI450">
        <v>2484906.9500000002</v>
      </c>
      <c r="BJ450">
        <v>6792004.4400000004</v>
      </c>
      <c r="BK450">
        <v>9750989.0299999993</v>
      </c>
      <c r="BL450">
        <v>1196762.77</v>
      </c>
    </row>
    <row r="451" spans="1:64">
      <c r="A451" s="77">
        <v>4</v>
      </c>
      <c r="B451" s="78" t="s">
        <v>913</v>
      </c>
      <c r="C451" s="79" t="s">
        <v>915</v>
      </c>
      <c r="D451" s="79">
        <v>4.0999999999999996</v>
      </c>
      <c r="E451" s="78" t="s">
        <v>1474</v>
      </c>
      <c r="F451" s="79"/>
      <c r="G451" s="79"/>
      <c r="H451" s="33">
        <v>4301020105.2220001</v>
      </c>
      <c r="I451" s="31" t="s">
        <v>509</v>
      </c>
      <c r="J451">
        <f t="shared" si="6"/>
        <v>11503058.550000001</v>
      </c>
      <c r="K451">
        <v>10465014.199999999</v>
      </c>
      <c r="L451">
        <v>362976</v>
      </c>
      <c r="M451">
        <v>2594656.69</v>
      </c>
      <c r="N451">
        <v>82888</v>
      </c>
      <c r="O451">
        <v>2884385.51</v>
      </c>
      <c r="P451">
        <v>2934383.16</v>
      </c>
      <c r="Q451">
        <v>136439</v>
      </c>
      <c r="R451">
        <v>2586429.84</v>
      </c>
      <c r="S451">
        <v>1156617.3899999999</v>
      </c>
      <c r="T451">
        <v>121743</v>
      </c>
      <c r="U451">
        <v>1001988.55</v>
      </c>
      <c r="V451">
        <v>62024.5</v>
      </c>
      <c r="W451">
        <v>11503058.550000001</v>
      </c>
      <c r="X451">
        <v>1206919.73</v>
      </c>
      <c r="Y451">
        <v>1524101.84</v>
      </c>
      <c r="Z451">
        <v>2266518.79</v>
      </c>
      <c r="AA451">
        <v>3763190.52</v>
      </c>
      <c r="AB451">
        <v>3331922</v>
      </c>
      <c r="AC451">
        <v>468554</v>
      </c>
      <c r="AD451">
        <v>320190</v>
      </c>
      <c r="AE451">
        <v>124786294.09</v>
      </c>
      <c r="AF451">
        <v>1615040.7</v>
      </c>
      <c r="AG451">
        <v>4808572.12</v>
      </c>
      <c r="AH451">
        <v>3125517.59</v>
      </c>
      <c r="AI451">
        <v>354968</v>
      </c>
      <c r="AJ451">
        <v>2636729.13</v>
      </c>
      <c r="AK451">
        <v>5444932.0899999999</v>
      </c>
      <c r="AL451">
        <v>3967287.62</v>
      </c>
      <c r="AM451">
        <v>2198868.59</v>
      </c>
      <c r="AN451">
        <v>2300469.15</v>
      </c>
      <c r="AO451">
        <v>1452178.37</v>
      </c>
      <c r="AP451">
        <v>6897706.1399999997</v>
      </c>
      <c r="AQ451">
        <v>1473597.71</v>
      </c>
      <c r="AR451">
        <v>670147</v>
      </c>
      <c r="AS451">
        <v>3637110.31</v>
      </c>
      <c r="AT451">
        <v>291917</v>
      </c>
      <c r="AU451">
        <v>93035</v>
      </c>
      <c r="AV451">
        <v>199209</v>
      </c>
      <c r="AW451">
        <v>2745959.96</v>
      </c>
      <c r="AX451">
        <v>1228418.6000000001</v>
      </c>
      <c r="AY451">
        <v>75377</v>
      </c>
      <c r="AZ451">
        <v>2240184</v>
      </c>
      <c r="BA451">
        <v>119198</v>
      </c>
      <c r="BB451">
        <v>77481</v>
      </c>
      <c r="BC451">
        <v>52608.23</v>
      </c>
      <c r="BD451">
        <v>65000</v>
      </c>
      <c r="BE451">
        <v>10706605.01</v>
      </c>
      <c r="BF451">
        <v>2177664.87</v>
      </c>
      <c r="BG451">
        <v>1255734.1100000001</v>
      </c>
      <c r="BH451">
        <v>1789404.4</v>
      </c>
      <c r="BI451">
        <v>621010.05000000005</v>
      </c>
      <c r="BJ451">
        <v>6535711.2999999998</v>
      </c>
      <c r="BK451">
        <v>2190529.1800000002</v>
      </c>
      <c r="BL451">
        <v>687323.46</v>
      </c>
    </row>
    <row r="452" spans="1:64">
      <c r="A452" s="77">
        <v>4</v>
      </c>
      <c r="B452" s="78" t="s">
        <v>913</v>
      </c>
      <c r="C452" s="79" t="s">
        <v>915</v>
      </c>
      <c r="D452" s="79">
        <v>4.0999999999999996</v>
      </c>
      <c r="E452" s="78" t="s">
        <v>1474</v>
      </c>
      <c r="F452" s="79"/>
      <c r="G452" s="79"/>
      <c r="H452" s="33">
        <v>4301020105.2229996</v>
      </c>
      <c r="I452" s="31" t="s">
        <v>510</v>
      </c>
      <c r="J452">
        <f t="shared" ref="J452:J515" si="7">SUMIF($K$1:$BL$1,$J$1,$K452:$BL452)</f>
        <v>10524408.380000001</v>
      </c>
      <c r="K452">
        <v>9415627.5</v>
      </c>
      <c r="L452">
        <v>695605.85</v>
      </c>
      <c r="M452">
        <v>2096005.27</v>
      </c>
      <c r="N452">
        <v>6530258.1600000001</v>
      </c>
      <c r="O452">
        <v>6133496.4100000001</v>
      </c>
      <c r="P452">
        <v>3261687.85</v>
      </c>
      <c r="Q452">
        <v>1750781.22</v>
      </c>
      <c r="R452">
        <v>238671</v>
      </c>
      <c r="S452">
        <v>1453925.11</v>
      </c>
      <c r="T452">
        <v>1688091.27</v>
      </c>
      <c r="U452">
        <v>1528295.63</v>
      </c>
      <c r="V452">
        <v>1657860.25</v>
      </c>
      <c r="W452">
        <v>10524408.380000001</v>
      </c>
      <c r="X452">
        <v>1609120.92</v>
      </c>
      <c r="Y452">
        <v>1775650.63</v>
      </c>
      <c r="Z452">
        <v>1628817.38</v>
      </c>
      <c r="AA452">
        <v>3313842.42</v>
      </c>
      <c r="AB452">
        <v>1963454.03</v>
      </c>
      <c r="AC452">
        <v>264216</v>
      </c>
      <c r="AD452">
        <v>998163.68</v>
      </c>
      <c r="AE452">
        <v>15909965.23</v>
      </c>
      <c r="AF452">
        <v>1238222.1399999999</v>
      </c>
      <c r="AG452">
        <v>2914637.56</v>
      </c>
      <c r="AH452">
        <v>3423173.07</v>
      </c>
      <c r="AI452">
        <v>6815645.7800000003</v>
      </c>
      <c r="AJ452">
        <v>2039819.35</v>
      </c>
      <c r="AK452">
        <v>4456268.47</v>
      </c>
      <c r="AL452">
        <v>2954061.1</v>
      </c>
      <c r="AM452">
        <v>3003246.52</v>
      </c>
      <c r="AN452">
        <v>4593410.2300000004</v>
      </c>
      <c r="AO452">
        <v>7127002.3200000003</v>
      </c>
      <c r="AP452">
        <v>1483172.95</v>
      </c>
      <c r="AQ452">
        <v>2118837.7200000002</v>
      </c>
      <c r="AR452">
        <v>1243775.92</v>
      </c>
      <c r="AS452">
        <v>20083943.93</v>
      </c>
      <c r="AT452">
        <v>1910407.19</v>
      </c>
      <c r="AU452">
        <v>3164126.5</v>
      </c>
      <c r="AV452">
        <v>12591440.67</v>
      </c>
      <c r="AW452">
        <v>1479729.54</v>
      </c>
      <c r="AX452">
        <v>3655250.39</v>
      </c>
      <c r="AY452">
        <v>3412603.18</v>
      </c>
      <c r="AZ452">
        <v>2291591.59</v>
      </c>
      <c r="BA452">
        <v>2615900.9500000002</v>
      </c>
      <c r="BB452">
        <v>1480977.33</v>
      </c>
      <c r="BC452">
        <v>968514.12</v>
      </c>
      <c r="BD452">
        <v>985849.64</v>
      </c>
      <c r="BE452">
        <v>5069356.2699999996</v>
      </c>
      <c r="BF452">
        <v>9941369.7300000004</v>
      </c>
      <c r="BG452">
        <v>1437699.81</v>
      </c>
      <c r="BH452">
        <v>4158559.9</v>
      </c>
      <c r="BI452">
        <v>1297230.04</v>
      </c>
      <c r="BJ452">
        <v>8392470.6500000004</v>
      </c>
      <c r="BK452">
        <v>5958285.3200000003</v>
      </c>
      <c r="BL452">
        <v>5033726.8899999997</v>
      </c>
    </row>
    <row r="453" spans="1:64">
      <c r="A453" s="77">
        <v>4</v>
      </c>
      <c r="B453" s="78" t="s">
        <v>913</v>
      </c>
      <c r="C453" s="79" t="s">
        <v>915</v>
      </c>
      <c r="D453" s="79">
        <v>4.0999999999999996</v>
      </c>
      <c r="E453" s="78" t="s">
        <v>1474</v>
      </c>
      <c r="F453" s="79"/>
      <c r="G453" s="79"/>
      <c r="H453" s="33">
        <v>4301020105.2279997</v>
      </c>
      <c r="I453" s="31" t="s">
        <v>511</v>
      </c>
      <c r="J453">
        <f t="shared" si="7"/>
        <v>4143687.06</v>
      </c>
      <c r="K453">
        <v>5280810.57</v>
      </c>
      <c r="L453">
        <v>260684.78</v>
      </c>
      <c r="M453">
        <v>1297313.9099999999</v>
      </c>
      <c r="N453">
        <v>1138462.55</v>
      </c>
      <c r="O453">
        <v>2657232.7999999998</v>
      </c>
      <c r="P453">
        <v>1250281.97</v>
      </c>
      <c r="Q453">
        <v>546101.44999999995</v>
      </c>
      <c r="R453">
        <v>1245108.8400000001</v>
      </c>
      <c r="S453">
        <v>1139635.17</v>
      </c>
      <c r="T453">
        <v>648995.86</v>
      </c>
      <c r="U453">
        <v>1128344.45</v>
      </c>
      <c r="V453">
        <v>1015109.2</v>
      </c>
      <c r="W453">
        <v>4143687.06</v>
      </c>
      <c r="X453">
        <v>1637130.5</v>
      </c>
      <c r="Y453">
        <v>562750.61</v>
      </c>
      <c r="Z453">
        <v>2544808.73</v>
      </c>
      <c r="AA453">
        <v>3707621.52</v>
      </c>
      <c r="AB453">
        <v>1080141.8799999999</v>
      </c>
      <c r="AC453">
        <v>552722.99</v>
      </c>
      <c r="AD453">
        <v>286071.28999999998</v>
      </c>
      <c r="AE453">
        <v>15668047.460000001</v>
      </c>
      <c r="AF453">
        <v>870118.89</v>
      </c>
      <c r="AG453">
        <v>775592.16</v>
      </c>
      <c r="AH453">
        <v>1391314.42</v>
      </c>
      <c r="AI453">
        <v>2633700.21</v>
      </c>
      <c r="AJ453">
        <v>1685979.92</v>
      </c>
      <c r="AK453">
        <v>2105423.89</v>
      </c>
      <c r="AL453">
        <v>793036.71</v>
      </c>
      <c r="AM453">
        <v>790095.87</v>
      </c>
      <c r="AN453">
        <v>1459738.25</v>
      </c>
      <c r="AO453">
        <v>6680760.2000000002</v>
      </c>
      <c r="AP453">
        <v>979360.22</v>
      </c>
      <c r="AQ453">
        <v>729314.48</v>
      </c>
      <c r="AR453">
        <v>204990.56</v>
      </c>
      <c r="AS453">
        <v>8598247.2799999993</v>
      </c>
      <c r="AT453">
        <v>376299.36</v>
      </c>
      <c r="AU453">
        <v>681157.27</v>
      </c>
      <c r="AV453">
        <v>1060073.3799999999</v>
      </c>
      <c r="AW453">
        <v>637931.02</v>
      </c>
      <c r="AX453">
        <v>471268.04</v>
      </c>
      <c r="AY453">
        <v>1951648.31</v>
      </c>
      <c r="AZ453">
        <v>1293765.8999999999</v>
      </c>
      <c r="BA453">
        <v>1086817.8899999999</v>
      </c>
      <c r="BB453">
        <v>308200.59999999998</v>
      </c>
      <c r="BC453">
        <v>333535.52</v>
      </c>
      <c r="BD453">
        <v>203641.78</v>
      </c>
      <c r="BE453">
        <v>3947253.24</v>
      </c>
      <c r="BF453">
        <v>3160040.35</v>
      </c>
      <c r="BG453">
        <v>1910422.74</v>
      </c>
      <c r="BH453">
        <v>3479093.26</v>
      </c>
      <c r="BI453">
        <v>851617.72</v>
      </c>
      <c r="BJ453">
        <v>5720946.2199999997</v>
      </c>
      <c r="BK453">
        <v>4216948.54</v>
      </c>
      <c r="BL453">
        <v>592865.99</v>
      </c>
    </row>
    <row r="454" spans="1:64">
      <c r="A454" s="87">
        <v>4</v>
      </c>
      <c r="B454" s="88" t="s">
        <v>913</v>
      </c>
      <c r="C454" s="64" t="s">
        <v>915</v>
      </c>
      <c r="D454" s="64">
        <v>4.0999999999999996</v>
      </c>
      <c r="E454" s="88" t="s">
        <v>1474</v>
      </c>
      <c r="F454" s="64"/>
      <c r="G454" s="64"/>
      <c r="H454" s="59">
        <v>4301020105.2290001</v>
      </c>
      <c r="I454" s="60" t="s">
        <v>512</v>
      </c>
      <c r="J454">
        <f t="shared" si="7"/>
        <v>-15522802.77</v>
      </c>
      <c r="K454">
        <v>-36938908.850000001</v>
      </c>
      <c r="O454">
        <v>-75880644.959999993</v>
      </c>
      <c r="P454">
        <v>-16099092.029999999</v>
      </c>
      <c r="R454">
        <v>-5762368.9000000004</v>
      </c>
      <c r="S454">
        <v>-27210520.390000001</v>
      </c>
      <c r="W454">
        <v>-15522802.77</v>
      </c>
      <c r="AB454">
        <v>-950410.62</v>
      </c>
      <c r="AE454">
        <v>-125185441.8</v>
      </c>
      <c r="AK454">
        <v>-30925299.77</v>
      </c>
      <c r="AL454">
        <v>-8441907.9700000007</v>
      </c>
      <c r="AQ454">
        <v>-534827</v>
      </c>
      <c r="AS454">
        <v>-38632489.609999999</v>
      </c>
      <c r="AX454">
        <v>-3110514.57</v>
      </c>
      <c r="AZ454">
        <v>-2501178.91</v>
      </c>
      <c r="BH454">
        <v>-537804.54</v>
      </c>
      <c r="BJ454">
        <v>-6901</v>
      </c>
    </row>
    <row r="455" spans="1:64">
      <c r="A455" s="77">
        <v>4</v>
      </c>
      <c r="B455" s="78" t="s">
        <v>913</v>
      </c>
      <c r="C455" s="79" t="s">
        <v>915</v>
      </c>
      <c r="D455" s="79">
        <v>4.0999999999999996</v>
      </c>
      <c r="E455" s="78" t="s">
        <v>1474</v>
      </c>
      <c r="F455" s="79"/>
      <c r="G455" s="79"/>
      <c r="H455" s="33">
        <v>4301020105.2309999</v>
      </c>
      <c r="I455" s="31" t="s">
        <v>513</v>
      </c>
      <c r="J455">
        <f t="shared" si="7"/>
        <v>-251105044.59999999</v>
      </c>
      <c r="K455">
        <v>-182048286.11000001</v>
      </c>
      <c r="L455">
        <v>-691537.97</v>
      </c>
      <c r="M455">
        <v>-2055528.97</v>
      </c>
      <c r="N455">
        <v>-4128230.54</v>
      </c>
      <c r="O455">
        <v>-30963923.18</v>
      </c>
      <c r="P455">
        <v>-16557205</v>
      </c>
      <c r="Q455">
        <v>-5618684.6200000001</v>
      </c>
      <c r="R455">
        <v>-1030856.2</v>
      </c>
      <c r="S455">
        <v>-2943464.02</v>
      </c>
      <c r="T455">
        <v>-2758601.13</v>
      </c>
      <c r="U455">
        <v>-1275481.96</v>
      </c>
      <c r="V455">
        <v>-2216980.61</v>
      </c>
      <c r="W455">
        <v>-251105044.59999999</v>
      </c>
      <c r="X455">
        <v>-454953.93</v>
      </c>
      <c r="Y455">
        <v>-1417786.14</v>
      </c>
      <c r="Z455">
        <v>-825558.83</v>
      </c>
      <c r="AA455">
        <v>-6869749.1500000004</v>
      </c>
      <c r="AB455">
        <v>-306567.90999999997</v>
      </c>
      <c r="AC455">
        <v>-958344.52</v>
      </c>
      <c r="AE455">
        <v>-179730243.90000001</v>
      </c>
      <c r="AF455">
        <v>-5823855.2699999996</v>
      </c>
      <c r="AG455">
        <v>-6712785.4100000001</v>
      </c>
      <c r="AH455">
        <v>-6093526.4800000004</v>
      </c>
      <c r="AI455">
        <v>-8870984.2100000009</v>
      </c>
      <c r="AJ455">
        <v>-1941482.35</v>
      </c>
      <c r="AK455">
        <v>-35876423.93</v>
      </c>
      <c r="AL455">
        <v>-28373740.620000001</v>
      </c>
      <c r="AM455">
        <v>-8058610.6799999997</v>
      </c>
      <c r="AN455">
        <v>4045651.17</v>
      </c>
      <c r="AO455">
        <v>-30417860.280000001</v>
      </c>
      <c r="AP455">
        <v>-11187412.279999999</v>
      </c>
      <c r="AQ455">
        <v>-1339728.1000000001</v>
      </c>
      <c r="AR455">
        <v>-990726.54</v>
      </c>
      <c r="AS455">
        <v>-236563508.06999999</v>
      </c>
      <c r="AT455">
        <v>-4089519.25</v>
      </c>
      <c r="AU455">
        <v>-3403203.31</v>
      </c>
      <c r="AV455">
        <v>-2835080.58</v>
      </c>
      <c r="AW455">
        <v>-3585129.85</v>
      </c>
      <c r="AX455">
        <v>-3083020.78</v>
      </c>
      <c r="AY455">
        <v>-3006088.04</v>
      </c>
      <c r="AZ455">
        <v>-3720915.34</v>
      </c>
      <c r="BA455">
        <v>-3038054.37</v>
      </c>
      <c r="BE455">
        <v>-75781604.260000005</v>
      </c>
      <c r="BF455">
        <v>-589458.94999999995</v>
      </c>
      <c r="BG455">
        <v>-1843152.91</v>
      </c>
      <c r="BH455">
        <v>-18501350.399999999</v>
      </c>
      <c r="BI455">
        <v>-429393.14</v>
      </c>
      <c r="BJ455">
        <v>-26094362.280000001</v>
      </c>
      <c r="BK455">
        <v>-8285856.0199999996</v>
      </c>
      <c r="BL455">
        <v>-10093686.26</v>
      </c>
    </row>
    <row r="456" spans="1:64">
      <c r="A456" s="77">
        <v>4</v>
      </c>
      <c r="B456" s="78" t="s">
        <v>913</v>
      </c>
      <c r="C456" s="79" t="s">
        <v>915</v>
      </c>
      <c r="D456" s="79">
        <v>4.0999999999999996</v>
      </c>
      <c r="E456" s="78" t="s">
        <v>1474</v>
      </c>
      <c r="F456" s="79"/>
      <c r="G456" s="79"/>
      <c r="H456" s="33">
        <v>4301020105.2320004</v>
      </c>
      <c r="I456" s="31" t="s">
        <v>514</v>
      </c>
      <c r="J456">
        <f t="shared" si="7"/>
        <v>247697.42</v>
      </c>
      <c r="K456">
        <v>44268218.479999997</v>
      </c>
      <c r="L456">
        <v>1015486.97</v>
      </c>
      <c r="M456">
        <v>3095589.57</v>
      </c>
      <c r="N456">
        <v>7229676.1399999997</v>
      </c>
      <c r="O456">
        <v>993208.14</v>
      </c>
      <c r="P456">
        <v>3596340.43</v>
      </c>
      <c r="Q456">
        <v>4493790.66</v>
      </c>
      <c r="R456">
        <v>1986700.55</v>
      </c>
      <c r="S456">
        <v>3868890.89</v>
      </c>
      <c r="T456">
        <v>2733289.17</v>
      </c>
      <c r="U456">
        <v>3461171.61</v>
      </c>
      <c r="V456">
        <v>532923.11</v>
      </c>
      <c r="W456">
        <v>247697.42</v>
      </c>
      <c r="X456">
        <v>3884312.6</v>
      </c>
      <c r="Y456">
        <v>2805718.85</v>
      </c>
      <c r="Z456">
        <v>3672408.62</v>
      </c>
      <c r="AA456">
        <v>5162199.5199999996</v>
      </c>
      <c r="AB456">
        <v>846695.81</v>
      </c>
      <c r="AC456">
        <v>1001161.13</v>
      </c>
      <c r="AG456">
        <v>6250511.9199999999</v>
      </c>
      <c r="AH456">
        <v>3028190.19</v>
      </c>
      <c r="AI456">
        <v>7330547.5</v>
      </c>
      <c r="AJ456">
        <v>229579.34</v>
      </c>
      <c r="AK456">
        <v>23641208.510000002</v>
      </c>
      <c r="AL456">
        <v>943648.8</v>
      </c>
      <c r="AM456">
        <v>8255486.4800000004</v>
      </c>
      <c r="AO456">
        <v>9140108.3399999999</v>
      </c>
      <c r="AP456">
        <v>5412220.54</v>
      </c>
      <c r="AQ456">
        <v>3185164.74</v>
      </c>
      <c r="AR456">
        <v>665541.38</v>
      </c>
      <c r="AT456">
        <v>9952033.4700000007</v>
      </c>
      <c r="AU456">
        <v>9524831.7799999993</v>
      </c>
      <c r="AV456">
        <v>70766.289999999994</v>
      </c>
      <c r="AW456">
        <v>6868699.4299999997</v>
      </c>
      <c r="AX456">
        <v>2424012.15</v>
      </c>
      <c r="AY456">
        <v>755647.62</v>
      </c>
      <c r="AZ456">
        <v>1595216.07</v>
      </c>
      <c r="BA456">
        <v>2087533.11</v>
      </c>
      <c r="BE456">
        <v>18738139.859999999</v>
      </c>
      <c r="BF456">
        <v>3911833.5</v>
      </c>
      <c r="BG456">
        <v>1647584.46</v>
      </c>
      <c r="BH456">
        <v>3254360.27</v>
      </c>
      <c r="BI456">
        <v>1575466.44</v>
      </c>
      <c r="BJ456">
        <v>5029437.93</v>
      </c>
      <c r="BK456">
        <v>3541594.83</v>
      </c>
      <c r="BL456">
        <v>1973608.56</v>
      </c>
    </row>
    <row r="457" spans="1:64">
      <c r="A457" s="77">
        <v>4</v>
      </c>
      <c r="B457" s="78" t="s">
        <v>913</v>
      </c>
      <c r="C457" s="79" t="s">
        <v>915</v>
      </c>
      <c r="D457" s="79">
        <v>4.0999999999999996</v>
      </c>
      <c r="E457" s="78" t="s">
        <v>1474</v>
      </c>
      <c r="F457" s="79"/>
      <c r="G457" s="79"/>
      <c r="H457" s="33">
        <v>4301020105.2390003</v>
      </c>
      <c r="I457" s="31" t="s">
        <v>515</v>
      </c>
      <c r="J457">
        <f t="shared" si="7"/>
        <v>-18841166.59</v>
      </c>
      <c r="K457">
        <v>-60146283.579999998</v>
      </c>
      <c r="L457">
        <v>-126195</v>
      </c>
      <c r="M457">
        <v>-63872</v>
      </c>
      <c r="N457">
        <v>-174710</v>
      </c>
      <c r="O457">
        <v>-152382</v>
      </c>
      <c r="P457">
        <v>-21035</v>
      </c>
      <c r="Q457">
        <v>-87692</v>
      </c>
      <c r="R457">
        <v>-66439</v>
      </c>
      <c r="S457">
        <v>-50596.35</v>
      </c>
      <c r="T457">
        <v>-194597</v>
      </c>
      <c r="U457">
        <v>-28339.5</v>
      </c>
      <c r="V457">
        <v>0</v>
      </c>
      <c r="W457">
        <v>-18841166.59</v>
      </c>
      <c r="Y457">
        <v>-404935.5</v>
      </c>
      <c r="AA457">
        <v>-718261.5</v>
      </c>
      <c r="AB457">
        <v>-1579528.6</v>
      </c>
      <c r="AC457">
        <v>-17872.25</v>
      </c>
      <c r="AD457">
        <v>-210229</v>
      </c>
      <c r="AE457">
        <v>-126452609.92</v>
      </c>
      <c r="AF457">
        <v>-1630415.05</v>
      </c>
      <c r="AG457">
        <v>-534725.65</v>
      </c>
      <c r="AH457">
        <v>-444810.51</v>
      </c>
      <c r="AI457">
        <v>-538978.80000000005</v>
      </c>
      <c r="AJ457">
        <v>-688839.93</v>
      </c>
      <c r="AK457">
        <v>-3370889.49</v>
      </c>
      <c r="AL457">
        <v>-1248768.73</v>
      </c>
      <c r="AM457">
        <v>-273918.34000000003</v>
      </c>
      <c r="AN457">
        <v>-95956.07</v>
      </c>
      <c r="AO457">
        <v>-3736981.75</v>
      </c>
      <c r="AP457">
        <v>-961777.64</v>
      </c>
      <c r="AQ457">
        <v>-1231638.02</v>
      </c>
      <c r="AR457">
        <v>-1144765.8</v>
      </c>
      <c r="AS457">
        <v>-41624597.479999997</v>
      </c>
      <c r="AT457">
        <v>-575068.93999999994</v>
      </c>
      <c r="AU457">
        <v>-13749.8</v>
      </c>
      <c r="AV457">
        <v>-3546090</v>
      </c>
      <c r="AW457">
        <v>-230549.25</v>
      </c>
      <c r="AX457">
        <v>-178199.75</v>
      </c>
      <c r="AY457">
        <v>-1465</v>
      </c>
      <c r="AZ457">
        <v>-1398662.5</v>
      </c>
      <c r="BA457">
        <v>-10790</v>
      </c>
      <c r="BB457">
        <v>-28994</v>
      </c>
      <c r="BC457">
        <v>-68810</v>
      </c>
      <c r="BD457">
        <v>-157524</v>
      </c>
      <c r="BE457">
        <v>-40044128.5</v>
      </c>
      <c r="BF457">
        <v>-132153.29999999999</v>
      </c>
      <c r="BG457">
        <v>-53242.52</v>
      </c>
      <c r="BH457">
        <v>-102239</v>
      </c>
      <c r="BJ457">
        <v>-42214.75</v>
      </c>
      <c r="BK457">
        <v>-1708.29</v>
      </c>
      <c r="BL457">
        <v>-137425.5</v>
      </c>
    </row>
    <row r="458" spans="1:64">
      <c r="A458" s="77">
        <v>4</v>
      </c>
      <c r="B458" s="78" t="s">
        <v>913</v>
      </c>
      <c r="C458" s="79" t="s">
        <v>915</v>
      </c>
      <c r="D458" s="79">
        <v>4.0999999999999996</v>
      </c>
      <c r="E458" s="78" t="s">
        <v>1474</v>
      </c>
      <c r="F458" s="79"/>
      <c r="G458" s="79"/>
      <c r="H458" s="33">
        <v>4301020105.2399998</v>
      </c>
      <c r="I458" s="31" t="s">
        <v>516</v>
      </c>
      <c r="J458">
        <f t="shared" si="7"/>
        <v>781183.85</v>
      </c>
      <c r="L458">
        <v>2338809</v>
      </c>
      <c r="M458">
        <v>5371740.5</v>
      </c>
      <c r="N458">
        <v>5626270</v>
      </c>
      <c r="O458">
        <v>7053532.5</v>
      </c>
      <c r="P458">
        <v>8364116</v>
      </c>
      <c r="Q458">
        <v>7234498</v>
      </c>
      <c r="R458">
        <v>4548882.5</v>
      </c>
      <c r="S458">
        <v>2850478.5</v>
      </c>
      <c r="T458">
        <v>3088326</v>
      </c>
      <c r="U458">
        <v>2758661</v>
      </c>
      <c r="V458">
        <v>4078299.89</v>
      </c>
      <c r="W458">
        <v>781183.85</v>
      </c>
      <c r="Y458">
        <v>7931</v>
      </c>
      <c r="AB458">
        <v>4750</v>
      </c>
      <c r="AC458">
        <v>4298</v>
      </c>
      <c r="AE458">
        <v>1957054.8</v>
      </c>
      <c r="AF458">
        <v>6268428.8600000003</v>
      </c>
      <c r="AG458">
        <v>10193965.279999999</v>
      </c>
      <c r="AH458">
        <v>7750521.4000000004</v>
      </c>
      <c r="AI458">
        <v>19428278.170000002</v>
      </c>
      <c r="AJ458">
        <v>7261296.1200000001</v>
      </c>
      <c r="AK458">
        <v>14380169.529999999</v>
      </c>
      <c r="AL458">
        <v>16770159.109999999</v>
      </c>
      <c r="AM458">
        <v>14163027.029999999</v>
      </c>
      <c r="AN458">
        <v>14459774.65</v>
      </c>
      <c r="AO458">
        <v>18443143.289999999</v>
      </c>
      <c r="AP458">
        <v>7026714.1100000003</v>
      </c>
      <c r="AQ458">
        <v>7938734.3700000001</v>
      </c>
      <c r="AR458">
        <v>5043341.41</v>
      </c>
      <c r="AT458">
        <v>2133880.66</v>
      </c>
      <c r="AU458">
        <v>4874804.04</v>
      </c>
      <c r="AV458">
        <v>2084645.1</v>
      </c>
      <c r="AW458">
        <v>4867.45</v>
      </c>
      <c r="AZ458">
        <v>3672279.18</v>
      </c>
      <c r="BA458">
        <v>4248476.51</v>
      </c>
      <c r="BB458">
        <v>5942317.4500000002</v>
      </c>
      <c r="BC458">
        <v>726502.25</v>
      </c>
      <c r="BD458">
        <v>3116881</v>
      </c>
      <c r="BF458">
        <v>0</v>
      </c>
      <c r="BG458">
        <v>40187.5</v>
      </c>
      <c r="BH458">
        <v>1991242.75</v>
      </c>
      <c r="BI458">
        <v>98444.75</v>
      </c>
      <c r="BJ458">
        <v>12169535.25</v>
      </c>
      <c r="BK458">
        <v>1631034.49</v>
      </c>
      <c r="BL458">
        <v>1416</v>
      </c>
    </row>
    <row r="459" spans="1:64">
      <c r="A459" s="85">
        <v>4</v>
      </c>
      <c r="B459" s="86" t="s">
        <v>913</v>
      </c>
      <c r="C459" s="58" t="s">
        <v>915</v>
      </c>
      <c r="D459" s="58">
        <v>4.0999999999999996</v>
      </c>
      <c r="E459" s="86" t="s">
        <v>1474</v>
      </c>
      <c r="F459" s="58"/>
      <c r="G459" s="58"/>
      <c r="H459" s="61">
        <v>4301020105.2410002</v>
      </c>
      <c r="I459" s="62" t="s">
        <v>517</v>
      </c>
      <c r="J459">
        <f t="shared" si="7"/>
        <v>11992100</v>
      </c>
      <c r="L459">
        <v>2866503</v>
      </c>
      <c r="M459">
        <v>959710</v>
      </c>
      <c r="N459">
        <v>5792868</v>
      </c>
      <c r="O459">
        <v>26061500.010000002</v>
      </c>
      <c r="P459">
        <v>42111592</v>
      </c>
      <c r="Q459">
        <v>5293968.8</v>
      </c>
      <c r="R459">
        <v>1129464</v>
      </c>
      <c r="S459">
        <v>3117047</v>
      </c>
      <c r="T459">
        <v>2243609.75</v>
      </c>
      <c r="U459">
        <v>6089361.7000000002</v>
      </c>
      <c r="V459">
        <v>3989997.76</v>
      </c>
      <c r="W459">
        <v>11992100</v>
      </c>
      <c r="X459">
        <v>172234.25</v>
      </c>
      <c r="Y459">
        <v>3191035.7</v>
      </c>
      <c r="Z459">
        <v>1465864.42</v>
      </c>
      <c r="AA459">
        <v>7409764</v>
      </c>
      <c r="AB459">
        <v>2455240</v>
      </c>
      <c r="AC459">
        <v>2648822.5</v>
      </c>
      <c r="AE459">
        <v>27500</v>
      </c>
      <c r="AF459">
        <v>2570620</v>
      </c>
      <c r="AG459">
        <v>4500</v>
      </c>
      <c r="AH459">
        <v>59048</v>
      </c>
      <c r="AI459">
        <v>238500</v>
      </c>
      <c r="AK459">
        <v>1765738</v>
      </c>
      <c r="AL459">
        <v>2003588.5</v>
      </c>
      <c r="AM459">
        <v>339096.5</v>
      </c>
      <c r="AN459">
        <v>6731723.3099999996</v>
      </c>
      <c r="AO459">
        <v>2494843.89</v>
      </c>
      <c r="AP459">
        <v>90901</v>
      </c>
      <c r="AQ459">
        <v>6352630</v>
      </c>
      <c r="AR459">
        <v>1382201</v>
      </c>
      <c r="AS459">
        <v>6801020</v>
      </c>
      <c r="AT459">
        <v>2700025.5</v>
      </c>
      <c r="AU459">
        <v>1703961.29</v>
      </c>
      <c r="AV459">
        <v>3017612.5</v>
      </c>
      <c r="AW459">
        <v>5142482.16</v>
      </c>
      <c r="AX459">
        <v>22062396.050000001</v>
      </c>
      <c r="AY459">
        <v>7019823.25</v>
      </c>
      <c r="AZ459">
        <v>3395303.12</v>
      </c>
      <c r="BA459">
        <v>3352418</v>
      </c>
      <c r="BB459">
        <v>1173005.79</v>
      </c>
      <c r="BC459">
        <v>510065</v>
      </c>
      <c r="BD459">
        <v>696115</v>
      </c>
      <c r="BE459">
        <v>2902392</v>
      </c>
      <c r="BF459">
        <v>2036771</v>
      </c>
      <c r="BG459">
        <v>1141910.1299999999</v>
      </c>
      <c r="BH459">
        <v>2131884</v>
      </c>
      <c r="BI459">
        <v>903778</v>
      </c>
      <c r="BJ459">
        <v>5108165</v>
      </c>
      <c r="BK459">
        <v>1081282.6000000001</v>
      </c>
      <c r="BL459">
        <v>3932580.75</v>
      </c>
    </row>
    <row r="460" spans="1:64">
      <c r="A460" s="77">
        <v>4</v>
      </c>
      <c r="B460" s="78" t="s">
        <v>913</v>
      </c>
      <c r="C460" s="79" t="s">
        <v>915</v>
      </c>
      <c r="D460" s="79">
        <v>4.0999999999999996</v>
      </c>
      <c r="E460" s="78" t="s">
        <v>1474</v>
      </c>
      <c r="F460" s="79"/>
      <c r="G460" s="79"/>
      <c r="H460" s="33">
        <v>4301020105.2419996</v>
      </c>
      <c r="I460" s="31" t="s">
        <v>518</v>
      </c>
      <c r="J460">
        <f t="shared" si="7"/>
        <v>44893</v>
      </c>
      <c r="T460">
        <v>4173962.52</v>
      </c>
      <c r="W460">
        <v>44893</v>
      </c>
      <c r="AQ460">
        <v>2673357.59</v>
      </c>
      <c r="AR460">
        <v>4326557.8099999996</v>
      </c>
    </row>
    <row r="461" spans="1:64">
      <c r="A461" s="80">
        <v>4</v>
      </c>
      <c r="B461" s="81" t="s">
        <v>913</v>
      </c>
      <c r="C461" s="46" t="s">
        <v>915</v>
      </c>
      <c r="D461" s="46">
        <v>4.0999999999999996</v>
      </c>
      <c r="E461" s="81" t="s">
        <v>1474</v>
      </c>
      <c r="F461" s="46"/>
      <c r="G461" s="46"/>
      <c r="H461" s="34">
        <v>4301020105.243</v>
      </c>
      <c r="I461" s="35" t="s">
        <v>519</v>
      </c>
      <c r="J461">
        <f t="shared" si="7"/>
        <v>3748615.61</v>
      </c>
      <c r="K461">
        <v>2400000</v>
      </c>
      <c r="L461">
        <v>300000</v>
      </c>
      <c r="M461">
        <v>4492500</v>
      </c>
      <c r="N461">
        <v>3885000</v>
      </c>
      <c r="O461">
        <v>1387500</v>
      </c>
      <c r="P461">
        <v>967500</v>
      </c>
      <c r="Q461">
        <v>1192500</v>
      </c>
      <c r="R461">
        <v>3576788.59</v>
      </c>
      <c r="S461">
        <v>322500</v>
      </c>
      <c r="T461">
        <v>172500</v>
      </c>
      <c r="U461">
        <v>2465000</v>
      </c>
      <c r="V461">
        <v>1905000</v>
      </c>
      <c r="W461">
        <v>3748615.61</v>
      </c>
      <c r="X461">
        <v>1107727.72</v>
      </c>
      <c r="Y461">
        <v>499645</v>
      </c>
      <c r="Z461">
        <v>1779682.9</v>
      </c>
      <c r="AA461">
        <v>10210265.529999999</v>
      </c>
      <c r="AB461">
        <v>2031867.92</v>
      </c>
      <c r="AC461">
        <v>3214271.58</v>
      </c>
      <c r="AD461">
        <v>2096000</v>
      </c>
      <c r="AE461">
        <v>4626463.25</v>
      </c>
      <c r="AF461">
        <v>2751163.76</v>
      </c>
      <c r="AG461">
        <v>2230000</v>
      </c>
      <c r="AH461">
        <v>1833486</v>
      </c>
      <c r="AI461">
        <v>1872500</v>
      </c>
      <c r="AJ461">
        <v>1047500</v>
      </c>
      <c r="AK461">
        <v>3808200</v>
      </c>
      <c r="AL461">
        <v>6972514</v>
      </c>
      <c r="AM461">
        <v>1784050</v>
      </c>
      <c r="AN461">
        <v>1956637</v>
      </c>
      <c r="AO461">
        <v>2582500</v>
      </c>
      <c r="AP461">
        <v>2996985</v>
      </c>
      <c r="AQ461">
        <v>1450000</v>
      </c>
      <c r="AR461">
        <v>695000</v>
      </c>
      <c r="AS461">
        <v>1650800</v>
      </c>
      <c r="AT461">
        <v>1077000</v>
      </c>
      <c r="AU461">
        <v>1713949.47</v>
      </c>
      <c r="AV461">
        <v>5708763.6799999997</v>
      </c>
      <c r="AW461">
        <v>300000</v>
      </c>
      <c r="AX461">
        <v>1380375.58</v>
      </c>
      <c r="AY461">
        <v>931196.66</v>
      </c>
      <c r="AZ461">
        <v>1342500</v>
      </c>
      <c r="BA461">
        <v>862500</v>
      </c>
      <c r="BB461">
        <v>2258000</v>
      </c>
      <c r="BC461">
        <v>2393000</v>
      </c>
      <c r="BD461">
        <v>2072000</v>
      </c>
      <c r="BE461">
        <v>8983089.3499999996</v>
      </c>
      <c r="BF461">
        <v>3166434.86</v>
      </c>
      <c r="BG461">
        <v>907429.3</v>
      </c>
      <c r="BH461">
        <v>5603384.8300000001</v>
      </c>
      <c r="BI461">
        <v>1071470.22</v>
      </c>
      <c r="BJ461">
        <v>5045074.88</v>
      </c>
      <c r="BK461">
        <v>1754396.71</v>
      </c>
      <c r="BL461">
        <v>411993.34</v>
      </c>
    </row>
    <row r="462" spans="1:64">
      <c r="A462" s="77">
        <v>4</v>
      </c>
      <c r="B462" s="78" t="s">
        <v>913</v>
      </c>
      <c r="C462" s="79" t="s">
        <v>915</v>
      </c>
      <c r="D462" s="79">
        <v>4.0999999999999996</v>
      </c>
      <c r="E462" s="78" t="s">
        <v>1474</v>
      </c>
      <c r="F462" s="79"/>
      <c r="G462" s="79"/>
      <c r="H462" s="33">
        <v>4301020105.2440004</v>
      </c>
      <c r="I462" s="31" t="s">
        <v>520</v>
      </c>
      <c r="J462">
        <f t="shared" si="7"/>
        <v>11501982.199999999</v>
      </c>
      <c r="K462">
        <v>46085687.200000003</v>
      </c>
      <c r="L462">
        <v>409705</v>
      </c>
      <c r="M462">
        <v>561891.5</v>
      </c>
      <c r="N462">
        <v>869889</v>
      </c>
      <c r="O462">
        <v>4480939</v>
      </c>
      <c r="P462">
        <v>1031620</v>
      </c>
      <c r="Q462">
        <v>583142.25</v>
      </c>
      <c r="R462">
        <v>921836</v>
      </c>
      <c r="S462">
        <v>960384.38</v>
      </c>
      <c r="T462">
        <v>671324</v>
      </c>
      <c r="U462">
        <v>612697.55000000005</v>
      </c>
      <c r="V462">
        <v>827023.9</v>
      </c>
      <c r="W462">
        <v>11501982.199999999</v>
      </c>
      <c r="X462">
        <v>973687.25</v>
      </c>
      <c r="Y462">
        <v>934174.85</v>
      </c>
      <c r="Z462">
        <v>811265.25</v>
      </c>
      <c r="AA462">
        <v>1413244.9</v>
      </c>
      <c r="AB462">
        <v>2091987.02</v>
      </c>
      <c r="AC462">
        <v>520850.75</v>
      </c>
      <c r="AD462">
        <v>371651.75</v>
      </c>
      <c r="AE462">
        <v>256577253.66</v>
      </c>
      <c r="AF462">
        <v>1029715</v>
      </c>
      <c r="AG462">
        <v>663633</v>
      </c>
      <c r="AH462">
        <v>1127161.06</v>
      </c>
      <c r="AI462">
        <v>916857.59</v>
      </c>
      <c r="AJ462">
        <v>841258</v>
      </c>
      <c r="AK462">
        <v>616070.6</v>
      </c>
      <c r="AL462">
        <v>1404582</v>
      </c>
      <c r="AM462">
        <v>1266750.6499999999</v>
      </c>
      <c r="AN462">
        <v>112263.25</v>
      </c>
      <c r="AO462">
        <v>1522460.06</v>
      </c>
      <c r="AP462">
        <v>945575.7</v>
      </c>
      <c r="AQ462">
        <v>928608.78</v>
      </c>
      <c r="AR462">
        <v>1075664</v>
      </c>
      <c r="AS462">
        <v>22734139.390000001</v>
      </c>
      <c r="AT462">
        <v>855263.96</v>
      </c>
      <c r="AU462">
        <v>322836.25</v>
      </c>
      <c r="AV462">
        <v>10301522.91</v>
      </c>
      <c r="AW462">
        <v>1395732.25</v>
      </c>
      <c r="AX462">
        <v>551442.5</v>
      </c>
      <c r="AY462">
        <v>9343924.9100000001</v>
      </c>
      <c r="AZ462">
        <v>1319414.2</v>
      </c>
      <c r="BA462">
        <v>342354</v>
      </c>
      <c r="BB462">
        <v>1035894.45</v>
      </c>
      <c r="BC462">
        <v>413713.75</v>
      </c>
      <c r="BD462">
        <v>696425</v>
      </c>
      <c r="BE462">
        <v>15285190.380000001</v>
      </c>
      <c r="BF462">
        <v>932658.34</v>
      </c>
      <c r="BG462">
        <v>753784.44</v>
      </c>
      <c r="BH462">
        <v>808341.85</v>
      </c>
      <c r="BI462">
        <v>830120</v>
      </c>
      <c r="BJ462">
        <v>857037</v>
      </c>
      <c r="BK462">
        <v>914199.57</v>
      </c>
      <c r="BL462">
        <v>508526.5</v>
      </c>
    </row>
    <row r="463" spans="1:64">
      <c r="A463" s="77">
        <v>4</v>
      </c>
      <c r="B463" s="78" t="s">
        <v>913</v>
      </c>
      <c r="C463" s="79" t="s">
        <v>915</v>
      </c>
      <c r="D463" s="79">
        <v>4.0999999999999996</v>
      </c>
      <c r="E463" s="78" t="s">
        <v>1474</v>
      </c>
      <c r="F463" s="79"/>
      <c r="G463" s="79"/>
      <c r="H463" s="33">
        <v>4301020105.2449999</v>
      </c>
      <c r="I463" s="31" t="s">
        <v>521</v>
      </c>
      <c r="J463">
        <f t="shared" si="7"/>
        <v>60797153.5</v>
      </c>
      <c r="K463">
        <v>44464105.979999997</v>
      </c>
      <c r="L463">
        <v>37851.07</v>
      </c>
      <c r="M463">
        <v>110066</v>
      </c>
      <c r="N463">
        <v>898070.04</v>
      </c>
      <c r="O463">
        <v>10238925</v>
      </c>
      <c r="P463">
        <v>953392</v>
      </c>
      <c r="Q463">
        <v>142671.81</v>
      </c>
      <c r="R463">
        <v>161600.26999999999</v>
      </c>
      <c r="S463">
        <v>84267.15</v>
      </c>
      <c r="T463">
        <v>101678</v>
      </c>
      <c r="U463">
        <v>92676.45</v>
      </c>
      <c r="V463">
        <v>291001</v>
      </c>
      <c r="W463">
        <v>60797153.5</v>
      </c>
      <c r="X463">
        <v>81779</v>
      </c>
      <c r="Y463">
        <v>515550.31</v>
      </c>
      <c r="Z463">
        <v>384834.4</v>
      </c>
      <c r="AA463">
        <v>256541</v>
      </c>
      <c r="AB463">
        <v>323293</v>
      </c>
      <c r="AC463">
        <v>456928.46</v>
      </c>
      <c r="AE463">
        <v>222219517.15000001</v>
      </c>
      <c r="AF463">
        <v>103509.68</v>
      </c>
      <c r="AG463">
        <v>9622142.3200000003</v>
      </c>
      <c r="AH463">
        <v>416833</v>
      </c>
      <c r="AI463">
        <v>394086.05</v>
      </c>
      <c r="AJ463">
        <v>332602</v>
      </c>
      <c r="AK463">
        <v>1899454.04</v>
      </c>
      <c r="AL463">
        <v>700824.5</v>
      </c>
      <c r="AM463">
        <v>507652.52</v>
      </c>
      <c r="AN463">
        <v>77929.94</v>
      </c>
      <c r="AP463">
        <v>29154</v>
      </c>
      <c r="AQ463">
        <v>318215</v>
      </c>
      <c r="AR463">
        <v>50520</v>
      </c>
      <c r="AS463">
        <v>41329659.880000003</v>
      </c>
      <c r="AT463">
        <v>315073.40999999997</v>
      </c>
      <c r="AU463">
        <v>473927.4</v>
      </c>
      <c r="AV463">
        <v>14809891.75</v>
      </c>
      <c r="AW463">
        <v>658523.75</v>
      </c>
      <c r="AX463">
        <v>66031</v>
      </c>
      <c r="AY463">
        <v>1801110.5</v>
      </c>
      <c r="AZ463">
        <v>6316926.8200000003</v>
      </c>
      <c r="BA463">
        <v>638040</v>
      </c>
      <c r="BE463">
        <v>41100694.229999997</v>
      </c>
      <c r="BF463">
        <v>393324.33</v>
      </c>
      <c r="BG463">
        <v>1109687.5</v>
      </c>
      <c r="BH463">
        <v>1171611</v>
      </c>
      <c r="BI463">
        <v>59364</v>
      </c>
      <c r="BJ463">
        <v>3186876</v>
      </c>
      <c r="BK463">
        <v>503422</v>
      </c>
      <c r="BL463">
        <v>803658.57</v>
      </c>
    </row>
    <row r="464" spans="1:64">
      <c r="A464" s="77">
        <v>4</v>
      </c>
      <c r="B464" s="78" t="s">
        <v>913</v>
      </c>
      <c r="C464" s="79" t="s">
        <v>915</v>
      </c>
      <c r="D464" s="79">
        <v>4.0999999999999996</v>
      </c>
      <c r="E464" s="78" t="s">
        <v>1474</v>
      </c>
      <c r="F464" s="79"/>
      <c r="G464" s="79"/>
      <c r="H464" s="33">
        <v>4301020105.2510004</v>
      </c>
      <c r="I464" s="31" t="s">
        <v>522</v>
      </c>
      <c r="J464">
        <f t="shared" si="7"/>
        <v>-29912961.23</v>
      </c>
      <c r="K464">
        <v>-754741</v>
      </c>
      <c r="L464">
        <v>-2340</v>
      </c>
      <c r="M464">
        <v>-17703.53</v>
      </c>
      <c r="N464">
        <v>-85604.46</v>
      </c>
      <c r="O464">
        <v>-5245753.75</v>
      </c>
      <c r="P464">
        <v>-346868.61</v>
      </c>
      <c r="Q464">
        <v>-5500</v>
      </c>
      <c r="U464">
        <v>-35228.14</v>
      </c>
      <c r="V464">
        <v>-65391.85</v>
      </c>
      <c r="W464">
        <v>-29912961.23</v>
      </c>
      <c r="X464">
        <v>-101156</v>
      </c>
      <c r="Y464">
        <v>-75366.41</v>
      </c>
      <c r="Z464">
        <v>-319218.15999999997</v>
      </c>
      <c r="AA464">
        <v>-455229.57</v>
      </c>
      <c r="AB464">
        <v>-14023.06</v>
      </c>
      <c r="AC464">
        <v>-95812.59</v>
      </c>
      <c r="AE464">
        <v>-111474382.55</v>
      </c>
      <c r="AG464">
        <v>-2345845</v>
      </c>
      <c r="AH464">
        <v>-300</v>
      </c>
      <c r="AJ464">
        <v>-216383.66</v>
      </c>
      <c r="AL464">
        <v>-437273.15</v>
      </c>
      <c r="AM464">
        <v>-130842</v>
      </c>
      <c r="AN464">
        <v>-909</v>
      </c>
      <c r="AS464">
        <v>-22529.88</v>
      </c>
      <c r="AT464">
        <v>-20378.900000000001</v>
      </c>
      <c r="AU464">
        <v>-197594.19</v>
      </c>
      <c r="AV464">
        <v>-899853.9</v>
      </c>
      <c r="AW464">
        <v>-213646.12</v>
      </c>
      <c r="AY464">
        <v>-419195.56</v>
      </c>
      <c r="BA464">
        <v>-159462.85</v>
      </c>
      <c r="BE464">
        <v>-1938618.48</v>
      </c>
      <c r="BF464">
        <v>-23317</v>
      </c>
      <c r="BG464">
        <v>-552669.17000000004</v>
      </c>
      <c r="BH464">
        <v>-362625.56</v>
      </c>
      <c r="BI464">
        <v>-9884.25</v>
      </c>
      <c r="BJ464">
        <v>-101532.86</v>
      </c>
      <c r="BK464">
        <v>-10467.549999999999</v>
      </c>
      <c r="BL464">
        <v>-260334.09</v>
      </c>
    </row>
    <row r="465" spans="1:64">
      <c r="A465" s="77">
        <v>4</v>
      </c>
      <c r="B465" s="78" t="s">
        <v>913</v>
      </c>
      <c r="C465" s="79" t="s">
        <v>915</v>
      </c>
      <c r="D465" s="79">
        <v>4.0999999999999996</v>
      </c>
      <c r="E465" s="78" t="s">
        <v>1474</v>
      </c>
      <c r="F465" s="79"/>
      <c r="G465" s="79"/>
      <c r="H465" s="33">
        <v>4301020105.2519999</v>
      </c>
      <c r="I465" s="31" t="s">
        <v>523</v>
      </c>
      <c r="J465">
        <f t="shared" si="7"/>
        <v>0</v>
      </c>
      <c r="K465">
        <v>5525497.0300000003</v>
      </c>
      <c r="M465">
        <v>5109.22</v>
      </c>
      <c r="N465">
        <v>58281.19</v>
      </c>
      <c r="P465">
        <v>486795.04</v>
      </c>
      <c r="U465">
        <v>75278.149999999994</v>
      </c>
      <c r="V465">
        <v>3324.56</v>
      </c>
      <c r="X465">
        <v>39355.269999999997</v>
      </c>
      <c r="Y465">
        <v>94521.52</v>
      </c>
      <c r="Z465">
        <v>18780</v>
      </c>
      <c r="AA465">
        <v>597849.07999999996</v>
      </c>
      <c r="AB465">
        <v>4589.49</v>
      </c>
      <c r="AC465">
        <v>43694.34</v>
      </c>
      <c r="AG465">
        <v>8186</v>
      </c>
      <c r="AH465">
        <v>95</v>
      </c>
      <c r="AJ465">
        <v>33978.29</v>
      </c>
      <c r="AL465">
        <v>168916.25</v>
      </c>
      <c r="AR465">
        <v>1193</v>
      </c>
      <c r="AS465">
        <v>9207.57</v>
      </c>
      <c r="AT465">
        <v>8076.43</v>
      </c>
      <c r="AU465">
        <v>139861.85</v>
      </c>
      <c r="AW465">
        <v>181412.17</v>
      </c>
      <c r="AX465">
        <v>36595</v>
      </c>
      <c r="BA465">
        <v>210571.15</v>
      </c>
      <c r="BE465">
        <v>427950.03</v>
      </c>
      <c r="BG465">
        <v>86095.03</v>
      </c>
      <c r="BH465">
        <v>80239.8</v>
      </c>
      <c r="BJ465">
        <v>764295.55</v>
      </c>
      <c r="BL465">
        <v>197457.68</v>
      </c>
    </row>
    <row r="466" spans="1:64">
      <c r="A466" s="77">
        <v>4</v>
      </c>
      <c r="B466" s="78" t="s">
        <v>913</v>
      </c>
      <c r="C466" s="79" t="s">
        <v>915</v>
      </c>
      <c r="D466" s="79">
        <v>4.0999999999999996</v>
      </c>
      <c r="E466" s="78" t="s">
        <v>1474</v>
      </c>
      <c r="F466" s="79"/>
      <c r="G466" s="79"/>
      <c r="H466" s="33">
        <v>4301020105.2550001</v>
      </c>
      <c r="I466" s="31" t="s">
        <v>524</v>
      </c>
      <c r="J466">
        <f t="shared" si="7"/>
        <v>100655</v>
      </c>
      <c r="W466">
        <v>100655</v>
      </c>
      <c r="AJ466">
        <v>234160.88</v>
      </c>
      <c r="AT466">
        <v>148084</v>
      </c>
      <c r="BA466">
        <v>158741</v>
      </c>
      <c r="BB466">
        <v>521715</v>
      </c>
      <c r="BF466">
        <v>1107081</v>
      </c>
    </row>
    <row r="467" spans="1:64">
      <c r="A467" s="77">
        <v>4</v>
      </c>
      <c r="B467" s="78" t="s">
        <v>913</v>
      </c>
      <c r="C467" s="79" t="s">
        <v>915</v>
      </c>
      <c r="D467" s="79">
        <v>4.0999999999999996</v>
      </c>
      <c r="E467" s="78" t="s">
        <v>1474</v>
      </c>
      <c r="F467" s="79"/>
      <c r="G467" s="79"/>
      <c r="H467" s="33">
        <v>4301020105.2559996</v>
      </c>
      <c r="I467" s="31" t="s">
        <v>525</v>
      </c>
      <c r="J467">
        <f t="shared" si="7"/>
        <v>0</v>
      </c>
      <c r="K467">
        <v>627521</v>
      </c>
      <c r="L467">
        <v>1409205.16</v>
      </c>
      <c r="M467">
        <v>946094.34</v>
      </c>
      <c r="N467">
        <v>1763949.59</v>
      </c>
      <c r="O467">
        <v>1373222.78</v>
      </c>
      <c r="P467">
        <v>1662197.27</v>
      </c>
      <c r="Q467">
        <v>1826043.94</v>
      </c>
      <c r="R467">
        <v>888092.9</v>
      </c>
      <c r="S467">
        <v>540905.92000000004</v>
      </c>
      <c r="T467">
        <v>781380.17</v>
      </c>
      <c r="U467">
        <v>645257.02</v>
      </c>
      <c r="V467">
        <v>1826308.09</v>
      </c>
      <c r="X467">
        <v>717888.93</v>
      </c>
      <c r="Y467">
        <v>733125.14</v>
      </c>
      <c r="AA467">
        <v>624658.66</v>
      </c>
      <c r="AB467">
        <v>1351653.85</v>
      </c>
      <c r="AC467">
        <v>31664.74</v>
      </c>
      <c r="AD467">
        <v>303544.59999999998</v>
      </c>
      <c r="AW467">
        <v>1292394.45</v>
      </c>
      <c r="BF467">
        <v>1285531.94</v>
      </c>
      <c r="BG467">
        <v>624847.03</v>
      </c>
      <c r="BH467">
        <v>1858471.53</v>
      </c>
      <c r="BI467">
        <v>1530842.55</v>
      </c>
      <c r="BJ467">
        <v>1032901.8</v>
      </c>
      <c r="BK467">
        <v>1375363.37</v>
      </c>
      <c r="BL467">
        <v>379181.87</v>
      </c>
    </row>
    <row r="468" spans="1:64">
      <c r="A468" s="85">
        <v>4</v>
      </c>
      <c r="B468" s="86" t="s">
        <v>913</v>
      </c>
      <c r="C468" s="58" t="s">
        <v>915</v>
      </c>
      <c r="D468" s="58">
        <v>4.0999999999999996</v>
      </c>
      <c r="E468" s="86" t="s">
        <v>1474</v>
      </c>
      <c r="F468" s="58"/>
      <c r="G468" s="58"/>
      <c r="H468" s="61">
        <v>4301020105.257</v>
      </c>
      <c r="I468" s="62" t="s">
        <v>526</v>
      </c>
      <c r="J468">
        <f t="shared" si="7"/>
        <v>0</v>
      </c>
      <c r="O468">
        <v>-10471191.210000001</v>
      </c>
      <c r="P468">
        <v>-29248664.920000002</v>
      </c>
      <c r="U468">
        <v>-209314.16</v>
      </c>
      <c r="AX468">
        <v>-19092365.18</v>
      </c>
    </row>
    <row r="469" spans="1:64">
      <c r="A469" s="77">
        <v>4</v>
      </c>
      <c r="B469" s="78" t="s">
        <v>913</v>
      </c>
      <c r="C469" s="79" t="s">
        <v>915</v>
      </c>
      <c r="D469" s="79">
        <v>4.0999999999999996</v>
      </c>
      <c r="E469" s="78" t="s">
        <v>1474</v>
      </c>
      <c r="F469" s="79"/>
      <c r="G469" s="79"/>
      <c r="H469" s="33">
        <v>4301020105.2580004</v>
      </c>
      <c r="I469" s="31" t="s">
        <v>527</v>
      </c>
      <c r="J469">
        <f t="shared" si="7"/>
        <v>-1820154.78</v>
      </c>
      <c r="K469">
        <v>-11391641.25</v>
      </c>
      <c r="L469">
        <v>-7498</v>
      </c>
      <c r="M469">
        <v>-51470</v>
      </c>
      <c r="O469">
        <v>-134.44999999999999</v>
      </c>
      <c r="P469">
        <v>-1492</v>
      </c>
      <c r="Q469">
        <v>-22801</v>
      </c>
      <c r="R469">
        <v>-17064</v>
      </c>
      <c r="T469">
        <v>-17213.5</v>
      </c>
      <c r="W469">
        <v>-1820154.78</v>
      </c>
      <c r="X469">
        <v>-194777.13</v>
      </c>
      <c r="Y469">
        <v>-225654.08</v>
      </c>
      <c r="AA469">
        <v>-143064.9</v>
      </c>
      <c r="AB469">
        <v>-1050844</v>
      </c>
      <c r="AC469">
        <v>-73601.06</v>
      </c>
      <c r="AD469">
        <v>-33804.75</v>
      </c>
      <c r="AE469">
        <v>-155203877.36000001</v>
      </c>
      <c r="AG469">
        <v>-12890</v>
      </c>
      <c r="AH469">
        <v>-4400</v>
      </c>
      <c r="AM469">
        <v>-431831.5</v>
      </c>
      <c r="AO469">
        <v>-30956.77</v>
      </c>
      <c r="AQ469">
        <v>-40198.75</v>
      </c>
      <c r="AR469">
        <v>-26948.5</v>
      </c>
      <c r="AS469">
        <v>-33254.519999999997</v>
      </c>
      <c r="AT469">
        <v>-44151.82</v>
      </c>
      <c r="AU469">
        <v>-14893.5</v>
      </c>
      <c r="AW469">
        <v>-105004.75</v>
      </c>
      <c r="AX469">
        <v>-35182.75</v>
      </c>
      <c r="AY469">
        <v>-600767.28</v>
      </c>
      <c r="BA469">
        <v>-39844.75</v>
      </c>
      <c r="BB469">
        <v>-71767.100000000006</v>
      </c>
      <c r="BC469">
        <v>-14730.5</v>
      </c>
      <c r="BD469">
        <v>-14318.25</v>
      </c>
      <c r="BF469">
        <v>-203111</v>
      </c>
      <c r="BG469">
        <v>-99089.73</v>
      </c>
      <c r="BI469">
        <v>-6223</v>
      </c>
      <c r="BJ469">
        <v>-312668.19</v>
      </c>
      <c r="BK469">
        <v>-53512.65</v>
      </c>
    </row>
    <row r="470" spans="1:64">
      <c r="A470" s="77">
        <v>4</v>
      </c>
      <c r="B470" s="78" t="s">
        <v>913</v>
      </c>
      <c r="C470" s="79" t="s">
        <v>915</v>
      </c>
      <c r="D470" s="79">
        <v>4.0999999999999996</v>
      </c>
      <c r="E470" s="78" t="s">
        <v>1474</v>
      </c>
      <c r="F470" s="79"/>
      <c r="G470" s="79"/>
      <c r="H470" s="33">
        <v>4301020105.2600002</v>
      </c>
      <c r="I470" s="31" t="s">
        <v>528</v>
      </c>
      <c r="J470">
        <f t="shared" si="7"/>
        <v>0</v>
      </c>
      <c r="K470">
        <v>82968.5</v>
      </c>
      <c r="L470">
        <v>501</v>
      </c>
      <c r="M470">
        <v>2109</v>
      </c>
      <c r="T470">
        <v>370</v>
      </c>
      <c r="Y470">
        <v>5793.5</v>
      </c>
      <c r="AA470">
        <v>434582.27</v>
      </c>
      <c r="AC470">
        <v>36716.5</v>
      </c>
      <c r="AM470">
        <v>72241.25</v>
      </c>
      <c r="AO470">
        <v>300.70999999999998</v>
      </c>
      <c r="AR470">
        <v>107744.5</v>
      </c>
      <c r="AS470">
        <v>124580.5</v>
      </c>
      <c r="AT470">
        <v>7867.5</v>
      </c>
      <c r="AU470">
        <v>147230.37</v>
      </c>
      <c r="AW470">
        <v>7541</v>
      </c>
      <c r="AX470">
        <v>7238.5</v>
      </c>
      <c r="BA470">
        <v>22701.5</v>
      </c>
      <c r="BC470">
        <v>1912.5</v>
      </c>
      <c r="BI470">
        <v>1806</v>
      </c>
      <c r="BJ470">
        <v>291800.75</v>
      </c>
      <c r="BK470">
        <v>594.75</v>
      </c>
    </row>
    <row r="471" spans="1:64">
      <c r="A471" s="77">
        <v>4</v>
      </c>
      <c r="B471" s="78" t="s">
        <v>913</v>
      </c>
      <c r="C471" s="79" t="s">
        <v>915</v>
      </c>
      <c r="D471" s="79">
        <v>4.0999999999999996</v>
      </c>
      <c r="E471" s="78" t="s">
        <v>1474</v>
      </c>
      <c r="F471" s="79"/>
      <c r="G471" s="79"/>
      <c r="H471" s="33">
        <v>4301020105.2629995</v>
      </c>
      <c r="I471" s="31" t="s">
        <v>529</v>
      </c>
      <c r="J471">
        <f t="shared" si="7"/>
        <v>1567.25</v>
      </c>
      <c r="W471">
        <v>1567.25</v>
      </c>
      <c r="AA471">
        <v>-356171.5</v>
      </c>
      <c r="AE471">
        <v>6604151.75</v>
      </c>
      <c r="AG471">
        <v>103320</v>
      </c>
      <c r="AS471">
        <v>73094.5</v>
      </c>
      <c r="AT471">
        <v>1304812.26</v>
      </c>
    </row>
    <row r="472" spans="1:64">
      <c r="A472" s="87">
        <v>4</v>
      </c>
      <c r="B472" s="88" t="s">
        <v>913</v>
      </c>
      <c r="C472" s="64" t="s">
        <v>915</v>
      </c>
      <c r="D472" s="64">
        <v>4.0999999999999996</v>
      </c>
      <c r="E472" s="88" t="s">
        <v>1474</v>
      </c>
      <c r="F472" s="64"/>
      <c r="G472" s="64"/>
      <c r="H472" s="63">
        <v>4301020105.2639999</v>
      </c>
      <c r="I472" s="64" t="s">
        <v>530</v>
      </c>
      <c r="J472">
        <f t="shared" si="7"/>
        <v>-52378516.140000001</v>
      </c>
      <c r="K472">
        <v>-67657719.629999995</v>
      </c>
      <c r="L472">
        <v>-10058399.869999999</v>
      </c>
      <c r="M472">
        <v>-20165053.949999999</v>
      </c>
      <c r="N472">
        <v>-23746944.579999998</v>
      </c>
      <c r="O472">
        <v>-33272238.420000002</v>
      </c>
      <c r="P472">
        <v>-25365006.899999999</v>
      </c>
      <c r="Q472">
        <v>-29848463.539999999</v>
      </c>
      <c r="R472">
        <v>-19504084.5</v>
      </c>
      <c r="S472">
        <v>-13402621.140000001</v>
      </c>
      <c r="T472">
        <v>-10781424.289999999</v>
      </c>
      <c r="U472">
        <v>-10771983.66</v>
      </c>
      <c r="V472">
        <v>-11985254.92</v>
      </c>
      <c r="W472">
        <v>-52378516.140000001</v>
      </c>
      <c r="X472">
        <v>-20899778.09</v>
      </c>
      <c r="Y472">
        <v>-18209847.050000001</v>
      </c>
      <c r="Z472">
        <v>-26983469.760000002</v>
      </c>
      <c r="AA472">
        <v>-34502969.590000004</v>
      </c>
      <c r="AB472">
        <v>-28090755.809999999</v>
      </c>
      <c r="AC472">
        <v>-10101091.27</v>
      </c>
      <c r="AD472">
        <v>-7558109.4100000001</v>
      </c>
      <c r="AE472">
        <v>-90251352.700000003</v>
      </c>
      <c r="AF472">
        <v>-22490506.460000001</v>
      </c>
      <c r="AG472">
        <v>-26961458.5</v>
      </c>
      <c r="AH472">
        <v>-29566511.460000001</v>
      </c>
      <c r="AI472">
        <v>-34533811.710000001</v>
      </c>
      <c r="AJ472">
        <v>-19622323.949999999</v>
      </c>
      <c r="AK472">
        <v>-17511123.239999998</v>
      </c>
      <c r="AL472">
        <v>-30782562.809999999</v>
      </c>
      <c r="AM472">
        <v>-26208524.030000001</v>
      </c>
      <c r="AN472">
        <v>-22531149.109999999</v>
      </c>
      <c r="AO472">
        <v>-35084098.020000003</v>
      </c>
      <c r="AP472">
        <v>-19881236.460000001</v>
      </c>
      <c r="AQ472">
        <v>-15847756.58</v>
      </c>
      <c r="AR472">
        <v>-10215745.939999999</v>
      </c>
      <c r="AS472">
        <v>-54846549.439999998</v>
      </c>
      <c r="AT472">
        <v>-12905274.310000001</v>
      </c>
      <c r="AU472">
        <v>-20929242.989999998</v>
      </c>
      <c r="AV472">
        <v>-30205771.300000001</v>
      </c>
      <c r="AW472">
        <v>-23109218.030000001</v>
      </c>
      <c r="AX472">
        <v>-17840069.469999999</v>
      </c>
      <c r="AY472">
        <v>-19410772.940000001</v>
      </c>
      <c r="AZ472">
        <v>-34208637.280000001</v>
      </c>
      <c r="BA472">
        <v>-16299507.98</v>
      </c>
      <c r="BB472">
        <v>-11279480.66</v>
      </c>
      <c r="BC472">
        <v>-9533952.1999999993</v>
      </c>
      <c r="BD472">
        <v>-8888199.1500000004</v>
      </c>
      <c r="BE472">
        <v>-38490706.109999999</v>
      </c>
      <c r="BF472">
        <v>-30870918.629999999</v>
      </c>
      <c r="BG472">
        <v>-18331043.440000001</v>
      </c>
      <c r="BH472">
        <v>-32571966.5</v>
      </c>
      <c r="BI472">
        <v>-10933979.560000001</v>
      </c>
      <c r="BJ472">
        <v>-26057287.579999998</v>
      </c>
      <c r="BK472">
        <v>-24933256.350000001</v>
      </c>
      <c r="BL472">
        <v>-11971869.07</v>
      </c>
    </row>
    <row r="473" spans="1:64">
      <c r="A473" s="77">
        <v>4</v>
      </c>
      <c r="B473" s="78" t="s">
        <v>913</v>
      </c>
      <c r="C473" s="79" t="s">
        <v>915</v>
      </c>
      <c r="D473" s="79">
        <v>4.0999999999999996</v>
      </c>
      <c r="E473" s="78" t="s">
        <v>1474</v>
      </c>
      <c r="F473" s="79"/>
      <c r="G473" s="79"/>
      <c r="H473" s="30">
        <v>4301020105.2650003</v>
      </c>
      <c r="I473" s="32" t="s">
        <v>531</v>
      </c>
      <c r="J473">
        <f t="shared" si="7"/>
        <v>-124349993.43000001</v>
      </c>
      <c r="K473">
        <v>-157405869.59999999</v>
      </c>
      <c r="L473">
        <v>-1817534.27</v>
      </c>
      <c r="M473">
        <v>-6606583.8200000003</v>
      </c>
      <c r="N473">
        <v>-11525132.119999999</v>
      </c>
      <c r="O473">
        <v>-14298252.460000001</v>
      </c>
      <c r="P473">
        <v>-10955093.41</v>
      </c>
      <c r="Q473">
        <v>-6996061.0999999996</v>
      </c>
      <c r="R473">
        <v>-4685883.46</v>
      </c>
      <c r="S473">
        <v>-5681109.9100000001</v>
      </c>
      <c r="T473">
        <v>-2984313.4</v>
      </c>
      <c r="U473">
        <v>-3910858.22</v>
      </c>
      <c r="V473">
        <v>-1014953.05</v>
      </c>
      <c r="W473">
        <v>-124349993.43000001</v>
      </c>
      <c r="X473">
        <v>-8007804.3300000001</v>
      </c>
      <c r="Y473">
        <v>-4264599.5999999996</v>
      </c>
      <c r="Z473">
        <v>-6015515.2699999996</v>
      </c>
      <c r="AA473">
        <v>-9437873.7100000009</v>
      </c>
      <c r="AB473">
        <v>-6373599.5499999998</v>
      </c>
      <c r="AC473">
        <v>-3082218.48</v>
      </c>
      <c r="AE473">
        <v>-255188490.40000001</v>
      </c>
      <c r="AF473">
        <v>-4069752.44</v>
      </c>
      <c r="AG473">
        <v>-13640561.75</v>
      </c>
      <c r="AH473">
        <v>-9016925.3499999996</v>
      </c>
      <c r="AI473">
        <v>-16818677.68</v>
      </c>
      <c r="AJ473">
        <v>-6924814.5800000001</v>
      </c>
      <c r="AK473">
        <v>-18514922.129999999</v>
      </c>
      <c r="AL473">
        <v>-8255894.0999999996</v>
      </c>
      <c r="AM473">
        <v>-7541186.6399999997</v>
      </c>
      <c r="AN473">
        <v>-5622652.9400000004</v>
      </c>
      <c r="AO473">
        <v>-20192998.739999998</v>
      </c>
      <c r="AP473">
        <v>-7085530.2300000004</v>
      </c>
      <c r="AQ473">
        <v>-4048279.68</v>
      </c>
      <c r="AS473">
        <v>-171985310.44999999</v>
      </c>
      <c r="AT473">
        <v>-8036593.7000000002</v>
      </c>
      <c r="AU473">
        <v>-8027969.21</v>
      </c>
      <c r="AV473">
        <v>-20407758.469999999</v>
      </c>
      <c r="AW473">
        <v>-8592171.9499999993</v>
      </c>
      <c r="AX473">
        <v>-4942152.75</v>
      </c>
      <c r="AY473">
        <v>-5572800.8899999997</v>
      </c>
      <c r="AZ473">
        <v>-23391843.600000001</v>
      </c>
      <c r="BA473">
        <v>-6363180.46</v>
      </c>
      <c r="BE473">
        <v>-123865466.14</v>
      </c>
      <c r="BF473">
        <v>-15647333.949999999</v>
      </c>
      <c r="BG473">
        <v>-6198890.0700000003</v>
      </c>
      <c r="BH473">
        <v>-15512744.380000001</v>
      </c>
      <c r="BI473">
        <v>-2311620.89</v>
      </c>
      <c r="BJ473">
        <v>-8473122.7100000009</v>
      </c>
      <c r="BK473">
        <v>-9305718.4000000004</v>
      </c>
      <c r="BL473">
        <v>-5166577.37</v>
      </c>
    </row>
    <row r="474" spans="1:64">
      <c r="A474" s="85">
        <v>4</v>
      </c>
      <c r="B474" s="86" t="s">
        <v>913</v>
      </c>
      <c r="C474" s="58" t="s">
        <v>915</v>
      </c>
      <c r="D474" s="58">
        <v>4.0999999999999996</v>
      </c>
      <c r="E474" s="86" t="s">
        <v>1474</v>
      </c>
      <c r="F474" s="58"/>
      <c r="G474" s="58"/>
      <c r="H474" s="57">
        <v>4301020105.2659998</v>
      </c>
      <c r="I474" s="58" t="s">
        <v>532</v>
      </c>
      <c r="J474">
        <f t="shared" si="7"/>
        <v>-9871120.4299999997</v>
      </c>
      <c r="K474">
        <v>-12704728.279999999</v>
      </c>
      <c r="L474">
        <v>-1893264.86</v>
      </c>
      <c r="M474">
        <v>-3786104.23</v>
      </c>
      <c r="N474">
        <v>-4461473.0199999996</v>
      </c>
      <c r="O474">
        <v>-6249746.2599999998</v>
      </c>
      <c r="P474">
        <v>-4764292.47</v>
      </c>
      <c r="Q474">
        <v>-5607657.5</v>
      </c>
      <c r="R474">
        <v>-3669030.04</v>
      </c>
      <c r="S474">
        <v>-2518163.09</v>
      </c>
      <c r="T474">
        <v>-2024280.31</v>
      </c>
      <c r="U474">
        <v>-2023088.12</v>
      </c>
      <c r="V474">
        <v>-2250774.25</v>
      </c>
      <c r="W474">
        <v>-9871120.4299999997</v>
      </c>
      <c r="X474">
        <v>-3938210.58</v>
      </c>
      <c r="Y474">
        <v>-3454346.17</v>
      </c>
      <c r="Z474">
        <v>-5106305.8099999996</v>
      </c>
      <c r="AA474">
        <v>-6502094.71</v>
      </c>
      <c r="AB474">
        <v>-5296091.54</v>
      </c>
      <c r="AC474">
        <v>-1904039.57</v>
      </c>
      <c r="AD474">
        <v>-1424668.59</v>
      </c>
      <c r="AE474">
        <v>-16950551.809999999</v>
      </c>
      <c r="AF474">
        <v>-4227632.09</v>
      </c>
      <c r="AG474">
        <v>-5064406.75</v>
      </c>
      <c r="AH474">
        <v>-5552272.1900000004</v>
      </c>
      <c r="AI474">
        <v>-6483403.6100000003</v>
      </c>
      <c r="AJ474">
        <v>-3692226.47</v>
      </c>
      <c r="AK474">
        <v>-3289696.48</v>
      </c>
      <c r="AL474">
        <v>-5781815.0899999999</v>
      </c>
      <c r="AM474">
        <v>-4923041.33</v>
      </c>
      <c r="AN474">
        <v>-4230655.1100000003</v>
      </c>
      <c r="AO474">
        <v>-6588708.2300000004</v>
      </c>
      <c r="AP474">
        <v>-3733104.31</v>
      </c>
      <c r="AQ474">
        <v>-2975599.84</v>
      </c>
      <c r="AR474">
        <v>-1918410.06</v>
      </c>
      <c r="AS474">
        <v>-10291138.109999999</v>
      </c>
      <c r="AT474">
        <v>-2420322.9900000002</v>
      </c>
      <c r="AU474">
        <v>-3922997.86</v>
      </c>
      <c r="AV474">
        <v>-5202072.7300000004</v>
      </c>
      <c r="AW474">
        <v>-4333208.4800000004</v>
      </c>
      <c r="AX474">
        <v>-1540159.54</v>
      </c>
      <c r="AY474">
        <v>-2286898.5499999998</v>
      </c>
      <c r="AZ474">
        <v>-6410443.7800000003</v>
      </c>
      <c r="BA474">
        <v>-3055517.45</v>
      </c>
      <c r="BB474">
        <v>-2114986.34</v>
      </c>
      <c r="BC474">
        <v>-1787686.8</v>
      </c>
      <c r="BD474">
        <v>-1667856.85</v>
      </c>
      <c r="BE474">
        <v>-7206409.7400000002</v>
      </c>
      <c r="BF474">
        <v>-5796471.4199999999</v>
      </c>
      <c r="BG474">
        <v>-3430779.49</v>
      </c>
      <c r="BH474">
        <v>-6091256.1699999999</v>
      </c>
      <c r="BI474">
        <v>-2053120.3</v>
      </c>
      <c r="BJ474">
        <v>-4872055.87</v>
      </c>
      <c r="BK474">
        <v>-4664530.25</v>
      </c>
      <c r="BL474">
        <v>-2239356.46</v>
      </c>
    </row>
    <row r="475" spans="1:64">
      <c r="A475" s="77">
        <v>4</v>
      </c>
      <c r="B475" s="78" t="s">
        <v>913</v>
      </c>
      <c r="C475" s="79" t="s">
        <v>915</v>
      </c>
      <c r="D475" s="79">
        <v>4.0999999999999996</v>
      </c>
      <c r="E475" s="81" t="s">
        <v>1410</v>
      </c>
      <c r="F475" s="79"/>
      <c r="G475" s="79"/>
      <c r="H475" s="33">
        <v>4301020105.2670002</v>
      </c>
      <c r="I475" s="31" t="s">
        <v>533</v>
      </c>
      <c r="J475">
        <f t="shared" si="7"/>
        <v>14433774.07</v>
      </c>
      <c r="K475">
        <v>140394505.25</v>
      </c>
      <c r="L475">
        <v>11555853.68</v>
      </c>
      <c r="M475">
        <v>9571539.5</v>
      </c>
      <c r="N475">
        <v>52327243.509999998</v>
      </c>
      <c r="O475">
        <v>9928874.6300000008</v>
      </c>
      <c r="P475">
        <v>6118270</v>
      </c>
      <c r="Q475">
        <v>21063457.420000002</v>
      </c>
      <c r="R475">
        <v>15324120.93</v>
      </c>
      <c r="S475">
        <v>10063532</v>
      </c>
      <c r="T475">
        <v>8442039.6500000004</v>
      </c>
      <c r="U475">
        <v>5775805.2300000004</v>
      </c>
      <c r="V475">
        <v>2260068.1</v>
      </c>
      <c r="W475">
        <v>14433774.07</v>
      </c>
      <c r="X475">
        <v>6306393.5</v>
      </c>
      <c r="Y475">
        <v>4053743.6</v>
      </c>
      <c r="Z475">
        <v>25274309.050000001</v>
      </c>
      <c r="AA475">
        <v>12067368.51</v>
      </c>
      <c r="AB475">
        <v>12348502.869999999</v>
      </c>
      <c r="AC475">
        <v>3261068.48</v>
      </c>
      <c r="AD475">
        <v>3343210</v>
      </c>
      <c r="AE475">
        <v>217076597</v>
      </c>
      <c r="AF475">
        <v>43819990</v>
      </c>
      <c r="AG475">
        <v>21805850</v>
      </c>
      <c r="AH475">
        <v>27358213.75</v>
      </c>
      <c r="AI475">
        <v>51404831.840000004</v>
      </c>
      <c r="AJ475">
        <v>8344715.75</v>
      </c>
      <c r="AK475">
        <v>14034667.699999999</v>
      </c>
      <c r="AL475">
        <v>9615551</v>
      </c>
      <c r="AM475">
        <v>11420096.5</v>
      </c>
      <c r="AN475">
        <v>4130129</v>
      </c>
      <c r="AO475">
        <v>7092090.9500000002</v>
      </c>
      <c r="AP475">
        <v>12348514</v>
      </c>
      <c r="AQ475">
        <v>7745729.0999999996</v>
      </c>
      <c r="AR475">
        <v>5449806.9900000002</v>
      </c>
      <c r="AS475">
        <v>75712457</v>
      </c>
      <c r="AT475">
        <v>15983818.57</v>
      </c>
      <c r="AU475">
        <v>7441519.5700000003</v>
      </c>
      <c r="AV475">
        <v>1113243.22</v>
      </c>
      <c r="AW475">
        <v>28760858.48</v>
      </c>
      <c r="AX475">
        <v>11018539.15</v>
      </c>
      <c r="AY475">
        <v>9211472.7899999991</v>
      </c>
      <c r="AZ475">
        <v>11725999.720000001</v>
      </c>
      <c r="BA475">
        <v>8862998.2300000004</v>
      </c>
      <c r="BB475">
        <v>5061631.75</v>
      </c>
      <c r="BC475">
        <v>8714426.4499999993</v>
      </c>
      <c r="BD475">
        <v>2958174.75</v>
      </c>
      <c r="BE475">
        <v>53434873.700000003</v>
      </c>
      <c r="BF475">
        <v>22070097.719999999</v>
      </c>
      <c r="BG475">
        <v>13358062.300000001</v>
      </c>
      <c r="BH475">
        <v>17412656.800000001</v>
      </c>
      <c r="BI475">
        <v>3374072.73</v>
      </c>
      <c r="BJ475">
        <v>10244850.43</v>
      </c>
      <c r="BK475">
        <v>3051475.6</v>
      </c>
      <c r="BL475">
        <v>7458050.7599999998</v>
      </c>
    </row>
    <row r="476" spans="1:64">
      <c r="A476" s="77">
        <v>4</v>
      </c>
      <c r="B476" s="78" t="s">
        <v>913</v>
      </c>
      <c r="C476" s="79" t="s">
        <v>915</v>
      </c>
      <c r="D476" s="79">
        <v>4.0999999999999996</v>
      </c>
      <c r="E476" s="81" t="s">
        <v>1410</v>
      </c>
      <c r="F476" s="79"/>
      <c r="G476" s="79"/>
      <c r="H476" s="33">
        <v>4301020105.2679996</v>
      </c>
      <c r="I476" s="31" t="s">
        <v>534</v>
      </c>
      <c r="J476">
        <f t="shared" si="7"/>
        <v>175205810.31999999</v>
      </c>
      <c r="K476">
        <v>71052863.260000005</v>
      </c>
      <c r="L476">
        <v>924174.56</v>
      </c>
      <c r="M476">
        <v>5447948.1399999997</v>
      </c>
      <c r="N476">
        <v>17567675.27</v>
      </c>
      <c r="O476">
        <v>25893525.93</v>
      </c>
      <c r="P476">
        <v>35717528.719999999</v>
      </c>
      <c r="Q476">
        <v>8734718.3100000005</v>
      </c>
      <c r="R476">
        <v>10059588.140000001</v>
      </c>
      <c r="S476">
        <v>4175580.79</v>
      </c>
      <c r="T476">
        <v>7304330.2199999997</v>
      </c>
      <c r="U476">
        <v>6341524.5499999998</v>
      </c>
      <c r="V476">
        <v>43211786.740000002</v>
      </c>
      <c r="W476">
        <v>175205810.31999999</v>
      </c>
      <c r="X476">
        <v>1750320.15</v>
      </c>
      <c r="Y476">
        <v>3014623.45</v>
      </c>
      <c r="Z476">
        <v>6418365.5499999998</v>
      </c>
      <c r="AA476">
        <v>21312093.219999999</v>
      </c>
      <c r="AB476">
        <v>1753778.28</v>
      </c>
      <c r="AC476">
        <v>233854.34</v>
      </c>
      <c r="AE476">
        <v>449374726.95999998</v>
      </c>
      <c r="AF476">
        <v>5816566.6399999997</v>
      </c>
      <c r="AG476">
        <v>21466611.5</v>
      </c>
      <c r="AH476">
        <v>18284262.48</v>
      </c>
      <c r="AI476">
        <v>43192735.109999999</v>
      </c>
      <c r="AJ476">
        <v>26471602.949999999</v>
      </c>
      <c r="AK476">
        <v>30545695.649999999</v>
      </c>
      <c r="AL476">
        <v>38800</v>
      </c>
      <c r="AM476">
        <v>25386930.059999999</v>
      </c>
      <c r="AN476">
        <v>3804696.54</v>
      </c>
      <c r="AO476">
        <v>11314721.949999999</v>
      </c>
      <c r="AP476">
        <v>995449.78</v>
      </c>
      <c r="AQ476">
        <v>1612818.68</v>
      </c>
      <c r="AS476">
        <v>125982162.87</v>
      </c>
      <c r="AT476">
        <v>23141954.989999998</v>
      </c>
      <c r="AU476">
        <v>3642811.9</v>
      </c>
      <c r="AV476">
        <v>11738939.5</v>
      </c>
      <c r="AW476">
        <v>20280972.57</v>
      </c>
      <c r="AX476">
        <v>7455137.4199999999</v>
      </c>
      <c r="AY476">
        <v>2535668.2999999998</v>
      </c>
      <c r="AZ476">
        <v>28193473.300000001</v>
      </c>
      <c r="BA476">
        <v>19664717.760000002</v>
      </c>
      <c r="BE476">
        <v>40236152.020000003</v>
      </c>
      <c r="BF476">
        <v>21708462.23</v>
      </c>
      <c r="BG476">
        <v>9363925.0800000001</v>
      </c>
      <c r="BH476">
        <v>15835</v>
      </c>
      <c r="BI476">
        <v>672597.47</v>
      </c>
      <c r="BJ476">
        <v>11394.7</v>
      </c>
      <c r="BK476">
        <v>18217817.760000002</v>
      </c>
      <c r="BL476">
        <v>4184652.45</v>
      </c>
    </row>
    <row r="477" spans="1:64">
      <c r="A477" s="77">
        <v>4</v>
      </c>
      <c r="B477" s="78"/>
      <c r="C477" s="79"/>
      <c r="D477" s="79"/>
      <c r="E477" s="81" t="s">
        <v>1410</v>
      </c>
      <c r="F477" s="79"/>
      <c r="G477" s="79"/>
      <c r="H477" s="33" t="s">
        <v>2540</v>
      </c>
      <c r="I477" s="31" t="s">
        <v>2541</v>
      </c>
      <c r="J477">
        <f t="shared" si="7"/>
        <v>-133636738.17</v>
      </c>
      <c r="K477">
        <v>-3909562.25</v>
      </c>
      <c r="L477">
        <v>-55413.41</v>
      </c>
      <c r="M477">
        <v>-562871.03</v>
      </c>
      <c r="N477">
        <v>-1457481.56</v>
      </c>
      <c r="P477">
        <v>-10305424.449999999</v>
      </c>
      <c r="Q477">
        <v>-597648.13</v>
      </c>
      <c r="R477">
        <v>-69509.88</v>
      </c>
      <c r="S477">
        <v>-1020462.35</v>
      </c>
      <c r="T477">
        <v>-542185.32999999996</v>
      </c>
      <c r="U477">
        <v>-2973956.26</v>
      </c>
      <c r="V477">
        <v>-3607700.94</v>
      </c>
      <c r="W477">
        <v>-133636738.17</v>
      </c>
      <c r="X477">
        <v>-55696.14</v>
      </c>
      <c r="Y477">
        <v>-325379.56</v>
      </c>
      <c r="Z477">
        <v>-1130970.48</v>
      </c>
      <c r="AA477">
        <v>-9230310.4000000004</v>
      </c>
      <c r="AC477">
        <v>-56769.24</v>
      </c>
      <c r="AG477">
        <v>-1256980.22</v>
      </c>
      <c r="AH477">
        <v>-1062034.02</v>
      </c>
      <c r="AI477">
        <v>-2352752.04</v>
      </c>
      <c r="AJ477">
        <v>-14173357.34</v>
      </c>
      <c r="AM477">
        <v>-3763971.43</v>
      </c>
      <c r="AP477">
        <v>-644946.26</v>
      </c>
      <c r="AS477">
        <v>-2776327.74</v>
      </c>
      <c r="AT477">
        <v>-5935780.8399999999</v>
      </c>
      <c r="AU477">
        <v>-232320.22</v>
      </c>
      <c r="AW477">
        <v>-2487153.8199999998</v>
      </c>
      <c r="AZ477">
        <v>-1938245</v>
      </c>
      <c r="BA477">
        <v>-9041301.0899999999</v>
      </c>
      <c r="BE477">
        <v>-14271865.5</v>
      </c>
      <c r="BF477">
        <v>-3962989.86</v>
      </c>
      <c r="BG477">
        <v>-5924427.9199999999</v>
      </c>
      <c r="BJ477">
        <v>-1902627.2</v>
      </c>
      <c r="BK477">
        <v>-10481492.65</v>
      </c>
    </row>
    <row r="478" spans="1:64">
      <c r="A478" s="77">
        <v>4</v>
      </c>
      <c r="B478" s="78"/>
      <c r="C478" s="79"/>
      <c r="D478" s="79"/>
      <c r="E478" s="81" t="s">
        <v>1410</v>
      </c>
      <c r="F478" s="79"/>
      <c r="G478" s="79"/>
      <c r="H478" s="33" t="s">
        <v>2542</v>
      </c>
      <c r="I478" s="31" t="s">
        <v>2543</v>
      </c>
      <c r="J478">
        <f t="shared" si="7"/>
        <v>756085.5</v>
      </c>
      <c r="K478">
        <v>3974045.72</v>
      </c>
      <c r="L478">
        <v>62458.61</v>
      </c>
      <c r="M478">
        <v>333852.64</v>
      </c>
      <c r="N478">
        <v>489273.13</v>
      </c>
      <c r="P478">
        <v>784195.56</v>
      </c>
      <c r="Q478">
        <v>304800.28999999998</v>
      </c>
      <c r="R478">
        <v>1821907.35</v>
      </c>
      <c r="S478">
        <v>5622.7</v>
      </c>
      <c r="T478">
        <v>347831.68</v>
      </c>
      <c r="U478">
        <v>4223661.1900000004</v>
      </c>
      <c r="W478">
        <v>756085.5</v>
      </c>
      <c r="X478">
        <v>727927.95</v>
      </c>
      <c r="Y478">
        <v>467151.84</v>
      </c>
      <c r="AC478">
        <v>69479.570000000007</v>
      </c>
      <c r="AF478">
        <v>230129.04</v>
      </c>
      <c r="AG478">
        <v>910167.01</v>
      </c>
      <c r="AH478">
        <v>509011.02</v>
      </c>
      <c r="AI478">
        <v>6231216.8099999996</v>
      </c>
      <c r="AJ478">
        <v>2536326.4500000002</v>
      </c>
      <c r="AM478">
        <v>787706.74</v>
      </c>
      <c r="AP478">
        <v>41912.81</v>
      </c>
      <c r="AT478">
        <v>390215.19</v>
      </c>
      <c r="AU478">
        <v>13448.02</v>
      </c>
      <c r="AW478">
        <v>1876697.38</v>
      </c>
      <c r="BJ478">
        <v>370633.2</v>
      </c>
      <c r="BK478">
        <v>718949.48</v>
      </c>
    </row>
    <row r="479" spans="1:64">
      <c r="A479" s="77">
        <v>4</v>
      </c>
      <c r="B479" s="78" t="s">
        <v>913</v>
      </c>
      <c r="C479" s="79" t="s">
        <v>915</v>
      </c>
      <c r="D479" s="79">
        <v>4.0999999999999996</v>
      </c>
      <c r="E479" s="78" t="s">
        <v>1530</v>
      </c>
      <c r="F479" s="79"/>
      <c r="G479" s="79"/>
      <c r="H479" s="33">
        <v>4301020106.3030005</v>
      </c>
      <c r="I479" s="31" t="s">
        <v>535</v>
      </c>
      <c r="J479">
        <f t="shared" si="7"/>
        <v>7601075.0199999996</v>
      </c>
      <c r="K479">
        <v>14769562.789999999</v>
      </c>
      <c r="L479">
        <v>53729.120000000003</v>
      </c>
      <c r="M479">
        <v>160543.63</v>
      </c>
      <c r="N479">
        <v>72823.22</v>
      </c>
      <c r="P479">
        <v>3753617.2</v>
      </c>
      <c r="S479">
        <v>356578.89</v>
      </c>
      <c r="T479">
        <v>87587.73</v>
      </c>
      <c r="V479">
        <v>6164.34</v>
      </c>
      <c r="W479">
        <v>7601075.0199999996</v>
      </c>
      <c r="AA479">
        <v>736816.28</v>
      </c>
      <c r="AE479">
        <v>22212399.579999998</v>
      </c>
      <c r="AF479">
        <v>9421</v>
      </c>
      <c r="AH479">
        <v>909429.55</v>
      </c>
      <c r="AL479">
        <v>456521.17</v>
      </c>
      <c r="AM479">
        <v>143350.76</v>
      </c>
      <c r="AN479">
        <v>94678</v>
      </c>
      <c r="AO479">
        <v>1606238.07</v>
      </c>
      <c r="AP479">
        <v>1179650.46</v>
      </c>
      <c r="AQ479">
        <v>2736044.6</v>
      </c>
      <c r="AR479">
        <v>148841.29</v>
      </c>
      <c r="AS479">
        <v>12140638.84</v>
      </c>
      <c r="AX479">
        <v>686.01</v>
      </c>
      <c r="BE479">
        <v>2712045.67</v>
      </c>
      <c r="BF479">
        <v>1259309.1599999999</v>
      </c>
    </row>
    <row r="480" spans="1:64">
      <c r="A480" s="77">
        <v>4</v>
      </c>
      <c r="B480" s="78" t="s">
        <v>913</v>
      </c>
      <c r="C480" s="79" t="s">
        <v>915</v>
      </c>
      <c r="D480" s="79">
        <v>4.0999999999999996</v>
      </c>
      <c r="E480" s="78" t="s">
        <v>1530</v>
      </c>
      <c r="F480" s="79"/>
      <c r="G480" s="79"/>
      <c r="H480" s="33">
        <v>4301020106.3050003</v>
      </c>
      <c r="I480" s="31" t="s">
        <v>536</v>
      </c>
      <c r="J480">
        <f t="shared" si="7"/>
        <v>16844909.02</v>
      </c>
      <c r="K480">
        <v>29817095.100000001</v>
      </c>
      <c r="L480">
        <v>947758</v>
      </c>
      <c r="M480">
        <v>1087910</v>
      </c>
      <c r="N480">
        <v>1537956.64</v>
      </c>
      <c r="O480">
        <v>8765422.5500000007</v>
      </c>
      <c r="P480">
        <v>5955126.1200000001</v>
      </c>
      <c r="Q480">
        <v>2418988.9500000002</v>
      </c>
      <c r="R480">
        <v>4473353.5</v>
      </c>
      <c r="S480">
        <v>1461773.75</v>
      </c>
      <c r="T480">
        <v>993336.66</v>
      </c>
      <c r="U480">
        <v>943942.57</v>
      </c>
      <c r="V480">
        <v>884419.1</v>
      </c>
      <c r="W480">
        <v>16844909.02</v>
      </c>
      <c r="X480">
        <v>2272120</v>
      </c>
      <c r="Y480">
        <v>1394649.61</v>
      </c>
      <c r="Z480">
        <v>1258269.02</v>
      </c>
      <c r="AA480">
        <v>1853137.79</v>
      </c>
      <c r="AB480">
        <v>3880761</v>
      </c>
      <c r="AC480">
        <v>610813.52</v>
      </c>
      <c r="AD480">
        <v>331612</v>
      </c>
      <c r="AE480">
        <v>91406610.799999997</v>
      </c>
      <c r="AF480">
        <v>2292102.5</v>
      </c>
      <c r="AG480">
        <v>1723909</v>
      </c>
      <c r="AH480">
        <v>2880119</v>
      </c>
      <c r="AI480">
        <v>3991840.3</v>
      </c>
      <c r="AJ480">
        <v>1262431.23</v>
      </c>
      <c r="AK480">
        <v>4966205</v>
      </c>
      <c r="AL480">
        <v>2174145.2799999998</v>
      </c>
      <c r="AM480">
        <v>1237943.95</v>
      </c>
      <c r="AN480">
        <v>2267316.25</v>
      </c>
      <c r="AO480">
        <v>3075193.3</v>
      </c>
      <c r="AP480">
        <v>2669230.0499999998</v>
      </c>
      <c r="AQ480">
        <v>1314028</v>
      </c>
      <c r="AR480">
        <v>490889</v>
      </c>
      <c r="AS480">
        <v>38965640.25</v>
      </c>
      <c r="AT480">
        <v>1147967.6000000001</v>
      </c>
      <c r="AU480">
        <v>1509910.45</v>
      </c>
      <c r="AV480">
        <v>3590772.85</v>
      </c>
      <c r="AW480">
        <v>1675675.75</v>
      </c>
      <c r="AX480">
        <v>1535834.62</v>
      </c>
      <c r="AY480">
        <v>3205653.21</v>
      </c>
      <c r="AZ480">
        <v>5343501</v>
      </c>
      <c r="BA480">
        <v>1256536.98</v>
      </c>
      <c r="BB480">
        <v>981909.03</v>
      </c>
      <c r="BD480">
        <v>721001.84</v>
      </c>
      <c r="BE480">
        <v>14727254.5</v>
      </c>
      <c r="BF480">
        <v>1834451.25</v>
      </c>
      <c r="BG480">
        <v>742943.75</v>
      </c>
      <c r="BH480">
        <v>3392969.18</v>
      </c>
      <c r="BI480">
        <v>1374948.79</v>
      </c>
      <c r="BJ480">
        <v>2367278.27</v>
      </c>
      <c r="BK480">
        <v>2049441.09</v>
      </c>
      <c r="BL480">
        <v>607849.75</v>
      </c>
    </row>
    <row r="481" spans="1:64">
      <c r="A481" s="77">
        <v>4</v>
      </c>
      <c r="B481" s="78" t="s">
        <v>913</v>
      </c>
      <c r="C481" s="79" t="s">
        <v>915</v>
      </c>
      <c r="D481" s="79">
        <v>4.0999999999999996</v>
      </c>
      <c r="E481" s="78" t="s">
        <v>1530</v>
      </c>
      <c r="F481" s="79"/>
      <c r="G481" s="79"/>
      <c r="H481" s="33">
        <v>4301020106.3059998</v>
      </c>
      <c r="I481" s="31" t="s">
        <v>537</v>
      </c>
      <c r="J481">
        <f t="shared" si="7"/>
        <v>40445640.299999997</v>
      </c>
      <c r="K481">
        <v>39502090</v>
      </c>
      <c r="L481">
        <v>315061</v>
      </c>
      <c r="M481">
        <v>174204.5</v>
      </c>
      <c r="N481">
        <v>526537</v>
      </c>
      <c r="O481">
        <v>1622258.05</v>
      </c>
      <c r="P481">
        <v>2686105.79</v>
      </c>
      <c r="Q481">
        <v>478193.35</v>
      </c>
      <c r="R481">
        <v>396172</v>
      </c>
      <c r="S481">
        <v>537095.41</v>
      </c>
      <c r="T481">
        <v>460399.6</v>
      </c>
      <c r="U481">
        <v>298408.36</v>
      </c>
      <c r="V481">
        <v>581068.65</v>
      </c>
      <c r="W481">
        <v>40445640.299999997</v>
      </c>
      <c r="X481">
        <v>577138.25</v>
      </c>
      <c r="Y481">
        <v>183999.67</v>
      </c>
      <c r="Z481">
        <v>363840.17</v>
      </c>
      <c r="AA481">
        <v>504559.58</v>
      </c>
      <c r="AB481">
        <v>376297</v>
      </c>
      <c r="AC481">
        <v>112854</v>
      </c>
      <c r="AE481">
        <v>89724837.349999994</v>
      </c>
      <c r="AF481">
        <v>161589</v>
      </c>
      <c r="AG481">
        <v>865196</v>
      </c>
      <c r="AH481">
        <v>573390.25</v>
      </c>
      <c r="AI481">
        <v>1394892.47</v>
      </c>
      <c r="AJ481">
        <v>388123.5</v>
      </c>
      <c r="AK481">
        <v>1124436</v>
      </c>
      <c r="AL481">
        <v>2234311.25</v>
      </c>
      <c r="AM481">
        <v>253303</v>
      </c>
      <c r="AN481">
        <v>1036088.5</v>
      </c>
      <c r="AO481">
        <v>1467628.89</v>
      </c>
      <c r="AP481">
        <v>209983.9</v>
      </c>
      <c r="AQ481">
        <v>271797</v>
      </c>
      <c r="AR481">
        <v>15371</v>
      </c>
      <c r="AS481">
        <v>33985620.359999999</v>
      </c>
      <c r="AT481">
        <v>1725135.51</v>
      </c>
      <c r="AU481">
        <v>937314.16</v>
      </c>
      <c r="AV481">
        <v>1957729.25</v>
      </c>
      <c r="AW481">
        <v>390282.74</v>
      </c>
      <c r="AX481">
        <v>516199.22</v>
      </c>
      <c r="AY481">
        <v>1618741.25</v>
      </c>
      <c r="AZ481">
        <v>5885161.2999999998</v>
      </c>
      <c r="BA481">
        <v>238666.4</v>
      </c>
      <c r="BE481">
        <v>12026934</v>
      </c>
      <c r="BF481">
        <v>1025891</v>
      </c>
      <c r="BG481">
        <v>298481.75</v>
      </c>
      <c r="BH481">
        <v>2478014.9</v>
      </c>
      <c r="BI481">
        <v>323512.75</v>
      </c>
      <c r="BJ481">
        <v>2523033.33</v>
      </c>
      <c r="BK481">
        <v>3333856.1</v>
      </c>
      <c r="BL481">
        <v>845227</v>
      </c>
    </row>
    <row r="482" spans="1:64">
      <c r="A482" s="77">
        <v>4</v>
      </c>
      <c r="B482" s="78" t="s">
        <v>913</v>
      </c>
      <c r="C482" s="79" t="s">
        <v>915</v>
      </c>
      <c r="D482" s="79">
        <v>4.0999999999999996</v>
      </c>
      <c r="E482" s="78" t="s">
        <v>1530</v>
      </c>
      <c r="F482" s="79"/>
      <c r="G482" s="79"/>
      <c r="H482" s="33">
        <v>4301020106.3070002</v>
      </c>
      <c r="I482" s="31" t="s">
        <v>538</v>
      </c>
      <c r="J482">
        <f t="shared" si="7"/>
        <v>0</v>
      </c>
      <c r="K482">
        <v>77940.25</v>
      </c>
      <c r="L482">
        <v>67966</v>
      </c>
      <c r="Q482">
        <v>1515647.95</v>
      </c>
      <c r="T482">
        <v>143634.26</v>
      </c>
      <c r="U482">
        <v>33181.5</v>
      </c>
      <c r="X482">
        <v>133260.4</v>
      </c>
      <c r="Z482">
        <v>75737</v>
      </c>
      <c r="AE482">
        <v>3042581.77</v>
      </c>
      <c r="AH482">
        <v>296550</v>
      </c>
      <c r="AJ482">
        <v>23651</v>
      </c>
      <c r="AK482">
        <v>81917</v>
      </c>
      <c r="AL482">
        <v>191184</v>
      </c>
      <c r="AN482">
        <v>32180.5</v>
      </c>
      <c r="AO482">
        <v>14934.45</v>
      </c>
      <c r="AP482">
        <v>225652.05</v>
      </c>
      <c r="AQ482">
        <v>6155</v>
      </c>
      <c r="AS482">
        <v>33962.5</v>
      </c>
      <c r="AT482">
        <v>80851</v>
      </c>
      <c r="AU482">
        <v>6617.25</v>
      </c>
      <c r="AV482">
        <v>705297.65</v>
      </c>
      <c r="AW482">
        <v>34030.5</v>
      </c>
      <c r="AX482">
        <v>135085</v>
      </c>
      <c r="AY482">
        <v>88452</v>
      </c>
      <c r="BA482">
        <v>29408.25</v>
      </c>
      <c r="BB482">
        <v>58365.95</v>
      </c>
      <c r="BC482">
        <v>592374.30000000005</v>
      </c>
      <c r="BD482">
        <v>74206</v>
      </c>
      <c r="BE482">
        <v>106115.75</v>
      </c>
      <c r="BF482">
        <v>126542</v>
      </c>
      <c r="BG482">
        <v>7059.5</v>
      </c>
      <c r="BI482">
        <v>152027</v>
      </c>
      <c r="BJ482">
        <v>455192.42</v>
      </c>
      <c r="BK482">
        <v>147217</v>
      </c>
      <c r="BL482">
        <v>16117.5</v>
      </c>
    </row>
    <row r="483" spans="1:64" ht="24" thickBot="1">
      <c r="A483" s="77">
        <v>4</v>
      </c>
      <c r="B483" s="78" t="s">
        <v>913</v>
      </c>
      <c r="C483" s="79" t="s">
        <v>915</v>
      </c>
      <c r="D483" s="79">
        <v>4.0999999999999996</v>
      </c>
      <c r="E483" s="78" t="s">
        <v>1530</v>
      </c>
      <c r="F483" s="79"/>
      <c r="G483" s="79"/>
      <c r="H483" s="33">
        <v>4301020106.3079996</v>
      </c>
      <c r="I483" s="31" t="s">
        <v>539</v>
      </c>
      <c r="J483">
        <f t="shared" si="7"/>
        <v>0</v>
      </c>
      <c r="K483">
        <v>3003485.75</v>
      </c>
      <c r="L483">
        <v>117492</v>
      </c>
      <c r="M483">
        <v>405642</v>
      </c>
      <c r="N483">
        <v>20938</v>
      </c>
      <c r="P483">
        <v>7031</v>
      </c>
      <c r="Q483">
        <v>2019027.15</v>
      </c>
      <c r="R483">
        <v>36970</v>
      </c>
      <c r="T483">
        <v>362927.2</v>
      </c>
      <c r="U483">
        <v>1260354.25</v>
      </c>
      <c r="V483">
        <v>317122.75</v>
      </c>
      <c r="Z483">
        <v>144900.75</v>
      </c>
      <c r="AC483">
        <v>56320</v>
      </c>
      <c r="AE483">
        <v>13695232.24</v>
      </c>
      <c r="AI483">
        <v>10184.25</v>
      </c>
      <c r="AL483">
        <v>203269.5</v>
      </c>
      <c r="AO483">
        <v>3701500.63</v>
      </c>
      <c r="AP483">
        <v>117312.5</v>
      </c>
      <c r="AS483">
        <v>31798777.73</v>
      </c>
      <c r="AT483">
        <v>1665918.25</v>
      </c>
      <c r="AU483">
        <v>1083199.55</v>
      </c>
      <c r="AV483">
        <v>12428541.85</v>
      </c>
      <c r="AW483">
        <v>7939367.6299999999</v>
      </c>
      <c r="AX483">
        <v>682886.8</v>
      </c>
      <c r="AY483">
        <v>710016.7</v>
      </c>
      <c r="AZ483">
        <v>282055.45</v>
      </c>
      <c r="BA483">
        <v>47937.85</v>
      </c>
      <c r="BE483">
        <v>3252041.55</v>
      </c>
      <c r="BG483">
        <v>753059</v>
      </c>
      <c r="BI483">
        <v>184071</v>
      </c>
      <c r="BJ483">
        <v>1206659.08</v>
      </c>
      <c r="BK483">
        <v>260122</v>
      </c>
      <c r="BL483">
        <v>14615.5</v>
      </c>
    </row>
    <row r="484" spans="1:64" ht="24" thickBot="1">
      <c r="A484" s="77">
        <v>4</v>
      </c>
      <c r="B484" s="78" t="s">
        <v>913</v>
      </c>
      <c r="C484" s="79" t="s">
        <v>915</v>
      </c>
      <c r="D484" s="79">
        <v>4.0999999999999996</v>
      </c>
      <c r="E484" s="78" t="s">
        <v>1530</v>
      </c>
      <c r="F484" s="107"/>
      <c r="G484" s="107"/>
      <c r="H484" s="49">
        <v>4301020106.309</v>
      </c>
      <c r="I484" s="65" t="s">
        <v>540</v>
      </c>
      <c r="J484">
        <f t="shared" si="7"/>
        <v>0</v>
      </c>
      <c r="Y484">
        <v>33140.75</v>
      </c>
      <c r="AE484">
        <v>2473598.73</v>
      </c>
      <c r="AH484">
        <v>200</v>
      </c>
      <c r="AK484">
        <v>9289</v>
      </c>
      <c r="AP484">
        <v>76764</v>
      </c>
      <c r="BC484">
        <v>1630</v>
      </c>
    </row>
    <row r="485" spans="1:64" ht="24" thickBot="1">
      <c r="A485" s="77">
        <v>4</v>
      </c>
      <c r="B485" s="78" t="s">
        <v>913</v>
      </c>
      <c r="C485" s="79" t="s">
        <v>915</v>
      </c>
      <c r="D485" s="79">
        <v>4.0999999999999996</v>
      </c>
      <c r="E485" s="78" t="s">
        <v>1530</v>
      </c>
      <c r="F485" s="107"/>
      <c r="G485" s="107"/>
      <c r="H485" s="49">
        <v>4301020106.3100004</v>
      </c>
      <c r="I485" s="65" t="s">
        <v>541</v>
      </c>
      <c r="J485">
        <f t="shared" si="7"/>
        <v>957390</v>
      </c>
      <c r="M485">
        <v>43787</v>
      </c>
      <c r="N485">
        <v>1547096.6</v>
      </c>
      <c r="R485">
        <v>2547800</v>
      </c>
      <c r="V485">
        <v>163624.5</v>
      </c>
      <c r="W485">
        <v>957390</v>
      </c>
      <c r="Y485">
        <v>35618.25</v>
      </c>
      <c r="AE485">
        <v>7012022.2599999998</v>
      </c>
      <c r="AI485">
        <v>3379</v>
      </c>
      <c r="AM485">
        <v>45434.5</v>
      </c>
      <c r="AO485">
        <v>6005.22</v>
      </c>
      <c r="AP485">
        <v>243.8</v>
      </c>
      <c r="AU485">
        <v>4848.5</v>
      </c>
      <c r="BL485">
        <v>326930.25</v>
      </c>
    </row>
    <row r="486" spans="1:64">
      <c r="A486" s="77">
        <v>4</v>
      </c>
      <c r="B486" s="78" t="s">
        <v>913</v>
      </c>
      <c r="C486" s="79" t="s">
        <v>915</v>
      </c>
      <c r="D486" s="79">
        <v>4.0999999999999996</v>
      </c>
      <c r="E486" s="78" t="s">
        <v>1530</v>
      </c>
      <c r="F486" s="79"/>
      <c r="G486" s="79"/>
      <c r="H486" s="33">
        <v>4301020106.3109999</v>
      </c>
      <c r="I486" s="31" t="s">
        <v>542</v>
      </c>
      <c r="J486">
        <f t="shared" si="7"/>
        <v>642185.26</v>
      </c>
      <c r="K486">
        <v>2595345</v>
      </c>
      <c r="L486">
        <v>55092</v>
      </c>
      <c r="M486">
        <v>45673.3</v>
      </c>
      <c r="N486">
        <v>190492.04</v>
      </c>
      <c r="O486">
        <v>2498102.89</v>
      </c>
      <c r="P486">
        <v>230515.18</v>
      </c>
      <c r="Q486">
        <v>208109.9</v>
      </c>
      <c r="R486">
        <v>162803.57</v>
      </c>
      <c r="S486">
        <v>38153.5</v>
      </c>
      <c r="T486">
        <v>108042.05</v>
      </c>
      <c r="U486">
        <v>87461.61</v>
      </c>
      <c r="V486">
        <v>76801</v>
      </c>
      <c r="W486">
        <v>642185.26</v>
      </c>
      <c r="X486">
        <v>875502.93</v>
      </c>
      <c r="Y486">
        <v>122612.68</v>
      </c>
      <c r="Z486">
        <v>100390.18</v>
      </c>
      <c r="AA486">
        <v>369834.8</v>
      </c>
      <c r="AB486">
        <v>192628.8</v>
      </c>
      <c r="AC486">
        <v>54220</v>
      </c>
      <c r="AD486">
        <v>29520</v>
      </c>
      <c r="AE486">
        <v>4271193.6399999997</v>
      </c>
      <c r="AF486">
        <v>261139.34</v>
      </c>
      <c r="AG486">
        <v>82502</v>
      </c>
      <c r="AH486">
        <v>149914.47</v>
      </c>
      <c r="AI486">
        <v>15126080.92</v>
      </c>
      <c r="AJ486">
        <v>168760</v>
      </c>
      <c r="AK486">
        <v>1043350.43</v>
      </c>
      <c r="AL486">
        <v>399741.78</v>
      </c>
      <c r="AM486">
        <v>215725</v>
      </c>
      <c r="AN486">
        <v>103717.5</v>
      </c>
      <c r="AO486">
        <v>173093.64</v>
      </c>
      <c r="AP486">
        <v>167954.5</v>
      </c>
      <c r="AQ486">
        <v>85752</v>
      </c>
      <c r="AR486">
        <v>59745.78</v>
      </c>
      <c r="AS486">
        <v>951775.96</v>
      </c>
      <c r="AT486">
        <v>189021</v>
      </c>
      <c r="AU486">
        <v>57893.85</v>
      </c>
      <c r="AV486">
        <v>94912.84</v>
      </c>
      <c r="AW486">
        <v>118446.83</v>
      </c>
      <c r="AX486">
        <v>300928.84000000003</v>
      </c>
      <c r="AY486">
        <v>186841.8</v>
      </c>
      <c r="AZ486">
        <v>132516.47</v>
      </c>
      <c r="BA486">
        <v>97653.04</v>
      </c>
      <c r="BB486">
        <v>87437.35</v>
      </c>
      <c r="BD486">
        <v>53515.66</v>
      </c>
      <c r="BE486">
        <v>1547248.55</v>
      </c>
      <c r="BF486">
        <v>7943082.5599999996</v>
      </c>
      <c r="BG486">
        <v>150428.4</v>
      </c>
      <c r="BH486">
        <v>7210.1</v>
      </c>
      <c r="BI486">
        <v>57729.5</v>
      </c>
      <c r="BJ486">
        <v>76223.570000000007</v>
      </c>
      <c r="BK486">
        <v>3224.28</v>
      </c>
      <c r="BL486">
        <v>515562.35</v>
      </c>
    </row>
    <row r="487" spans="1:64">
      <c r="A487" s="77">
        <v>4</v>
      </c>
      <c r="B487" s="78" t="s">
        <v>913</v>
      </c>
      <c r="C487" s="79" t="s">
        <v>915</v>
      </c>
      <c r="D487" s="79">
        <v>4.0999999999999996</v>
      </c>
      <c r="E487" s="78" t="s">
        <v>1530</v>
      </c>
      <c r="F487" s="79"/>
      <c r="G487" s="79"/>
      <c r="H487" s="33">
        <v>4301020106.3120003</v>
      </c>
      <c r="I487" s="31" t="s">
        <v>543</v>
      </c>
      <c r="J487">
        <f t="shared" si="7"/>
        <v>3151881.95</v>
      </c>
      <c r="K487">
        <v>1248470.75</v>
      </c>
      <c r="M487">
        <v>45748</v>
      </c>
      <c r="N487">
        <v>130237</v>
      </c>
      <c r="O487">
        <v>581266</v>
      </c>
      <c r="P487">
        <v>260594</v>
      </c>
      <c r="Q487">
        <v>12555</v>
      </c>
      <c r="R487">
        <v>11844</v>
      </c>
      <c r="S487">
        <v>131412.6</v>
      </c>
      <c r="U487">
        <v>73157</v>
      </c>
      <c r="V487">
        <v>32069</v>
      </c>
      <c r="W487">
        <v>3151881.95</v>
      </c>
      <c r="X487">
        <v>126322</v>
      </c>
      <c r="AA487">
        <v>116235</v>
      </c>
      <c r="AB487">
        <v>114833</v>
      </c>
      <c r="AE487">
        <v>11851828.5</v>
      </c>
      <c r="AF487">
        <v>72192.5</v>
      </c>
      <c r="AG487">
        <v>221236</v>
      </c>
      <c r="AH487">
        <v>81065.5</v>
      </c>
      <c r="AI487">
        <v>247691</v>
      </c>
      <c r="AJ487">
        <v>49798.5</v>
      </c>
      <c r="AL487">
        <v>10503</v>
      </c>
      <c r="AM487">
        <v>49250.1</v>
      </c>
      <c r="AN487">
        <v>1192103.25</v>
      </c>
      <c r="AQ487">
        <v>50815</v>
      </c>
      <c r="AS487">
        <v>1935693.05</v>
      </c>
      <c r="AU487">
        <v>53741.41</v>
      </c>
      <c r="AW487">
        <v>195445</v>
      </c>
      <c r="AX487">
        <v>16492</v>
      </c>
      <c r="AZ487">
        <v>345007.75</v>
      </c>
      <c r="BE487">
        <v>1972595.75</v>
      </c>
      <c r="BF487">
        <v>169728</v>
      </c>
      <c r="BH487">
        <v>706764.89</v>
      </c>
      <c r="BI487">
        <v>2935.75</v>
      </c>
      <c r="BL487">
        <v>14032</v>
      </c>
    </row>
    <row r="488" spans="1:64">
      <c r="A488" s="77">
        <v>4</v>
      </c>
      <c r="B488" s="78" t="s">
        <v>913</v>
      </c>
      <c r="C488" s="79" t="s">
        <v>915</v>
      </c>
      <c r="D488" s="79">
        <v>4.0999999999999996</v>
      </c>
      <c r="E488" s="78" t="s">
        <v>1530</v>
      </c>
      <c r="F488" s="79"/>
      <c r="G488" s="79"/>
      <c r="H488" s="33">
        <v>4301020106.3129997</v>
      </c>
      <c r="I488" s="31" t="s">
        <v>544</v>
      </c>
      <c r="J488">
        <f t="shared" si="7"/>
        <v>841560</v>
      </c>
      <c r="K488">
        <v>3586088.25</v>
      </c>
      <c r="M488">
        <v>483265</v>
      </c>
      <c r="N488">
        <v>99779</v>
      </c>
      <c r="P488">
        <v>433674</v>
      </c>
      <c r="R488">
        <v>13799</v>
      </c>
      <c r="U488">
        <v>89321.64</v>
      </c>
      <c r="W488">
        <v>841560</v>
      </c>
      <c r="Y488">
        <v>334826.90000000002</v>
      </c>
      <c r="Z488">
        <v>1476574.25</v>
      </c>
      <c r="AA488">
        <v>354709</v>
      </c>
      <c r="AC488">
        <v>217275</v>
      </c>
      <c r="AD488">
        <v>625780</v>
      </c>
      <c r="AE488">
        <v>2144000</v>
      </c>
      <c r="AG488">
        <v>110022</v>
      </c>
      <c r="AH488">
        <v>181478.75</v>
      </c>
      <c r="AJ488">
        <v>0</v>
      </c>
      <c r="AK488">
        <v>5008347</v>
      </c>
      <c r="AM488">
        <v>2199500.5</v>
      </c>
      <c r="AN488">
        <v>1633716</v>
      </c>
      <c r="AQ488">
        <v>2769</v>
      </c>
      <c r="AS488">
        <v>1594663.22</v>
      </c>
      <c r="AT488">
        <v>2585215</v>
      </c>
      <c r="AU488">
        <v>25317</v>
      </c>
      <c r="AW488">
        <v>100450.5</v>
      </c>
      <c r="AX488">
        <v>385047</v>
      </c>
      <c r="AZ488">
        <v>598654.25</v>
      </c>
      <c r="BB488">
        <v>420965.4</v>
      </c>
      <c r="BC488">
        <v>52141.35</v>
      </c>
      <c r="BD488">
        <v>5244859.5999999996</v>
      </c>
      <c r="BE488">
        <v>10049712.029999999</v>
      </c>
      <c r="BG488">
        <v>590587.25</v>
      </c>
      <c r="BH488">
        <v>373096</v>
      </c>
      <c r="BK488">
        <v>121998.65</v>
      </c>
      <c r="BL488">
        <v>8586.5</v>
      </c>
    </row>
    <row r="489" spans="1:64">
      <c r="A489" s="77">
        <v>4</v>
      </c>
      <c r="B489" s="78" t="s">
        <v>913</v>
      </c>
      <c r="C489" s="79" t="s">
        <v>915</v>
      </c>
      <c r="D489" s="79">
        <v>4.0999999999999996</v>
      </c>
      <c r="E489" s="78" t="s">
        <v>1530</v>
      </c>
      <c r="F489" s="79"/>
      <c r="G489" s="79"/>
      <c r="H489" s="33">
        <v>4301020106.3140001</v>
      </c>
      <c r="I489" s="31" t="s">
        <v>545</v>
      </c>
      <c r="J489">
        <f t="shared" si="7"/>
        <v>40051166.899999999</v>
      </c>
      <c r="K489">
        <v>11880806.5</v>
      </c>
      <c r="M489">
        <v>96107</v>
      </c>
      <c r="U489">
        <v>162020.89000000001</v>
      </c>
      <c r="W489">
        <v>40051166.899999999</v>
      </c>
      <c r="Y489">
        <v>74495.5</v>
      </c>
      <c r="Z489">
        <v>272746.5</v>
      </c>
      <c r="AA489">
        <v>1248354.55</v>
      </c>
      <c r="AC489">
        <v>86801</v>
      </c>
      <c r="AE489">
        <v>259661882.34999999</v>
      </c>
      <c r="AF489">
        <v>16175570.4</v>
      </c>
      <c r="AG489">
        <v>7891078</v>
      </c>
      <c r="AH489">
        <v>15527973.449999999</v>
      </c>
      <c r="AI489">
        <v>12297587.800000001</v>
      </c>
      <c r="AJ489">
        <v>11907114.800000001</v>
      </c>
      <c r="AK489">
        <v>10796518.199999999</v>
      </c>
      <c r="AL489">
        <v>5625489.7000000002</v>
      </c>
      <c r="AM489">
        <v>3615574</v>
      </c>
      <c r="AO489">
        <v>1038735.58</v>
      </c>
      <c r="AP489">
        <v>3512972.65</v>
      </c>
      <c r="AQ489">
        <v>470217.8</v>
      </c>
      <c r="AR489">
        <v>400950</v>
      </c>
      <c r="AS489">
        <v>26413914.859999999</v>
      </c>
      <c r="AT489">
        <v>550582.1</v>
      </c>
      <c r="AX489">
        <v>270</v>
      </c>
      <c r="AZ489">
        <v>99557</v>
      </c>
      <c r="BA489">
        <v>7643726.9000000004</v>
      </c>
      <c r="BE489">
        <v>12205513.15</v>
      </c>
      <c r="BF489">
        <v>130784.4</v>
      </c>
      <c r="BG489">
        <v>1256464.3500000001</v>
      </c>
      <c r="BI489">
        <v>190</v>
      </c>
      <c r="BK489">
        <v>754976</v>
      </c>
    </row>
    <row r="490" spans="1:64">
      <c r="A490" s="77">
        <v>4</v>
      </c>
      <c r="B490" s="78" t="s">
        <v>913</v>
      </c>
      <c r="C490" s="79" t="s">
        <v>915</v>
      </c>
      <c r="D490" s="79">
        <v>4.0999999999999996</v>
      </c>
      <c r="E490" s="78" t="s">
        <v>1530</v>
      </c>
      <c r="F490" s="79"/>
      <c r="G490" s="79"/>
      <c r="H490" s="33">
        <v>4301020106.3149996</v>
      </c>
      <c r="I490" s="31" t="s">
        <v>546</v>
      </c>
      <c r="J490">
        <f t="shared" si="7"/>
        <v>-8302116.5700000003</v>
      </c>
      <c r="K490">
        <v>-13549864.279999999</v>
      </c>
      <c r="L490">
        <v>-47096.84</v>
      </c>
      <c r="M490">
        <v>-202762.78</v>
      </c>
      <c r="O490">
        <v>-6090510.96</v>
      </c>
      <c r="P490">
        <v>-2631943.37</v>
      </c>
      <c r="Q490">
        <v>-364865.34</v>
      </c>
      <c r="R490">
        <v>-1414887</v>
      </c>
      <c r="T490">
        <v>-45321</v>
      </c>
      <c r="U490">
        <v>-438325.17</v>
      </c>
      <c r="V490">
        <v>-26656.880000000001</v>
      </c>
      <c r="W490">
        <v>-8302116.5700000003</v>
      </c>
      <c r="X490">
        <v>-964976.91</v>
      </c>
      <c r="Y490">
        <v>-920319.63</v>
      </c>
      <c r="Z490">
        <v>-615780.38</v>
      </c>
      <c r="AA490">
        <v>-994957.05</v>
      </c>
      <c r="AB490">
        <v>-2982618.33</v>
      </c>
      <c r="AC490">
        <v>-328988.42</v>
      </c>
      <c r="AD490">
        <v>-169936.75</v>
      </c>
      <c r="AE490">
        <v>-72946003.209999993</v>
      </c>
      <c r="AF490">
        <v>-1407044.23</v>
      </c>
      <c r="AG490">
        <v>-1136478.78</v>
      </c>
      <c r="AH490">
        <v>-1760807.23</v>
      </c>
      <c r="AI490">
        <v>-2460271.96</v>
      </c>
      <c r="AK490">
        <v>-3003580.6</v>
      </c>
      <c r="AL490">
        <v>-709119.68</v>
      </c>
      <c r="AM490">
        <v>-565134.29</v>
      </c>
      <c r="AN490">
        <v>-991936.01</v>
      </c>
      <c r="AO490">
        <v>-1291834.32</v>
      </c>
      <c r="AP490">
        <v>-1522000.94</v>
      </c>
      <c r="AQ490">
        <v>-374066.17</v>
      </c>
      <c r="AR490">
        <v>-338734.77</v>
      </c>
      <c r="AS490">
        <v>-29603548.640000001</v>
      </c>
      <c r="AT490">
        <v>-705207.63</v>
      </c>
      <c r="AU490">
        <v>-345895.63</v>
      </c>
      <c r="AV490">
        <v>-1488563.14</v>
      </c>
      <c r="AW490">
        <v>-1203941.42</v>
      </c>
      <c r="AX490">
        <v>-1041707.89</v>
      </c>
      <c r="AY490">
        <v>-2435818</v>
      </c>
      <c r="AZ490">
        <v>-3118026.45</v>
      </c>
      <c r="BA490">
        <v>-745371.43</v>
      </c>
      <c r="BB490">
        <v>-607539</v>
      </c>
      <c r="BC490">
        <v>5174285.5999999996</v>
      </c>
      <c r="BD490">
        <v>-438610.46</v>
      </c>
      <c r="BE490">
        <v>-5746869.7000000002</v>
      </c>
      <c r="BF490">
        <v>-676713.64</v>
      </c>
      <c r="BG490">
        <v>-157897.4</v>
      </c>
      <c r="BH490">
        <v>-183219.82</v>
      </c>
      <c r="BI490">
        <v>-571467.05000000005</v>
      </c>
      <c r="BJ490">
        <v>-1131865.04</v>
      </c>
      <c r="BK490">
        <v>-1147797.18</v>
      </c>
      <c r="BL490">
        <v>-317292.27</v>
      </c>
    </row>
    <row r="491" spans="1:64">
      <c r="A491" s="77">
        <v>4</v>
      </c>
      <c r="B491" s="78" t="s">
        <v>913</v>
      </c>
      <c r="C491" s="79" t="s">
        <v>915</v>
      </c>
      <c r="D491" s="79">
        <v>4.0999999999999996</v>
      </c>
      <c r="E491" s="78" t="s">
        <v>1530</v>
      </c>
      <c r="F491" s="79"/>
      <c r="G491" s="79"/>
      <c r="H491" s="33">
        <v>4301020106.3170004</v>
      </c>
      <c r="I491" s="31" t="s">
        <v>547</v>
      </c>
      <c r="J491">
        <f t="shared" si="7"/>
        <v>-30751326.890000001</v>
      </c>
      <c r="K491">
        <v>-17405754.48</v>
      </c>
      <c r="L491">
        <v>-190777.33</v>
      </c>
      <c r="M491">
        <v>-8930.0300000000007</v>
      </c>
      <c r="N491">
        <v>-238702.26</v>
      </c>
      <c r="O491">
        <v>-610063.67000000004</v>
      </c>
      <c r="P491">
        <v>-1669127.65</v>
      </c>
      <c r="Q491">
        <v>-86076.66</v>
      </c>
      <c r="R491">
        <v>-41855.440000000002</v>
      </c>
      <c r="V491">
        <v>-66066</v>
      </c>
      <c r="W491">
        <v>-30751326.890000001</v>
      </c>
      <c r="X491">
        <v>-206444.03</v>
      </c>
      <c r="Y491">
        <v>-102469.44</v>
      </c>
      <c r="Z491">
        <v>-267546.32</v>
      </c>
      <c r="AA491">
        <v>-429524.45</v>
      </c>
      <c r="AB491">
        <v>-225418.11</v>
      </c>
      <c r="AC491">
        <v>-59613.77</v>
      </c>
      <c r="AE491">
        <v>-61850634.060000002</v>
      </c>
      <c r="AF491">
        <v>35754</v>
      </c>
      <c r="AG491">
        <v>-3223.09</v>
      </c>
      <c r="AH491">
        <v>-111553</v>
      </c>
      <c r="AI491">
        <v>-18221.45</v>
      </c>
      <c r="AK491">
        <v>-715766.3</v>
      </c>
      <c r="AL491">
        <v>-974857.58</v>
      </c>
      <c r="AM491">
        <v>-137234.23000000001</v>
      </c>
      <c r="AN491">
        <v>-851596.66</v>
      </c>
      <c r="AO491">
        <v>-612311.80000000005</v>
      </c>
      <c r="AP491">
        <v>-139036.74</v>
      </c>
      <c r="AS491">
        <v>-1373191.21</v>
      </c>
      <c r="AT491">
        <v>-492671.62</v>
      </c>
      <c r="AU491">
        <v>-570330.88</v>
      </c>
      <c r="AV491">
        <v>-905228.81</v>
      </c>
      <c r="AW491">
        <v>-243660.53</v>
      </c>
      <c r="AX491">
        <v>-294297.98</v>
      </c>
      <c r="AY491">
        <v>-638304.92000000004</v>
      </c>
      <c r="AZ491">
        <v>-2193208.27</v>
      </c>
      <c r="BA491">
        <v>-51526.76</v>
      </c>
      <c r="BE491">
        <v>-3771226.06</v>
      </c>
      <c r="BF491">
        <v>-353573.05</v>
      </c>
      <c r="BG491">
        <v>-231317.54</v>
      </c>
      <c r="BI491">
        <v>-1681.15</v>
      </c>
      <c r="BJ491">
        <v>-894742.31</v>
      </c>
      <c r="BK491">
        <v>-3085349.2</v>
      </c>
      <c r="BL491">
        <v>-440503.99</v>
      </c>
    </row>
    <row r="492" spans="1:64">
      <c r="A492" s="77">
        <v>4</v>
      </c>
      <c r="B492" s="78" t="s">
        <v>913</v>
      </c>
      <c r="C492" s="79" t="s">
        <v>915</v>
      </c>
      <c r="D492" s="79">
        <v>4.0999999999999996</v>
      </c>
      <c r="E492" s="78" t="s">
        <v>1530</v>
      </c>
      <c r="F492" s="79"/>
      <c r="G492" s="79"/>
      <c r="H492" s="33">
        <v>4301020106.3190002</v>
      </c>
      <c r="I492" s="31" t="s">
        <v>548</v>
      </c>
      <c r="J492">
        <f t="shared" si="7"/>
        <v>0</v>
      </c>
      <c r="K492">
        <v>-2157965.37</v>
      </c>
      <c r="M492">
        <v>-532781</v>
      </c>
      <c r="N492">
        <v>-802694.22</v>
      </c>
      <c r="R492">
        <v>-550</v>
      </c>
      <c r="T492">
        <v>-1108987</v>
      </c>
      <c r="U492">
        <v>-738591.2</v>
      </c>
      <c r="Y492">
        <v>-5118.5</v>
      </c>
      <c r="AB492">
        <v>-97930</v>
      </c>
      <c r="AC492">
        <v>-436</v>
      </c>
      <c r="AD492">
        <v>-2415</v>
      </c>
      <c r="AE492">
        <v>-37007082.390000001</v>
      </c>
      <c r="AF492">
        <v>-133296.1</v>
      </c>
      <c r="AG492">
        <v>-3189759</v>
      </c>
      <c r="AH492">
        <v>-18333.2</v>
      </c>
      <c r="AI492">
        <v>64855.25</v>
      </c>
      <c r="AJ492">
        <v>-2670689.7000000002</v>
      </c>
      <c r="AK492">
        <v>-1166056.5900000001</v>
      </c>
      <c r="AL492">
        <v>-1729777.97</v>
      </c>
      <c r="AM492">
        <v>-916509.15</v>
      </c>
      <c r="AN492">
        <v>239878</v>
      </c>
      <c r="AO492">
        <v>-800848.52</v>
      </c>
      <c r="AP492">
        <v>-917481.42</v>
      </c>
      <c r="AQ492">
        <v>-680</v>
      </c>
      <c r="AR492">
        <v>-3372.2</v>
      </c>
      <c r="AS492">
        <v>-5770</v>
      </c>
      <c r="AT492">
        <v>-1419125.9</v>
      </c>
      <c r="AV492">
        <v>-565558.23</v>
      </c>
      <c r="AW492">
        <v>-7580</v>
      </c>
      <c r="AY492">
        <v>-742079.65</v>
      </c>
      <c r="BA492">
        <v>-1804395</v>
      </c>
      <c r="BB492">
        <v>-6536.28</v>
      </c>
      <c r="BC492">
        <v>-413856.38</v>
      </c>
      <c r="BH492">
        <v>-131397.28</v>
      </c>
      <c r="BI492">
        <v>-418692.94</v>
      </c>
      <c r="BK492">
        <v>-77495.960000000006</v>
      </c>
    </row>
    <row r="493" spans="1:64">
      <c r="A493" s="77">
        <v>4</v>
      </c>
      <c r="B493" s="78" t="s">
        <v>913</v>
      </c>
      <c r="C493" s="79" t="s">
        <v>915</v>
      </c>
      <c r="D493" s="79">
        <v>4.0999999999999996</v>
      </c>
      <c r="E493" s="78" t="s">
        <v>1530</v>
      </c>
      <c r="F493" s="79"/>
      <c r="G493" s="79"/>
      <c r="H493" s="33">
        <v>4301020106.3199997</v>
      </c>
      <c r="I493" s="31" t="s">
        <v>549</v>
      </c>
      <c r="J493">
        <f t="shared" si="7"/>
        <v>0</v>
      </c>
      <c r="M493">
        <v>1140038.7</v>
      </c>
      <c r="N493">
        <v>301651.45</v>
      </c>
      <c r="R493">
        <v>45890.6</v>
      </c>
      <c r="T493">
        <v>224803.6</v>
      </c>
      <c r="U493">
        <v>423511.67</v>
      </c>
      <c r="V493">
        <v>1802.6</v>
      </c>
      <c r="AA493">
        <v>58597.5</v>
      </c>
      <c r="AB493">
        <v>4183</v>
      </c>
      <c r="AC493">
        <v>23.75</v>
      </c>
      <c r="AD493">
        <v>16040</v>
      </c>
      <c r="AF493">
        <v>640345.1</v>
      </c>
      <c r="AG493">
        <v>97885.2</v>
      </c>
      <c r="AH493">
        <v>9575.9</v>
      </c>
      <c r="AI493">
        <v>289771.86</v>
      </c>
      <c r="AJ493">
        <v>4449234.75</v>
      </c>
      <c r="AK493">
        <v>1370517.21</v>
      </c>
      <c r="AL493">
        <v>1002118.03</v>
      </c>
      <c r="AM493">
        <v>917455.98</v>
      </c>
      <c r="AN493">
        <v>2551491.1</v>
      </c>
      <c r="AO493">
        <v>880842.55</v>
      </c>
      <c r="AP493">
        <v>1953739.86</v>
      </c>
      <c r="AQ493">
        <v>31291.52</v>
      </c>
      <c r="AS493">
        <v>194900</v>
      </c>
      <c r="AT493">
        <v>173196.79999999999</v>
      </c>
      <c r="AX493">
        <v>50368.2</v>
      </c>
      <c r="AY493">
        <v>1486882.31</v>
      </c>
      <c r="AZ493">
        <v>11723.4</v>
      </c>
      <c r="BA493">
        <v>1929.5</v>
      </c>
      <c r="BH493">
        <v>342559.5</v>
      </c>
      <c r="BI493">
        <v>23115.1</v>
      </c>
      <c r="BJ493">
        <v>236054.8</v>
      </c>
      <c r="BK493">
        <v>16533.599999999999</v>
      </c>
    </row>
    <row r="494" spans="1:64">
      <c r="A494" s="77">
        <v>4</v>
      </c>
      <c r="B494" s="78" t="s">
        <v>913</v>
      </c>
      <c r="C494" s="79" t="s">
        <v>915</v>
      </c>
      <c r="D494" s="79">
        <v>4.0999999999999996</v>
      </c>
      <c r="E494" s="78" t="s">
        <v>1530</v>
      </c>
      <c r="F494" s="79"/>
      <c r="G494" s="79"/>
      <c r="H494" s="33">
        <v>4301020106.3210001</v>
      </c>
      <c r="I494" s="31" t="s">
        <v>550</v>
      </c>
      <c r="J494">
        <f t="shared" si="7"/>
        <v>1209079.3</v>
      </c>
      <c r="K494">
        <v>2064954.92</v>
      </c>
      <c r="Q494">
        <v>508663.07</v>
      </c>
      <c r="T494">
        <v>1000000</v>
      </c>
      <c r="W494">
        <v>1209079.3</v>
      </c>
      <c r="Z494">
        <v>162445.28</v>
      </c>
      <c r="AA494">
        <v>1260012.8500000001</v>
      </c>
      <c r="AQ494">
        <v>5769.2</v>
      </c>
    </row>
    <row r="495" spans="1:64">
      <c r="A495" s="77">
        <v>4</v>
      </c>
      <c r="B495" s="78" t="s">
        <v>913</v>
      </c>
      <c r="C495" s="79" t="s">
        <v>915</v>
      </c>
      <c r="D495" s="79">
        <v>4.0999999999999996</v>
      </c>
      <c r="E495" s="78" t="s">
        <v>1530</v>
      </c>
      <c r="F495" s="79"/>
      <c r="G495" s="79"/>
      <c r="H495" s="33">
        <v>4301020106.3219995</v>
      </c>
      <c r="I495" s="31" t="s">
        <v>551</v>
      </c>
      <c r="J495">
        <f t="shared" si="7"/>
        <v>0</v>
      </c>
      <c r="AS495">
        <v>450000</v>
      </c>
      <c r="AU495">
        <v>2000</v>
      </c>
    </row>
    <row r="496" spans="1:64">
      <c r="A496" s="77">
        <v>4</v>
      </c>
      <c r="B496" s="78" t="s">
        <v>913</v>
      </c>
      <c r="C496" s="79" t="s">
        <v>915</v>
      </c>
      <c r="D496" s="79">
        <v>4.0999999999999996</v>
      </c>
      <c r="E496" s="78" t="s">
        <v>1555</v>
      </c>
      <c r="F496" s="79"/>
      <c r="G496" s="79"/>
      <c r="H496" s="37">
        <v>4301020106.5019999</v>
      </c>
      <c r="I496" s="40" t="s">
        <v>552</v>
      </c>
      <c r="J496">
        <f t="shared" si="7"/>
        <v>0</v>
      </c>
      <c r="K496">
        <v>490030.65</v>
      </c>
      <c r="X496">
        <v>755</v>
      </c>
      <c r="AG496">
        <v>23947</v>
      </c>
      <c r="AJ496">
        <v>114429.66</v>
      </c>
      <c r="AM496">
        <v>5949.28</v>
      </c>
      <c r="AN496">
        <v>85570.25</v>
      </c>
      <c r="AP496">
        <v>42228.25</v>
      </c>
      <c r="BH496">
        <v>41151.629999999997</v>
      </c>
    </row>
    <row r="497" spans="1:64">
      <c r="A497" s="77">
        <v>4</v>
      </c>
      <c r="B497" s="78" t="s">
        <v>913</v>
      </c>
      <c r="C497" s="79" t="s">
        <v>915</v>
      </c>
      <c r="D497" s="79">
        <v>4.0999999999999996</v>
      </c>
      <c r="E497" s="78" t="s">
        <v>1555</v>
      </c>
      <c r="F497" s="79"/>
      <c r="G497" s="79"/>
      <c r="H497" s="33">
        <v>4301020106.5030003</v>
      </c>
      <c r="I497" s="31" t="s">
        <v>553</v>
      </c>
      <c r="J497">
        <f t="shared" si="7"/>
        <v>93102</v>
      </c>
      <c r="K497">
        <v>291920</v>
      </c>
      <c r="L497">
        <v>106671</v>
      </c>
      <c r="M497">
        <v>92284.13</v>
      </c>
      <c r="N497">
        <v>85577</v>
      </c>
      <c r="O497">
        <v>745854</v>
      </c>
      <c r="P497">
        <v>274138</v>
      </c>
      <c r="Q497">
        <v>45651.15</v>
      </c>
      <c r="R497">
        <v>67313</v>
      </c>
      <c r="S497">
        <v>237402</v>
      </c>
      <c r="T497">
        <v>34713</v>
      </c>
      <c r="U497">
        <v>145310</v>
      </c>
      <c r="V497">
        <v>49378</v>
      </c>
      <c r="W497">
        <v>93102</v>
      </c>
      <c r="X497">
        <v>41520</v>
      </c>
      <c r="Y497">
        <v>36068.5</v>
      </c>
      <c r="Z497">
        <v>6745.5</v>
      </c>
      <c r="AA497">
        <v>41709</v>
      </c>
      <c r="AB497">
        <v>118971</v>
      </c>
      <c r="AC497">
        <v>2259</v>
      </c>
      <c r="AE497">
        <v>904928</v>
      </c>
      <c r="AF497">
        <v>28347</v>
      </c>
      <c r="AG497">
        <v>17283</v>
      </c>
      <c r="AH497">
        <v>81128</v>
      </c>
      <c r="AI497">
        <v>35326.5</v>
      </c>
      <c r="AJ497">
        <v>15178</v>
      </c>
      <c r="AK497">
        <v>28436</v>
      </c>
      <c r="AL497">
        <v>36009.39</v>
      </c>
      <c r="AM497">
        <v>34245</v>
      </c>
      <c r="AN497">
        <v>24251.75</v>
      </c>
      <c r="AO497">
        <v>78361.75</v>
      </c>
      <c r="AP497">
        <v>18545.05</v>
      </c>
      <c r="AQ497">
        <v>34705</v>
      </c>
      <c r="AT497">
        <v>4112</v>
      </c>
      <c r="AU497">
        <v>14723.5</v>
      </c>
      <c r="AV497">
        <v>92496.25</v>
      </c>
      <c r="AW497">
        <v>26284.5</v>
      </c>
      <c r="AX497">
        <v>68365</v>
      </c>
      <c r="AY497">
        <v>771</v>
      </c>
      <c r="AZ497">
        <v>77232</v>
      </c>
      <c r="BA497">
        <v>3552</v>
      </c>
      <c r="BE497">
        <v>124389</v>
      </c>
      <c r="BF497">
        <v>43027</v>
      </c>
      <c r="BG497">
        <v>49699</v>
      </c>
      <c r="BH497">
        <v>17275</v>
      </c>
      <c r="BI497">
        <v>2141</v>
      </c>
      <c r="BJ497">
        <v>209431.03</v>
      </c>
      <c r="BK497">
        <v>53960.45</v>
      </c>
      <c r="BL497">
        <v>82945.5</v>
      </c>
    </row>
    <row r="498" spans="1:64">
      <c r="A498" s="77">
        <v>4</v>
      </c>
      <c r="B498" s="78" t="s">
        <v>913</v>
      </c>
      <c r="C498" s="79" t="s">
        <v>915</v>
      </c>
      <c r="D498" s="79">
        <v>4.0999999999999996</v>
      </c>
      <c r="E498" s="78" t="s">
        <v>1555</v>
      </c>
      <c r="F498" s="79"/>
      <c r="G498" s="79"/>
      <c r="H498" s="33">
        <v>4301020106.5039997</v>
      </c>
      <c r="I498" s="31" t="s">
        <v>554</v>
      </c>
      <c r="J498">
        <f t="shared" si="7"/>
        <v>143132.5</v>
      </c>
      <c r="K498">
        <v>2681.75</v>
      </c>
      <c r="L498">
        <v>93901</v>
      </c>
      <c r="M498">
        <v>74599</v>
      </c>
      <c r="N498">
        <v>18669</v>
      </c>
      <c r="O498">
        <v>499018</v>
      </c>
      <c r="P498">
        <v>518804</v>
      </c>
      <c r="Q498">
        <v>59348</v>
      </c>
      <c r="R498">
        <v>26385</v>
      </c>
      <c r="S498">
        <v>78021</v>
      </c>
      <c r="T498">
        <v>56526</v>
      </c>
      <c r="U498">
        <v>66453</v>
      </c>
      <c r="V498">
        <v>2389</v>
      </c>
      <c r="W498">
        <v>143132.5</v>
      </c>
      <c r="X498">
        <v>7641</v>
      </c>
      <c r="Z498">
        <v>7746.75</v>
      </c>
      <c r="AA498">
        <v>9539</v>
      </c>
      <c r="AB498">
        <v>16880</v>
      </c>
      <c r="AE498">
        <v>3141518</v>
      </c>
      <c r="AI498">
        <v>60165</v>
      </c>
      <c r="AJ498">
        <v>5173</v>
      </c>
      <c r="AM498">
        <v>13417.5</v>
      </c>
      <c r="AS498">
        <v>248064</v>
      </c>
      <c r="AU498">
        <v>13175</v>
      </c>
      <c r="AV498">
        <v>229972.75</v>
      </c>
      <c r="AW498">
        <v>10237.5</v>
      </c>
      <c r="AX498">
        <v>16691</v>
      </c>
      <c r="AY498">
        <v>64343</v>
      </c>
      <c r="AZ498">
        <v>109483</v>
      </c>
      <c r="BA498">
        <v>2518</v>
      </c>
      <c r="BE498">
        <v>424114</v>
      </c>
      <c r="BF498">
        <v>347481</v>
      </c>
      <c r="BG498">
        <v>59445</v>
      </c>
      <c r="BH498">
        <v>7513</v>
      </c>
      <c r="BJ498">
        <v>1166140.3700000001</v>
      </c>
      <c r="BK498">
        <v>2168</v>
      </c>
      <c r="BL498">
        <v>288808</v>
      </c>
    </row>
    <row r="499" spans="1:64">
      <c r="A499" s="77">
        <v>4</v>
      </c>
      <c r="B499" s="78" t="s">
        <v>913</v>
      </c>
      <c r="C499" s="79" t="s">
        <v>915</v>
      </c>
      <c r="D499" s="79">
        <v>4.0999999999999996</v>
      </c>
      <c r="E499" s="78" t="s">
        <v>1555</v>
      </c>
      <c r="F499" s="79"/>
      <c r="G499" s="79"/>
      <c r="H499" s="33">
        <v>4301020106.5050001</v>
      </c>
      <c r="I499" s="31" t="s">
        <v>555</v>
      </c>
      <c r="J499">
        <f t="shared" si="7"/>
        <v>-93102</v>
      </c>
      <c r="W499">
        <v>-93102</v>
      </c>
      <c r="Y499">
        <v>-23837.5</v>
      </c>
      <c r="AB499">
        <v>-21440</v>
      </c>
      <c r="AC499">
        <v>-2259</v>
      </c>
      <c r="AE499">
        <v>-820643</v>
      </c>
      <c r="AG499">
        <v>0</v>
      </c>
      <c r="AI499">
        <v>-662</v>
      </c>
      <c r="AK499">
        <v>-4033</v>
      </c>
      <c r="AO499">
        <v>-2038.44</v>
      </c>
      <c r="AX499">
        <v>-71285</v>
      </c>
      <c r="AY499">
        <v>-10623</v>
      </c>
      <c r="BE499">
        <v>-92085</v>
      </c>
      <c r="BF499">
        <v>-43027</v>
      </c>
      <c r="BG499">
        <v>-49699</v>
      </c>
      <c r="BH499">
        <v>-17275</v>
      </c>
      <c r="BJ499">
        <v>-209431.03</v>
      </c>
      <c r="BK499">
        <v>-53960.45</v>
      </c>
      <c r="BL499">
        <v>-82945.5</v>
      </c>
    </row>
    <row r="500" spans="1:64">
      <c r="A500" s="77">
        <v>4</v>
      </c>
      <c r="B500" s="78" t="s">
        <v>913</v>
      </c>
      <c r="C500" s="79" t="s">
        <v>915</v>
      </c>
      <c r="D500" s="79">
        <v>4.0999999999999996</v>
      </c>
      <c r="E500" s="78" t="s">
        <v>1555</v>
      </c>
      <c r="F500" s="79"/>
      <c r="G500" s="79"/>
      <c r="H500" s="33">
        <v>4301020106.507</v>
      </c>
      <c r="I500" s="31" t="s">
        <v>556</v>
      </c>
      <c r="J500">
        <f t="shared" si="7"/>
        <v>-143132.5</v>
      </c>
      <c r="W500">
        <v>-143132.5</v>
      </c>
      <c r="AB500">
        <v>-7412</v>
      </c>
      <c r="AE500">
        <v>-2216670</v>
      </c>
      <c r="AI500">
        <v>-19187</v>
      </c>
      <c r="AJ500">
        <v>-213155.79</v>
      </c>
      <c r="AM500">
        <v>-4523.5</v>
      </c>
      <c r="AV500">
        <v>-231700.5</v>
      </c>
      <c r="AY500">
        <v>-64343</v>
      </c>
      <c r="BE500">
        <v>-456418</v>
      </c>
      <c r="BF500">
        <v>-347481</v>
      </c>
      <c r="BG500">
        <v>-59445</v>
      </c>
      <c r="BH500">
        <v>-7513</v>
      </c>
      <c r="BJ500">
        <v>-1166140.3700000001</v>
      </c>
      <c r="BK500">
        <v>-2168</v>
      </c>
      <c r="BL500">
        <v>-288808</v>
      </c>
    </row>
    <row r="501" spans="1:64">
      <c r="A501" s="77">
        <v>4</v>
      </c>
      <c r="B501" s="78" t="s">
        <v>913</v>
      </c>
      <c r="C501" s="79" t="s">
        <v>915</v>
      </c>
      <c r="D501" s="79">
        <v>4.0999999999999996</v>
      </c>
      <c r="E501" s="78" t="s">
        <v>1555</v>
      </c>
      <c r="F501" s="79"/>
      <c r="G501" s="79"/>
      <c r="H501" s="33">
        <v>4301020106.5089998</v>
      </c>
      <c r="I501" s="31" t="s">
        <v>557</v>
      </c>
      <c r="J501">
        <f t="shared" si="7"/>
        <v>0</v>
      </c>
      <c r="K501">
        <v>1522579</v>
      </c>
      <c r="M501">
        <v>18329.87</v>
      </c>
      <c r="AE501">
        <v>3650</v>
      </c>
      <c r="AI501">
        <v>56244.5</v>
      </c>
      <c r="AK501">
        <v>16345.95</v>
      </c>
      <c r="AO501">
        <v>32707</v>
      </c>
      <c r="AS501">
        <v>11648</v>
      </c>
      <c r="AX501">
        <v>12672.56</v>
      </c>
      <c r="BJ501">
        <v>904</v>
      </c>
      <c r="BL501">
        <v>4736.5</v>
      </c>
    </row>
    <row r="502" spans="1:64">
      <c r="A502" s="77">
        <v>4</v>
      </c>
      <c r="B502" s="78" t="s">
        <v>913</v>
      </c>
      <c r="C502" s="79" t="s">
        <v>915</v>
      </c>
      <c r="D502" s="79">
        <v>4.0999999999999996</v>
      </c>
      <c r="E502" s="78" t="s">
        <v>1555</v>
      </c>
      <c r="F502" s="79"/>
      <c r="G502" s="79"/>
      <c r="H502" s="33">
        <v>4301020106.5100002</v>
      </c>
      <c r="I502" s="31" t="s">
        <v>558</v>
      </c>
      <c r="J502">
        <f t="shared" si="7"/>
        <v>0</v>
      </c>
      <c r="K502">
        <v>-838987.3</v>
      </c>
      <c r="O502">
        <v>-30968.400000000001</v>
      </c>
      <c r="P502">
        <v>-212661.39</v>
      </c>
      <c r="AB502">
        <v>-5129</v>
      </c>
      <c r="AE502">
        <v>-42517.75</v>
      </c>
      <c r="AM502">
        <v>-8894</v>
      </c>
      <c r="AS502">
        <v>-1859</v>
      </c>
      <c r="AX502">
        <v>-7173</v>
      </c>
      <c r="BI502">
        <v>-2141</v>
      </c>
    </row>
    <row r="503" spans="1:64">
      <c r="A503" s="77">
        <v>4</v>
      </c>
      <c r="B503" s="78" t="s">
        <v>913</v>
      </c>
      <c r="C503" s="79" t="s">
        <v>915</v>
      </c>
      <c r="D503" s="79">
        <v>4.0999999999999996</v>
      </c>
      <c r="E503" s="78" t="s">
        <v>1555</v>
      </c>
      <c r="F503" s="79"/>
      <c r="G503" s="79"/>
      <c r="H503" s="33">
        <v>4301020106.5109997</v>
      </c>
      <c r="I503" s="31" t="s">
        <v>559</v>
      </c>
      <c r="J503">
        <f t="shared" si="7"/>
        <v>0</v>
      </c>
      <c r="K503">
        <v>122088.8</v>
      </c>
      <c r="O503">
        <v>161109.75</v>
      </c>
      <c r="AZ503">
        <v>4275.7700000000004</v>
      </c>
    </row>
    <row r="504" spans="1:64">
      <c r="A504" s="77">
        <v>4</v>
      </c>
      <c r="B504" s="78" t="s">
        <v>913</v>
      </c>
      <c r="C504" s="79" t="s">
        <v>915</v>
      </c>
      <c r="D504" s="79">
        <v>4.0999999999999996</v>
      </c>
      <c r="E504" s="78" t="s">
        <v>1555</v>
      </c>
      <c r="F504" s="79"/>
      <c r="G504" s="79"/>
      <c r="H504" s="33">
        <v>4301020106.5120001</v>
      </c>
      <c r="I504" s="31" t="s">
        <v>560</v>
      </c>
      <c r="J504">
        <f t="shared" si="7"/>
        <v>44856</v>
      </c>
      <c r="K504">
        <v>216181.5</v>
      </c>
      <c r="O504">
        <v>5125</v>
      </c>
      <c r="W504">
        <v>44856</v>
      </c>
      <c r="AE504">
        <v>393834</v>
      </c>
      <c r="AL504">
        <v>260</v>
      </c>
      <c r="AR504">
        <v>1672</v>
      </c>
      <c r="AS504">
        <v>49425</v>
      </c>
      <c r="BK504">
        <v>2065</v>
      </c>
      <c r="BL504">
        <v>450</v>
      </c>
    </row>
    <row r="505" spans="1:64">
      <c r="A505" s="77">
        <v>4</v>
      </c>
      <c r="B505" s="78" t="s">
        <v>913</v>
      </c>
      <c r="C505" s="79" t="s">
        <v>915</v>
      </c>
      <c r="D505" s="79">
        <v>4.0999999999999996</v>
      </c>
      <c r="E505" s="78" t="s">
        <v>1555</v>
      </c>
      <c r="F505" s="79"/>
      <c r="G505" s="79"/>
      <c r="H505" s="33">
        <v>4301020106.5129995</v>
      </c>
      <c r="I505" s="31" t="s">
        <v>561</v>
      </c>
      <c r="J505">
        <f t="shared" si="7"/>
        <v>135524</v>
      </c>
      <c r="K505">
        <v>1676625.54</v>
      </c>
      <c r="O505">
        <v>43382</v>
      </c>
      <c r="W505">
        <v>135524</v>
      </c>
      <c r="AE505">
        <v>62266.18</v>
      </c>
      <c r="AS505">
        <v>127436.26</v>
      </c>
      <c r="BL505">
        <v>1828</v>
      </c>
    </row>
    <row r="506" spans="1:64">
      <c r="A506" s="77">
        <v>4</v>
      </c>
      <c r="B506" s="78" t="s">
        <v>913</v>
      </c>
      <c r="C506" s="79" t="s">
        <v>915</v>
      </c>
      <c r="D506" s="79">
        <v>4.0999999999999996</v>
      </c>
      <c r="E506" s="78" t="s">
        <v>1555</v>
      </c>
      <c r="F506" s="79"/>
      <c r="G506" s="79"/>
      <c r="H506" s="33">
        <v>4301020106.5139999</v>
      </c>
      <c r="I506" s="31" t="s">
        <v>562</v>
      </c>
      <c r="J506">
        <f t="shared" si="7"/>
        <v>0</v>
      </c>
      <c r="K506">
        <v>306991.95</v>
      </c>
      <c r="AA506">
        <v>32860</v>
      </c>
      <c r="AE506">
        <v>1759937.06</v>
      </c>
      <c r="AH506">
        <v>2348.4</v>
      </c>
      <c r="AS506">
        <v>96894.12</v>
      </c>
      <c r="BJ506">
        <v>9735.5</v>
      </c>
      <c r="BL506">
        <v>99170.25</v>
      </c>
    </row>
    <row r="507" spans="1:64">
      <c r="A507" s="77">
        <v>4</v>
      </c>
      <c r="B507" s="78" t="s">
        <v>913</v>
      </c>
      <c r="C507" s="79" t="s">
        <v>915</v>
      </c>
      <c r="D507" s="79">
        <v>4.0999999999999996</v>
      </c>
      <c r="E507" s="78" t="s">
        <v>1555</v>
      </c>
      <c r="F507" s="79"/>
      <c r="G507" s="79"/>
      <c r="H507" s="33">
        <v>4301020106.5150003</v>
      </c>
      <c r="I507" s="31" t="s">
        <v>563</v>
      </c>
      <c r="J507">
        <f t="shared" si="7"/>
        <v>0</v>
      </c>
      <c r="K507">
        <v>-340660.37</v>
      </c>
      <c r="O507">
        <v>-1820.2</v>
      </c>
      <c r="P507">
        <v>-25105</v>
      </c>
      <c r="AB507">
        <v>-2882</v>
      </c>
      <c r="AE507">
        <v>-500</v>
      </c>
      <c r="AK507">
        <v>-1182</v>
      </c>
      <c r="AM507">
        <v>-7885</v>
      </c>
      <c r="AO507">
        <v>-9999.84</v>
      </c>
      <c r="AP507">
        <v>-30449.27</v>
      </c>
      <c r="AR507">
        <v>-76</v>
      </c>
      <c r="AS507">
        <v>-12383</v>
      </c>
      <c r="AV507">
        <v>-88183</v>
      </c>
      <c r="AX507">
        <v>-6598</v>
      </c>
    </row>
    <row r="508" spans="1:64">
      <c r="A508" s="77">
        <v>4</v>
      </c>
      <c r="B508" s="78" t="s">
        <v>913</v>
      </c>
      <c r="C508" s="79" t="s">
        <v>915</v>
      </c>
      <c r="D508" s="79">
        <v>4.0999999999999996</v>
      </c>
      <c r="E508" s="78" t="s">
        <v>1555</v>
      </c>
      <c r="F508" s="79"/>
      <c r="G508" s="79"/>
      <c r="H508" s="33">
        <v>4301020106.5159998</v>
      </c>
      <c r="I508" s="31" t="s">
        <v>564</v>
      </c>
      <c r="J508">
        <f t="shared" si="7"/>
        <v>0</v>
      </c>
      <c r="K508">
        <v>391500</v>
      </c>
      <c r="L508">
        <v>96000</v>
      </c>
      <c r="M508">
        <v>159500</v>
      </c>
      <c r="N508">
        <v>82250</v>
      </c>
      <c r="O508">
        <v>310000</v>
      </c>
      <c r="P508">
        <v>353000</v>
      </c>
      <c r="Q508">
        <v>242500</v>
      </c>
      <c r="R508">
        <v>67995</v>
      </c>
      <c r="S508">
        <v>102500</v>
      </c>
      <c r="T508">
        <v>44500</v>
      </c>
      <c r="U508">
        <v>55500</v>
      </c>
      <c r="V508">
        <v>67000</v>
      </c>
      <c r="X508">
        <v>107000</v>
      </c>
      <c r="Y508">
        <v>14624</v>
      </c>
      <c r="Z508">
        <v>33500</v>
      </c>
      <c r="AA508">
        <v>111100</v>
      </c>
      <c r="AB508">
        <v>111500</v>
      </c>
      <c r="AE508">
        <v>990500</v>
      </c>
      <c r="AG508">
        <v>17500</v>
      </c>
      <c r="AH508">
        <v>22000</v>
      </c>
      <c r="AI508">
        <v>66843.5</v>
      </c>
      <c r="AJ508">
        <v>91270</v>
      </c>
      <c r="AK508">
        <v>49500</v>
      </c>
      <c r="AL508">
        <v>47500</v>
      </c>
      <c r="AM508">
        <v>15500</v>
      </c>
      <c r="AN508">
        <v>111300</v>
      </c>
      <c r="AO508">
        <v>73770</v>
      </c>
      <c r="AP508">
        <v>54000</v>
      </c>
      <c r="AQ508">
        <v>15500</v>
      </c>
      <c r="AS508">
        <v>138720</v>
      </c>
      <c r="AT508">
        <v>9000</v>
      </c>
      <c r="AU508">
        <v>13000</v>
      </c>
      <c r="AV508">
        <v>42000</v>
      </c>
      <c r="AW508">
        <v>34560</v>
      </c>
      <c r="AY508">
        <v>500</v>
      </c>
      <c r="AZ508">
        <v>27000</v>
      </c>
      <c r="BA508">
        <v>81500</v>
      </c>
      <c r="BE508">
        <v>89500</v>
      </c>
      <c r="BF508">
        <v>6100</v>
      </c>
      <c r="BH508">
        <v>4000</v>
      </c>
      <c r="BJ508">
        <v>75032</v>
      </c>
      <c r="BK508">
        <v>27000</v>
      </c>
    </row>
    <row r="509" spans="1:64">
      <c r="A509" s="77">
        <v>4</v>
      </c>
      <c r="B509" s="78" t="s">
        <v>913</v>
      </c>
      <c r="C509" s="79" t="s">
        <v>915</v>
      </c>
      <c r="D509" s="79">
        <v>4.0999999999999996</v>
      </c>
      <c r="E509" s="78" t="s">
        <v>1555</v>
      </c>
      <c r="F509" s="79"/>
      <c r="G509" s="79"/>
      <c r="H509" s="33">
        <v>4301020106.5170002</v>
      </c>
      <c r="I509" s="31" t="s">
        <v>565</v>
      </c>
      <c r="J509">
        <f t="shared" si="7"/>
        <v>0</v>
      </c>
      <c r="Q509">
        <v>152315.35</v>
      </c>
    </row>
    <row r="510" spans="1:64">
      <c r="A510" s="77">
        <v>4</v>
      </c>
      <c r="B510" s="78" t="s">
        <v>913</v>
      </c>
      <c r="C510" s="79" t="s">
        <v>915</v>
      </c>
      <c r="D510" s="79">
        <v>4.0999999999999996</v>
      </c>
      <c r="E510" s="78" t="s">
        <v>1555</v>
      </c>
      <c r="F510" s="79"/>
      <c r="G510" s="79"/>
      <c r="H510" s="33">
        <v>4301020106.5179996</v>
      </c>
      <c r="I510" s="31" t="s">
        <v>566</v>
      </c>
      <c r="J510">
        <f t="shared" si="7"/>
        <v>19250</v>
      </c>
      <c r="W510">
        <v>19250</v>
      </c>
      <c r="X510">
        <v>12032</v>
      </c>
      <c r="AA510">
        <v>5342</v>
      </c>
      <c r="AB510">
        <v>13569</v>
      </c>
    </row>
    <row r="511" spans="1:64">
      <c r="A511" s="77">
        <v>4</v>
      </c>
      <c r="B511" s="78" t="s">
        <v>913</v>
      </c>
      <c r="C511" s="79" t="s">
        <v>915</v>
      </c>
      <c r="D511" s="79">
        <v>4.0999999999999996</v>
      </c>
      <c r="E511" s="78" t="s">
        <v>1555</v>
      </c>
      <c r="F511" s="79"/>
      <c r="G511" s="79"/>
      <c r="H511" s="37">
        <v>4301020106.5190001</v>
      </c>
      <c r="I511" s="38" t="s">
        <v>567</v>
      </c>
      <c r="J511">
        <f t="shared" si="7"/>
        <v>0</v>
      </c>
      <c r="AH511">
        <v>5161</v>
      </c>
      <c r="AP511">
        <v>1768</v>
      </c>
      <c r="BJ511">
        <v>7045.2</v>
      </c>
    </row>
    <row r="512" spans="1:64">
      <c r="A512" s="77">
        <v>4</v>
      </c>
      <c r="B512" s="78" t="s">
        <v>913</v>
      </c>
      <c r="C512" s="79" t="s">
        <v>915</v>
      </c>
      <c r="D512" s="79">
        <v>4.0999999999999996</v>
      </c>
      <c r="E512" s="78" t="s">
        <v>1410</v>
      </c>
      <c r="F512" s="79"/>
      <c r="G512" s="79"/>
      <c r="H512" s="33">
        <v>4301020106.7010002</v>
      </c>
      <c r="I512" s="31" t="s">
        <v>568</v>
      </c>
      <c r="J512">
        <f t="shared" si="7"/>
        <v>0</v>
      </c>
      <c r="K512">
        <v>34547.5</v>
      </c>
      <c r="T512">
        <v>4429</v>
      </c>
      <c r="V512">
        <v>3037</v>
      </c>
      <c r="X512">
        <v>1850</v>
      </c>
      <c r="AD512">
        <v>6256</v>
      </c>
      <c r="AE512">
        <v>5520</v>
      </c>
      <c r="AI512">
        <v>4520</v>
      </c>
      <c r="AK512">
        <v>8840</v>
      </c>
      <c r="AL512">
        <v>15570.21</v>
      </c>
      <c r="AM512">
        <v>540</v>
      </c>
      <c r="AO512">
        <v>1344.29</v>
      </c>
      <c r="AS512">
        <v>12630.5</v>
      </c>
      <c r="AZ512">
        <v>628.96</v>
      </c>
      <c r="BB512">
        <v>10680</v>
      </c>
      <c r="BL512">
        <v>479</v>
      </c>
    </row>
    <row r="513" spans="1:64">
      <c r="A513" s="77">
        <v>4</v>
      </c>
      <c r="B513" s="78" t="s">
        <v>913</v>
      </c>
      <c r="C513" s="79" t="s">
        <v>915</v>
      </c>
      <c r="D513" s="79">
        <v>4.0999999999999996</v>
      </c>
      <c r="E513" s="78" t="s">
        <v>1410</v>
      </c>
      <c r="F513" s="79"/>
      <c r="G513" s="79"/>
      <c r="H513" s="33">
        <v>4301020106.7030001</v>
      </c>
      <c r="I513" s="31" t="s">
        <v>569</v>
      </c>
      <c r="J513">
        <f t="shared" si="7"/>
        <v>0</v>
      </c>
      <c r="K513">
        <v>66934.25</v>
      </c>
      <c r="L513">
        <v>2208</v>
      </c>
      <c r="M513">
        <v>15730</v>
      </c>
      <c r="N513">
        <v>8457</v>
      </c>
      <c r="O513">
        <v>2280</v>
      </c>
      <c r="P513">
        <v>26037</v>
      </c>
      <c r="S513">
        <v>1160</v>
      </c>
      <c r="T513">
        <v>1820</v>
      </c>
      <c r="U513">
        <v>4958.6899999999996</v>
      </c>
      <c r="V513">
        <v>2640</v>
      </c>
      <c r="X513">
        <v>720</v>
      </c>
      <c r="Z513">
        <v>3289.73</v>
      </c>
      <c r="AB513">
        <v>19240</v>
      </c>
      <c r="AE513">
        <v>169640</v>
      </c>
      <c r="AG513">
        <v>5240</v>
      </c>
      <c r="AH513">
        <v>51000</v>
      </c>
      <c r="AI513">
        <v>466.37</v>
      </c>
      <c r="AJ513">
        <v>1923</v>
      </c>
      <c r="AK513">
        <v>3740.88</v>
      </c>
      <c r="AL513">
        <v>2800</v>
      </c>
      <c r="AM513">
        <v>147</v>
      </c>
      <c r="AN513">
        <v>2449.4899999999998</v>
      </c>
      <c r="AO513">
        <v>2360</v>
      </c>
      <c r="AR513">
        <v>40</v>
      </c>
      <c r="AS513">
        <v>94525</v>
      </c>
      <c r="AV513">
        <v>33815.5</v>
      </c>
      <c r="AX513">
        <v>2620.6799999999998</v>
      </c>
      <c r="BE513">
        <v>76405.42</v>
      </c>
      <c r="BG513">
        <v>1280</v>
      </c>
      <c r="BH513">
        <v>43988</v>
      </c>
      <c r="BJ513">
        <v>145</v>
      </c>
      <c r="BL513">
        <v>3512.75</v>
      </c>
    </row>
    <row r="514" spans="1:64">
      <c r="A514" s="77">
        <v>4</v>
      </c>
      <c r="B514" s="78" t="s">
        <v>913</v>
      </c>
      <c r="C514" s="79" t="s">
        <v>915</v>
      </c>
      <c r="D514" s="79">
        <v>4.0999999999999996</v>
      </c>
      <c r="E514" s="78" t="s">
        <v>1410</v>
      </c>
      <c r="F514" s="79"/>
      <c r="G514" s="79"/>
      <c r="H514" s="33">
        <v>4301020106.7040005</v>
      </c>
      <c r="I514" s="31" t="s">
        <v>570</v>
      </c>
      <c r="J514">
        <f t="shared" si="7"/>
        <v>0</v>
      </c>
      <c r="K514">
        <v>-3040</v>
      </c>
      <c r="M514">
        <v>-519.4</v>
      </c>
      <c r="N514">
        <v>-27856.11</v>
      </c>
      <c r="V514">
        <v>-1484.8</v>
      </c>
      <c r="AG514">
        <v>-12494</v>
      </c>
      <c r="BB514">
        <v>-4845</v>
      </c>
    </row>
    <row r="515" spans="1:64">
      <c r="A515" s="77">
        <v>4</v>
      </c>
      <c r="B515" s="78" t="s">
        <v>913</v>
      </c>
      <c r="C515" s="79" t="s">
        <v>915</v>
      </c>
      <c r="D515" s="79">
        <v>4.0999999999999996</v>
      </c>
      <c r="E515" s="78" t="s">
        <v>1410</v>
      </c>
      <c r="F515" s="79"/>
      <c r="G515" s="79"/>
      <c r="H515" s="33">
        <v>4301020106.7049999</v>
      </c>
      <c r="I515" s="31" t="s">
        <v>571</v>
      </c>
      <c r="J515">
        <f t="shared" si="7"/>
        <v>-69350.3</v>
      </c>
      <c r="K515">
        <v>-176762.79</v>
      </c>
      <c r="N515">
        <v>-9174</v>
      </c>
      <c r="Q515">
        <v>-2840.75</v>
      </c>
      <c r="U515">
        <v>-105427.16</v>
      </c>
      <c r="W515">
        <v>-69350.3</v>
      </c>
      <c r="AA515">
        <v>-957</v>
      </c>
      <c r="AE515">
        <v>-1700</v>
      </c>
      <c r="AT515">
        <v>-1314.16</v>
      </c>
      <c r="AU515">
        <v>-39076.75</v>
      </c>
    </row>
    <row r="516" spans="1:64">
      <c r="A516" s="77">
        <v>4</v>
      </c>
      <c r="B516" s="78" t="s">
        <v>913</v>
      </c>
      <c r="C516" s="79" t="s">
        <v>915</v>
      </c>
      <c r="D516" s="79">
        <v>4.0999999999999996</v>
      </c>
      <c r="E516" s="78" t="s">
        <v>1410</v>
      </c>
      <c r="F516" s="79"/>
      <c r="G516" s="79"/>
      <c r="H516" s="33">
        <v>4301020106.7060003</v>
      </c>
      <c r="I516" s="31" t="s">
        <v>572</v>
      </c>
      <c r="J516">
        <f t="shared" ref="J516:J579" si="8">SUMIF($K$1:$BL$1,$J$1,$K516:$BL516)</f>
        <v>0</v>
      </c>
      <c r="AE516">
        <v>16162.65</v>
      </c>
      <c r="AT516">
        <v>13000</v>
      </c>
    </row>
    <row r="517" spans="1:64">
      <c r="A517" s="77">
        <v>4</v>
      </c>
      <c r="B517" s="78" t="s">
        <v>913</v>
      </c>
      <c r="C517" s="79" t="s">
        <v>915</v>
      </c>
      <c r="D517" s="79">
        <v>4.0999999999999996</v>
      </c>
      <c r="E517" s="78" t="s">
        <v>1410</v>
      </c>
      <c r="F517" s="79"/>
      <c r="G517" s="79"/>
      <c r="H517" s="33">
        <v>4301020106.7089996</v>
      </c>
      <c r="I517" s="31" t="s">
        <v>573</v>
      </c>
      <c r="J517">
        <f t="shared" si="8"/>
        <v>6163.6</v>
      </c>
      <c r="M517">
        <v>7313</v>
      </c>
      <c r="N517">
        <v>20478</v>
      </c>
      <c r="Q517">
        <v>4145.1499999999996</v>
      </c>
      <c r="T517">
        <v>10914</v>
      </c>
      <c r="U517">
        <v>3921.69</v>
      </c>
      <c r="V517">
        <v>1355</v>
      </c>
      <c r="W517">
        <v>6163.6</v>
      </c>
      <c r="Y517">
        <v>7008.79</v>
      </c>
      <c r="AA517">
        <v>8711.01</v>
      </c>
      <c r="AB517">
        <v>8565</v>
      </c>
      <c r="AE517">
        <v>67792</v>
      </c>
      <c r="AF517">
        <v>6400</v>
      </c>
      <c r="AG517">
        <v>18297</v>
      </c>
      <c r="AK517">
        <v>1886.89</v>
      </c>
      <c r="AM517">
        <v>9233</v>
      </c>
      <c r="AO517">
        <v>9289</v>
      </c>
      <c r="AU517">
        <v>25044.26</v>
      </c>
      <c r="AW517">
        <v>4054</v>
      </c>
      <c r="AX517">
        <v>920.5</v>
      </c>
      <c r="AY517">
        <v>2858.06</v>
      </c>
      <c r="BA517">
        <v>7816.34</v>
      </c>
      <c r="BF517">
        <v>9837.36</v>
      </c>
      <c r="BI517">
        <v>6315</v>
      </c>
      <c r="BJ517">
        <v>58286.25</v>
      </c>
      <c r="BL517">
        <v>4766.45</v>
      </c>
    </row>
    <row r="518" spans="1:64">
      <c r="A518" s="77">
        <v>4</v>
      </c>
      <c r="B518" s="78" t="s">
        <v>913</v>
      </c>
      <c r="C518" s="79" t="s">
        <v>915</v>
      </c>
      <c r="D518" s="79">
        <v>4.0999999999999996</v>
      </c>
      <c r="E518" s="78" t="s">
        <v>1410</v>
      </c>
      <c r="F518" s="79"/>
      <c r="G518" s="79"/>
      <c r="H518" s="33">
        <v>4301020106.71</v>
      </c>
      <c r="I518" s="31" t="s">
        <v>574</v>
      </c>
      <c r="J518">
        <f t="shared" si="8"/>
        <v>103305.5</v>
      </c>
      <c r="K518">
        <v>1214628.5</v>
      </c>
      <c r="N518">
        <v>420136</v>
      </c>
      <c r="S518">
        <v>103029</v>
      </c>
      <c r="T518">
        <v>129160</v>
      </c>
      <c r="U518">
        <v>92725</v>
      </c>
      <c r="W518">
        <v>103305.5</v>
      </c>
      <c r="AA518">
        <v>11868</v>
      </c>
      <c r="AE518">
        <v>29340450.399999999</v>
      </c>
      <c r="AG518">
        <v>171290</v>
      </c>
      <c r="AH518">
        <v>54879</v>
      </c>
      <c r="AI518">
        <v>185799.96</v>
      </c>
      <c r="AK518">
        <v>81713</v>
      </c>
      <c r="AL518">
        <v>4880</v>
      </c>
      <c r="AM518">
        <v>47404.88</v>
      </c>
      <c r="AO518">
        <v>52772</v>
      </c>
      <c r="AR518">
        <v>480</v>
      </c>
      <c r="AS518">
        <v>720855.77</v>
      </c>
      <c r="AU518">
        <v>39076.75</v>
      </c>
      <c r="AW518">
        <v>231967.25</v>
      </c>
      <c r="BE518">
        <v>63962.35</v>
      </c>
      <c r="BF518">
        <v>60198.67</v>
      </c>
      <c r="BG518">
        <v>50345</v>
      </c>
      <c r="BI518">
        <v>3351</v>
      </c>
      <c r="BJ518">
        <v>232392.8</v>
      </c>
      <c r="BL518">
        <v>110977</v>
      </c>
    </row>
    <row r="519" spans="1:64">
      <c r="A519" s="77">
        <v>4</v>
      </c>
      <c r="B519" s="78" t="s">
        <v>913</v>
      </c>
      <c r="C519" s="79" t="s">
        <v>915</v>
      </c>
      <c r="D519" s="79">
        <v>4.0999999999999996</v>
      </c>
      <c r="E519" s="78" t="s">
        <v>1410</v>
      </c>
      <c r="F519" s="79"/>
      <c r="G519" s="79"/>
      <c r="H519" s="33">
        <v>4301020106.7110004</v>
      </c>
      <c r="I519" s="31" t="s">
        <v>575</v>
      </c>
      <c r="J519">
        <f t="shared" si="8"/>
        <v>0</v>
      </c>
      <c r="N519">
        <v>-20778</v>
      </c>
      <c r="Q519">
        <v>-3650.15</v>
      </c>
      <c r="V519">
        <v>-1.26</v>
      </c>
      <c r="AB519">
        <v>-3406.21</v>
      </c>
      <c r="AE519">
        <v>-66092</v>
      </c>
      <c r="AM519">
        <v>-46981.75</v>
      </c>
      <c r="AO519">
        <v>-9289</v>
      </c>
      <c r="AU519">
        <v>-15969.26</v>
      </c>
      <c r="AV519">
        <v>-38021</v>
      </c>
      <c r="BC519">
        <v>2658.9</v>
      </c>
      <c r="BE519">
        <v>-74360.5</v>
      </c>
      <c r="BH519">
        <v>-15052.02</v>
      </c>
      <c r="BI519">
        <v>-24262</v>
      </c>
      <c r="BJ519">
        <v>-265</v>
      </c>
    </row>
    <row r="520" spans="1:64">
      <c r="A520" s="77">
        <v>4</v>
      </c>
      <c r="B520" s="78" t="s">
        <v>913</v>
      </c>
      <c r="C520" s="79" t="s">
        <v>915</v>
      </c>
      <c r="D520" s="79">
        <v>4.0999999999999996</v>
      </c>
      <c r="E520" s="78" t="s">
        <v>1410</v>
      </c>
      <c r="F520" s="79"/>
      <c r="G520" s="79"/>
      <c r="H520" s="33">
        <v>4301020106.7119999</v>
      </c>
      <c r="I520" s="31" t="s">
        <v>576</v>
      </c>
      <c r="J520">
        <f t="shared" si="8"/>
        <v>11271.99</v>
      </c>
      <c r="K520">
        <v>146315.09</v>
      </c>
      <c r="M520">
        <v>10511.07</v>
      </c>
      <c r="Q520">
        <v>25165</v>
      </c>
      <c r="S520">
        <v>6668.84</v>
      </c>
      <c r="U520">
        <v>383.18</v>
      </c>
      <c r="W520">
        <v>11271.99</v>
      </c>
      <c r="X520">
        <v>15684.21</v>
      </c>
      <c r="AA520">
        <v>7233.08</v>
      </c>
      <c r="AB520">
        <v>0</v>
      </c>
      <c r="AH520">
        <v>1252.44</v>
      </c>
      <c r="AI520">
        <v>1246.96</v>
      </c>
      <c r="AK520">
        <v>1886.89</v>
      </c>
      <c r="AM520">
        <v>13590</v>
      </c>
      <c r="AP520">
        <v>1572.4</v>
      </c>
      <c r="AQ520">
        <v>1920</v>
      </c>
      <c r="AS520">
        <v>0</v>
      </c>
      <c r="AT520">
        <v>3109.53</v>
      </c>
      <c r="AV520">
        <v>40045.68</v>
      </c>
      <c r="AX520">
        <v>1572.41</v>
      </c>
      <c r="AY520">
        <v>623.48</v>
      </c>
      <c r="AZ520">
        <v>1246.96</v>
      </c>
      <c r="BD520">
        <v>131841</v>
      </c>
      <c r="BE520">
        <v>12444.11</v>
      </c>
      <c r="BG520">
        <v>10407.09</v>
      </c>
      <c r="BH520">
        <v>8728.7099999999991</v>
      </c>
      <c r="BI520">
        <v>2595.86</v>
      </c>
      <c r="BK520">
        <v>101939.76</v>
      </c>
      <c r="BL520">
        <v>3671.18</v>
      </c>
    </row>
    <row r="521" spans="1:64">
      <c r="A521" s="77">
        <v>4</v>
      </c>
      <c r="B521" s="78" t="s">
        <v>913</v>
      </c>
      <c r="C521" s="79" t="s">
        <v>915</v>
      </c>
      <c r="D521" s="79">
        <v>4.0999999999999996</v>
      </c>
      <c r="E521" s="78" t="s">
        <v>1393</v>
      </c>
      <c r="F521" s="79"/>
      <c r="G521" s="79"/>
      <c r="H521" s="33">
        <v>4301020108.1009998</v>
      </c>
      <c r="I521" s="31" t="s">
        <v>577</v>
      </c>
      <c r="J521">
        <f t="shared" si="8"/>
        <v>0</v>
      </c>
      <c r="AV521">
        <v>336050</v>
      </c>
      <c r="AX521">
        <v>90</v>
      </c>
    </row>
    <row r="522" spans="1:64">
      <c r="A522" s="77">
        <v>4</v>
      </c>
      <c r="B522" s="78" t="s">
        <v>913</v>
      </c>
      <c r="C522" s="79" t="s">
        <v>915</v>
      </c>
      <c r="D522" s="79">
        <v>4.0999999999999996</v>
      </c>
      <c r="E522" s="78" t="s">
        <v>1393</v>
      </c>
      <c r="F522" s="79"/>
      <c r="G522" s="79"/>
      <c r="H522" s="33">
        <v>4301030102.1009998</v>
      </c>
      <c r="I522" s="31" t="s">
        <v>578</v>
      </c>
      <c r="J522">
        <f t="shared" si="8"/>
        <v>0</v>
      </c>
    </row>
    <row r="523" spans="1:64">
      <c r="A523" s="77">
        <v>4</v>
      </c>
      <c r="B523" s="78" t="s">
        <v>913</v>
      </c>
      <c r="C523" s="79" t="s">
        <v>915</v>
      </c>
      <c r="D523" s="79">
        <v>4.0999999999999996</v>
      </c>
      <c r="E523" s="78" t="s">
        <v>1393</v>
      </c>
      <c r="F523" s="79"/>
      <c r="G523" s="79"/>
      <c r="H523" s="33">
        <v>4301030104.1009998</v>
      </c>
      <c r="I523" s="31" t="s">
        <v>579</v>
      </c>
      <c r="J523">
        <f t="shared" si="8"/>
        <v>0</v>
      </c>
      <c r="Z523">
        <v>20150</v>
      </c>
      <c r="AB523">
        <v>37872</v>
      </c>
      <c r="AI523">
        <v>163975</v>
      </c>
      <c r="AN523">
        <v>200</v>
      </c>
    </row>
    <row r="524" spans="1:64">
      <c r="A524" s="77">
        <v>4</v>
      </c>
      <c r="B524" s="78" t="s">
        <v>913</v>
      </c>
      <c r="C524" s="79" t="s">
        <v>915</v>
      </c>
      <c r="D524" s="79">
        <v>4.0999999999999996</v>
      </c>
      <c r="E524" s="78" t="s">
        <v>1393</v>
      </c>
      <c r="F524" s="79"/>
      <c r="G524" s="79"/>
      <c r="H524" s="33">
        <v>4302010106.1009998</v>
      </c>
      <c r="I524" s="31" t="s">
        <v>580</v>
      </c>
      <c r="J524">
        <f t="shared" si="8"/>
        <v>77350</v>
      </c>
      <c r="L524">
        <v>616520</v>
      </c>
      <c r="M524">
        <v>321368</v>
      </c>
      <c r="N524">
        <v>438817</v>
      </c>
      <c r="O524">
        <v>513100</v>
      </c>
      <c r="P524">
        <v>789000</v>
      </c>
      <c r="Q524">
        <v>280800</v>
      </c>
      <c r="R524">
        <v>136125</v>
      </c>
      <c r="S524">
        <v>572200</v>
      </c>
      <c r="U524">
        <v>317180</v>
      </c>
      <c r="V524">
        <v>470500</v>
      </c>
      <c r="W524">
        <v>77350</v>
      </c>
      <c r="X524">
        <v>25056.7</v>
      </c>
      <c r="Y524">
        <v>46384.5</v>
      </c>
      <c r="Z524">
        <v>140850</v>
      </c>
      <c r="AA524">
        <v>545907.9</v>
      </c>
      <c r="AB524">
        <v>40418</v>
      </c>
      <c r="AC524">
        <v>73950</v>
      </c>
      <c r="AE524">
        <v>808787</v>
      </c>
      <c r="AG524">
        <v>285590</v>
      </c>
      <c r="AH524">
        <v>432500</v>
      </c>
      <c r="AI524">
        <v>235610</v>
      </c>
      <c r="AJ524">
        <v>34000</v>
      </c>
      <c r="AL524">
        <v>160010</v>
      </c>
      <c r="AN524">
        <v>4350</v>
      </c>
      <c r="AO524">
        <v>72000</v>
      </c>
      <c r="AP524">
        <v>6000</v>
      </c>
      <c r="AR524">
        <v>187770</v>
      </c>
      <c r="AT524">
        <v>316750</v>
      </c>
      <c r="AU524">
        <v>153246</v>
      </c>
      <c r="AW524">
        <v>1605</v>
      </c>
      <c r="AZ524">
        <v>96174.399999999994</v>
      </c>
      <c r="BA524">
        <v>371000</v>
      </c>
      <c r="BB524">
        <v>266511</v>
      </c>
      <c r="BF524">
        <v>317610</v>
      </c>
      <c r="BH524">
        <v>42900</v>
      </c>
      <c r="BK524">
        <v>289471.40000000002</v>
      </c>
    </row>
    <row r="525" spans="1:64">
      <c r="A525" s="77">
        <v>4</v>
      </c>
      <c r="B525" s="78" t="s">
        <v>913</v>
      </c>
      <c r="C525" s="79" t="s">
        <v>915</v>
      </c>
      <c r="D525" s="79">
        <v>4.0999999999999996</v>
      </c>
      <c r="E525" s="78" t="s">
        <v>1393</v>
      </c>
      <c r="F525" s="79"/>
      <c r="G525" s="79"/>
      <c r="H525" s="33">
        <v>4302010199.1009998</v>
      </c>
      <c r="I525" s="31" t="s">
        <v>581</v>
      </c>
      <c r="J525">
        <f t="shared" si="8"/>
        <v>125000</v>
      </c>
      <c r="K525">
        <v>4333238</v>
      </c>
      <c r="L525">
        <v>2620835.75</v>
      </c>
      <c r="M525">
        <v>2810477.64</v>
      </c>
      <c r="O525">
        <v>1620324</v>
      </c>
      <c r="P525">
        <v>418955</v>
      </c>
      <c r="Q525">
        <v>1105774</v>
      </c>
      <c r="R525">
        <v>2440579.98</v>
      </c>
      <c r="T525">
        <v>461508</v>
      </c>
      <c r="U525">
        <v>515265</v>
      </c>
      <c r="V525">
        <v>4446883.9800000004</v>
      </c>
      <c r="W525">
        <v>125000</v>
      </c>
      <c r="X525">
        <v>504564.29</v>
      </c>
      <c r="Y525">
        <v>528820.72</v>
      </c>
      <c r="Z525">
        <v>537597.92000000004</v>
      </c>
      <c r="AB525">
        <v>718118.02</v>
      </c>
      <c r="AC525">
        <v>648380.94999999995</v>
      </c>
      <c r="AD525">
        <v>803838.81</v>
      </c>
      <c r="AE525">
        <v>6089993.0300000003</v>
      </c>
      <c r="AF525">
        <v>1160429.76</v>
      </c>
      <c r="AG525">
        <v>3282798.64</v>
      </c>
      <c r="AH525">
        <v>1381112</v>
      </c>
      <c r="AI525">
        <v>1787725.7</v>
      </c>
      <c r="AJ525">
        <v>1571122.47</v>
      </c>
      <c r="AL525">
        <v>824100</v>
      </c>
      <c r="AM525">
        <v>1388475.58</v>
      </c>
      <c r="AO525">
        <v>1666628.59</v>
      </c>
      <c r="AP525">
        <v>923491</v>
      </c>
      <c r="AQ525">
        <v>2636272.59</v>
      </c>
      <c r="AR525">
        <v>620500</v>
      </c>
      <c r="AS525">
        <v>1235042.18</v>
      </c>
      <c r="AT525">
        <v>1285725.95</v>
      </c>
      <c r="AU525">
        <v>652337.14</v>
      </c>
      <c r="AV525">
        <v>1405911.53</v>
      </c>
      <c r="AW525">
        <v>1317329.04</v>
      </c>
      <c r="AX525">
        <v>0</v>
      </c>
      <c r="AY525">
        <v>1901284.28</v>
      </c>
      <c r="AZ525">
        <v>2280668.7400000002</v>
      </c>
      <c r="BA525">
        <v>1260272.43</v>
      </c>
      <c r="BB525">
        <v>1153341.49</v>
      </c>
      <c r="BD525">
        <v>1169191.23</v>
      </c>
      <c r="BG525">
        <v>484052.2</v>
      </c>
      <c r="BH525">
        <v>2688210.68</v>
      </c>
      <c r="BI525">
        <v>508982.37</v>
      </c>
      <c r="BK525">
        <v>321805</v>
      </c>
      <c r="BL525">
        <v>130997</v>
      </c>
    </row>
    <row r="526" spans="1:64">
      <c r="A526" s="89">
        <v>4</v>
      </c>
      <c r="B526" s="90" t="s">
        <v>913</v>
      </c>
      <c r="C526" s="91" t="s">
        <v>915</v>
      </c>
      <c r="D526" s="91">
        <v>4.2</v>
      </c>
      <c r="E526" s="90" t="s">
        <v>1485</v>
      </c>
      <c r="F526" s="91"/>
      <c r="G526" s="91"/>
      <c r="H526" s="66">
        <v>4302020107.1009998</v>
      </c>
      <c r="I526" s="67" t="s">
        <v>582</v>
      </c>
      <c r="J526">
        <f t="shared" si="8"/>
        <v>0</v>
      </c>
      <c r="M526">
        <v>3092964.88</v>
      </c>
      <c r="O526">
        <v>1139500</v>
      </c>
      <c r="R526">
        <v>478500</v>
      </c>
      <c r="S526">
        <v>1199500</v>
      </c>
      <c r="U526">
        <v>1139500</v>
      </c>
      <c r="V526">
        <v>1139500</v>
      </c>
      <c r="AK526">
        <v>300652</v>
      </c>
      <c r="AP526">
        <v>40645</v>
      </c>
    </row>
    <row r="527" spans="1:64">
      <c r="A527" s="89">
        <v>4</v>
      </c>
      <c r="B527" s="90" t="s">
        <v>913</v>
      </c>
      <c r="C527" s="91" t="s">
        <v>915</v>
      </c>
      <c r="D527" s="91">
        <v>4.2</v>
      </c>
      <c r="E527" s="90" t="s">
        <v>1485</v>
      </c>
      <c r="F527" s="91"/>
      <c r="G527" s="91"/>
      <c r="H527" s="66">
        <v>4302020199.1009998</v>
      </c>
      <c r="I527" s="67" t="s">
        <v>583</v>
      </c>
      <c r="J527">
        <f t="shared" si="8"/>
        <v>0</v>
      </c>
      <c r="BC527">
        <v>1060935.2</v>
      </c>
    </row>
    <row r="528" spans="1:64">
      <c r="A528" s="89">
        <v>4</v>
      </c>
      <c r="B528" s="90" t="s">
        <v>913</v>
      </c>
      <c r="C528" s="91" t="s">
        <v>915</v>
      </c>
      <c r="D528" s="91">
        <v>4.0999999999999996</v>
      </c>
      <c r="E528" s="90" t="s">
        <v>1393</v>
      </c>
      <c r="F528" s="91"/>
      <c r="G528" s="91"/>
      <c r="H528" s="66">
        <v>4302030101.1009998</v>
      </c>
      <c r="I528" s="67" t="s">
        <v>584</v>
      </c>
      <c r="J528">
        <f t="shared" si="8"/>
        <v>2746881</v>
      </c>
      <c r="K528">
        <v>17841387.43</v>
      </c>
      <c r="L528">
        <v>94100</v>
      </c>
      <c r="M528">
        <v>115588</v>
      </c>
      <c r="O528">
        <v>345172.75</v>
      </c>
      <c r="P528">
        <v>618532</v>
      </c>
      <c r="Q528">
        <v>129990</v>
      </c>
      <c r="R528">
        <v>731002</v>
      </c>
      <c r="S528">
        <v>131790.13</v>
      </c>
      <c r="T528">
        <v>1200</v>
      </c>
      <c r="U528">
        <v>175119</v>
      </c>
      <c r="V528">
        <v>37935.18</v>
      </c>
      <c r="W528">
        <v>2746881</v>
      </c>
      <c r="X528">
        <v>917121.99</v>
      </c>
      <c r="Y528">
        <v>657140</v>
      </c>
      <c r="Z528">
        <v>517374.25</v>
      </c>
      <c r="AA528">
        <v>517005.5</v>
      </c>
      <c r="AB528">
        <v>5863644.0999999996</v>
      </c>
      <c r="AC528">
        <v>709247.51</v>
      </c>
      <c r="AD528">
        <v>388099</v>
      </c>
      <c r="AE528">
        <v>40508281.539999999</v>
      </c>
      <c r="AF528">
        <v>77461</v>
      </c>
      <c r="AG528">
        <v>417067.72</v>
      </c>
      <c r="AH528">
        <v>4225778.5199999996</v>
      </c>
      <c r="AI528">
        <v>1927903.87</v>
      </c>
      <c r="AJ528">
        <v>122074</v>
      </c>
      <c r="AK528">
        <v>3219282.97</v>
      </c>
      <c r="AL528">
        <v>292017.83</v>
      </c>
      <c r="AM528">
        <v>599956.41</v>
      </c>
      <c r="AN528">
        <v>415754.74</v>
      </c>
      <c r="AO528">
        <v>379580</v>
      </c>
      <c r="AP528">
        <v>1066359.8999999999</v>
      </c>
      <c r="AQ528">
        <v>83620</v>
      </c>
      <c r="AR528">
        <v>221250</v>
      </c>
      <c r="AS528">
        <v>10018670.91</v>
      </c>
      <c r="AT528">
        <v>2975302.26</v>
      </c>
      <c r="AU528">
        <v>694202.99</v>
      </c>
      <c r="AV528">
        <v>2082415.77</v>
      </c>
      <c r="AW528">
        <v>292904</v>
      </c>
      <c r="AX528">
        <v>122528</v>
      </c>
      <c r="AY528">
        <v>3085646</v>
      </c>
      <c r="AZ528">
        <v>3767183.3599999999</v>
      </c>
      <c r="BA528">
        <v>345572.55</v>
      </c>
      <c r="BB528">
        <v>204879.43</v>
      </c>
      <c r="BD528">
        <v>718102</v>
      </c>
      <c r="BE528">
        <v>10814908.23</v>
      </c>
      <c r="BF528">
        <v>312962.69</v>
      </c>
      <c r="BG528">
        <v>111995.11</v>
      </c>
      <c r="BH528">
        <v>807493.07</v>
      </c>
      <c r="BI528">
        <v>172722.26</v>
      </c>
      <c r="BJ528">
        <v>172514.85</v>
      </c>
      <c r="BK528">
        <v>295404.5</v>
      </c>
      <c r="BL528">
        <v>84812</v>
      </c>
    </row>
    <row r="529" spans="1:64">
      <c r="A529" s="89">
        <v>4</v>
      </c>
      <c r="B529" s="90" t="s">
        <v>913</v>
      </c>
      <c r="C529" s="91" t="s">
        <v>915</v>
      </c>
      <c r="D529" s="91">
        <v>4.0999999999999996</v>
      </c>
      <c r="E529" s="90" t="s">
        <v>1393</v>
      </c>
      <c r="F529" s="91"/>
      <c r="G529" s="91"/>
      <c r="H529" s="66">
        <v>4302030101.1020002</v>
      </c>
      <c r="I529" s="67" t="s">
        <v>585</v>
      </c>
      <c r="J529">
        <f t="shared" si="8"/>
        <v>2434261.6800000002</v>
      </c>
      <c r="K529">
        <v>33184985.859999999</v>
      </c>
      <c r="L529">
        <v>1348650</v>
      </c>
      <c r="M529">
        <v>1349410.88</v>
      </c>
      <c r="N529">
        <v>36008.99</v>
      </c>
      <c r="O529">
        <v>2342000</v>
      </c>
      <c r="P529">
        <v>461240</v>
      </c>
      <c r="Q529">
        <v>1767356.85</v>
      </c>
      <c r="R529">
        <v>1543740.3</v>
      </c>
      <c r="S529">
        <v>54000</v>
      </c>
      <c r="T529">
        <v>1050100</v>
      </c>
      <c r="U529">
        <v>147872.34</v>
      </c>
      <c r="V529">
        <v>354668.04</v>
      </c>
      <c r="W529">
        <v>2434261.6800000002</v>
      </c>
      <c r="X529">
        <v>1384485.33</v>
      </c>
      <c r="Y529">
        <v>111703</v>
      </c>
      <c r="AA529">
        <v>1903001.55</v>
      </c>
      <c r="AB529">
        <v>18070073</v>
      </c>
      <c r="AC529">
        <v>412600</v>
      </c>
      <c r="AD529">
        <v>572480</v>
      </c>
      <c r="AE529">
        <v>27551232.300000001</v>
      </c>
      <c r="AG529">
        <v>1530433.4</v>
      </c>
      <c r="AH529">
        <v>1205699</v>
      </c>
      <c r="AI529">
        <v>5946321.4900000002</v>
      </c>
      <c r="AJ529">
        <v>23396.47</v>
      </c>
      <c r="AK529">
        <v>2579003.2999999998</v>
      </c>
      <c r="AL529">
        <v>2234926.19</v>
      </c>
      <c r="AM529">
        <v>32128184.93</v>
      </c>
      <c r="AO529">
        <v>2886709.26</v>
      </c>
      <c r="AP529">
        <v>1869150.8</v>
      </c>
      <c r="AQ529">
        <v>1951944.77</v>
      </c>
      <c r="AR529">
        <v>205347.92</v>
      </c>
      <c r="AS529">
        <v>183928255.63999999</v>
      </c>
      <c r="AT529">
        <v>1944167</v>
      </c>
      <c r="AU529">
        <v>623026.92000000004</v>
      </c>
      <c r="AV529">
        <v>1425677.06</v>
      </c>
      <c r="AW529">
        <v>3490204.52</v>
      </c>
      <c r="AY529">
        <v>1235969.47</v>
      </c>
      <c r="BA529">
        <v>821076.24</v>
      </c>
      <c r="BB529">
        <v>892936.14</v>
      </c>
      <c r="BD529">
        <v>7799.2</v>
      </c>
      <c r="BE529">
        <v>44227587.350000001</v>
      </c>
      <c r="BF529">
        <v>6023800</v>
      </c>
      <c r="BG529">
        <v>33080</v>
      </c>
      <c r="BI529">
        <v>60000</v>
      </c>
      <c r="BJ529">
        <v>1025873.04</v>
      </c>
      <c r="BK529">
        <v>1314651.25</v>
      </c>
      <c r="BL529">
        <v>429770.2</v>
      </c>
    </row>
    <row r="530" spans="1:64">
      <c r="A530" s="77">
        <v>4</v>
      </c>
      <c r="B530" s="78" t="s">
        <v>913</v>
      </c>
      <c r="C530" s="79" t="s">
        <v>915</v>
      </c>
      <c r="D530" s="79">
        <v>4.2</v>
      </c>
      <c r="E530" s="78" t="s">
        <v>1603</v>
      </c>
      <c r="F530" s="79"/>
      <c r="G530" s="79"/>
      <c r="H530" s="33">
        <v>4302040101.1009998</v>
      </c>
      <c r="I530" s="31" t="s">
        <v>586</v>
      </c>
      <c r="J530">
        <f t="shared" si="8"/>
        <v>0</v>
      </c>
      <c r="AS530">
        <v>17052000</v>
      </c>
      <c r="BC530">
        <v>974601.51</v>
      </c>
    </row>
    <row r="531" spans="1:64">
      <c r="A531" s="77">
        <v>4</v>
      </c>
      <c r="B531" s="78" t="s">
        <v>913</v>
      </c>
      <c r="C531" s="79" t="s">
        <v>915</v>
      </c>
      <c r="D531" s="79">
        <v>4.0999999999999996</v>
      </c>
      <c r="E531" s="78" t="s">
        <v>1393</v>
      </c>
      <c r="F531" s="79"/>
      <c r="G531" s="79"/>
      <c r="H531" s="33">
        <v>4303010101.1009998</v>
      </c>
      <c r="I531" s="31" t="s">
        <v>587</v>
      </c>
      <c r="J531">
        <f t="shared" si="8"/>
        <v>159337.07</v>
      </c>
      <c r="K531">
        <v>602097.62</v>
      </c>
      <c r="L531">
        <v>96926.87</v>
      </c>
      <c r="M531">
        <v>82104.55</v>
      </c>
      <c r="N531">
        <v>118735.81</v>
      </c>
      <c r="O531">
        <v>182491.61</v>
      </c>
      <c r="P531">
        <v>160368.81</v>
      </c>
      <c r="Q531">
        <v>193079.6</v>
      </c>
      <c r="R531">
        <v>102321.14</v>
      </c>
      <c r="S531">
        <v>110285.3</v>
      </c>
      <c r="T531">
        <v>140330.56</v>
      </c>
      <c r="U531">
        <v>89980.63</v>
      </c>
      <c r="V531">
        <v>49041.59</v>
      </c>
      <c r="W531">
        <v>159337.07</v>
      </c>
      <c r="X531">
        <v>61078.080000000002</v>
      </c>
      <c r="Y531">
        <v>46401.22</v>
      </c>
      <c r="Z531">
        <v>102852.88</v>
      </c>
      <c r="AA531">
        <v>168931.77</v>
      </c>
      <c r="AB531">
        <v>127573.02</v>
      </c>
      <c r="AC531">
        <v>48996.05</v>
      </c>
      <c r="AD531">
        <v>52020.33</v>
      </c>
      <c r="AE531">
        <v>3113378.78</v>
      </c>
      <c r="AF531">
        <v>38625.71</v>
      </c>
      <c r="AG531">
        <v>186321.12</v>
      </c>
      <c r="AH531">
        <v>224844.57</v>
      </c>
      <c r="AI531">
        <v>264908.39</v>
      </c>
      <c r="AJ531">
        <v>87114.54</v>
      </c>
      <c r="AK531">
        <v>227674.49</v>
      </c>
      <c r="AL531">
        <v>112087.47</v>
      </c>
      <c r="AM531">
        <v>160691.10999999999</v>
      </c>
      <c r="AN531">
        <v>190534.49</v>
      </c>
      <c r="AO531">
        <v>274601.28999999998</v>
      </c>
      <c r="AP531">
        <v>87164.72</v>
      </c>
      <c r="AQ531">
        <v>162136.54</v>
      </c>
      <c r="AR531">
        <v>141305.26999999999</v>
      </c>
      <c r="AS531">
        <v>643940.12</v>
      </c>
      <c r="AT531">
        <v>121253.95</v>
      </c>
      <c r="AU531">
        <v>99998</v>
      </c>
      <c r="AV531">
        <v>184389.86</v>
      </c>
      <c r="AW531">
        <v>74692.800000000003</v>
      </c>
      <c r="AX531">
        <v>86027.56</v>
      </c>
      <c r="AY531">
        <v>36156.089999999997</v>
      </c>
      <c r="AZ531">
        <v>103644.7</v>
      </c>
      <c r="BA531">
        <v>27074.27</v>
      </c>
      <c r="BB531">
        <v>51494.3</v>
      </c>
      <c r="BC531">
        <v>257197.58</v>
      </c>
      <c r="BD531">
        <v>54702.31</v>
      </c>
      <c r="BE531">
        <v>685354.24</v>
      </c>
      <c r="BF531">
        <v>135293.47</v>
      </c>
      <c r="BG531">
        <v>57585.99</v>
      </c>
      <c r="BH531">
        <v>96645.51</v>
      </c>
      <c r="BI531">
        <v>25608.52</v>
      </c>
      <c r="BJ531">
        <v>156340.21</v>
      </c>
      <c r="BK531">
        <v>104669.51</v>
      </c>
      <c r="BL531">
        <v>61624.62</v>
      </c>
    </row>
    <row r="532" spans="1:64">
      <c r="A532" s="77">
        <v>4</v>
      </c>
      <c r="B532" s="78" t="s">
        <v>913</v>
      </c>
      <c r="C532" s="79" t="s">
        <v>915</v>
      </c>
      <c r="D532" s="79">
        <v>4.0999999999999996</v>
      </c>
      <c r="E532" s="78" t="s">
        <v>1393</v>
      </c>
      <c r="F532" s="79"/>
      <c r="G532" s="79"/>
      <c r="H532" s="33">
        <v>4306010104.1009998</v>
      </c>
      <c r="I532" s="31" t="s">
        <v>463</v>
      </c>
      <c r="J532">
        <f t="shared" si="8"/>
        <v>0</v>
      </c>
    </row>
    <row r="533" spans="1:64">
      <c r="A533" s="77">
        <v>4</v>
      </c>
      <c r="B533" s="78" t="s">
        <v>913</v>
      </c>
      <c r="C533" s="79" t="s">
        <v>915</v>
      </c>
      <c r="D533" s="79">
        <v>4.0999999999999996</v>
      </c>
      <c r="E533" s="78" t="s">
        <v>1393</v>
      </c>
      <c r="F533" s="79"/>
      <c r="G533" s="79"/>
      <c r="H533" s="33">
        <v>4306010110.1009998</v>
      </c>
      <c r="I533" s="31" t="s">
        <v>464</v>
      </c>
      <c r="J533">
        <f t="shared" si="8"/>
        <v>21745</v>
      </c>
      <c r="M533">
        <v>48400</v>
      </c>
      <c r="P533">
        <v>36500</v>
      </c>
      <c r="Q533">
        <v>2600</v>
      </c>
      <c r="W533">
        <v>21745</v>
      </c>
      <c r="X533">
        <v>1347.62</v>
      </c>
      <c r="Z533">
        <v>47680</v>
      </c>
      <c r="AB533">
        <v>19000</v>
      </c>
      <c r="AE533">
        <v>54272</v>
      </c>
      <c r="AW533">
        <v>3760</v>
      </c>
      <c r="BB533">
        <v>4255</v>
      </c>
      <c r="BC533">
        <v>38578.53</v>
      </c>
      <c r="BE533">
        <v>65000</v>
      </c>
      <c r="BF533">
        <v>4150</v>
      </c>
      <c r="BH533">
        <v>2000</v>
      </c>
      <c r="BI533">
        <v>56169</v>
      </c>
      <c r="BJ533">
        <v>18900</v>
      </c>
      <c r="BL533">
        <v>15500</v>
      </c>
    </row>
    <row r="534" spans="1:64">
      <c r="A534" s="77">
        <v>4</v>
      </c>
      <c r="B534" s="78" t="s">
        <v>913</v>
      </c>
      <c r="C534" s="79" t="s">
        <v>915</v>
      </c>
      <c r="D534" s="79">
        <v>4.0999999999999996</v>
      </c>
      <c r="E534" s="78" t="s">
        <v>1393</v>
      </c>
      <c r="F534" s="79"/>
      <c r="G534" s="79"/>
      <c r="H534" s="33">
        <v>4306010110.1020002</v>
      </c>
      <c r="I534" s="31" t="s">
        <v>588</v>
      </c>
      <c r="J534">
        <f t="shared" si="8"/>
        <v>0</v>
      </c>
      <c r="M534">
        <v>5900</v>
      </c>
      <c r="AA534">
        <v>16190</v>
      </c>
      <c r="AE534">
        <v>67036</v>
      </c>
      <c r="BK534">
        <v>400</v>
      </c>
    </row>
    <row r="535" spans="1:64">
      <c r="A535" s="77">
        <v>4</v>
      </c>
      <c r="B535" s="78" t="s">
        <v>913</v>
      </c>
      <c r="C535" s="79" t="s">
        <v>915</v>
      </c>
      <c r="D535" s="79">
        <v>4.0999999999999996</v>
      </c>
      <c r="E535" s="78" t="s">
        <v>1607</v>
      </c>
      <c r="F535" s="79"/>
      <c r="G535" s="79"/>
      <c r="H535" s="33">
        <v>4307010103.2010002</v>
      </c>
      <c r="I535" s="31" t="s">
        <v>589</v>
      </c>
      <c r="J535">
        <f t="shared" si="8"/>
        <v>276872848.08999997</v>
      </c>
      <c r="K535">
        <v>358109317.82999998</v>
      </c>
      <c r="L535">
        <v>22350025.469999999</v>
      </c>
      <c r="M535">
        <v>37263087.850000001</v>
      </c>
      <c r="N535">
        <v>49964947.259999998</v>
      </c>
      <c r="O535">
        <v>71781006.260000005</v>
      </c>
      <c r="P535">
        <v>57032083.5</v>
      </c>
      <c r="Q535">
        <v>55283839.539999999</v>
      </c>
      <c r="R535">
        <v>34507592.020000003</v>
      </c>
      <c r="S535">
        <v>31802676.66</v>
      </c>
      <c r="T535">
        <v>24306622.27</v>
      </c>
      <c r="U535">
        <v>25134396.920000002</v>
      </c>
      <c r="V535">
        <v>14882005.039999999</v>
      </c>
      <c r="W535">
        <v>276872848.08999997</v>
      </c>
      <c r="X535">
        <v>41592030</v>
      </c>
      <c r="Y535">
        <v>41492594.490000002</v>
      </c>
      <c r="Z535">
        <v>44705881.009999998</v>
      </c>
      <c r="AA535">
        <v>67922907.599999994</v>
      </c>
      <c r="AB535">
        <v>55212465.57</v>
      </c>
      <c r="AC535">
        <v>12330600</v>
      </c>
      <c r="AD535">
        <v>9200368.7100000009</v>
      </c>
      <c r="AE535">
        <v>624478501.88</v>
      </c>
      <c r="AF535">
        <v>35049955.329999998</v>
      </c>
      <c r="AG535">
        <v>57846738.630000003</v>
      </c>
      <c r="AH535">
        <v>50126316.990000002</v>
      </c>
      <c r="AI535">
        <v>76004603.420000002</v>
      </c>
      <c r="AJ535">
        <v>34813444.350000001</v>
      </c>
      <c r="AK535">
        <v>80845293.650000006</v>
      </c>
      <c r="AL535">
        <v>50760256.030000001</v>
      </c>
      <c r="AM535">
        <v>53553862.109999999</v>
      </c>
      <c r="AN535">
        <v>39596678.880000003</v>
      </c>
      <c r="AO535">
        <v>82192184.959999993</v>
      </c>
      <c r="AP535">
        <v>41017706.600000001</v>
      </c>
      <c r="AQ535">
        <v>28013045.710000001</v>
      </c>
      <c r="AR535">
        <v>12403297.449999999</v>
      </c>
      <c r="AS535">
        <v>357786872.17000002</v>
      </c>
      <c r="AT535">
        <v>33730803.079999998</v>
      </c>
      <c r="AU535">
        <v>39650555.359999999</v>
      </c>
      <c r="AV535">
        <v>73228338.359999999</v>
      </c>
      <c r="AW535">
        <v>43001542.719999999</v>
      </c>
      <c r="AX535">
        <v>38307298.060000002</v>
      </c>
      <c r="AY535">
        <v>39588134.359999999</v>
      </c>
      <c r="AZ535">
        <v>90822987.5</v>
      </c>
      <c r="BA535">
        <v>33774762.43</v>
      </c>
      <c r="BB535">
        <v>13762722.039999999</v>
      </c>
      <c r="BD535">
        <v>11731068.390000001</v>
      </c>
      <c r="BE535">
        <v>251514479.03</v>
      </c>
      <c r="BF535">
        <v>73041661.359999999</v>
      </c>
      <c r="BG535">
        <v>38721040.810000002</v>
      </c>
      <c r="BH535">
        <v>62656784.109999999</v>
      </c>
      <c r="BI535">
        <v>20096427.239999998</v>
      </c>
      <c r="BJ535">
        <v>46318281.200000003</v>
      </c>
      <c r="BK535">
        <v>47709501.579999998</v>
      </c>
      <c r="BL535">
        <v>29547090</v>
      </c>
    </row>
    <row r="536" spans="1:64">
      <c r="A536" s="89">
        <v>4</v>
      </c>
      <c r="B536" s="90" t="s">
        <v>913</v>
      </c>
      <c r="C536" s="91" t="s">
        <v>915</v>
      </c>
      <c r="D536" s="91">
        <v>4.2</v>
      </c>
      <c r="E536" s="90" t="s">
        <v>1485</v>
      </c>
      <c r="F536" s="91"/>
      <c r="G536" s="91"/>
      <c r="H536" s="66">
        <v>4307010104.1009998</v>
      </c>
      <c r="I536" s="67" t="s">
        <v>590</v>
      </c>
      <c r="J536">
        <f t="shared" si="8"/>
        <v>29141025.050000001</v>
      </c>
      <c r="K536">
        <v>45761350</v>
      </c>
      <c r="W536">
        <v>29141025.050000001</v>
      </c>
      <c r="AE536">
        <v>374411240</v>
      </c>
      <c r="AQ536">
        <v>189900</v>
      </c>
      <c r="AS536">
        <v>49333747.710000001</v>
      </c>
      <c r="BE536">
        <v>123573488</v>
      </c>
      <c r="BI536">
        <v>374750</v>
      </c>
    </row>
    <row r="537" spans="1:64">
      <c r="A537" s="77">
        <v>4</v>
      </c>
      <c r="B537" s="78" t="s">
        <v>913</v>
      </c>
      <c r="C537" s="79" t="s">
        <v>915</v>
      </c>
      <c r="D537" s="79">
        <v>4.0999999999999996</v>
      </c>
      <c r="E537" s="78" t="s">
        <v>1393</v>
      </c>
      <c r="F537" s="79"/>
      <c r="G537" s="79"/>
      <c r="H537" s="33">
        <v>4307010105.1009998</v>
      </c>
      <c r="I537" s="31" t="s">
        <v>591</v>
      </c>
      <c r="J537">
        <f t="shared" si="8"/>
        <v>17196790.390000001</v>
      </c>
      <c r="K537">
        <v>27084548.120000001</v>
      </c>
      <c r="L537">
        <v>5042.3999999999996</v>
      </c>
      <c r="O537">
        <v>34820.519999999997</v>
      </c>
      <c r="P537">
        <v>4388.3999999999996</v>
      </c>
      <c r="S537">
        <v>10084.799999999999</v>
      </c>
      <c r="W537">
        <v>17196790.390000001</v>
      </c>
      <c r="X537">
        <v>60474.73</v>
      </c>
      <c r="AB537">
        <v>40093.620000000003</v>
      </c>
      <c r="AE537">
        <v>50046213.859999999</v>
      </c>
      <c r="AK537">
        <v>562562.5</v>
      </c>
      <c r="AS537">
        <v>33772764.030000001</v>
      </c>
      <c r="AT537">
        <v>36894.800000000003</v>
      </c>
      <c r="AV537">
        <v>14797.36</v>
      </c>
      <c r="AW537">
        <v>47502.080000000002</v>
      </c>
      <c r="AX537">
        <v>93230</v>
      </c>
      <c r="AZ537">
        <v>123902.21</v>
      </c>
      <c r="BB537">
        <v>1206926</v>
      </c>
      <c r="BC537">
        <v>10006068.23</v>
      </c>
      <c r="BD537">
        <v>523759.72</v>
      </c>
      <c r="BE537">
        <v>12503745.369999999</v>
      </c>
      <c r="BF537">
        <v>8100</v>
      </c>
      <c r="BG537">
        <v>1627859.69</v>
      </c>
      <c r="BI537">
        <v>78504.36</v>
      </c>
      <c r="BJ537">
        <v>759420</v>
      </c>
      <c r="BK537">
        <v>36574.81</v>
      </c>
    </row>
    <row r="538" spans="1:64">
      <c r="A538" s="77">
        <v>4</v>
      </c>
      <c r="B538" s="78" t="s">
        <v>913</v>
      </c>
      <c r="C538" s="79" t="s">
        <v>915</v>
      </c>
      <c r="D538" s="79">
        <v>4.0999999999999996</v>
      </c>
      <c r="E538" s="78" t="s">
        <v>1393</v>
      </c>
      <c r="F538" s="79"/>
      <c r="G538" s="79"/>
      <c r="H538" s="33">
        <v>4307010106.1009998</v>
      </c>
      <c r="I538" s="31" t="s">
        <v>592</v>
      </c>
      <c r="J538">
        <f t="shared" si="8"/>
        <v>75352</v>
      </c>
      <c r="W538">
        <v>75352</v>
      </c>
      <c r="AE538">
        <v>150000</v>
      </c>
      <c r="AS538">
        <v>17423050</v>
      </c>
      <c r="BE538">
        <v>4116000</v>
      </c>
    </row>
    <row r="539" spans="1:64">
      <c r="A539" s="77">
        <v>4</v>
      </c>
      <c r="B539" s="78" t="s">
        <v>913</v>
      </c>
      <c r="C539" s="79" t="s">
        <v>915</v>
      </c>
      <c r="D539" s="79">
        <v>4.0999999999999996</v>
      </c>
      <c r="E539" s="78" t="s">
        <v>1393</v>
      </c>
      <c r="F539" s="79"/>
      <c r="G539" s="79"/>
      <c r="H539" s="33">
        <v>4307010107.1009998</v>
      </c>
      <c r="I539" s="31" t="s">
        <v>593</v>
      </c>
      <c r="J539">
        <f t="shared" si="8"/>
        <v>0</v>
      </c>
      <c r="BC539">
        <v>257160</v>
      </c>
    </row>
    <row r="540" spans="1:64">
      <c r="A540" s="77">
        <v>4</v>
      </c>
      <c r="B540" s="78" t="s">
        <v>913</v>
      </c>
      <c r="C540" s="79" t="s">
        <v>915</v>
      </c>
      <c r="D540" s="79">
        <v>4.0999999999999996</v>
      </c>
      <c r="E540" s="78" t="s">
        <v>1393</v>
      </c>
      <c r="F540" s="79"/>
      <c r="G540" s="79"/>
      <c r="H540" s="33">
        <v>4307010108.1009998</v>
      </c>
      <c r="I540" s="31" t="s">
        <v>594</v>
      </c>
      <c r="J540">
        <f t="shared" si="8"/>
        <v>16015871.359999999</v>
      </c>
      <c r="K540">
        <v>26813667.449999999</v>
      </c>
      <c r="L540">
        <v>822585.75</v>
      </c>
      <c r="M540">
        <v>1648214.37</v>
      </c>
      <c r="N540">
        <v>1838969.23</v>
      </c>
      <c r="O540">
        <v>3562762.64</v>
      </c>
      <c r="P540">
        <v>2412999.2799999998</v>
      </c>
      <c r="Q540">
        <v>3130612.56</v>
      </c>
      <c r="R540">
        <v>1446144.32</v>
      </c>
      <c r="S540">
        <v>1228904.96</v>
      </c>
      <c r="T540">
        <v>1405048.88</v>
      </c>
      <c r="U540">
        <v>1051158.6000000001</v>
      </c>
      <c r="V540">
        <v>617700.64</v>
      </c>
      <c r="W540">
        <v>16015871.359999999</v>
      </c>
      <c r="X540">
        <v>1760299.3</v>
      </c>
      <c r="Y540">
        <v>1700468.33</v>
      </c>
      <c r="Z540">
        <v>2099907.0099999998</v>
      </c>
      <c r="AA540">
        <v>1958029.94</v>
      </c>
      <c r="AB540">
        <v>2191938.7200000002</v>
      </c>
      <c r="AD540">
        <v>390648.27</v>
      </c>
      <c r="AE540">
        <v>39265691.899999999</v>
      </c>
      <c r="AF540">
        <v>2494367.6</v>
      </c>
      <c r="AG540">
        <v>2345165.21</v>
      </c>
      <c r="AH540">
        <v>2208689.4300000002</v>
      </c>
      <c r="AI540">
        <v>3336284.6</v>
      </c>
      <c r="AJ540">
        <v>1232156.8999999999</v>
      </c>
      <c r="AK540">
        <v>8894226.5600000005</v>
      </c>
      <c r="AL540">
        <v>2427621.0299999998</v>
      </c>
      <c r="AM540">
        <v>2431955.77</v>
      </c>
      <c r="AN540">
        <v>1547159</v>
      </c>
      <c r="AO540">
        <v>3613183.51</v>
      </c>
      <c r="AP540">
        <v>1643040.23</v>
      </c>
      <c r="AQ540">
        <v>1239302.6000000001</v>
      </c>
      <c r="AR540">
        <v>573229.53</v>
      </c>
      <c r="AS540">
        <v>24630958.670000002</v>
      </c>
      <c r="AT540">
        <v>1294229.6599999999</v>
      </c>
      <c r="AU540">
        <v>2158780.13</v>
      </c>
      <c r="AV540">
        <v>2611097.9900000002</v>
      </c>
      <c r="AW540">
        <v>1886378.03</v>
      </c>
      <c r="AX540">
        <v>168896.7</v>
      </c>
      <c r="AZ540">
        <v>3949714.03</v>
      </c>
      <c r="BA540">
        <v>1479144.93</v>
      </c>
      <c r="BB540">
        <v>517456.22</v>
      </c>
      <c r="BE540">
        <v>23750895.010000002</v>
      </c>
      <c r="BF540">
        <v>7130319</v>
      </c>
      <c r="BG540">
        <v>9879792.0999999996</v>
      </c>
      <c r="BH540">
        <v>2646013.04</v>
      </c>
      <c r="BI540">
        <v>1154768.19</v>
      </c>
      <c r="BJ540">
        <v>2682488.4</v>
      </c>
      <c r="BK540">
        <v>2064901.54</v>
      </c>
      <c r="BL540">
        <v>1077340.1000000001</v>
      </c>
    </row>
    <row r="541" spans="1:64">
      <c r="A541" s="77">
        <v>4</v>
      </c>
      <c r="B541" s="78" t="s">
        <v>913</v>
      </c>
      <c r="C541" s="79" t="s">
        <v>915</v>
      </c>
      <c r="D541" s="79">
        <v>4.0999999999999996</v>
      </c>
      <c r="E541" s="78" t="s">
        <v>1393</v>
      </c>
      <c r="F541" s="79"/>
      <c r="G541" s="79"/>
      <c r="H541" s="33">
        <v>4307010110.1009998</v>
      </c>
      <c r="I541" s="31" t="s">
        <v>595</v>
      </c>
      <c r="J541">
        <f t="shared" si="8"/>
        <v>16074000</v>
      </c>
      <c r="K541">
        <v>11420200</v>
      </c>
      <c r="W541">
        <v>16074000</v>
      </c>
      <c r="AS541">
        <v>7788279.9000000004</v>
      </c>
      <c r="BE541">
        <v>11529800</v>
      </c>
    </row>
    <row r="542" spans="1:64">
      <c r="A542" s="77">
        <v>4</v>
      </c>
      <c r="B542" s="78" t="s">
        <v>913</v>
      </c>
      <c r="C542" s="79" t="s">
        <v>915</v>
      </c>
      <c r="D542" s="79">
        <v>4.2</v>
      </c>
      <c r="E542" s="78" t="s">
        <v>1603</v>
      </c>
      <c r="F542" s="79"/>
      <c r="G542" s="79"/>
      <c r="H542" s="34">
        <v>4307010112.1009998</v>
      </c>
      <c r="I542" s="35" t="s">
        <v>596</v>
      </c>
      <c r="J542">
        <f t="shared" si="8"/>
        <v>0</v>
      </c>
      <c r="BC542">
        <v>475777.06</v>
      </c>
    </row>
    <row r="543" spans="1:64">
      <c r="A543" s="77">
        <v>4</v>
      </c>
      <c r="B543" s="78" t="s">
        <v>913</v>
      </c>
      <c r="C543" s="79" t="s">
        <v>915</v>
      </c>
      <c r="D543" s="79">
        <v>4.2</v>
      </c>
      <c r="E543" s="78" t="s">
        <v>1603</v>
      </c>
      <c r="F543" s="79"/>
      <c r="G543" s="79"/>
      <c r="H543" s="33">
        <v>4308010101.1009998</v>
      </c>
      <c r="I543" s="31" t="s">
        <v>597</v>
      </c>
      <c r="J543">
        <f t="shared" si="8"/>
        <v>0</v>
      </c>
    </row>
    <row r="544" spans="1:64">
      <c r="A544" s="77">
        <v>4</v>
      </c>
      <c r="B544" s="78" t="s">
        <v>913</v>
      </c>
      <c r="C544" s="79" t="s">
        <v>915</v>
      </c>
      <c r="D544" s="79">
        <v>4.2</v>
      </c>
      <c r="E544" s="78" t="s">
        <v>1603</v>
      </c>
      <c r="F544" s="79"/>
      <c r="G544" s="79"/>
      <c r="H544" s="33">
        <v>4308010105.1009998</v>
      </c>
      <c r="I544" s="31" t="s">
        <v>598</v>
      </c>
      <c r="J544">
        <f t="shared" si="8"/>
        <v>376000000</v>
      </c>
      <c r="W544">
        <v>376000000</v>
      </c>
    </row>
    <row r="545" spans="1:64">
      <c r="A545" s="77">
        <v>4</v>
      </c>
      <c r="B545" s="78" t="s">
        <v>913</v>
      </c>
      <c r="C545" s="79" t="s">
        <v>915</v>
      </c>
      <c r="D545" s="79">
        <v>4.2</v>
      </c>
      <c r="E545" s="78" t="s">
        <v>1603</v>
      </c>
      <c r="F545" s="79"/>
      <c r="G545" s="79"/>
      <c r="H545" s="33">
        <v>4308010106.1009998</v>
      </c>
      <c r="I545" s="31" t="s">
        <v>599</v>
      </c>
      <c r="J545">
        <f t="shared" si="8"/>
        <v>0</v>
      </c>
    </row>
    <row r="546" spans="1:64">
      <c r="A546" s="77">
        <v>4</v>
      </c>
      <c r="B546" s="78" t="s">
        <v>913</v>
      </c>
      <c r="C546" s="79" t="s">
        <v>915</v>
      </c>
      <c r="D546" s="79">
        <v>4.2</v>
      </c>
      <c r="E546" s="78" t="s">
        <v>1603</v>
      </c>
      <c r="F546" s="79"/>
      <c r="G546" s="79"/>
      <c r="H546" s="33">
        <v>4308010111.1009998</v>
      </c>
      <c r="I546" s="31" t="s">
        <v>600</v>
      </c>
      <c r="J546">
        <f t="shared" si="8"/>
        <v>0</v>
      </c>
    </row>
    <row r="547" spans="1:64">
      <c r="A547" s="77">
        <v>4</v>
      </c>
      <c r="B547" s="78" t="s">
        <v>913</v>
      </c>
      <c r="C547" s="79" t="s">
        <v>915</v>
      </c>
      <c r="D547" s="79">
        <v>4.2</v>
      </c>
      <c r="E547" s="78" t="s">
        <v>1603</v>
      </c>
      <c r="F547" s="79"/>
      <c r="G547" s="79"/>
      <c r="H547" s="33">
        <v>4308010117.1009998</v>
      </c>
      <c r="I547" s="31" t="s">
        <v>601</v>
      </c>
      <c r="J547">
        <f t="shared" si="8"/>
        <v>0</v>
      </c>
    </row>
    <row r="548" spans="1:64">
      <c r="A548" s="77">
        <v>4</v>
      </c>
      <c r="B548" s="78" t="s">
        <v>913</v>
      </c>
      <c r="C548" s="79" t="s">
        <v>915</v>
      </c>
      <c r="D548" s="79">
        <v>4.2</v>
      </c>
      <c r="E548" s="78" t="s">
        <v>1603</v>
      </c>
      <c r="F548" s="79"/>
      <c r="G548" s="79"/>
      <c r="H548" s="33">
        <v>4308010118.1009998</v>
      </c>
      <c r="I548" s="31" t="s">
        <v>602</v>
      </c>
      <c r="J548">
        <f t="shared" si="8"/>
        <v>0</v>
      </c>
    </row>
    <row r="549" spans="1:64">
      <c r="A549" s="77">
        <v>4</v>
      </c>
      <c r="B549" s="78" t="s">
        <v>913</v>
      </c>
      <c r="C549" s="79" t="s">
        <v>915</v>
      </c>
      <c r="D549" s="79">
        <v>4.2</v>
      </c>
      <c r="E549" s="78" t="s">
        <v>1603</v>
      </c>
      <c r="F549" s="79"/>
      <c r="G549" s="79"/>
      <c r="H549" s="54">
        <v>4308010121.1009998</v>
      </c>
      <c r="I549" s="56" t="s">
        <v>603</v>
      </c>
      <c r="J549">
        <f t="shared" si="8"/>
        <v>0</v>
      </c>
    </row>
    <row r="550" spans="1:64">
      <c r="A550" s="77">
        <v>4</v>
      </c>
      <c r="B550" s="78" t="s">
        <v>913</v>
      </c>
      <c r="C550" s="79" t="s">
        <v>915</v>
      </c>
      <c r="D550" s="79">
        <v>4.0999999999999996</v>
      </c>
      <c r="E550" s="78" t="s">
        <v>1393</v>
      </c>
      <c r="F550" s="79"/>
      <c r="G550" s="79"/>
      <c r="H550" s="33">
        <v>4313010101.1009998</v>
      </c>
      <c r="I550" s="31" t="s">
        <v>604</v>
      </c>
      <c r="J550">
        <f t="shared" si="8"/>
        <v>0</v>
      </c>
      <c r="M550">
        <v>3150</v>
      </c>
      <c r="P550">
        <v>3445.84</v>
      </c>
      <c r="R550">
        <v>1823</v>
      </c>
      <c r="T550">
        <v>190</v>
      </c>
      <c r="BF550">
        <v>47275.92</v>
      </c>
    </row>
    <row r="551" spans="1:64">
      <c r="A551" s="77">
        <v>4</v>
      </c>
      <c r="B551" s="78" t="s">
        <v>913</v>
      </c>
      <c r="C551" s="79" t="s">
        <v>915</v>
      </c>
      <c r="D551" s="79">
        <v>4.0999999999999996</v>
      </c>
      <c r="E551" s="78" t="s">
        <v>1393</v>
      </c>
      <c r="F551" s="79"/>
      <c r="G551" s="79"/>
      <c r="H551" s="33">
        <v>4313010103.1009998</v>
      </c>
      <c r="I551" s="31" t="s">
        <v>605</v>
      </c>
      <c r="J551">
        <f t="shared" si="8"/>
        <v>307718.14</v>
      </c>
      <c r="K551">
        <v>61554.04</v>
      </c>
      <c r="R551">
        <v>63718.720000000001</v>
      </c>
      <c r="T551">
        <v>4760</v>
      </c>
      <c r="W551">
        <v>307718.14</v>
      </c>
      <c r="AE551">
        <v>3087154.86</v>
      </c>
      <c r="AK551">
        <v>2764.14</v>
      </c>
      <c r="AM551">
        <v>156738.20000000001</v>
      </c>
      <c r="AS551">
        <v>1480</v>
      </c>
      <c r="BE551">
        <v>1284</v>
      </c>
      <c r="BK551">
        <v>9000</v>
      </c>
    </row>
    <row r="552" spans="1:64">
      <c r="A552" s="77">
        <v>4</v>
      </c>
      <c r="B552" s="78" t="s">
        <v>913</v>
      </c>
      <c r="C552" s="79" t="s">
        <v>915</v>
      </c>
      <c r="D552" s="79">
        <v>4.0999999999999996</v>
      </c>
      <c r="E552" s="78" t="s">
        <v>1410</v>
      </c>
      <c r="F552" s="79"/>
      <c r="G552" s="79"/>
      <c r="H552" s="33">
        <v>4313010199.1009998</v>
      </c>
      <c r="I552" s="31" t="s">
        <v>606</v>
      </c>
      <c r="J552">
        <f t="shared" si="8"/>
        <v>312281</v>
      </c>
      <c r="W552">
        <v>312281</v>
      </c>
      <c r="AE552">
        <v>6464795.2800000003</v>
      </c>
      <c r="AX552">
        <v>900</v>
      </c>
    </row>
    <row r="553" spans="1:64">
      <c r="A553" s="77">
        <v>4</v>
      </c>
      <c r="B553" s="78" t="s">
        <v>913</v>
      </c>
      <c r="C553" s="79" t="s">
        <v>915</v>
      </c>
      <c r="D553" s="79">
        <v>4.0999999999999996</v>
      </c>
      <c r="E553" s="78" t="s">
        <v>1410</v>
      </c>
      <c r="F553" s="79"/>
      <c r="G553" s="79"/>
      <c r="H553" s="33">
        <v>4313010199.1020002</v>
      </c>
      <c r="I553" s="31" t="s">
        <v>607</v>
      </c>
      <c r="J553">
        <f t="shared" si="8"/>
        <v>0</v>
      </c>
      <c r="K553">
        <v>111645</v>
      </c>
      <c r="AE553">
        <v>208715</v>
      </c>
    </row>
    <row r="554" spans="1:64">
      <c r="A554" s="77">
        <v>4</v>
      </c>
      <c r="B554" s="78" t="s">
        <v>913</v>
      </c>
      <c r="C554" s="79" t="s">
        <v>915</v>
      </c>
      <c r="D554" s="79">
        <v>4.0999999999999996</v>
      </c>
      <c r="E554" s="78" t="s">
        <v>1393</v>
      </c>
      <c r="F554" s="79"/>
      <c r="G554" s="79"/>
      <c r="H554" s="33">
        <v>4313010199.1049995</v>
      </c>
      <c r="I554" s="31" t="s">
        <v>608</v>
      </c>
      <c r="J554">
        <f t="shared" si="8"/>
        <v>87630</v>
      </c>
      <c r="M554">
        <v>119490</v>
      </c>
      <c r="V554">
        <v>41900</v>
      </c>
      <c r="W554">
        <v>87630</v>
      </c>
      <c r="X554">
        <v>227170</v>
      </c>
      <c r="Y554">
        <v>37498</v>
      </c>
      <c r="AA554">
        <v>342389</v>
      </c>
      <c r="AB554">
        <v>3615</v>
      </c>
      <c r="AC554">
        <v>15160</v>
      </c>
      <c r="AD554">
        <v>132100</v>
      </c>
      <c r="AE554">
        <v>332160</v>
      </c>
      <c r="AN554">
        <v>87065</v>
      </c>
      <c r="AO554">
        <v>613630</v>
      </c>
      <c r="AU554">
        <v>11510</v>
      </c>
      <c r="AW554">
        <v>674828</v>
      </c>
      <c r="AX554">
        <v>54860</v>
      </c>
      <c r="BG554">
        <v>57600</v>
      </c>
      <c r="BH554">
        <v>113610</v>
      </c>
      <c r="BI554">
        <v>34200</v>
      </c>
      <c r="BJ554">
        <v>545428.75</v>
      </c>
      <c r="BK554">
        <v>98985</v>
      </c>
    </row>
    <row r="555" spans="1:64">
      <c r="A555" s="77">
        <v>4</v>
      </c>
      <c r="B555" s="78" t="s">
        <v>913</v>
      </c>
      <c r="C555" s="79" t="s">
        <v>915</v>
      </c>
      <c r="D555" s="79">
        <v>4.0999999999999996</v>
      </c>
      <c r="E555" s="78" t="s">
        <v>1393</v>
      </c>
      <c r="F555" s="79"/>
      <c r="G555" s="79"/>
      <c r="H555" s="33">
        <v>4313010199.1079998</v>
      </c>
      <c r="I555" s="31" t="s">
        <v>609</v>
      </c>
      <c r="J555">
        <f t="shared" si="8"/>
        <v>0</v>
      </c>
      <c r="K555">
        <v>774288</v>
      </c>
      <c r="O555">
        <v>3000</v>
      </c>
      <c r="AB555">
        <v>32400</v>
      </c>
      <c r="AE555">
        <v>269000</v>
      </c>
      <c r="AG555">
        <v>60240</v>
      </c>
      <c r="AO555">
        <v>3000</v>
      </c>
      <c r="BF555">
        <v>43000</v>
      </c>
      <c r="BG555">
        <v>33840</v>
      </c>
      <c r="BJ555">
        <v>31200</v>
      </c>
      <c r="BL555">
        <v>29520</v>
      </c>
    </row>
    <row r="556" spans="1:64">
      <c r="A556" s="77">
        <v>4</v>
      </c>
      <c r="B556" s="78" t="s">
        <v>913</v>
      </c>
      <c r="C556" s="79" t="s">
        <v>915</v>
      </c>
      <c r="D556" s="79">
        <v>4.0999999999999996</v>
      </c>
      <c r="E556" s="78" t="s">
        <v>1393</v>
      </c>
      <c r="F556" s="79"/>
      <c r="G556" s="79"/>
      <c r="H556" s="33">
        <v>4313010199.1090002</v>
      </c>
      <c r="I556" s="31" t="s">
        <v>610</v>
      </c>
      <c r="J556">
        <f t="shared" si="8"/>
        <v>0</v>
      </c>
      <c r="K556">
        <v>150000</v>
      </c>
      <c r="N556">
        <v>2000</v>
      </c>
      <c r="P556">
        <v>24333</v>
      </c>
      <c r="R556">
        <v>10649</v>
      </c>
      <c r="AE556">
        <v>250000</v>
      </c>
      <c r="AG556">
        <v>5900</v>
      </c>
      <c r="AP556">
        <v>6750</v>
      </c>
      <c r="BE556">
        <v>778160</v>
      </c>
      <c r="BF556">
        <v>5000</v>
      </c>
    </row>
    <row r="557" spans="1:64">
      <c r="A557" s="77">
        <v>4</v>
      </c>
      <c r="B557" s="78" t="s">
        <v>913</v>
      </c>
      <c r="C557" s="79" t="s">
        <v>915</v>
      </c>
      <c r="D557" s="79">
        <v>4.0999999999999996</v>
      </c>
      <c r="E557" s="78" t="s">
        <v>1393</v>
      </c>
      <c r="F557" s="79"/>
      <c r="G557" s="79"/>
      <c r="H557" s="33">
        <v>4313010199.1099997</v>
      </c>
      <c r="I557" s="31" t="s">
        <v>611</v>
      </c>
      <c r="J557">
        <f t="shared" si="8"/>
        <v>6300378.71</v>
      </c>
      <c r="K557">
        <v>1444865.25</v>
      </c>
      <c r="L557">
        <v>6950</v>
      </c>
      <c r="M557">
        <v>16800</v>
      </c>
      <c r="N557">
        <v>41610</v>
      </c>
      <c r="O557">
        <v>5019</v>
      </c>
      <c r="P557">
        <v>46500</v>
      </c>
      <c r="Q557">
        <v>44994.5</v>
      </c>
      <c r="R557">
        <v>55056</v>
      </c>
      <c r="S557">
        <v>7330</v>
      </c>
      <c r="T557">
        <v>33505</v>
      </c>
      <c r="U557">
        <v>15692</v>
      </c>
      <c r="V557">
        <v>51550</v>
      </c>
      <c r="W557">
        <v>6300378.71</v>
      </c>
      <c r="X557">
        <v>376</v>
      </c>
      <c r="Y557">
        <v>8665</v>
      </c>
      <c r="Z557">
        <v>86254.88</v>
      </c>
      <c r="AA557">
        <v>15912.83</v>
      </c>
      <c r="AB557">
        <v>85162.6</v>
      </c>
      <c r="AC557">
        <v>18161.2</v>
      </c>
      <c r="AD557">
        <v>9420</v>
      </c>
      <c r="AE557">
        <v>19362203.469999999</v>
      </c>
      <c r="AF557">
        <v>35401.800000000003</v>
      </c>
      <c r="AG557">
        <v>79327.539999999994</v>
      </c>
      <c r="AH557">
        <v>13440.5</v>
      </c>
      <c r="AI557">
        <v>2155630.4500000002</v>
      </c>
      <c r="AJ557">
        <v>153223.15</v>
      </c>
      <c r="AK557">
        <v>343417.05</v>
      </c>
      <c r="AL557">
        <v>265313.12</v>
      </c>
      <c r="AM557">
        <v>308570</v>
      </c>
      <c r="AN557">
        <v>365137.84</v>
      </c>
      <c r="AO557">
        <v>99866.61</v>
      </c>
      <c r="AP557">
        <v>18002.13</v>
      </c>
      <c r="AQ557">
        <v>15710.17</v>
      </c>
      <c r="AR557">
        <v>19310.63</v>
      </c>
      <c r="AS557">
        <v>12740343.58</v>
      </c>
      <c r="AT557">
        <v>40605</v>
      </c>
      <c r="AV557">
        <v>499506.07</v>
      </c>
      <c r="AW557">
        <v>94121.46</v>
      </c>
      <c r="AX557">
        <v>54652.65</v>
      </c>
      <c r="AY557">
        <v>227656.01</v>
      </c>
      <c r="AZ557">
        <v>135486.32</v>
      </c>
      <c r="BA557">
        <v>20597</v>
      </c>
      <c r="BB557">
        <v>32180.94</v>
      </c>
      <c r="BC557">
        <v>19400</v>
      </c>
      <c r="BD557">
        <v>13450</v>
      </c>
      <c r="BE557">
        <v>1423504.35</v>
      </c>
      <c r="BF557">
        <v>270868</v>
      </c>
      <c r="BG557">
        <v>26400</v>
      </c>
      <c r="BH557">
        <v>710830.15</v>
      </c>
      <c r="BI557">
        <v>48418.5</v>
      </c>
      <c r="BJ557">
        <v>43110</v>
      </c>
      <c r="BK557">
        <v>63617</v>
      </c>
      <c r="BL557">
        <v>200</v>
      </c>
    </row>
    <row r="558" spans="1:64">
      <c r="A558" s="77">
        <v>4</v>
      </c>
      <c r="B558" s="78" t="s">
        <v>913</v>
      </c>
      <c r="C558" s="79" t="s">
        <v>915</v>
      </c>
      <c r="D558" s="79">
        <v>4.0999999999999996</v>
      </c>
      <c r="E558" s="78" t="s">
        <v>1393</v>
      </c>
      <c r="F558" s="79"/>
      <c r="G558" s="79"/>
      <c r="H558" s="33">
        <v>4313010199.1129999</v>
      </c>
      <c r="I558" s="31" t="s">
        <v>612</v>
      </c>
      <c r="J558">
        <f t="shared" si="8"/>
        <v>0</v>
      </c>
      <c r="L558">
        <v>5280</v>
      </c>
      <c r="AG558">
        <v>1050</v>
      </c>
      <c r="AH558">
        <v>1906</v>
      </c>
      <c r="AJ558">
        <v>9414</v>
      </c>
      <c r="AL558">
        <v>90</v>
      </c>
      <c r="AM558">
        <v>390</v>
      </c>
      <c r="AO558">
        <v>2490</v>
      </c>
      <c r="AW558">
        <v>1050</v>
      </c>
    </row>
    <row r="559" spans="1:64">
      <c r="A559" s="77">
        <v>4</v>
      </c>
      <c r="B559" s="78" t="s">
        <v>913</v>
      </c>
      <c r="C559" s="79" t="s">
        <v>915</v>
      </c>
      <c r="D559" s="79">
        <v>4.0999999999999996</v>
      </c>
      <c r="E559" s="78" t="s">
        <v>1393</v>
      </c>
      <c r="F559" s="79"/>
      <c r="G559" s="79"/>
      <c r="H559" s="33">
        <v>4313010199.1140003</v>
      </c>
      <c r="I559" s="31" t="s">
        <v>613</v>
      </c>
      <c r="J559">
        <f t="shared" si="8"/>
        <v>0</v>
      </c>
      <c r="BE559">
        <v>28812</v>
      </c>
    </row>
    <row r="560" spans="1:64">
      <c r="A560" s="77">
        <v>4</v>
      </c>
      <c r="B560" s="78" t="s">
        <v>913</v>
      </c>
      <c r="C560" s="79" t="s">
        <v>915</v>
      </c>
      <c r="D560" s="79">
        <v>4.0999999999999996</v>
      </c>
      <c r="E560" s="78" t="s">
        <v>1393</v>
      </c>
      <c r="F560" s="79"/>
      <c r="G560" s="79"/>
      <c r="H560" s="33">
        <v>4313010199.1149998</v>
      </c>
      <c r="I560" s="31" t="s">
        <v>614</v>
      </c>
      <c r="J560">
        <f t="shared" si="8"/>
        <v>0</v>
      </c>
      <c r="S560">
        <v>8600</v>
      </c>
      <c r="Y560">
        <v>82410</v>
      </c>
      <c r="AA560">
        <v>7280</v>
      </c>
      <c r="AB560">
        <v>3000</v>
      </c>
      <c r="AD560">
        <v>5314.47</v>
      </c>
      <c r="AX560">
        <v>1298266.1100000001</v>
      </c>
      <c r="BE560">
        <v>106136</v>
      </c>
      <c r="BI560">
        <v>318556.23</v>
      </c>
    </row>
    <row r="561" spans="1:64">
      <c r="A561" s="77">
        <v>4</v>
      </c>
      <c r="B561" s="78" t="s">
        <v>913</v>
      </c>
      <c r="C561" s="79" t="s">
        <v>915</v>
      </c>
      <c r="D561" s="79">
        <v>4.0999999999999996</v>
      </c>
      <c r="E561" s="78" t="s">
        <v>1393</v>
      </c>
      <c r="F561" s="79"/>
      <c r="G561" s="79"/>
      <c r="H561" s="33">
        <v>4313010199.1160002</v>
      </c>
      <c r="I561" s="31" t="s">
        <v>615</v>
      </c>
      <c r="J561">
        <f t="shared" si="8"/>
        <v>0</v>
      </c>
      <c r="N561">
        <v>4609109</v>
      </c>
      <c r="O561">
        <v>5998400</v>
      </c>
      <c r="P561">
        <v>14712709</v>
      </c>
      <c r="T561">
        <v>449000</v>
      </c>
      <c r="V561">
        <v>349909</v>
      </c>
      <c r="Y561">
        <v>4618988.49</v>
      </c>
      <c r="AA561">
        <v>3517899.72</v>
      </c>
      <c r="AC561">
        <v>166002</v>
      </c>
      <c r="AD561">
        <v>1220600</v>
      </c>
      <c r="AK561">
        <v>2096500</v>
      </c>
      <c r="AL561">
        <v>2451787.84</v>
      </c>
      <c r="AX561">
        <v>6949017</v>
      </c>
      <c r="AZ561">
        <v>10549300</v>
      </c>
      <c r="BC561">
        <v>67300</v>
      </c>
      <c r="BF561">
        <v>9527998.2400000002</v>
      </c>
      <c r="BJ561">
        <v>12481750</v>
      </c>
    </row>
    <row r="562" spans="1:64">
      <c r="A562" s="77">
        <v>4</v>
      </c>
      <c r="B562" s="78" t="s">
        <v>913</v>
      </c>
      <c r="C562" s="79" t="s">
        <v>915</v>
      </c>
      <c r="D562" s="79">
        <v>4.0999999999999996</v>
      </c>
      <c r="E562" s="78" t="s">
        <v>1393</v>
      </c>
      <c r="F562" s="79"/>
      <c r="G562" s="79"/>
      <c r="H562" s="33">
        <v>4313010199.1169996</v>
      </c>
      <c r="I562" s="31" t="s">
        <v>616</v>
      </c>
      <c r="J562">
        <f t="shared" si="8"/>
        <v>0</v>
      </c>
      <c r="N562">
        <v>4000000</v>
      </c>
      <c r="O562">
        <v>4880</v>
      </c>
      <c r="Q562">
        <v>16240</v>
      </c>
      <c r="Y562">
        <v>54302</v>
      </c>
      <c r="AK562">
        <v>35712</v>
      </c>
      <c r="AS562">
        <v>1274266.46</v>
      </c>
      <c r="AT562">
        <v>101520</v>
      </c>
      <c r="AW562">
        <v>968803</v>
      </c>
      <c r="AX562">
        <v>390676</v>
      </c>
      <c r="BB562">
        <v>4327322.79</v>
      </c>
      <c r="BC562">
        <v>8467524.75</v>
      </c>
      <c r="BD562">
        <v>5103601.76</v>
      </c>
      <c r="BE562">
        <v>1000000</v>
      </c>
      <c r="BF562">
        <v>1500000</v>
      </c>
      <c r="BG562">
        <v>1500000</v>
      </c>
    </row>
    <row r="563" spans="1:64">
      <c r="A563" s="89">
        <v>4</v>
      </c>
      <c r="B563" s="90" t="s">
        <v>913</v>
      </c>
      <c r="C563" s="91" t="s">
        <v>915</v>
      </c>
      <c r="D563" s="91">
        <v>4.2</v>
      </c>
      <c r="E563" s="90" t="s">
        <v>1485</v>
      </c>
      <c r="F563" s="91"/>
      <c r="G563" s="91"/>
      <c r="H563" s="66">
        <v>4313010199.118</v>
      </c>
      <c r="I563" s="67" t="s">
        <v>617</v>
      </c>
      <c r="J563">
        <f t="shared" si="8"/>
        <v>0</v>
      </c>
      <c r="L563">
        <v>1872209</v>
      </c>
      <c r="M563">
        <v>6976777</v>
      </c>
      <c r="O563">
        <v>975000</v>
      </c>
      <c r="P563">
        <v>8000</v>
      </c>
      <c r="Q563">
        <v>3487000</v>
      </c>
      <c r="R563">
        <v>6343459</v>
      </c>
      <c r="S563">
        <v>2071509</v>
      </c>
      <c r="T563">
        <v>1074509</v>
      </c>
      <c r="U563">
        <v>4667809</v>
      </c>
      <c r="V563">
        <v>13133800</v>
      </c>
      <c r="X563">
        <v>4028678</v>
      </c>
      <c r="AA563">
        <v>2258000</v>
      </c>
      <c r="AB563">
        <v>5454480</v>
      </c>
      <c r="AC563">
        <v>9274040</v>
      </c>
      <c r="AF563">
        <v>4108042.29</v>
      </c>
      <c r="AG563">
        <v>8282990</v>
      </c>
      <c r="AH563">
        <v>1077000</v>
      </c>
      <c r="AI563">
        <v>30389500</v>
      </c>
      <c r="AK563">
        <v>20121046.850000001</v>
      </c>
      <c r="AL563">
        <v>3546188</v>
      </c>
      <c r="AN563">
        <v>1777500</v>
      </c>
      <c r="AO563">
        <v>7421050</v>
      </c>
      <c r="AP563">
        <v>9390060</v>
      </c>
      <c r="AQ563">
        <v>898000</v>
      </c>
      <c r="AR563">
        <v>1029200</v>
      </c>
      <c r="AT563">
        <v>8285000</v>
      </c>
      <c r="AU563">
        <v>3681600</v>
      </c>
      <c r="AV563">
        <v>14439800</v>
      </c>
      <c r="AW563">
        <v>3935000</v>
      </c>
      <c r="AX563">
        <v>52192.5</v>
      </c>
      <c r="AY563">
        <v>6022000</v>
      </c>
      <c r="BA563">
        <v>9889100</v>
      </c>
      <c r="BB563">
        <v>2585806</v>
      </c>
      <c r="BC563">
        <v>1797472</v>
      </c>
      <c r="BD563">
        <v>1650590</v>
      </c>
      <c r="BF563">
        <v>1599600</v>
      </c>
      <c r="BG563">
        <v>3331450</v>
      </c>
      <c r="BH563">
        <v>5581942</v>
      </c>
      <c r="BK563">
        <v>1082650</v>
      </c>
      <c r="BL563">
        <v>740000</v>
      </c>
    </row>
    <row r="564" spans="1:64">
      <c r="A564" s="77">
        <v>4</v>
      </c>
      <c r="B564" s="78" t="s">
        <v>913</v>
      </c>
      <c r="C564" s="79" t="s">
        <v>915</v>
      </c>
      <c r="D564" s="79">
        <v>4.0999999999999996</v>
      </c>
      <c r="E564" s="78" t="s">
        <v>1393</v>
      </c>
      <c r="F564" s="79"/>
      <c r="G564" s="79"/>
      <c r="H564" s="33">
        <v>4313010199.1190004</v>
      </c>
      <c r="I564" s="31" t="s">
        <v>618</v>
      </c>
      <c r="J564">
        <f t="shared" si="8"/>
        <v>0</v>
      </c>
      <c r="L564">
        <v>1736446.93</v>
      </c>
      <c r="M564">
        <v>3802704.32</v>
      </c>
      <c r="N564">
        <v>5631298</v>
      </c>
      <c r="O564">
        <v>36028874.450000003</v>
      </c>
      <c r="P564">
        <v>7216584.6699999999</v>
      </c>
      <c r="Q564">
        <v>13062551.74</v>
      </c>
      <c r="R564">
        <v>4792201.25</v>
      </c>
      <c r="S564">
        <v>3933557.25</v>
      </c>
      <c r="T564">
        <v>3169796.77</v>
      </c>
      <c r="U564">
        <v>2813374.78</v>
      </c>
      <c r="V564">
        <v>2471820.2000000002</v>
      </c>
      <c r="X564">
        <v>4335321.4800000004</v>
      </c>
      <c r="Y564">
        <v>2760719</v>
      </c>
      <c r="Z564">
        <v>5582095.6100000003</v>
      </c>
      <c r="AA564">
        <v>5087366.4800000004</v>
      </c>
      <c r="AB564">
        <v>4477341.33</v>
      </c>
      <c r="AC564">
        <v>2743551</v>
      </c>
      <c r="AD564">
        <v>1264377.1399999999</v>
      </c>
      <c r="AE564">
        <v>22257063.5</v>
      </c>
      <c r="AF564">
        <v>3974224.94</v>
      </c>
      <c r="AG564">
        <v>5429848.5999999996</v>
      </c>
      <c r="AH564">
        <v>5175225.2</v>
      </c>
      <c r="AI564">
        <v>8160850</v>
      </c>
      <c r="AJ564">
        <v>3081969.35</v>
      </c>
      <c r="AK564">
        <v>7316149.7400000002</v>
      </c>
      <c r="AL564">
        <v>5129854</v>
      </c>
      <c r="AM564">
        <v>4678190.1399999997</v>
      </c>
      <c r="AN564">
        <v>3616448.39</v>
      </c>
      <c r="AO564">
        <v>8097812.6399999997</v>
      </c>
      <c r="AP564">
        <v>3738704.84</v>
      </c>
      <c r="AQ564">
        <v>4262980</v>
      </c>
      <c r="AR564">
        <v>2078600</v>
      </c>
      <c r="AS564">
        <v>337510</v>
      </c>
      <c r="AT564">
        <v>2070000</v>
      </c>
      <c r="AU564">
        <v>1103415.75</v>
      </c>
      <c r="AV564">
        <v>11331140.130000001</v>
      </c>
      <c r="AW564">
        <v>2716028.56</v>
      </c>
      <c r="AX564">
        <v>2555660</v>
      </c>
      <c r="AY564">
        <v>3270588</v>
      </c>
      <c r="AZ564">
        <v>6162535.8399999999</v>
      </c>
      <c r="BA564">
        <v>1804720</v>
      </c>
      <c r="BB564">
        <v>695400</v>
      </c>
      <c r="BC564">
        <v>2779673.38</v>
      </c>
      <c r="BD564">
        <v>1120777</v>
      </c>
      <c r="BE564">
        <v>45720</v>
      </c>
      <c r="BF564">
        <v>4782185.4800000004</v>
      </c>
      <c r="BG564">
        <v>1365923</v>
      </c>
      <c r="BH564">
        <v>5084786.92</v>
      </c>
      <c r="BI564">
        <v>1344349</v>
      </c>
      <c r="BJ564">
        <v>2919877.65</v>
      </c>
      <c r="BK564">
        <v>4671911</v>
      </c>
      <c r="BL564">
        <v>9451797.9399999995</v>
      </c>
    </row>
    <row r="565" spans="1:64">
      <c r="A565" s="77">
        <v>4</v>
      </c>
      <c r="B565" s="78" t="s">
        <v>913</v>
      </c>
      <c r="C565" s="79" t="s">
        <v>915</v>
      </c>
      <c r="D565" s="79">
        <v>4.0999999999999996</v>
      </c>
      <c r="E565" s="78" t="s">
        <v>1393</v>
      </c>
      <c r="F565" s="79"/>
      <c r="G565" s="79"/>
      <c r="H565" s="33">
        <v>4313010199.1199999</v>
      </c>
      <c r="I565" s="31" t="s">
        <v>619</v>
      </c>
      <c r="J565">
        <f t="shared" si="8"/>
        <v>0</v>
      </c>
      <c r="K565">
        <v>1506200</v>
      </c>
      <c r="AE565">
        <v>80000</v>
      </c>
      <c r="AJ565">
        <v>564000</v>
      </c>
      <c r="AS565">
        <v>20781280</v>
      </c>
      <c r="AT565">
        <v>45000</v>
      </c>
      <c r="BI565">
        <v>304040</v>
      </c>
    </row>
    <row r="566" spans="1:64">
      <c r="A566" s="77">
        <v>4</v>
      </c>
      <c r="B566" s="78" t="s">
        <v>913</v>
      </c>
      <c r="C566" s="79" t="s">
        <v>915</v>
      </c>
      <c r="D566" s="79">
        <v>4.0999999999999996</v>
      </c>
      <c r="E566" s="78" t="s">
        <v>1393</v>
      </c>
      <c r="F566" s="79"/>
      <c r="G566" s="79"/>
      <c r="H566" s="33">
        <v>4313010199.1210003</v>
      </c>
      <c r="I566" s="31" t="s">
        <v>620</v>
      </c>
      <c r="J566">
        <f t="shared" si="8"/>
        <v>0</v>
      </c>
      <c r="Q566">
        <v>349800</v>
      </c>
      <c r="Y566">
        <v>189270.11</v>
      </c>
      <c r="BI566">
        <v>122794</v>
      </c>
    </row>
    <row r="567" spans="1:64">
      <c r="A567" s="77">
        <v>4</v>
      </c>
      <c r="B567" s="78" t="s">
        <v>913</v>
      </c>
      <c r="C567" s="79" t="s">
        <v>915</v>
      </c>
      <c r="D567" s="79">
        <v>4.0999999999999996</v>
      </c>
      <c r="E567" s="78" t="s">
        <v>1393</v>
      </c>
      <c r="F567" s="79"/>
      <c r="G567" s="79"/>
      <c r="H567" s="33">
        <v>4313010199.1219997</v>
      </c>
      <c r="I567" s="31" t="s">
        <v>621</v>
      </c>
      <c r="J567">
        <f t="shared" si="8"/>
        <v>0</v>
      </c>
      <c r="K567">
        <v>12473940.08</v>
      </c>
      <c r="L567">
        <v>1589274.8</v>
      </c>
      <c r="M567">
        <v>4374529.5</v>
      </c>
      <c r="N567">
        <v>18054842.030000001</v>
      </c>
      <c r="O567">
        <v>2526960.2400000002</v>
      </c>
      <c r="P567">
        <v>9672764.25</v>
      </c>
      <c r="Q567">
        <v>1523370.5</v>
      </c>
      <c r="R567">
        <v>4920065</v>
      </c>
      <c r="S567">
        <v>9405048.7699999996</v>
      </c>
      <c r="T567">
        <v>3647441</v>
      </c>
      <c r="U567">
        <v>11658531</v>
      </c>
      <c r="V567">
        <v>3349680.08</v>
      </c>
      <c r="X567">
        <v>2720974</v>
      </c>
      <c r="Y567">
        <v>1513797.5</v>
      </c>
      <c r="Z567">
        <v>251038</v>
      </c>
      <c r="AA567">
        <v>2593271.16</v>
      </c>
      <c r="AB567">
        <v>2016358.98</v>
      </c>
      <c r="AC567">
        <v>1898961.4</v>
      </c>
      <c r="AD567">
        <v>152923</v>
      </c>
      <c r="AE567">
        <v>16858687.5</v>
      </c>
      <c r="AF567">
        <v>281138</v>
      </c>
      <c r="AG567">
        <v>4865755.5</v>
      </c>
      <c r="AH567">
        <v>4914900.66</v>
      </c>
      <c r="AI567">
        <v>11592385.800000001</v>
      </c>
      <c r="AJ567">
        <v>457570</v>
      </c>
      <c r="AK567">
        <v>391758.8</v>
      </c>
      <c r="AL567">
        <v>2903967.39</v>
      </c>
      <c r="AM567">
        <v>5668111.4000000004</v>
      </c>
      <c r="AN567">
        <v>388092.9</v>
      </c>
      <c r="AO567">
        <v>9164333.3599999994</v>
      </c>
      <c r="AP567">
        <v>1745267.16</v>
      </c>
      <c r="AQ567">
        <v>2562512.5</v>
      </c>
      <c r="AR567">
        <v>1313277.1000000001</v>
      </c>
      <c r="AT567">
        <v>3361203</v>
      </c>
      <c r="AU567">
        <v>5323799.75</v>
      </c>
      <c r="AV567">
        <v>882794</v>
      </c>
      <c r="AW567">
        <v>7652592.5</v>
      </c>
      <c r="AX567">
        <v>3763529.77</v>
      </c>
      <c r="AY567">
        <v>1069562.5</v>
      </c>
      <c r="AZ567">
        <v>3431587</v>
      </c>
      <c r="BA567">
        <v>2823720.6</v>
      </c>
      <c r="BB567">
        <v>3998685</v>
      </c>
      <c r="BC567">
        <v>35230</v>
      </c>
      <c r="BD567">
        <v>2475040</v>
      </c>
      <c r="BE567">
        <v>3988244.2</v>
      </c>
      <c r="BF567">
        <v>13912508.77</v>
      </c>
      <c r="BG567">
        <v>851757.8</v>
      </c>
      <c r="BH567">
        <v>21772610</v>
      </c>
      <c r="BI567">
        <v>2226245</v>
      </c>
      <c r="BJ567">
        <v>12056405</v>
      </c>
      <c r="BK567">
        <v>6402250</v>
      </c>
      <c r="BL567">
        <v>509511</v>
      </c>
    </row>
    <row r="568" spans="1:64">
      <c r="A568" s="77">
        <v>4</v>
      </c>
      <c r="B568" s="78" t="s">
        <v>913</v>
      </c>
      <c r="C568" s="79" t="s">
        <v>915</v>
      </c>
      <c r="D568" s="79">
        <v>4.0999999999999996</v>
      </c>
      <c r="E568" s="78" t="s">
        <v>1393</v>
      </c>
      <c r="F568" s="79"/>
      <c r="G568" s="79"/>
      <c r="H568" s="54">
        <v>4313010199.1230001</v>
      </c>
      <c r="I568" s="56" t="s">
        <v>622</v>
      </c>
      <c r="J568">
        <f t="shared" si="8"/>
        <v>0</v>
      </c>
      <c r="L568">
        <v>1188500</v>
      </c>
      <c r="M568">
        <v>4162900</v>
      </c>
      <c r="O568">
        <v>8000</v>
      </c>
      <c r="Q568">
        <v>797800</v>
      </c>
      <c r="S568">
        <v>2731100</v>
      </c>
      <c r="T568">
        <v>11545100</v>
      </c>
      <c r="X568">
        <v>303937.5</v>
      </c>
      <c r="Z568">
        <v>875924</v>
      </c>
      <c r="AD568">
        <v>262355.5</v>
      </c>
      <c r="AE568">
        <v>18112437.5</v>
      </c>
      <c r="AF568">
        <v>2939500</v>
      </c>
      <c r="AG568">
        <v>199810</v>
      </c>
      <c r="AH568">
        <v>2684719</v>
      </c>
      <c r="AI568">
        <v>3304910</v>
      </c>
      <c r="AJ568">
        <v>3647437.5</v>
      </c>
      <c r="AL568">
        <v>1588930</v>
      </c>
      <c r="AM568">
        <v>4176120</v>
      </c>
      <c r="AN568">
        <v>2389620</v>
      </c>
      <c r="AO568">
        <v>139800</v>
      </c>
      <c r="AQ568">
        <v>2589430</v>
      </c>
      <c r="AT568">
        <v>2790715</v>
      </c>
      <c r="BC568">
        <v>1248000</v>
      </c>
      <c r="BL568">
        <v>1542030</v>
      </c>
    </row>
    <row r="569" spans="1:64">
      <c r="A569" s="77">
        <v>4</v>
      </c>
      <c r="B569" s="78" t="s">
        <v>913</v>
      </c>
      <c r="C569" s="79" t="s">
        <v>915</v>
      </c>
      <c r="D569" s="79">
        <v>4.0999999999999996</v>
      </c>
      <c r="E569" s="78" t="s">
        <v>1393</v>
      </c>
      <c r="F569" s="79"/>
      <c r="G569" s="79"/>
      <c r="H569" s="33">
        <v>4313010199.2019997</v>
      </c>
      <c r="I569" s="31" t="s">
        <v>623</v>
      </c>
      <c r="J569">
        <f t="shared" si="8"/>
        <v>878615</v>
      </c>
      <c r="K569">
        <v>1347690</v>
      </c>
      <c r="L569">
        <v>142020</v>
      </c>
      <c r="M569">
        <v>292120</v>
      </c>
      <c r="N569">
        <v>431730</v>
      </c>
      <c r="O569">
        <v>626042</v>
      </c>
      <c r="P569">
        <v>415800</v>
      </c>
      <c r="Q569">
        <v>297455</v>
      </c>
      <c r="R569">
        <v>193620</v>
      </c>
      <c r="S569">
        <v>159860</v>
      </c>
      <c r="T569">
        <v>196485</v>
      </c>
      <c r="U569">
        <v>260128</v>
      </c>
      <c r="V569">
        <v>191536</v>
      </c>
      <c r="W569">
        <v>878615</v>
      </c>
      <c r="X569">
        <v>221520</v>
      </c>
      <c r="Y569">
        <v>241260</v>
      </c>
      <c r="Z569">
        <v>199350</v>
      </c>
      <c r="AA569">
        <v>265466</v>
      </c>
      <c r="AB569">
        <v>344180</v>
      </c>
      <c r="AC569">
        <v>132270</v>
      </c>
      <c r="AD569">
        <v>92910</v>
      </c>
      <c r="AE569">
        <v>2357758</v>
      </c>
      <c r="AF569">
        <v>345630</v>
      </c>
      <c r="AG569">
        <v>358900</v>
      </c>
      <c r="AH569">
        <v>776874</v>
      </c>
      <c r="AI569">
        <v>633517</v>
      </c>
      <c r="AJ569">
        <v>1530190.5</v>
      </c>
      <c r="AK569">
        <v>629780</v>
      </c>
      <c r="AL569">
        <v>391625</v>
      </c>
      <c r="AM569">
        <v>504120</v>
      </c>
      <c r="AN569">
        <v>254156</v>
      </c>
      <c r="AO569">
        <v>458940</v>
      </c>
      <c r="AP569">
        <v>395940</v>
      </c>
      <c r="AQ569">
        <v>259446</v>
      </c>
      <c r="AR569">
        <v>157800</v>
      </c>
      <c r="AS569">
        <v>70050</v>
      </c>
      <c r="AT569">
        <v>172953</v>
      </c>
      <c r="AU569">
        <v>157050</v>
      </c>
      <c r="AV569">
        <v>469410</v>
      </c>
      <c r="AW569">
        <v>344090</v>
      </c>
      <c r="AZ569">
        <v>361800</v>
      </c>
      <c r="BA569">
        <v>244712</v>
      </c>
      <c r="BC569">
        <v>193260</v>
      </c>
      <c r="BD569">
        <v>104460</v>
      </c>
      <c r="BE569">
        <v>714684.79</v>
      </c>
      <c r="BG569">
        <v>134940</v>
      </c>
      <c r="BH569">
        <v>394860</v>
      </c>
      <c r="BI569">
        <v>49100</v>
      </c>
      <c r="BJ569">
        <v>610073</v>
      </c>
      <c r="BK569">
        <v>365525</v>
      </c>
      <c r="BL569">
        <v>277716.5</v>
      </c>
    </row>
    <row r="570" spans="1:64">
      <c r="A570" s="77">
        <v>5</v>
      </c>
      <c r="B570" s="78" t="s">
        <v>916</v>
      </c>
      <c r="C570" s="79" t="s">
        <v>917</v>
      </c>
      <c r="D570" s="79">
        <v>5.0999999999999996</v>
      </c>
      <c r="E570" s="78" t="s">
        <v>1646</v>
      </c>
      <c r="F570" s="79"/>
      <c r="G570" s="79"/>
      <c r="H570" s="33">
        <v>5101010101.1009998</v>
      </c>
      <c r="I570" s="31" t="s">
        <v>624</v>
      </c>
      <c r="J570">
        <f t="shared" si="8"/>
        <v>216413189.46000001</v>
      </c>
      <c r="K570">
        <v>293882835.36000001</v>
      </c>
      <c r="L570">
        <v>18758376.77</v>
      </c>
      <c r="M570">
        <v>30930719.68</v>
      </c>
      <c r="N570">
        <v>42786418.700000003</v>
      </c>
      <c r="O570">
        <v>61590160.640000001</v>
      </c>
      <c r="P570">
        <v>50253959.350000001</v>
      </c>
      <c r="Q570">
        <v>49499928.130000003</v>
      </c>
      <c r="R570">
        <v>26820171.399999999</v>
      </c>
      <c r="S570">
        <v>27069395.16</v>
      </c>
      <c r="T570">
        <v>18379537.52</v>
      </c>
      <c r="U570">
        <v>22568471.93</v>
      </c>
      <c r="V570">
        <v>12492922.9</v>
      </c>
      <c r="W570">
        <v>216413189.46000001</v>
      </c>
      <c r="X570">
        <v>35568520</v>
      </c>
      <c r="Y570">
        <v>35205084.490000002</v>
      </c>
      <c r="Z570">
        <v>39546388.219999999</v>
      </c>
      <c r="AA570">
        <v>60907499.409999996</v>
      </c>
      <c r="AB570">
        <v>48044592.259999998</v>
      </c>
      <c r="AC570">
        <v>10742220</v>
      </c>
      <c r="AD570">
        <v>8368308.71</v>
      </c>
      <c r="AE570">
        <v>509666126.11000001</v>
      </c>
      <c r="AF570">
        <v>25871687.260000002</v>
      </c>
      <c r="AG570">
        <v>47962743.030000001</v>
      </c>
      <c r="AH570">
        <v>42523816.969999999</v>
      </c>
      <c r="AI570">
        <v>65491926</v>
      </c>
      <c r="AJ570">
        <v>29353551.77</v>
      </c>
      <c r="AK570">
        <v>66500597.18</v>
      </c>
      <c r="AL570">
        <v>44867005.159999996</v>
      </c>
      <c r="AM570">
        <v>45494003.229999997</v>
      </c>
      <c r="AN570">
        <v>31464789.440000001</v>
      </c>
      <c r="AO570">
        <v>70028826.459999993</v>
      </c>
      <c r="AP570">
        <v>34090483.869999997</v>
      </c>
      <c r="AQ570">
        <v>22835048.77</v>
      </c>
      <c r="AR570">
        <v>10933726.789999999</v>
      </c>
      <c r="AS570">
        <v>278035273.92000002</v>
      </c>
      <c r="AT570">
        <v>28341648.710000001</v>
      </c>
      <c r="AU570">
        <v>33652822.579999998</v>
      </c>
      <c r="AV570">
        <v>58787233.840000004</v>
      </c>
      <c r="AW570">
        <v>36876246.450000003</v>
      </c>
      <c r="AX570">
        <v>28649803.23</v>
      </c>
      <c r="AY570">
        <v>30620707.539999999</v>
      </c>
      <c r="AZ570">
        <v>77782730.840000004</v>
      </c>
      <c r="BA570">
        <v>28919652.579999998</v>
      </c>
      <c r="BB570">
        <v>12064514.52</v>
      </c>
      <c r="BC570">
        <v>7686063.2300000004</v>
      </c>
      <c r="BD570">
        <v>10176136.119999999</v>
      </c>
      <c r="BE570">
        <v>175148787.62</v>
      </c>
      <c r="BF570">
        <v>66844261.359999999</v>
      </c>
      <c r="BG570">
        <v>33727087.420000002</v>
      </c>
      <c r="BH570">
        <v>54392842.219999999</v>
      </c>
      <c r="BI570">
        <v>15705344.58</v>
      </c>
      <c r="BJ570">
        <v>39097785.060000002</v>
      </c>
      <c r="BK570">
        <v>38941405</v>
      </c>
      <c r="BL570">
        <v>25926390</v>
      </c>
    </row>
    <row r="571" spans="1:64">
      <c r="A571" s="77">
        <v>5</v>
      </c>
      <c r="B571" s="78" t="s">
        <v>916</v>
      </c>
      <c r="C571" s="79" t="s">
        <v>917</v>
      </c>
      <c r="D571" s="79">
        <v>5.0999999999999996</v>
      </c>
      <c r="E571" s="78" t="s">
        <v>1646</v>
      </c>
      <c r="F571" s="79"/>
      <c r="G571" s="79"/>
      <c r="H571" s="33">
        <v>5101010101.1020002</v>
      </c>
      <c r="I571" s="31" t="s">
        <v>625</v>
      </c>
      <c r="J571">
        <f t="shared" si="8"/>
        <v>24045909.940000001</v>
      </c>
      <c r="K571">
        <v>18535701</v>
      </c>
      <c r="L571">
        <v>105360</v>
      </c>
      <c r="M571">
        <v>1710660</v>
      </c>
      <c r="N571">
        <v>530280</v>
      </c>
      <c r="O571">
        <v>1284040</v>
      </c>
      <c r="P571">
        <v>1405500</v>
      </c>
      <c r="Q571">
        <v>462320</v>
      </c>
      <c r="R571">
        <v>2023110</v>
      </c>
      <c r="S571">
        <v>868680</v>
      </c>
      <c r="T571">
        <v>1533480</v>
      </c>
      <c r="U571">
        <v>264420</v>
      </c>
      <c r="V571">
        <v>489780</v>
      </c>
      <c r="W571">
        <v>24045909.940000001</v>
      </c>
      <c r="X571">
        <v>1659350</v>
      </c>
      <c r="Y571">
        <v>2713990</v>
      </c>
      <c r="Z571">
        <v>825240</v>
      </c>
      <c r="AA571">
        <v>1916185.19</v>
      </c>
      <c r="AB571">
        <v>2112830</v>
      </c>
      <c r="AC571">
        <v>671090</v>
      </c>
      <c r="AD571">
        <v>429300</v>
      </c>
      <c r="AE571">
        <v>26793993.66</v>
      </c>
      <c r="AF571">
        <v>4612382.58</v>
      </c>
      <c r="AG571">
        <v>1587060</v>
      </c>
      <c r="AH571">
        <v>1893092.5</v>
      </c>
      <c r="AI571">
        <v>3339600</v>
      </c>
      <c r="AJ571">
        <v>2024870</v>
      </c>
      <c r="AK571">
        <v>5634050</v>
      </c>
      <c r="AL571">
        <v>1512510</v>
      </c>
      <c r="AM571">
        <v>1256520</v>
      </c>
      <c r="AN571">
        <v>2789940</v>
      </c>
      <c r="AO571">
        <v>4561460</v>
      </c>
      <c r="AP571">
        <v>1884560.71</v>
      </c>
      <c r="AQ571">
        <v>1854040.65</v>
      </c>
      <c r="AR571">
        <v>530863.92000000004</v>
      </c>
      <c r="AS571">
        <v>19544230</v>
      </c>
      <c r="AT571">
        <v>977220</v>
      </c>
      <c r="AU571">
        <v>564540</v>
      </c>
      <c r="AV571">
        <v>5400000</v>
      </c>
      <c r="AW571">
        <v>1017370</v>
      </c>
      <c r="AX571">
        <v>5073498.21</v>
      </c>
      <c r="AY571">
        <v>2267880</v>
      </c>
      <c r="AZ571">
        <v>2732670.44</v>
      </c>
      <c r="BA571">
        <v>1058490</v>
      </c>
      <c r="BB571">
        <v>414660</v>
      </c>
      <c r="BC571">
        <v>665510</v>
      </c>
      <c r="BD571">
        <v>341208.21</v>
      </c>
      <c r="BE571">
        <v>36547529.109999999</v>
      </c>
      <c r="BF571">
        <v>3600000</v>
      </c>
      <c r="BG571">
        <v>1810700.71</v>
      </c>
      <c r="BH571">
        <v>3011807.8</v>
      </c>
      <c r="BI571">
        <v>1787500</v>
      </c>
      <c r="BJ571">
        <v>1678668.91</v>
      </c>
      <c r="BK571">
        <v>2915480</v>
      </c>
      <c r="BL571">
        <v>492870</v>
      </c>
    </row>
    <row r="572" spans="1:64">
      <c r="A572" s="77">
        <v>5</v>
      </c>
      <c r="B572" s="78" t="s">
        <v>916</v>
      </c>
      <c r="C572" s="79" t="s">
        <v>917</v>
      </c>
      <c r="D572" s="79">
        <v>5.0999999999999996</v>
      </c>
      <c r="E572" s="78" t="s">
        <v>1646</v>
      </c>
      <c r="F572" s="79"/>
      <c r="G572" s="79"/>
      <c r="H572" s="33">
        <v>5101010103.1009998</v>
      </c>
      <c r="I572" s="31" t="s">
        <v>626</v>
      </c>
      <c r="J572">
        <f t="shared" si="8"/>
        <v>120000</v>
      </c>
      <c r="K572">
        <v>386100</v>
      </c>
      <c r="W572">
        <v>120000</v>
      </c>
      <c r="AE572">
        <v>164600</v>
      </c>
      <c r="AF572">
        <v>484480</v>
      </c>
      <c r="AS572">
        <v>124400</v>
      </c>
      <c r="BD572">
        <v>213990.31</v>
      </c>
      <c r="BE572">
        <v>120000</v>
      </c>
    </row>
    <row r="573" spans="1:64">
      <c r="A573" s="77">
        <v>5</v>
      </c>
      <c r="B573" s="78" t="s">
        <v>916</v>
      </c>
      <c r="C573" s="79" t="s">
        <v>917</v>
      </c>
      <c r="D573" s="79">
        <v>5.0999999999999996</v>
      </c>
      <c r="E573" s="78" t="s">
        <v>1646</v>
      </c>
      <c r="F573" s="79"/>
      <c r="G573" s="79"/>
      <c r="H573" s="33">
        <v>5101010103.1020002</v>
      </c>
      <c r="I573" s="31" t="s">
        <v>627</v>
      </c>
      <c r="J573">
        <f t="shared" si="8"/>
        <v>11352991.390000001</v>
      </c>
      <c r="K573">
        <v>18778335.850000001</v>
      </c>
      <c r="L573">
        <v>971927.41</v>
      </c>
      <c r="M573">
        <v>1646756.98</v>
      </c>
      <c r="N573">
        <v>2024949.46</v>
      </c>
      <c r="O573">
        <v>3136797.82</v>
      </c>
      <c r="P573">
        <v>2116491.41</v>
      </c>
      <c r="Q573">
        <v>1735300</v>
      </c>
      <c r="R573">
        <v>1324388.69</v>
      </c>
      <c r="S573">
        <v>1221898.92</v>
      </c>
      <c r="T573">
        <v>971960.75</v>
      </c>
      <c r="U573">
        <v>766616.66</v>
      </c>
      <c r="V573">
        <v>147767.74</v>
      </c>
      <c r="W573">
        <v>11352991.390000001</v>
      </c>
      <c r="X573">
        <v>1696100</v>
      </c>
      <c r="Z573">
        <v>2326100</v>
      </c>
      <c r="AA573">
        <v>3168900</v>
      </c>
      <c r="AB573">
        <v>2183194.98</v>
      </c>
      <c r="AC573">
        <v>290500</v>
      </c>
      <c r="AD573">
        <v>326200</v>
      </c>
      <c r="AE573">
        <v>27852027.68</v>
      </c>
      <c r="AF573">
        <v>1253065.49</v>
      </c>
      <c r="AG573">
        <v>2510457.7000000002</v>
      </c>
      <c r="AH573">
        <v>1591036.01</v>
      </c>
      <c r="AI573">
        <v>3119448.41</v>
      </c>
      <c r="AJ573">
        <v>1404666.67</v>
      </c>
      <c r="AK573">
        <v>2899430.09</v>
      </c>
      <c r="AL573">
        <v>2228386.0499999998</v>
      </c>
      <c r="AM573">
        <v>1611698.81</v>
      </c>
      <c r="AN573">
        <v>2048546.79</v>
      </c>
      <c r="AO573">
        <v>3545925.28</v>
      </c>
      <c r="AP573">
        <v>1555475.22</v>
      </c>
      <c r="AQ573">
        <v>914945.16</v>
      </c>
      <c r="AR573">
        <v>92264.52</v>
      </c>
      <c r="AS573">
        <v>13699621.27</v>
      </c>
      <c r="AT573">
        <v>1399924.21</v>
      </c>
      <c r="AU573">
        <v>1989068.28</v>
      </c>
      <c r="AV573">
        <v>3007747.22</v>
      </c>
      <c r="AW573">
        <v>2024456.47</v>
      </c>
      <c r="AX573">
        <v>1309331.2</v>
      </c>
      <c r="AY573">
        <v>1376200</v>
      </c>
      <c r="AZ573">
        <v>3623252.69</v>
      </c>
      <c r="BA573">
        <v>1518278.33</v>
      </c>
      <c r="BB573">
        <v>409067.21</v>
      </c>
      <c r="BC573">
        <v>311500</v>
      </c>
      <c r="BD573">
        <v>67200</v>
      </c>
      <c r="BE573">
        <v>11972871.83</v>
      </c>
      <c r="BG573">
        <v>1816902.68</v>
      </c>
      <c r="BH573">
        <v>2390012.91</v>
      </c>
      <c r="BJ573">
        <v>1459189.95</v>
      </c>
      <c r="BK573">
        <v>1820249.58</v>
      </c>
      <c r="BL573">
        <v>201600</v>
      </c>
    </row>
    <row r="574" spans="1:64">
      <c r="A574" s="77">
        <v>5</v>
      </c>
      <c r="B574" s="78" t="s">
        <v>916</v>
      </c>
      <c r="C574" s="79" t="s">
        <v>917</v>
      </c>
      <c r="D574" s="79">
        <v>5.0999999999999996</v>
      </c>
      <c r="E574" s="78" t="s">
        <v>1646</v>
      </c>
      <c r="F574" s="79"/>
      <c r="G574" s="79"/>
      <c r="H574" s="33">
        <v>5101010103.1029997</v>
      </c>
      <c r="I574" s="31" t="s">
        <v>628</v>
      </c>
      <c r="J574">
        <f t="shared" si="8"/>
        <v>1388706.2</v>
      </c>
      <c r="N574">
        <v>258822.58</v>
      </c>
      <c r="O574">
        <v>118800</v>
      </c>
      <c r="Q574">
        <v>296800</v>
      </c>
      <c r="W574">
        <v>1388706.2</v>
      </c>
      <c r="X574">
        <v>118800</v>
      </c>
      <c r="Y574">
        <v>1783600</v>
      </c>
      <c r="AC574">
        <v>112000</v>
      </c>
      <c r="AD574">
        <v>67200</v>
      </c>
      <c r="AE574">
        <v>2071048.69</v>
      </c>
      <c r="AF574">
        <v>118800</v>
      </c>
      <c r="AI574">
        <v>237600</v>
      </c>
      <c r="AL574">
        <v>118800</v>
      </c>
      <c r="AM574">
        <v>118800</v>
      </c>
      <c r="AO574">
        <v>118800</v>
      </c>
      <c r="AQ574">
        <v>118800</v>
      </c>
      <c r="AS574">
        <v>1673100</v>
      </c>
      <c r="AU574">
        <v>118800</v>
      </c>
      <c r="AV574">
        <v>280270.96999999997</v>
      </c>
      <c r="AW574">
        <v>118800</v>
      </c>
      <c r="AZ574">
        <v>237600</v>
      </c>
      <c r="BE574">
        <v>297764.51</v>
      </c>
      <c r="BI574">
        <v>860900</v>
      </c>
      <c r="BJ574">
        <v>253200</v>
      </c>
      <c r="BK574">
        <v>404300</v>
      </c>
    </row>
    <row r="575" spans="1:64">
      <c r="A575" s="77">
        <v>5</v>
      </c>
      <c r="B575" s="78" t="s">
        <v>916</v>
      </c>
      <c r="C575" s="79" t="s">
        <v>917</v>
      </c>
      <c r="D575" s="79">
        <v>5.0999999999999996</v>
      </c>
      <c r="E575" s="78" t="s">
        <v>1654</v>
      </c>
      <c r="F575" s="79"/>
      <c r="G575" s="79"/>
      <c r="H575" s="33">
        <v>5101010108.1009998</v>
      </c>
      <c r="I575" s="31" t="s">
        <v>629</v>
      </c>
      <c r="J575">
        <f t="shared" si="8"/>
        <v>92520</v>
      </c>
      <c r="K575">
        <v>2658595</v>
      </c>
      <c r="M575">
        <v>186270</v>
      </c>
      <c r="S575">
        <v>221490</v>
      </c>
      <c r="W575">
        <v>92520</v>
      </c>
      <c r="AI575">
        <v>170027.5</v>
      </c>
    </row>
    <row r="576" spans="1:64">
      <c r="A576" s="77">
        <v>5</v>
      </c>
      <c r="B576" s="78" t="s">
        <v>916</v>
      </c>
      <c r="C576" s="79" t="s">
        <v>917</v>
      </c>
      <c r="D576" s="79">
        <v>5.0999999999999996</v>
      </c>
      <c r="E576" s="78" t="s">
        <v>1646</v>
      </c>
      <c r="F576" s="79"/>
      <c r="G576" s="79"/>
      <c r="H576" s="33">
        <v>5101010109.1009998</v>
      </c>
      <c r="I576" s="31" t="s">
        <v>630</v>
      </c>
      <c r="J576">
        <f t="shared" si="8"/>
        <v>331417.93</v>
      </c>
      <c r="K576">
        <v>5465508.1299999999</v>
      </c>
      <c r="N576">
        <v>16652.34</v>
      </c>
      <c r="O576">
        <v>29778.12</v>
      </c>
      <c r="Q576">
        <v>51171.41</v>
      </c>
      <c r="W576">
        <v>331417.93</v>
      </c>
      <c r="X576">
        <v>40563.72</v>
      </c>
      <c r="Z576">
        <v>14308.98</v>
      </c>
      <c r="AB576">
        <v>40093.620000000003</v>
      </c>
      <c r="AE576">
        <v>3373329.1</v>
      </c>
      <c r="AF576">
        <v>51.12</v>
      </c>
      <c r="AG576">
        <v>11639.7</v>
      </c>
      <c r="AH576">
        <v>12467.16</v>
      </c>
      <c r="AI576">
        <v>113132.2</v>
      </c>
      <c r="AL576">
        <v>11806.74</v>
      </c>
      <c r="AM576">
        <v>2156.34</v>
      </c>
      <c r="AO576">
        <v>74438.94</v>
      </c>
      <c r="AS576">
        <v>371584.89</v>
      </c>
      <c r="AT576">
        <v>34373.599999999999</v>
      </c>
      <c r="AU576">
        <v>56745.22</v>
      </c>
      <c r="AV576">
        <v>33294.06</v>
      </c>
      <c r="AW576">
        <v>35154.639999999999</v>
      </c>
      <c r="AZ576">
        <v>91018.21</v>
      </c>
      <c r="BB576">
        <v>5560.31</v>
      </c>
      <c r="BC576">
        <v>12605</v>
      </c>
      <c r="BE576">
        <v>958391.92</v>
      </c>
      <c r="BG576">
        <v>18239.7</v>
      </c>
      <c r="BI576">
        <v>70803.360000000001</v>
      </c>
    </row>
    <row r="577" spans="1:64">
      <c r="A577" s="77">
        <v>5</v>
      </c>
      <c r="B577" s="78" t="s">
        <v>916</v>
      </c>
      <c r="C577" s="79" t="s">
        <v>917</v>
      </c>
      <c r="D577" s="79">
        <v>5.0999999999999996</v>
      </c>
      <c r="E577" s="78" t="s">
        <v>1646</v>
      </c>
      <c r="F577" s="79"/>
      <c r="G577" s="79"/>
      <c r="H577" s="33">
        <v>5101010109.1020002</v>
      </c>
      <c r="I577" s="31" t="s">
        <v>631</v>
      </c>
      <c r="J577">
        <f t="shared" si="8"/>
        <v>36824.21</v>
      </c>
      <c r="K577">
        <v>187015.17</v>
      </c>
      <c r="W577">
        <v>36824.21</v>
      </c>
      <c r="AE577">
        <v>163777.42000000001</v>
      </c>
      <c r="AH577">
        <v>1145.22</v>
      </c>
      <c r="AI577">
        <v>2525.84</v>
      </c>
      <c r="AL577">
        <v>33.119999999999997</v>
      </c>
      <c r="AS577">
        <v>1004.22</v>
      </c>
      <c r="AW577">
        <v>1026.8</v>
      </c>
      <c r="BC577">
        <v>8925</v>
      </c>
      <c r="BK577">
        <v>19856.810000000001</v>
      </c>
    </row>
    <row r="578" spans="1:64">
      <c r="A578" s="77">
        <v>5</v>
      </c>
      <c r="B578" s="78" t="s">
        <v>916</v>
      </c>
      <c r="C578" s="79" t="s">
        <v>917</v>
      </c>
      <c r="D578" s="79">
        <v>5.0999999999999996</v>
      </c>
      <c r="E578" s="78" t="s">
        <v>1646</v>
      </c>
      <c r="F578" s="79"/>
      <c r="G578" s="79"/>
      <c r="H578" s="33">
        <v>5101010109.1029997</v>
      </c>
      <c r="I578" s="31" t="s">
        <v>632</v>
      </c>
      <c r="J578">
        <f t="shared" si="8"/>
        <v>51837.84</v>
      </c>
      <c r="K578">
        <v>7187.6</v>
      </c>
      <c r="O578">
        <v>5042.3999999999996</v>
      </c>
      <c r="P578">
        <v>4388.3999999999996</v>
      </c>
      <c r="S578">
        <v>840.4</v>
      </c>
      <c r="W578">
        <v>51837.84</v>
      </c>
      <c r="AE578">
        <v>104198.39999999999</v>
      </c>
      <c r="AG578">
        <v>4093.2</v>
      </c>
      <c r="AH578">
        <v>4107.2</v>
      </c>
      <c r="AJ578">
        <v>5042.3999999999996</v>
      </c>
      <c r="AM578">
        <v>3080.4</v>
      </c>
      <c r="AO578">
        <v>5042.3999999999996</v>
      </c>
      <c r="AP578">
        <v>34622.400000000001</v>
      </c>
      <c r="AS578">
        <v>17881.599999999999</v>
      </c>
      <c r="AT578">
        <v>2521.1999999999998</v>
      </c>
      <c r="AW578">
        <v>5042.3999999999996</v>
      </c>
      <c r="AZ578">
        <v>16158</v>
      </c>
      <c r="BI578">
        <v>2567</v>
      </c>
      <c r="BK578">
        <v>10268</v>
      </c>
    </row>
    <row r="579" spans="1:64">
      <c r="A579" s="77">
        <v>5</v>
      </c>
      <c r="B579" s="78" t="s">
        <v>916</v>
      </c>
      <c r="C579" s="79" t="s">
        <v>917</v>
      </c>
      <c r="D579" s="79">
        <v>5.0999999999999996</v>
      </c>
      <c r="E579" s="78" t="s">
        <v>1646</v>
      </c>
      <c r="F579" s="79"/>
      <c r="G579" s="79"/>
      <c r="H579" s="33">
        <v>5101010109.1040001</v>
      </c>
      <c r="I579" s="68" t="s">
        <v>633</v>
      </c>
      <c r="J579">
        <f t="shared" si="8"/>
        <v>5759.76</v>
      </c>
      <c r="K579">
        <v>5134</v>
      </c>
      <c r="L579">
        <v>5042.3999999999996</v>
      </c>
      <c r="N579">
        <v>3361.6</v>
      </c>
      <c r="S579">
        <v>9244.4</v>
      </c>
      <c r="W579">
        <v>5759.76</v>
      </c>
      <c r="X579">
        <v>19911.009999999998</v>
      </c>
      <c r="AE579">
        <v>29131.200000000001</v>
      </c>
      <c r="AS579">
        <v>21212.400000000001</v>
      </c>
      <c r="AW579">
        <v>10853.04</v>
      </c>
      <c r="AZ579">
        <v>15226</v>
      </c>
      <c r="BI579">
        <v>5134</v>
      </c>
    </row>
    <row r="580" spans="1:64">
      <c r="A580" s="77">
        <v>5</v>
      </c>
      <c r="B580" s="78" t="s">
        <v>916</v>
      </c>
      <c r="C580" s="79" t="s">
        <v>917</v>
      </c>
      <c r="D580" s="79">
        <v>5.0999999999999996</v>
      </c>
      <c r="E580" s="78" t="s">
        <v>1646</v>
      </c>
      <c r="F580" s="79"/>
      <c r="G580" s="79"/>
      <c r="H580" s="33">
        <v>5101010113.1009998</v>
      </c>
      <c r="I580" s="31" t="s">
        <v>634</v>
      </c>
      <c r="J580">
        <f t="shared" ref="J580:J643" si="9">SUMIF($K$1:$BL$1,$J$1,$K580:$BL580)</f>
        <v>9582624</v>
      </c>
      <c r="K580">
        <v>8177770</v>
      </c>
      <c r="L580">
        <v>333060</v>
      </c>
      <c r="M580">
        <v>1113979.3600000001</v>
      </c>
      <c r="N580">
        <v>2116330</v>
      </c>
      <c r="O580">
        <v>3276240</v>
      </c>
      <c r="P580">
        <v>1537320</v>
      </c>
      <c r="Q580">
        <v>2688300</v>
      </c>
      <c r="R580">
        <v>1236000</v>
      </c>
      <c r="S580">
        <v>803150</v>
      </c>
      <c r="T580">
        <v>1193700</v>
      </c>
      <c r="W580">
        <v>9582624</v>
      </c>
      <c r="Y580">
        <v>795810</v>
      </c>
      <c r="Z580">
        <v>1351715.48</v>
      </c>
      <c r="AA580">
        <v>405020.6</v>
      </c>
      <c r="AE580">
        <v>19607031.649999999</v>
      </c>
      <c r="AF580">
        <v>863880</v>
      </c>
      <c r="AG580">
        <v>2077750</v>
      </c>
      <c r="AH580">
        <v>2998200</v>
      </c>
      <c r="AI580">
        <v>1508460</v>
      </c>
      <c r="AJ580">
        <v>576430</v>
      </c>
      <c r="AK580">
        <v>4777740</v>
      </c>
      <c r="AL580">
        <v>425022.5</v>
      </c>
      <c r="AM580">
        <v>3088650</v>
      </c>
      <c r="AN580">
        <v>1579530</v>
      </c>
      <c r="AO580">
        <v>1614280</v>
      </c>
      <c r="AP580">
        <v>1899243.15</v>
      </c>
      <c r="AQ580">
        <v>406980</v>
      </c>
      <c r="AS580">
        <v>1588200</v>
      </c>
      <c r="AT580">
        <v>861690</v>
      </c>
      <c r="AU580">
        <v>2268480</v>
      </c>
      <c r="AV580">
        <v>2571000</v>
      </c>
      <c r="AW580">
        <v>939290</v>
      </c>
      <c r="AX580">
        <v>1319400</v>
      </c>
      <c r="AY580">
        <v>2294300</v>
      </c>
      <c r="AZ580">
        <v>1586052.26</v>
      </c>
      <c r="BA580">
        <v>549120</v>
      </c>
      <c r="BE580">
        <v>5556939</v>
      </c>
      <c r="BF580">
        <v>1480680</v>
      </c>
      <c r="BH580">
        <v>1347961.18</v>
      </c>
      <c r="BI580">
        <v>390000</v>
      </c>
      <c r="BJ580">
        <v>1860630.6</v>
      </c>
      <c r="BK580">
        <v>1922919.04</v>
      </c>
      <c r="BL580">
        <v>888010</v>
      </c>
    </row>
    <row r="581" spans="1:64">
      <c r="A581" s="77">
        <v>5</v>
      </c>
      <c r="B581" s="78" t="s">
        <v>916</v>
      </c>
      <c r="C581" s="79" t="s">
        <v>917</v>
      </c>
      <c r="D581" s="79">
        <v>5.0999999999999996</v>
      </c>
      <c r="E581" s="78" t="s">
        <v>1646</v>
      </c>
      <c r="F581" s="79"/>
      <c r="G581" s="79"/>
      <c r="H581" s="33">
        <v>5101010113.1020002</v>
      </c>
      <c r="I581" s="31" t="s">
        <v>635</v>
      </c>
      <c r="J581">
        <f t="shared" si="9"/>
        <v>1064736</v>
      </c>
      <c r="K581">
        <v>6556913.2300000004</v>
      </c>
      <c r="L581">
        <v>950880</v>
      </c>
      <c r="M581">
        <v>925896.67</v>
      </c>
      <c r="N581">
        <v>1174700</v>
      </c>
      <c r="O581">
        <v>1308180</v>
      </c>
      <c r="P581">
        <v>286740</v>
      </c>
      <c r="R581">
        <v>1705420</v>
      </c>
      <c r="S581">
        <v>615190</v>
      </c>
      <c r="T581">
        <v>1081924</v>
      </c>
      <c r="W581">
        <v>1064736</v>
      </c>
      <c r="X581">
        <v>1632710</v>
      </c>
      <c r="Y581">
        <v>994110</v>
      </c>
      <c r="AA581">
        <v>919062.4</v>
      </c>
      <c r="AB581">
        <v>2129160</v>
      </c>
      <c r="AE581">
        <v>10604480.91</v>
      </c>
      <c r="AF581">
        <v>1148040</v>
      </c>
      <c r="AG581">
        <v>2273510</v>
      </c>
      <c r="AI581">
        <v>654360</v>
      </c>
      <c r="AJ581">
        <v>380030</v>
      </c>
      <c r="AL581">
        <v>522362.5</v>
      </c>
      <c r="AM581">
        <v>300660</v>
      </c>
      <c r="AO581">
        <v>861680</v>
      </c>
      <c r="AP581">
        <v>504240</v>
      </c>
      <c r="AS581">
        <v>20484540</v>
      </c>
      <c r="AT581">
        <v>748590</v>
      </c>
      <c r="AV581">
        <v>1561500</v>
      </c>
      <c r="AW581">
        <v>941750</v>
      </c>
      <c r="AX581">
        <v>1333800</v>
      </c>
      <c r="AY581">
        <v>987100</v>
      </c>
      <c r="AZ581">
        <v>2570645.52</v>
      </c>
      <c r="BA581">
        <v>885420</v>
      </c>
      <c r="BE581">
        <v>9988640</v>
      </c>
      <c r="BF581">
        <v>542640</v>
      </c>
      <c r="BG581">
        <v>678300</v>
      </c>
      <c r="BI581">
        <v>829962.66</v>
      </c>
      <c r="BJ581">
        <v>324010</v>
      </c>
      <c r="BK581">
        <v>664530</v>
      </c>
      <c r="BL581">
        <v>288960</v>
      </c>
    </row>
    <row r="582" spans="1:64">
      <c r="A582" s="77">
        <v>5</v>
      </c>
      <c r="B582" s="78" t="s">
        <v>916</v>
      </c>
      <c r="C582" s="79" t="s">
        <v>917</v>
      </c>
      <c r="D582" s="79">
        <v>5.0999999999999996</v>
      </c>
      <c r="E582" s="78" t="s">
        <v>1665</v>
      </c>
      <c r="F582" s="79"/>
      <c r="G582" s="79"/>
      <c r="H582" s="33">
        <v>5101010113.1029997</v>
      </c>
      <c r="I582" s="31" t="s">
        <v>636</v>
      </c>
      <c r="J582">
        <f t="shared" si="9"/>
        <v>5680934.0999999996</v>
      </c>
      <c r="K582">
        <v>26230663.57</v>
      </c>
      <c r="L582">
        <v>344126</v>
      </c>
      <c r="M582">
        <v>278622</v>
      </c>
      <c r="N582">
        <v>777960</v>
      </c>
      <c r="O582">
        <v>1977228</v>
      </c>
      <c r="P582">
        <v>4608988.75</v>
      </c>
      <c r="Q582">
        <v>1252902.69</v>
      </c>
      <c r="R582">
        <v>2832476.4</v>
      </c>
      <c r="S582">
        <v>1292906</v>
      </c>
      <c r="T582">
        <v>696351.18</v>
      </c>
      <c r="U582">
        <v>1286970</v>
      </c>
      <c r="V582">
        <v>1371675</v>
      </c>
      <c r="W582">
        <v>5680934.0999999996</v>
      </c>
      <c r="X582">
        <v>187920</v>
      </c>
      <c r="Y582">
        <v>167860</v>
      </c>
      <c r="Z582">
        <v>154980</v>
      </c>
      <c r="AA582">
        <v>2792460.33</v>
      </c>
      <c r="AB582">
        <v>1041100.67</v>
      </c>
      <c r="AC582">
        <v>629144</v>
      </c>
      <c r="AD582">
        <v>626040</v>
      </c>
      <c r="AE582">
        <v>60107951.719999999</v>
      </c>
      <c r="AF582">
        <v>482190</v>
      </c>
      <c r="AG582">
        <v>3286740</v>
      </c>
      <c r="AH582">
        <v>3499749.06</v>
      </c>
      <c r="AI582">
        <v>4733123</v>
      </c>
      <c r="AJ582">
        <v>2387710.25</v>
      </c>
      <c r="AK582">
        <v>6126039.5</v>
      </c>
      <c r="AL582">
        <v>3645016.8</v>
      </c>
      <c r="AM582">
        <v>4324912.22</v>
      </c>
      <c r="AN582">
        <v>3372109.17</v>
      </c>
      <c r="AO582">
        <v>1878179.04</v>
      </c>
      <c r="AP582">
        <v>4330513</v>
      </c>
      <c r="AQ582">
        <v>1123320</v>
      </c>
      <c r="AR582">
        <v>1000577.64</v>
      </c>
      <c r="AS582">
        <v>6418619.2800000003</v>
      </c>
      <c r="AT582">
        <v>770100.13</v>
      </c>
      <c r="AU582">
        <v>495682.59</v>
      </c>
      <c r="AV582">
        <v>517630</v>
      </c>
      <c r="AW582">
        <v>115070</v>
      </c>
      <c r="AX582">
        <v>619861.6</v>
      </c>
      <c r="AY582">
        <v>881718.67</v>
      </c>
      <c r="AZ582">
        <v>5223372</v>
      </c>
      <c r="BA582">
        <v>509400</v>
      </c>
      <c r="BB582">
        <v>212796.72</v>
      </c>
      <c r="BC582">
        <v>381196</v>
      </c>
      <c r="BD582">
        <v>414222</v>
      </c>
      <c r="BE582">
        <v>2307824</v>
      </c>
      <c r="BF582">
        <v>193770</v>
      </c>
      <c r="BG582">
        <v>2690475</v>
      </c>
      <c r="BH582">
        <v>2608729</v>
      </c>
      <c r="BI582">
        <v>945475</v>
      </c>
      <c r="BJ582">
        <v>144180</v>
      </c>
      <c r="BK582">
        <v>2023224</v>
      </c>
      <c r="BL582">
        <v>47255</v>
      </c>
    </row>
    <row r="583" spans="1:64">
      <c r="A583" s="77">
        <v>5</v>
      </c>
      <c r="B583" s="78" t="s">
        <v>916</v>
      </c>
      <c r="C583" s="79" t="s">
        <v>917</v>
      </c>
      <c r="D583" s="79">
        <v>5.0999999999999996</v>
      </c>
      <c r="E583" s="78" t="s">
        <v>1665</v>
      </c>
      <c r="F583" s="79"/>
      <c r="G583" s="79"/>
      <c r="H583" s="33">
        <v>5101010113.1040001</v>
      </c>
      <c r="I583" s="31" t="s">
        <v>637</v>
      </c>
      <c r="J583">
        <f t="shared" si="9"/>
        <v>2651264.9</v>
      </c>
      <c r="K583">
        <v>5029989.05</v>
      </c>
      <c r="L583">
        <v>105995</v>
      </c>
      <c r="M583">
        <v>38120</v>
      </c>
      <c r="O583">
        <v>400660</v>
      </c>
      <c r="P583">
        <v>1387778.12</v>
      </c>
      <c r="R583">
        <v>406950</v>
      </c>
      <c r="S583">
        <v>274800</v>
      </c>
      <c r="T583">
        <v>96625.16</v>
      </c>
      <c r="V583">
        <v>177665</v>
      </c>
      <c r="W583">
        <v>2651264.9</v>
      </c>
      <c r="AA583">
        <v>694618</v>
      </c>
      <c r="AB583">
        <v>2054554.34</v>
      </c>
      <c r="AE583">
        <v>10800202</v>
      </c>
      <c r="AF583">
        <v>542840</v>
      </c>
      <c r="AG583">
        <v>1136000</v>
      </c>
      <c r="AH583">
        <v>1093947.31</v>
      </c>
      <c r="AI583">
        <v>1334200</v>
      </c>
      <c r="AJ583">
        <v>78800</v>
      </c>
      <c r="AK583">
        <v>2078579</v>
      </c>
      <c r="AL583">
        <v>1892025</v>
      </c>
      <c r="AM583">
        <v>254580</v>
      </c>
      <c r="AN583">
        <v>580997</v>
      </c>
      <c r="AO583">
        <v>1367330</v>
      </c>
      <c r="AP583">
        <v>80840</v>
      </c>
      <c r="AQ583">
        <v>766520</v>
      </c>
      <c r="AR583">
        <v>666196</v>
      </c>
      <c r="AS583">
        <v>320420.07</v>
      </c>
      <c r="AU583">
        <v>12290</v>
      </c>
      <c r="AV583">
        <v>111840</v>
      </c>
      <c r="AW583">
        <v>227228.81</v>
      </c>
      <c r="AY583">
        <v>80652</v>
      </c>
      <c r="AZ583">
        <v>1430322.32</v>
      </c>
      <c r="BA583">
        <v>110556</v>
      </c>
      <c r="BE583">
        <v>4117198.12</v>
      </c>
      <c r="BF583">
        <v>1005575</v>
      </c>
      <c r="BG583">
        <v>856005</v>
      </c>
      <c r="BI583">
        <v>419650</v>
      </c>
      <c r="BJ583">
        <v>110076</v>
      </c>
      <c r="BK583">
        <v>601180</v>
      </c>
      <c r="BL583">
        <v>70960</v>
      </c>
    </row>
    <row r="584" spans="1:64">
      <c r="A584" s="77">
        <v>5</v>
      </c>
      <c r="B584" s="78" t="s">
        <v>916</v>
      </c>
      <c r="C584" s="79" t="s">
        <v>917</v>
      </c>
      <c r="D584" s="79">
        <v>5.0999999999999996</v>
      </c>
      <c r="E584" s="78" t="s">
        <v>1665</v>
      </c>
      <c r="F584" s="79"/>
      <c r="G584" s="79"/>
      <c r="H584" s="33">
        <v>5101010113.1049995</v>
      </c>
      <c r="I584" s="31" t="s">
        <v>638</v>
      </c>
      <c r="J584">
        <f t="shared" si="9"/>
        <v>32421120.300000001</v>
      </c>
      <c r="K584">
        <v>39497873.859999999</v>
      </c>
      <c r="L584">
        <v>974784.06</v>
      </c>
      <c r="M584">
        <v>2299790</v>
      </c>
      <c r="N584">
        <v>5155500</v>
      </c>
      <c r="O584">
        <v>6917273.4900000002</v>
      </c>
      <c r="P584">
        <v>5022976</v>
      </c>
      <c r="Q584">
        <v>6564469.3099999996</v>
      </c>
      <c r="R584">
        <v>3953473.54</v>
      </c>
      <c r="S584">
        <v>4349110</v>
      </c>
      <c r="T584">
        <v>3089473.54</v>
      </c>
      <c r="U584">
        <v>3670360</v>
      </c>
      <c r="V584">
        <v>2304561</v>
      </c>
      <c r="W584">
        <v>32421120.300000001</v>
      </c>
      <c r="X584">
        <v>2664322.5</v>
      </c>
      <c r="Y584">
        <v>3625318.94</v>
      </c>
      <c r="Z584">
        <v>166670</v>
      </c>
      <c r="AA584">
        <v>4030344.48</v>
      </c>
      <c r="AC584">
        <v>2364585</v>
      </c>
      <c r="AD584">
        <v>1094114</v>
      </c>
      <c r="AE584">
        <v>54883013</v>
      </c>
      <c r="AF584">
        <v>5668819</v>
      </c>
      <c r="AG584">
        <v>7395367</v>
      </c>
      <c r="AH584">
        <v>6585633.1299999999</v>
      </c>
      <c r="AI584">
        <v>11011154</v>
      </c>
      <c r="AJ584">
        <v>5399904</v>
      </c>
      <c r="AK584">
        <v>10280906.060000001</v>
      </c>
      <c r="AL584">
        <v>5107460.4000000004</v>
      </c>
      <c r="AM584">
        <v>6713293.1299999999</v>
      </c>
      <c r="AN584">
        <v>5212635.58</v>
      </c>
      <c r="AO584">
        <v>6755467</v>
      </c>
      <c r="AP584">
        <v>4386610</v>
      </c>
      <c r="AQ584">
        <v>4207730.13</v>
      </c>
      <c r="AR584">
        <v>2748721.73</v>
      </c>
      <c r="AS584">
        <v>18614882.02</v>
      </c>
      <c r="AT584">
        <v>2688194</v>
      </c>
      <c r="AU584">
        <v>2807398.38</v>
      </c>
      <c r="AV584">
        <v>574733</v>
      </c>
      <c r="AW584">
        <v>5897580.3200000003</v>
      </c>
      <c r="AX584">
        <v>3974640</v>
      </c>
      <c r="AY584">
        <v>3787295</v>
      </c>
      <c r="AZ584">
        <v>7599070</v>
      </c>
      <c r="BA584">
        <v>4100700</v>
      </c>
      <c r="BB584">
        <v>1287360</v>
      </c>
      <c r="BC584">
        <v>2139027.2599999998</v>
      </c>
      <c r="BD584">
        <v>1281720</v>
      </c>
      <c r="BE584">
        <v>10552313.67</v>
      </c>
      <c r="BF584">
        <v>11473864.810000001</v>
      </c>
      <c r="BG584">
        <v>3949603</v>
      </c>
      <c r="BH584">
        <v>9711857</v>
      </c>
      <c r="BI584">
        <v>2299790</v>
      </c>
      <c r="BJ584">
        <v>7594543.9800000004</v>
      </c>
      <c r="BK584">
        <v>7835832.54</v>
      </c>
      <c r="BL584">
        <v>1693000</v>
      </c>
    </row>
    <row r="585" spans="1:64">
      <c r="A585" s="77">
        <v>5</v>
      </c>
      <c r="B585" s="78" t="s">
        <v>916</v>
      </c>
      <c r="C585" s="79" t="s">
        <v>917</v>
      </c>
      <c r="D585" s="79">
        <v>5.0999999999999996</v>
      </c>
      <c r="E585" s="78" t="s">
        <v>1665</v>
      </c>
      <c r="F585" s="79"/>
      <c r="G585" s="79"/>
      <c r="H585" s="33">
        <v>5101010113.1059999</v>
      </c>
      <c r="I585" s="31" t="s">
        <v>639</v>
      </c>
      <c r="J585">
        <f t="shared" si="9"/>
        <v>3602430.7</v>
      </c>
      <c r="K585">
        <v>9856570.3499999996</v>
      </c>
      <c r="L585">
        <v>1298472</v>
      </c>
      <c r="M585">
        <v>3637265.58</v>
      </c>
      <c r="N585">
        <v>1944550</v>
      </c>
      <c r="O585">
        <v>4748142.51</v>
      </c>
      <c r="P585">
        <v>3542880</v>
      </c>
      <c r="Q585">
        <v>1174835</v>
      </c>
      <c r="R585">
        <v>1759821.61</v>
      </c>
      <c r="S585">
        <v>2537340</v>
      </c>
      <c r="T585">
        <v>843437.5</v>
      </c>
      <c r="U585">
        <v>2423960</v>
      </c>
      <c r="V585">
        <v>1247741</v>
      </c>
      <c r="W585">
        <v>3602430.7</v>
      </c>
      <c r="X585">
        <v>853160.5</v>
      </c>
      <c r="Y585">
        <v>1891840</v>
      </c>
      <c r="Z585">
        <v>3726910</v>
      </c>
      <c r="AA585">
        <v>3354631</v>
      </c>
      <c r="AB585">
        <v>7070938.6799999997</v>
      </c>
      <c r="AC585">
        <v>836280</v>
      </c>
      <c r="AD585">
        <v>545824</v>
      </c>
      <c r="AE585">
        <v>24001666</v>
      </c>
      <c r="AF585">
        <v>1782574</v>
      </c>
      <c r="AG585">
        <v>2371018</v>
      </c>
      <c r="AH585">
        <v>1506460</v>
      </c>
      <c r="AI585">
        <v>2334665</v>
      </c>
      <c r="AJ585">
        <v>1722720</v>
      </c>
      <c r="AK585">
        <v>3121789.74</v>
      </c>
      <c r="AL585">
        <v>2709606</v>
      </c>
      <c r="AM585">
        <v>1272950</v>
      </c>
      <c r="AN585">
        <v>492250</v>
      </c>
      <c r="AO585">
        <v>7701707.29</v>
      </c>
      <c r="AP585">
        <v>1864840</v>
      </c>
      <c r="AQ585">
        <v>3379647</v>
      </c>
      <c r="AR585">
        <v>1337479.24</v>
      </c>
      <c r="AS585">
        <v>31034034.09</v>
      </c>
      <c r="AT585">
        <v>1678600</v>
      </c>
      <c r="AU585">
        <v>2035638.06</v>
      </c>
      <c r="AV585">
        <v>12781209.68</v>
      </c>
      <c r="AW585">
        <v>4041840</v>
      </c>
      <c r="AX585">
        <v>1665420</v>
      </c>
      <c r="AY585">
        <v>2386200</v>
      </c>
      <c r="AZ585">
        <v>3365910</v>
      </c>
      <c r="BA585">
        <v>1606710</v>
      </c>
      <c r="BB585">
        <v>1120620</v>
      </c>
      <c r="BC585">
        <v>794640</v>
      </c>
      <c r="BD585">
        <v>945180</v>
      </c>
      <c r="BE585">
        <v>16881758.059999999</v>
      </c>
      <c r="BF585">
        <v>627000</v>
      </c>
      <c r="BG585">
        <v>2839540</v>
      </c>
      <c r="BH585">
        <v>2878900</v>
      </c>
      <c r="BI585">
        <v>986740</v>
      </c>
      <c r="BJ585">
        <v>4163967.1</v>
      </c>
      <c r="BK585">
        <v>2697020</v>
      </c>
      <c r="BL585">
        <v>4732237.57</v>
      </c>
    </row>
    <row r="586" spans="1:64">
      <c r="A586" s="77">
        <v>5</v>
      </c>
      <c r="B586" s="78" t="s">
        <v>916</v>
      </c>
      <c r="C586" s="79" t="s">
        <v>917</v>
      </c>
      <c r="D586" s="79">
        <v>5.0999999999999996</v>
      </c>
      <c r="E586" s="78" t="s">
        <v>1665</v>
      </c>
      <c r="F586" s="79"/>
      <c r="G586" s="79"/>
      <c r="H586" s="33">
        <v>5101010113.1070004</v>
      </c>
      <c r="I586" s="31" t="s">
        <v>640</v>
      </c>
      <c r="J586">
        <f t="shared" si="9"/>
        <v>0</v>
      </c>
      <c r="L586">
        <v>1039909.71</v>
      </c>
      <c r="M586">
        <v>1885624.47</v>
      </c>
      <c r="N586">
        <v>2348367.75</v>
      </c>
      <c r="O586">
        <v>2976811.55</v>
      </c>
      <c r="P586">
        <v>1025930</v>
      </c>
      <c r="Q586">
        <v>2572511</v>
      </c>
      <c r="R586">
        <v>2269321.31</v>
      </c>
      <c r="S586">
        <v>603089.41</v>
      </c>
      <c r="T586">
        <v>2955266.48</v>
      </c>
      <c r="U586">
        <v>1722187</v>
      </c>
      <c r="V586">
        <v>1579769.5</v>
      </c>
      <c r="X586">
        <v>2653180.5</v>
      </c>
      <c r="Y586">
        <v>932767.59</v>
      </c>
      <c r="Z586">
        <v>222188</v>
      </c>
      <c r="AA586">
        <v>1108218</v>
      </c>
      <c r="AB586">
        <v>300550</v>
      </c>
      <c r="AC586">
        <v>1333778</v>
      </c>
      <c r="AD586">
        <v>754880</v>
      </c>
      <c r="AF586">
        <v>4480930</v>
      </c>
      <c r="AG586">
        <v>33900</v>
      </c>
      <c r="AI586">
        <v>778925</v>
      </c>
      <c r="AJ586">
        <v>1264643.3899999999</v>
      </c>
      <c r="AK586">
        <v>175200</v>
      </c>
      <c r="AL586">
        <v>727710</v>
      </c>
      <c r="AM586">
        <v>72562</v>
      </c>
      <c r="AN586">
        <v>1041005</v>
      </c>
      <c r="AO586">
        <v>1754380</v>
      </c>
      <c r="AP586">
        <v>487440</v>
      </c>
      <c r="AT586">
        <v>1495451</v>
      </c>
      <c r="AU586">
        <v>685069.57</v>
      </c>
      <c r="AV586">
        <v>2682514</v>
      </c>
      <c r="AW586">
        <v>1024404.56</v>
      </c>
      <c r="AX586">
        <v>3815896</v>
      </c>
      <c r="AY586">
        <v>1429548.07</v>
      </c>
      <c r="AZ586">
        <v>567163.54</v>
      </c>
      <c r="BA586">
        <v>171018.82</v>
      </c>
      <c r="BB586">
        <v>1964251.95</v>
      </c>
      <c r="BC586">
        <v>908029</v>
      </c>
      <c r="BD586">
        <v>446836</v>
      </c>
      <c r="BE586">
        <v>76879</v>
      </c>
      <c r="BF586">
        <v>1604152</v>
      </c>
      <c r="BG586">
        <v>89200</v>
      </c>
      <c r="BH586">
        <v>2235655</v>
      </c>
      <c r="BJ586">
        <v>2066560</v>
      </c>
      <c r="BK586">
        <v>111000</v>
      </c>
      <c r="BL586">
        <v>382373.5</v>
      </c>
    </row>
    <row r="587" spans="1:64">
      <c r="A587" s="77">
        <v>5</v>
      </c>
      <c r="B587" s="78" t="s">
        <v>916</v>
      </c>
      <c r="C587" s="79" t="s">
        <v>917</v>
      </c>
      <c r="D587" s="79">
        <v>5.0999999999999996</v>
      </c>
      <c r="E587" s="78" t="s">
        <v>1665</v>
      </c>
      <c r="F587" s="79"/>
      <c r="G587" s="79"/>
      <c r="H587" s="33">
        <v>5101010113.1079998</v>
      </c>
      <c r="I587" s="31" t="s">
        <v>641</v>
      </c>
      <c r="J587">
        <f t="shared" si="9"/>
        <v>0</v>
      </c>
      <c r="L587">
        <v>1121475.17</v>
      </c>
      <c r="M587">
        <v>1945547.82</v>
      </c>
      <c r="N587">
        <v>1609554.5</v>
      </c>
      <c r="O587">
        <v>304185.36</v>
      </c>
      <c r="P587">
        <v>594298</v>
      </c>
      <c r="Q587">
        <v>461952.13</v>
      </c>
      <c r="T587">
        <v>566022.6</v>
      </c>
      <c r="U587">
        <v>988093</v>
      </c>
      <c r="V587">
        <v>1000602</v>
      </c>
      <c r="X587">
        <v>249248.5</v>
      </c>
      <c r="Y587">
        <v>123703.64</v>
      </c>
      <c r="Z587">
        <v>1106377</v>
      </c>
      <c r="AB587">
        <v>140785</v>
      </c>
      <c r="AC587">
        <v>312380</v>
      </c>
      <c r="AD587">
        <v>590692</v>
      </c>
      <c r="AF587">
        <v>642910</v>
      </c>
      <c r="AG587">
        <v>12000</v>
      </c>
      <c r="AH587">
        <v>27108</v>
      </c>
      <c r="AI587">
        <v>55940</v>
      </c>
      <c r="AJ587">
        <v>166125</v>
      </c>
      <c r="AL587">
        <v>17280</v>
      </c>
      <c r="AT587">
        <v>1327141</v>
      </c>
      <c r="AU587">
        <v>784920</v>
      </c>
      <c r="AW587">
        <v>391814.62</v>
      </c>
      <c r="AY587">
        <v>428436.28</v>
      </c>
      <c r="AZ587">
        <v>1434121.73</v>
      </c>
      <c r="BA587">
        <v>176350.24</v>
      </c>
      <c r="BB587">
        <v>179173.75</v>
      </c>
      <c r="BC587">
        <v>76426</v>
      </c>
      <c r="BE587">
        <v>7210.5</v>
      </c>
      <c r="BF587">
        <v>1021022</v>
      </c>
      <c r="BG587">
        <v>91500</v>
      </c>
      <c r="BI587">
        <v>118685</v>
      </c>
      <c r="BJ587">
        <v>10500</v>
      </c>
      <c r="BK587">
        <v>46290</v>
      </c>
      <c r="BL587">
        <v>208500</v>
      </c>
    </row>
    <row r="588" spans="1:64">
      <c r="A588" s="77">
        <v>5</v>
      </c>
      <c r="B588" s="78" t="s">
        <v>916</v>
      </c>
      <c r="C588" s="79" t="s">
        <v>917</v>
      </c>
      <c r="D588" s="79">
        <v>5.0999999999999996</v>
      </c>
      <c r="E588" s="78" t="s">
        <v>1646</v>
      </c>
      <c r="F588" s="79"/>
      <c r="G588" s="79"/>
      <c r="H588" s="33">
        <v>5101010115.1009998</v>
      </c>
      <c r="I588" s="31" t="s">
        <v>642</v>
      </c>
      <c r="J588">
        <f t="shared" si="9"/>
        <v>0</v>
      </c>
      <c r="K588">
        <v>1392863.81</v>
      </c>
      <c r="L588">
        <v>189261.29</v>
      </c>
      <c r="M588">
        <v>190960</v>
      </c>
      <c r="P588">
        <v>489720</v>
      </c>
      <c r="R588">
        <v>776571.93</v>
      </c>
      <c r="S588">
        <v>622142.57999999996</v>
      </c>
      <c r="T588">
        <v>297800</v>
      </c>
      <c r="U588">
        <v>342008.33</v>
      </c>
      <c r="V588">
        <v>273375</v>
      </c>
      <c r="X588">
        <v>291780</v>
      </c>
      <c r="Z588">
        <v>69008.33</v>
      </c>
      <c r="AB588">
        <v>69008.33</v>
      </c>
      <c r="AC588">
        <v>234560</v>
      </c>
      <c r="AE588">
        <v>6751897.8099999996</v>
      </c>
      <c r="AG588">
        <v>46258.33</v>
      </c>
      <c r="AH588">
        <v>286903.49</v>
      </c>
      <c r="AI588">
        <v>364000</v>
      </c>
      <c r="AJ588">
        <v>273000</v>
      </c>
      <c r="AK588">
        <v>240645.16</v>
      </c>
      <c r="AL588">
        <v>55200</v>
      </c>
      <c r="AM588">
        <v>634920</v>
      </c>
      <c r="AN588">
        <v>63320</v>
      </c>
      <c r="AO588">
        <v>370708.33</v>
      </c>
      <c r="AP588">
        <v>240645.16</v>
      </c>
      <c r="AQ588">
        <v>419322.58</v>
      </c>
      <c r="AR588">
        <v>283920</v>
      </c>
      <c r="AS588">
        <v>720218.42</v>
      </c>
      <c r="AT588">
        <v>744985.16</v>
      </c>
      <c r="AU588">
        <v>282600</v>
      </c>
      <c r="AV588">
        <v>300347.74</v>
      </c>
      <c r="AW588">
        <v>266550</v>
      </c>
      <c r="AX588">
        <v>164580</v>
      </c>
      <c r="AY588">
        <v>109470</v>
      </c>
      <c r="AZ588">
        <v>581903.49</v>
      </c>
      <c r="BB588">
        <v>66810</v>
      </c>
      <c r="BC588">
        <v>273000</v>
      </c>
      <c r="BE588">
        <v>2856329.66</v>
      </c>
      <c r="BF588">
        <v>358080</v>
      </c>
      <c r="BH588">
        <v>1029660</v>
      </c>
      <c r="BI588">
        <v>271060</v>
      </c>
      <c r="BJ588">
        <v>654438.32999999996</v>
      </c>
      <c r="BK588">
        <v>358080</v>
      </c>
    </row>
    <row r="589" spans="1:64">
      <c r="A589" s="77">
        <v>5</v>
      </c>
      <c r="B589" s="78" t="s">
        <v>916</v>
      </c>
      <c r="C589" s="79" t="s">
        <v>917</v>
      </c>
      <c r="D589" s="79">
        <v>5.0999999999999996</v>
      </c>
      <c r="E589" s="78" t="s">
        <v>1646</v>
      </c>
      <c r="F589" s="79"/>
      <c r="G589" s="79"/>
      <c r="H589" s="33">
        <v>5101010115.1020002</v>
      </c>
      <c r="I589" s="31" t="s">
        <v>643</v>
      </c>
      <c r="J589">
        <f t="shared" si="9"/>
        <v>9196761.5399999991</v>
      </c>
      <c r="K589">
        <v>8705221.9399999995</v>
      </c>
      <c r="L589">
        <v>614460</v>
      </c>
      <c r="M589">
        <v>474240</v>
      </c>
      <c r="N589">
        <v>593010</v>
      </c>
      <c r="O589">
        <v>890520</v>
      </c>
      <c r="P589">
        <v>588840</v>
      </c>
      <c r="Q589">
        <v>562170</v>
      </c>
      <c r="R589">
        <v>549130</v>
      </c>
      <c r="S589">
        <v>463260</v>
      </c>
      <c r="T589">
        <v>577840</v>
      </c>
      <c r="U589">
        <v>627720</v>
      </c>
      <c r="V589">
        <v>882465</v>
      </c>
      <c r="W589">
        <v>9196761.5399999991</v>
      </c>
      <c r="X589">
        <v>250970</v>
      </c>
      <c r="Z589">
        <v>573120</v>
      </c>
      <c r="AA589">
        <v>606240</v>
      </c>
      <c r="AB589">
        <v>656280</v>
      </c>
      <c r="AC589">
        <v>249720</v>
      </c>
      <c r="AE589">
        <v>13760384.390000001</v>
      </c>
      <c r="AF589">
        <v>688110</v>
      </c>
      <c r="AG589">
        <v>1008480</v>
      </c>
      <c r="AH589">
        <v>912430</v>
      </c>
      <c r="AI589">
        <v>328080</v>
      </c>
      <c r="AJ589">
        <v>345960</v>
      </c>
      <c r="AK589">
        <v>570508.64</v>
      </c>
      <c r="AL589">
        <v>668099.64</v>
      </c>
      <c r="AM589">
        <v>614220</v>
      </c>
      <c r="AN589">
        <v>677833.74</v>
      </c>
      <c r="AO589">
        <v>544553.55000000005</v>
      </c>
      <c r="AP589">
        <v>629400</v>
      </c>
      <c r="AQ589">
        <v>1121833.55</v>
      </c>
      <c r="AR589">
        <v>457710.97</v>
      </c>
      <c r="AS589">
        <v>10876034.67</v>
      </c>
      <c r="AT589">
        <v>468720</v>
      </c>
      <c r="AU589">
        <v>717499.28</v>
      </c>
      <c r="AV589">
        <v>762357.6</v>
      </c>
      <c r="AW589">
        <v>424380</v>
      </c>
      <c r="AX589">
        <v>770120</v>
      </c>
      <c r="AY589">
        <v>604470</v>
      </c>
      <c r="AZ589">
        <v>926970</v>
      </c>
      <c r="BA589">
        <v>571320</v>
      </c>
      <c r="BB589">
        <v>734910</v>
      </c>
      <c r="BC589">
        <v>1061115</v>
      </c>
      <c r="BD589">
        <v>909720</v>
      </c>
      <c r="BE589">
        <v>6077682.4699999997</v>
      </c>
      <c r="BF589">
        <v>216000</v>
      </c>
      <c r="BG589">
        <v>617280</v>
      </c>
      <c r="BH589">
        <v>481440</v>
      </c>
      <c r="BI589">
        <v>251660</v>
      </c>
      <c r="BJ589">
        <v>283440</v>
      </c>
      <c r="BK589">
        <v>351960</v>
      </c>
      <c r="BL589">
        <v>557160</v>
      </c>
    </row>
    <row r="590" spans="1:64">
      <c r="A590" s="77">
        <v>5</v>
      </c>
      <c r="B590" s="78" t="s">
        <v>916</v>
      </c>
      <c r="C590" s="79" t="s">
        <v>917</v>
      </c>
      <c r="D590" s="79">
        <v>5.0999999999999996</v>
      </c>
      <c r="E590" s="78" t="s">
        <v>1646</v>
      </c>
      <c r="F590" s="79"/>
      <c r="G590" s="79"/>
      <c r="H590" s="33">
        <v>5101010116.1009998</v>
      </c>
      <c r="I590" s="31" t="s">
        <v>644</v>
      </c>
      <c r="J590">
        <f t="shared" si="9"/>
        <v>3475908.56</v>
      </c>
      <c r="K590">
        <v>12380</v>
      </c>
      <c r="M590">
        <v>16675.16</v>
      </c>
      <c r="O590">
        <v>8760</v>
      </c>
      <c r="P590">
        <v>13835</v>
      </c>
      <c r="S590">
        <v>4560</v>
      </c>
      <c r="T590">
        <v>3180</v>
      </c>
      <c r="U590">
        <v>5960</v>
      </c>
      <c r="V590">
        <v>5760</v>
      </c>
      <c r="W590">
        <v>3475908.56</v>
      </c>
      <c r="AB590">
        <v>9880</v>
      </c>
      <c r="AC590">
        <v>30510</v>
      </c>
      <c r="AD590">
        <v>9360</v>
      </c>
      <c r="AE590">
        <v>100608.8</v>
      </c>
      <c r="AF590">
        <v>1950</v>
      </c>
      <c r="AH590">
        <v>24110</v>
      </c>
      <c r="AJ590">
        <v>17044.8</v>
      </c>
      <c r="AL590">
        <v>22140</v>
      </c>
      <c r="AM590">
        <v>5340</v>
      </c>
      <c r="AP590">
        <v>34401.25</v>
      </c>
      <c r="AQ590">
        <v>1575</v>
      </c>
      <c r="AR590">
        <v>37611.25</v>
      </c>
      <c r="AS590">
        <v>11940</v>
      </c>
      <c r="AT590">
        <v>230</v>
      </c>
      <c r="AV590">
        <v>11002.8</v>
      </c>
      <c r="AX590">
        <v>2203.75</v>
      </c>
      <c r="AZ590">
        <v>9630</v>
      </c>
      <c r="BA590">
        <v>1890</v>
      </c>
      <c r="BD590">
        <v>1435</v>
      </c>
      <c r="BE590">
        <v>26958.1</v>
      </c>
      <c r="BH590">
        <v>3060</v>
      </c>
      <c r="BK590">
        <v>8771.9599999999991</v>
      </c>
    </row>
    <row r="591" spans="1:64">
      <c r="A591" s="77">
        <v>5</v>
      </c>
      <c r="B591" s="78" t="s">
        <v>916</v>
      </c>
      <c r="C591" s="79" t="s">
        <v>917</v>
      </c>
      <c r="D591" s="79">
        <v>5.0999999999999996</v>
      </c>
      <c r="E591" s="78" t="s">
        <v>1646</v>
      </c>
      <c r="F591" s="79"/>
      <c r="G591" s="79"/>
      <c r="H591" s="33">
        <v>5101010116.1020002</v>
      </c>
      <c r="I591" s="31" t="s">
        <v>645</v>
      </c>
      <c r="J591">
        <f t="shared" si="9"/>
        <v>1011</v>
      </c>
      <c r="K591">
        <v>5760</v>
      </c>
      <c r="P591">
        <v>1510</v>
      </c>
      <c r="W591">
        <v>1011</v>
      </c>
      <c r="AB591">
        <v>7520</v>
      </c>
      <c r="AE591">
        <v>19067.47</v>
      </c>
      <c r="AF591">
        <v>7560</v>
      </c>
      <c r="AJ591">
        <v>2010</v>
      </c>
      <c r="AO591">
        <v>11670</v>
      </c>
      <c r="AS591">
        <v>5430</v>
      </c>
      <c r="AT591">
        <v>115</v>
      </c>
      <c r="AW591">
        <v>525</v>
      </c>
      <c r="AX591">
        <v>8610</v>
      </c>
      <c r="BD591">
        <v>9378.75</v>
      </c>
      <c r="BE591">
        <v>30145</v>
      </c>
      <c r="BG591">
        <v>3570</v>
      </c>
      <c r="BK591">
        <v>2490</v>
      </c>
    </row>
    <row r="592" spans="1:64">
      <c r="A592" s="77">
        <v>5</v>
      </c>
      <c r="B592" s="78" t="s">
        <v>916</v>
      </c>
      <c r="C592" s="79" t="s">
        <v>917</v>
      </c>
      <c r="D592" s="79">
        <v>5.0999999999999996</v>
      </c>
      <c r="E592" s="78" t="s">
        <v>1646</v>
      </c>
      <c r="F592" s="79"/>
      <c r="G592" s="79"/>
      <c r="H592" s="33">
        <v>5101010116.1029997</v>
      </c>
      <c r="I592" s="31" t="s">
        <v>646</v>
      </c>
      <c r="J592">
        <f t="shared" si="9"/>
        <v>0</v>
      </c>
      <c r="AH592">
        <v>2053.6</v>
      </c>
      <c r="AV592">
        <v>16245.6</v>
      </c>
      <c r="AX592">
        <v>36731.67</v>
      </c>
    </row>
    <row r="593" spans="1:64">
      <c r="A593" s="77">
        <v>5</v>
      </c>
      <c r="B593" s="78" t="s">
        <v>916</v>
      </c>
      <c r="C593" s="79" t="s">
        <v>917</v>
      </c>
      <c r="D593" s="79">
        <v>5.0999999999999996</v>
      </c>
      <c r="E593" s="78" t="s">
        <v>1646</v>
      </c>
      <c r="F593" s="79"/>
      <c r="G593" s="79"/>
      <c r="H593" s="33">
        <v>5101010116.1040001</v>
      </c>
      <c r="I593" s="31" t="s">
        <v>647</v>
      </c>
      <c r="J593">
        <f t="shared" si="9"/>
        <v>0</v>
      </c>
    </row>
    <row r="594" spans="1:64">
      <c r="A594" s="77">
        <v>5</v>
      </c>
      <c r="B594" s="78" t="s">
        <v>916</v>
      </c>
      <c r="C594" s="79" t="s">
        <v>917</v>
      </c>
      <c r="D594" s="79">
        <v>5.0999999999999996</v>
      </c>
      <c r="E594" s="78" t="s">
        <v>1646</v>
      </c>
      <c r="F594" s="79"/>
      <c r="G594" s="79"/>
      <c r="H594" s="33">
        <v>5101010116.1049995</v>
      </c>
      <c r="I594" s="31" t="s">
        <v>648</v>
      </c>
      <c r="J594">
        <f t="shared" si="9"/>
        <v>0</v>
      </c>
      <c r="K594">
        <v>14903.23</v>
      </c>
      <c r="AE594">
        <v>95776</v>
      </c>
      <c r="AS594">
        <v>111099</v>
      </c>
      <c r="AT594">
        <v>1680</v>
      </c>
      <c r="BE594">
        <v>51316.36</v>
      </c>
    </row>
    <row r="595" spans="1:64">
      <c r="A595" s="77">
        <v>5</v>
      </c>
      <c r="B595" s="78" t="s">
        <v>916</v>
      </c>
      <c r="C595" s="79" t="s">
        <v>917</v>
      </c>
      <c r="D595" s="79">
        <v>5.0999999999999996</v>
      </c>
      <c r="E595" s="78" t="s">
        <v>1646</v>
      </c>
      <c r="F595" s="79"/>
      <c r="G595" s="79"/>
      <c r="H595" s="33">
        <v>5101010116.1059999</v>
      </c>
      <c r="I595" s="31" t="s">
        <v>649</v>
      </c>
      <c r="J595">
        <f t="shared" si="9"/>
        <v>0</v>
      </c>
      <c r="AS595">
        <v>21815</v>
      </c>
      <c r="BE595">
        <v>2525</v>
      </c>
    </row>
    <row r="596" spans="1:64">
      <c r="A596" s="77">
        <v>5</v>
      </c>
      <c r="B596" s="78" t="s">
        <v>916</v>
      </c>
      <c r="C596" s="79" t="s">
        <v>917</v>
      </c>
      <c r="D596" s="79">
        <v>5.0999999999999996</v>
      </c>
      <c r="E596" s="78" t="s">
        <v>1646</v>
      </c>
      <c r="F596" s="79"/>
      <c r="G596" s="79"/>
      <c r="H596" s="33">
        <v>5101010199.1009998</v>
      </c>
      <c r="I596" s="31" t="s">
        <v>650</v>
      </c>
      <c r="J596">
        <f t="shared" si="9"/>
        <v>0</v>
      </c>
      <c r="L596">
        <v>67200</v>
      </c>
      <c r="M596">
        <v>253200</v>
      </c>
      <c r="N596">
        <v>460422.58</v>
      </c>
      <c r="O596">
        <v>522000</v>
      </c>
      <c r="P596">
        <v>338167.74</v>
      </c>
      <c r="R596">
        <v>72800</v>
      </c>
      <c r="S596">
        <v>134400</v>
      </c>
      <c r="T596">
        <v>267200</v>
      </c>
      <c r="U596">
        <v>67200</v>
      </c>
      <c r="V596">
        <v>589934.4</v>
      </c>
      <c r="X596">
        <v>373800</v>
      </c>
      <c r="AE596">
        <v>5986609.4199999999</v>
      </c>
      <c r="AG596">
        <v>364746.67</v>
      </c>
      <c r="AH596">
        <v>117600</v>
      </c>
      <c r="AI596">
        <v>845470.97</v>
      </c>
      <c r="AJ596">
        <v>430838.71</v>
      </c>
      <c r="AK596">
        <v>342322.58</v>
      </c>
      <c r="AL596">
        <v>328890.32</v>
      </c>
      <c r="AM596">
        <v>423813.33</v>
      </c>
      <c r="AN596">
        <v>681460.05</v>
      </c>
      <c r="AO596">
        <v>454800</v>
      </c>
      <c r="AP596">
        <v>385280</v>
      </c>
      <c r="AQ596">
        <v>340500</v>
      </c>
      <c r="AR596">
        <v>67200</v>
      </c>
      <c r="AS596">
        <v>5145603.6500000004</v>
      </c>
      <c r="AT596">
        <v>186000</v>
      </c>
      <c r="AV596">
        <v>563817.64</v>
      </c>
      <c r="AW596">
        <v>387600</v>
      </c>
      <c r="AX596">
        <v>330490</v>
      </c>
      <c r="AZ596">
        <v>773032.26</v>
      </c>
      <c r="BA596">
        <v>270591.52</v>
      </c>
      <c r="BB596">
        <v>67200</v>
      </c>
      <c r="BC596">
        <v>50400</v>
      </c>
      <c r="BE596">
        <v>2305592.64</v>
      </c>
      <c r="BG596">
        <v>67200</v>
      </c>
      <c r="BK596">
        <v>319316</v>
      </c>
      <c r="BL596">
        <v>1192100</v>
      </c>
    </row>
    <row r="597" spans="1:64">
      <c r="A597" s="77">
        <v>5</v>
      </c>
      <c r="B597" s="78" t="s">
        <v>916</v>
      </c>
      <c r="C597" s="79" t="s">
        <v>917</v>
      </c>
      <c r="D597" s="79">
        <v>5.0999999999999996</v>
      </c>
      <c r="E597" s="78" t="s">
        <v>1646</v>
      </c>
      <c r="F597" s="79"/>
      <c r="G597" s="79"/>
      <c r="H597" s="33">
        <v>5101010199.1020002</v>
      </c>
      <c r="I597" s="31" t="s">
        <v>651</v>
      </c>
      <c r="J597">
        <f t="shared" si="9"/>
        <v>0</v>
      </c>
      <c r="AE597">
        <v>143500</v>
      </c>
      <c r="AS597">
        <v>126000</v>
      </c>
      <c r="BE597">
        <v>112000</v>
      </c>
    </row>
    <row r="598" spans="1:64">
      <c r="A598" s="77">
        <v>5</v>
      </c>
      <c r="B598" s="78" t="s">
        <v>916</v>
      </c>
      <c r="C598" s="79" t="s">
        <v>917</v>
      </c>
      <c r="D598" s="79">
        <v>5.0999999999999996</v>
      </c>
      <c r="E598" s="78" t="s">
        <v>1654</v>
      </c>
      <c r="F598" s="79"/>
      <c r="G598" s="79"/>
      <c r="H598" s="33">
        <v>5101010199.1029997</v>
      </c>
      <c r="I598" s="31" t="s">
        <v>652</v>
      </c>
      <c r="J598">
        <f t="shared" si="9"/>
        <v>6407865</v>
      </c>
      <c r="K598">
        <v>14844675</v>
      </c>
      <c r="L598">
        <v>408000</v>
      </c>
      <c r="M598">
        <v>757500</v>
      </c>
      <c r="N598">
        <v>1158240</v>
      </c>
      <c r="O598">
        <v>1645660</v>
      </c>
      <c r="P598">
        <v>1455360</v>
      </c>
      <c r="Q598">
        <v>1498360</v>
      </c>
      <c r="R598">
        <v>978720</v>
      </c>
      <c r="S598">
        <v>898880</v>
      </c>
      <c r="T598">
        <v>508320</v>
      </c>
      <c r="U598">
        <v>888480</v>
      </c>
      <c r="V598">
        <v>868080</v>
      </c>
      <c r="W598">
        <v>6407865</v>
      </c>
      <c r="X598">
        <v>837160</v>
      </c>
      <c r="Y598">
        <v>770400</v>
      </c>
      <c r="Z598">
        <v>738000</v>
      </c>
      <c r="AA598">
        <v>1322920</v>
      </c>
      <c r="AB598">
        <v>554040</v>
      </c>
      <c r="AC598">
        <v>558360</v>
      </c>
      <c r="AE598">
        <v>21992082.5</v>
      </c>
      <c r="AF598">
        <v>425220</v>
      </c>
      <c r="AG598">
        <v>1117200</v>
      </c>
      <c r="AH598">
        <v>1323180</v>
      </c>
      <c r="AI598">
        <v>1951560</v>
      </c>
      <c r="AJ598">
        <v>686750</v>
      </c>
      <c r="AK598">
        <v>2545115</v>
      </c>
      <c r="AL598">
        <v>1805125</v>
      </c>
      <c r="AM598">
        <v>934980</v>
      </c>
      <c r="AO598">
        <v>1499790</v>
      </c>
      <c r="AP598">
        <v>712920</v>
      </c>
      <c r="AQ598">
        <v>758640</v>
      </c>
      <c r="AS598">
        <v>7354700.7699999996</v>
      </c>
      <c r="AT598">
        <v>619250</v>
      </c>
      <c r="AU598">
        <v>698800</v>
      </c>
      <c r="AV598">
        <v>1395060.63</v>
      </c>
      <c r="AW598">
        <v>899750</v>
      </c>
      <c r="AX598">
        <v>707625</v>
      </c>
      <c r="AY598">
        <v>918675</v>
      </c>
      <c r="AZ598">
        <v>2366423.7799999998</v>
      </c>
      <c r="BA598">
        <v>810370</v>
      </c>
      <c r="BC598">
        <v>288500</v>
      </c>
      <c r="BD598">
        <v>331763.75</v>
      </c>
      <c r="BF598">
        <v>1453140</v>
      </c>
      <c r="BG598">
        <v>615720</v>
      </c>
      <c r="BH598">
        <v>1642780</v>
      </c>
      <c r="BI598">
        <v>336480</v>
      </c>
      <c r="BJ598">
        <v>1365475</v>
      </c>
      <c r="BK598">
        <v>1294020</v>
      </c>
    </row>
    <row r="599" spans="1:64">
      <c r="A599" s="77">
        <v>5</v>
      </c>
      <c r="B599" s="78" t="s">
        <v>916</v>
      </c>
      <c r="C599" s="79" t="s">
        <v>917</v>
      </c>
      <c r="D599" s="79">
        <v>5.0999999999999996</v>
      </c>
      <c r="E599" s="78" t="s">
        <v>1687</v>
      </c>
      <c r="F599" s="79"/>
      <c r="G599" s="79"/>
      <c r="H599" s="33">
        <v>5101020101.1009998</v>
      </c>
      <c r="I599" s="31" t="s">
        <v>653</v>
      </c>
      <c r="J599">
        <f t="shared" si="9"/>
        <v>310140</v>
      </c>
      <c r="W599">
        <v>310140</v>
      </c>
      <c r="AS599">
        <v>100920</v>
      </c>
    </row>
    <row r="600" spans="1:64">
      <c r="A600" s="77">
        <v>5</v>
      </c>
      <c r="B600" s="78" t="s">
        <v>916</v>
      </c>
      <c r="C600" s="79" t="s">
        <v>917</v>
      </c>
      <c r="D600" s="79">
        <v>5.0999999999999996</v>
      </c>
      <c r="E600" s="78" t="s">
        <v>1687</v>
      </c>
      <c r="F600" s="79"/>
      <c r="G600" s="79"/>
      <c r="H600" s="34">
        <v>5101020101.1020002</v>
      </c>
      <c r="I600" s="35" t="s">
        <v>654</v>
      </c>
      <c r="J600">
        <f t="shared" si="9"/>
        <v>0</v>
      </c>
      <c r="K600">
        <v>71100</v>
      </c>
      <c r="AE600">
        <v>39480</v>
      </c>
      <c r="AW600">
        <v>42840</v>
      </c>
      <c r="BE600">
        <v>26070</v>
      </c>
    </row>
    <row r="601" spans="1:64">
      <c r="A601" s="77">
        <v>5</v>
      </c>
      <c r="B601" s="78" t="s">
        <v>916</v>
      </c>
      <c r="C601" s="79" t="s">
        <v>917</v>
      </c>
      <c r="D601" s="79">
        <v>5.0999999999999996</v>
      </c>
      <c r="E601" s="78" t="s">
        <v>1687</v>
      </c>
      <c r="F601" s="79"/>
      <c r="G601" s="79"/>
      <c r="H601" s="33">
        <v>5101020102.1009998</v>
      </c>
      <c r="I601" s="31" t="s">
        <v>655</v>
      </c>
      <c r="J601">
        <f t="shared" si="9"/>
        <v>0</v>
      </c>
      <c r="AS601">
        <v>20000</v>
      </c>
    </row>
    <row r="602" spans="1:64">
      <c r="A602" s="77">
        <v>5</v>
      </c>
      <c r="B602" s="78" t="s">
        <v>916</v>
      </c>
      <c r="C602" s="79" t="s">
        <v>917</v>
      </c>
      <c r="D602" s="79">
        <v>5.0999999999999996</v>
      </c>
      <c r="E602" s="78" t="s">
        <v>1687</v>
      </c>
      <c r="F602" s="79"/>
      <c r="G602" s="79"/>
      <c r="H602" s="33">
        <v>5101020103.1009998</v>
      </c>
      <c r="I602" s="31" t="s">
        <v>656</v>
      </c>
      <c r="J602">
        <f t="shared" si="9"/>
        <v>4187070.17</v>
      </c>
      <c r="K602">
        <v>5709947.54</v>
      </c>
      <c r="L602">
        <v>316652.46000000002</v>
      </c>
      <c r="M602">
        <v>641903.99</v>
      </c>
      <c r="N602">
        <v>697261.36</v>
      </c>
      <c r="O602">
        <v>1232926.42</v>
      </c>
      <c r="P602">
        <v>943310.99</v>
      </c>
      <c r="Q602">
        <v>968314.34</v>
      </c>
      <c r="R602">
        <v>535079.23</v>
      </c>
      <c r="S602">
        <v>474541.9</v>
      </c>
      <c r="T602">
        <v>386272.35</v>
      </c>
      <c r="U602">
        <v>420472.94</v>
      </c>
      <c r="V602">
        <v>246884.05</v>
      </c>
      <c r="W602">
        <v>4187070.17</v>
      </c>
      <c r="X602">
        <v>627078</v>
      </c>
      <c r="Y602">
        <v>740125.89</v>
      </c>
      <c r="Z602">
        <v>1079353.56</v>
      </c>
      <c r="AA602">
        <v>711651</v>
      </c>
      <c r="AB602">
        <v>864441.64</v>
      </c>
      <c r="AE602">
        <v>9479526.3100000005</v>
      </c>
      <c r="AF602">
        <v>536529</v>
      </c>
      <c r="AG602">
        <v>902695.36</v>
      </c>
      <c r="AH602">
        <v>847497.36</v>
      </c>
      <c r="AI602">
        <v>1275580</v>
      </c>
      <c r="AJ602">
        <v>500276.2</v>
      </c>
      <c r="AK602">
        <v>1331840.06</v>
      </c>
      <c r="AL602">
        <v>869298.5</v>
      </c>
      <c r="AM602">
        <v>863437.42</v>
      </c>
      <c r="AO602">
        <v>1415723.88</v>
      </c>
      <c r="AP602">
        <v>628327.51</v>
      </c>
      <c r="AQ602">
        <v>491308.4</v>
      </c>
      <c r="AR602">
        <v>229291.81</v>
      </c>
      <c r="AS602">
        <v>5643517.6600000001</v>
      </c>
      <c r="AT602">
        <v>518690.3</v>
      </c>
      <c r="AU602">
        <v>740004.35</v>
      </c>
      <c r="AV602">
        <v>998955.47</v>
      </c>
      <c r="AW602">
        <v>731978.73</v>
      </c>
      <c r="AX602">
        <v>634580.41</v>
      </c>
      <c r="AY602">
        <v>517959.5</v>
      </c>
      <c r="AZ602">
        <v>1533701.73</v>
      </c>
      <c r="BA602">
        <v>577671.25</v>
      </c>
      <c r="BB602">
        <v>206982.48</v>
      </c>
      <c r="BC602">
        <v>167910.46</v>
      </c>
      <c r="BD602">
        <v>209503.88</v>
      </c>
      <c r="BE602">
        <v>3810891.05</v>
      </c>
      <c r="BF602">
        <v>1288703.6000000001</v>
      </c>
      <c r="BG602">
        <v>541445.56000000006</v>
      </c>
      <c r="BH602">
        <v>1042860.17</v>
      </c>
      <c r="BI602">
        <v>283489.21000000002</v>
      </c>
      <c r="BJ602">
        <v>1165860.07</v>
      </c>
      <c r="BK602">
        <v>799041.27</v>
      </c>
      <c r="BL602">
        <v>416812.4</v>
      </c>
    </row>
    <row r="603" spans="1:64">
      <c r="A603" s="77">
        <v>5</v>
      </c>
      <c r="B603" s="78" t="s">
        <v>916</v>
      </c>
      <c r="C603" s="79" t="s">
        <v>917</v>
      </c>
      <c r="D603" s="79">
        <v>5.0999999999999996</v>
      </c>
      <c r="E603" s="78" t="s">
        <v>1687</v>
      </c>
      <c r="F603" s="79"/>
      <c r="G603" s="79"/>
      <c r="H603" s="30">
        <v>5101020104.1009998</v>
      </c>
      <c r="I603" s="32" t="s">
        <v>657</v>
      </c>
      <c r="J603">
        <f t="shared" si="9"/>
        <v>6280505.2999999998</v>
      </c>
      <c r="K603">
        <v>8564921.3100000005</v>
      </c>
      <c r="L603">
        <v>474978.69</v>
      </c>
      <c r="M603">
        <v>962856</v>
      </c>
      <c r="N603">
        <v>1045892.07</v>
      </c>
      <c r="O603">
        <v>1849390.82</v>
      </c>
      <c r="P603">
        <v>1414966.49</v>
      </c>
      <c r="Q603">
        <v>2081649.22</v>
      </c>
      <c r="R603">
        <v>822822.49</v>
      </c>
      <c r="S603">
        <v>711812.86</v>
      </c>
      <c r="T603">
        <v>950759.93</v>
      </c>
      <c r="U603">
        <v>630685.66</v>
      </c>
      <c r="V603">
        <v>370816.59</v>
      </c>
      <c r="W603">
        <v>6280505.2999999998</v>
      </c>
      <c r="X603">
        <v>1097351.5</v>
      </c>
      <c r="Y603">
        <v>916760.84</v>
      </c>
      <c r="Z603">
        <v>990354.85</v>
      </c>
      <c r="AA603">
        <v>1220778.8400000001</v>
      </c>
      <c r="AB603">
        <v>1296662.48</v>
      </c>
      <c r="AC603">
        <v>660831.4</v>
      </c>
      <c r="AD603">
        <v>390648.27</v>
      </c>
      <c r="AE603">
        <v>14219289.42</v>
      </c>
      <c r="AF603">
        <v>804793.5</v>
      </c>
      <c r="AG603">
        <v>1354043.05</v>
      </c>
      <c r="AH603">
        <v>1271246.07</v>
      </c>
      <c r="AI603">
        <v>1913370</v>
      </c>
      <c r="AJ603">
        <v>703186.9</v>
      </c>
      <c r="AK603">
        <v>1992784.4</v>
      </c>
      <c r="AL603">
        <v>1303947.76</v>
      </c>
      <c r="AM603">
        <v>1295156.1499999999</v>
      </c>
      <c r="AN603">
        <v>1005629.9</v>
      </c>
      <c r="AO603">
        <v>2123585.83</v>
      </c>
      <c r="AP603">
        <v>942491.3</v>
      </c>
      <c r="AQ603">
        <v>736962.6</v>
      </c>
      <c r="AR603">
        <v>343937.72</v>
      </c>
      <c r="AS603">
        <v>8465280.5299999993</v>
      </c>
      <c r="AT603">
        <v>727412.96</v>
      </c>
      <c r="AU603">
        <v>1350721.38</v>
      </c>
      <c r="AV603">
        <v>1498433.22</v>
      </c>
      <c r="AW603">
        <v>1097968.1000000001</v>
      </c>
      <c r="AX603">
        <v>1002724.66</v>
      </c>
      <c r="AY603">
        <v>778819.02</v>
      </c>
      <c r="AZ603">
        <v>2300552.56</v>
      </c>
      <c r="BA603">
        <v>866506.88</v>
      </c>
      <c r="BB603">
        <v>310473.74</v>
      </c>
      <c r="BC603">
        <v>251866.6</v>
      </c>
      <c r="BD603">
        <v>314255.84000000003</v>
      </c>
      <c r="BE603">
        <v>5716283.4699999997</v>
      </c>
      <c r="BF603">
        <v>5787680.2000000002</v>
      </c>
      <c r="BG603">
        <v>1060322.54</v>
      </c>
      <c r="BH603">
        <v>1564290.27</v>
      </c>
      <c r="BI603">
        <v>844274.9</v>
      </c>
      <c r="BJ603">
        <v>1187829.53</v>
      </c>
      <c r="BK603">
        <v>1198320.3899999999</v>
      </c>
      <c r="BL603">
        <v>625218.6</v>
      </c>
    </row>
    <row r="604" spans="1:64">
      <c r="A604" s="77">
        <v>5</v>
      </c>
      <c r="B604" s="78" t="s">
        <v>916</v>
      </c>
      <c r="C604" s="79" t="s">
        <v>917</v>
      </c>
      <c r="D604" s="79">
        <v>5.0999999999999996</v>
      </c>
      <c r="E604" s="78" t="s">
        <v>1687</v>
      </c>
      <c r="F604" s="79"/>
      <c r="G604" s="79"/>
      <c r="H604" s="30">
        <v>5101020105.1009998</v>
      </c>
      <c r="I604" s="32" t="s">
        <v>658</v>
      </c>
      <c r="J604">
        <f t="shared" si="9"/>
        <v>219798</v>
      </c>
      <c r="K604">
        <v>402039.1</v>
      </c>
      <c r="L604">
        <v>30954.6</v>
      </c>
      <c r="M604">
        <v>43454.38</v>
      </c>
      <c r="N604">
        <v>95815.8</v>
      </c>
      <c r="O604">
        <v>125953.2</v>
      </c>
      <c r="P604">
        <v>54721.8</v>
      </c>
      <c r="Q604">
        <v>80649</v>
      </c>
      <c r="R604">
        <v>88242.6</v>
      </c>
      <c r="S604">
        <v>42550.2</v>
      </c>
      <c r="T604">
        <v>68016.600000000006</v>
      </c>
      <c r="W604">
        <v>219798</v>
      </c>
      <c r="X604">
        <v>35869.800000000003</v>
      </c>
      <c r="Y604">
        <v>43581.599999999999</v>
      </c>
      <c r="Z604">
        <v>30198.6</v>
      </c>
      <c r="AA604">
        <v>25600.1</v>
      </c>
      <c r="AB604">
        <v>30834.6</v>
      </c>
      <c r="AE604">
        <v>730966.65</v>
      </c>
      <c r="AF604">
        <v>60357.599999999999</v>
      </c>
      <c r="AG604">
        <v>88426.8</v>
      </c>
      <c r="AH604">
        <v>89946</v>
      </c>
      <c r="AI604">
        <v>64884.6</v>
      </c>
      <c r="AJ604">
        <v>28693.8</v>
      </c>
      <c r="AK604">
        <v>142914.6</v>
      </c>
      <c r="AL604">
        <v>27874.77</v>
      </c>
      <c r="AM604">
        <v>90862.2</v>
      </c>
      <c r="AN604">
        <v>52855.25</v>
      </c>
      <c r="AO604">
        <v>73873.8</v>
      </c>
      <c r="AP604">
        <v>72221.42</v>
      </c>
      <c r="AQ604">
        <v>11031.6</v>
      </c>
      <c r="AS604">
        <v>613378.80000000005</v>
      </c>
      <c r="AT604">
        <v>48126.400000000001</v>
      </c>
      <c r="AU604">
        <v>68054.399999999994</v>
      </c>
      <c r="AV604">
        <v>113709.3</v>
      </c>
      <c r="AW604">
        <v>56431.199999999997</v>
      </c>
      <c r="AX604">
        <v>73025.399999999994</v>
      </c>
      <c r="AY604">
        <v>55878.3</v>
      </c>
      <c r="AZ604">
        <v>115459.74</v>
      </c>
      <c r="BA604">
        <v>34966.800000000003</v>
      </c>
      <c r="BE604">
        <v>368533.8</v>
      </c>
      <c r="BF604">
        <v>53935.199999999997</v>
      </c>
      <c r="BG604">
        <v>20349</v>
      </c>
      <c r="BH604">
        <v>38862.6</v>
      </c>
      <c r="BI604">
        <v>27004.080000000002</v>
      </c>
      <c r="BJ604">
        <v>65593.8</v>
      </c>
      <c r="BK604">
        <v>67539.88</v>
      </c>
      <c r="BL604">
        <v>35309.1</v>
      </c>
    </row>
    <row r="605" spans="1:64">
      <c r="A605" s="77">
        <v>5</v>
      </c>
      <c r="B605" s="78" t="s">
        <v>916</v>
      </c>
      <c r="C605" s="79" t="s">
        <v>917</v>
      </c>
      <c r="D605" s="79">
        <v>5.0999999999999996</v>
      </c>
      <c r="E605" s="78" t="s">
        <v>1687</v>
      </c>
      <c r="F605" s="79"/>
      <c r="G605" s="79"/>
      <c r="H605" s="33">
        <v>5101020106.1009998</v>
      </c>
      <c r="I605" s="31" t="s">
        <v>659</v>
      </c>
      <c r="J605">
        <f t="shared" si="9"/>
        <v>218016</v>
      </c>
      <c r="K605">
        <v>232745</v>
      </c>
      <c r="L605">
        <v>17550</v>
      </c>
      <c r="M605">
        <v>17550</v>
      </c>
      <c r="O605">
        <v>21834</v>
      </c>
      <c r="P605">
        <v>12378</v>
      </c>
      <c r="Q605">
        <v>1500</v>
      </c>
      <c r="R605">
        <v>24450</v>
      </c>
      <c r="S605">
        <v>22050</v>
      </c>
      <c r="T605">
        <v>19350</v>
      </c>
      <c r="U605">
        <v>21017</v>
      </c>
      <c r="V605">
        <v>6000</v>
      </c>
      <c r="W605">
        <v>218016</v>
      </c>
      <c r="X605">
        <v>12900</v>
      </c>
      <c r="Z605">
        <v>14792</v>
      </c>
      <c r="AB605">
        <v>14567</v>
      </c>
      <c r="AC605">
        <v>11400</v>
      </c>
      <c r="AE605">
        <v>537400</v>
      </c>
      <c r="AS605">
        <v>206369</v>
      </c>
      <c r="AY605">
        <v>900</v>
      </c>
      <c r="BD605">
        <v>25800</v>
      </c>
      <c r="BE605">
        <v>239466</v>
      </c>
      <c r="BF605">
        <v>7350</v>
      </c>
      <c r="BG605">
        <v>12900</v>
      </c>
      <c r="BH605">
        <v>32660</v>
      </c>
      <c r="BI605">
        <v>12900</v>
      </c>
      <c r="BJ605">
        <v>15767</v>
      </c>
      <c r="BK605">
        <v>6450</v>
      </c>
      <c r="BL605">
        <v>12900</v>
      </c>
    </row>
    <row r="606" spans="1:64">
      <c r="A606" s="77">
        <v>5</v>
      </c>
      <c r="B606" s="78" t="s">
        <v>916</v>
      </c>
      <c r="C606" s="79" t="s">
        <v>917</v>
      </c>
      <c r="D606" s="79">
        <v>5.0999999999999996</v>
      </c>
      <c r="E606" s="78" t="s">
        <v>1687</v>
      </c>
      <c r="F606" s="79"/>
      <c r="G606" s="79"/>
      <c r="H606" s="33">
        <v>5101020106.1020002</v>
      </c>
      <c r="I606" s="31" t="s">
        <v>660</v>
      </c>
      <c r="J606">
        <f t="shared" si="9"/>
        <v>1390791</v>
      </c>
      <c r="K606">
        <v>2195263</v>
      </c>
      <c r="L606">
        <v>97799</v>
      </c>
      <c r="M606">
        <v>220357</v>
      </c>
      <c r="N606">
        <v>281259</v>
      </c>
      <c r="O606">
        <v>488996</v>
      </c>
      <c r="P606">
        <v>393979</v>
      </c>
      <c r="Q606">
        <v>308338</v>
      </c>
      <c r="R606">
        <v>274663</v>
      </c>
      <c r="S606">
        <v>265075</v>
      </c>
      <c r="T606">
        <v>161902</v>
      </c>
      <c r="U606">
        <v>250973</v>
      </c>
      <c r="V606">
        <v>176283</v>
      </c>
      <c r="W606">
        <v>1390791</v>
      </c>
      <c r="X606">
        <v>113965</v>
      </c>
      <c r="Y606">
        <v>198521</v>
      </c>
      <c r="Z606">
        <v>146662.6</v>
      </c>
      <c r="AA606">
        <v>260790</v>
      </c>
      <c r="AB606">
        <v>278971</v>
      </c>
      <c r="AC606">
        <v>131650</v>
      </c>
      <c r="AD606">
        <v>69663</v>
      </c>
      <c r="AE606">
        <v>5161927</v>
      </c>
      <c r="AF606">
        <v>287018</v>
      </c>
      <c r="AG606">
        <v>321590</v>
      </c>
      <c r="AH606">
        <v>275304</v>
      </c>
      <c r="AI606">
        <v>626046</v>
      </c>
      <c r="AJ606">
        <v>314286</v>
      </c>
      <c r="AK606">
        <v>750649</v>
      </c>
      <c r="AL606">
        <v>437360</v>
      </c>
      <c r="AM606">
        <v>415277</v>
      </c>
      <c r="AN606">
        <v>299569</v>
      </c>
      <c r="AO606">
        <v>571397</v>
      </c>
      <c r="AP606">
        <v>346768</v>
      </c>
      <c r="AQ606">
        <v>324124</v>
      </c>
      <c r="AR606">
        <v>187720</v>
      </c>
      <c r="AS606">
        <v>2495616</v>
      </c>
      <c r="AT606">
        <v>181948</v>
      </c>
      <c r="AU606">
        <v>190336</v>
      </c>
      <c r="AV606">
        <v>519118</v>
      </c>
      <c r="AW606">
        <v>362773</v>
      </c>
      <c r="AX606">
        <v>264877</v>
      </c>
      <c r="AY606">
        <v>261890</v>
      </c>
      <c r="AZ606">
        <v>620550</v>
      </c>
      <c r="BA606">
        <v>210169</v>
      </c>
      <c r="BB606">
        <v>84930</v>
      </c>
      <c r="BC606">
        <v>111325</v>
      </c>
      <c r="BD606">
        <v>94048</v>
      </c>
      <c r="BE606">
        <v>1172228</v>
      </c>
      <c r="BF606">
        <v>511431</v>
      </c>
      <c r="BG606">
        <v>366668</v>
      </c>
      <c r="BH606">
        <v>624917</v>
      </c>
      <c r="BI606">
        <v>167824</v>
      </c>
      <c r="BJ606">
        <v>487052</v>
      </c>
      <c r="BK606">
        <v>451811</v>
      </c>
      <c r="BL606">
        <v>229968</v>
      </c>
    </row>
    <row r="607" spans="1:64">
      <c r="A607" s="77">
        <v>5</v>
      </c>
      <c r="B607" s="78" t="s">
        <v>916</v>
      </c>
      <c r="C607" s="79" t="s">
        <v>917</v>
      </c>
      <c r="D607" s="79">
        <v>5.0999999999999996</v>
      </c>
      <c r="E607" s="78" t="s">
        <v>1687</v>
      </c>
      <c r="F607" s="79"/>
      <c r="G607" s="79"/>
      <c r="H607" s="33">
        <v>5101020108.1009998</v>
      </c>
      <c r="I607" s="31" t="s">
        <v>661</v>
      </c>
      <c r="J607">
        <f t="shared" si="9"/>
        <v>0</v>
      </c>
      <c r="AE607">
        <v>724646.22</v>
      </c>
      <c r="BE607">
        <v>42000</v>
      </c>
    </row>
    <row r="608" spans="1:64">
      <c r="A608" s="77">
        <v>5</v>
      </c>
      <c r="B608" s="78" t="s">
        <v>916</v>
      </c>
      <c r="C608" s="79" t="s">
        <v>917</v>
      </c>
      <c r="D608" s="79">
        <v>5.0999999999999996</v>
      </c>
      <c r="E608" s="78" t="s">
        <v>1687</v>
      </c>
      <c r="F608" s="79"/>
      <c r="G608" s="79"/>
      <c r="H608" s="33">
        <v>5101020112.1009998</v>
      </c>
      <c r="I608" s="31" t="s">
        <v>662</v>
      </c>
      <c r="J608">
        <f t="shared" si="9"/>
        <v>0</v>
      </c>
      <c r="K608">
        <v>303505.07</v>
      </c>
      <c r="L608">
        <v>3111.83</v>
      </c>
      <c r="N608">
        <v>2631.6</v>
      </c>
      <c r="O608">
        <v>9531.6</v>
      </c>
      <c r="P608">
        <v>98757</v>
      </c>
      <c r="Q608">
        <v>109908</v>
      </c>
      <c r="S608">
        <v>72482.2</v>
      </c>
      <c r="T608">
        <v>18709.2</v>
      </c>
      <c r="AE608">
        <v>796899.68</v>
      </c>
      <c r="AI608">
        <v>137370.6</v>
      </c>
      <c r="AJ608">
        <v>100864.35</v>
      </c>
      <c r="AK608">
        <v>153460.92000000001</v>
      </c>
      <c r="AL608">
        <v>82374.8</v>
      </c>
      <c r="AM608">
        <v>10097.4</v>
      </c>
      <c r="AN608">
        <v>88169.98</v>
      </c>
      <c r="AO608">
        <v>152629.4</v>
      </c>
      <c r="AP608">
        <v>11464.6</v>
      </c>
      <c r="AR608">
        <v>31345</v>
      </c>
      <c r="AS608">
        <v>302823.84000000003</v>
      </c>
      <c r="AT608">
        <v>50604</v>
      </c>
      <c r="AU608">
        <v>2288.4</v>
      </c>
      <c r="AV608">
        <v>183868.54</v>
      </c>
      <c r="AW608">
        <v>60104.2</v>
      </c>
      <c r="AX608">
        <v>43051.3</v>
      </c>
      <c r="AY608">
        <v>23205.200000000001</v>
      </c>
      <c r="BA608">
        <v>42907.199999999997</v>
      </c>
      <c r="BB608">
        <v>48159.6</v>
      </c>
      <c r="BC608">
        <v>15176</v>
      </c>
      <c r="BD608">
        <v>14796.6</v>
      </c>
      <c r="BE608">
        <v>206181.2</v>
      </c>
      <c r="BF608">
        <v>148985.82</v>
      </c>
      <c r="BG608">
        <v>42577</v>
      </c>
      <c r="BH608">
        <v>54253.8</v>
      </c>
      <c r="BI608">
        <v>13920.4</v>
      </c>
      <c r="BJ608">
        <v>166171.20000000001</v>
      </c>
      <c r="BK608">
        <v>110418.4</v>
      </c>
      <c r="BL608">
        <v>68988.800000000003</v>
      </c>
    </row>
    <row r="609" spans="1:64">
      <c r="A609" s="77">
        <v>5</v>
      </c>
      <c r="B609" s="78" t="s">
        <v>916</v>
      </c>
      <c r="C609" s="79" t="s">
        <v>917</v>
      </c>
      <c r="D609" s="79">
        <v>5.0999999999999996</v>
      </c>
      <c r="E609" s="78" t="s">
        <v>1654</v>
      </c>
      <c r="F609" s="79"/>
      <c r="G609" s="79"/>
      <c r="H609" s="33">
        <v>5101020114.1070004</v>
      </c>
      <c r="I609" s="31" t="s">
        <v>663</v>
      </c>
      <c r="J609">
        <f t="shared" si="9"/>
        <v>15286616.65</v>
      </c>
      <c r="K609">
        <v>23138617.629999999</v>
      </c>
      <c r="L609">
        <v>862103</v>
      </c>
      <c r="M609">
        <v>1562548</v>
      </c>
      <c r="N609">
        <v>2345500</v>
      </c>
      <c r="O609">
        <v>4411399</v>
      </c>
      <c r="P609">
        <v>3125306</v>
      </c>
      <c r="Q609">
        <v>2257166</v>
      </c>
      <c r="R609">
        <v>1549437</v>
      </c>
      <c r="S609">
        <v>1415500</v>
      </c>
      <c r="T609">
        <v>1188515</v>
      </c>
      <c r="U609">
        <v>1261226.78</v>
      </c>
      <c r="V609">
        <v>1199080</v>
      </c>
      <c r="W609">
        <v>15286616.65</v>
      </c>
      <c r="X609">
        <v>1833096</v>
      </c>
      <c r="Y609">
        <v>1346800</v>
      </c>
      <c r="Z609">
        <v>1732000</v>
      </c>
      <c r="AA609">
        <v>2492352.14</v>
      </c>
      <c r="AB609">
        <v>1749000</v>
      </c>
      <c r="AC609">
        <v>1031468</v>
      </c>
      <c r="AD609">
        <v>392000</v>
      </c>
      <c r="AE609">
        <v>41685263.100000001</v>
      </c>
      <c r="AF609">
        <v>1356564.51</v>
      </c>
      <c r="AG609">
        <v>2563622.6</v>
      </c>
      <c r="AH609">
        <v>2453800.2000000002</v>
      </c>
      <c r="AI609">
        <v>3801500</v>
      </c>
      <c r="AJ609">
        <v>1447969.35</v>
      </c>
      <c r="AK609">
        <v>4383117.74</v>
      </c>
      <c r="AL609">
        <v>2686704</v>
      </c>
      <c r="AM609">
        <v>2175216.6400000001</v>
      </c>
      <c r="AN609">
        <v>1623000</v>
      </c>
      <c r="AO609">
        <v>4592550</v>
      </c>
      <c r="AP609">
        <v>1659254.84</v>
      </c>
      <c r="AQ609">
        <v>1582000</v>
      </c>
      <c r="AR609">
        <v>788000</v>
      </c>
      <c r="AS609">
        <v>22091290.010000002</v>
      </c>
      <c r="AT609">
        <v>1162500</v>
      </c>
      <c r="AU609">
        <v>1272000</v>
      </c>
      <c r="AV609">
        <v>3690919.35</v>
      </c>
      <c r="AW609">
        <v>1606000</v>
      </c>
      <c r="AX609">
        <v>839500</v>
      </c>
      <c r="AY609">
        <v>1309000</v>
      </c>
      <c r="AZ609">
        <v>4039150</v>
      </c>
      <c r="BA609">
        <v>1257500</v>
      </c>
      <c r="BB609">
        <v>681000</v>
      </c>
      <c r="BC609">
        <v>659500</v>
      </c>
      <c r="BD609">
        <v>808000</v>
      </c>
      <c r="BE609">
        <v>13382910.310000001</v>
      </c>
      <c r="BF609">
        <v>3100400</v>
      </c>
      <c r="BG609">
        <v>1852549.99</v>
      </c>
      <c r="BH609">
        <v>3320066.67</v>
      </c>
      <c r="BI609">
        <v>892500</v>
      </c>
      <c r="BJ609">
        <v>2325400</v>
      </c>
      <c r="BK609">
        <v>2875600</v>
      </c>
      <c r="BL609">
        <v>1235191.94</v>
      </c>
    </row>
    <row r="610" spans="1:64">
      <c r="A610" s="77">
        <v>5</v>
      </c>
      <c r="B610" s="78" t="s">
        <v>916</v>
      </c>
      <c r="C610" s="79" t="s">
        <v>917</v>
      </c>
      <c r="D610" s="79">
        <v>5.0999999999999996</v>
      </c>
      <c r="E610" s="78" t="s">
        <v>1654</v>
      </c>
      <c r="F610" s="79"/>
      <c r="G610" s="79"/>
      <c r="H610" s="33">
        <v>5101020114.1140003</v>
      </c>
      <c r="I610" s="31" t="s">
        <v>664</v>
      </c>
      <c r="J610">
        <f t="shared" si="9"/>
        <v>564935</v>
      </c>
      <c r="K610">
        <v>831780.23</v>
      </c>
      <c r="L610">
        <v>43741.919999999998</v>
      </c>
      <c r="N610">
        <v>26419.25</v>
      </c>
      <c r="O610">
        <v>151770</v>
      </c>
      <c r="P610">
        <v>72000</v>
      </c>
      <c r="Q610">
        <v>122064</v>
      </c>
      <c r="R610">
        <v>134500</v>
      </c>
      <c r="S610">
        <v>107194</v>
      </c>
      <c r="T610">
        <v>66700</v>
      </c>
      <c r="U610">
        <v>132000</v>
      </c>
      <c r="V610">
        <v>76000</v>
      </c>
      <c r="W610">
        <v>564935</v>
      </c>
      <c r="X610">
        <v>19700</v>
      </c>
      <c r="Z610">
        <v>81000</v>
      </c>
      <c r="AA610">
        <v>87500</v>
      </c>
      <c r="AB610">
        <v>115710</v>
      </c>
      <c r="AC610">
        <v>57500</v>
      </c>
      <c r="AD610">
        <v>54000</v>
      </c>
      <c r="AE610">
        <v>3886469</v>
      </c>
      <c r="AF610">
        <v>106700</v>
      </c>
      <c r="AG610">
        <v>124500</v>
      </c>
      <c r="AH610">
        <v>107463.44</v>
      </c>
      <c r="AI610">
        <v>378649</v>
      </c>
      <c r="AJ610">
        <v>54000</v>
      </c>
      <c r="AK610">
        <v>439986</v>
      </c>
      <c r="AL610">
        <v>72000</v>
      </c>
      <c r="AM610">
        <v>291000</v>
      </c>
      <c r="AN610">
        <v>126350</v>
      </c>
      <c r="AO610">
        <v>172627.42</v>
      </c>
      <c r="AP610">
        <v>83100</v>
      </c>
      <c r="AQ610">
        <v>115258</v>
      </c>
      <c r="AR610">
        <v>919.12</v>
      </c>
      <c r="AS610">
        <v>448065</v>
      </c>
      <c r="AT610">
        <v>48000</v>
      </c>
      <c r="AU610">
        <v>30000</v>
      </c>
      <c r="AV610">
        <v>171177.46</v>
      </c>
      <c r="AW610">
        <v>28500</v>
      </c>
      <c r="AX610">
        <v>56500</v>
      </c>
      <c r="AY610">
        <v>64074.2</v>
      </c>
      <c r="AZ610">
        <v>315484</v>
      </c>
      <c r="BA610">
        <v>49500</v>
      </c>
      <c r="BB610">
        <v>36177.46</v>
      </c>
      <c r="BC610">
        <v>18000</v>
      </c>
      <c r="BD610">
        <v>30000</v>
      </c>
      <c r="BE610">
        <v>307854.84000000003</v>
      </c>
      <c r="BF610">
        <v>146850</v>
      </c>
      <c r="BG610">
        <v>120432.58</v>
      </c>
      <c r="BH610">
        <v>182000</v>
      </c>
      <c r="BI610">
        <v>78500</v>
      </c>
      <c r="BJ610">
        <v>131350</v>
      </c>
      <c r="BK610">
        <v>74200</v>
      </c>
      <c r="BL610">
        <v>41032.25</v>
      </c>
    </row>
    <row r="611" spans="1:64">
      <c r="A611" s="77">
        <v>5</v>
      </c>
      <c r="B611" s="78" t="s">
        <v>916</v>
      </c>
      <c r="C611" s="79" t="s">
        <v>917</v>
      </c>
      <c r="D611" s="79">
        <v>5.0999999999999996</v>
      </c>
      <c r="E611" s="78" t="s">
        <v>1654</v>
      </c>
      <c r="F611" s="79"/>
      <c r="G611" s="79"/>
      <c r="H611" s="52">
        <v>5101020114.1260004</v>
      </c>
      <c r="I611" s="53" t="s">
        <v>665</v>
      </c>
      <c r="J611">
        <f t="shared" si="9"/>
        <v>0</v>
      </c>
      <c r="L611">
        <v>359500</v>
      </c>
      <c r="M611">
        <v>682500</v>
      </c>
      <c r="O611">
        <v>63000</v>
      </c>
      <c r="Q611">
        <v>1193500</v>
      </c>
      <c r="AF611">
        <v>2437851.81</v>
      </c>
      <c r="AG611">
        <v>3050</v>
      </c>
      <c r="AH611">
        <v>766050</v>
      </c>
      <c r="AI611">
        <v>5082000</v>
      </c>
      <c r="AR611">
        <v>147000</v>
      </c>
      <c r="AU611">
        <v>1915875</v>
      </c>
      <c r="AX611">
        <v>1625</v>
      </c>
      <c r="AZ611">
        <v>1460500</v>
      </c>
      <c r="BA611">
        <v>510000</v>
      </c>
      <c r="BB611">
        <v>135000</v>
      </c>
      <c r="BE611">
        <v>833000</v>
      </c>
    </row>
    <row r="612" spans="1:64">
      <c r="A612" s="77">
        <v>5</v>
      </c>
      <c r="B612" s="78" t="s">
        <v>916</v>
      </c>
      <c r="C612" s="79" t="s">
        <v>917</v>
      </c>
      <c r="D612" s="79">
        <v>5.0999999999999996</v>
      </c>
      <c r="E612" s="78" t="s">
        <v>1654</v>
      </c>
      <c r="F612" s="79"/>
      <c r="G612" s="79"/>
      <c r="H612" s="52">
        <v>5101020114.1269999</v>
      </c>
      <c r="I612" s="53" t="s">
        <v>666</v>
      </c>
      <c r="J612">
        <f t="shared" si="9"/>
        <v>0</v>
      </c>
      <c r="O612">
        <v>12000</v>
      </c>
      <c r="Q612">
        <v>6000</v>
      </c>
      <c r="X612">
        <v>156000</v>
      </c>
      <c r="AH612">
        <v>60000</v>
      </c>
      <c r="AI612">
        <v>102000</v>
      </c>
      <c r="AU612">
        <v>3000</v>
      </c>
      <c r="BB612">
        <v>73000</v>
      </c>
      <c r="BE612">
        <v>424000</v>
      </c>
    </row>
    <row r="613" spans="1:64">
      <c r="A613" s="77">
        <v>5</v>
      </c>
      <c r="B613" s="78" t="s">
        <v>916</v>
      </c>
      <c r="C613" s="79" t="s">
        <v>917</v>
      </c>
      <c r="D613" s="79">
        <v>5.0999999999999996</v>
      </c>
      <c r="E613" s="78" t="s">
        <v>1654</v>
      </c>
      <c r="F613" s="79"/>
      <c r="G613" s="79"/>
      <c r="H613" s="33">
        <v>5101020115.1009998</v>
      </c>
      <c r="I613" s="31" t="s">
        <v>667</v>
      </c>
      <c r="J613">
        <f t="shared" si="9"/>
        <v>14850</v>
      </c>
      <c r="S613">
        <v>12619</v>
      </c>
      <c r="W613">
        <v>14850</v>
      </c>
      <c r="AF613">
        <v>14100</v>
      </c>
      <c r="AJ613">
        <v>26355.4</v>
      </c>
      <c r="AQ613">
        <v>18800</v>
      </c>
      <c r="BC613">
        <v>207500</v>
      </c>
    </row>
    <row r="614" spans="1:64">
      <c r="A614" s="77">
        <v>5</v>
      </c>
      <c r="B614" s="78" t="s">
        <v>916</v>
      </c>
      <c r="C614" s="79" t="s">
        <v>917</v>
      </c>
      <c r="D614" s="79">
        <v>5.0999999999999996</v>
      </c>
      <c r="E614" s="78" t="s">
        <v>1687</v>
      </c>
      <c r="F614" s="79"/>
      <c r="G614" s="79"/>
      <c r="H614" s="37">
        <v>5101020116.1009998</v>
      </c>
      <c r="I614" s="40" t="s">
        <v>668</v>
      </c>
      <c r="J614">
        <f t="shared" si="9"/>
        <v>0</v>
      </c>
      <c r="AE614">
        <v>29532</v>
      </c>
      <c r="AS614">
        <v>41078</v>
      </c>
      <c r="BE614">
        <v>14448</v>
      </c>
      <c r="BF614">
        <v>432</v>
      </c>
      <c r="BG614">
        <v>960</v>
      </c>
      <c r="BI614">
        <v>960</v>
      </c>
      <c r="BK614">
        <v>480</v>
      </c>
      <c r="BL614">
        <v>960</v>
      </c>
    </row>
    <row r="615" spans="1:64">
      <c r="A615" s="77">
        <v>5</v>
      </c>
      <c r="B615" s="78" t="s">
        <v>916</v>
      </c>
      <c r="C615" s="79" t="s">
        <v>917</v>
      </c>
      <c r="D615" s="79">
        <v>5.0999999999999996</v>
      </c>
      <c r="E615" s="78" t="s">
        <v>1687</v>
      </c>
      <c r="F615" s="79"/>
      <c r="G615" s="79"/>
      <c r="H615" s="37">
        <v>5101020116.1020002</v>
      </c>
      <c r="I615" s="40" t="s">
        <v>669</v>
      </c>
      <c r="J615">
        <f t="shared" si="9"/>
        <v>96260</v>
      </c>
      <c r="L615">
        <v>7600</v>
      </c>
      <c r="M615">
        <v>14000</v>
      </c>
      <c r="N615">
        <v>15316</v>
      </c>
      <c r="O615">
        <v>30600</v>
      </c>
      <c r="P615">
        <v>23800</v>
      </c>
      <c r="Q615">
        <v>19200</v>
      </c>
      <c r="R615">
        <v>15459</v>
      </c>
      <c r="T615">
        <v>9000</v>
      </c>
      <c r="U615">
        <v>15000</v>
      </c>
      <c r="V615">
        <v>8551</v>
      </c>
      <c r="W615">
        <v>96260</v>
      </c>
      <c r="X615">
        <v>7600</v>
      </c>
      <c r="Y615">
        <v>15200</v>
      </c>
      <c r="Z615">
        <v>7906</v>
      </c>
      <c r="AA615">
        <v>12808</v>
      </c>
      <c r="AB615">
        <v>17834</v>
      </c>
      <c r="AC615">
        <v>9200</v>
      </c>
      <c r="AD615">
        <v>4072</v>
      </c>
      <c r="AE615">
        <v>341780</v>
      </c>
      <c r="AG615">
        <v>19000</v>
      </c>
      <c r="AH615">
        <v>15600</v>
      </c>
      <c r="AI615">
        <v>38000</v>
      </c>
      <c r="AL615">
        <v>27600</v>
      </c>
      <c r="AM615">
        <v>23736</v>
      </c>
      <c r="AN615">
        <v>18200</v>
      </c>
      <c r="AO615">
        <v>34000</v>
      </c>
      <c r="AP615">
        <v>21552</v>
      </c>
      <c r="AR615">
        <v>11212</v>
      </c>
      <c r="AS615">
        <v>138000</v>
      </c>
      <c r="AT615">
        <v>10200</v>
      </c>
      <c r="AU615">
        <v>10200</v>
      </c>
      <c r="AW615">
        <v>20571</v>
      </c>
      <c r="AX615">
        <v>15109</v>
      </c>
      <c r="AZ615">
        <v>31800</v>
      </c>
      <c r="BA615">
        <v>10397</v>
      </c>
      <c r="BB615">
        <v>4574</v>
      </c>
      <c r="BD615">
        <v>5600</v>
      </c>
      <c r="BE615">
        <v>61552</v>
      </c>
      <c r="BF615">
        <v>27600</v>
      </c>
      <c r="BG615">
        <v>20575</v>
      </c>
      <c r="BI615">
        <v>8123</v>
      </c>
      <c r="BK615">
        <v>23720</v>
      </c>
      <c r="BL615">
        <v>11827</v>
      </c>
    </row>
    <row r="616" spans="1:64">
      <c r="A616" s="77">
        <v>5</v>
      </c>
      <c r="B616" s="78"/>
      <c r="C616" s="79"/>
      <c r="D616" s="79"/>
      <c r="E616" s="78" t="s">
        <v>1654</v>
      </c>
      <c r="F616" s="79"/>
      <c r="G616" s="79"/>
      <c r="H616" s="37">
        <v>5101020199.1040001</v>
      </c>
      <c r="I616" s="40" t="s">
        <v>2544</v>
      </c>
      <c r="J616">
        <f t="shared" si="9"/>
        <v>1984500</v>
      </c>
      <c r="K616">
        <v>2527500</v>
      </c>
      <c r="L616">
        <v>112500</v>
      </c>
      <c r="M616">
        <v>286000</v>
      </c>
      <c r="N616">
        <v>279000</v>
      </c>
      <c r="P616">
        <v>479000</v>
      </c>
      <c r="Q616">
        <v>3696000</v>
      </c>
      <c r="R616">
        <v>313500</v>
      </c>
      <c r="S616">
        <v>288000</v>
      </c>
      <c r="T616">
        <v>237500</v>
      </c>
      <c r="U616">
        <v>247500</v>
      </c>
      <c r="W616">
        <v>1984500</v>
      </c>
      <c r="Y616">
        <v>326050</v>
      </c>
      <c r="Z616">
        <v>318110</v>
      </c>
      <c r="AA616">
        <v>412000</v>
      </c>
      <c r="AB616">
        <v>432000</v>
      </c>
      <c r="AC616">
        <v>227000</v>
      </c>
      <c r="AD616">
        <v>87000</v>
      </c>
      <c r="AE616">
        <v>3619632</v>
      </c>
      <c r="AG616">
        <v>471000</v>
      </c>
      <c r="AH616">
        <v>398000</v>
      </c>
      <c r="AI616">
        <v>361000</v>
      </c>
      <c r="AJ616">
        <v>356500</v>
      </c>
      <c r="AK616">
        <v>5534750</v>
      </c>
      <c r="AL616">
        <v>315500</v>
      </c>
      <c r="AM616">
        <v>520000</v>
      </c>
      <c r="AN616">
        <v>1902810</v>
      </c>
      <c r="AO616">
        <v>736500</v>
      </c>
      <c r="AP616">
        <v>207000</v>
      </c>
      <c r="AT616">
        <v>4073250</v>
      </c>
      <c r="AW616">
        <v>482850</v>
      </c>
      <c r="AZ616">
        <v>727000</v>
      </c>
      <c r="BA616">
        <v>315000</v>
      </c>
      <c r="BB616">
        <v>146000</v>
      </c>
      <c r="BC616">
        <v>14096</v>
      </c>
      <c r="BD616">
        <v>365000</v>
      </c>
      <c r="BE616">
        <v>330109.19</v>
      </c>
      <c r="BF616">
        <v>457000</v>
      </c>
      <c r="BG616">
        <v>235500</v>
      </c>
      <c r="BK616">
        <v>640000</v>
      </c>
    </row>
    <row r="617" spans="1:64">
      <c r="A617" s="77">
        <v>5</v>
      </c>
      <c r="B617" s="78" t="s">
        <v>916</v>
      </c>
      <c r="C617" s="79" t="s">
        <v>917</v>
      </c>
      <c r="D617" s="79">
        <v>5.0999999999999996</v>
      </c>
      <c r="E617" s="78" t="s">
        <v>1687</v>
      </c>
      <c r="F617" s="79"/>
      <c r="G617" s="79"/>
      <c r="H617" s="33">
        <v>5101030101.1009998</v>
      </c>
      <c r="I617" s="69" t="s">
        <v>670</v>
      </c>
      <c r="J617">
        <f t="shared" si="9"/>
        <v>1404825</v>
      </c>
      <c r="K617">
        <v>1896749</v>
      </c>
      <c r="L617">
        <v>156010</v>
      </c>
      <c r="M617">
        <v>289197</v>
      </c>
      <c r="N617">
        <v>256800</v>
      </c>
      <c r="O617">
        <v>366260</v>
      </c>
      <c r="Q617">
        <v>215600.75</v>
      </c>
      <c r="R617">
        <v>429607</v>
      </c>
      <c r="S617">
        <v>157600</v>
      </c>
      <c r="T617">
        <v>93200</v>
      </c>
      <c r="U617">
        <v>66450</v>
      </c>
      <c r="V617">
        <v>27810</v>
      </c>
      <c r="W617">
        <v>1404825</v>
      </c>
      <c r="X617">
        <v>232780</v>
      </c>
      <c r="Y617">
        <v>192800</v>
      </c>
      <c r="Z617">
        <v>211990</v>
      </c>
      <c r="AA617">
        <v>604032</v>
      </c>
      <c r="AB617">
        <v>356350</v>
      </c>
      <c r="AC617">
        <v>107550</v>
      </c>
      <c r="AD617">
        <v>30750</v>
      </c>
      <c r="AE617">
        <v>4516297</v>
      </c>
      <c r="AF617">
        <v>236783</v>
      </c>
      <c r="AG617">
        <v>433404</v>
      </c>
      <c r="AH617">
        <v>317055</v>
      </c>
      <c r="AI617">
        <v>385015</v>
      </c>
      <c r="AJ617">
        <v>301500</v>
      </c>
      <c r="AL617">
        <v>262255</v>
      </c>
      <c r="AM617">
        <v>235340</v>
      </c>
      <c r="AN617">
        <v>66339</v>
      </c>
      <c r="AO617">
        <v>406316.5</v>
      </c>
      <c r="AP617">
        <v>222530</v>
      </c>
      <c r="AQ617">
        <v>167900</v>
      </c>
      <c r="AR617">
        <v>19200</v>
      </c>
      <c r="AS617">
        <v>1944490</v>
      </c>
      <c r="AT617">
        <v>88300</v>
      </c>
      <c r="AU617">
        <v>142276.75</v>
      </c>
      <c r="AV617">
        <v>563460.5</v>
      </c>
      <c r="AW617">
        <v>173449.5</v>
      </c>
      <c r="AX617">
        <v>125000</v>
      </c>
      <c r="AZ617">
        <v>115738</v>
      </c>
      <c r="BA617">
        <v>266960.25</v>
      </c>
      <c r="BB617">
        <v>86210</v>
      </c>
      <c r="BC617">
        <v>21100</v>
      </c>
      <c r="BD617">
        <v>19950</v>
      </c>
      <c r="BE617">
        <v>1508855</v>
      </c>
      <c r="BF617">
        <v>452170</v>
      </c>
      <c r="BG617">
        <v>175430</v>
      </c>
      <c r="BH617">
        <v>292140</v>
      </c>
      <c r="BI617">
        <v>254195</v>
      </c>
      <c r="BJ617">
        <v>308280</v>
      </c>
      <c r="BK617">
        <v>353800</v>
      </c>
      <c r="BL617">
        <v>185950</v>
      </c>
    </row>
    <row r="618" spans="1:64">
      <c r="A618" s="77">
        <v>5</v>
      </c>
      <c r="B618" s="78" t="s">
        <v>916</v>
      </c>
      <c r="C618" s="79" t="s">
        <v>917</v>
      </c>
      <c r="D618" s="79">
        <v>5.0999999999999996</v>
      </c>
      <c r="E618" s="78" t="s">
        <v>1687</v>
      </c>
      <c r="F618" s="79"/>
      <c r="G618" s="79"/>
      <c r="H618" s="33">
        <v>5101030205.1009998</v>
      </c>
      <c r="I618" s="31" t="s">
        <v>671</v>
      </c>
      <c r="J618">
        <f t="shared" si="9"/>
        <v>567684.5</v>
      </c>
      <c r="K618">
        <v>2507027.79</v>
      </c>
      <c r="L618">
        <v>27790.799999999999</v>
      </c>
      <c r="M618">
        <v>53862.5</v>
      </c>
      <c r="N618">
        <v>589116</v>
      </c>
      <c r="O618">
        <v>332030.5</v>
      </c>
      <c r="P618">
        <v>239509</v>
      </c>
      <c r="Q618">
        <v>132871.25</v>
      </c>
      <c r="R618">
        <v>113178</v>
      </c>
      <c r="S618">
        <v>34498.5</v>
      </c>
      <c r="T618">
        <v>137259</v>
      </c>
      <c r="U618">
        <v>32940</v>
      </c>
      <c r="V618">
        <v>44350</v>
      </c>
      <c r="W618">
        <v>567684.5</v>
      </c>
      <c r="X618">
        <v>190675</v>
      </c>
      <c r="Y618">
        <v>95975</v>
      </c>
      <c r="Z618">
        <v>39048</v>
      </c>
      <c r="AA618">
        <v>166766</v>
      </c>
      <c r="AB618">
        <v>113456.48</v>
      </c>
      <c r="AC618">
        <v>53455</v>
      </c>
      <c r="AD618">
        <v>22403</v>
      </c>
      <c r="AE618">
        <v>1112140</v>
      </c>
      <c r="AF618">
        <v>44355</v>
      </c>
      <c r="AG618">
        <v>56833</v>
      </c>
      <c r="AH618">
        <v>129404</v>
      </c>
      <c r="AI618">
        <v>422435.3</v>
      </c>
      <c r="AJ618">
        <v>37570</v>
      </c>
      <c r="AL618">
        <v>264407.39</v>
      </c>
      <c r="AM618">
        <v>186304</v>
      </c>
      <c r="AN618">
        <v>11009</v>
      </c>
      <c r="AO618">
        <v>268100</v>
      </c>
      <c r="AP618">
        <v>86057</v>
      </c>
      <c r="AQ618">
        <v>110575</v>
      </c>
      <c r="AR618">
        <v>33119.599999999999</v>
      </c>
      <c r="AS618">
        <v>1736314.25</v>
      </c>
      <c r="AT618">
        <v>28210</v>
      </c>
      <c r="AU618">
        <v>151323</v>
      </c>
      <c r="AV618">
        <v>319333.5</v>
      </c>
      <c r="AW618">
        <v>182611</v>
      </c>
      <c r="AX618">
        <v>43048.5</v>
      </c>
      <c r="AZ618">
        <v>282349</v>
      </c>
      <c r="BA618">
        <v>192322.85</v>
      </c>
      <c r="BB618">
        <v>24397.5</v>
      </c>
      <c r="BC618">
        <v>2880</v>
      </c>
      <c r="BD618">
        <v>55090</v>
      </c>
      <c r="BE618">
        <v>214984.25</v>
      </c>
      <c r="BF618">
        <v>282560</v>
      </c>
      <c r="BG618">
        <v>36967.800000000003</v>
      </c>
      <c r="BH618">
        <v>187352.5</v>
      </c>
      <c r="BI618">
        <v>17800</v>
      </c>
      <c r="BJ618">
        <v>67057</v>
      </c>
      <c r="BK618">
        <v>112700</v>
      </c>
      <c r="BL618">
        <v>48561</v>
      </c>
    </row>
    <row r="619" spans="1:64">
      <c r="A619" s="77">
        <v>5</v>
      </c>
      <c r="B619" s="78" t="s">
        <v>916</v>
      </c>
      <c r="C619" s="79" t="s">
        <v>917</v>
      </c>
      <c r="D619" s="79">
        <v>5.0999999999999996</v>
      </c>
      <c r="E619" s="78" t="s">
        <v>1687</v>
      </c>
      <c r="F619" s="79"/>
      <c r="G619" s="79"/>
      <c r="H619" s="33">
        <v>5101030206.1009998</v>
      </c>
      <c r="I619" s="31" t="s">
        <v>672</v>
      </c>
      <c r="J619">
        <f t="shared" si="9"/>
        <v>0</v>
      </c>
      <c r="O619">
        <v>2014.74</v>
      </c>
    </row>
    <row r="620" spans="1:64">
      <c r="A620" s="77">
        <v>5</v>
      </c>
      <c r="B620" s="78" t="s">
        <v>916</v>
      </c>
      <c r="C620" s="79" t="s">
        <v>917</v>
      </c>
      <c r="D620" s="79">
        <v>5.0999999999999996</v>
      </c>
      <c r="E620" s="78" t="s">
        <v>1687</v>
      </c>
      <c r="F620" s="79"/>
      <c r="G620" s="79"/>
      <c r="H620" s="33">
        <v>5101030207.1009998</v>
      </c>
      <c r="I620" s="31" t="s">
        <v>673</v>
      </c>
      <c r="J620">
        <f t="shared" si="9"/>
        <v>0</v>
      </c>
      <c r="AD620">
        <v>19270</v>
      </c>
    </row>
    <row r="621" spans="1:64">
      <c r="A621" s="77">
        <v>5</v>
      </c>
      <c r="B621" s="78" t="s">
        <v>916</v>
      </c>
      <c r="C621" s="79" t="s">
        <v>917</v>
      </c>
      <c r="D621" s="79">
        <v>5.0999999999999996</v>
      </c>
      <c r="E621" s="78" t="s">
        <v>1687</v>
      </c>
      <c r="F621" s="79"/>
      <c r="G621" s="79"/>
      <c r="H621" s="33">
        <v>5101030208.1009998</v>
      </c>
      <c r="I621" s="31" t="s">
        <v>674</v>
      </c>
      <c r="J621">
        <f t="shared" si="9"/>
        <v>0</v>
      </c>
      <c r="AE621">
        <v>96267</v>
      </c>
      <c r="AG621">
        <v>27574</v>
      </c>
      <c r="AI621">
        <v>22069.5</v>
      </c>
      <c r="AS621">
        <v>5028</v>
      </c>
    </row>
    <row r="622" spans="1:64">
      <c r="A622" s="77">
        <v>5</v>
      </c>
      <c r="B622" s="78" t="s">
        <v>916</v>
      </c>
      <c r="C622" s="79" t="s">
        <v>917</v>
      </c>
      <c r="D622" s="79">
        <v>5.0999999999999996</v>
      </c>
      <c r="E622" s="78" t="s">
        <v>1687</v>
      </c>
      <c r="F622" s="79"/>
      <c r="G622" s="79"/>
      <c r="H622" s="33">
        <v>5101030211.1009998</v>
      </c>
      <c r="I622" s="31" t="s">
        <v>675</v>
      </c>
      <c r="J622">
        <f t="shared" si="9"/>
        <v>0</v>
      </c>
    </row>
    <row r="623" spans="1:64">
      <c r="A623" s="77">
        <v>5</v>
      </c>
      <c r="B623" s="78" t="s">
        <v>916</v>
      </c>
      <c r="C623" s="79" t="s">
        <v>917</v>
      </c>
      <c r="D623" s="79">
        <v>5.0999999999999996</v>
      </c>
      <c r="E623" s="78" t="s">
        <v>1687</v>
      </c>
      <c r="F623" s="79"/>
      <c r="G623" s="79"/>
      <c r="H623" s="33">
        <v>5101040107.1009998</v>
      </c>
      <c r="I623" s="31" t="s">
        <v>676</v>
      </c>
      <c r="J623">
        <f t="shared" si="9"/>
        <v>0</v>
      </c>
    </row>
    <row r="624" spans="1:64">
      <c r="A624" s="77">
        <v>5</v>
      </c>
      <c r="B624" s="78" t="s">
        <v>916</v>
      </c>
      <c r="C624" s="79" t="s">
        <v>917</v>
      </c>
      <c r="D624" s="79">
        <v>5.0999999999999996</v>
      </c>
      <c r="E624" s="78" t="s">
        <v>1687</v>
      </c>
      <c r="F624" s="79"/>
      <c r="G624" s="79"/>
      <c r="H624" s="33">
        <v>5101040111.1009998</v>
      </c>
      <c r="I624" s="31" t="s">
        <v>677</v>
      </c>
      <c r="J624">
        <f t="shared" si="9"/>
        <v>275766.3</v>
      </c>
      <c r="K624">
        <v>72500.7</v>
      </c>
      <c r="W624">
        <v>275766.3</v>
      </c>
      <c r="AE624">
        <v>134755.71</v>
      </c>
      <c r="AS624">
        <v>43652.88</v>
      </c>
      <c r="BE624">
        <v>212831.31</v>
      </c>
    </row>
    <row r="625" spans="1:64">
      <c r="A625" s="77">
        <v>5</v>
      </c>
      <c r="B625" s="78" t="s">
        <v>916</v>
      </c>
      <c r="C625" s="79" t="s">
        <v>917</v>
      </c>
      <c r="D625" s="79">
        <v>5.0999999999999996</v>
      </c>
      <c r="E625" s="78" t="s">
        <v>1687</v>
      </c>
      <c r="F625" s="79"/>
      <c r="G625" s="79"/>
      <c r="H625" s="33">
        <v>5101040118.1009998</v>
      </c>
      <c r="I625" s="31" t="s">
        <v>678</v>
      </c>
      <c r="J625">
        <f t="shared" si="9"/>
        <v>0</v>
      </c>
    </row>
    <row r="626" spans="1:64">
      <c r="A626" s="77">
        <v>5</v>
      </c>
      <c r="B626" s="78" t="s">
        <v>916</v>
      </c>
      <c r="C626" s="79" t="s">
        <v>917</v>
      </c>
      <c r="D626" s="79">
        <v>5.0999999999999996</v>
      </c>
      <c r="E626" s="78" t="s">
        <v>1687</v>
      </c>
      <c r="F626" s="79"/>
      <c r="G626" s="79"/>
      <c r="H626" s="33">
        <v>5101040202.1009998</v>
      </c>
      <c r="I626" s="69" t="s">
        <v>670</v>
      </c>
      <c r="J626">
        <f t="shared" si="9"/>
        <v>37500</v>
      </c>
      <c r="K626">
        <v>52400</v>
      </c>
      <c r="P626">
        <v>189075.25</v>
      </c>
      <c r="W626">
        <v>37500</v>
      </c>
      <c r="AE626">
        <v>306650</v>
      </c>
      <c r="AK626">
        <v>198140</v>
      </c>
      <c r="AN626">
        <v>7870</v>
      </c>
      <c r="AS626">
        <v>180700</v>
      </c>
      <c r="AT626">
        <v>17000</v>
      </c>
      <c r="AX626">
        <v>13000</v>
      </c>
      <c r="BE626">
        <v>140300</v>
      </c>
    </row>
    <row r="627" spans="1:64">
      <c r="A627" s="77">
        <v>5</v>
      </c>
      <c r="B627" s="78" t="s">
        <v>916</v>
      </c>
      <c r="C627" s="79" t="s">
        <v>917</v>
      </c>
      <c r="D627" s="79">
        <v>5.0999999999999996</v>
      </c>
      <c r="E627" s="78" t="s">
        <v>1687</v>
      </c>
      <c r="F627" s="79"/>
      <c r="G627" s="79"/>
      <c r="H627" s="33">
        <v>5101040204.1009998</v>
      </c>
      <c r="I627" s="31" t="s">
        <v>679</v>
      </c>
      <c r="J627">
        <f t="shared" si="9"/>
        <v>293062.09000000003</v>
      </c>
      <c r="K627">
        <v>567069.5</v>
      </c>
      <c r="W627">
        <v>293062.09000000003</v>
      </c>
      <c r="AE627">
        <v>308050</v>
      </c>
      <c r="AK627">
        <v>28125</v>
      </c>
      <c r="AN627">
        <v>647</v>
      </c>
      <c r="AS627">
        <v>229192.5</v>
      </c>
      <c r="AX627">
        <v>45490</v>
      </c>
      <c r="BE627">
        <v>118007</v>
      </c>
    </row>
    <row r="628" spans="1:64">
      <c r="A628" s="77">
        <v>5</v>
      </c>
      <c r="B628" s="78" t="s">
        <v>916</v>
      </c>
      <c r="C628" s="79" t="s">
        <v>917</v>
      </c>
      <c r="D628" s="79">
        <v>5.0999999999999996</v>
      </c>
      <c r="E628" s="78" t="s">
        <v>1687</v>
      </c>
      <c r="F628" s="79"/>
      <c r="G628" s="79"/>
      <c r="H628" s="33">
        <v>5101040205.1009998</v>
      </c>
      <c r="I628" s="31" t="s">
        <v>680</v>
      </c>
      <c r="J628">
        <f t="shared" si="9"/>
        <v>0</v>
      </c>
      <c r="K628">
        <v>131251.01</v>
      </c>
      <c r="V628">
        <v>8000</v>
      </c>
      <c r="AK628">
        <v>162733.79999999999</v>
      </c>
      <c r="AT628">
        <v>19500</v>
      </c>
    </row>
    <row r="629" spans="1:64">
      <c r="A629" s="77">
        <v>5</v>
      </c>
      <c r="B629" s="78" t="s">
        <v>916</v>
      </c>
      <c r="C629" s="79" t="s">
        <v>917</v>
      </c>
      <c r="D629" s="79">
        <v>5.0999999999999996</v>
      </c>
      <c r="E629" s="78" t="s">
        <v>1687</v>
      </c>
      <c r="F629" s="79"/>
      <c r="G629" s="79"/>
      <c r="H629" s="33">
        <v>5101040206.1009998</v>
      </c>
      <c r="I629" s="32" t="s">
        <v>681</v>
      </c>
      <c r="J629">
        <f t="shared" si="9"/>
        <v>0</v>
      </c>
      <c r="AN629">
        <v>24279</v>
      </c>
    </row>
    <row r="630" spans="1:64">
      <c r="A630" s="77">
        <v>5</v>
      </c>
      <c r="B630" s="78" t="s">
        <v>916</v>
      </c>
      <c r="C630" s="79" t="s">
        <v>917</v>
      </c>
      <c r="D630" s="79">
        <v>5.0999999999999996</v>
      </c>
      <c r="E630" s="78" t="s">
        <v>1687</v>
      </c>
      <c r="F630" s="79"/>
      <c r="G630" s="79"/>
      <c r="H630" s="33">
        <v>5101040207.1009998</v>
      </c>
      <c r="I630" s="32" t="s">
        <v>682</v>
      </c>
      <c r="J630">
        <f t="shared" si="9"/>
        <v>0</v>
      </c>
      <c r="AE630">
        <v>71134</v>
      </c>
      <c r="AS630">
        <v>9000</v>
      </c>
    </row>
    <row r="631" spans="1:64">
      <c r="A631" s="77">
        <v>5</v>
      </c>
      <c r="B631" s="78" t="s">
        <v>916</v>
      </c>
      <c r="C631" s="79" t="s">
        <v>917</v>
      </c>
      <c r="D631" s="79">
        <v>5.0999999999999996</v>
      </c>
      <c r="E631" s="78" t="s">
        <v>1687</v>
      </c>
      <c r="F631" s="79"/>
      <c r="G631" s="79"/>
      <c r="H631" s="30">
        <v>5102010106.1009998</v>
      </c>
      <c r="I631" s="32" t="s">
        <v>683</v>
      </c>
      <c r="J631">
        <f t="shared" si="9"/>
        <v>0</v>
      </c>
      <c r="Q631">
        <v>280000</v>
      </c>
      <c r="Z631">
        <v>200000</v>
      </c>
      <c r="AA631">
        <v>480000</v>
      </c>
      <c r="AC631">
        <v>40000</v>
      </c>
      <c r="AN631">
        <v>320000</v>
      </c>
      <c r="AO631">
        <v>240000</v>
      </c>
      <c r="AQ631">
        <v>200000</v>
      </c>
      <c r="AS631">
        <v>7120000</v>
      </c>
      <c r="AT631">
        <v>320000</v>
      </c>
      <c r="AV631">
        <v>120000</v>
      </c>
      <c r="BB631">
        <v>160000</v>
      </c>
      <c r="BC631">
        <v>40000</v>
      </c>
      <c r="BD631">
        <v>80000</v>
      </c>
      <c r="BE631">
        <v>1040000</v>
      </c>
      <c r="BG631">
        <v>280000</v>
      </c>
      <c r="BH631">
        <v>240000</v>
      </c>
      <c r="BI631">
        <v>200000</v>
      </c>
      <c r="BJ631">
        <v>240000</v>
      </c>
    </row>
    <row r="632" spans="1:64">
      <c r="A632" s="77">
        <v>5</v>
      </c>
      <c r="B632" s="78" t="s">
        <v>916</v>
      </c>
      <c r="C632" s="79" t="s">
        <v>917</v>
      </c>
      <c r="D632" s="79">
        <v>5.0999999999999996</v>
      </c>
      <c r="E632" s="78" t="s">
        <v>1687</v>
      </c>
      <c r="F632" s="79"/>
      <c r="G632" s="79"/>
      <c r="H632" s="33">
        <v>5102010199.1009998</v>
      </c>
      <c r="I632" s="31" t="s">
        <v>684</v>
      </c>
      <c r="J632">
        <f t="shared" si="9"/>
        <v>8000</v>
      </c>
      <c r="K632">
        <v>38815</v>
      </c>
      <c r="W632">
        <v>8000</v>
      </c>
      <c r="AE632">
        <v>363750</v>
      </c>
      <c r="AX632">
        <v>3000</v>
      </c>
      <c r="BL632">
        <v>6462</v>
      </c>
    </row>
    <row r="633" spans="1:64">
      <c r="A633" s="77">
        <v>5</v>
      </c>
      <c r="B633" s="78" t="s">
        <v>916</v>
      </c>
      <c r="C633" s="79" t="s">
        <v>917</v>
      </c>
      <c r="D633" s="79">
        <v>5.0999999999999996</v>
      </c>
      <c r="E633" s="78" t="s">
        <v>1687</v>
      </c>
      <c r="F633" s="79"/>
      <c r="G633" s="79"/>
      <c r="H633" s="33">
        <v>5102010199.1020002</v>
      </c>
      <c r="I633" s="31" t="s">
        <v>685</v>
      </c>
      <c r="J633">
        <f t="shared" si="9"/>
        <v>1063677.26</v>
      </c>
      <c r="K633">
        <v>3258020.6</v>
      </c>
      <c r="L633">
        <v>82015.88</v>
      </c>
      <c r="M633">
        <v>125300</v>
      </c>
      <c r="N633">
        <v>394738</v>
      </c>
      <c r="O633">
        <v>218650.58</v>
      </c>
      <c r="P633">
        <v>378215.01</v>
      </c>
      <c r="Q633">
        <v>241734</v>
      </c>
      <c r="R633">
        <v>259545</v>
      </c>
      <c r="S633">
        <v>239970.13</v>
      </c>
      <c r="T633">
        <v>150176</v>
      </c>
      <c r="U633">
        <v>169370</v>
      </c>
      <c r="V633">
        <v>193005.32</v>
      </c>
      <c r="W633">
        <v>1063677.26</v>
      </c>
      <c r="X633">
        <v>34084</v>
      </c>
      <c r="Y633">
        <v>35071</v>
      </c>
      <c r="AA633">
        <v>33650</v>
      </c>
      <c r="AB633">
        <v>14460</v>
      </c>
      <c r="AC633">
        <v>800</v>
      </c>
      <c r="AD633">
        <v>5600</v>
      </c>
      <c r="AE633">
        <v>3143748.65</v>
      </c>
      <c r="AF633">
        <v>130582</v>
      </c>
      <c r="AG633">
        <v>43851</v>
      </c>
      <c r="AH633">
        <v>285974</v>
      </c>
      <c r="AI633">
        <v>159020</v>
      </c>
      <c r="AJ633">
        <v>112154</v>
      </c>
      <c r="AK633">
        <v>445109</v>
      </c>
      <c r="AL633">
        <v>205031</v>
      </c>
      <c r="AM633">
        <v>190555</v>
      </c>
      <c r="AN633">
        <v>51418</v>
      </c>
      <c r="AO633">
        <v>289124.42</v>
      </c>
      <c r="AP633">
        <v>201882.5</v>
      </c>
      <c r="AQ633">
        <v>208449.77</v>
      </c>
      <c r="AR633">
        <v>79767</v>
      </c>
      <c r="AT633">
        <v>207488</v>
      </c>
      <c r="AU633">
        <v>60783</v>
      </c>
      <c r="AV633">
        <v>332593.99</v>
      </c>
      <c r="AW633">
        <v>161486</v>
      </c>
      <c r="AX633">
        <v>152635.51</v>
      </c>
      <c r="AY633">
        <v>56767</v>
      </c>
      <c r="AZ633">
        <v>648848.05000000005</v>
      </c>
      <c r="BA633">
        <v>237427</v>
      </c>
      <c r="BB633">
        <v>117214.39999999999</v>
      </c>
      <c r="BC633">
        <v>182238.98</v>
      </c>
      <c r="BD633">
        <v>68162</v>
      </c>
      <c r="BE633">
        <v>1372016.69</v>
      </c>
      <c r="BF633">
        <v>381550</v>
      </c>
      <c r="BG633">
        <v>164364.62</v>
      </c>
      <c r="BH633">
        <v>186406.92</v>
      </c>
      <c r="BI633">
        <v>83300</v>
      </c>
      <c r="BJ633">
        <v>196829</v>
      </c>
      <c r="BK633">
        <v>313352</v>
      </c>
      <c r="BL633">
        <v>13700</v>
      </c>
    </row>
    <row r="634" spans="1:64">
      <c r="A634" s="77">
        <v>5</v>
      </c>
      <c r="B634" s="78" t="s">
        <v>916</v>
      </c>
      <c r="C634" s="79" t="s">
        <v>917</v>
      </c>
      <c r="D634" s="79">
        <v>5.0999999999999996</v>
      </c>
      <c r="E634" s="78" t="s">
        <v>1687</v>
      </c>
      <c r="F634" s="79"/>
      <c r="G634" s="79"/>
      <c r="H634" s="33">
        <v>5102030199.1009998</v>
      </c>
      <c r="I634" s="31" t="s">
        <v>686</v>
      </c>
      <c r="J634">
        <f t="shared" si="9"/>
        <v>0</v>
      </c>
    </row>
    <row r="635" spans="1:64">
      <c r="A635" s="77">
        <v>5</v>
      </c>
      <c r="B635" s="78" t="s">
        <v>916</v>
      </c>
      <c r="C635" s="79" t="s">
        <v>917</v>
      </c>
      <c r="D635" s="79">
        <v>5.0999999999999996</v>
      </c>
      <c r="E635" s="78" t="s">
        <v>1687</v>
      </c>
      <c r="F635" s="79"/>
      <c r="G635" s="79"/>
      <c r="H635" s="30">
        <v>5102030199.1020002</v>
      </c>
      <c r="I635" s="32" t="s">
        <v>687</v>
      </c>
      <c r="J635">
        <f t="shared" si="9"/>
        <v>0</v>
      </c>
      <c r="Q635">
        <v>5320</v>
      </c>
      <c r="R635">
        <v>5160</v>
      </c>
      <c r="U635">
        <v>480</v>
      </c>
      <c r="V635">
        <v>66091.039999999994</v>
      </c>
      <c r="Y635">
        <v>4960</v>
      </c>
      <c r="AO635">
        <v>3840</v>
      </c>
      <c r="AT635">
        <v>5120</v>
      </c>
      <c r="BB635">
        <v>780</v>
      </c>
    </row>
    <row r="636" spans="1:64">
      <c r="A636" s="77">
        <v>5</v>
      </c>
      <c r="B636" s="78" t="s">
        <v>916</v>
      </c>
      <c r="C636" s="79" t="s">
        <v>917</v>
      </c>
      <c r="D636" s="79">
        <v>5.0999999999999996</v>
      </c>
      <c r="E636" s="78" t="s">
        <v>1743</v>
      </c>
      <c r="F636" s="79"/>
      <c r="G636" s="79"/>
      <c r="H636" s="33">
        <v>5103010102.1009998</v>
      </c>
      <c r="I636" s="31" t="s">
        <v>688</v>
      </c>
      <c r="J636">
        <f t="shared" si="9"/>
        <v>0</v>
      </c>
      <c r="BF636">
        <v>720</v>
      </c>
    </row>
    <row r="637" spans="1:64">
      <c r="A637" s="77">
        <v>5</v>
      </c>
      <c r="B637" s="78" t="s">
        <v>916</v>
      </c>
      <c r="C637" s="79" t="s">
        <v>917</v>
      </c>
      <c r="D637" s="79">
        <v>5.0999999999999996</v>
      </c>
      <c r="E637" s="78" t="s">
        <v>1743</v>
      </c>
      <c r="F637" s="79"/>
      <c r="G637" s="79"/>
      <c r="H637" s="30">
        <v>5103010102.1020002</v>
      </c>
      <c r="I637" s="32" t="s">
        <v>689</v>
      </c>
      <c r="J637">
        <f t="shared" si="9"/>
        <v>0</v>
      </c>
      <c r="K637">
        <v>100680</v>
      </c>
      <c r="L637">
        <v>960</v>
      </c>
      <c r="M637">
        <v>1360</v>
      </c>
      <c r="O637">
        <v>2400</v>
      </c>
      <c r="Y637">
        <v>1080</v>
      </c>
      <c r="Z637">
        <v>139056.73000000001</v>
      </c>
      <c r="AA637">
        <v>10240</v>
      </c>
      <c r="AC637">
        <v>27720</v>
      </c>
      <c r="AE637">
        <v>583820</v>
      </c>
      <c r="AF637">
        <v>6640</v>
      </c>
      <c r="AG637">
        <v>5310</v>
      </c>
      <c r="AI637">
        <v>34080</v>
      </c>
      <c r="AM637">
        <v>23044</v>
      </c>
      <c r="AN637">
        <v>7500</v>
      </c>
      <c r="AS637">
        <v>119300</v>
      </c>
      <c r="AX637">
        <v>8638</v>
      </c>
      <c r="AZ637">
        <v>8520</v>
      </c>
      <c r="BF637">
        <v>14056</v>
      </c>
      <c r="BG637">
        <v>960</v>
      </c>
      <c r="BI637">
        <v>10370</v>
      </c>
      <c r="BK637">
        <v>5440</v>
      </c>
      <c r="BL637">
        <v>960</v>
      </c>
    </row>
    <row r="638" spans="1:64">
      <c r="A638" s="77">
        <v>5</v>
      </c>
      <c r="B638" s="78" t="s">
        <v>916</v>
      </c>
      <c r="C638" s="79" t="s">
        <v>917</v>
      </c>
      <c r="D638" s="79">
        <v>5.0999999999999996</v>
      </c>
      <c r="E638" s="78" t="s">
        <v>1743</v>
      </c>
      <c r="F638" s="79"/>
      <c r="G638" s="79"/>
      <c r="H638" s="33">
        <v>5103010103.1009998</v>
      </c>
      <c r="I638" s="31" t="s">
        <v>690</v>
      </c>
      <c r="J638">
        <f t="shared" si="9"/>
        <v>0</v>
      </c>
      <c r="BF638">
        <v>6000</v>
      </c>
    </row>
    <row r="639" spans="1:64">
      <c r="A639" s="77">
        <v>5</v>
      </c>
      <c r="B639" s="78" t="s">
        <v>916</v>
      </c>
      <c r="C639" s="79" t="s">
        <v>917</v>
      </c>
      <c r="D639" s="79">
        <v>5.0999999999999996</v>
      </c>
      <c r="E639" s="78" t="s">
        <v>1743</v>
      </c>
      <c r="F639" s="79"/>
      <c r="G639" s="79"/>
      <c r="H639" s="30">
        <v>5103010103.1020002</v>
      </c>
      <c r="I639" s="31" t="s">
        <v>691</v>
      </c>
      <c r="J639">
        <f t="shared" si="9"/>
        <v>0</v>
      </c>
      <c r="K639">
        <v>105000</v>
      </c>
      <c r="L639">
        <v>3200</v>
      </c>
      <c r="M639">
        <v>12819</v>
      </c>
      <c r="O639">
        <v>5300</v>
      </c>
      <c r="AA639">
        <v>6650</v>
      </c>
      <c r="AC639">
        <v>10483</v>
      </c>
      <c r="AE639">
        <v>616158.78</v>
      </c>
      <c r="AG639">
        <v>25300</v>
      </c>
      <c r="AH639">
        <v>11700</v>
      </c>
      <c r="AI639">
        <v>88692.9</v>
      </c>
      <c r="AN639">
        <v>17560</v>
      </c>
      <c r="AS639">
        <v>577634.51</v>
      </c>
      <c r="AV639">
        <v>5600</v>
      </c>
      <c r="AZ639">
        <v>19800</v>
      </c>
      <c r="BF639">
        <v>1950</v>
      </c>
      <c r="BG639">
        <v>3200</v>
      </c>
      <c r="BI639">
        <v>3200</v>
      </c>
      <c r="BK639">
        <v>43400</v>
      </c>
      <c r="BL639">
        <v>3200</v>
      </c>
    </row>
    <row r="640" spans="1:64">
      <c r="A640" s="77">
        <v>5</v>
      </c>
      <c r="B640" s="78" t="s">
        <v>916</v>
      </c>
      <c r="C640" s="79" t="s">
        <v>917</v>
      </c>
      <c r="D640" s="79">
        <v>5.0999999999999996</v>
      </c>
      <c r="E640" s="78" t="s">
        <v>1743</v>
      </c>
      <c r="F640" s="79"/>
      <c r="G640" s="79"/>
      <c r="H640" s="30">
        <v>5103010199.1009998</v>
      </c>
      <c r="I640" s="31" t="s">
        <v>692</v>
      </c>
      <c r="J640">
        <f t="shared" si="9"/>
        <v>0</v>
      </c>
      <c r="AS640">
        <v>12500</v>
      </c>
      <c r="BF640">
        <v>9498</v>
      </c>
    </row>
    <row r="641" spans="1:64">
      <c r="A641" s="77">
        <v>5</v>
      </c>
      <c r="B641" s="78" t="s">
        <v>916</v>
      </c>
      <c r="C641" s="79" t="s">
        <v>917</v>
      </c>
      <c r="D641" s="79">
        <v>5.0999999999999996</v>
      </c>
      <c r="E641" s="78" t="s">
        <v>1743</v>
      </c>
      <c r="F641" s="79"/>
      <c r="G641" s="79"/>
      <c r="H641" s="30">
        <v>5103010199.1020002</v>
      </c>
      <c r="I641" s="31" t="s">
        <v>693</v>
      </c>
      <c r="J641">
        <f t="shared" si="9"/>
        <v>120681</v>
      </c>
      <c r="K641">
        <v>38803</v>
      </c>
      <c r="L641">
        <v>1432</v>
      </c>
      <c r="M641">
        <v>14648</v>
      </c>
      <c r="N641">
        <v>18350</v>
      </c>
      <c r="O641">
        <v>44492</v>
      </c>
      <c r="P641">
        <v>44932</v>
      </c>
      <c r="W641">
        <v>120681</v>
      </c>
      <c r="Y641">
        <v>2108</v>
      </c>
      <c r="AA641">
        <v>38274</v>
      </c>
      <c r="AC641">
        <v>2670</v>
      </c>
      <c r="AE641">
        <v>358170.41</v>
      </c>
      <c r="AF641">
        <v>350</v>
      </c>
      <c r="AG641">
        <v>3040</v>
      </c>
      <c r="AH641">
        <v>49504</v>
      </c>
      <c r="AI641">
        <v>49906</v>
      </c>
      <c r="AM641">
        <v>1460</v>
      </c>
      <c r="AN641">
        <v>889</v>
      </c>
      <c r="AS641">
        <v>1719563.96</v>
      </c>
      <c r="AT641">
        <v>19280</v>
      </c>
      <c r="AY641">
        <v>29370</v>
      </c>
      <c r="AZ641">
        <v>13465.3</v>
      </c>
      <c r="BD641">
        <v>7940</v>
      </c>
      <c r="BF641">
        <v>24610</v>
      </c>
      <c r="BG641">
        <v>15160</v>
      </c>
      <c r="BH641">
        <v>2232</v>
      </c>
      <c r="BI641">
        <v>8512</v>
      </c>
      <c r="BJ641">
        <v>4940</v>
      </c>
      <c r="BK641">
        <v>52012</v>
      </c>
      <c r="BL641">
        <v>2161</v>
      </c>
    </row>
    <row r="642" spans="1:64">
      <c r="A642" s="77">
        <v>5</v>
      </c>
      <c r="B642" s="78" t="s">
        <v>916</v>
      </c>
      <c r="C642" s="79" t="s">
        <v>917</v>
      </c>
      <c r="D642" s="79">
        <v>5.0999999999999996</v>
      </c>
      <c r="E642" s="78" t="s">
        <v>1752</v>
      </c>
      <c r="F642" s="79"/>
      <c r="G642" s="79"/>
      <c r="H642" s="33">
        <v>5104010104.1009998</v>
      </c>
      <c r="I642" s="31" t="s">
        <v>694</v>
      </c>
      <c r="J642">
        <f t="shared" si="9"/>
        <v>2043097.42</v>
      </c>
      <c r="K642">
        <v>8516810.5999999996</v>
      </c>
      <c r="L642">
        <v>235834</v>
      </c>
      <c r="M642">
        <v>657597.31999999995</v>
      </c>
      <c r="N642">
        <v>1491498.2</v>
      </c>
      <c r="O642">
        <v>3913802.47</v>
      </c>
      <c r="P642">
        <v>508305</v>
      </c>
      <c r="Q642">
        <v>555167.5</v>
      </c>
      <c r="R642">
        <v>460147.45</v>
      </c>
      <c r="S642">
        <v>474422</v>
      </c>
      <c r="T642">
        <v>487771.7</v>
      </c>
      <c r="U642">
        <v>398833.72</v>
      </c>
      <c r="V642">
        <v>1140207</v>
      </c>
      <c r="W642">
        <v>2043097.42</v>
      </c>
      <c r="X642">
        <v>247452.74</v>
      </c>
      <c r="Y642">
        <v>426436</v>
      </c>
      <c r="Z642">
        <v>272157.09000000003</v>
      </c>
      <c r="AA642">
        <v>807447.25</v>
      </c>
      <c r="AB642">
        <v>602061</v>
      </c>
      <c r="AC642">
        <v>252770.5</v>
      </c>
      <c r="AD642">
        <v>188890.45</v>
      </c>
      <c r="AE642">
        <v>5605404.1799999997</v>
      </c>
      <c r="AF642">
        <v>563666.15</v>
      </c>
      <c r="AG642">
        <v>533735.4</v>
      </c>
      <c r="AH642">
        <v>1109919.32</v>
      </c>
      <c r="AI642">
        <v>725570.61</v>
      </c>
      <c r="AJ642">
        <v>329085.40000000002</v>
      </c>
      <c r="AK642">
        <v>1596661</v>
      </c>
      <c r="AL642">
        <v>710117.3</v>
      </c>
      <c r="AM642">
        <v>726966.09</v>
      </c>
      <c r="AN642">
        <v>516130.81</v>
      </c>
      <c r="AO642">
        <v>494196</v>
      </c>
      <c r="AP642">
        <v>532635.38</v>
      </c>
      <c r="AQ642">
        <v>356173.5</v>
      </c>
      <c r="AR642">
        <v>331604.96000000002</v>
      </c>
      <c r="AS642">
        <v>3282065.72</v>
      </c>
      <c r="AT642">
        <v>538235.5</v>
      </c>
      <c r="AU642">
        <v>428135.6</v>
      </c>
      <c r="AV642">
        <v>959528.13</v>
      </c>
      <c r="AW642">
        <v>649246</v>
      </c>
      <c r="AX642">
        <v>644358.19999999995</v>
      </c>
      <c r="AY642">
        <v>999460.16</v>
      </c>
      <c r="AZ642">
        <v>1561053.75</v>
      </c>
      <c r="BA642">
        <v>317003.5</v>
      </c>
      <c r="BB642">
        <v>228164.02</v>
      </c>
      <c r="BC642">
        <v>291996.59999999998</v>
      </c>
      <c r="BD642">
        <v>128324.3</v>
      </c>
      <c r="BE642">
        <v>2189038.25</v>
      </c>
      <c r="BF642">
        <v>1474640.1</v>
      </c>
      <c r="BG642">
        <v>374872</v>
      </c>
      <c r="BH642">
        <v>799942.6</v>
      </c>
      <c r="BI642">
        <v>57138.23</v>
      </c>
      <c r="BJ642">
        <v>367062.1</v>
      </c>
      <c r="BK642">
        <v>329026.8</v>
      </c>
      <c r="BL642">
        <v>201169</v>
      </c>
    </row>
    <row r="643" spans="1:64">
      <c r="A643" s="77">
        <v>5</v>
      </c>
      <c r="B643" s="78" t="s">
        <v>916</v>
      </c>
      <c r="C643" s="79" t="s">
        <v>917</v>
      </c>
      <c r="D643" s="79">
        <v>5.0999999999999996</v>
      </c>
      <c r="E643" s="78" t="s">
        <v>1752</v>
      </c>
      <c r="F643" s="79"/>
      <c r="G643" s="79"/>
      <c r="H643" s="33">
        <v>5104010104.1020002</v>
      </c>
      <c r="I643" s="31" t="s">
        <v>695</v>
      </c>
      <c r="J643">
        <f t="shared" si="9"/>
        <v>68900</v>
      </c>
      <c r="K643">
        <v>311850.59999999998</v>
      </c>
      <c r="L643">
        <v>3400</v>
      </c>
      <c r="M643">
        <v>71567</v>
      </c>
      <c r="N643">
        <v>101755</v>
      </c>
      <c r="O643">
        <v>373370.95</v>
      </c>
      <c r="Q643">
        <v>650</v>
      </c>
      <c r="R643">
        <v>55201.4</v>
      </c>
      <c r="S643">
        <v>65232.5</v>
      </c>
      <c r="T643">
        <v>77374.83</v>
      </c>
      <c r="V643">
        <v>82223.600000000006</v>
      </c>
      <c r="W643">
        <v>68900</v>
      </c>
      <c r="Y643">
        <v>26500</v>
      </c>
      <c r="Z643">
        <v>1647</v>
      </c>
      <c r="AB643">
        <v>12150</v>
      </c>
      <c r="AC643">
        <v>3650</v>
      </c>
      <c r="AH643">
        <v>228995.9</v>
      </c>
      <c r="AI643">
        <v>58750</v>
      </c>
      <c r="AJ643">
        <v>18180</v>
      </c>
      <c r="AK643">
        <v>120981</v>
      </c>
      <c r="AL643">
        <v>115770</v>
      </c>
      <c r="AM643">
        <v>33270</v>
      </c>
      <c r="AN643">
        <v>61647.1</v>
      </c>
      <c r="AO643">
        <v>14750</v>
      </c>
      <c r="AP643">
        <v>81310</v>
      </c>
      <c r="AS643">
        <v>86300</v>
      </c>
      <c r="AT643">
        <v>9600</v>
      </c>
      <c r="AV643">
        <v>20552.900000000001</v>
      </c>
      <c r="AW643">
        <v>2135</v>
      </c>
      <c r="AX643">
        <v>885</v>
      </c>
      <c r="BC643">
        <v>55400</v>
      </c>
      <c r="BD643">
        <v>54540</v>
      </c>
      <c r="BE643">
        <v>178370</v>
      </c>
      <c r="BF643">
        <v>171897</v>
      </c>
      <c r="BG643">
        <v>85440.2</v>
      </c>
      <c r="BI643">
        <v>26987.5</v>
      </c>
      <c r="BJ643">
        <v>10165</v>
      </c>
      <c r="BK643">
        <v>37270</v>
      </c>
    </row>
    <row r="644" spans="1:64">
      <c r="A644" s="77">
        <v>5</v>
      </c>
      <c r="B644" s="78" t="s">
        <v>916</v>
      </c>
      <c r="C644" s="79" t="s">
        <v>917</v>
      </c>
      <c r="D644" s="79">
        <v>5.0999999999999996</v>
      </c>
      <c r="E644" s="78" t="s">
        <v>1752</v>
      </c>
      <c r="F644" s="79"/>
      <c r="G644" s="79"/>
      <c r="H644" s="33">
        <v>5104010104.1029997</v>
      </c>
      <c r="I644" s="31" t="s">
        <v>696</v>
      </c>
      <c r="J644">
        <f t="shared" ref="J644:J707" si="10">SUMIF($K$1:$BL$1,$J$1,$K644:$BL644)</f>
        <v>566793</v>
      </c>
      <c r="K644">
        <v>1344650.77</v>
      </c>
      <c r="L644">
        <v>72337</v>
      </c>
      <c r="M644">
        <v>179545.7</v>
      </c>
      <c r="N644">
        <v>368192</v>
      </c>
      <c r="O644">
        <v>226597.4</v>
      </c>
      <c r="P644">
        <v>179457</v>
      </c>
      <c r="Q644">
        <v>226351</v>
      </c>
      <c r="R644">
        <v>218513</v>
      </c>
      <c r="S644">
        <v>75108.23</v>
      </c>
      <c r="T644">
        <v>105910.66</v>
      </c>
      <c r="U644">
        <v>30296</v>
      </c>
      <c r="V644">
        <v>125718</v>
      </c>
      <c r="W644">
        <v>566793</v>
      </c>
      <c r="X644">
        <v>41256</v>
      </c>
      <c r="Y644">
        <v>91319.5</v>
      </c>
      <c r="Z644">
        <v>25975.75</v>
      </c>
      <c r="AA644">
        <v>40410</v>
      </c>
      <c r="AB644">
        <v>289519</v>
      </c>
      <c r="AC644">
        <v>46411</v>
      </c>
      <c r="AD644">
        <v>19494</v>
      </c>
      <c r="AE644">
        <v>3173176.68</v>
      </c>
      <c r="AF644">
        <v>60514</v>
      </c>
      <c r="AG644">
        <v>213208.62</v>
      </c>
      <c r="AH644">
        <v>713063.75</v>
      </c>
      <c r="AI644">
        <v>710649.73</v>
      </c>
      <c r="AJ644">
        <v>150756.70000000001</v>
      </c>
      <c r="AK644">
        <v>72867</v>
      </c>
      <c r="AL644">
        <v>113009.5</v>
      </c>
      <c r="AM644">
        <v>126172.68</v>
      </c>
      <c r="AN644">
        <v>79086</v>
      </c>
      <c r="AO644">
        <v>159328.57</v>
      </c>
      <c r="AP644">
        <v>92329.8</v>
      </c>
      <c r="AQ644">
        <v>97514.7</v>
      </c>
      <c r="AR644">
        <v>48620</v>
      </c>
      <c r="AS644">
        <v>1286503.68</v>
      </c>
      <c r="AT644">
        <v>100595</v>
      </c>
      <c r="AU644">
        <v>49330</v>
      </c>
      <c r="AV644">
        <v>114687.5</v>
      </c>
      <c r="AW644">
        <v>94759</v>
      </c>
      <c r="AX644">
        <v>91910.65</v>
      </c>
      <c r="AY644">
        <v>36013.589999999997</v>
      </c>
      <c r="AZ644">
        <v>249401.71</v>
      </c>
      <c r="BA644">
        <v>64668</v>
      </c>
      <c r="BB644">
        <v>93181.8</v>
      </c>
      <c r="BC644">
        <v>98297</v>
      </c>
      <c r="BD644">
        <v>16385.57</v>
      </c>
      <c r="BE644">
        <v>878500.95</v>
      </c>
      <c r="BF644">
        <v>120126</v>
      </c>
      <c r="BG644">
        <v>139713.75</v>
      </c>
      <c r="BH644">
        <v>261171</v>
      </c>
      <c r="BI644">
        <v>39849</v>
      </c>
      <c r="BJ644">
        <v>321883</v>
      </c>
      <c r="BK644">
        <v>150473.5</v>
      </c>
      <c r="BL644">
        <v>50718</v>
      </c>
    </row>
    <row r="645" spans="1:64">
      <c r="A645" s="77">
        <v>5</v>
      </c>
      <c r="B645" s="78" t="s">
        <v>916</v>
      </c>
      <c r="C645" s="79" t="s">
        <v>917</v>
      </c>
      <c r="D645" s="79">
        <v>5.0999999999999996</v>
      </c>
      <c r="E645" s="78" t="s">
        <v>1752</v>
      </c>
      <c r="F645" s="79"/>
      <c r="G645" s="79"/>
      <c r="H645" s="30">
        <v>5104010104.1040001</v>
      </c>
      <c r="I645" s="32" t="s">
        <v>697</v>
      </c>
      <c r="J645">
        <f t="shared" si="10"/>
        <v>60610</v>
      </c>
      <c r="K645">
        <v>349843.5</v>
      </c>
      <c r="M645">
        <v>1784</v>
      </c>
      <c r="N645">
        <v>34797</v>
      </c>
      <c r="O645">
        <v>172420</v>
      </c>
      <c r="P645">
        <v>750</v>
      </c>
      <c r="Q645">
        <v>17865</v>
      </c>
      <c r="V645">
        <v>19350</v>
      </c>
      <c r="W645">
        <v>60610</v>
      </c>
      <c r="Y645">
        <v>5040</v>
      </c>
      <c r="Z645">
        <v>2380</v>
      </c>
      <c r="AE645">
        <v>4267694</v>
      </c>
      <c r="AF645">
        <v>3400</v>
      </c>
      <c r="AG645">
        <v>6610</v>
      </c>
      <c r="AK645">
        <v>13310</v>
      </c>
      <c r="AL645">
        <v>2700</v>
      </c>
      <c r="AM645">
        <v>38198.32</v>
      </c>
      <c r="AN645">
        <v>10935.4</v>
      </c>
      <c r="AO645">
        <v>540</v>
      </c>
      <c r="AQ645">
        <v>7603.8</v>
      </c>
      <c r="AS645">
        <v>24970</v>
      </c>
      <c r="AU645">
        <v>1310</v>
      </c>
      <c r="AV645">
        <v>141500</v>
      </c>
      <c r="AW645">
        <v>48205</v>
      </c>
      <c r="AX645">
        <v>1200</v>
      </c>
      <c r="AY645">
        <v>21735</v>
      </c>
      <c r="AZ645">
        <v>80083</v>
      </c>
      <c r="BB645">
        <v>34271.5</v>
      </c>
      <c r="BD645">
        <v>600</v>
      </c>
      <c r="BE645">
        <v>133716</v>
      </c>
      <c r="BG645">
        <v>13990</v>
      </c>
      <c r="BK645">
        <v>10750</v>
      </c>
      <c r="BL645">
        <v>9370</v>
      </c>
    </row>
    <row r="646" spans="1:64">
      <c r="A646" s="77">
        <v>5</v>
      </c>
      <c r="B646" s="78" t="s">
        <v>916</v>
      </c>
      <c r="C646" s="79" t="s">
        <v>917</v>
      </c>
      <c r="D646" s="79">
        <v>5.0999999999999996</v>
      </c>
      <c r="E646" s="78" t="s">
        <v>1752</v>
      </c>
      <c r="F646" s="79"/>
      <c r="G646" s="79"/>
      <c r="H646" s="33">
        <v>5104010104.1049995</v>
      </c>
      <c r="I646" s="31" t="s">
        <v>698</v>
      </c>
      <c r="J646">
        <f t="shared" si="10"/>
        <v>499255</v>
      </c>
      <c r="K646">
        <v>485340</v>
      </c>
      <c r="L646">
        <v>388050</v>
      </c>
      <c r="M646">
        <v>282460</v>
      </c>
      <c r="N646">
        <v>1083111</v>
      </c>
      <c r="O646">
        <v>470785</v>
      </c>
      <c r="P646">
        <v>533896</v>
      </c>
      <c r="Q646">
        <v>405039</v>
      </c>
      <c r="R646">
        <v>893858</v>
      </c>
      <c r="S646">
        <v>205996</v>
      </c>
      <c r="T646">
        <v>658735</v>
      </c>
      <c r="U646">
        <v>312070</v>
      </c>
      <c r="V646">
        <v>1021670</v>
      </c>
      <c r="W646">
        <v>499255</v>
      </c>
      <c r="X646">
        <v>161635</v>
      </c>
      <c r="Y646">
        <v>145140</v>
      </c>
      <c r="Z646">
        <v>174837</v>
      </c>
      <c r="AA646">
        <v>159008.87</v>
      </c>
      <c r="AB646">
        <v>138220</v>
      </c>
      <c r="AC646">
        <v>156979.63</v>
      </c>
      <c r="AD646">
        <v>41020</v>
      </c>
      <c r="AE646">
        <v>2284755</v>
      </c>
      <c r="AF646">
        <v>283600</v>
      </c>
      <c r="AG646">
        <v>232556.67</v>
      </c>
      <c r="AH646">
        <v>656065</v>
      </c>
      <c r="AI646">
        <v>349975</v>
      </c>
      <c r="AJ646">
        <v>95423</v>
      </c>
      <c r="AK646">
        <v>620992</v>
      </c>
      <c r="AL646">
        <v>251380</v>
      </c>
      <c r="AM646">
        <v>290305.2</v>
      </c>
      <c r="AN646">
        <v>90680</v>
      </c>
      <c r="AO646">
        <v>274424</v>
      </c>
      <c r="AP646">
        <v>237170</v>
      </c>
      <c r="AQ646">
        <v>361565</v>
      </c>
      <c r="AR646">
        <v>90380</v>
      </c>
      <c r="AS646">
        <v>1388722.5</v>
      </c>
      <c r="AT646">
        <v>90783</v>
      </c>
      <c r="AU646">
        <v>122468.4</v>
      </c>
      <c r="AV646">
        <v>632764</v>
      </c>
      <c r="AW646">
        <v>699540</v>
      </c>
      <c r="AX646">
        <v>364934.59</v>
      </c>
      <c r="AY646">
        <v>31227</v>
      </c>
      <c r="AZ646">
        <v>563428</v>
      </c>
      <c r="BA646">
        <v>341440</v>
      </c>
      <c r="BB646">
        <v>111740</v>
      </c>
      <c r="BC646">
        <v>111870</v>
      </c>
      <c r="BD646">
        <v>50005</v>
      </c>
      <c r="BE646">
        <v>926355</v>
      </c>
      <c r="BF646">
        <v>216690</v>
      </c>
      <c r="BG646">
        <v>311510</v>
      </c>
      <c r="BH646">
        <v>955680</v>
      </c>
      <c r="BI646">
        <v>96195</v>
      </c>
      <c r="BJ646">
        <v>268185</v>
      </c>
      <c r="BK646">
        <v>430080</v>
      </c>
      <c r="BL646">
        <v>91870</v>
      </c>
    </row>
    <row r="647" spans="1:64">
      <c r="A647" s="77">
        <v>5</v>
      </c>
      <c r="B647" s="78" t="s">
        <v>916</v>
      </c>
      <c r="C647" s="79" t="s">
        <v>917</v>
      </c>
      <c r="D647" s="79">
        <v>5.0999999999999996</v>
      </c>
      <c r="E647" s="78" t="s">
        <v>1752</v>
      </c>
      <c r="F647" s="79"/>
      <c r="G647" s="79"/>
      <c r="H647" s="30">
        <v>5104010104.1059999</v>
      </c>
      <c r="I647" s="32" t="s">
        <v>699</v>
      </c>
      <c r="J647">
        <f t="shared" si="10"/>
        <v>3167459.46</v>
      </c>
      <c r="K647">
        <v>8568946</v>
      </c>
      <c r="L647">
        <v>431192</v>
      </c>
      <c r="M647">
        <v>866501.46</v>
      </c>
      <c r="N647">
        <v>3367255.44</v>
      </c>
      <c r="O647">
        <v>4919908.33</v>
      </c>
      <c r="P647">
        <v>2215590.98</v>
      </c>
      <c r="Q647">
        <v>1466351.06</v>
      </c>
      <c r="R647">
        <v>1198393.1000000001</v>
      </c>
      <c r="S647">
        <v>763010</v>
      </c>
      <c r="T647">
        <v>1052833.05</v>
      </c>
      <c r="U647">
        <v>706247.64</v>
      </c>
      <c r="V647">
        <v>1128380.8</v>
      </c>
      <c r="W647">
        <v>3167459.46</v>
      </c>
      <c r="X647">
        <v>485429.09</v>
      </c>
      <c r="Y647">
        <v>284493.33</v>
      </c>
      <c r="Z647">
        <v>384963.44</v>
      </c>
      <c r="AA647">
        <v>539895.28</v>
      </c>
      <c r="AB647">
        <v>651829.69999999995</v>
      </c>
      <c r="AC647">
        <v>165729.26999999999</v>
      </c>
      <c r="AD647">
        <v>43662</v>
      </c>
      <c r="AE647">
        <v>10803698.35</v>
      </c>
      <c r="AF647">
        <v>573291.93000000005</v>
      </c>
      <c r="AG647">
        <v>435518.35</v>
      </c>
      <c r="AH647">
        <v>1008381.63</v>
      </c>
      <c r="AI647">
        <v>1543748.03</v>
      </c>
      <c r="AJ647">
        <v>884513.8</v>
      </c>
      <c r="AK647">
        <v>235649</v>
      </c>
      <c r="AL647">
        <v>1050247.42</v>
      </c>
      <c r="AM647">
        <v>1320426.8</v>
      </c>
      <c r="AN647">
        <v>345379.63</v>
      </c>
      <c r="AO647">
        <v>2858768.51</v>
      </c>
      <c r="AP647">
        <v>468419.9</v>
      </c>
      <c r="AQ647">
        <v>787935.32</v>
      </c>
      <c r="AR647">
        <v>765285.01</v>
      </c>
      <c r="AS647">
        <v>4143827.4</v>
      </c>
      <c r="AT647">
        <v>937455</v>
      </c>
      <c r="AU647">
        <v>603639.86</v>
      </c>
      <c r="AV647">
        <v>1025303.04</v>
      </c>
      <c r="AW647">
        <v>735655.75</v>
      </c>
      <c r="AX647">
        <v>626441</v>
      </c>
      <c r="AY647">
        <v>620446.96</v>
      </c>
      <c r="AZ647">
        <v>1829065.24</v>
      </c>
      <c r="BA647">
        <v>372322.1</v>
      </c>
      <c r="BB647">
        <v>328721.93</v>
      </c>
      <c r="BC647">
        <v>345385.5</v>
      </c>
      <c r="BD647">
        <v>160187</v>
      </c>
      <c r="BE647">
        <v>3573042.98</v>
      </c>
      <c r="BF647">
        <v>1195015.1499999999</v>
      </c>
      <c r="BG647">
        <v>488428.5</v>
      </c>
      <c r="BH647">
        <v>1792614.05</v>
      </c>
      <c r="BI647">
        <v>214084</v>
      </c>
      <c r="BJ647">
        <v>820188.5</v>
      </c>
      <c r="BK647">
        <v>661120.69999999995</v>
      </c>
      <c r="BL647">
        <v>478206</v>
      </c>
    </row>
    <row r="648" spans="1:64">
      <c r="A648" s="77">
        <v>5</v>
      </c>
      <c r="B648" s="78" t="s">
        <v>916</v>
      </c>
      <c r="C648" s="79" t="s">
        <v>917</v>
      </c>
      <c r="D648" s="79">
        <v>5.0999999999999996</v>
      </c>
      <c r="E648" s="78" t="s">
        <v>1752</v>
      </c>
      <c r="F648" s="79"/>
      <c r="G648" s="79"/>
      <c r="H648" s="33">
        <v>5104010104.1070004</v>
      </c>
      <c r="I648" s="31" t="s">
        <v>700</v>
      </c>
      <c r="J648">
        <f t="shared" si="10"/>
        <v>370183</v>
      </c>
      <c r="K648">
        <v>1135328</v>
      </c>
      <c r="L648">
        <v>38910</v>
      </c>
      <c r="M648">
        <v>96494</v>
      </c>
      <c r="N648">
        <v>466966</v>
      </c>
      <c r="O648">
        <v>796450.45</v>
      </c>
      <c r="P648">
        <v>663042.81999999995</v>
      </c>
      <c r="Q648">
        <v>52051</v>
      </c>
      <c r="R648">
        <v>1380942.51</v>
      </c>
      <c r="S648">
        <v>352085.19</v>
      </c>
      <c r="T648">
        <v>87312.5</v>
      </c>
      <c r="U648">
        <v>91198.55</v>
      </c>
      <c r="V648">
        <v>195130.5</v>
      </c>
      <c r="W648">
        <v>370183</v>
      </c>
      <c r="X648">
        <v>168202</v>
      </c>
      <c r="Y648">
        <v>80906</v>
      </c>
      <c r="Z648">
        <v>26279</v>
      </c>
      <c r="AA648">
        <v>42430</v>
      </c>
      <c r="AB648">
        <v>65451.8</v>
      </c>
      <c r="AC648">
        <v>144732.20000000001</v>
      </c>
      <c r="AD648">
        <v>3688</v>
      </c>
      <c r="AE648">
        <v>1681634.22</v>
      </c>
      <c r="AG648">
        <v>186681.75</v>
      </c>
      <c r="AH648">
        <v>751212.6</v>
      </c>
      <c r="AI648">
        <v>226603</v>
      </c>
      <c r="AJ648">
        <v>380964</v>
      </c>
      <c r="AK648">
        <v>94312</v>
      </c>
      <c r="AL648">
        <v>105567</v>
      </c>
      <c r="AM648">
        <v>310692.05</v>
      </c>
      <c r="AN648">
        <v>44574.45</v>
      </c>
      <c r="AO648">
        <v>196297.66</v>
      </c>
      <c r="AP648">
        <v>175501.45</v>
      </c>
      <c r="AQ648">
        <v>130338</v>
      </c>
      <c r="AS648">
        <v>1537726.14</v>
      </c>
      <c r="AT648">
        <v>353972</v>
      </c>
      <c r="AU648">
        <v>19850</v>
      </c>
      <c r="AV648">
        <v>228560.76</v>
      </c>
      <c r="AW648">
        <v>146451</v>
      </c>
      <c r="AX648">
        <v>120138.07</v>
      </c>
      <c r="AY648">
        <v>65839</v>
      </c>
      <c r="AZ648">
        <v>269411.5</v>
      </c>
      <c r="BA648">
        <v>109921</v>
      </c>
      <c r="BC648">
        <v>53403</v>
      </c>
      <c r="BD648">
        <v>94039.74</v>
      </c>
      <c r="BE648">
        <v>1093810.5</v>
      </c>
      <c r="BF648">
        <v>147481</v>
      </c>
      <c r="BG648">
        <v>49701</v>
      </c>
      <c r="BH648">
        <v>300201.68</v>
      </c>
      <c r="BI648">
        <v>36984</v>
      </c>
      <c r="BJ648">
        <v>165529.75</v>
      </c>
      <c r="BK648">
        <v>88116</v>
      </c>
      <c r="BL648">
        <v>84349</v>
      </c>
    </row>
    <row r="649" spans="1:64">
      <c r="A649" s="77">
        <v>5</v>
      </c>
      <c r="B649" s="78" t="s">
        <v>916</v>
      </c>
      <c r="C649" s="79" t="s">
        <v>917</v>
      </c>
      <c r="D649" s="79">
        <v>5.0999999999999996</v>
      </c>
      <c r="E649" s="78" t="s">
        <v>1752</v>
      </c>
      <c r="F649" s="79"/>
      <c r="G649" s="79"/>
      <c r="H649" s="30">
        <v>5104010104.1079998</v>
      </c>
      <c r="I649" s="31" t="s">
        <v>701</v>
      </c>
      <c r="J649">
        <f t="shared" si="10"/>
        <v>59770</v>
      </c>
      <c r="K649">
        <v>145290</v>
      </c>
      <c r="L649">
        <v>110350</v>
      </c>
      <c r="M649">
        <v>4150</v>
      </c>
      <c r="N649">
        <v>13640</v>
      </c>
      <c r="O649">
        <v>23978.07</v>
      </c>
      <c r="P649">
        <v>26500</v>
      </c>
      <c r="Q649">
        <v>14750</v>
      </c>
      <c r="R649">
        <v>59790</v>
      </c>
      <c r="S649">
        <v>17330</v>
      </c>
      <c r="T649">
        <v>99105.53</v>
      </c>
      <c r="U649">
        <v>21569</v>
      </c>
      <c r="V649">
        <v>3340</v>
      </c>
      <c r="W649">
        <v>59770</v>
      </c>
      <c r="X649">
        <v>18159.16</v>
      </c>
      <c r="Y649">
        <v>67625</v>
      </c>
      <c r="Z649">
        <v>32185</v>
      </c>
      <c r="AA649">
        <v>455214</v>
      </c>
      <c r="AB649">
        <v>3230</v>
      </c>
      <c r="AC649">
        <v>1700</v>
      </c>
      <c r="AD649">
        <v>4927</v>
      </c>
      <c r="AE649">
        <v>2162108.15</v>
      </c>
      <c r="AF649">
        <v>212274.92</v>
      </c>
      <c r="AG649">
        <v>78300</v>
      </c>
      <c r="AH649">
        <v>135919</v>
      </c>
      <c r="AI649">
        <v>77657.649999999994</v>
      </c>
      <c r="AJ649">
        <v>34866.85</v>
      </c>
      <c r="AK649">
        <v>1407564.54</v>
      </c>
      <c r="AL649">
        <v>25902</v>
      </c>
      <c r="AM649">
        <v>145200</v>
      </c>
      <c r="AN649">
        <v>39359</v>
      </c>
      <c r="AO649">
        <v>361630.79</v>
      </c>
      <c r="AP649">
        <v>62452.5</v>
      </c>
      <c r="AQ649">
        <v>4420</v>
      </c>
      <c r="AR649">
        <v>169380.1</v>
      </c>
      <c r="AS649">
        <v>64200</v>
      </c>
      <c r="AT649">
        <v>1250</v>
      </c>
      <c r="AV649">
        <v>209411</v>
      </c>
      <c r="AW649">
        <v>19315</v>
      </c>
      <c r="AX649">
        <v>18026.650000000001</v>
      </c>
      <c r="AY649">
        <v>114540</v>
      </c>
      <c r="AZ649">
        <v>161308</v>
      </c>
      <c r="BA649">
        <v>3200</v>
      </c>
      <c r="BB649">
        <v>266599.5</v>
      </c>
      <c r="BC649">
        <v>12510</v>
      </c>
      <c r="BD649">
        <v>5150.2</v>
      </c>
      <c r="BE649">
        <v>98240</v>
      </c>
      <c r="BF649">
        <v>218042.05</v>
      </c>
      <c r="BG649">
        <v>47475</v>
      </c>
      <c r="BH649">
        <v>38500</v>
      </c>
      <c r="BI649">
        <v>7290</v>
      </c>
      <c r="BJ649">
        <v>188000</v>
      </c>
      <c r="BK649">
        <v>189905</v>
      </c>
      <c r="BL649">
        <v>57723.199999999997</v>
      </c>
    </row>
    <row r="650" spans="1:64">
      <c r="A650" s="77">
        <v>5</v>
      </c>
      <c r="B650" s="78" t="s">
        <v>916</v>
      </c>
      <c r="C650" s="79" t="s">
        <v>917</v>
      </c>
      <c r="D650" s="79">
        <v>5.0999999999999996</v>
      </c>
      <c r="E650" s="78" t="s">
        <v>1752</v>
      </c>
      <c r="F650" s="79"/>
      <c r="G650" s="79"/>
      <c r="H650" s="30">
        <v>5104010104.1090002</v>
      </c>
      <c r="I650" s="32" t="s">
        <v>702</v>
      </c>
      <c r="J650">
        <f t="shared" si="10"/>
        <v>0</v>
      </c>
      <c r="AA650">
        <v>859047.51</v>
      </c>
      <c r="AX650">
        <v>0</v>
      </c>
      <c r="BH650">
        <v>1562948.6</v>
      </c>
    </row>
    <row r="651" spans="1:64">
      <c r="A651" s="77">
        <v>5</v>
      </c>
      <c r="B651" s="78" t="s">
        <v>916</v>
      </c>
      <c r="C651" s="79" t="s">
        <v>917</v>
      </c>
      <c r="D651" s="79">
        <v>5.0999999999999996</v>
      </c>
      <c r="E651" s="78" t="s">
        <v>1743</v>
      </c>
      <c r="F651" s="79"/>
      <c r="G651" s="79"/>
      <c r="H651" s="30">
        <v>5104010107.1009998</v>
      </c>
      <c r="I651" s="31" t="s">
        <v>703</v>
      </c>
      <c r="J651">
        <f t="shared" si="10"/>
        <v>1739917</v>
      </c>
      <c r="K651">
        <v>10916714.199999999</v>
      </c>
      <c r="L651">
        <v>2800</v>
      </c>
      <c r="M651">
        <v>295338</v>
      </c>
      <c r="N651">
        <v>2015736</v>
      </c>
      <c r="O651">
        <v>1128660</v>
      </c>
      <c r="Q651">
        <v>1621130</v>
      </c>
      <c r="R651">
        <v>73750</v>
      </c>
      <c r="T651">
        <v>518300</v>
      </c>
      <c r="U651">
        <v>206270</v>
      </c>
      <c r="V651">
        <v>158000</v>
      </c>
      <c r="W651">
        <v>1739917</v>
      </c>
      <c r="Z651">
        <v>686700</v>
      </c>
      <c r="AA651">
        <v>904483</v>
      </c>
      <c r="AB651">
        <v>2278359</v>
      </c>
      <c r="AD651">
        <v>68296</v>
      </c>
      <c r="AE651">
        <v>48200979.079999998</v>
      </c>
      <c r="AG651">
        <v>110200</v>
      </c>
      <c r="AH651">
        <v>423400</v>
      </c>
      <c r="AI651">
        <v>1300220</v>
      </c>
      <c r="AJ651">
        <v>575140</v>
      </c>
      <c r="AM651">
        <v>94660.22</v>
      </c>
      <c r="AN651">
        <v>465000</v>
      </c>
      <c r="AP651">
        <v>1029579</v>
      </c>
      <c r="AQ651">
        <v>231500</v>
      </c>
      <c r="AS651">
        <v>2976080</v>
      </c>
      <c r="AT651">
        <v>3047521.48</v>
      </c>
      <c r="AU651">
        <v>2400220</v>
      </c>
      <c r="AV651">
        <v>3272129.11</v>
      </c>
      <c r="AW651">
        <v>1099864.75</v>
      </c>
      <c r="AY651">
        <v>209580</v>
      </c>
      <c r="AZ651">
        <v>957901</v>
      </c>
      <c r="BA651">
        <v>496740</v>
      </c>
      <c r="BB651">
        <v>838914.91</v>
      </c>
      <c r="BD651">
        <v>601000</v>
      </c>
      <c r="BE651">
        <v>89140</v>
      </c>
      <c r="BF651">
        <v>275400</v>
      </c>
      <c r="BG651">
        <v>60000</v>
      </c>
      <c r="BH651">
        <v>618668</v>
      </c>
      <c r="BI651">
        <v>77500</v>
      </c>
      <c r="BJ651">
        <v>240000</v>
      </c>
      <c r="BK651">
        <v>210000</v>
      </c>
      <c r="BL651">
        <v>105000</v>
      </c>
    </row>
    <row r="652" spans="1:64">
      <c r="A652" s="77">
        <v>5</v>
      </c>
      <c r="B652" s="78" t="s">
        <v>916</v>
      </c>
      <c r="C652" s="79" t="s">
        <v>917</v>
      </c>
      <c r="D652" s="79">
        <v>5.0999999999999996</v>
      </c>
      <c r="E652" s="78" t="s">
        <v>1743</v>
      </c>
      <c r="F652" s="79"/>
      <c r="G652" s="79"/>
      <c r="H652" s="33">
        <v>5104010107.1020002</v>
      </c>
      <c r="I652" s="31" t="s">
        <v>704</v>
      </c>
      <c r="J652">
        <f t="shared" si="10"/>
        <v>507727.37</v>
      </c>
      <c r="K652">
        <v>681265.8</v>
      </c>
      <c r="L652">
        <v>89083.42</v>
      </c>
      <c r="M652">
        <v>12500</v>
      </c>
      <c r="N652">
        <v>6000</v>
      </c>
      <c r="O652">
        <v>44718.3</v>
      </c>
      <c r="P652">
        <v>2800</v>
      </c>
      <c r="Q652">
        <v>198386.62</v>
      </c>
      <c r="R652">
        <v>84200</v>
      </c>
      <c r="S652">
        <v>12000</v>
      </c>
      <c r="T652">
        <v>64483.35</v>
      </c>
      <c r="V652">
        <v>31750</v>
      </c>
      <c r="W652">
        <v>507727.37</v>
      </c>
      <c r="Z652">
        <v>1700</v>
      </c>
      <c r="AA652">
        <v>23831.7</v>
      </c>
      <c r="AD652">
        <v>1500</v>
      </c>
      <c r="AF652">
        <v>4659</v>
      </c>
      <c r="AG652">
        <v>81280.5</v>
      </c>
      <c r="AH652">
        <v>191930</v>
      </c>
      <c r="AI652">
        <v>50050</v>
      </c>
      <c r="AJ652">
        <v>8900</v>
      </c>
      <c r="AK652">
        <v>172428</v>
      </c>
      <c r="AL652">
        <v>23200</v>
      </c>
      <c r="AM652">
        <v>31250</v>
      </c>
      <c r="AN652">
        <v>49000</v>
      </c>
      <c r="AO652">
        <v>53200</v>
      </c>
      <c r="AP652">
        <v>119312.11</v>
      </c>
      <c r="AQ652">
        <v>7550</v>
      </c>
      <c r="AR652">
        <v>2700</v>
      </c>
      <c r="AS652">
        <v>952482.97</v>
      </c>
      <c r="AT652">
        <v>57706</v>
      </c>
      <c r="AU652">
        <v>44070</v>
      </c>
      <c r="AV652">
        <v>30400</v>
      </c>
      <c r="AW652">
        <v>31700</v>
      </c>
      <c r="AX652">
        <v>76530</v>
      </c>
      <c r="AY652">
        <v>154496</v>
      </c>
      <c r="AZ652">
        <v>416390</v>
      </c>
      <c r="BA652">
        <v>110300</v>
      </c>
      <c r="BB652">
        <v>25000</v>
      </c>
      <c r="BC652">
        <v>46010</v>
      </c>
      <c r="BD652">
        <v>27940</v>
      </c>
      <c r="BE652">
        <v>677418</v>
      </c>
      <c r="BF652">
        <v>559900</v>
      </c>
      <c r="BG652">
        <v>40550</v>
      </c>
      <c r="BH652">
        <v>22800</v>
      </c>
      <c r="BK652">
        <v>19500</v>
      </c>
      <c r="BL652">
        <v>196950.41</v>
      </c>
    </row>
    <row r="653" spans="1:64">
      <c r="A653" s="77">
        <v>5</v>
      </c>
      <c r="B653" s="78" t="s">
        <v>916</v>
      </c>
      <c r="C653" s="79" t="s">
        <v>917</v>
      </c>
      <c r="D653" s="79">
        <v>5.0999999999999996</v>
      </c>
      <c r="E653" s="78" t="s">
        <v>1743</v>
      </c>
      <c r="F653" s="79"/>
      <c r="G653" s="79"/>
      <c r="H653" s="33">
        <v>5104010107.1029997</v>
      </c>
      <c r="I653" s="31" t="s">
        <v>705</v>
      </c>
      <c r="J653">
        <f t="shared" si="10"/>
        <v>158224.26999999999</v>
      </c>
      <c r="K653">
        <v>458257.96</v>
      </c>
      <c r="L653">
        <v>37810.050000000003</v>
      </c>
      <c r="M653">
        <v>82157.09</v>
      </c>
      <c r="N653">
        <v>454670.44</v>
      </c>
      <c r="O653">
        <v>209468.33</v>
      </c>
      <c r="P653">
        <v>263497.77</v>
      </c>
      <c r="Q653">
        <v>267571.61</v>
      </c>
      <c r="R653">
        <v>105740</v>
      </c>
      <c r="S653">
        <v>76739.08</v>
      </c>
      <c r="T653">
        <v>208839.19</v>
      </c>
      <c r="U653">
        <v>214856.36</v>
      </c>
      <c r="V653">
        <v>152219.91</v>
      </c>
      <c r="W653">
        <v>158224.26999999999</v>
      </c>
      <c r="X653">
        <v>203272.62</v>
      </c>
      <c r="Y653">
        <v>9661.9500000000007</v>
      </c>
      <c r="Z653">
        <v>106636.84</v>
      </c>
      <c r="AA653">
        <v>43880.02</v>
      </c>
      <c r="AB653">
        <v>251598.45</v>
      </c>
      <c r="AC653">
        <v>54535.67</v>
      </c>
      <c r="AD653">
        <v>112560</v>
      </c>
      <c r="AE653">
        <v>653687.64</v>
      </c>
      <c r="AF653">
        <v>17886</v>
      </c>
      <c r="AG653">
        <v>169853.2</v>
      </c>
      <c r="AH653">
        <v>50420.13</v>
      </c>
      <c r="AI653">
        <v>152750</v>
      </c>
      <c r="AJ653">
        <v>181494.27</v>
      </c>
      <c r="AK653">
        <v>447680.25</v>
      </c>
      <c r="AL653">
        <v>162391.60999999999</v>
      </c>
      <c r="AM653">
        <v>218327.7</v>
      </c>
      <c r="AN653">
        <v>81034.27</v>
      </c>
      <c r="AO653">
        <v>188766.3</v>
      </c>
      <c r="AP653">
        <v>184230.81</v>
      </c>
      <c r="AQ653">
        <v>232967.88</v>
      </c>
      <c r="AR653">
        <v>173832.54</v>
      </c>
      <c r="AS653">
        <v>278191.46999999997</v>
      </c>
      <c r="AT653">
        <v>58437.93</v>
      </c>
      <c r="AU653">
        <v>87309.52</v>
      </c>
      <c r="AV653">
        <v>347507.15</v>
      </c>
      <c r="AW653">
        <v>321630.52</v>
      </c>
      <c r="AX653">
        <v>190770.92</v>
      </c>
      <c r="AY653">
        <v>181669.72</v>
      </c>
      <c r="AZ653">
        <v>213807.31</v>
      </c>
      <c r="BA653">
        <v>226100.49</v>
      </c>
      <c r="BB653">
        <v>119196.93</v>
      </c>
      <c r="BC653">
        <v>177724.22</v>
      </c>
      <c r="BD653">
        <v>61512.75</v>
      </c>
      <c r="BE653">
        <v>274185.43</v>
      </c>
      <c r="BF653">
        <v>222158.93</v>
      </c>
      <c r="BG653">
        <v>68399.63</v>
      </c>
      <c r="BH653">
        <v>267008.81</v>
      </c>
      <c r="BI653">
        <v>56470</v>
      </c>
      <c r="BJ653">
        <v>527736.39</v>
      </c>
      <c r="BK653">
        <v>620415.76</v>
      </c>
      <c r="BL653">
        <v>116114.95</v>
      </c>
    </row>
    <row r="654" spans="1:64">
      <c r="A654" s="77">
        <v>5</v>
      </c>
      <c r="B654" s="78" t="s">
        <v>916</v>
      </c>
      <c r="C654" s="79" t="s">
        <v>917</v>
      </c>
      <c r="D654" s="79">
        <v>5.0999999999999996</v>
      </c>
      <c r="E654" s="78" t="s">
        <v>1743</v>
      </c>
      <c r="F654" s="79"/>
      <c r="G654" s="79"/>
      <c r="H654" s="33">
        <v>5104010107.1040001</v>
      </c>
      <c r="I654" s="31" t="s">
        <v>706</v>
      </c>
      <c r="J654">
        <f t="shared" si="10"/>
        <v>323607.59000000003</v>
      </c>
      <c r="K654">
        <v>76450</v>
      </c>
      <c r="L654">
        <v>54375</v>
      </c>
      <c r="N654">
        <v>36701</v>
      </c>
      <c r="Q654">
        <v>79587.100000000006</v>
      </c>
      <c r="T654">
        <v>267782</v>
      </c>
      <c r="V654">
        <v>15000</v>
      </c>
      <c r="W654">
        <v>323607.59000000003</v>
      </c>
      <c r="Z654">
        <v>4500</v>
      </c>
      <c r="AB654">
        <v>107608</v>
      </c>
      <c r="AD654">
        <v>42575.3</v>
      </c>
      <c r="AG654">
        <v>14660</v>
      </c>
      <c r="AH654">
        <v>184301.4</v>
      </c>
      <c r="AI654">
        <v>9630</v>
      </c>
      <c r="AJ654">
        <v>57812.15</v>
      </c>
      <c r="AK654">
        <v>152450</v>
      </c>
      <c r="AL654">
        <v>64000</v>
      </c>
      <c r="AM654">
        <v>51217</v>
      </c>
      <c r="AN654">
        <v>24000</v>
      </c>
      <c r="AO654">
        <v>51951</v>
      </c>
      <c r="AP654">
        <v>89368</v>
      </c>
      <c r="AQ654">
        <v>225685.6</v>
      </c>
      <c r="AR654">
        <v>40660</v>
      </c>
      <c r="AS654">
        <v>117586.61</v>
      </c>
      <c r="AT654">
        <v>108658.67</v>
      </c>
      <c r="AU654">
        <v>5645</v>
      </c>
      <c r="AV654">
        <v>119190</v>
      </c>
      <c r="AW654">
        <v>9095</v>
      </c>
      <c r="AY654">
        <v>118337.8</v>
      </c>
      <c r="AZ654">
        <v>327482</v>
      </c>
      <c r="BA654">
        <v>264589.94</v>
      </c>
      <c r="BD654">
        <v>8670</v>
      </c>
      <c r="BE654">
        <v>27367.34</v>
      </c>
      <c r="BF654">
        <v>1800</v>
      </c>
      <c r="BG654">
        <v>4205.6499999999996</v>
      </c>
      <c r="BH654">
        <v>107616.38</v>
      </c>
      <c r="BI654">
        <v>180000</v>
      </c>
      <c r="BJ654">
        <v>122135</v>
      </c>
      <c r="BK654">
        <v>261413.84</v>
      </c>
      <c r="BL654">
        <v>59661</v>
      </c>
    </row>
    <row r="655" spans="1:64">
      <c r="A655" s="77">
        <v>5</v>
      </c>
      <c r="B655" s="78" t="s">
        <v>916</v>
      </c>
      <c r="C655" s="79" t="s">
        <v>917</v>
      </c>
      <c r="D655" s="79">
        <v>5.0999999999999996</v>
      </c>
      <c r="E655" s="78" t="s">
        <v>1743</v>
      </c>
      <c r="F655" s="79"/>
      <c r="G655" s="79"/>
      <c r="H655" s="30">
        <v>5104010107.1049995</v>
      </c>
      <c r="I655" s="32" t="s">
        <v>707</v>
      </c>
      <c r="J655">
        <f t="shared" si="10"/>
        <v>0</v>
      </c>
      <c r="N655">
        <v>2400</v>
      </c>
      <c r="P655">
        <v>4450</v>
      </c>
      <c r="R655">
        <v>1800</v>
      </c>
      <c r="V655">
        <v>5850</v>
      </c>
      <c r="AH655">
        <v>1650</v>
      </c>
      <c r="AJ655">
        <v>3300</v>
      </c>
      <c r="AK655">
        <v>3290</v>
      </c>
      <c r="AL655">
        <v>900</v>
      </c>
      <c r="AM655">
        <v>5480</v>
      </c>
      <c r="AN655">
        <v>100</v>
      </c>
      <c r="AQ655">
        <v>850</v>
      </c>
      <c r="AS655">
        <v>15300</v>
      </c>
      <c r="AW655">
        <v>6030</v>
      </c>
      <c r="AZ655">
        <v>1500</v>
      </c>
      <c r="BC655">
        <v>3400</v>
      </c>
      <c r="BE655">
        <v>3200</v>
      </c>
      <c r="BL655">
        <v>3800</v>
      </c>
    </row>
    <row r="656" spans="1:64">
      <c r="A656" s="77">
        <v>5</v>
      </c>
      <c r="B656" s="78" t="s">
        <v>916</v>
      </c>
      <c r="C656" s="79" t="s">
        <v>917</v>
      </c>
      <c r="D656" s="79">
        <v>5.0999999999999996</v>
      </c>
      <c r="E656" s="78" t="s">
        <v>1743</v>
      </c>
      <c r="F656" s="79"/>
      <c r="G656" s="79"/>
      <c r="H656" s="30">
        <v>5104010107.1059999</v>
      </c>
      <c r="I656" s="32" t="s">
        <v>708</v>
      </c>
      <c r="J656">
        <f t="shared" si="10"/>
        <v>1732425.53</v>
      </c>
      <c r="K656">
        <v>3322369.46</v>
      </c>
      <c r="L656">
        <v>148167.5</v>
      </c>
      <c r="M656">
        <v>62435</v>
      </c>
      <c r="N656">
        <v>462591</v>
      </c>
      <c r="O656">
        <v>134500</v>
      </c>
      <c r="P656">
        <v>131430</v>
      </c>
      <c r="Q656">
        <v>352906</v>
      </c>
      <c r="R656">
        <v>364496.41</v>
      </c>
      <c r="S656">
        <v>37125.25</v>
      </c>
      <c r="T656">
        <v>158178.9</v>
      </c>
      <c r="U656">
        <v>193459.88</v>
      </c>
      <c r="V656">
        <v>26100</v>
      </c>
      <c r="W656">
        <v>1732425.53</v>
      </c>
      <c r="X656">
        <v>96900</v>
      </c>
      <c r="Z656">
        <v>139847.51999999999</v>
      </c>
      <c r="AA656">
        <v>40288</v>
      </c>
      <c r="AB656">
        <v>495371.4</v>
      </c>
      <c r="AC656">
        <v>77600</v>
      </c>
      <c r="AD656">
        <v>87480</v>
      </c>
      <c r="AE656">
        <v>9315047.4399999995</v>
      </c>
      <c r="AF656">
        <v>85618</v>
      </c>
      <c r="AG656">
        <v>392767.26</v>
      </c>
      <c r="AH656">
        <v>41500</v>
      </c>
      <c r="AI656">
        <v>99500</v>
      </c>
      <c r="AJ656">
        <v>83932</v>
      </c>
      <c r="AK656">
        <v>787917.52</v>
      </c>
      <c r="AL656">
        <v>141370</v>
      </c>
      <c r="AM656">
        <v>199009.5</v>
      </c>
      <c r="AN656">
        <v>172251.28</v>
      </c>
      <c r="AO656">
        <v>448970.25</v>
      </c>
      <c r="AP656">
        <v>72200</v>
      </c>
      <c r="AQ656">
        <v>267899.59999999998</v>
      </c>
      <c r="AR656">
        <v>60015</v>
      </c>
      <c r="AS656">
        <v>3779426.11</v>
      </c>
      <c r="AT656">
        <v>460557.06</v>
      </c>
      <c r="AU656">
        <v>101578.8</v>
      </c>
      <c r="AV656">
        <v>2011908.97</v>
      </c>
      <c r="AW656">
        <v>221326.1</v>
      </c>
      <c r="AX656">
        <v>138864.5</v>
      </c>
      <c r="AY656">
        <v>233704.45</v>
      </c>
      <c r="AZ656">
        <v>629335.9</v>
      </c>
      <c r="BA656">
        <v>202255</v>
      </c>
      <c r="BB656">
        <v>8239</v>
      </c>
      <c r="BC656">
        <v>103790.45</v>
      </c>
      <c r="BD656">
        <v>81667.199999999997</v>
      </c>
      <c r="BE656">
        <v>4264752.51</v>
      </c>
      <c r="BF656">
        <v>452139.36</v>
      </c>
      <c r="BG656">
        <v>94961.5</v>
      </c>
      <c r="BH656">
        <v>351685</v>
      </c>
      <c r="BI656">
        <v>9050</v>
      </c>
      <c r="BJ656">
        <v>245591.84</v>
      </c>
      <c r="BK656">
        <v>144783.5</v>
      </c>
      <c r="BL656">
        <v>222142.6</v>
      </c>
    </row>
    <row r="657" spans="1:64">
      <c r="A657" s="77">
        <v>5</v>
      </c>
      <c r="B657" s="78" t="s">
        <v>916</v>
      </c>
      <c r="C657" s="79" t="s">
        <v>917</v>
      </c>
      <c r="D657" s="79">
        <v>5.0999999999999996</v>
      </c>
      <c r="E657" s="78" t="s">
        <v>1743</v>
      </c>
      <c r="F657" s="79"/>
      <c r="G657" s="79"/>
      <c r="H657" s="30">
        <v>5104010107.1070004</v>
      </c>
      <c r="I657" s="32" t="s">
        <v>709</v>
      </c>
      <c r="J657">
        <f t="shared" si="10"/>
        <v>8150</v>
      </c>
      <c r="K657">
        <v>217820</v>
      </c>
      <c r="L657">
        <v>17500</v>
      </c>
      <c r="M657">
        <v>25700</v>
      </c>
      <c r="N657">
        <v>10000</v>
      </c>
      <c r="P657">
        <v>4900</v>
      </c>
      <c r="Q657">
        <v>52650</v>
      </c>
      <c r="R657">
        <v>42740</v>
      </c>
      <c r="T657">
        <v>76640</v>
      </c>
      <c r="U657">
        <v>46700</v>
      </c>
      <c r="V657">
        <v>11300</v>
      </c>
      <c r="W657">
        <v>8150</v>
      </c>
      <c r="X657">
        <v>6754</v>
      </c>
      <c r="Z657">
        <v>7750</v>
      </c>
      <c r="AB657">
        <v>18240</v>
      </c>
      <c r="AC657">
        <v>900</v>
      </c>
      <c r="AD657">
        <v>14950</v>
      </c>
      <c r="AF657">
        <v>26070</v>
      </c>
      <c r="AG657">
        <v>67600</v>
      </c>
      <c r="AH657">
        <v>30700</v>
      </c>
      <c r="AI657">
        <v>6500</v>
      </c>
      <c r="AJ657">
        <v>0</v>
      </c>
      <c r="AK657">
        <v>116214</v>
      </c>
      <c r="AL657">
        <v>1600</v>
      </c>
      <c r="AM657">
        <v>34960</v>
      </c>
      <c r="AN657">
        <v>12810</v>
      </c>
      <c r="AO657">
        <v>21240</v>
      </c>
      <c r="AP657">
        <v>4050</v>
      </c>
      <c r="AQ657">
        <v>102524</v>
      </c>
      <c r="AR657">
        <v>2600</v>
      </c>
      <c r="AS657">
        <v>41500</v>
      </c>
      <c r="AT657">
        <v>38005</v>
      </c>
      <c r="AU657">
        <v>39750</v>
      </c>
      <c r="AY657">
        <v>6470</v>
      </c>
      <c r="AZ657">
        <v>36257</v>
      </c>
      <c r="BA657">
        <v>33890</v>
      </c>
      <c r="BB657">
        <v>27859</v>
      </c>
      <c r="BC657">
        <v>2000</v>
      </c>
      <c r="BD657">
        <v>12050</v>
      </c>
      <c r="BE657">
        <v>79967</v>
      </c>
      <c r="BF657">
        <v>22142</v>
      </c>
      <c r="BG657">
        <v>11840</v>
      </c>
      <c r="BH657">
        <v>20450</v>
      </c>
      <c r="BI657">
        <v>21764</v>
      </c>
      <c r="BJ657">
        <v>10950</v>
      </c>
      <c r="BK657">
        <v>24400</v>
      </c>
      <c r="BL657">
        <v>7571</v>
      </c>
    </row>
    <row r="658" spans="1:64">
      <c r="A658" s="77">
        <v>5</v>
      </c>
      <c r="B658" s="78" t="s">
        <v>916</v>
      </c>
      <c r="C658" s="79" t="s">
        <v>917</v>
      </c>
      <c r="D658" s="79">
        <v>5.0999999999999996</v>
      </c>
      <c r="E658" s="78" t="s">
        <v>1743</v>
      </c>
      <c r="F658" s="79"/>
      <c r="G658" s="79"/>
      <c r="H658" s="33">
        <v>5104010107.1079998</v>
      </c>
      <c r="I658" s="31" t="s">
        <v>710</v>
      </c>
      <c r="J658">
        <f t="shared" si="10"/>
        <v>155726.91</v>
      </c>
      <c r="K658">
        <v>457502.1</v>
      </c>
      <c r="L658">
        <v>11915</v>
      </c>
      <c r="M658">
        <v>60810</v>
      </c>
      <c r="N658">
        <v>298474.09999999998</v>
      </c>
      <c r="O658">
        <v>156150</v>
      </c>
      <c r="P658">
        <v>29211</v>
      </c>
      <c r="Q658">
        <v>72550</v>
      </c>
      <c r="R658">
        <v>43050</v>
      </c>
      <c r="S658">
        <v>69389.5</v>
      </c>
      <c r="T658">
        <v>34450</v>
      </c>
      <c r="U658">
        <v>64063.92</v>
      </c>
      <c r="V658">
        <v>24415</v>
      </c>
      <c r="W658">
        <v>155726.91</v>
      </c>
      <c r="X658">
        <v>42924</v>
      </c>
      <c r="Z658">
        <v>75730.899999999994</v>
      </c>
      <c r="AA658">
        <v>36920</v>
      </c>
      <c r="AB658">
        <v>2769</v>
      </c>
      <c r="AC658">
        <v>35397.75</v>
      </c>
      <c r="AD658">
        <v>6540</v>
      </c>
      <c r="AE658">
        <v>17663179.390000001</v>
      </c>
      <c r="AF658">
        <v>634685</v>
      </c>
      <c r="AG658">
        <v>62977.75</v>
      </c>
      <c r="AH658">
        <v>114115</v>
      </c>
      <c r="AI658">
        <v>28359.200000000001</v>
      </c>
      <c r="AJ658">
        <v>33914</v>
      </c>
      <c r="AK658">
        <v>318529.67</v>
      </c>
      <c r="AL658">
        <v>44500</v>
      </c>
      <c r="AM658">
        <v>205642.55</v>
      </c>
      <c r="AN658">
        <v>21186</v>
      </c>
      <c r="AO658">
        <v>133140</v>
      </c>
      <c r="AP658">
        <v>30525</v>
      </c>
      <c r="AQ658">
        <v>55482.5</v>
      </c>
      <c r="AR658">
        <v>27769</v>
      </c>
      <c r="AS658">
        <v>368238.36</v>
      </c>
      <c r="AT658">
        <v>120869</v>
      </c>
      <c r="AU658">
        <v>43770.53</v>
      </c>
      <c r="AV658">
        <v>301142.03999999998</v>
      </c>
      <c r="AW658">
        <v>29792.400000000001</v>
      </c>
      <c r="AX658">
        <v>84191.96</v>
      </c>
      <c r="AY658">
        <v>39147.49</v>
      </c>
      <c r="AZ658">
        <v>163689.15</v>
      </c>
      <c r="BA658">
        <v>13674.6</v>
      </c>
      <c r="BB658">
        <v>4600</v>
      </c>
      <c r="BC658">
        <v>44919.3</v>
      </c>
      <c r="BD658">
        <v>2650</v>
      </c>
      <c r="BE658">
        <v>412426.73</v>
      </c>
      <c r="BF658">
        <v>47285.5</v>
      </c>
      <c r="BG658">
        <v>48428</v>
      </c>
      <c r="BH658">
        <v>16199.8</v>
      </c>
      <c r="BI658">
        <v>16200</v>
      </c>
      <c r="BJ658">
        <v>12149.85</v>
      </c>
      <c r="BK658">
        <v>180609.9</v>
      </c>
      <c r="BL658">
        <v>97109.45</v>
      </c>
    </row>
    <row r="659" spans="1:64">
      <c r="A659" s="77">
        <v>5</v>
      </c>
      <c r="B659" s="78" t="s">
        <v>916</v>
      </c>
      <c r="C659" s="79" t="s">
        <v>917</v>
      </c>
      <c r="D659" s="79">
        <v>5.0999999999999996</v>
      </c>
      <c r="E659" s="78" t="s">
        <v>1743</v>
      </c>
      <c r="F659" s="79"/>
      <c r="G659" s="79"/>
      <c r="H659" s="33">
        <v>5104010107.1090002</v>
      </c>
      <c r="I659" s="31" t="s">
        <v>711</v>
      </c>
      <c r="J659">
        <f t="shared" si="10"/>
        <v>122245.84</v>
      </c>
      <c r="K659">
        <v>295848</v>
      </c>
      <c r="O659">
        <v>30049.200000000001</v>
      </c>
      <c r="Q659">
        <v>48423</v>
      </c>
      <c r="W659">
        <v>122245.84</v>
      </c>
      <c r="AO659">
        <v>75221</v>
      </c>
      <c r="AS659">
        <v>396114</v>
      </c>
      <c r="AV659">
        <v>73520</v>
      </c>
      <c r="AZ659">
        <v>63896.76</v>
      </c>
      <c r="BE659">
        <v>395266.68</v>
      </c>
      <c r="BH659">
        <v>26750</v>
      </c>
    </row>
    <row r="660" spans="1:64">
      <c r="A660" s="77">
        <v>5</v>
      </c>
      <c r="B660" s="78" t="s">
        <v>916</v>
      </c>
      <c r="C660" s="79" t="s">
        <v>917</v>
      </c>
      <c r="D660" s="79">
        <v>5.0999999999999996</v>
      </c>
      <c r="E660" s="78" t="s">
        <v>1743</v>
      </c>
      <c r="F660" s="79"/>
      <c r="G660" s="79"/>
      <c r="H660" s="33">
        <v>5104010107.1099997</v>
      </c>
      <c r="I660" s="31" t="s">
        <v>712</v>
      </c>
      <c r="J660">
        <f t="shared" si="10"/>
        <v>0</v>
      </c>
      <c r="AE660">
        <v>106470</v>
      </c>
      <c r="AM660">
        <v>62500</v>
      </c>
      <c r="AV660">
        <v>298800</v>
      </c>
      <c r="BA660">
        <v>88000</v>
      </c>
      <c r="BD660">
        <v>36500</v>
      </c>
      <c r="BF660">
        <v>30020</v>
      </c>
      <c r="BI660">
        <v>7800</v>
      </c>
    </row>
    <row r="661" spans="1:64">
      <c r="A661" s="77">
        <v>5</v>
      </c>
      <c r="B661" s="78" t="s">
        <v>916</v>
      </c>
      <c r="C661" s="79" t="s">
        <v>917</v>
      </c>
      <c r="D661" s="79">
        <v>5.0999999999999996</v>
      </c>
      <c r="E661" s="78" t="s">
        <v>1743</v>
      </c>
      <c r="F661" s="79"/>
      <c r="G661" s="79"/>
      <c r="H661" s="33">
        <v>5104010107.1110001</v>
      </c>
      <c r="I661" s="31" t="s">
        <v>713</v>
      </c>
      <c r="J661">
        <f t="shared" si="10"/>
        <v>11668</v>
      </c>
      <c r="M661">
        <v>35500</v>
      </c>
      <c r="P661">
        <v>18425</v>
      </c>
      <c r="S661">
        <v>57766.67</v>
      </c>
      <c r="U661">
        <v>191693</v>
      </c>
      <c r="W661">
        <v>11668</v>
      </c>
      <c r="Z661">
        <v>560000</v>
      </c>
      <c r="AA661">
        <v>81850</v>
      </c>
      <c r="AB661">
        <v>0</v>
      </c>
      <c r="AE661">
        <v>16371</v>
      </c>
      <c r="AG661">
        <v>200400</v>
      </c>
      <c r="AI661">
        <v>88660</v>
      </c>
      <c r="AK661">
        <v>94368</v>
      </c>
      <c r="AN661">
        <v>458130</v>
      </c>
      <c r="AO661">
        <v>152160</v>
      </c>
      <c r="AQ661">
        <v>124200</v>
      </c>
      <c r="AS661">
        <v>1068974</v>
      </c>
      <c r="AX661">
        <v>28000</v>
      </c>
      <c r="AY661">
        <v>95000</v>
      </c>
      <c r="BA661">
        <v>5000</v>
      </c>
      <c r="BC661">
        <v>7800</v>
      </c>
      <c r="BF661">
        <v>61200</v>
      </c>
      <c r="BJ661">
        <v>18000</v>
      </c>
      <c r="BK661">
        <v>74796.45</v>
      </c>
      <c r="BL661">
        <v>176373.34</v>
      </c>
    </row>
    <row r="662" spans="1:64">
      <c r="A662" s="77">
        <v>5</v>
      </c>
      <c r="B662" s="78" t="s">
        <v>916</v>
      </c>
      <c r="C662" s="79" t="s">
        <v>917</v>
      </c>
      <c r="D662" s="79">
        <v>5.0999999999999996</v>
      </c>
      <c r="E662" s="78" t="s">
        <v>1743</v>
      </c>
      <c r="F662" s="79"/>
      <c r="G662" s="79"/>
      <c r="H662" s="33">
        <v>5104010107.1120005</v>
      </c>
      <c r="I662" s="31" t="s">
        <v>714</v>
      </c>
      <c r="J662">
        <f t="shared" si="10"/>
        <v>228423</v>
      </c>
      <c r="K662">
        <v>773850</v>
      </c>
      <c r="N662">
        <v>115640</v>
      </c>
      <c r="O662">
        <v>158700</v>
      </c>
      <c r="P662">
        <v>142950</v>
      </c>
      <c r="Q662">
        <v>38550</v>
      </c>
      <c r="R662">
        <v>125800</v>
      </c>
      <c r="S662">
        <v>68150</v>
      </c>
      <c r="T662">
        <v>20840</v>
      </c>
      <c r="U662">
        <v>29700</v>
      </c>
      <c r="V662">
        <v>7400</v>
      </c>
      <c r="W662">
        <v>228423</v>
      </c>
      <c r="X662">
        <v>108800</v>
      </c>
      <c r="AA662">
        <v>108700</v>
      </c>
      <c r="AB662">
        <v>72350</v>
      </c>
      <c r="AD662">
        <v>11050</v>
      </c>
      <c r="AG662">
        <v>102110</v>
      </c>
      <c r="AH662">
        <v>42000</v>
      </c>
      <c r="AI662">
        <v>58250</v>
      </c>
      <c r="AJ662">
        <v>23450</v>
      </c>
      <c r="AK662">
        <v>114000</v>
      </c>
      <c r="AL662">
        <v>132000</v>
      </c>
      <c r="AM662">
        <v>69810</v>
      </c>
      <c r="AN662">
        <v>79950</v>
      </c>
      <c r="AO662">
        <v>69350</v>
      </c>
      <c r="AQ662">
        <v>117250</v>
      </c>
      <c r="AR662">
        <v>69550</v>
      </c>
      <c r="AS662">
        <v>80500</v>
      </c>
      <c r="AT662">
        <v>30500</v>
      </c>
      <c r="AU662">
        <v>38500</v>
      </c>
      <c r="AV662">
        <v>106600</v>
      </c>
      <c r="AW662">
        <v>99750</v>
      </c>
      <c r="AY662">
        <v>14880</v>
      </c>
      <c r="AZ662">
        <v>80180</v>
      </c>
      <c r="BA662">
        <v>33100</v>
      </c>
      <c r="BC662">
        <v>27500</v>
      </c>
      <c r="BD662">
        <v>208222</v>
      </c>
      <c r="BE662">
        <v>297500</v>
      </c>
      <c r="BF662">
        <v>90200</v>
      </c>
      <c r="BG662">
        <v>25000</v>
      </c>
      <c r="BH662">
        <v>196932</v>
      </c>
      <c r="BI662">
        <v>21300</v>
      </c>
      <c r="BK662">
        <v>118850</v>
      </c>
    </row>
    <row r="663" spans="1:64">
      <c r="A663" s="77">
        <v>5</v>
      </c>
      <c r="B663" s="78" t="s">
        <v>916</v>
      </c>
      <c r="C663" s="79" t="s">
        <v>917</v>
      </c>
      <c r="D663" s="79">
        <v>5.0999999999999996</v>
      </c>
      <c r="E663" s="78" t="s">
        <v>1743</v>
      </c>
      <c r="F663" s="79"/>
      <c r="G663" s="79"/>
      <c r="H663" s="33">
        <v>5104010107.1129999</v>
      </c>
      <c r="I663" s="31" t="s">
        <v>715</v>
      </c>
      <c r="J663">
        <f t="shared" si="10"/>
        <v>0</v>
      </c>
      <c r="Q663">
        <v>72420</v>
      </c>
      <c r="S663">
        <v>41060</v>
      </c>
      <c r="U663">
        <v>309600</v>
      </c>
      <c r="V663">
        <v>14000</v>
      </c>
      <c r="X663">
        <v>99000</v>
      </c>
      <c r="AD663">
        <v>16490</v>
      </c>
      <c r="AG663">
        <v>48000</v>
      </c>
      <c r="AH663">
        <v>2447800</v>
      </c>
      <c r="AI663">
        <v>185000</v>
      </c>
      <c r="AK663">
        <v>22470</v>
      </c>
      <c r="AN663">
        <v>76500</v>
      </c>
      <c r="AO663">
        <v>146500</v>
      </c>
      <c r="AP663">
        <v>30200</v>
      </c>
      <c r="AS663">
        <v>438000</v>
      </c>
      <c r="AT663">
        <v>384979</v>
      </c>
      <c r="BA663">
        <v>8000</v>
      </c>
      <c r="BK663">
        <v>35000</v>
      </c>
    </row>
    <row r="664" spans="1:64">
      <c r="A664" s="77">
        <v>5</v>
      </c>
      <c r="B664" s="78" t="s">
        <v>916</v>
      </c>
      <c r="C664" s="79" t="s">
        <v>917</v>
      </c>
      <c r="D664" s="79">
        <v>5.0999999999999996</v>
      </c>
      <c r="E664" s="78" t="s">
        <v>1752</v>
      </c>
      <c r="F664" s="79"/>
      <c r="G664" s="79"/>
      <c r="H664" s="33">
        <v>5104010110.1009998</v>
      </c>
      <c r="I664" s="31" t="s">
        <v>716</v>
      </c>
      <c r="J664">
        <f t="shared" si="10"/>
        <v>2451956</v>
      </c>
      <c r="K664">
        <v>6803449.9000000004</v>
      </c>
      <c r="L664">
        <v>223581.5</v>
      </c>
      <c r="M664">
        <v>635486.69999999995</v>
      </c>
      <c r="N664">
        <v>872648</v>
      </c>
      <c r="O664">
        <v>903492.94</v>
      </c>
      <c r="P664">
        <v>943455.9</v>
      </c>
      <c r="Q664">
        <v>679132</v>
      </c>
      <c r="R664">
        <v>597541.19999999995</v>
      </c>
      <c r="S664">
        <v>523188.2</v>
      </c>
      <c r="T664">
        <v>648687.06000000006</v>
      </c>
      <c r="U664">
        <v>611833.4</v>
      </c>
      <c r="V664">
        <v>547966.28</v>
      </c>
      <c r="W664">
        <v>2451956</v>
      </c>
      <c r="X664">
        <v>518628.73</v>
      </c>
      <c r="Y664">
        <v>318503.95</v>
      </c>
      <c r="Z664">
        <v>418154.7</v>
      </c>
      <c r="AA664">
        <v>834905.59999999998</v>
      </c>
      <c r="AB664">
        <v>1101717</v>
      </c>
      <c r="AC664">
        <v>379701.2</v>
      </c>
      <c r="AD664">
        <v>299385</v>
      </c>
      <c r="AE664">
        <v>9392821.6999999993</v>
      </c>
      <c r="AF664">
        <v>398597.8</v>
      </c>
      <c r="AG664">
        <v>889657</v>
      </c>
      <c r="AH664">
        <v>1143552.99</v>
      </c>
      <c r="AI664">
        <v>930182.76</v>
      </c>
      <c r="AJ664">
        <v>601354.19999999995</v>
      </c>
      <c r="AK664">
        <v>1609547.8</v>
      </c>
      <c r="AL664">
        <v>909792.64</v>
      </c>
      <c r="AM664">
        <v>1118399</v>
      </c>
      <c r="AN664">
        <v>594428.5</v>
      </c>
      <c r="AO664">
        <v>1063745.1000000001</v>
      </c>
      <c r="AP664">
        <v>786533</v>
      </c>
      <c r="AQ664">
        <v>840386.7</v>
      </c>
      <c r="AR664">
        <v>666156.80000000005</v>
      </c>
      <c r="AS664">
        <v>2422397.65</v>
      </c>
      <c r="AT664">
        <v>413682</v>
      </c>
      <c r="AU664">
        <v>312375.38</v>
      </c>
      <c r="AV664">
        <v>1206530.3400000001</v>
      </c>
      <c r="AW664">
        <v>751403.04</v>
      </c>
      <c r="AX664">
        <v>370972</v>
      </c>
      <c r="AY664">
        <v>620726</v>
      </c>
      <c r="AZ664">
        <v>1085160.27</v>
      </c>
      <c r="BA664">
        <v>372232.85</v>
      </c>
      <c r="BB664">
        <v>387802.31</v>
      </c>
      <c r="BC664">
        <v>565956.1</v>
      </c>
      <c r="BD664">
        <v>419147.6</v>
      </c>
      <c r="BE664">
        <v>1663046.44</v>
      </c>
      <c r="BF664">
        <v>857153.65</v>
      </c>
      <c r="BG664">
        <v>631826</v>
      </c>
      <c r="BH664">
        <v>486606.1</v>
      </c>
      <c r="BI664">
        <v>207258.11</v>
      </c>
      <c r="BJ664">
        <v>999236.73</v>
      </c>
      <c r="BK664">
        <v>804468.36</v>
      </c>
      <c r="BL664">
        <v>548064.18000000005</v>
      </c>
    </row>
    <row r="665" spans="1:64">
      <c r="A665" s="77">
        <v>5</v>
      </c>
      <c r="B665" s="78" t="s">
        <v>916</v>
      </c>
      <c r="C665" s="79" t="s">
        <v>917</v>
      </c>
      <c r="D665" s="79">
        <v>5.0999999999999996</v>
      </c>
      <c r="E665" s="78" t="s">
        <v>1743</v>
      </c>
      <c r="F665" s="79"/>
      <c r="G665" s="79"/>
      <c r="H665" s="33">
        <v>5104010112.1009998</v>
      </c>
      <c r="I665" s="31" t="s">
        <v>717</v>
      </c>
      <c r="J665">
        <f t="shared" si="10"/>
        <v>0</v>
      </c>
      <c r="O665">
        <v>348500</v>
      </c>
      <c r="V665">
        <v>14400</v>
      </c>
      <c r="X665">
        <v>26000</v>
      </c>
      <c r="AC665">
        <v>454536</v>
      </c>
      <c r="AE665">
        <v>8408500</v>
      </c>
      <c r="AJ665">
        <v>514220</v>
      </c>
      <c r="AN665">
        <v>1008000</v>
      </c>
      <c r="AO665">
        <v>553182</v>
      </c>
      <c r="AS665">
        <v>1498750</v>
      </c>
      <c r="AU665">
        <v>499636.8</v>
      </c>
      <c r="AV665">
        <v>1907364</v>
      </c>
      <c r="AW665">
        <v>1140066</v>
      </c>
      <c r="AX665">
        <v>122420</v>
      </c>
      <c r="AZ665">
        <v>1970740.56</v>
      </c>
      <c r="BA665">
        <v>772560</v>
      </c>
      <c r="BC665">
        <v>273280</v>
      </c>
      <c r="BD665">
        <v>269100</v>
      </c>
      <c r="BE665">
        <v>20700</v>
      </c>
    </row>
    <row r="666" spans="1:64">
      <c r="A666" s="77">
        <v>5</v>
      </c>
      <c r="B666" s="78" t="s">
        <v>916</v>
      </c>
      <c r="C666" s="79" t="s">
        <v>917</v>
      </c>
      <c r="D666" s="79">
        <v>5.0999999999999996</v>
      </c>
      <c r="E666" s="78" t="s">
        <v>1743</v>
      </c>
      <c r="F666" s="79"/>
      <c r="G666" s="79"/>
      <c r="H666" s="30">
        <v>5104010112.1029997</v>
      </c>
      <c r="I666" s="32" t="s">
        <v>718</v>
      </c>
      <c r="J666">
        <f t="shared" si="10"/>
        <v>0</v>
      </c>
      <c r="K666">
        <v>9732949.4000000004</v>
      </c>
      <c r="L666">
        <v>83060</v>
      </c>
      <c r="N666">
        <v>2952955</v>
      </c>
      <c r="P666">
        <v>377720</v>
      </c>
      <c r="V666">
        <v>1752465</v>
      </c>
      <c r="X666">
        <v>474505</v>
      </c>
      <c r="Z666">
        <v>492590</v>
      </c>
      <c r="AC666">
        <v>343470</v>
      </c>
      <c r="AE666">
        <v>292540</v>
      </c>
      <c r="AF666">
        <v>4823570</v>
      </c>
      <c r="AG666">
        <v>611770</v>
      </c>
      <c r="AH666">
        <v>2737700</v>
      </c>
      <c r="AI666">
        <v>2088460</v>
      </c>
      <c r="AJ666">
        <v>1420420</v>
      </c>
      <c r="AK666">
        <v>1144819</v>
      </c>
      <c r="AL666">
        <v>2244550</v>
      </c>
      <c r="AN666">
        <v>977930</v>
      </c>
      <c r="AO666">
        <v>978900</v>
      </c>
      <c r="AP666">
        <v>436450</v>
      </c>
      <c r="AQ666">
        <v>1987095</v>
      </c>
      <c r="AR666">
        <v>551650</v>
      </c>
      <c r="AU666">
        <v>1163600</v>
      </c>
      <c r="AV666">
        <v>1469090</v>
      </c>
      <c r="AW666">
        <v>3242005</v>
      </c>
      <c r="AX666">
        <v>682034</v>
      </c>
      <c r="AY666">
        <v>1169665</v>
      </c>
      <c r="AZ666">
        <v>801760</v>
      </c>
      <c r="BA666">
        <v>4956464</v>
      </c>
      <c r="BB666">
        <v>28755</v>
      </c>
      <c r="BE666">
        <v>9117450</v>
      </c>
      <c r="BF666">
        <v>2390270</v>
      </c>
      <c r="BH666">
        <v>4942800</v>
      </c>
      <c r="BI666">
        <v>415270</v>
      </c>
    </row>
    <row r="667" spans="1:64">
      <c r="A667" s="77">
        <v>5</v>
      </c>
      <c r="B667" s="78" t="s">
        <v>916</v>
      </c>
      <c r="C667" s="79" t="s">
        <v>917</v>
      </c>
      <c r="D667" s="79">
        <v>5.0999999999999996</v>
      </c>
      <c r="E667" s="78" t="s">
        <v>1743</v>
      </c>
      <c r="F667" s="79"/>
      <c r="G667" s="79"/>
      <c r="H667" s="33">
        <v>5104010112.1059999</v>
      </c>
      <c r="I667" s="31" t="s">
        <v>719</v>
      </c>
      <c r="J667">
        <f t="shared" si="10"/>
        <v>0</v>
      </c>
      <c r="AE667">
        <v>2415650</v>
      </c>
      <c r="AT667">
        <v>3500</v>
      </c>
    </row>
    <row r="668" spans="1:64">
      <c r="A668" s="77">
        <v>5</v>
      </c>
      <c r="B668" s="78" t="s">
        <v>916</v>
      </c>
      <c r="C668" s="79" t="s">
        <v>917</v>
      </c>
      <c r="D668" s="79">
        <v>5.0999999999999996</v>
      </c>
      <c r="E668" s="78" t="s">
        <v>1743</v>
      </c>
      <c r="F668" s="79"/>
      <c r="G668" s="79"/>
      <c r="H668" s="33">
        <v>5104010112.1079998</v>
      </c>
      <c r="I668" s="31" t="s">
        <v>720</v>
      </c>
      <c r="J668">
        <f t="shared" si="10"/>
        <v>0</v>
      </c>
      <c r="K668">
        <v>1952922</v>
      </c>
      <c r="P668">
        <v>243100</v>
      </c>
      <c r="R668">
        <v>186860.52</v>
      </c>
      <c r="T668">
        <v>234000</v>
      </c>
      <c r="Z668">
        <v>19800</v>
      </c>
      <c r="AA668">
        <v>628607</v>
      </c>
      <c r="AE668">
        <v>6792000</v>
      </c>
      <c r="AJ668">
        <v>209000</v>
      </c>
      <c r="AK668">
        <v>246528</v>
      </c>
      <c r="AO668">
        <v>507828</v>
      </c>
      <c r="AW668">
        <v>56400</v>
      </c>
      <c r="BE668">
        <v>1973441.2</v>
      </c>
      <c r="BJ668">
        <v>725873.6</v>
      </c>
    </row>
    <row r="669" spans="1:64">
      <c r="A669" s="77">
        <v>5</v>
      </c>
      <c r="B669" s="78" t="s">
        <v>916</v>
      </c>
      <c r="C669" s="79" t="s">
        <v>917</v>
      </c>
      <c r="D669" s="79">
        <v>5.0999999999999996</v>
      </c>
      <c r="E669" s="78" t="s">
        <v>1743</v>
      </c>
      <c r="F669" s="79"/>
      <c r="G669" s="79"/>
      <c r="H669" s="33">
        <v>5104010112.1099997</v>
      </c>
      <c r="I669" s="31" t="s">
        <v>721</v>
      </c>
      <c r="J669">
        <f t="shared" si="10"/>
        <v>0</v>
      </c>
      <c r="K669">
        <v>7179602.7000000002</v>
      </c>
      <c r="O669">
        <v>1200</v>
      </c>
      <c r="AA669">
        <v>41070</v>
      </c>
      <c r="AE669">
        <v>4914344.7</v>
      </c>
      <c r="AS669">
        <v>3794549.28</v>
      </c>
      <c r="AV669">
        <v>4905</v>
      </c>
      <c r="BF669">
        <v>6750</v>
      </c>
    </row>
    <row r="670" spans="1:64">
      <c r="A670" s="77">
        <v>5</v>
      </c>
      <c r="B670" s="78" t="s">
        <v>916</v>
      </c>
      <c r="C670" s="79" t="s">
        <v>917</v>
      </c>
      <c r="D670" s="79">
        <v>5.0999999999999996</v>
      </c>
      <c r="E670" s="78" t="s">
        <v>1743</v>
      </c>
      <c r="F670" s="79"/>
      <c r="G670" s="79"/>
      <c r="H670" s="30">
        <v>5104010112.1110001</v>
      </c>
      <c r="I670" s="32" t="s">
        <v>722</v>
      </c>
      <c r="J670">
        <f t="shared" si="10"/>
        <v>2598975</v>
      </c>
      <c r="K670">
        <v>3251093.98</v>
      </c>
      <c r="L670">
        <v>112035</v>
      </c>
      <c r="M670">
        <v>346907</v>
      </c>
      <c r="N670">
        <v>769366</v>
      </c>
      <c r="O670">
        <v>611670</v>
      </c>
      <c r="P670">
        <v>541442</v>
      </c>
      <c r="Q670">
        <v>496040</v>
      </c>
      <c r="R670">
        <v>234792</v>
      </c>
      <c r="S670">
        <v>287114</v>
      </c>
      <c r="T670">
        <v>287073</v>
      </c>
      <c r="U670">
        <v>230514</v>
      </c>
      <c r="V670">
        <v>278140</v>
      </c>
      <c r="W670">
        <v>2598975</v>
      </c>
      <c r="X670">
        <v>112458</v>
      </c>
      <c r="Y670">
        <v>67859</v>
      </c>
      <c r="Z670">
        <v>91377</v>
      </c>
      <c r="AA670">
        <v>363168.62</v>
      </c>
      <c r="AB670">
        <v>109800</v>
      </c>
      <c r="AC670">
        <v>93030.080000000002</v>
      </c>
      <c r="AD670">
        <v>17704</v>
      </c>
      <c r="AE670">
        <v>5539699.9900000002</v>
      </c>
      <c r="AF670">
        <v>393310</v>
      </c>
      <c r="AG670">
        <v>519309</v>
      </c>
      <c r="AH670">
        <v>505459.95</v>
      </c>
      <c r="AI670">
        <v>570375.27</v>
      </c>
      <c r="AJ670">
        <v>295908</v>
      </c>
      <c r="AK670">
        <v>757143.99</v>
      </c>
      <c r="AL670">
        <v>567222</v>
      </c>
      <c r="AM670">
        <v>507936</v>
      </c>
      <c r="AN670">
        <v>245954.88</v>
      </c>
      <c r="AO670">
        <v>770517</v>
      </c>
      <c r="AP670">
        <v>274453</v>
      </c>
      <c r="AQ670">
        <v>321750</v>
      </c>
      <c r="AR670">
        <v>118170</v>
      </c>
      <c r="AS670">
        <v>2378606.83</v>
      </c>
      <c r="AT670">
        <v>300234.68</v>
      </c>
      <c r="AU670">
        <v>198045.04</v>
      </c>
      <c r="AV670">
        <v>700218.35</v>
      </c>
      <c r="AW670">
        <v>481964.66</v>
      </c>
      <c r="AX670">
        <v>396977.02</v>
      </c>
      <c r="AY670">
        <v>367917.84</v>
      </c>
      <c r="AZ670">
        <v>906774.79</v>
      </c>
      <c r="BA670">
        <v>283189.46000000002</v>
      </c>
      <c r="BB670">
        <v>124006.9</v>
      </c>
      <c r="BC670">
        <v>190799.46</v>
      </c>
      <c r="BD670">
        <v>86188.23</v>
      </c>
      <c r="BE670">
        <v>1007344.31</v>
      </c>
      <c r="BF670">
        <v>483034</v>
      </c>
      <c r="BG670">
        <v>134090</v>
      </c>
      <c r="BH670">
        <v>448921</v>
      </c>
      <c r="BI670">
        <v>125256.86</v>
      </c>
      <c r="BJ670">
        <v>747855.75</v>
      </c>
      <c r="BK670">
        <v>265730</v>
      </c>
      <c r="BL670">
        <v>341322</v>
      </c>
    </row>
    <row r="671" spans="1:64">
      <c r="A671" s="77">
        <v>5</v>
      </c>
      <c r="B671" s="78" t="s">
        <v>916</v>
      </c>
      <c r="C671" s="79" t="s">
        <v>917</v>
      </c>
      <c r="D671" s="79">
        <v>5.0999999999999996</v>
      </c>
      <c r="E671" s="78" t="s">
        <v>1743</v>
      </c>
      <c r="F671" s="79"/>
      <c r="G671" s="79"/>
      <c r="H671" s="33">
        <v>5104010112.1120005</v>
      </c>
      <c r="I671" s="31" t="s">
        <v>723</v>
      </c>
      <c r="J671">
        <f t="shared" si="10"/>
        <v>75360</v>
      </c>
      <c r="K671">
        <v>6738317.7999999998</v>
      </c>
      <c r="L671">
        <v>432100</v>
      </c>
      <c r="M671">
        <v>499200</v>
      </c>
      <c r="N671">
        <v>166400</v>
      </c>
      <c r="O671">
        <v>437976.35</v>
      </c>
      <c r="P671">
        <v>54815</v>
      </c>
      <c r="Q671">
        <v>563215</v>
      </c>
      <c r="S671">
        <v>332800</v>
      </c>
      <c r="U671">
        <v>124800</v>
      </c>
      <c r="V671">
        <v>415856.9</v>
      </c>
      <c r="W671">
        <v>75360</v>
      </c>
      <c r="X671">
        <v>480000</v>
      </c>
      <c r="Y671">
        <v>527872</v>
      </c>
      <c r="Z671">
        <v>833110</v>
      </c>
      <c r="AA671">
        <v>661257.5</v>
      </c>
      <c r="AC671">
        <v>360000</v>
      </c>
      <c r="AD671">
        <v>360000</v>
      </c>
      <c r="AE671">
        <v>8636320</v>
      </c>
      <c r="AH671">
        <v>455000</v>
      </c>
      <c r="AI671">
        <v>1056885.8500000001</v>
      </c>
      <c r="AJ671">
        <v>2091085</v>
      </c>
      <c r="AK671">
        <v>390740</v>
      </c>
      <c r="AL671">
        <v>858596.28</v>
      </c>
      <c r="AM671">
        <v>455000</v>
      </c>
      <c r="AN671">
        <v>387146.5</v>
      </c>
      <c r="AO671">
        <v>8101688.6799999997</v>
      </c>
      <c r="AP671">
        <v>480000</v>
      </c>
      <c r="AQ671">
        <v>849194.75</v>
      </c>
      <c r="AR671">
        <v>1156496.6499999999</v>
      </c>
      <c r="AS671">
        <v>5209764.5</v>
      </c>
      <c r="AT671">
        <v>455250</v>
      </c>
      <c r="AU671">
        <v>628211.5</v>
      </c>
      <c r="AV671">
        <v>18012000</v>
      </c>
      <c r="AW671">
        <v>468000</v>
      </c>
      <c r="AY671">
        <v>1480824</v>
      </c>
      <c r="AZ671">
        <v>560666</v>
      </c>
      <c r="BA671">
        <v>468000</v>
      </c>
      <c r="BB671">
        <v>384000</v>
      </c>
      <c r="BC671">
        <v>324000</v>
      </c>
      <c r="BD671">
        <v>324000</v>
      </c>
      <c r="BE671">
        <v>15650664</v>
      </c>
      <c r="BF671">
        <v>498000</v>
      </c>
      <c r="BG671">
        <v>456000</v>
      </c>
      <c r="BH671">
        <v>456500</v>
      </c>
      <c r="BI671">
        <v>32707</v>
      </c>
      <c r="BJ671">
        <v>54000</v>
      </c>
    </row>
    <row r="672" spans="1:64">
      <c r="A672" s="77">
        <v>5</v>
      </c>
      <c r="B672" s="78" t="s">
        <v>916</v>
      </c>
      <c r="C672" s="79" t="s">
        <v>917</v>
      </c>
      <c r="D672" s="79">
        <v>5.0999999999999996</v>
      </c>
      <c r="E672" s="78" t="s">
        <v>1743</v>
      </c>
      <c r="F672" s="79"/>
      <c r="G672" s="79"/>
      <c r="H672" s="33">
        <v>5104010112.1129999</v>
      </c>
      <c r="I672" s="31" t="s">
        <v>724</v>
      </c>
      <c r="J672">
        <f t="shared" si="10"/>
        <v>4885619.66</v>
      </c>
      <c r="K672">
        <v>27755805.920000002</v>
      </c>
      <c r="L672">
        <v>1027070.86</v>
      </c>
      <c r="M672">
        <v>758462.99</v>
      </c>
      <c r="N672">
        <v>2217671.8199999998</v>
      </c>
      <c r="O672">
        <v>3036234.35</v>
      </c>
      <c r="P672">
        <v>621085.5</v>
      </c>
      <c r="Q672">
        <v>184572.42</v>
      </c>
      <c r="R672">
        <v>2002168.99</v>
      </c>
      <c r="S672">
        <v>571128.55000000005</v>
      </c>
      <c r="T672">
        <v>1335544.5</v>
      </c>
      <c r="U672">
        <v>2723450.22</v>
      </c>
      <c r="V672">
        <v>1240982.48</v>
      </c>
      <c r="W672">
        <v>4885619.66</v>
      </c>
      <c r="X672">
        <v>126082.53</v>
      </c>
      <c r="Y672">
        <v>1146222.31</v>
      </c>
      <c r="Z672">
        <v>396425.9</v>
      </c>
      <c r="AA672">
        <v>1651676.24</v>
      </c>
      <c r="AB672">
        <v>1508200.99</v>
      </c>
      <c r="AC672">
        <v>536228.97</v>
      </c>
      <c r="AD672">
        <v>442949.43</v>
      </c>
      <c r="AE672">
        <v>59206115.210000001</v>
      </c>
      <c r="AF672">
        <v>2091121.6</v>
      </c>
      <c r="AG672">
        <v>410710.93</v>
      </c>
      <c r="AH672">
        <v>5959672.9699999997</v>
      </c>
      <c r="AI672">
        <v>1231681.3</v>
      </c>
      <c r="AJ672">
        <v>714658.04</v>
      </c>
      <c r="AK672">
        <v>2504630.7400000002</v>
      </c>
      <c r="AL672">
        <v>436829.15</v>
      </c>
      <c r="AM672">
        <v>830629.6</v>
      </c>
      <c r="AN672">
        <v>2529400.7599999998</v>
      </c>
      <c r="AO672">
        <v>1224746.96</v>
      </c>
      <c r="AP672">
        <v>401731</v>
      </c>
      <c r="AQ672">
        <v>147037</v>
      </c>
      <c r="AR672">
        <v>796746.37</v>
      </c>
      <c r="AS672">
        <v>2226369.62</v>
      </c>
      <c r="AT672">
        <v>544595</v>
      </c>
      <c r="AU672">
        <v>736275.4</v>
      </c>
      <c r="AV672">
        <v>3183192.25</v>
      </c>
      <c r="AW672">
        <v>292302.5</v>
      </c>
      <c r="AX672">
        <v>2239104.98</v>
      </c>
      <c r="AY672">
        <v>130543.4</v>
      </c>
      <c r="AZ672">
        <v>2790007.37</v>
      </c>
      <c r="BA672">
        <v>217535.48</v>
      </c>
      <c r="BB672">
        <v>1791132.91</v>
      </c>
      <c r="BC672">
        <v>1240842.1200000001</v>
      </c>
      <c r="BD672">
        <v>373882.77</v>
      </c>
      <c r="BE672">
        <v>1921581</v>
      </c>
      <c r="BF672">
        <v>0</v>
      </c>
      <c r="BG672">
        <v>1300690.3999999999</v>
      </c>
      <c r="BH672">
        <v>1660135.52</v>
      </c>
      <c r="BI672">
        <v>600055.25</v>
      </c>
      <c r="BJ672">
        <v>4032208.42</v>
      </c>
      <c r="BK672">
        <v>1014583.16</v>
      </c>
      <c r="BL672">
        <v>1245764.33</v>
      </c>
    </row>
    <row r="673" spans="1:64">
      <c r="A673" s="77">
        <v>5</v>
      </c>
      <c r="B673" s="78" t="s">
        <v>916</v>
      </c>
      <c r="C673" s="79" t="s">
        <v>917</v>
      </c>
      <c r="D673" s="79">
        <v>5.0999999999999996</v>
      </c>
      <c r="E673" s="78" t="s">
        <v>1743</v>
      </c>
      <c r="F673" s="79"/>
      <c r="G673" s="79"/>
      <c r="H673" s="30">
        <v>5104010112.1140003</v>
      </c>
      <c r="I673" s="32" t="s">
        <v>725</v>
      </c>
      <c r="J673">
        <f t="shared" si="10"/>
        <v>12328151</v>
      </c>
      <c r="K673">
        <v>14364085.5</v>
      </c>
      <c r="L673">
        <v>861472</v>
      </c>
      <c r="M673">
        <v>1189391.7</v>
      </c>
      <c r="N673">
        <v>2621891.7000000002</v>
      </c>
      <c r="O673">
        <v>2747388.4</v>
      </c>
      <c r="P673">
        <v>2513836.35</v>
      </c>
      <c r="Q673">
        <v>1979687.9</v>
      </c>
      <c r="R673">
        <v>1616185</v>
      </c>
      <c r="S673">
        <v>1339600</v>
      </c>
      <c r="T673">
        <v>1184115</v>
      </c>
      <c r="U673">
        <v>960783.8</v>
      </c>
      <c r="V673">
        <v>1106739.58</v>
      </c>
      <c r="W673">
        <v>12328151</v>
      </c>
      <c r="X673">
        <v>642980</v>
      </c>
      <c r="Y673">
        <v>621418.65</v>
      </c>
      <c r="Z673">
        <v>863871.8</v>
      </c>
      <c r="AA673">
        <v>2227157.5</v>
      </c>
      <c r="AB673">
        <v>801306.4</v>
      </c>
      <c r="AC673">
        <v>413662.33</v>
      </c>
      <c r="AD673">
        <v>365750</v>
      </c>
      <c r="AE673">
        <v>13417061</v>
      </c>
      <c r="AF673">
        <v>1318258.06</v>
      </c>
      <c r="AG673">
        <v>4772158.63</v>
      </c>
      <c r="AH673">
        <v>1534843.4</v>
      </c>
      <c r="AI673">
        <v>3246437</v>
      </c>
      <c r="AJ673">
        <v>721967.8</v>
      </c>
      <c r="AK673">
        <v>6685005</v>
      </c>
      <c r="AL673">
        <v>5383596.2999999998</v>
      </c>
      <c r="AM673">
        <v>2159597.9</v>
      </c>
      <c r="AN673">
        <v>1188771.49</v>
      </c>
      <c r="AO673">
        <v>4615021.25</v>
      </c>
      <c r="AP673">
        <v>841820</v>
      </c>
      <c r="AQ673">
        <v>2083212</v>
      </c>
      <c r="AR673">
        <v>972901</v>
      </c>
      <c r="AS673">
        <v>13021379.6</v>
      </c>
      <c r="AT673">
        <v>1489928.25</v>
      </c>
      <c r="AU673">
        <v>828769</v>
      </c>
      <c r="AV673">
        <v>3752072.5</v>
      </c>
      <c r="AW673">
        <v>2204922.6</v>
      </c>
      <c r="AX673">
        <v>495307.24</v>
      </c>
      <c r="AY673">
        <v>1921846.03</v>
      </c>
      <c r="AZ673">
        <v>4879861.45</v>
      </c>
      <c r="BA673">
        <v>594536.94999999995</v>
      </c>
      <c r="BB673">
        <v>332990.40000000002</v>
      </c>
      <c r="BC673">
        <v>1025510.5</v>
      </c>
      <c r="BD673">
        <v>465838.3</v>
      </c>
      <c r="BE673">
        <v>8613473.0500000007</v>
      </c>
      <c r="BF673">
        <v>2261102.0699999998</v>
      </c>
      <c r="BG673">
        <v>1233434</v>
      </c>
      <c r="BH673">
        <v>2473255.4700000002</v>
      </c>
      <c r="BI673">
        <v>429550.75</v>
      </c>
      <c r="BJ673">
        <v>1437087.8</v>
      </c>
      <c r="BK673">
        <v>1759061.21</v>
      </c>
      <c r="BL673">
        <v>727277</v>
      </c>
    </row>
    <row r="674" spans="1:64">
      <c r="A674" s="77">
        <v>5</v>
      </c>
      <c r="B674" s="78" t="s">
        <v>916</v>
      </c>
      <c r="C674" s="79" t="s">
        <v>917</v>
      </c>
      <c r="D674" s="79">
        <v>5.0999999999999996</v>
      </c>
      <c r="E674" s="78" t="s">
        <v>1743</v>
      </c>
      <c r="F674" s="79"/>
      <c r="G674" s="79"/>
      <c r="H674" s="33">
        <v>5104010112.1149998</v>
      </c>
      <c r="I674" s="31" t="s">
        <v>726</v>
      </c>
      <c r="J674">
        <f t="shared" si="10"/>
        <v>16807233.329999998</v>
      </c>
      <c r="K674">
        <v>7432885</v>
      </c>
      <c r="L674">
        <v>220640</v>
      </c>
      <c r="M674">
        <v>493275</v>
      </c>
      <c r="O674">
        <v>636115</v>
      </c>
      <c r="P674">
        <v>873530</v>
      </c>
      <c r="Q674">
        <v>865360</v>
      </c>
      <c r="R674">
        <v>419340</v>
      </c>
      <c r="S674">
        <v>383075</v>
      </c>
      <c r="T674">
        <v>196060</v>
      </c>
      <c r="U674">
        <v>190610</v>
      </c>
      <c r="V674">
        <v>395280</v>
      </c>
      <c r="W674">
        <v>16807233.329999998</v>
      </c>
      <c r="X674">
        <v>1120490</v>
      </c>
      <c r="Y674">
        <v>1140980</v>
      </c>
      <c r="AA674">
        <v>3169255</v>
      </c>
      <c r="AB674">
        <v>2088440</v>
      </c>
      <c r="AC674">
        <v>816970</v>
      </c>
      <c r="AD674">
        <v>541600</v>
      </c>
      <c r="AE674">
        <v>47991420</v>
      </c>
      <c r="AJ674">
        <v>227533</v>
      </c>
      <c r="AK674">
        <v>28500</v>
      </c>
      <c r="AO674">
        <v>870980</v>
      </c>
      <c r="AP674">
        <v>19250</v>
      </c>
      <c r="AQ674">
        <v>8000</v>
      </c>
      <c r="AS674">
        <v>17277472</v>
      </c>
      <c r="AT674">
        <v>1096521</v>
      </c>
      <c r="AU674">
        <v>2149429.6</v>
      </c>
      <c r="AV674">
        <v>5920969.5</v>
      </c>
      <c r="AW674">
        <v>4597327.2</v>
      </c>
      <c r="AX674">
        <v>308423</v>
      </c>
      <c r="AY674">
        <v>2225048</v>
      </c>
      <c r="AZ674">
        <v>5842532</v>
      </c>
      <c r="BA674">
        <v>1157905.6499999999</v>
      </c>
      <c r="BB674">
        <v>1144254.25</v>
      </c>
      <c r="BC674">
        <v>1873933.25</v>
      </c>
      <c r="BD674">
        <v>1245225.5</v>
      </c>
      <c r="BE674">
        <v>20852505</v>
      </c>
      <c r="BF674">
        <v>1185620.57</v>
      </c>
      <c r="BG674">
        <v>612772</v>
      </c>
      <c r="BH674">
        <v>1169490</v>
      </c>
      <c r="BI674">
        <v>81479</v>
      </c>
      <c r="BJ674">
        <v>1442557.87</v>
      </c>
      <c r="BK674">
        <v>826616</v>
      </c>
      <c r="BL674">
        <v>346520</v>
      </c>
    </row>
    <row r="675" spans="1:64">
      <c r="A675" s="77">
        <v>5</v>
      </c>
      <c r="B675" s="78" t="s">
        <v>916</v>
      </c>
      <c r="C675" s="79" t="s">
        <v>917</v>
      </c>
      <c r="D675" s="79">
        <v>5.0999999999999996</v>
      </c>
      <c r="E675" s="78" t="s">
        <v>1743</v>
      </c>
      <c r="F675" s="79"/>
      <c r="G675" s="79"/>
      <c r="H675" s="33">
        <v>5104010114.1009998</v>
      </c>
      <c r="I675" s="31" t="s">
        <v>727</v>
      </c>
      <c r="J675">
        <f t="shared" si="10"/>
        <v>0</v>
      </c>
      <c r="K675">
        <v>225697</v>
      </c>
      <c r="X675">
        <v>2475</v>
      </c>
      <c r="BE675">
        <v>80275</v>
      </c>
    </row>
    <row r="676" spans="1:64">
      <c r="A676" s="77">
        <v>5</v>
      </c>
      <c r="B676" s="78" t="s">
        <v>916</v>
      </c>
      <c r="C676" s="79" t="s">
        <v>917</v>
      </c>
      <c r="D676" s="79">
        <v>5.0999999999999996</v>
      </c>
      <c r="E676" s="78" t="s">
        <v>1743</v>
      </c>
      <c r="F676" s="79"/>
      <c r="G676" s="79"/>
      <c r="H676" s="33">
        <v>5104010115.1009998</v>
      </c>
      <c r="I676" s="31" t="s">
        <v>728</v>
      </c>
      <c r="J676">
        <f t="shared" si="10"/>
        <v>1186</v>
      </c>
      <c r="K676">
        <v>14044.06</v>
      </c>
      <c r="L676">
        <v>186</v>
      </c>
      <c r="M676">
        <v>330</v>
      </c>
      <c r="N676">
        <v>342</v>
      </c>
      <c r="O676">
        <v>657</v>
      </c>
      <c r="P676">
        <v>300</v>
      </c>
      <c r="Q676">
        <v>372</v>
      </c>
      <c r="R676">
        <v>386</v>
      </c>
      <c r="S676">
        <v>443</v>
      </c>
      <c r="T676">
        <v>642</v>
      </c>
      <c r="U676">
        <v>282</v>
      </c>
      <c r="V676">
        <v>324</v>
      </c>
      <c r="W676">
        <v>1186</v>
      </c>
      <c r="X676">
        <v>114</v>
      </c>
      <c r="Y676">
        <v>258</v>
      </c>
      <c r="Z676">
        <v>378</v>
      </c>
      <c r="AA676">
        <v>228</v>
      </c>
      <c r="AB676">
        <v>294</v>
      </c>
      <c r="AC676">
        <v>216</v>
      </c>
      <c r="AD676">
        <v>204</v>
      </c>
      <c r="AE676">
        <v>1459</v>
      </c>
      <c r="AF676">
        <v>551</v>
      </c>
      <c r="AG676">
        <v>336</v>
      </c>
      <c r="AH676">
        <v>799</v>
      </c>
      <c r="AI676">
        <v>432</v>
      </c>
      <c r="AJ676">
        <v>324</v>
      </c>
      <c r="AK676">
        <v>132</v>
      </c>
      <c r="AL676">
        <v>484</v>
      </c>
      <c r="AM676">
        <v>84</v>
      </c>
      <c r="AN676">
        <v>330.01</v>
      </c>
      <c r="AO676">
        <v>342</v>
      </c>
      <c r="AP676">
        <v>418</v>
      </c>
      <c r="AQ676">
        <v>444</v>
      </c>
      <c r="AR676">
        <v>258</v>
      </c>
      <c r="AS676">
        <v>270</v>
      </c>
      <c r="AT676">
        <v>97</v>
      </c>
      <c r="AW676">
        <v>92</v>
      </c>
      <c r="AY676">
        <v>42</v>
      </c>
      <c r="AZ676">
        <v>199.28</v>
      </c>
      <c r="BB676">
        <v>247</v>
      </c>
      <c r="BC676">
        <v>60</v>
      </c>
      <c r="BD676">
        <v>42</v>
      </c>
      <c r="BE676">
        <v>11067.58</v>
      </c>
      <c r="BF676">
        <v>242</v>
      </c>
      <c r="BG676">
        <v>162</v>
      </c>
      <c r="BH676">
        <v>251</v>
      </c>
      <c r="BI676">
        <v>343</v>
      </c>
      <c r="BJ676">
        <v>162</v>
      </c>
      <c r="BK676">
        <v>132</v>
      </c>
      <c r="BL676">
        <v>150</v>
      </c>
    </row>
    <row r="677" spans="1:64">
      <c r="A677" s="77">
        <v>5</v>
      </c>
      <c r="B677" s="78" t="s">
        <v>916</v>
      </c>
      <c r="C677" s="79" t="s">
        <v>917</v>
      </c>
      <c r="D677" s="79">
        <v>5.0999999999999996</v>
      </c>
      <c r="E677" s="78" t="s">
        <v>1814</v>
      </c>
      <c r="F677" s="79"/>
      <c r="G677" s="79"/>
      <c r="H677" s="33">
        <v>5104020101.1009998</v>
      </c>
      <c r="I677" s="31" t="s">
        <v>729</v>
      </c>
      <c r="J677">
        <f t="shared" si="10"/>
        <v>24550522.670000002</v>
      </c>
      <c r="K677">
        <v>24936972.309999999</v>
      </c>
      <c r="L677">
        <v>1436614.77</v>
      </c>
      <c r="M677">
        <v>2975946.46</v>
      </c>
      <c r="N677">
        <v>3409068.77</v>
      </c>
      <c r="O677">
        <v>4677587.75</v>
      </c>
      <c r="P677">
        <v>3729826.32</v>
      </c>
      <c r="Q677">
        <v>2993037.49</v>
      </c>
      <c r="R677">
        <v>2836535.49</v>
      </c>
      <c r="S677">
        <v>1935240.09</v>
      </c>
      <c r="T677">
        <v>1690224.86</v>
      </c>
      <c r="U677">
        <v>1893534.48</v>
      </c>
      <c r="V677">
        <v>1730763.87</v>
      </c>
      <c r="W677">
        <v>24550522.670000002</v>
      </c>
      <c r="X677">
        <v>1345024.14</v>
      </c>
      <c r="Y677">
        <v>2055291.63</v>
      </c>
      <c r="Z677">
        <v>2075806.9</v>
      </c>
      <c r="AA677">
        <v>3312252.9</v>
      </c>
      <c r="AB677">
        <v>3180884.64</v>
      </c>
      <c r="AC677">
        <v>1286468.1299999999</v>
      </c>
      <c r="AD677">
        <v>594245.31999999995</v>
      </c>
      <c r="AE677">
        <v>44263280.939999998</v>
      </c>
      <c r="AF677">
        <v>2624540.54</v>
      </c>
      <c r="AG677">
        <v>4001952.68</v>
      </c>
      <c r="AH677">
        <v>3557984.61</v>
      </c>
      <c r="AI677">
        <v>4039097.83</v>
      </c>
      <c r="AJ677">
        <v>2402509.77</v>
      </c>
      <c r="AK677">
        <v>6715068.4800000004</v>
      </c>
      <c r="AL677">
        <v>3548305.74</v>
      </c>
      <c r="AM677">
        <v>3799550.14</v>
      </c>
      <c r="AN677">
        <v>2529400.88</v>
      </c>
      <c r="AO677">
        <v>6803846.2300000004</v>
      </c>
      <c r="AP677">
        <v>2635362.6</v>
      </c>
      <c r="AQ677">
        <v>1783313.47</v>
      </c>
      <c r="AR677">
        <v>1090843.8500000001</v>
      </c>
      <c r="AS677">
        <v>23248067.489999998</v>
      </c>
      <c r="AT677">
        <v>2000423.84</v>
      </c>
      <c r="AU677">
        <v>1859254.98</v>
      </c>
      <c r="AV677">
        <v>6745500.54</v>
      </c>
      <c r="AW677">
        <v>2902566.6</v>
      </c>
      <c r="AX677">
        <v>2872667.55</v>
      </c>
      <c r="AY677">
        <v>2619213.5099999998</v>
      </c>
      <c r="AZ677">
        <v>5392513.9000000004</v>
      </c>
      <c r="BA677">
        <v>1935330.1</v>
      </c>
      <c r="BB677">
        <v>1195372.03</v>
      </c>
      <c r="BC677">
        <v>1023834.46</v>
      </c>
      <c r="BD677">
        <v>819662.33</v>
      </c>
      <c r="BE677">
        <v>12877034.800000001</v>
      </c>
      <c r="BF677">
        <v>4448213.03</v>
      </c>
      <c r="BG677">
        <v>2040837.6</v>
      </c>
      <c r="BH677">
        <v>5381508.3499999996</v>
      </c>
      <c r="BI677">
        <v>991344.51</v>
      </c>
      <c r="BJ677">
        <v>2553142.9500000002</v>
      </c>
      <c r="BK677">
        <v>3598765.08</v>
      </c>
      <c r="BL677">
        <v>1566593.01</v>
      </c>
    </row>
    <row r="678" spans="1:64">
      <c r="A678" s="77">
        <v>5</v>
      </c>
      <c r="B678" s="78" t="s">
        <v>916</v>
      </c>
      <c r="C678" s="79" t="s">
        <v>917</v>
      </c>
      <c r="D678" s="79">
        <v>5.0999999999999996</v>
      </c>
      <c r="E678" s="78" t="s">
        <v>1814</v>
      </c>
      <c r="F678" s="79"/>
      <c r="G678" s="79"/>
      <c r="H678" s="30">
        <v>5104020103.1009998</v>
      </c>
      <c r="I678" s="32" t="s">
        <v>730</v>
      </c>
      <c r="J678">
        <f t="shared" si="10"/>
        <v>3060788.84</v>
      </c>
      <c r="K678">
        <v>7206.11</v>
      </c>
      <c r="N678">
        <v>7192.54</v>
      </c>
      <c r="O678">
        <v>15203.1</v>
      </c>
      <c r="Q678">
        <v>548993.51</v>
      </c>
      <c r="R678">
        <v>2696.4</v>
      </c>
      <c r="V678">
        <v>5157</v>
      </c>
      <c r="W678">
        <v>3060788.84</v>
      </c>
      <c r="Y678">
        <v>6333.69</v>
      </c>
      <c r="AB678">
        <v>345828.15</v>
      </c>
      <c r="AE678">
        <v>3585995.09</v>
      </c>
      <c r="AF678">
        <v>24890.98</v>
      </c>
      <c r="AH678">
        <v>81882.350000000006</v>
      </c>
      <c r="AJ678">
        <v>551036.79</v>
      </c>
      <c r="AK678">
        <v>490441.8</v>
      </c>
      <c r="AL678">
        <v>135870.26</v>
      </c>
      <c r="AM678">
        <v>132421.76000000001</v>
      </c>
      <c r="AN678">
        <v>807761.19</v>
      </c>
      <c r="AO678">
        <v>13200.49</v>
      </c>
      <c r="AS678">
        <v>32055.61</v>
      </c>
      <c r="AT678">
        <v>235885.14</v>
      </c>
      <c r="AU678">
        <v>1600</v>
      </c>
      <c r="AV678">
        <v>5891.97</v>
      </c>
      <c r="AX678">
        <v>39689.96</v>
      </c>
      <c r="AY678">
        <v>366902.35</v>
      </c>
      <c r="AZ678">
        <v>18125.21</v>
      </c>
      <c r="BB678">
        <v>1300</v>
      </c>
      <c r="BD678">
        <v>381</v>
      </c>
      <c r="BE678">
        <v>1416981.31</v>
      </c>
      <c r="BF678">
        <v>654169.89</v>
      </c>
      <c r="BG678">
        <v>812381.69</v>
      </c>
      <c r="BH678">
        <v>770363.24</v>
      </c>
      <c r="BI678">
        <v>55312.9</v>
      </c>
      <c r="BJ678">
        <v>300</v>
      </c>
      <c r="BK678">
        <v>6420</v>
      </c>
      <c r="BL678">
        <v>31461</v>
      </c>
    </row>
    <row r="679" spans="1:64">
      <c r="A679" s="77">
        <v>5</v>
      </c>
      <c r="B679" s="78" t="s">
        <v>916</v>
      </c>
      <c r="C679" s="79" t="s">
        <v>917</v>
      </c>
      <c r="D679" s="79">
        <v>5.0999999999999996</v>
      </c>
      <c r="E679" s="78" t="s">
        <v>1814</v>
      </c>
      <c r="F679" s="79"/>
      <c r="G679" s="79"/>
      <c r="H679" s="33">
        <v>5104020105.1009998</v>
      </c>
      <c r="I679" s="31" t="s">
        <v>731</v>
      </c>
      <c r="J679">
        <f t="shared" si="10"/>
        <v>372949.06</v>
      </c>
      <c r="K679">
        <v>445191.29</v>
      </c>
      <c r="L679">
        <v>30676.39</v>
      </c>
      <c r="M679">
        <v>86713.16</v>
      </c>
      <c r="N679">
        <v>57640.41</v>
      </c>
      <c r="O679">
        <v>76209.09</v>
      </c>
      <c r="P679">
        <v>107000.33</v>
      </c>
      <c r="Q679">
        <v>119921.46</v>
      </c>
      <c r="R679">
        <v>34179.160000000003</v>
      </c>
      <c r="S679">
        <v>12951.28</v>
      </c>
      <c r="T679">
        <v>116906.65</v>
      </c>
      <c r="U679">
        <v>4772.2</v>
      </c>
      <c r="V679">
        <v>62301.51</v>
      </c>
      <c r="W679">
        <v>372949.06</v>
      </c>
      <c r="X679">
        <v>261912.32000000001</v>
      </c>
      <c r="Y679">
        <v>43666.400000000001</v>
      </c>
      <c r="Z679">
        <v>80577.320000000007</v>
      </c>
      <c r="AA679">
        <v>48126.07</v>
      </c>
      <c r="AB679">
        <v>117789.21</v>
      </c>
      <c r="AC679">
        <v>11853.03</v>
      </c>
      <c r="AD679">
        <v>22009.9</v>
      </c>
      <c r="AE679">
        <v>1090947.21</v>
      </c>
      <c r="AF679">
        <v>65547.47</v>
      </c>
      <c r="AG679">
        <v>35300.17</v>
      </c>
      <c r="AH679">
        <v>56510.57</v>
      </c>
      <c r="AI679">
        <v>83463.009999999995</v>
      </c>
      <c r="AJ679">
        <v>114160.13</v>
      </c>
      <c r="AK679">
        <v>136477.79</v>
      </c>
      <c r="AL679">
        <v>72790.41</v>
      </c>
      <c r="AM679">
        <v>118193.7</v>
      </c>
      <c r="AN679">
        <v>91720.49</v>
      </c>
      <c r="AO679">
        <v>149097.89000000001</v>
      </c>
      <c r="AP679">
        <v>139006.42000000001</v>
      </c>
      <c r="AQ679">
        <v>111813.7</v>
      </c>
      <c r="AR679">
        <v>69083.039999999994</v>
      </c>
      <c r="AS679">
        <v>433600.1</v>
      </c>
      <c r="AT679">
        <v>18119.97</v>
      </c>
      <c r="AU679">
        <v>12418.96</v>
      </c>
      <c r="AV679">
        <v>167101.10999999999</v>
      </c>
      <c r="AW679">
        <v>41821.75</v>
      </c>
      <c r="AX679">
        <v>75153.740000000005</v>
      </c>
      <c r="AY679">
        <v>33533.19</v>
      </c>
      <c r="AZ679">
        <v>28047.52</v>
      </c>
      <c r="BA679">
        <v>68159.58</v>
      </c>
      <c r="BB679">
        <v>13620.3</v>
      </c>
      <c r="BC679">
        <v>37552.1</v>
      </c>
      <c r="BD679">
        <v>43028.93</v>
      </c>
      <c r="BE679">
        <v>646496.74</v>
      </c>
      <c r="BF679">
        <v>65418.83</v>
      </c>
      <c r="BG679">
        <v>22433.16</v>
      </c>
      <c r="BH679">
        <v>131250.32</v>
      </c>
      <c r="BI679">
        <v>16844.84</v>
      </c>
      <c r="BJ679">
        <v>41888.99</v>
      </c>
      <c r="BK679">
        <v>18801.36</v>
      </c>
      <c r="BL679">
        <v>79491.149999999994</v>
      </c>
    </row>
    <row r="680" spans="1:64">
      <c r="A680" s="77">
        <v>5</v>
      </c>
      <c r="B680" s="78" t="s">
        <v>916</v>
      </c>
      <c r="C680" s="79" t="s">
        <v>917</v>
      </c>
      <c r="D680" s="79">
        <v>5.0999999999999996</v>
      </c>
      <c r="E680" s="78" t="s">
        <v>1814</v>
      </c>
      <c r="F680" s="79"/>
      <c r="G680" s="79"/>
      <c r="H680" s="33">
        <v>5104020106.1009998</v>
      </c>
      <c r="I680" s="31" t="s">
        <v>732</v>
      </c>
      <c r="J680">
        <f t="shared" si="10"/>
        <v>86136.9</v>
      </c>
      <c r="K680">
        <v>758145.4</v>
      </c>
      <c r="L680">
        <v>149553.87</v>
      </c>
      <c r="M680">
        <v>51061.47</v>
      </c>
      <c r="N680">
        <v>279020.45</v>
      </c>
      <c r="O680">
        <v>147724.82999999999</v>
      </c>
      <c r="P680">
        <v>231253.75</v>
      </c>
      <c r="Q680">
        <v>143872.20000000001</v>
      </c>
      <c r="R680">
        <v>39247.599999999999</v>
      </c>
      <c r="S680">
        <v>115597.45</v>
      </c>
      <c r="T680">
        <v>145011.75</v>
      </c>
      <c r="U680">
        <v>112564</v>
      </c>
      <c r="V680">
        <v>99436.17</v>
      </c>
      <c r="W680">
        <v>86136.9</v>
      </c>
      <c r="X680">
        <v>118601.05</v>
      </c>
      <c r="Y680">
        <v>1284</v>
      </c>
      <c r="AA680">
        <v>54287.57</v>
      </c>
      <c r="AB680">
        <v>17804.8</v>
      </c>
      <c r="AC680">
        <v>25531.7</v>
      </c>
      <c r="AD680">
        <v>23882.400000000001</v>
      </c>
      <c r="AE680">
        <v>854858.96</v>
      </c>
      <c r="AF680">
        <v>29516.2</v>
      </c>
      <c r="AG680">
        <v>144139.20000000001</v>
      </c>
      <c r="AH680">
        <v>49434.400000000001</v>
      </c>
      <c r="AI680">
        <v>118537.65</v>
      </c>
      <c r="AJ680">
        <v>148593.82999999999</v>
      </c>
      <c r="AK680">
        <v>65337.99</v>
      </c>
      <c r="AL680">
        <v>85493</v>
      </c>
      <c r="AM680">
        <v>122078.93</v>
      </c>
      <c r="AO680">
        <v>123624.4</v>
      </c>
      <c r="AP680">
        <v>111983</v>
      </c>
      <c r="AQ680">
        <v>69865.77</v>
      </c>
      <c r="AR680">
        <v>37275.599999999999</v>
      </c>
      <c r="AS680">
        <v>293907.59999999998</v>
      </c>
      <c r="AT680">
        <v>100627.18</v>
      </c>
      <c r="AU680">
        <v>48383.79</v>
      </c>
      <c r="AV680">
        <v>116647.85</v>
      </c>
      <c r="AW680">
        <v>143185.9</v>
      </c>
      <c r="AX680">
        <v>89800.29</v>
      </c>
      <c r="AY680">
        <v>86642.77</v>
      </c>
      <c r="AZ680">
        <v>230447</v>
      </c>
      <c r="BA680">
        <v>90680.6</v>
      </c>
      <c r="BB680">
        <v>66138.84</v>
      </c>
      <c r="BC680">
        <v>72445.899999999994</v>
      </c>
      <c r="BD680">
        <v>62274</v>
      </c>
      <c r="BE680">
        <v>215846.2</v>
      </c>
      <c r="BF680">
        <v>198378</v>
      </c>
      <c r="BG680">
        <v>294.08</v>
      </c>
      <c r="BH680">
        <v>110957.3</v>
      </c>
      <c r="BI680">
        <v>69796.100000000006</v>
      </c>
      <c r="BJ680">
        <v>155039.29999999999</v>
      </c>
      <c r="BK680">
        <v>123579.48</v>
      </c>
      <c r="BL680">
        <v>8988</v>
      </c>
    </row>
    <row r="681" spans="1:64">
      <c r="A681" s="77">
        <v>5</v>
      </c>
      <c r="B681" s="78" t="s">
        <v>916</v>
      </c>
      <c r="C681" s="79" t="s">
        <v>917</v>
      </c>
      <c r="D681" s="79">
        <v>5.0999999999999996</v>
      </c>
      <c r="E681" s="78" t="s">
        <v>1814</v>
      </c>
      <c r="F681" s="79"/>
      <c r="G681" s="79"/>
      <c r="H681" s="33">
        <v>5104020107.1009998</v>
      </c>
      <c r="I681" s="31" t="s">
        <v>733</v>
      </c>
      <c r="J681">
        <f t="shared" si="10"/>
        <v>87838</v>
      </c>
      <c r="K681">
        <v>274641</v>
      </c>
      <c r="L681">
        <v>10934</v>
      </c>
      <c r="M681">
        <v>17259</v>
      </c>
      <c r="N681">
        <v>23759</v>
      </c>
      <c r="O681">
        <v>181186</v>
      </c>
      <c r="P681">
        <v>25829</v>
      </c>
      <c r="Q681">
        <v>20832</v>
      </c>
      <c r="R681">
        <v>10941</v>
      </c>
      <c r="S681">
        <v>12438</v>
      </c>
      <c r="T681">
        <v>6738</v>
      </c>
      <c r="U681">
        <v>10574</v>
      </c>
      <c r="V681">
        <v>8804</v>
      </c>
      <c r="W681">
        <v>87838</v>
      </c>
      <c r="X681">
        <v>11012</v>
      </c>
      <c r="Y681">
        <v>10197</v>
      </c>
      <c r="Z681">
        <v>10247</v>
      </c>
      <c r="AA681">
        <v>16522</v>
      </c>
      <c r="AB681">
        <v>26848</v>
      </c>
      <c r="AC681">
        <v>3339</v>
      </c>
      <c r="AD681">
        <v>2195</v>
      </c>
      <c r="AE681">
        <v>2004653</v>
      </c>
      <c r="AF681">
        <v>9828</v>
      </c>
      <c r="AG681">
        <v>6098</v>
      </c>
      <c r="AH681">
        <v>9947</v>
      </c>
      <c r="AI681">
        <v>21476</v>
      </c>
      <c r="AJ681">
        <v>7570</v>
      </c>
      <c r="AK681">
        <v>37006</v>
      </c>
      <c r="AL681">
        <v>8000</v>
      </c>
      <c r="AM681">
        <v>21827</v>
      </c>
      <c r="AN681">
        <v>9475</v>
      </c>
      <c r="AO681">
        <v>14635</v>
      </c>
      <c r="AP681">
        <v>7477</v>
      </c>
      <c r="AQ681">
        <v>10809</v>
      </c>
      <c r="AR681">
        <v>6519</v>
      </c>
      <c r="AS681">
        <v>587936</v>
      </c>
      <c r="AT681">
        <v>20110</v>
      </c>
      <c r="AU681">
        <v>23064</v>
      </c>
      <c r="AV681">
        <v>20759</v>
      </c>
      <c r="AW681">
        <v>10914</v>
      </c>
      <c r="AX681">
        <v>9691</v>
      </c>
      <c r="AY681">
        <v>11814</v>
      </c>
      <c r="AZ681">
        <v>80339</v>
      </c>
      <c r="BA681">
        <v>10183</v>
      </c>
      <c r="BB681">
        <v>7111</v>
      </c>
      <c r="BC681">
        <v>10018</v>
      </c>
      <c r="BD681">
        <v>11303</v>
      </c>
      <c r="BE681">
        <v>144544</v>
      </c>
      <c r="BF681">
        <v>44085</v>
      </c>
      <c r="BG681">
        <v>8640</v>
      </c>
      <c r="BH681">
        <v>14788</v>
      </c>
      <c r="BI681">
        <v>4826</v>
      </c>
      <c r="BJ681">
        <v>27174</v>
      </c>
      <c r="BK681">
        <v>17178</v>
      </c>
      <c r="BL681">
        <v>21371</v>
      </c>
    </row>
    <row r="682" spans="1:64">
      <c r="A682" s="77">
        <v>5</v>
      </c>
      <c r="B682" s="78" t="s">
        <v>916</v>
      </c>
      <c r="C682" s="79" t="s">
        <v>917</v>
      </c>
      <c r="D682" s="79">
        <v>5.0999999999999996</v>
      </c>
      <c r="E682" s="78" t="s">
        <v>1743</v>
      </c>
      <c r="F682" s="79"/>
      <c r="G682" s="79"/>
      <c r="H682" s="33">
        <v>5104030202.1009998</v>
      </c>
      <c r="I682" s="31" t="s">
        <v>734</v>
      </c>
      <c r="J682">
        <f t="shared" si="10"/>
        <v>0</v>
      </c>
      <c r="M682">
        <v>21755</v>
      </c>
      <c r="S682">
        <v>83355</v>
      </c>
      <c r="Z682">
        <v>54000</v>
      </c>
      <c r="AT682">
        <v>54000</v>
      </c>
    </row>
    <row r="683" spans="1:64">
      <c r="A683" s="77">
        <v>5</v>
      </c>
      <c r="B683" s="78" t="s">
        <v>916</v>
      </c>
      <c r="C683" s="79" t="s">
        <v>917</v>
      </c>
      <c r="D683" s="79">
        <v>5.0999999999999996</v>
      </c>
      <c r="E683" s="78" t="s">
        <v>1743</v>
      </c>
      <c r="F683" s="79"/>
      <c r="G683" s="79"/>
      <c r="H683" s="33">
        <v>5104030203.1009998</v>
      </c>
      <c r="I683" s="31" t="s">
        <v>735</v>
      </c>
      <c r="J683">
        <f t="shared" si="10"/>
        <v>0</v>
      </c>
      <c r="K683">
        <v>24712.720000000001</v>
      </c>
      <c r="L683">
        <v>55648.24</v>
      </c>
      <c r="M683">
        <v>120245.81</v>
      </c>
      <c r="N683">
        <v>107424.44</v>
      </c>
      <c r="O683">
        <v>232467.01</v>
      </c>
      <c r="P683">
        <v>244024.97</v>
      </c>
      <c r="Q683">
        <v>210002.69</v>
      </c>
      <c r="R683">
        <v>149920.17000000001</v>
      </c>
      <c r="S683">
        <v>91583.08</v>
      </c>
      <c r="T683">
        <v>78587.899999999994</v>
      </c>
      <c r="U683">
        <v>95462.48</v>
      </c>
      <c r="V683">
        <v>111998.29</v>
      </c>
      <c r="X683">
        <v>67019.97</v>
      </c>
      <c r="Y683">
        <v>86116.2</v>
      </c>
      <c r="Z683">
        <v>76624.84</v>
      </c>
      <c r="AA683">
        <v>51871.040000000001</v>
      </c>
      <c r="AB683">
        <v>139188.82999999999</v>
      </c>
      <c r="AC683">
        <v>102299.19</v>
      </c>
      <c r="AD683">
        <v>35153.050000000003</v>
      </c>
      <c r="AE683">
        <v>708883.69</v>
      </c>
      <c r="AF683">
        <v>97488.5</v>
      </c>
      <c r="AG683">
        <v>75945.279999999999</v>
      </c>
      <c r="AH683">
        <v>116129.55</v>
      </c>
      <c r="AI683">
        <v>144938.76999999999</v>
      </c>
      <c r="AJ683">
        <v>116538.14</v>
      </c>
      <c r="AK683">
        <v>305934.24</v>
      </c>
      <c r="AL683">
        <v>154475.76999999999</v>
      </c>
      <c r="AM683">
        <v>177745.53</v>
      </c>
      <c r="AN683">
        <v>104891.76</v>
      </c>
      <c r="AO683">
        <v>154440.65</v>
      </c>
      <c r="AP683">
        <v>30588.95</v>
      </c>
      <c r="AQ683">
        <v>46278.86</v>
      </c>
      <c r="AR683">
        <v>72011.5</v>
      </c>
      <c r="AS683">
        <v>132354.15</v>
      </c>
      <c r="AT683">
        <v>117083.51</v>
      </c>
      <c r="AU683">
        <v>117093.85</v>
      </c>
      <c r="AV683">
        <v>157259.57</v>
      </c>
      <c r="AW683">
        <v>135914.93</v>
      </c>
      <c r="AY683">
        <v>93980.24</v>
      </c>
      <c r="AZ683">
        <v>130971.87</v>
      </c>
      <c r="BA683">
        <v>75726.539999999994</v>
      </c>
      <c r="BB683">
        <v>74724.25</v>
      </c>
      <c r="BC683">
        <v>49255.31</v>
      </c>
      <c r="BD683">
        <v>76629.279999999999</v>
      </c>
      <c r="BE683">
        <v>277262.75</v>
      </c>
      <c r="BF683">
        <v>115350.09</v>
      </c>
      <c r="BG683">
        <v>155132.48000000001</v>
      </c>
      <c r="BH683">
        <v>178105.85</v>
      </c>
      <c r="BI683">
        <v>66201.64</v>
      </c>
      <c r="BJ683">
        <v>236919.71</v>
      </c>
      <c r="BK683">
        <v>211773.81</v>
      </c>
      <c r="BL683">
        <v>125644.7</v>
      </c>
    </row>
    <row r="684" spans="1:64">
      <c r="A684" s="77">
        <v>5</v>
      </c>
      <c r="B684" s="78" t="s">
        <v>916</v>
      </c>
      <c r="C684" s="79" t="s">
        <v>917</v>
      </c>
      <c r="D684" s="79">
        <v>5.0999999999999996</v>
      </c>
      <c r="E684" s="78" t="s">
        <v>1829</v>
      </c>
      <c r="F684" s="79"/>
      <c r="G684" s="79"/>
      <c r="H684" s="33">
        <v>5104030205.1009998</v>
      </c>
      <c r="I684" s="31" t="s">
        <v>736</v>
      </c>
      <c r="J684">
        <f t="shared" si="10"/>
        <v>119814260.31999999</v>
      </c>
      <c r="K684">
        <v>186029444.71000001</v>
      </c>
      <c r="L684">
        <v>4579146.4400000004</v>
      </c>
      <c r="M684">
        <v>11778797.48</v>
      </c>
      <c r="N684">
        <v>16844007.600000001</v>
      </c>
      <c r="O684">
        <v>30926806.899999999</v>
      </c>
      <c r="P684">
        <v>27708990.789999999</v>
      </c>
      <c r="Q684">
        <v>10780518.1</v>
      </c>
      <c r="R684">
        <v>11093425.890000001</v>
      </c>
      <c r="S684">
        <v>8137994.1100000003</v>
      </c>
      <c r="T684">
        <v>7831680.7000000002</v>
      </c>
      <c r="U684">
        <v>6500602.7699999996</v>
      </c>
      <c r="V684">
        <v>4722905.6100000003</v>
      </c>
      <c r="W684">
        <v>119814260.31999999</v>
      </c>
      <c r="X684">
        <v>7959533.6699999999</v>
      </c>
      <c r="Y684">
        <v>5311456.4400000004</v>
      </c>
      <c r="Z684">
        <v>7497885.2800000003</v>
      </c>
      <c r="AA684">
        <v>16691211.130000001</v>
      </c>
      <c r="AB684">
        <v>13033328.83</v>
      </c>
      <c r="AC684">
        <v>4088964.88</v>
      </c>
      <c r="AD684">
        <v>2761324.43</v>
      </c>
      <c r="AE684">
        <v>645367052.26999998</v>
      </c>
      <c r="AF684">
        <v>8524419.4499999993</v>
      </c>
      <c r="AG684">
        <v>21338296.030000001</v>
      </c>
      <c r="AH684">
        <v>15395774.32</v>
      </c>
      <c r="AI684">
        <v>23008786.129999999</v>
      </c>
      <c r="AJ684">
        <v>8767595.4399999995</v>
      </c>
      <c r="AK684">
        <v>29283317.460000001</v>
      </c>
      <c r="AL684">
        <v>18924826</v>
      </c>
      <c r="AM684">
        <v>15236580.4</v>
      </c>
      <c r="AN684">
        <v>13807466.77</v>
      </c>
      <c r="AO684">
        <v>31900720.079999998</v>
      </c>
      <c r="AP684">
        <v>14398684</v>
      </c>
      <c r="AQ684">
        <v>11424992.67</v>
      </c>
      <c r="AR684">
        <v>5756919.4199999999</v>
      </c>
      <c r="AS684">
        <v>184570586.22</v>
      </c>
      <c r="AT684">
        <v>8443038.9399999995</v>
      </c>
      <c r="AU684">
        <v>8071180.5999999996</v>
      </c>
      <c r="AV684">
        <v>30716655.850000001</v>
      </c>
      <c r="AW684">
        <v>11991978.59</v>
      </c>
      <c r="AX684">
        <v>10174664.57</v>
      </c>
      <c r="AY684">
        <v>9301512.4399999995</v>
      </c>
      <c r="AZ684">
        <v>43056434.880000003</v>
      </c>
      <c r="BA684">
        <v>4872004.7300000004</v>
      </c>
      <c r="BB684">
        <v>4741702.42</v>
      </c>
      <c r="BC684">
        <v>3619598.23</v>
      </c>
      <c r="BD684">
        <v>3354746.33</v>
      </c>
      <c r="BE684">
        <v>153799260.06</v>
      </c>
      <c r="BF684">
        <v>19753322.739999998</v>
      </c>
      <c r="BG684">
        <v>5979279.2000000002</v>
      </c>
      <c r="BH684">
        <v>19728499.370000001</v>
      </c>
      <c r="BI684">
        <v>2969512.05</v>
      </c>
      <c r="BJ684">
        <v>17575583.390000001</v>
      </c>
      <c r="BK684">
        <v>13625369.460000001</v>
      </c>
      <c r="BL684">
        <v>8659209.7400000002</v>
      </c>
    </row>
    <row r="685" spans="1:64">
      <c r="A685" s="77">
        <v>5</v>
      </c>
      <c r="B685" s="78" t="s">
        <v>916</v>
      </c>
      <c r="C685" s="79" t="s">
        <v>917</v>
      </c>
      <c r="D685" s="79">
        <v>5.0999999999999996</v>
      </c>
      <c r="E685" s="78" t="s">
        <v>1832</v>
      </c>
      <c r="F685" s="79"/>
      <c r="G685" s="79"/>
      <c r="H685" s="33">
        <v>5104030205.1020002</v>
      </c>
      <c r="I685" s="31" t="s">
        <v>737</v>
      </c>
      <c r="J685">
        <f t="shared" si="10"/>
        <v>1657747.52</v>
      </c>
      <c r="K685">
        <v>5429322.3700000001</v>
      </c>
      <c r="M685">
        <v>124336.5</v>
      </c>
      <c r="N685">
        <v>91100</v>
      </c>
      <c r="O685">
        <v>824919.84</v>
      </c>
      <c r="P685">
        <v>3528578.68</v>
      </c>
      <c r="Q685">
        <v>429289.7</v>
      </c>
      <c r="R685">
        <v>4117890.47</v>
      </c>
      <c r="S685">
        <v>247999</v>
      </c>
      <c r="U685">
        <v>233900</v>
      </c>
      <c r="V685">
        <v>487505.37</v>
      </c>
      <c r="W685">
        <v>1657747.52</v>
      </c>
      <c r="X685">
        <v>241506</v>
      </c>
      <c r="AA685">
        <v>5171459.28</v>
      </c>
      <c r="AB685">
        <v>193145</v>
      </c>
      <c r="AE685">
        <v>1950773.4</v>
      </c>
      <c r="AH685">
        <v>333489.36</v>
      </c>
      <c r="AK685">
        <v>287651.28000000003</v>
      </c>
      <c r="AO685">
        <v>478926.5</v>
      </c>
      <c r="AP685">
        <v>264843</v>
      </c>
      <c r="AQ685">
        <v>193320.92</v>
      </c>
      <c r="AR685">
        <v>129794.15</v>
      </c>
      <c r="AS685">
        <v>15156131.560000001</v>
      </c>
      <c r="AT685">
        <v>282676.34000000003</v>
      </c>
      <c r="AU685">
        <v>76476</v>
      </c>
      <c r="AV685">
        <v>266416.03000000003</v>
      </c>
      <c r="AW685">
        <v>302089.59999999998</v>
      </c>
      <c r="AX685">
        <v>2513311.02</v>
      </c>
      <c r="AZ685">
        <v>460202</v>
      </c>
      <c r="BA685">
        <v>92722.95</v>
      </c>
      <c r="BB685">
        <v>111706.75</v>
      </c>
      <c r="BC685">
        <v>170872</v>
      </c>
      <c r="BD685">
        <v>128105</v>
      </c>
      <c r="BE685">
        <v>993718.53</v>
      </c>
      <c r="BF685">
        <v>328326.5</v>
      </c>
      <c r="BG685">
        <v>8544</v>
      </c>
      <c r="BH685">
        <v>420570.17</v>
      </c>
      <c r="BI685">
        <v>188127.73</v>
      </c>
      <c r="BJ685">
        <v>5312724.92</v>
      </c>
      <c r="BK685">
        <v>3833771.07</v>
      </c>
      <c r="BL685">
        <v>312042.14</v>
      </c>
    </row>
    <row r="686" spans="1:64">
      <c r="A686" s="77">
        <v>5</v>
      </c>
      <c r="B686" s="78" t="s">
        <v>916</v>
      </c>
      <c r="C686" s="79" t="s">
        <v>917</v>
      </c>
      <c r="D686" s="79">
        <v>5.0999999999999996</v>
      </c>
      <c r="E686" s="78" t="s">
        <v>1832</v>
      </c>
      <c r="F686" s="79"/>
      <c r="G686" s="79"/>
      <c r="H686" s="33">
        <v>5104030205.1029997</v>
      </c>
      <c r="I686" s="31" t="s">
        <v>738</v>
      </c>
      <c r="J686">
        <f t="shared" si="10"/>
        <v>54076018.240000002</v>
      </c>
      <c r="K686">
        <v>145412967.49000001</v>
      </c>
      <c r="L686">
        <v>2676207.6</v>
      </c>
      <c r="M686">
        <v>3974783.12</v>
      </c>
      <c r="N686">
        <v>22633379.32</v>
      </c>
      <c r="O686">
        <v>9839463.1699999999</v>
      </c>
      <c r="P686">
        <v>3394662.15</v>
      </c>
      <c r="Q686">
        <v>7221120.7000000002</v>
      </c>
      <c r="R686">
        <v>3099973.5</v>
      </c>
      <c r="S686">
        <v>4514901.54</v>
      </c>
      <c r="T686">
        <v>4087018.69</v>
      </c>
      <c r="U686">
        <v>2961784</v>
      </c>
      <c r="V686">
        <v>5085216.16</v>
      </c>
      <c r="W686">
        <v>54076018.240000002</v>
      </c>
      <c r="X686">
        <v>2664166.2200000002</v>
      </c>
      <c r="Y686">
        <v>1498238.91</v>
      </c>
      <c r="Z686">
        <v>1606422.32</v>
      </c>
      <c r="AA686">
        <v>541686.23</v>
      </c>
      <c r="AB686">
        <v>4624954.91</v>
      </c>
      <c r="AC686">
        <v>1215904.29</v>
      </c>
      <c r="AD686">
        <v>303840.28999999998</v>
      </c>
      <c r="AE686">
        <v>325774455.32999998</v>
      </c>
      <c r="AF686">
        <v>3037345.91</v>
      </c>
      <c r="AG686">
        <v>9386740.8499999996</v>
      </c>
      <c r="AH686">
        <v>5852494.4100000001</v>
      </c>
      <c r="AI686">
        <v>7360617.1100000003</v>
      </c>
      <c r="AJ686">
        <v>2762125.55</v>
      </c>
      <c r="AK686">
        <v>9763916.1799999997</v>
      </c>
      <c r="AL686">
        <v>5238811.3</v>
      </c>
      <c r="AM686">
        <v>3951296.18</v>
      </c>
      <c r="AN686">
        <v>2511169.2200000002</v>
      </c>
      <c r="AO686">
        <v>17691621.329999998</v>
      </c>
      <c r="AP686">
        <v>3198894.03</v>
      </c>
      <c r="AQ686">
        <v>3121349.97</v>
      </c>
      <c r="AR686">
        <v>1966049.27</v>
      </c>
      <c r="AS686">
        <v>71696038.150000006</v>
      </c>
      <c r="AT686">
        <v>3130584.97</v>
      </c>
      <c r="AU686">
        <v>3258564.48</v>
      </c>
      <c r="AV686">
        <v>21933332.84</v>
      </c>
      <c r="AW686">
        <v>3330617.24</v>
      </c>
      <c r="AX686">
        <v>864840.05</v>
      </c>
      <c r="AY686">
        <v>2842667.64</v>
      </c>
      <c r="AZ686">
        <v>20486080.02</v>
      </c>
      <c r="BA686">
        <v>1878800.35</v>
      </c>
      <c r="BB686">
        <v>1318516.71</v>
      </c>
      <c r="BC686">
        <v>1358879.39</v>
      </c>
      <c r="BD686">
        <v>1030655.21</v>
      </c>
      <c r="BE686">
        <v>73275053.670000002</v>
      </c>
      <c r="BF686">
        <v>5504785.7599999998</v>
      </c>
      <c r="BG686">
        <v>1873501.46</v>
      </c>
      <c r="BH686">
        <v>11517873.109999999</v>
      </c>
      <c r="BI686">
        <v>376147.53</v>
      </c>
      <c r="BJ686">
        <v>382584.2</v>
      </c>
      <c r="BK686">
        <v>859000.6</v>
      </c>
      <c r="BL686">
        <v>1926016.53</v>
      </c>
    </row>
    <row r="687" spans="1:64">
      <c r="A687" s="77">
        <v>5</v>
      </c>
      <c r="B687" s="78" t="s">
        <v>916</v>
      </c>
      <c r="C687" s="79" t="s">
        <v>917</v>
      </c>
      <c r="D687" s="79">
        <v>5.0999999999999996</v>
      </c>
      <c r="E687" s="78" t="s">
        <v>1839</v>
      </c>
      <c r="F687" s="79"/>
      <c r="G687" s="79"/>
      <c r="H687" s="33">
        <v>5104030205.1040001</v>
      </c>
      <c r="I687" s="31" t="s">
        <v>739</v>
      </c>
      <c r="J687">
        <f t="shared" si="10"/>
        <v>51283850.670000002</v>
      </c>
      <c r="K687">
        <v>72105460.310000002</v>
      </c>
      <c r="L687">
        <v>4805161</v>
      </c>
      <c r="M687">
        <v>10541080.4</v>
      </c>
      <c r="N687">
        <v>33288914.600000001</v>
      </c>
      <c r="O687">
        <v>20597936.800000001</v>
      </c>
      <c r="P687">
        <v>21631937</v>
      </c>
      <c r="Q687">
        <v>12189155.07</v>
      </c>
      <c r="R687">
        <v>10605723</v>
      </c>
      <c r="S687">
        <v>12524752</v>
      </c>
      <c r="T687">
        <v>8531645</v>
      </c>
      <c r="U687">
        <v>8323070.5499999998</v>
      </c>
      <c r="V687">
        <v>7481219.5</v>
      </c>
      <c r="W687">
        <v>51283850.670000002</v>
      </c>
      <c r="X687">
        <v>2459955.35</v>
      </c>
      <c r="Y687">
        <v>2328765.5</v>
      </c>
      <c r="Z687">
        <v>3825789.7</v>
      </c>
      <c r="AA687">
        <v>7081243.3600000003</v>
      </c>
      <c r="AB687">
        <v>5488408.75</v>
      </c>
      <c r="AC687">
        <v>2486050.7400000002</v>
      </c>
      <c r="AD687">
        <v>1248271.1399999999</v>
      </c>
      <c r="AE687">
        <v>169025360.47999999</v>
      </c>
      <c r="AF687">
        <v>4679881.5</v>
      </c>
      <c r="AG687">
        <v>2887608.3</v>
      </c>
      <c r="AH687">
        <v>9552016.5</v>
      </c>
      <c r="AI687">
        <v>8303295.7000000002</v>
      </c>
      <c r="AJ687">
        <v>3319901.5</v>
      </c>
      <c r="AK687">
        <v>10625237.59</v>
      </c>
      <c r="AL687">
        <v>2827182.76</v>
      </c>
      <c r="AM687">
        <v>7557625.6600000001</v>
      </c>
      <c r="AN687">
        <v>6224719</v>
      </c>
      <c r="AO687">
        <v>5528924.6500000004</v>
      </c>
      <c r="AP687">
        <v>4230969.4000000004</v>
      </c>
      <c r="AQ687">
        <v>9973324.0299999993</v>
      </c>
      <c r="AR687">
        <v>2587509.33</v>
      </c>
      <c r="AS687">
        <v>66664761.060000002</v>
      </c>
      <c r="AT687">
        <v>3220354.18</v>
      </c>
      <c r="AU687">
        <v>2505835.7999999998</v>
      </c>
      <c r="AV687">
        <v>9081434.5099999998</v>
      </c>
      <c r="AW687">
        <v>4438091.79</v>
      </c>
      <c r="AX687">
        <v>3278300.35</v>
      </c>
      <c r="AY687">
        <v>3680184.18</v>
      </c>
      <c r="AZ687">
        <v>9730479.6300000008</v>
      </c>
      <c r="BA687">
        <v>2027417.05</v>
      </c>
      <c r="BB687">
        <v>2198154.16</v>
      </c>
      <c r="BC687">
        <v>2573420.7999999998</v>
      </c>
      <c r="BD687">
        <v>1779708.7</v>
      </c>
      <c r="BE687">
        <v>27630629.350000001</v>
      </c>
      <c r="BF687">
        <v>7843709.71</v>
      </c>
      <c r="BG687">
        <v>4120883</v>
      </c>
      <c r="BH687">
        <v>9882704.3900000006</v>
      </c>
      <c r="BI687">
        <v>2155967.5</v>
      </c>
      <c r="BJ687">
        <v>6105095.5499999998</v>
      </c>
      <c r="BK687">
        <v>5649315.1399999997</v>
      </c>
      <c r="BL687">
        <v>2627119.2999999998</v>
      </c>
    </row>
    <row r="688" spans="1:64">
      <c r="A688" s="77">
        <v>5</v>
      </c>
      <c r="B688" s="78" t="s">
        <v>916</v>
      </c>
      <c r="C688" s="79" t="s">
        <v>917</v>
      </c>
      <c r="D688" s="79">
        <v>5.0999999999999996</v>
      </c>
      <c r="E688" s="78" t="s">
        <v>1752</v>
      </c>
      <c r="F688" s="79"/>
      <c r="G688" s="79"/>
      <c r="H688" s="33">
        <v>5104030205.1120005</v>
      </c>
      <c r="I688" s="31" t="s">
        <v>740</v>
      </c>
      <c r="J688">
        <f t="shared" si="10"/>
        <v>5426371.3399999999</v>
      </c>
      <c r="K688">
        <v>1042978.54</v>
      </c>
      <c r="L688">
        <v>1700</v>
      </c>
      <c r="M688">
        <v>763505</v>
      </c>
      <c r="O688">
        <v>3380398.48</v>
      </c>
      <c r="P688">
        <v>1963048</v>
      </c>
      <c r="Q688">
        <v>942159.5</v>
      </c>
      <c r="R688">
        <v>768790</v>
      </c>
      <c r="S688">
        <v>574206</v>
      </c>
      <c r="T688">
        <v>572958</v>
      </c>
      <c r="U688">
        <v>549610</v>
      </c>
      <c r="W688">
        <v>5426371.3399999999</v>
      </c>
      <c r="Y688">
        <v>291362</v>
      </c>
      <c r="Z688">
        <v>8000</v>
      </c>
      <c r="AA688">
        <v>806125.18</v>
      </c>
      <c r="AB688">
        <v>680336</v>
      </c>
      <c r="AE688">
        <v>20786072</v>
      </c>
      <c r="AG688">
        <v>1698447</v>
      </c>
      <c r="AH688">
        <v>1249249.5</v>
      </c>
      <c r="AI688">
        <v>134125.85</v>
      </c>
      <c r="AJ688">
        <v>719697.5</v>
      </c>
      <c r="AK688">
        <v>4293999.32</v>
      </c>
      <c r="AL688">
        <v>2973324.96</v>
      </c>
      <c r="AM688">
        <v>1392685</v>
      </c>
      <c r="AN688">
        <v>795620.25</v>
      </c>
      <c r="AO688">
        <v>3320159.8</v>
      </c>
      <c r="AP688">
        <v>515710</v>
      </c>
      <c r="AQ688">
        <v>31955</v>
      </c>
      <c r="AR688">
        <v>7390</v>
      </c>
      <c r="AS688">
        <v>12735727.449999999</v>
      </c>
      <c r="AT688">
        <v>783469.5</v>
      </c>
      <c r="AU688">
        <v>22358</v>
      </c>
      <c r="AV688">
        <v>2359951.16</v>
      </c>
      <c r="AW688">
        <v>214006</v>
      </c>
      <c r="AY688">
        <v>90100</v>
      </c>
      <c r="AZ688">
        <v>1961572.3</v>
      </c>
      <c r="BC688">
        <v>5141</v>
      </c>
      <c r="BD688">
        <v>20590</v>
      </c>
      <c r="BE688">
        <v>5625475.5</v>
      </c>
      <c r="BF688">
        <v>1325015.8600000001</v>
      </c>
      <c r="BG688">
        <v>1142901</v>
      </c>
      <c r="BH688">
        <v>2214154.5499999998</v>
      </c>
      <c r="BI688">
        <v>34886</v>
      </c>
      <c r="BJ688">
        <v>3484567</v>
      </c>
      <c r="BK688">
        <v>1430357</v>
      </c>
      <c r="BL688">
        <v>670801</v>
      </c>
    </row>
    <row r="689" spans="1:64">
      <c r="A689" s="77">
        <v>5</v>
      </c>
      <c r="B689" s="78" t="s">
        <v>916</v>
      </c>
      <c r="C689" s="79" t="s">
        <v>917</v>
      </c>
      <c r="D689" s="79">
        <v>5.0999999999999996</v>
      </c>
      <c r="E689" s="78" t="s">
        <v>1752</v>
      </c>
      <c r="F689" s="79"/>
      <c r="G689" s="79"/>
      <c r="H689" s="30">
        <v>5104030205.1129999</v>
      </c>
      <c r="I689" s="31" t="s">
        <v>741</v>
      </c>
      <c r="J689">
        <f t="shared" si="10"/>
        <v>619335</v>
      </c>
      <c r="K689">
        <v>6853990</v>
      </c>
      <c r="M689">
        <v>191800</v>
      </c>
      <c r="N689">
        <v>328850</v>
      </c>
      <c r="O689">
        <v>950010</v>
      </c>
      <c r="P689">
        <v>328090</v>
      </c>
      <c r="Q689">
        <v>195590</v>
      </c>
      <c r="R689">
        <v>127610</v>
      </c>
      <c r="S689">
        <v>125090</v>
      </c>
      <c r="T689">
        <v>139410</v>
      </c>
      <c r="V689">
        <v>377100</v>
      </c>
      <c r="W689">
        <v>619335</v>
      </c>
      <c r="X689">
        <v>135350</v>
      </c>
      <c r="Y689">
        <v>245355</v>
      </c>
      <c r="Z689">
        <v>78900</v>
      </c>
      <c r="AA689">
        <v>196970</v>
      </c>
      <c r="AB689">
        <v>126630</v>
      </c>
      <c r="AC689">
        <v>80800</v>
      </c>
      <c r="AE689">
        <v>10257676</v>
      </c>
      <c r="AG689">
        <v>96675</v>
      </c>
      <c r="AH689">
        <v>852250</v>
      </c>
      <c r="AI689">
        <v>137721</v>
      </c>
      <c r="AJ689">
        <v>63830</v>
      </c>
      <c r="AK689">
        <v>679579</v>
      </c>
      <c r="AL689">
        <v>146820</v>
      </c>
      <c r="AM689">
        <v>233465</v>
      </c>
      <c r="AP689">
        <v>55300</v>
      </c>
      <c r="AQ689">
        <v>54720</v>
      </c>
      <c r="AS689">
        <v>414576</v>
      </c>
      <c r="AT689">
        <v>245380</v>
      </c>
      <c r="AU689">
        <v>237180</v>
      </c>
      <c r="AV689">
        <v>1676050</v>
      </c>
      <c r="AW689">
        <v>230340</v>
      </c>
      <c r="AX689">
        <v>162774</v>
      </c>
      <c r="AY689">
        <v>197245</v>
      </c>
      <c r="AZ689">
        <v>805478</v>
      </c>
      <c r="BA689">
        <v>187050</v>
      </c>
      <c r="BC689">
        <v>56550</v>
      </c>
      <c r="BD689">
        <v>153574.88</v>
      </c>
      <c r="BE689">
        <v>455800</v>
      </c>
      <c r="BF689">
        <v>109900</v>
      </c>
      <c r="BG689">
        <v>22060</v>
      </c>
      <c r="BH689">
        <v>16060</v>
      </c>
      <c r="BI689">
        <v>46450</v>
      </c>
      <c r="BJ689">
        <v>16800</v>
      </c>
      <c r="BK689">
        <v>107940</v>
      </c>
      <c r="BL689">
        <v>94495</v>
      </c>
    </row>
    <row r="690" spans="1:64">
      <c r="A690" s="77">
        <v>5</v>
      </c>
      <c r="B690" s="78" t="s">
        <v>916</v>
      </c>
      <c r="C690" s="79" t="s">
        <v>917</v>
      </c>
      <c r="D690" s="79">
        <v>5.0999999999999996</v>
      </c>
      <c r="E690" s="78" t="s">
        <v>1846</v>
      </c>
      <c r="F690" s="79"/>
      <c r="G690" s="79"/>
      <c r="H690" s="30">
        <v>5104030205.1169996</v>
      </c>
      <c r="I690" s="32" t="s">
        <v>742</v>
      </c>
      <c r="J690">
        <f t="shared" si="10"/>
        <v>894291.12</v>
      </c>
      <c r="K690">
        <v>5935870.4100000001</v>
      </c>
      <c r="L690">
        <v>235989.01</v>
      </c>
      <c r="M690">
        <v>106356.01</v>
      </c>
      <c r="N690">
        <v>710192.6</v>
      </c>
      <c r="O690">
        <v>460308.95</v>
      </c>
      <c r="P690">
        <v>318540.33</v>
      </c>
      <c r="Q690">
        <v>339330.35</v>
      </c>
      <c r="R690">
        <v>243189.08</v>
      </c>
      <c r="S690">
        <v>301126.62</v>
      </c>
      <c r="T690">
        <v>67106.460000000006</v>
      </c>
      <c r="U690">
        <v>102151.79</v>
      </c>
      <c r="V690">
        <v>142264.35</v>
      </c>
      <c r="W690">
        <v>894291.12</v>
      </c>
      <c r="X690">
        <v>131825.69</v>
      </c>
      <c r="Y690">
        <v>357030.11</v>
      </c>
      <c r="Z690">
        <v>222490.26</v>
      </c>
      <c r="AA690">
        <v>1812058.86</v>
      </c>
      <c r="AB690">
        <v>490376.21</v>
      </c>
      <c r="AC690">
        <v>147714.92000000001</v>
      </c>
      <c r="AD690">
        <v>116694.14</v>
      </c>
      <c r="AE690">
        <v>3035221.81</v>
      </c>
      <c r="AF690">
        <v>707370.92</v>
      </c>
      <c r="AG690">
        <v>103298.12</v>
      </c>
      <c r="AH690">
        <v>461004.29</v>
      </c>
      <c r="AI690">
        <v>166111.29999999999</v>
      </c>
      <c r="AJ690">
        <v>190703.8</v>
      </c>
      <c r="AK690">
        <v>860106.65</v>
      </c>
      <c r="AL690">
        <v>493940.03</v>
      </c>
      <c r="AM690">
        <v>328497.01</v>
      </c>
      <c r="AN690">
        <v>329981.65000000002</v>
      </c>
      <c r="AO690">
        <v>653537.56000000006</v>
      </c>
      <c r="AP690">
        <v>342127.31</v>
      </c>
      <c r="AQ690">
        <v>680295.85</v>
      </c>
      <c r="AR690">
        <v>178026.4</v>
      </c>
      <c r="AS690">
        <v>1241341.33</v>
      </c>
      <c r="AT690">
        <v>402550.9</v>
      </c>
      <c r="AU690">
        <v>447834.89</v>
      </c>
      <c r="AV690">
        <v>927518.94</v>
      </c>
      <c r="AW690">
        <v>320260.26</v>
      </c>
      <c r="AX690">
        <v>570030.77</v>
      </c>
      <c r="AY690">
        <v>170421.74</v>
      </c>
      <c r="AZ690">
        <v>825085.53</v>
      </c>
      <c r="BA690">
        <v>55599.47</v>
      </c>
      <c r="BB690">
        <v>170333.41</v>
      </c>
      <c r="BC690">
        <v>82961.850000000006</v>
      </c>
      <c r="BD690">
        <v>173867.46</v>
      </c>
      <c r="BE690">
        <v>874785.47</v>
      </c>
      <c r="BF690">
        <v>1496929.84</v>
      </c>
      <c r="BG690">
        <v>287796.32</v>
      </c>
      <c r="BH690">
        <v>671709.54</v>
      </c>
      <c r="BI690">
        <v>157265.35</v>
      </c>
      <c r="BJ690">
        <v>548206</v>
      </c>
      <c r="BK690">
        <v>421172.11</v>
      </c>
      <c r="BL690">
        <v>177661.9</v>
      </c>
    </row>
    <row r="691" spans="1:64">
      <c r="A691" s="77">
        <v>5</v>
      </c>
      <c r="B691" s="78" t="s">
        <v>916</v>
      </c>
      <c r="C691" s="79" t="s">
        <v>917</v>
      </c>
      <c r="D691" s="79">
        <v>5.0999999999999996</v>
      </c>
      <c r="E691" s="78" t="s">
        <v>1832</v>
      </c>
      <c r="F691" s="79"/>
      <c r="G691" s="79"/>
      <c r="H691" s="30">
        <v>5104030205.118</v>
      </c>
      <c r="I691" s="32" t="s">
        <v>743</v>
      </c>
      <c r="J691">
        <f t="shared" si="10"/>
        <v>57235.37</v>
      </c>
      <c r="K691">
        <v>313120</v>
      </c>
      <c r="S691">
        <v>23850</v>
      </c>
      <c r="U691">
        <v>10810</v>
      </c>
      <c r="W691">
        <v>57235.37</v>
      </c>
      <c r="AF691">
        <v>44980</v>
      </c>
      <c r="AH691">
        <v>27700</v>
      </c>
      <c r="AQ691">
        <v>9228</v>
      </c>
      <c r="BE691">
        <v>43656</v>
      </c>
      <c r="BI691">
        <v>11490</v>
      </c>
    </row>
    <row r="692" spans="1:64">
      <c r="A692" s="77">
        <v>5</v>
      </c>
      <c r="B692" s="78" t="s">
        <v>916</v>
      </c>
      <c r="C692" s="79" t="s">
        <v>917</v>
      </c>
      <c r="D692" s="79">
        <v>5.0999999999999996</v>
      </c>
      <c r="E692" s="78" t="s">
        <v>1752</v>
      </c>
      <c r="F692" s="79"/>
      <c r="G692" s="79"/>
      <c r="H692" s="33">
        <v>5104030206.1009998</v>
      </c>
      <c r="I692" s="31" t="s">
        <v>744</v>
      </c>
      <c r="J692">
        <f t="shared" si="10"/>
        <v>1271418</v>
      </c>
      <c r="K692">
        <v>4015707.8</v>
      </c>
      <c r="L692">
        <v>350443</v>
      </c>
      <c r="M692">
        <v>665991.19999999995</v>
      </c>
      <c r="N692">
        <v>1145465</v>
      </c>
      <c r="O692">
        <v>617870</v>
      </c>
      <c r="P692">
        <v>688455</v>
      </c>
      <c r="Q692">
        <v>897080</v>
      </c>
      <c r="R692">
        <v>1155169.1499999999</v>
      </c>
      <c r="S692">
        <v>298314</v>
      </c>
      <c r="T692">
        <v>573669.88</v>
      </c>
      <c r="U692">
        <v>455688</v>
      </c>
      <c r="V692">
        <v>634470</v>
      </c>
      <c r="W692">
        <v>1271418</v>
      </c>
      <c r="X692">
        <v>69292.5</v>
      </c>
      <c r="Z692">
        <v>312980</v>
      </c>
      <c r="AA692">
        <v>20280</v>
      </c>
      <c r="AB692">
        <v>645019</v>
      </c>
      <c r="AE692">
        <v>7129937.1500000004</v>
      </c>
      <c r="AF692">
        <v>159310</v>
      </c>
      <c r="AG692">
        <v>146725</v>
      </c>
      <c r="AH692">
        <v>891696.32</v>
      </c>
      <c r="AI692">
        <v>798813.5</v>
      </c>
      <c r="AJ692">
        <v>274416</v>
      </c>
      <c r="AK692">
        <v>961318</v>
      </c>
      <c r="AL692">
        <v>313440</v>
      </c>
      <c r="AM692">
        <v>1357619.83</v>
      </c>
      <c r="AN692">
        <v>207412</v>
      </c>
      <c r="AO692">
        <v>736865.95</v>
      </c>
      <c r="AP692">
        <v>333946.28000000003</v>
      </c>
      <c r="AQ692">
        <v>531881.69999999995</v>
      </c>
      <c r="AR692">
        <v>257102</v>
      </c>
      <c r="AS692">
        <v>2667925.7000000002</v>
      </c>
      <c r="AT692">
        <v>845875</v>
      </c>
      <c r="AU692">
        <v>146960</v>
      </c>
      <c r="AV692">
        <v>1070433</v>
      </c>
      <c r="AW692">
        <v>514267</v>
      </c>
      <c r="AZ692">
        <v>615272.5</v>
      </c>
      <c r="BA692">
        <v>311250</v>
      </c>
      <c r="BB692">
        <v>311022</v>
      </c>
      <c r="BD692">
        <v>91189</v>
      </c>
      <c r="BE692">
        <v>957577.61</v>
      </c>
      <c r="BF692">
        <v>480752.3</v>
      </c>
      <c r="BG692">
        <v>280984</v>
      </c>
      <c r="BH692">
        <v>443858</v>
      </c>
      <c r="BI692">
        <v>56050</v>
      </c>
      <c r="BJ692">
        <v>1040974.4</v>
      </c>
      <c r="BK692">
        <v>463569</v>
      </c>
      <c r="BL692">
        <v>120550</v>
      </c>
    </row>
    <row r="693" spans="1:64">
      <c r="A693" s="77">
        <v>5</v>
      </c>
      <c r="B693" s="78" t="s">
        <v>916</v>
      </c>
      <c r="C693" s="79" t="s">
        <v>917</v>
      </c>
      <c r="D693" s="79">
        <v>5.0999999999999996</v>
      </c>
      <c r="E693" s="78" t="s">
        <v>1743</v>
      </c>
      <c r="F693" s="79"/>
      <c r="G693" s="79"/>
      <c r="H693" s="33">
        <v>5104030207.1009998</v>
      </c>
      <c r="I693" s="31" t="s">
        <v>745</v>
      </c>
      <c r="J693">
        <f t="shared" si="10"/>
        <v>0</v>
      </c>
      <c r="P693">
        <v>380524.52</v>
      </c>
      <c r="V693">
        <v>10200</v>
      </c>
      <c r="AA693">
        <v>37050</v>
      </c>
      <c r="AE693">
        <v>275518.40999999997</v>
      </c>
      <c r="AH693">
        <v>5075</v>
      </c>
      <c r="AJ693">
        <v>4300</v>
      </c>
      <c r="AM693">
        <v>7200</v>
      </c>
      <c r="AN693">
        <v>12600</v>
      </c>
      <c r="AT693">
        <v>88161</v>
      </c>
      <c r="AX693">
        <v>43512</v>
      </c>
      <c r="AY693">
        <v>14700</v>
      </c>
      <c r="BB693">
        <v>115250</v>
      </c>
      <c r="BF693">
        <v>0</v>
      </c>
    </row>
    <row r="694" spans="1:64">
      <c r="A694" s="77">
        <v>5</v>
      </c>
      <c r="B694" s="78" t="s">
        <v>916</v>
      </c>
      <c r="C694" s="79" t="s">
        <v>917</v>
      </c>
      <c r="D694" s="79">
        <v>5.0999999999999996</v>
      </c>
      <c r="E694" s="78" t="s">
        <v>1743</v>
      </c>
      <c r="F694" s="79"/>
      <c r="G694" s="79"/>
      <c r="H694" s="33">
        <v>5104030208.1009998</v>
      </c>
      <c r="I694" s="31" t="s">
        <v>746</v>
      </c>
      <c r="J694">
        <f t="shared" si="10"/>
        <v>0</v>
      </c>
      <c r="AB694">
        <v>76000</v>
      </c>
      <c r="AN694">
        <v>2100</v>
      </c>
      <c r="BD694">
        <v>1900</v>
      </c>
    </row>
    <row r="695" spans="1:64">
      <c r="A695" s="77">
        <v>5</v>
      </c>
      <c r="B695" s="78" t="s">
        <v>916</v>
      </c>
      <c r="C695" s="79" t="s">
        <v>917</v>
      </c>
      <c r="D695" s="79">
        <v>5.0999999999999996</v>
      </c>
      <c r="E695" s="78" t="s">
        <v>1743</v>
      </c>
      <c r="F695" s="79"/>
      <c r="G695" s="79"/>
      <c r="H695" s="30">
        <v>5104030210.1009998</v>
      </c>
      <c r="I695" s="32" t="s">
        <v>747</v>
      </c>
      <c r="J695">
        <f t="shared" si="10"/>
        <v>0</v>
      </c>
      <c r="AE695">
        <v>72000</v>
      </c>
      <c r="AI695">
        <v>40000</v>
      </c>
      <c r="AT695">
        <v>194400</v>
      </c>
    </row>
    <row r="696" spans="1:64">
      <c r="A696" s="77">
        <v>5</v>
      </c>
      <c r="B696" s="78" t="s">
        <v>916</v>
      </c>
      <c r="C696" s="79" t="s">
        <v>917</v>
      </c>
      <c r="D696" s="79">
        <v>5.0999999999999996</v>
      </c>
      <c r="E696" s="78" t="s">
        <v>1743</v>
      </c>
      <c r="F696" s="79"/>
      <c r="G696" s="79"/>
      <c r="H696" s="33">
        <v>5104030212.1009998</v>
      </c>
      <c r="I696" s="31" t="s">
        <v>748</v>
      </c>
      <c r="J696">
        <f t="shared" si="10"/>
        <v>0</v>
      </c>
      <c r="K696">
        <v>14623786</v>
      </c>
      <c r="O696">
        <v>499200</v>
      </c>
      <c r="P696">
        <v>998400</v>
      </c>
      <c r="R696">
        <v>499200</v>
      </c>
      <c r="S696">
        <v>3000</v>
      </c>
      <c r="U696">
        <v>173570.99</v>
      </c>
      <c r="X696">
        <v>15836</v>
      </c>
      <c r="Y696">
        <v>1650</v>
      </c>
      <c r="AA696">
        <v>281648.40000000002</v>
      </c>
      <c r="AB696">
        <v>804272.07</v>
      </c>
      <c r="AC696">
        <v>2000</v>
      </c>
      <c r="AD696">
        <v>70491.5</v>
      </c>
      <c r="AE696">
        <v>28287208</v>
      </c>
      <c r="AG696">
        <v>16170</v>
      </c>
      <c r="AH696">
        <v>165570.38</v>
      </c>
      <c r="AM696">
        <v>55931.24</v>
      </c>
      <c r="AO696">
        <v>36000</v>
      </c>
      <c r="AQ696">
        <v>100880</v>
      </c>
      <c r="AS696">
        <v>3489600</v>
      </c>
      <c r="AT696">
        <v>64500</v>
      </c>
      <c r="AV696">
        <v>685600</v>
      </c>
      <c r="AY696">
        <v>1500</v>
      </c>
      <c r="BB696">
        <v>50000</v>
      </c>
      <c r="BC696">
        <v>27427.5</v>
      </c>
      <c r="BD696">
        <v>42942.400000000001</v>
      </c>
      <c r="BE696">
        <v>9631660.0099999998</v>
      </c>
      <c r="BI696">
        <v>1833.33</v>
      </c>
      <c r="BJ696">
        <v>493720.35</v>
      </c>
      <c r="BK696">
        <v>740893.76</v>
      </c>
    </row>
    <row r="697" spans="1:64">
      <c r="A697" s="77">
        <v>5</v>
      </c>
      <c r="B697" s="78" t="s">
        <v>916</v>
      </c>
      <c r="C697" s="79" t="s">
        <v>917</v>
      </c>
      <c r="D697" s="79">
        <v>5.0999999999999996</v>
      </c>
      <c r="E697" s="78" t="s">
        <v>1743</v>
      </c>
      <c r="F697" s="79"/>
      <c r="G697" s="79"/>
      <c r="H697" s="30">
        <v>5104030217.1009998</v>
      </c>
      <c r="I697" s="31" t="s">
        <v>749</v>
      </c>
      <c r="J697">
        <f t="shared" si="10"/>
        <v>0</v>
      </c>
    </row>
    <row r="698" spans="1:64">
      <c r="A698" s="77">
        <v>5</v>
      </c>
      <c r="B698" s="78" t="s">
        <v>916</v>
      </c>
      <c r="C698" s="79" t="s">
        <v>917</v>
      </c>
      <c r="D698" s="79">
        <v>5.0999999999999996</v>
      </c>
      <c r="E698" s="78" t="s">
        <v>1858</v>
      </c>
      <c r="F698" s="79"/>
      <c r="G698" s="79"/>
      <c r="H698" s="33">
        <v>5104030218.1009998</v>
      </c>
      <c r="I698" s="31" t="s">
        <v>750</v>
      </c>
      <c r="J698">
        <f t="shared" si="10"/>
        <v>0</v>
      </c>
      <c r="AE698">
        <v>25741344.969999999</v>
      </c>
      <c r="BL698">
        <v>12.4</v>
      </c>
    </row>
    <row r="699" spans="1:64">
      <c r="A699" s="77">
        <v>5</v>
      </c>
      <c r="B699" s="78" t="s">
        <v>916</v>
      </c>
      <c r="C699" s="79" t="s">
        <v>917</v>
      </c>
      <c r="D699" s="79">
        <v>5.0999999999999996</v>
      </c>
      <c r="E699" s="78" t="s">
        <v>1743</v>
      </c>
      <c r="F699" s="79"/>
      <c r="G699" s="79"/>
      <c r="H699" s="33">
        <v>5104030219.1009998</v>
      </c>
      <c r="I699" s="31" t="s">
        <v>751</v>
      </c>
      <c r="J699">
        <f t="shared" si="10"/>
        <v>0</v>
      </c>
      <c r="AB699">
        <v>54440</v>
      </c>
      <c r="BF699">
        <v>18000</v>
      </c>
    </row>
    <row r="700" spans="1:64">
      <c r="A700" s="77">
        <v>5</v>
      </c>
      <c r="B700" s="78" t="s">
        <v>916</v>
      </c>
      <c r="C700" s="79" t="s">
        <v>917</v>
      </c>
      <c r="D700" s="79">
        <v>5.0999999999999996</v>
      </c>
      <c r="E700" s="78" t="s">
        <v>1743</v>
      </c>
      <c r="F700" s="79"/>
      <c r="G700" s="79"/>
      <c r="H700" s="33">
        <v>5104030220.1009998</v>
      </c>
      <c r="I700" s="31" t="s">
        <v>752</v>
      </c>
      <c r="J700">
        <f t="shared" si="10"/>
        <v>0</v>
      </c>
    </row>
    <row r="701" spans="1:64">
      <c r="A701" s="77">
        <v>5</v>
      </c>
      <c r="B701" s="78" t="s">
        <v>916</v>
      </c>
      <c r="C701" s="79" t="s">
        <v>917</v>
      </c>
      <c r="D701" s="79">
        <v>5.0999999999999996</v>
      </c>
      <c r="E701" s="78" t="s">
        <v>1858</v>
      </c>
      <c r="F701" s="79"/>
      <c r="G701" s="79"/>
      <c r="H701" s="33">
        <v>5104030299.1020002</v>
      </c>
      <c r="I701" s="31" t="s">
        <v>753</v>
      </c>
      <c r="J701">
        <f t="shared" si="10"/>
        <v>38550</v>
      </c>
      <c r="L701">
        <v>605120</v>
      </c>
      <c r="O701">
        <v>134800</v>
      </c>
      <c r="Q701">
        <v>373085.2</v>
      </c>
      <c r="U701">
        <v>330620</v>
      </c>
      <c r="V701">
        <v>20400</v>
      </c>
      <c r="W701">
        <v>38550</v>
      </c>
      <c r="X701">
        <v>149110</v>
      </c>
      <c r="Z701">
        <v>198390</v>
      </c>
      <c r="AC701">
        <v>31873.16</v>
      </c>
      <c r="AE701">
        <v>1322830</v>
      </c>
      <c r="AF701">
        <v>245870</v>
      </c>
      <c r="AG701">
        <v>1154041.68</v>
      </c>
      <c r="AI701">
        <v>693163.36</v>
      </c>
      <c r="AJ701">
        <v>887657</v>
      </c>
      <c r="AK701">
        <v>531000</v>
      </c>
      <c r="AL701">
        <v>27118.42</v>
      </c>
      <c r="AM701">
        <v>513453</v>
      </c>
      <c r="AN701">
        <v>2333872.77</v>
      </c>
      <c r="AO701">
        <v>304455</v>
      </c>
      <c r="AP701">
        <v>325875</v>
      </c>
      <c r="AS701">
        <v>87282</v>
      </c>
      <c r="AT701">
        <v>376685.5</v>
      </c>
      <c r="AU701">
        <v>195525</v>
      </c>
      <c r="AV701">
        <v>1216764</v>
      </c>
      <c r="AW701">
        <v>421837.95</v>
      </c>
      <c r="AY701">
        <v>332170</v>
      </c>
      <c r="BA701">
        <v>396660</v>
      </c>
      <c r="BB701">
        <v>85527.28</v>
      </c>
      <c r="BC701">
        <v>336254</v>
      </c>
      <c r="BD701">
        <v>525052.12</v>
      </c>
      <c r="BK701">
        <v>106870</v>
      </c>
    </row>
    <row r="702" spans="1:64">
      <c r="A702" s="77">
        <v>5</v>
      </c>
      <c r="B702" s="78" t="s">
        <v>916</v>
      </c>
      <c r="C702" s="79" t="s">
        <v>917</v>
      </c>
      <c r="D702" s="79">
        <v>5.0999999999999996</v>
      </c>
      <c r="E702" s="78" t="s">
        <v>1858</v>
      </c>
      <c r="F702" s="79"/>
      <c r="G702" s="79"/>
      <c r="H702" s="30">
        <v>5104030299.1029997</v>
      </c>
      <c r="I702" s="32" t="s">
        <v>754</v>
      </c>
      <c r="J702">
        <f t="shared" si="10"/>
        <v>39924</v>
      </c>
      <c r="L702">
        <v>14600</v>
      </c>
      <c r="M702">
        <v>4840</v>
      </c>
      <c r="N702">
        <v>105448</v>
      </c>
      <c r="P702">
        <v>125330</v>
      </c>
      <c r="R702">
        <v>211330</v>
      </c>
      <c r="S702">
        <v>44830</v>
      </c>
      <c r="T702">
        <v>291530</v>
      </c>
      <c r="U702">
        <v>199700</v>
      </c>
      <c r="W702">
        <v>39924</v>
      </c>
      <c r="X702">
        <v>237286</v>
      </c>
      <c r="Z702">
        <v>261228</v>
      </c>
      <c r="AB702">
        <v>176230</v>
      </c>
      <c r="AC702">
        <v>111950</v>
      </c>
      <c r="AD702">
        <v>45454</v>
      </c>
      <c r="AE702">
        <v>439488</v>
      </c>
      <c r="AG702">
        <v>6000</v>
      </c>
      <c r="AH702">
        <v>99900</v>
      </c>
      <c r="AJ702">
        <v>24800</v>
      </c>
      <c r="AM702">
        <v>9973.5</v>
      </c>
      <c r="AS702">
        <v>212225</v>
      </c>
      <c r="AT702">
        <v>60000</v>
      </c>
      <c r="AV702">
        <v>16150</v>
      </c>
      <c r="AX702">
        <v>125950</v>
      </c>
      <c r="AY702">
        <v>11000</v>
      </c>
      <c r="AZ702">
        <v>2400</v>
      </c>
      <c r="BE702">
        <v>50000</v>
      </c>
      <c r="BH702">
        <v>363010.25</v>
      </c>
      <c r="BI702">
        <v>131794</v>
      </c>
      <c r="BJ702">
        <v>124040</v>
      </c>
      <c r="BK702">
        <v>263210</v>
      </c>
      <c r="BL702">
        <v>7536</v>
      </c>
    </row>
    <row r="703" spans="1:64">
      <c r="A703" s="77">
        <v>5</v>
      </c>
      <c r="B703" s="78" t="s">
        <v>916</v>
      </c>
      <c r="C703" s="79" t="s">
        <v>917</v>
      </c>
      <c r="D703" s="79">
        <v>5.0999999999999996</v>
      </c>
      <c r="E703" s="78" t="s">
        <v>1858</v>
      </c>
      <c r="F703" s="79"/>
      <c r="G703" s="79"/>
      <c r="H703" s="33">
        <v>5104030299.1040001</v>
      </c>
      <c r="I703" s="31" t="s">
        <v>755</v>
      </c>
      <c r="J703">
        <f t="shared" si="10"/>
        <v>0</v>
      </c>
      <c r="K703">
        <v>15020</v>
      </c>
      <c r="O703">
        <v>78184.59</v>
      </c>
      <c r="X703">
        <v>26000</v>
      </c>
      <c r="Y703">
        <v>6600</v>
      </c>
      <c r="AA703">
        <v>48895</v>
      </c>
      <c r="AE703">
        <v>1400</v>
      </c>
      <c r="AH703">
        <v>22000</v>
      </c>
      <c r="AM703">
        <v>176100</v>
      </c>
      <c r="AQ703">
        <v>684</v>
      </c>
      <c r="AV703">
        <v>486881.25</v>
      </c>
      <c r="AX703">
        <v>660373</v>
      </c>
      <c r="BC703">
        <v>24745</v>
      </c>
      <c r="BD703">
        <v>92850</v>
      </c>
      <c r="BE703">
        <v>1500</v>
      </c>
      <c r="BF703">
        <v>808976.42</v>
      </c>
      <c r="BI703">
        <v>192642.49</v>
      </c>
    </row>
    <row r="704" spans="1:64">
      <c r="A704" s="77">
        <v>5</v>
      </c>
      <c r="B704" s="78" t="s">
        <v>916</v>
      </c>
      <c r="C704" s="79" t="s">
        <v>917</v>
      </c>
      <c r="D704" s="79">
        <v>5.0999999999999996</v>
      </c>
      <c r="E704" s="78" t="s">
        <v>1858</v>
      </c>
      <c r="F704" s="79"/>
      <c r="G704" s="79"/>
      <c r="H704" s="30">
        <v>5104030299.1049995</v>
      </c>
      <c r="I704" s="32" t="s">
        <v>756</v>
      </c>
      <c r="J704">
        <f t="shared" si="10"/>
        <v>345758</v>
      </c>
      <c r="K704">
        <v>10282982.76</v>
      </c>
      <c r="L704">
        <v>1099252</v>
      </c>
      <c r="M704">
        <v>892228</v>
      </c>
      <c r="N704">
        <v>2244338.66</v>
      </c>
      <c r="O704">
        <v>1819120</v>
      </c>
      <c r="P704">
        <v>663700</v>
      </c>
      <c r="Q704">
        <v>318885</v>
      </c>
      <c r="R704">
        <v>1348755</v>
      </c>
      <c r="S704">
        <v>1795190.37</v>
      </c>
      <c r="T704">
        <v>821134</v>
      </c>
      <c r="U704">
        <v>777483.37</v>
      </c>
      <c r="V704">
        <v>1606150</v>
      </c>
      <c r="W704">
        <v>345758</v>
      </c>
      <c r="Y704">
        <v>10950</v>
      </c>
      <c r="Z704">
        <v>5000</v>
      </c>
      <c r="AA704">
        <v>621102</v>
      </c>
      <c r="AB704">
        <v>144133</v>
      </c>
      <c r="AC704">
        <v>247861</v>
      </c>
      <c r="AD704">
        <v>92000</v>
      </c>
      <c r="AE704">
        <v>4234134.4000000004</v>
      </c>
      <c r="AG704">
        <v>615310</v>
      </c>
      <c r="AH704">
        <v>1557438</v>
      </c>
      <c r="AI704">
        <v>218430</v>
      </c>
      <c r="AJ704">
        <v>1098826</v>
      </c>
      <c r="AK704">
        <v>867906.75</v>
      </c>
      <c r="AL704">
        <v>2843969.15</v>
      </c>
      <c r="AM704">
        <v>830290</v>
      </c>
      <c r="AN704">
        <v>213730</v>
      </c>
      <c r="AO704">
        <v>371460</v>
      </c>
      <c r="AP704">
        <v>306595.3</v>
      </c>
      <c r="AQ704">
        <v>604410</v>
      </c>
      <c r="AR704">
        <v>374275</v>
      </c>
      <c r="AS704">
        <v>2837849.51</v>
      </c>
      <c r="AT704">
        <v>37550</v>
      </c>
      <c r="AU704">
        <v>84546</v>
      </c>
      <c r="AW704">
        <v>89180</v>
      </c>
      <c r="AX704">
        <v>150995</v>
      </c>
      <c r="AY704">
        <v>4600</v>
      </c>
      <c r="AZ704">
        <v>341440</v>
      </c>
      <c r="BA704">
        <v>371000</v>
      </c>
      <c r="BB704">
        <v>411456</v>
      </c>
      <c r="BD704">
        <v>40374.79</v>
      </c>
      <c r="BE704">
        <v>941497</v>
      </c>
      <c r="BF704">
        <v>183258.8</v>
      </c>
      <c r="BG704">
        <v>133900</v>
      </c>
      <c r="BH704">
        <v>183397</v>
      </c>
      <c r="BI704">
        <v>254423</v>
      </c>
      <c r="BJ704">
        <v>111690</v>
      </c>
      <c r="BK704">
        <v>109424</v>
      </c>
      <c r="BL704">
        <v>147030</v>
      </c>
    </row>
    <row r="705" spans="1:64">
      <c r="A705" s="77">
        <v>5</v>
      </c>
      <c r="B705" s="78" t="s">
        <v>916</v>
      </c>
      <c r="C705" s="79" t="s">
        <v>917</v>
      </c>
      <c r="D705" s="79">
        <v>5.0999999999999996</v>
      </c>
      <c r="E705" s="78" t="s">
        <v>1858</v>
      </c>
      <c r="F705" s="79"/>
      <c r="G705" s="79"/>
      <c r="H705" s="30">
        <v>5104030299.2019997</v>
      </c>
      <c r="I705" s="32" t="s">
        <v>757</v>
      </c>
      <c r="J705">
        <f t="shared" si="10"/>
        <v>251559.05</v>
      </c>
      <c r="K705">
        <v>8709324.4100000001</v>
      </c>
      <c r="L705">
        <v>3764251.31</v>
      </c>
      <c r="M705">
        <v>8600109.8800000008</v>
      </c>
      <c r="N705">
        <v>9078837.25</v>
      </c>
      <c r="O705">
        <v>12362197.810000001</v>
      </c>
      <c r="P705">
        <v>13614351.01</v>
      </c>
      <c r="Q705">
        <v>13503332.640000001</v>
      </c>
      <c r="R705">
        <v>7095207.7699999996</v>
      </c>
      <c r="S705">
        <v>4329849.07</v>
      </c>
      <c r="T705">
        <v>6139640.0300000003</v>
      </c>
      <c r="U705">
        <v>4677675.83</v>
      </c>
      <c r="V705">
        <v>6549448.5800000001</v>
      </c>
      <c r="W705">
        <v>251559.05</v>
      </c>
      <c r="X705">
        <v>5412789.75</v>
      </c>
      <c r="Y705">
        <v>4790851.54</v>
      </c>
      <c r="Z705">
        <v>4904714.04</v>
      </c>
      <c r="AA705">
        <v>8301013.0599999996</v>
      </c>
      <c r="AB705">
        <v>11681575.85</v>
      </c>
      <c r="AC705">
        <v>2887028.5</v>
      </c>
      <c r="AD705">
        <v>3418534.5</v>
      </c>
      <c r="AE705">
        <v>4780126.7699999996</v>
      </c>
      <c r="AF705">
        <v>8612812.2899999991</v>
      </c>
      <c r="AG705">
        <v>15254053.779999999</v>
      </c>
      <c r="AH705">
        <v>13403841.779999999</v>
      </c>
      <c r="AI705">
        <v>26662120.07</v>
      </c>
      <c r="AJ705">
        <v>9946390.0899999999</v>
      </c>
      <c r="AK705">
        <v>20856288.800000001</v>
      </c>
      <c r="AL705">
        <v>21442855.73</v>
      </c>
      <c r="AM705">
        <v>20289202.859999999</v>
      </c>
      <c r="AN705">
        <v>18917753.140000001</v>
      </c>
      <c r="AO705">
        <v>28190296.199999999</v>
      </c>
      <c r="AP705">
        <v>10221051.630000001</v>
      </c>
      <c r="AQ705">
        <v>12854220.869999999</v>
      </c>
      <c r="AR705">
        <v>8019524.79</v>
      </c>
      <c r="AS705">
        <v>18674</v>
      </c>
      <c r="AT705">
        <v>3706429.5</v>
      </c>
      <c r="AU705">
        <v>5934198.3600000003</v>
      </c>
      <c r="AV705">
        <v>5443751.1399999997</v>
      </c>
      <c r="AW705">
        <v>4731250.9000000004</v>
      </c>
      <c r="AX705">
        <v>4473483.38</v>
      </c>
      <c r="AY705">
        <v>2709973.5</v>
      </c>
      <c r="AZ705">
        <v>7109429.3499999996</v>
      </c>
      <c r="BA705">
        <v>5503895.1100000003</v>
      </c>
      <c r="BB705">
        <v>6596667.2000000002</v>
      </c>
      <c r="BC705">
        <v>2332190.25</v>
      </c>
      <c r="BD705">
        <v>4704489.5</v>
      </c>
      <c r="BE705">
        <v>701445.05</v>
      </c>
      <c r="BF705">
        <v>3459294.29</v>
      </c>
      <c r="BG705">
        <v>2547221.27</v>
      </c>
      <c r="BH705">
        <v>6932816.5199999996</v>
      </c>
      <c r="BI705">
        <v>2493371</v>
      </c>
      <c r="BJ705">
        <v>5850650.5</v>
      </c>
      <c r="BK705">
        <v>6040175.75</v>
      </c>
      <c r="BL705">
        <v>1434889.82</v>
      </c>
    </row>
    <row r="706" spans="1:64">
      <c r="A706" s="77">
        <v>5</v>
      </c>
      <c r="B706" s="78" t="s">
        <v>916</v>
      </c>
      <c r="C706" s="79" t="s">
        <v>917</v>
      </c>
      <c r="D706" s="79">
        <v>5.0999999999999996</v>
      </c>
      <c r="E706" s="78" t="s">
        <v>1858</v>
      </c>
      <c r="F706" s="79"/>
      <c r="G706" s="79"/>
      <c r="H706" s="33">
        <v>5104030299.2030001</v>
      </c>
      <c r="I706" s="31" t="s">
        <v>758</v>
      </c>
      <c r="J706">
        <f t="shared" si="10"/>
        <v>24108</v>
      </c>
      <c r="K706">
        <v>11101</v>
      </c>
      <c r="L706">
        <v>477441.9</v>
      </c>
      <c r="M706">
        <v>2193435.63</v>
      </c>
      <c r="N706">
        <v>1441081.85</v>
      </c>
      <c r="O706">
        <v>1580291</v>
      </c>
      <c r="P706">
        <v>2434577.88</v>
      </c>
      <c r="Q706">
        <v>1879802.28</v>
      </c>
      <c r="R706">
        <v>1083452.1499999999</v>
      </c>
      <c r="S706">
        <v>40677</v>
      </c>
      <c r="U706">
        <v>495519.5</v>
      </c>
      <c r="W706">
        <v>24108</v>
      </c>
      <c r="Y706">
        <v>153977.25</v>
      </c>
      <c r="AE706">
        <v>3194833.36</v>
      </c>
      <c r="AF706">
        <v>547277</v>
      </c>
      <c r="AG706">
        <v>1730007.74</v>
      </c>
      <c r="AH706">
        <v>790385.5</v>
      </c>
      <c r="AI706">
        <v>1293534.45</v>
      </c>
      <c r="AJ706">
        <v>762686.54</v>
      </c>
      <c r="AK706">
        <v>2044455.43</v>
      </c>
      <c r="AL706">
        <v>2017439.3</v>
      </c>
      <c r="AM706">
        <v>2021584.75</v>
      </c>
      <c r="AN706">
        <v>541990.5</v>
      </c>
      <c r="AO706">
        <v>324232</v>
      </c>
      <c r="AP706">
        <v>356957</v>
      </c>
      <c r="AQ706">
        <v>759539.5</v>
      </c>
      <c r="AR706">
        <v>469167.54</v>
      </c>
      <c r="AS706">
        <v>4645473</v>
      </c>
      <c r="AT706">
        <v>497171.25</v>
      </c>
      <c r="AU706">
        <v>3147893.92</v>
      </c>
      <c r="AW706">
        <v>935521.44</v>
      </c>
      <c r="AZ706">
        <v>1951183.45</v>
      </c>
      <c r="BA706">
        <v>366484.5</v>
      </c>
      <c r="BB706">
        <v>385197.75</v>
      </c>
      <c r="BE706">
        <v>78641.75</v>
      </c>
      <c r="BG706">
        <v>46627.5</v>
      </c>
      <c r="BH706">
        <v>947921.5</v>
      </c>
      <c r="BI706">
        <v>524394.25</v>
      </c>
      <c r="BK706">
        <v>49356.5</v>
      </c>
    </row>
    <row r="707" spans="1:64">
      <c r="A707" s="92">
        <v>5</v>
      </c>
      <c r="B707" s="93" t="s">
        <v>916</v>
      </c>
      <c r="C707" s="94" t="s">
        <v>917</v>
      </c>
      <c r="D707" s="94">
        <v>5.2</v>
      </c>
      <c r="E707" s="78" t="s">
        <v>1877</v>
      </c>
      <c r="F707" s="94"/>
      <c r="G707" s="94"/>
      <c r="H707" s="70">
        <v>5104030299.2040005</v>
      </c>
      <c r="I707" s="71" t="s">
        <v>759</v>
      </c>
      <c r="J707">
        <f t="shared" si="10"/>
        <v>4466066.1900000004</v>
      </c>
      <c r="W707">
        <v>4466066.1900000004</v>
      </c>
      <c r="Y707">
        <v>1329205.42</v>
      </c>
      <c r="Z707">
        <v>602995</v>
      </c>
      <c r="AA707">
        <v>421000</v>
      </c>
      <c r="AD707">
        <v>168990</v>
      </c>
      <c r="AG707">
        <v>916914.25</v>
      </c>
      <c r="AI707">
        <v>235000</v>
      </c>
      <c r="AJ707">
        <v>233467</v>
      </c>
      <c r="AK707">
        <v>1721595</v>
      </c>
      <c r="AL707">
        <v>1515997</v>
      </c>
      <c r="AM707">
        <v>2378853.5</v>
      </c>
      <c r="AN707">
        <v>90000</v>
      </c>
      <c r="AO707">
        <v>629800</v>
      </c>
      <c r="AR707">
        <v>350536</v>
      </c>
      <c r="AS707">
        <v>2383983.2000000002</v>
      </c>
      <c r="AU707">
        <v>495000</v>
      </c>
      <c r="AW707">
        <v>869000</v>
      </c>
      <c r="AY707">
        <v>248400</v>
      </c>
      <c r="AZ707">
        <v>44460</v>
      </c>
      <c r="BA707">
        <v>237775.4</v>
      </c>
      <c r="BB707">
        <v>512900</v>
      </c>
      <c r="BD707">
        <v>288714.15999999997</v>
      </c>
      <c r="BG707">
        <v>316500</v>
      </c>
      <c r="BH707">
        <v>294500</v>
      </c>
      <c r="BK707">
        <v>112600</v>
      </c>
    </row>
    <row r="708" spans="1:64">
      <c r="A708" s="77">
        <v>5</v>
      </c>
      <c r="B708" s="78" t="s">
        <v>916</v>
      </c>
      <c r="C708" s="79" t="s">
        <v>917</v>
      </c>
      <c r="D708" s="79">
        <v>5.0999999999999996</v>
      </c>
      <c r="E708" s="78" t="s">
        <v>1858</v>
      </c>
      <c r="F708" s="79"/>
      <c r="G708" s="79"/>
      <c r="H708" s="34">
        <v>5104030299.5010004</v>
      </c>
      <c r="I708" s="35" t="s">
        <v>760</v>
      </c>
      <c r="J708">
        <f t="shared" ref="J708:J771" si="11">SUMIF($K$1:$BL$1,$J$1,$K708:$BL708)</f>
        <v>3621</v>
      </c>
      <c r="O708">
        <v>218776.5</v>
      </c>
      <c r="Q708">
        <v>9618.25</v>
      </c>
      <c r="T708">
        <v>2927.5</v>
      </c>
      <c r="V708">
        <v>1599</v>
      </c>
      <c r="W708">
        <v>3621</v>
      </c>
      <c r="AB708">
        <v>2737</v>
      </c>
      <c r="AE708">
        <v>3215</v>
      </c>
      <c r="AG708">
        <v>2250</v>
      </c>
      <c r="AH708">
        <v>36009.39</v>
      </c>
      <c r="AJ708">
        <v>0</v>
      </c>
      <c r="AL708">
        <v>39052</v>
      </c>
      <c r="AM708">
        <v>18837</v>
      </c>
      <c r="AS708">
        <v>758</v>
      </c>
      <c r="AY708">
        <v>700</v>
      </c>
      <c r="AZ708">
        <v>10343.25</v>
      </c>
      <c r="BA708">
        <v>7776.99</v>
      </c>
    </row>
    <row r="709" spans="1:64">
      <c r="A709" s="77">
        <v>5</v>
      </c>
      <c r="B709" s="78" t="s">
        <v>916</v>
      </c>
      <c r="C709" s="79" t="s">
        <v>917</v>
      </c>
      <c r="D709" s="79">
        <v>5.0999999999999996</v>
      </c>
      <c r="E709" s="78" t="s">
        <v>1858</v>
      </c>
      <c r="F709" s="79"/>
      <c r="G709" s="79"/>
      <c r="H709" s="30">
        <v>5104030299.5019999</v>
      </c>
      <c r="I709" s="72" t="s">
        <v>761</v>
      </c>
      <c r="J709">
        <f t="shared" si="11"/>
        <v>0</v>
      </c>
    </row>
    <row r="710" spans="1:64">
      <c r="A710" s="77">
        <v>5</v>
      </c>
      <c r="B710" s="78" t="s">
        <v>916</v>
      </c>
      <c r="C710" s="79" t="s">
        <v>917</v>
      </c>
      <c r="D710" s="79">
        <v>5.0999999999999996</v>
      </c>
      <c r="E710" s="78" t="s">
        <v>1858</v>
      </c>
      <c r="F710" s="79"/>
      <c r="G710" s="79"/>
      <c r="H710" s="30">
        <v>5104030299.7010002</v>
      </c>
      <c r="I710" s="73" t="s">
        <v>762</v>
      </c>
      <c r="J710">
        <f t="shared" si="11"/>
        <v>0</v>
      </c>
    </row>
    <row r="711" spans="1:64">
      <c r="A711" s="77">
        <v>5</v>
      </c>
      <c r="B711" s="78" t="s">
        <v>916</v>
      </c>
      <c r="C711" s="79" t="s">
        <v>917</v>
      </c>
      <c r="D711" s="79">
        <v>5.0999999999999996</v>
      </c>
      <c r="E711" s="78" t="s">
        <v>1858</v>
      </c>
      <c r="F711" s="79"/>
      <c r="G711" s="79"/>
      <c r="H711" s="30">
        <v>5104030299.7019997</v>
      </c>
      <c r="I711" s="73" t="s">
        <v>763</v>
      </c>
      <c r="J711">
        <f t="shared" si="11"/>
        <v>0</v>
      </c>
      <c r="N711">
        <v>3040</v>
      </c>
      <c r="AS711">
        <v>4950</v>
      </c>
      <c r="AU711">
        <v>330.5</v>
      </c>
      <c r="BK711">
        <v>3967.5</v>
      </c>
    </row>
    <row r="712" spans="1:64">
      <c r="A712" s="77">
        <v>5</v>
      </c>
      <c r="B712" s="78" t="s">
        <v>916</v>
      </c>
      <c r="C712" s="79" t="s">
        <v>917</v>
      </c>
      <c r="D712" s="79">
        <v>5.0999999999999996</v>
      </c>
      <c r="E712" s="78" t="s">
        <v>1654</v>
      </c>
      <c r="F712" s="79"/>
      <c r="G712" s="79"/>
      <c r="H712" s="52">
        <v>5104040102.1009998</v>
      </c>
      <c r="I712" s="53" t="s">
        <v>764</v>
      </c>
      <c r="J712">
        <f t="shared" si="11"/>
        <v>3690000</v>
      </c>
      <c r="K712">
        <v>6705000</v>
      </c>
      <c r="L712">
        <v>260000</v>
      </c>
      <c r="M712">
        <v>400000</v>
      </c>
      <c r="N712">
        <v>780000</v>
      </c>
      <c r="O712">
        <v>1610000</v>
      </c>
      <c r="P712">
        <v>1290000</v>
      </c>
      <c r="Q712">
        <v>520000</v>
      </c>
      <c r="R712">
        <v>660000</v>
      </c>
      <c r="S712">
        <v>360000</v>
      </c>
      <c r="T712">
        <v>460000</v>
      </c>
      <c r="U712">
        <v>390000</v>
      </c>
      <c r="V712">
        <v>370000</v>
      </c>
      <c r="W712">
        <v>3690000</v>
      </c>
      <c r="X712">
        <v>510720</v>
      </c>
      <c r="Y712">
        <v>520000</v>
      </c>
      <c r="Z712">
        <v>360000</v>
      </c>
      <c r="AA712">
        <v>890000</v>
      </c>
      <c r="AB712">
        <v>800000</v>
      </c>
      <c r="AC712">
        <v>240000</v>
      </c>
      <c r="AD712">
        <v>130000</v>
      </c>
      <c r="AE712">
        <v>14100000</v>
      </c>
      <c r="AF712">
        <v>490000</v>
      </c>
      <c r="AG712">
        <v>980000</v>
      </c>
      <c r="AH712">
        <v>1150000</v>
      </c>
      <c r="AI712">
        <v>1030000</v>
      </c>
      <c r="AJ712">
        <v>660000</v>
      </c>
      <c r="AK712">
        <v>1600000</v>
      </c>
      <c r="AL712">
        <v>1250000</v>
      </c>
      <c r="AM712">
        <v>940000</v>
      </c>
      <c r="AN712">
        <v>490000</v>
      </c>
      <c r="AO712">
        <v>1740000</v>
      </c>
      <c r="AP712">
        <v>540000</v>
      </c>
      <c r="AQ712">
        <v>850000</v>
      </c>
      <c r="AR712">
        <v>350000</v>
      </c>
      <c r="AS712">
        <v>7040000</v>
      </c>
      <c r="AT712">
        <v>390000</v>
      </c>
      <c r="AU712">
        <v>480000</v>
      </c>
      <c r="AV712">
        <v>1160000</v>
      </c>
      <c r="AW712">
        <v>550000</v>
      </c>
      <c r="AX712">
        <v>350000</v>
      </c>
      <c r="AY712">
        <v>496840</v>
      </c>
      <c r="AZ712">
        <v>1100000</v>
      </c>
      <c r="BA712">
        <v>150000</v>
      </c>
      <c r="BB712">
        <v>370000</v>
      </c>
      <c r="BC712">
        <v>240000</v>
      </c>
      <c r="BD712">
        <v>280000</v>
      </c>
      <c r="BE712">
        <v>4145000</v>
      </c>
      <c r="BF712">
        <v>1050000</v>
      </c>
      <c r="BG712">
        <v>440000</v>
      </c>
      <c r="BH712">
        <v>1230000</v>
      </c>
      <c r="BI712">
        <v>360000</v>
      </c>
      <c r="BJ712">
        <v>750000</v>
      </c>
      <c r="BK712">
        <v>901000</v>
      </c>
      <c r="BL712">
        <v>600000</v>
      </c>
    </row>
    <row r="713" spans="1:64">
      <c r="A713" s="77">
        <v>5</v>
      </c>
      <c r="B713" s="78" t="s">
        <v>916</v>
      </c>
      <c r="C713" s="79" t="s">
        <v>917</v>
      </c>
      <c r="D713" s="79">
        <v>5.0999999999999996</v>
      </c>
      <c r="E713" s="78" t="s">
        <v>1654</v>
      </c>
      <c r="F713" s="79"/>
      <c r="G713" s="79"/>
      <c r="H713" s="52">
        <v>5104040102.1020002</v>
      </c>
      <c r="I713" s="53" t="s">
        <v>765</v>
      </c>
      <c r="J713">
        <f t="shared" si="11"/>
        <v>420000</v>
      </c>
      <c r="K713">
        <v>700000</v>
      </c>
      <c r="L713">
        <v>240000</v>
      </c>
      <c r="M713">
        <v>120000</v>
      </c>
      <c r="N713">
        <v>380000</v>
      </c>
      <c r="O713">
        <v>240000</v>
      </c>
      <c r="P713">
        <v>340000</v>
      </c>
      <c r="Q713">
        <v>690000</v>
      </c>
      <c r="S713">
        <v>160000</v>
      </c>
      <c r="T713">
        <v>470000</v>
      </c>
      <c r="U713">
        <v>240000</v>
      </c>
      <c r="V713">
        <v>150000</v>
      </c>
      <c r="W713">
        <v>420000</v>
      </c>
      <c r="X713">
        <v>180000</v>
      </c>
      <c r="Y713">
        <v>30000</v>
      </c>
      <c r="Z713">
        <v>130000</v>
      </c>
      <c r="AA713">
        <v>110000</v>
      </c>
      <c r="AB713">
        <v>240000</v>
      </c>
      <c r="AC713">
        <v>200000</v>
      </c>
      <c r="AD713">
        <v>70000</v>
      </c>
      <c r="AE713">
        <v>840000</v>
      </c>
      <c r="AF713">
        <v>360000</v>
      </c>
      <c r="AG713">
        <v>220000</v>
      </c>
      <c r="AH713">
        <v>280000</v>
      </c>
      <c r="AI713">
        <v>280000</v>
      </c>
      <c r="AJ713">
        <v>360000</v>
      </c>
      <c r="AK713">
        <v>520000</v>
      </c>
      <c r="AL713">
        <v>155000</v>
      </c>
      <c r="AM713">
        <v>460000</v>
      </c>
      <c r="AN713">
        <v>330000</v>
      </c>
      <c r="AO713">
        <v>350000</v>
      </c>
      <c r="AP713">
        <v>280000</v>
      </c>
      <c r="AQ713">
        <v>560000</v>
      </c>
      <c r="AR713">
        <v>210000</v>
      </c>
      <c r="AS713">
        <v>335000</v>
      </c>
      <c r="AT713">
        <v>360000</v>
      </c>
      <c r="AU713">
        <v>15000</v>
      </c>
      <c r="AV713">
        <v>360000</v>
      </c>
      <c r="AW713">
        <v>360000</v>
      </c>
      <c r="AX713">
        <v>110000</v>
      </c>
      <c r="AY713">
        <v>240000</v>
      </c>
      <c r="AZ713">
        <v>640000</v>
      </c>
      <c r="BA713">
        <v>230000</v>
      </c>
      <c r="BB713">
        <v>10000</v>
      </c>
      <c r="BC713">
        <v>90000</v>
      </c>
      <c r="BD713">
        <v>50000</v>
      </c>
      <c r="BE713">
        <v>800000</v>
      </c>
      <c r="BF713">
        <v>410000</v>
      </c>
      <c r="BG713">
        <v>50000</v>
      </c>
      <c r="BH713">
        <v>430000</v>
      </c>
      <c r="BI713">
        <v>180000</v>
      </c>
      <c r="BJ713">
        <v>380000</v>
      </c>
      <c r="BK713">
        <v>330000</v>
      </c>
      <c r="BL713">
        <v>210000</v>
      </c>
    </row>
    <row r="714" spans="1:64">
      <c r="A714" s="77">
        <v>5</v>
      </c>
      <c r="B714" s="78" t="s">
        <v>916</v>
      </c>
      <c r="C714" s="79" t="s">
        <v>917</v>
      </c>
      <c r="D714" s="79">
        <v>5.0999999999999996</v>
      </c>
      <c r="E714" s="78" t="s">
        <v>1654</v>
      </c>
      <c r="F714" s="79"/>
      <c r="G714" s="79"/>
      <c r="H714" s="52">
        <v>5104040102.1029997</v>
      </c>
      <c r="I714" s="53" t="s">
        <v>766</v>
      </c>
      <c r="J714">
        <f t="shared" si="11"/>
        <v>480000</v>
      </c>
      <c r="K714">
        <v>1530000</v>
      </c>
      <c r="L714">
        <v>155000</v>
      </c>
      <c r="M714">
        <v>280000</v>
      </c>
      <c r="N714">
        <v>420000</v>
      </c>
      <c r="O714">
        <v>310000</v>
      </c>
      <c r="P714">
        <v>420000</v>
      </c>
      <c r="Q714">
        <v>325000</v>
      </c>
      <c r="R714">
        <v>240000</v>
      </c>
      <c r="S714">
        <v>185000</v>
      </c>
      <c r="T714">
        <v>180000</v>
      </c>
      <c r="U714">
        <v>220000</v>
      </c>
      <c r="V714">
        <v>200000</v>
      </c>
      <c r="W714">
        <v>480000</v>
      </c>
      <c r="X714">
        <v>120000</v>
      </c>
      <c r="Y714">
        <v>180000</v>
      </c>
      <c r="Z714">
        <v>160000</v>
      </c>
      <c r="AA714">
        <v>260000</v>
      </c>
      <c r="AB714">
        <v>190000</v>
      </c>
      <c r="AC714">
        <v>165000</v>
      </c>
      <c r="AD714">
        <v>120000</v>
      </c>
      <c r="AE714">
        <v>1825000</v>
      </c>
      <c r="AF714">
        <v>90000</v>
      </c>
      <c r="AG714">
        <v>330000</v>
      </c>
      <c r="AH714">
        <v>355000</v>
      </c>
      <c r="AI714">
        <v>390000</v>
      </c>
      <c r="AJ714">
        <v>305000</v>
      </c>
      <c r="AK714">
        <v>270000</v>
      </c>
      <c r="AL714">
        <v>80000</v>
      </c>
      <c r="AM714">
        <v>240000</v>
      </c>
      <c r="AN714">
        <v>45000</v>
      </c>
      <c r="AO714">
        <v>195000</v>
      </c>
      <c r="AP714">
        <v>255000</v>
      </c>
      <c r="AQ714">
        <v>285000</v>
      </c>
      <c r="AR714">
        <v>105000</v>
      </c>
      <c r="AS714">
        <v>1110000</v>
      </c>
      <c r="AT714">
        <v>150000</v>
      </c>
      <c r="AU714">
        <v>165000</v>
      </c>
      <c r="AV714">
        <v>410000</v>
      </c>
      <c r="AW714">
        <v>295000</v>
      </c>
      <c r="AX714">
        <v>220000</v>
      </c>
      <c r="AY714">
        <v>295000</v>
      </c>
      <c r="AZ714">
        <v>555000</v>
      </c>
      <c r="BA714">
        <v>180000</v>
      </c>
      <c r="BB714">
        <v>120000</v>
      </c>
      <c r="BC714">
        <v>115000</v>
      </c>
      <c r="BD714">
        <v>60000</v>
      </c>
      <c r="BE714">
        <v>1205000</v>
      </c>
      <c r="BF714">
        <v>531340</v>
      </c>
      <c r="BG714">
        <v>225000</v>
      </c>
      <c r="BH714">
        <v>300000</v>
      </c>
      <c r="BI714">
        <v>180000</v>
      </c>
      <c r="BJ714">
        <v>335000</v>
      </c>
      <c r="BK714">
        <v>295000</v>
      </c>
      <c r="BL714">
        <v>120000</v>
      </c>
    </row>
    <row r="715" spans="1:64">
      <c r="A715" s="77">
        <v>5</v>
      </c>
      <c r="B715" s="78" t="s">
        <v>916</v>
      </c>
      <c r="C715" s="79" t="s">
        <v>917</v>
      </c>
      <c r="D715" s="79">
        <v>5.0999999999999996</v>
      </c>
      <c r="E715" s="78" t="s">
        <v>1654</v>
      </c>
      <c r="F715" s="79"/>
      <c r="G715" s="79"/>
      <c r="H715" s="52">
        <v>5104040102.1040001</v>
      </c>
      <c r="I715" s="53" t="s">
        <v>767</v>
      </c>
      <c r="J715">
        <f t="shared" si="11"/>
        <v>40094026.875</v>
      </c>
      <c r="K715">
        <v>94310997.25</v>
      </c>
      <c r="L715">
        <v>2543155</v>
      </c>
      <c r="M715">
        <v>5214670</v>
      </c>
      <c r="N715">
        <v>7513510</v>
      </c>
      <c r="O715">
        <v>16351409.02</v>
      </c>
      <c r="P715">
        <v>12662337.039999999</v>
      </c>
      <c r="Q715">
        <v>7443800</v>
      </c>
      <c r="R715">
        <v>6508290</v>
      </c>
      <c r="S715">
        <v>4302765</v>
      </c>
      <c r="T715">
        <v>5561920</v>
      </c>
      <c r="U715">
        <v>6465000</v>
      </c>
      <c r="V715">
        <v>5575909.1799999997</v>
      </c>
      <c r="W715">
        <v>40094026.875</v>
      </c>
      <c r="X715">
        <v>4353525</v>
      </c>
      <c r="Y715">
        <v>3867960</v>
      </c>
      <c r="Z715">
        <v>3325830</v>
      </c>
      <c r="AA715">
        <v>10489535</v>
      </c>
      <c r="AB715">
        <v>7675618.75</v>
      </c>
      <c r="AC715">
        <v>4812605</v>
      </c>
      <c r="AD715">
        <v>402550</v>
      </c>
      <c r="AE715">
        <v>108730285.88</v>
      </c>
      <c r="AF715">
        <v>5969110.5</v>
      </c>
      <c r="AG715">
        <v>11003967</v>
      </c>
      <c r="AH715">
        <v>10507408.75</v>
      </c>
      <c r="AI715">
        <v>14252384.130000001</v>
      </c>
      <c r="AJ715">
        <v>8170412.5</v>
      </c>
      <c r="AK715">
        <v>20975616.100000001</v>
      </c>
      <c r="AL715">
        <v>9615325</v>
      </c>
      <c r="AM715">
        <v>9744609.3900000006</v>
      </c>
      <c r="AN715">
        <v>6655917.5</v>
      </c>
      <c r="AO715">
        <v>20094207.5</v>
      </c>
      <c r="AP715">
        <v>6459774.8799999999</v>
      </c>
      <c r="AQ715">
        <v>7121430</v>
      </c>
      <c r="AR715">
        <v>5498400</v>
      </c>
      <c r="AS715">
        <v>61702810.18</v>
      </c>
      <c r="AT715">
        <v>4845213.63</v>
      </c>
      <c r="AU715">
        <v>5226644.34</v>
      </c>
      <c r="AV715">
        <v>11948240.039999999</v>
      </c>
      <c r="AW715">
        <v>7574299.3700000001</v>
      </c>
      <c r="AX715">
        <v>5125642.2400000002</v>
      </c>
      <c r="AY715">
        <v>6412885</v>
      </c>
      <c r="AZ715">
        <v>17612571.690000001</v>
      </c>
      <c r="BA715">
        <v>4138204.24</v>
      </c>
      <c r="BB715">
        <v>4617726.09</v>
      </c>
      <c r="BC715">
        <v>4287933.2</v>
      </c>
      <c r="BD715">
        <v>2670070</v>
      </c>
      <c r="BE715">
        <v>36548084.5</v>
      </c>
      <c r="BF715">
        <v>7357114</v>
      </c>
      <c r="BG715">
        <v>3948328.75</v>
      </c>
      <c r="BH715">
        <v>14566410</v>
      </c>
      <c r="BI715">
        <v>2208780</v>
      </c>
      <c r="BJ715">
        <v>8237060</v>
      </c>
      <c r="BK715">
        <v>8190967.5</v>
      </c>
      <c r="BL715">
        <v>5709905</v>
      </c>
    </row>
    <row r="716" spans="1:64">
      <c r="A716" s="77">
        <v>5</v>
      </c>
      <c r="B716" s="78" t="s">
        <v>916</v>
      </c>
      <c r="C716" s="79" t="s">
        <v>917</v>
      </c>
      <c r="D716" s="79">
        <v>5.0999999999999996</v>
      </c>
      <c r="E716" s="78" t="s">
        <v>1654</v>
      </c>
      <c r="F716" s="79"/>
      <c r="G716" s="79"/>
      <c r="H716" s="52">
        <v>5104040102.1049995</v>
      </c>
      <c r="I716" s="53" t="s">
        <v>768</v>
      </c>
      <c r="J716">
        <f t="shared" si="11"/>
        <v>4454891.875</v>
      </c>
      <c r="K716">
        <v>6351150.25</v>
      </c>
      <c r="L716">
        <v>341705</v>
      </c>
      <c r="M716">
        <v>674483.25</v>
      </c>
      <c r="N716">
        <v>170380</v>
      </c>
      <c r="O716">
        <v>732908</v>
      </c>
      <c r="P716">
        <v>865415.95</v>
      </c>
      <c r="Q716">
        <v>160000</v>
      </c>
      <c r="R716">
        <v>1525672.3</v>
      </c>
      <c r="S716">
        <v>457650</v>
      </c>
      <c r="T716">
        <v>192900</v>
      </c>
      <c r="U716">
        <v>534685</v>
      </c>
      <c r="V716">
        <v>773227.8</v>
      </c>
      <c r="W716">
        <v>4454891.875</v>
      </c>
      <c r="Y716">
        <v>907634</v>
      </c>
      <c r="Z716">
        <v>1649420</v>
      </c>
      <c r="AA716">
        <v>712353.6</v>
      </c>
      <c r="AB716">
        <v>1697627.5</v>
      </c>
      <c r="AD716">
        <v>840</v>
      </c>
      <c r="AE716">
        <v>12150750</v>
      </c>
      <c r="AF716">
        <v>982395.5</v>
      </c>
      <c r="AG716">
        <v>923732</v>
      </c>
      <c r="AH716">
        <v>1507965</v>
      </c>
      <c r="AJ716">
        <v>551860</v>
      </c>
      <c r="AK716">
        <v>3169443.34</v>
      </c>
      <c r="AL716">
        <v>1837343</v>
      </c>
      <c r="AM716">
        <v>717026.25</v>
      </c>
      <c r="AN716">
        <v>337976</v>
      </c>
      <c r="AO716">
        <v>3380660</v>
      </c>
      <c r="AP716">
        <v>1224909</v>
      </c>
      <c r="AR716">
        <v>643794</v>
      </c>
      <c r="AS716">
        <v>7031409.2300000004</v>
      </c>
      <c r="AT716">
        <v>1187884.25</v>
      </c>
      <c r="AU716">
        <v>604394.21</v>
      </c>
      <c r="AV716">
        <v>4735082.67</v>
      </c>
      <c r="AW716">
        <v>1147981.8799999999</v>
      </c>
      <c r="AX716">
        <v>644871.02</v>
      </c>
      <c r="AY716">
        <v>757198</v>
      </c>
      <c r="BA716">
        <v>530400</v>
      </c>
      <c r="BB716">
        <v>716641.3</v>
      </c>
      <c r="BC716">
        <v>571968.74</v>
      </c>
      <c r="BD716">
        <v>583070</v>
      </c>
      <c r="BE716">
        <v>7681610.5</v>
      </c>
      <c r="BF716">
        <v>95733</v>
      </c>
      <c r="BG716">
        <v>412521.25</v>
      </c>
      <c r="BH716">
        <v>515140</v>
      </c>
      <c r="BI716">
        <v>411500</v>
      </c>
      <c r="BJ716">
        <v>419010</v>
      </c>
      <c r="BK716">
        <v>916490</v>
      </c>
      <c r="BL716">
        <v>790355</v>
      </c>
    </row>
    <row r="717" spans="1:64">
      <c r="A717" s="77">
        <v>5</v>
      </c>
      <c r="B717" s="78" t="s">
        <v>916</v>
      </c>
      <c r="C717" s="79" t="s">
        <v>917</v>
      </c>
      <c r="D717" s="79">
        <v>5.0999999999999996</v>
      </c>
      <c r="E717" s="78" t="s">
        <v>1654</v>
      </c>
      <c r="F717" s="79"/>
      <c r="G717" s="79"/>
      <c r="H717" s="52">
        <v>5104040102.1059999</v>
      </c>
      <c r="I717" s="53" t="s">
        <v>769</v>
      </c>
      <c r="J717">
        <f t="shared" si="11"/>
        <v>1884637</v>
      </c>
      <c r="W717">
        <v>1884637</v>
      </c>
      <c r="AE717">
        <v>3227335</v>
      </c>
      <c r="AF717">
        <v>24640</v>
      </c>
      <c r="AO717">
        <v>238880</v>
      </c>
      <c r="AS717">
        <v>3213404</v>
      </c>
      <c r="AT717">
        <v>9555</v>
      </c>
      <c r="AZ717">
        <v>5251128.09</v>
      </c>
      <c r="BF717">
        <v>923130</v>
      </c>
    </row>
    <row r="718" spans="1:64">
      <c r="A718" s="77">
        <v>5</v>
      </c>
      <c r="B718" s="78" t="s">
        <v>916</v>
      </c>
      <c r="C718" s="79" t="s">
        <v>917</v>
      </c>
      <c r="D718" s="79">
        <v>5.0999999999999996</v>
      </c>
      <c r="E718" s="78" t="s">
        <v>1654</v>
      </c>
      <c r="F718" s="79"/>
      <c r="G718" s="79"/>
      <c r="H718" s="52">
        <v>5104040102.1070004</v>
      </c>
      <c r="I718" s="53" t="s">
        <v>770</v>
      </c>
      <c r="J718">
        <f t="shared" si="11"/>
        <v>102000</v>
      </c>
      <c r="K718">
        <v>53000</v>
      </c>
      <c r="M718">
        <v>11550</v>
      </c>
      <c r="N718">
        <v>3750</v>
      </c>
      <c r="O718">
        <v>52500</v>
      </c>
      <c r="P718">
        <v>4800</v>
      </c>
      <c r="Q718">
        <v>20100</v>
      </c>
      <c r="R718">
        <v>5750</v>
      </c>
      <c r="S718">
        <v>9150</v>
      </c>
      <c r="U718">
        <v>4200</v>
      </c>
      <c r="V718">
        <v>8540</v>
      </c>
      <c r="W718">
        <v>102000</v>
      </c>
      <c r="X718">
        <v>18900</v>
      </c>
      <c r="Y718">
        <v>27000</v>
      </c>
      <c r="Z718">
        <v>9600</v>
      </c>
      <c r="AA718">
        <v>67050</v>
      </c>
      <c r="AC718">
        <v>8400</v>
      </c>
      <c r="AE718">
        <v>1679000</v>
      </c>
      <c r="AF718">
        <v>35445</v>
      </c>
      <c r="AG718">
        <v>43200</v>
      </c>
      <c r="AH718">
        <v>45900</v>
      </c>
      <c r="AI718">
        <v>32550</v>
      </c>
      <c r="AJ718">
        <v>52500</v>
      </c>
      <c r="AK718">
        <v>18600</v>
      </c>
      <c r="AL718">
        <v>31650</v>
      </c>
      <c r="AO718">
        <v>67500</v>
      </c>
      <c r="AP718">
        <v>22950</v>
      </c>
      <c r="AQ718">
        <v>28050</v>
      </c>
      <c r="AS718">
        <v>54000</v>
      </c>
      <c r="AU718">
        <v>13750</v>
      </c>
      <c r="AV718">
        <v>11250</v>
      </c>
      <c r="AW718">
        <v>1500</v>
      </c>
      <c r="AX718">
        <v>18750</v>
      </c>
      <c r="AY718">
        <v>750</v>
      </c>
      <c r="BA718">
        <v>25650</v>
      </c>
      <c r="BB718">
        <v>14400</v>
      </c>
      <c r="BC718">
        <v>11250</v>
      </c>
      <c r="BD718">
        <v>4500</v>
      </c>
      <c r="BE718">
        <v>20400</v>
      </c>
      <c r="BF718">
        <v>33750</v>
      </c>
      <c r="BG718">
        <v>7650</v>
      </c>
      <c r="BH718">
        <v>27750</v>
      </c>
      <c r="BI718">
        <v>2400</v>
      </c>
      <c r="BK718">
        <v>8200</v>
      </c>
      <c r="BL718">
        <v>8400</v>
      </c>
    </row>
    <row r="719" spans="1:64">
      <c r="A719" s="77">
        <v>5</v>
      </c>
      <c r="B719" s="78" t="s">
        <v>916</v>
      </c>
      <c r="C719" s="79" t="s">
        <v>917</v>
      </c>
      <c r="D719" s="79">
        <v>5.0999999999999996</v>
      </c>
      <c r="E719" s="78" t="s">
        <v>1654</v>
      </c>
      <c r="F719" s="79"/>
      <c r="G719" s="79"/>
      <c r="H719" s="52">
        <v>5104040102.1079998</v>
      </c>
      <c r="I719" s="53" t="s">
        <v>771</v>
      </c>
      <c r="J719">
        <f t="shared" si="11"/>
        <v>361450</v>
      </c>
      <c r="K719">
        <v>36250</v>
      </c>
      <c r="M719">
        <v>22950</v>
      </c>
      <c r="O719">
        <v>79400</v>
      </c>
      <c r="P719">
        <v>57480</v>
      </c>
      <c r="R719">
        <v>15550</v>
      </c>
      <c r="S719">
        <v>32100</v>
      </c>
      <c r="T719">
        <v>29250</v>
      </c>
      <c r="U719">
        <v>4650</v>
      </c>
      <c r="V719">
        <v>7650</v>
      </c>
      <c r="W719">
        <v>361450</v>
      </c>
      <c r="X719">
        <v>34950</v>
      </c>
      <c r="Y719">
        <v>3600</v>
      </c>
      <c r="Z719">
        <v>63900</v>
      </c>
      <c r="AA719">
        <v>100000</v>
      </c>
      <c r="AB719">
        <v>53850</v>
      </c>
      <c r="AC719">
        <v>21900</v>
      </c>
      <c r="AD719">
        <v>4800</v>
      </c>
      <c r="AE719">
        <v>1753825</v>
      </c>
      <c r="AJ719">
        <v>1950</v>
      </c>
      <c r="AL719">
        <v>8850</v>
      </c>
      <c r="AM719">
        <v>468975</v>
      </c>
      <c r="AO719">
        <v>524550</v>
      </c>
      <c r="AP719">
        <v>38400</v>
      </c>
      <c r="AQ719">
        <v>15900</v>
      </c>
      <c r="AT719">
        <v>16500</v>
      </c>
      <c r="AU719">
        <v>21050</v>
      </c>
      <c r="BA719">
        <v>55350</v>
      </c>
      <c r="BC719">
        <v>12750</v>
      </c>
      <c r="BD719">
        <v>1500</v>
      </c>
      <c r="BG719">
        <v>4350</v>
      </c>
      <c r="BH719">
        <v>9000</v>
      </c>
      <c r="BI719">
        <v>2400</v>
      </c>
      <c r="BK719">
        <v>32600</v>
      </c>
    </row>
    <row r="720" spans="1:64">
      <c r="A720" s="77">
        <v>5</v>
      </c>
      <c r="B720" s="78" t="s">
        <v>916</v>
      </c>
      <c r="C720" s="79" t="s">
        <v>917</v>
      </c>
      <c r="D720" s="79">
        <v>5.0999999999999996</v>
      </c>
      <c r="E720" s="78" t="s">
        <v>1654</v>
      </c>
      <c r="F720" s="79"/>
      <c r="G720" s="79"/>
      <c r="H720" s="52">
        <v>5104040102.1090002</v>
      </c>
      <c r="I720" s="53" t="s">
        <v>772</v>
      </c>
      <c r="J720">
        <f t="shared" si="11"/>
        <v>565000</v>
      </c>
      <c r="K720">
        <v>1355000</v>
      </c>
      <c r="L720">
        <v>120000</v>
      </c>
      <c r="M720">
        <v>60000</v>
      </c>
      <c r="N720">
        <v>120000</v>
      </c>
      <c r="O720">
        <v>640000</v>
      </c>
      <c r="P720">
        <v>180000</v>
      </c>
      <c r="Q720">
        <v>55000</v>
      </c>
      <c r="R720">
        <v>60000</v>
      </c>
      <c r="S720">
        <v>60000</v>
      </c>
      <c r="T720">
        <v>60000</v>
      </c>
      <c r="U720">
        <v>60000</v>
      </c>
      <c r="V720">
        <v>60000</v>
      </c>
      <c r="W720">
        <v>565000</v>
      </c>
      <c r="AE720">
        <v>2475000</v>
      </c>
      <c r="AG720">
        <v>95000</v>
      </c>
      <c r="AO720">
        <v>135000</v>
      </c>
      <c r="AS720">
        <v>675000</v>
      </c>
      <c r="AW720">
        <v>60000</v>
      </c>
      <c r="BD720">
        <v>60000</v>
      </c>
    </row>
    <row r="721" spans="1:64">
      <c r="A721" s="77">
        <v>5</v>
      </c>
      <c r="B721" s="78" t="s">
        <v>916</v>
      </c>
      <c r="C721" s="79" t="s">
        <v>917</v>
      </c>
      <c r="D721" s="79">
        <v>5.0999999999999996</v>
      </c>
      <c r="E721" s="78" t="s">
        <v>1654</v>
      </c>
      <c r="F721" s="79"/>
      <c r="G721" s="79"/>
      <c r="H721" s="52">
        <v>5104040102.1099997</v>
      </c>
      <c r="I721" s="53" t="s">
        <v>773</v>
      </c>
      <c r="J721">
        <f t="shared" si="11"/>
        <v>0</v>
      </c>
      <c r="M721">
        <v>1600</v>
      </c>
      <c r="Q721">
        <v>182000</v>
      </c>
      <c r="X721">
        <v>21720</v>
      </c>
      <c r="AH721">
        <v>105000</v>
      </c>
      <c r="AI721">
        <v>75000</v>
      </c>
      <c r="AJ721">
        <v>60000</v>
      </c>
      <c r="AK721">
        <v>175000</v>
      </c>
      <c r="AP721">
        <v>80000</v>
      </c>
      <c r="AW721">
        <v>113040</v>
      </c>
      <c r="AX721">
        <v>96000</v>
      </c>
      <c r="AY721">
        <v>71640</v>
      </c>
      <c r="AZ721">
        <v>240000</v>
      </c>
      <c r="BF721">
        <v>70000</v>
      </c>
    </row>
    <row r="722" spans="1:64">
      <c r="A722" s="77">
        <v>5</v>
      </c>
      <c r="B722" s="78" t="s">
        <v>916</v>
      </c>
      <c r="C722" s="79" t="s">
        <v>917</v>
      </c>
      <c r="D722" s="79">
        <v>5.0999999999999996</v>
      </c>
      <c r="E722" s="78" t="s">
        <v>1654</v>
      </c>
      <c r="F722" s="79"/>
      <c r="G722" s="79"/>
      <c r="H722" s="52">
        <v>5104040102.1110001</v>
      </c>
      <c r="I722" s="53" t="s">
        <v>774</v>
      </c>
      <c r="J722">
        <f t="shared" si="11"/>
        <v>0</v>
      </c>
      <c r="L722">
        <v>832305.93</v>
      </c>
      <c r="M722">
        <v>2010226.32</v>
      </c>
      <c r="N722">
        <v>3176600</v>
      </c>
      <c r="O722">
        <v>4562540.45</v>
      </c>
      <c r="P722">
        <v>3494440.67</v>
      </c>
      <c r="Q722">
        <v>3156494.9</v>
      </c>
      <c r="R722">
        <v>2404654.25</v>
      </c>
      <c r="S722">
        <v>2469147.9500000002</v>
      </c>
      <c r="T722">
        <v>1306401.77</v>
      </c>
      <c r="U722">
        <v>1327231</v>
      </c>
      <c r="V722">
        <v>1172537.98</v>
      </c>
      <c r="X722">
        <v>3152001</v>
      </c>
      <c r="Y722">
        <v>1340369</v>
      </c>
      <c r="Z722">
        <v>2282670</v>
      </c>
      <c r="AA722">
        <v>3644660</v>
      </c>
      <c r="AB722">
        <v>2471920</v>
      </c>
      <c r="AC722">
        <v>1580333</v>
      </c>
      <c r="AD722">
        <v>784785</v>
      </c>
      <c r="AG722">
        <v>2810000</v>
      </c>
      <c r="AH722">
        <v>2748600</v>
      </c>
      <c r="AI722">
        <v>4316800</v>
      </c>
      <c r="AJ722">
        <v>943700</v>
      </c>
      <c r="AK722">
        <v>3248542</v>
      </c>
      <c r="AL722">
        <v>2628000</v>
      </c>
      <c r="AM722">
        <v>2493000</v>
      </c>
      <c r="AN722">
        <v>1202400</v>
      </c>
      <c r="AO722">
        <v>2697700</v>
      </c>
      <c r="AP722">
        <v>2171000</v>
      </c>
      <c r="AQ722">
        <v>2659000</v>
      </c>
      <c r="AR722">
        <v>1280600</v>
      </c>
      <c r="AT722">
        <v>1127500</v>
      </c>
      <c r="AU722">
        <v>285180</v>
      </c>
      <c r="AZ722">
        <v>1147900</v>
      </c>
      <c r="BA722">
        <v>519370</v>
      </c>
      <c r="BB722">
        <v>1142166</v>
      </c>
      <c r="BC722">
        <v>253680</v>
      </c>
      <c r="BD722">
        <v>230477</v>
      </c>
      <c r="BF722">
        <v>1356867</v>
      </c>
      <c r="BG722">
        <v>973958</v>
      </c>
      <c r="BH722">
        <v>1341300</v>
      </c>
      <c r="BI722">
        <v>404869</v>
      </c>
      <c r="BJ722">
        <v>1435836</v>
      </c>
      <c r="BK722">
        <v>1207046</v>
      </c>
      <c r="BL722">
        <v>344400</v>
      </c>
    </row>
    <row r="723" spans="1:64">
      <c r="A723" s="77">
        <v>5</v>
      </c>
      <c r="B723" s="78" t="s">
        <v>916</v>
      </c>
      <c r="C723" s="79" t="s">
        <v>917</v>
      </c>
      <c r="D723" s="79">
        <v>5.0999999999999996</v>
      </c>
      <c r="E723" s="78" t="s">
        <v>1654</v>
      </c>
      <c r="F723" s="79"/>
      <c r="G723" s="79"/>
      <c r="H723" s="52">
        <v>5104040102.1120005</v>
      </c>
      <c r="I723" s="53" t="s">
        <v>775</v>
      </c>
      <c r="J723">
        <f t="shared" si="11"/>
        <v>0</v>
      </c>
      <c r="L723">
        <v>2400</v>
      </c>
      <c r="P723">
        <v>0</v>
      </c>
      <c r="AA723">
        <v>661700</v>
      </c>
      <c r="AN723">
        <v>100000</v>
      </c>
      <c r="AO723">
        <v>1200</v>
      </c>
      <c r="AZ723">
        <v>5850</v>
      </c>
      <c r="BI723">
        <v>7800</v>
      </c>
      <c r="BK723">
        <v>6200</v>
      </c>
    </row>
    <row r="724" spans="1:64">
      <c r="A724" s="77">
        <v>5</v>
      </c>
      <c r="B724" s="78" t="s">
        <v>916</v>
      </c>
      <c r="C724" s="79" t="s">
        <v>917</v>
      </c>
      <c r="D724" s="79">
        <v>5.0999999999999996</v>
      </c>
      <c r="E724" s="78" t="s">
        <v>1654</v>
      </c>
      <c r="F724" s="79"/>
      <c r="G724" s="79"/>
      <c r="H724" s="52">
        <v>5104040102.1129999</v>
      </c>
      <c r="I724" s="53" t="s">
        <v>776</v>
      </c>
      <c r="J724">
        <f t="shared" si="11"/>
        <v>0</v>
      </c>
      <c r="L724">
        <v>1682194.07</v>
      </c>
      <c r="M724">
        <v>3647773.68</v>
      </c>
      <c r="N724">
        <v>5599000</v>
      </c>
      <c r="O724">
        <v>7191659.5499999998</v>
      </c>
      <c r="P724">
        <v>6889959.3300000001</v>
      </c>
      <c r="Q724">
        <v>3790431.1</v>
      </c>
      <c r="R724">
        <v>3092645.75</v>
      </c>
      <c r="S724">
        <v>4182952.05</v>
      </c>
      <c r="T724">
        <v>4744798.2300000004</v>
      </c>
      <c r="U724">
        <v>3483369</v>
      </c>
      <c r="V724">
        <v>2162962.02</v>
      </c>
      <c r="X724">
        <v>1317058</v>
      </c>
      <c r="Y724">
        <v>2530938</v>
      </c>
      <c r="Z724">
        <v>2829844</v>
      </c>
      <c r="AA724">
        <v>1776719</v>
      </c>
      <c r="AB724">
        <v>4314280</v>
      </c>
      <c r="AC724">
        <v>2128767</v>
      </c>
      <c r="AD724">
        <v>908052</v>
      </c>
      <c r="AF724">
        <v>4730000</v>
      </c>
      <c r="AG724">
        <v>4234500</v>
      </c>
      <c r="AH724">
        <v>5756800</v>
      </c>
      <c r="AI724">
        <v>10006853</v>
      </c>
      <c r="AJ724">
        <v>4556440</v>
      </c>
      <c r="AK724">
        <v>8201958</v>
      </c>
      <c r="AL724">
        <v>5646900</v>
      </c>
      <c r="AM724">
        <v>4868100</v>
      </c>
      <c r="AN724">
        <v>2938800</v>
      </c>
      <c r="AO724">
        <v>7706900</v>
      </c>
      <c r="AP724">
        <v>4693500</v>
      </c>
      <c r="AQ724">
        <v>6702100</v>
      </c>
      <c r="AR724">
        <v>3125600</v>
      </c>
      <c r="AT724">
        <v>3487600</v>
      </c>
      <c r="AU724">
        <v>4084220</v>
      </c>
      <c r="AV724">
        <v>7012250</v>
      </c>
      <c r="AW724">
        <v>6941000</v>
      </c>
      <c r="AX724">
        <v>4484600</v>
      </c>
      <c r="AY724">
        <v>4886740</v>
      </c>
      <c r="AZ724">
        <v>10418400</v>
      </c>
      <c r="BA724">
        <v>4556230</v>
      </c>
      <c r="BB724">
        <v>856734</v>
      </c>
      <c r="BC724">
        <v>1706720</v>
      </c>
      <c r="BD724">
        <v>2187523</v>
      </c>
      <c r="BF724">
        <v>7671033</v>
      </c>
      <c r="BG724">
        <v>5290542</v>
      </c>
      <c r="BH724">
        <v>7016300</v>
      </c>
      <c r="BI724">
        <v>2182931</v>
      </c>
      <c r="BJ724">
        <v>7099664</v>
      </c>
      <c r="BK724">
        <v>5641064</v>
      </c>
      <c r="BL724">
        <v>4463700</v>
      </c>
    </row>
    <row r="725" spans="1:64">
      <c r="A725" s="77">
        <v>5</v>
      </c>
      <c r="B725" s="78" t="s">
        <v>916</v>
      </c>
      <c r="C725" s="79" t="s">
        <v>917</v>
      </c>
      <c r="D725" s="79">
        <v>5.0999999999999996</v>
      </c>
      <c r="E725" s="78" t="s">
        <v>1654</v>
      </c>
      <c r="F725" s="79"/>
      <c r="G725" s="79"/>
      <c r="H725" s="52">
        <v>5104040102.1140003</v>
      </c>
      <c r="I725" s="53" t="s">
        <v>777</v>
      </c>
      <c r="J725">
        <f t="shared" si="11"/>
        <v>0</v>
      </c>
      <c r="L725">
        <v>261300</v>
      </c>
      <c r="M725">
        <v>633400</v>
      </c>
      <c r="N725">
        <v>317800</v>
      </c>
      <c r="O725">
        <v>683900</v>
      </c>
      <c r="P725">
        <v>611500</v>
      </c>
      <c r="Q725">
        <v>69900</v>
      </c>
      <c r="R725">
        <v>502400</v>
      </c>
      <c r="S725">
        <v>445400</v>
      </c>
      <c r="U725">
        <v>359900</v>
      </c>
      <c r="V725">
        <v>321900</v>
      </c>
      <c r="AG725">
        <v>2027500</v>
      </c>
      <c r="AH725">
        <v>546900</v>
      </c>
      <c r="AI725">
        <v>614600</v>
      </c>
      <c r="AJ725">
        <v>226800</v>
      </c>
      <c r="AK725">
        <v>2863700</v>
      </c>
      <c r="AL725">
        <v>946400</v>
      </c>
      <c r="AM725">
        <v>1483900</v>
      </c>
      <c r="AN725">
        <v>700000</v>
      </c>
      <c r="AO725">
        <v>1116800</v>
      </c>
      <c r="AP725">
        <v>579500</v>
      </c>
      <c r="AR725">
        <v>412200</v>
      </c>
      <c r="AT725">
        <v>713300</v>
      </c>
      <c r="AU725">
        <v>334300</v>
      </c>
      <c r="AV725">
        <v>1875600</v>
      </c>
      <c r="AW725">
        <v>729100</v>
      </c>
      <c r="AX725">
        <v>556900</v>
      </c>
      <c r="AY725">
        <v>535600</v>
      </c>
      <c r="AZ725">
        <v>946050</v>
      </c>
      <c r="BA725">
        <v>867000</v>
      </c>
      <c r="BB725">
        <v>390800</v>
      </c>
      <c r="BC725">
        <v>506000</v>
      </c>
      <c r="BD725">
        <v>213500</v>
      </c>
      <c r="BF725">
        <v>0</v>
      </c>
      <c r="BG725">
        <v>289000</v>
      </c>
      <c r="BH725">
        <v>67300</v>
      </c>
      <c r="BI725">
        <v>143600</v>
      </c>
      <c r="BK725">
        <v>706900</v>
      </c>
      <c r="BL725">
        <v>489300</v>
      </c>
    </row>
    <row r="726" spans="1:64">
      <c r="A726" s="77">
        <v>5</v>
      </c>
      <c r="B726" s="78" t="s">
        <v>916</v>
      </c>
      <c r="C726" s="79" t="s">
        <v>917</v>
      </c>
      <c r="D726" s="79">
        <v>5.0999999999999996</v>
      </c>
      <c r="E726" s="78" t="s">
        <v>1654</v>
      </c>
      <c r="F726" s="79"/>
      <c r="G726" s="79"/>
      <c r="H726" s="52">
        <v>5104040102.1149998</v>
      </c>
      <c r="I726" s="53" t="s">
        <v>778</v>
      </c>
      <c r="J726">
        <f t="shared" si="11"/>
        <v>2224017</v>
      </c>
      <c r="K726">
        <v>4632310</v>
      </c>
      <c r="W726">
        <v>2224017</v>
      </c>
      <c r="AS726">
        <v>4117429</v>
      </c>
      <c r="BE726">
        <v>2099980</v>
      </c>
    </row>
    <row r="727" spans="1:64">
      <c r="A727" s="77">
        <v>5</v>
      </c>
      <c r="B727" s="78" t="s">
        <v>916</v>
      </c>
      <c r="C727" s="79" t="s">
        <v>917</v>
      </c>
      <c r="D727" s="79">
        <v>5.0999999999999996</v>
      </c>
      <c r="E727" s="78" t="s">
        <v>1654</v>
      </c>
      <c r="F727" s="79"/>
      <c r="G727" s="79"/>
      <c r="H727" s="52">
        <v>5104040102.1160002</v>
      </c>
      <c r="I727" s="53" t="s">
        <v>779</v>
      </c>
      <c r="J727">
        <f t="shared" si="11"/>
        <v>247113</v>
      </c>
      <c r="W727">
        <v>247113</v>
      </c>
      <c r="BE727">
        <v>476255</v>
      </c>
    </row>
    <row r="728" spans="1:64">
      <c r="A728" s="77">
        <v>5</v>
      </c>
      <c r="B728" s="78" t="s">
        <v>916</v>
      </c>
      <c r="C728" s="79" t="s">
        <v>917</v>
      </c>
      <c r="D728" s="79">
        <v>5.0999999999999996</v>
      </c>
      <c r="E728" s="78" t="s">
        <v>1654</v>
      </c>
      <c r="F728" s="79"/>
      <c r="G728" s="79"/>
      <c r="H728" s="52">
        <v>5104040102.1169996</v>
      </c>
      <c r="I728" s="53" t="s">
        <v>780</v>
      </c>
      <c r="J728">
        <f t="shared" si="11"/>
        <v>24841354.280000001</v>
      </c>
      <c r="K728">
        <v>46967944</v>
      </c>
      <c r="W728">
        <v>24841354.280000001</v>
      </c>
      <c r="AE728">
        <v>71422004.730000004</v>
      </c>
      <c r="AH728">
        <v>19200</v>
      </c>
      <c r="AS728">
        <v>35875449</v>
      </c>
      <c r="AT728">
        <v>1498932.5</v>
      </c>
      <c r="BE728">
        <v>14834030</v>
      </c>
      <c r="BJ728">
        <v>560600</v>
      </c>
    </row>
    <row r="729" spans="1:64">
      <c r="A729" s="77">
        <v>5</v>
      </c>
      <c r="B729" s="78" t="s">
        <v>916</v>
      </c>
      <c r="C729" s="79" t="s">
        <v>917</v>
      </c>
      <c r="D729" s="79">
        <v>5.0999999999999996</v>
      </c>
      <c r="E729" s="78" t="s">
        <v>1654</v>
      </c>
      <c r="F729" s="79"/>
      <c r="G729" s="79"/>
      <c r="H729" s="52">
        <v>5104040102.118</v>
      </c>
      <c r="I729" s="53" t="s">
        <v>781</v>
      </c>
      <c r="J729">
        <f t="shared" si="11"/>
        <v>2760150.45</v>
      </c>
      <c r="K729">
        <v>3216530</v>
      </c>
      <c r="W729">
        <v>2760150.45</v>
      </c>
      <c r="AS729">
        <v>4825607</v>
      </c>
      <c r="AT729">
        <v>105537.5</v>
      </c>
      <c r="BE729">
        <v>3209655</v>
      </c>
      <c r="BF729">
        <v>567900</v>
      </c>
      <c r="BJ729">
        <v>638700</v>
      </c>
    </row>
    <row r="730" spans="1:64">
      <c r="A730" s="77">
        <v>5</v>
      </c>
      <c r="B730" s="78" t="s">
        <v>916</v>
      </c>
      <c r="C730" s="79" t="s">
        <v>917</v>
      </c>
      <c r="D730" s="79">
        <v>5.0999999999999996</v>
      </c>
      <c r="E730" s="78" t="s">
        <v>1654</v>
      </c>
      <c r="F730" s="79"/>
      <c r="G730" s="79"/>
      <c r="H730" s="52">
        <v>5104040102.1190004</v>
      </c>
      <c r="I730" s="53" t="s">
        <v>782</v>
      </c>
      <c r="J730">
        <f t="shared" si="11"/>
        <v>29750</v>
      </c>
      <c r="K730">
        <v>82500</v>
      </c>
      <c r="N730">
        <v>877500</v>
      </c>
      <c r="Q730">
        <v>2789794.5</v>
      </c>
      <c r="T730">
        <v>364000</v>
      </c>
      <c r="U730">
        <v>492000</v>
      </c>
      <c r="W730">
        <v>29750</v>
      </c>
      <c r="AE730">
        <v>4670887.42</v>
      </c>
      <c r="AH730">
        <v>15000</v>
      </c>
      <c r="AN730">
        <v>400250</v>
      </c>
      <c r="AY730">
        <v>2053139.5</v>
      </c>
      <c r="BA730">
        <v>5200</v>
      </c>
      <c r="BF730">
        <v>4056181.5</v>
      </c>
      <c r="BH730">
        <v>21291437.5</v>
      </c>
      <c r="BI730">
        <v>13920</v>
      </c>
      <c r="BJ730">
        <v>8743375</v>
      </c>
      <c r="BK730">
        <v>1263375</v>
      </c>
    </row>
    <row r="731" spans="1:64">
      <c r="A731" s="77">
        <v>5</v>
      </c>
      <c r="B731" s="78" t="s">
        <v>916</v>
      </c>
      <c r="C731" s="79" t="s">
        <v>917</v>
      </c>
      <c r="D731" s="79">
        <v>5.0999999999999996</v>
      </c>
      <c r="E731" s="78" t="s">
        <v>1654</v>
      </c>
      <c r="F731" s="79"/>
      <c r="G731" s="79"/>
      <c r="H731" s="54">
        <v>5104040102.1199999</v>
      </c>
      <c r="I731" s="56" t="s">
        <v>783</v>
      </c>
      <c r="J731">
        <f t="shared" si="11"/>
        <v>0</v>
      </c>
      <c r="K731">
        <v>25500</v>
      </c>
      <c r="L731">
        <v>7650</v>
      </c>
      <c r="Q731">
        <v>15000</v>
      </c>
      <c r="X731">
        <v>1200</v>
      </c>
      <c r="Z731">
        <v>1200</v>
      </c>
      <c r="AC731">
        <v>95200</v>
      </c>
      <c r="AD731">
        <v>5550</v>
      </c>
      <c r="AE731">
        <v>6818204</v>
      </c>
      <c r="AH731">
        <v>4450</v>
      </c>
      <c r="AM731">
        <v>10500</v>
      </c>
      <c r="AQ731">
        <v>154760</v>
      </c>
      <c r="AS731">
        <v>19526649.039999999</v>
      </c>
      <c r="AV731">
        <v>10350</v>
      </c>
      <c r="AZ731">
        <v>178000</v>
      </c>
      <c r="BA731">
        <v>2322</v>
      </c>
      <c r="BE731">
        <v>697240</v>
      </c>
      <c r="BH731">
        <v>739000</v>
      </c>
      <c r="BJ731">
        <v>3200</v>
      </c>
      <c r="BL731">
        <v>250000</v>
      </c>
    </row>
    <row r="732" spans="1:64">
      <c r="A732" s="77">
        <v>5</v>
      </c>
      <c r="B732" s="78" t="s">
        <v>916</v>
      </c>
      <c r="C732" s="79" t="s">
        <v>917</v>
      </c>
      <c r="D732" s="79">
        <v>5.2</v>
      </c>
      <c r="E732" s="78" t="s">
        <v>1877</v>
      </c>
      <c r="F732" s="79"/>
      <c r="G732" s="79"/>
      <c r="H732" s="33">
        <v>5105010101.1009998</v>
      </c>
      <c r="I732" s="73" t="s">
        <v>784</v>
      </c>
      <c r="J732">
        <f t="shared" si="11"/>
        <v>2511578.34</v>
      </c>
      <c r="M732">
        <v>15549.83</v>
      </c>
      <c r="N732">
        <v>230045.96</v>
      </c>
      <c r="O732">
        <v>1198538.52</v>
      </c>
      <c r="P732">
        <v>175290.72</v>
      </c>
      <c r="Q732">
        <v>691820.73</v>
      </c>
      <c r="R732">
        <v>67837.960000000006</v>
      </c>
      <c r="S732">
        <v>142000</v>
      </c>
      <c r="T732">
        <v>215867.28</v>
      </c>
      <c r="U732">
        <v>408110</v>
      </c>
      <c r="V732">
        <v>747600</v>
      </c>
      <c r="W732">
        <v>2511578.34</v>
      </c>
      <c r="X732">
        <v>305204</v>
      </c>
      <c r="Y732">
        <v>786363.88</v>
      </c>
      <c r="Z732">
        <v>476429.16</v>
      </c>
      <c r="AA732">
        <v>1005413.99</v>
      </c>
      <c r="AB732">
        <v>387164.07</v>
      </c>
      <c r="AC732">
        <v>450918.76</v>
      </c>
      <c r="AD732">
        <v>726320</v>
      </c>
      <c r="AE732">
        <v>5869263</v>
      </c>
      <c r="AG732">
        <v>191991.14</v>
      </c>
      <c r="AH732">
        <v>178349</v>
      </c>
      <c r="AJ732">
        <v>39800</v>
      </c>
      <c r="AK732">
        <v>362815.44</v>
      </c>
      <c r="AL732">
        <v>207621.34</v>
      </c>
      <c r="AM732">
        <v>634042.32999999996</v>
      </c>
      <c r="AN732">
        <v>398706.4</v>
      </c>
      <c r="AO732">
        <v>399567.86</v>
      </c>
      <c r="AP732">
        <v>140519.62</v>
      </c>
      <c r="AQ732">
        <v>167080</v>
      </c>
      <c r="AR732">
        <v>463894.56</v>
      </c>
      <c r="AS732">
        <v>4080250.92</v>
      </c>
      <c r="AT732">
        <v>511515.88</v>
      </c>
      <c r="AU732">
        <v>406908</v>
      </c>
      <c r="AV732">
        <v>363399.96</v>
      </c>
      <c r="AW732">
        <v>437799.84</v>
      </c>
      <c r="AX732">
        <v>704498.52</v>
      </c>
      <c r="AY732">
        <v>363207.19</v>
      </c>
      <c r="BA732">
        <v>506645.84</v>
      </c>
      <c r="BB732">
        <v>458448.77</v>
      </c>
      <c r="BC732">
        <v>439314.56</v>
      </c>
      <c r="BD732">
        <v>408913.64</v>
      </c>
      <c r="BE732">
        <v>1413905.62</v>
      </c>
      <c r="BF732">
        <v>771957.29</v>
      </c>
      <c r="BG732">
        <v>880992.33</v>
      </c>
      <c r="BH732">
        <v>721298.66</v>
      </c>
      <c r="BI732">
        <v>29880</v>
      </c>
      <c r="BJ732">
        <v>848728.06</v>
      </c>
      <c r="BK732">
        <v>648780</v>
      </c>
      <c r="BL732">
        <v>658128</v>
      </c>
    </row>
    <row r="733" spans="1:64">
      <c r="A733" s="77">
        <v>5</v>
      </c>
      <c r="B733" s="78" t="s">
        <v>916</v>
      </c>
      <c r="C733" s="79" t="s">
        <v>917</v>
      </c>
      <c r="D733" s="79">
        <v>5.2</v>
      </c>
      <c r="E733" s="78" t="s">
        <v>1877</v>
      </c>
      <c r="F733" s="79"/>
      <c r="G733" s="79"/>
      <c r="H733" s="33">
        <v>5105010103.1009998</v>
      </c>
      <c r="I733" s="73" t="s">
        <v>785</v>
      </c>
      <c r="J733">
        <f t="shared" si="11"/>
        <v>16535695.18</v>
      </c>
      <c r="M733">
        <v>300459.68</v>
      </c>
      <c r="N733">
        <v>200217.8</v>
      </c>
      <c r="O733">
        <v>5078319.96</v>
      </c>
      <c r="P733">
        <v>12833.4</v>
      </c>
      <c r="Q733">
        <v>1857847.08</v>
      </c>
      <c r="S733">
        <v>288439.92</v>
      </c>
      <c r="T733">
        <v>328109</v>
      </c>
      <c r="U733">
        <v>777078</v>
      </c>
      <c r="V733">
        <v>823260</v>
      </c>
      <c r="W733">
        <v>16535695.18</v>
      </c>
      <c r="AA733">
        <v>385121.13</v>
      </c>
      <c r="AC733">
        <v>903019.32</v>
      </c>
      <c r="AD733">
        <v>487311</v>
      </c>
      <c r="AE733">
        <v>12370502.74</v>
      </c>
      <c r="AF733">
        <v>3987.96</v>
      </c>
      <c r="AH733">
        <v>234210.8</v>
      </c>
      <c r="AM733">
        <v>1232788</v>
      </c>
      <c r="AO733">
        <v>258195.56</v>
      </c>
      <c r="AR733">
        <v>465600</v>
      </c>
      <c r="AS733">
        <v>2453621.88</v>
      </c>
      <c r="AT733">
        <v>714425.65</v>
      </c>
      <c r="AU733">
        <v>192681.60000000001</v>
      </c>
      <c r="AV733">
        <v>5636960.8300000001</v>
      </c>
      <c r="AW733">
        <v>924470.25</v>
      </c>
      <c r="AX733">
        <v>1583599.96</v>
      </c>
      <c r="AY733">
        <v>689167.7</v>
      </c>
      <c r="AZ733">
        <v>2950533.66</v>
      </c>
      <c r="BA733">
        <v>844771.52</v>
      </c>
      <c r="BB733">
        <v>464799.96</v>
      </c>
      <c r="BC733">
        <v>464799.96</v>
      </c>
      <c r="BD733">
        <v>464759.96</v>
      </c>
      <c r="BE733">
        <v>17535775.600000001</v>
      </c>
      <c r="BF733">
        <v>590204.78</v>
      </c>
      <c r="BG733">
        <v>435600</v>
      </c>
      <c r="BH733">
        <v>1404000</v>
      </c>
      <c r="BI733">
        <v>479120</v>
      </c>
      <c r="BJ733">
        <v>2048066.67</v>
      </c>
      <c r="BK733">
        <v>1248713.8</v>
      </c>
      <c r="BL733">
        <v>1003640</v>
      </c>
    </row>
    <row r="734" spans="1:64">
      <c r="A734" s="77">
        <v>5</v>
      </c>
      <c r="B734" s="78" t="s">
        <v>916</v>
      </c>
      <c r="C734" s="79" t="s">
        <v>917</v>
      </c>
      <c r="D734" s="79">
        <v>5.2</v>
      </c>
      <c r="E734" s="78" t="s">
        <v>1877</v>
      </c>
      <c r="F734" s="79"/>
      <c r="G734" s="79"/>
      <c r="H734" s="33">
        <v>5105010105.1009998</v>
      </c>
      <c r="I734" s="73" t="s">
        <v>786</v>
      </c>
      <c r="J734">
        <f t="shared" si="11"/>
        <v>0</v>
      </c>
      <c r="M734">
        <v>31204.33</v>
      </c>
      <c r="N734">
        <v>77265.679999999993</v>
      </c>
      <c r="O734">
        <v>600306.68000000005</v>
      </c>
      <c r="P734">
        <v>19200</v>
      </c>
      <c r="Q734">
        <v>12161.16</v>
      </c>
      <c r="T734">
        <v>5906.64</v>
      </c>
      <c r="U734">
        <v>34247</v>
      </c>
      <c r="V734">
        <v>200050</v>
      </c>
      <c r="X734">
        <v>22466.07</v>
      </c>
      <c r="Z734">
        <v>1153792</v>
      </c>
      <c r="AA734">
        <v>1921124.16</v>
      </c>
      <c r="AB734">
        <v>15292</v>
      </c>
      <c r="AD734">
        <v>23000</v>
      </c>
      <c r="AE734">
        <v>35390658.780000001</v>
      </c>
      <c r="AG734">
        <v>2963999.5</v>
      </c>
      <c r="AH734">
        <v>110170.82</v>
      </c>
      <c r="AJ734">
        <v>44550</v>
      </c>
      <c r="AK734">
        <v>5351134.5</v>
      </c>
      <c r="AL734">
        <v>321728</v>
      </c>
      <c r="AM734">
        <v>567299.19999999995</v>
      </c>
      <c r="AN734">
        <v>170114.13</v>
      </c>
      <c r="AO734">
        <v>2734231.18</v>
      </c>
      <c r="AP734">
        <v>307855.63</v>
      </c>
      <c r="AQ734">
        <v>316891</v>
      </c>
      <c r="AR734">
        <v>73524.479999999996</v>
      </c>
      <c r="AS734">
        <v>18292609.149999999</v>
      </c>
      <c r="AT734">
        <v>4111.49</v>
      </c>
      <c r="AX734">
        <v>221907.84</v>
      </c>
      <c r="AY734">
        <v>64390.47</v>
      </c>
      <c r="BA734">
        <v>59566.53</v>
      </c>
      <c r="BB734">
        <v>52799.96</v>
      </c>
      <c r="BC734">
        <v>84919.92</v>
      </c>
      <c r="BD734">
        <v>85119.92</v>
      </c>
      <c r="BE734">
        <v>851684.43</v>
      </c>
      <c r="BI734">
        <v>7249</v>
      </c>
      <c r="BL734">
        <v>101893.34</v>
      </c>
    </row>
    <row r="735" spans="1:64">
      <c r="A735" s="77">
        <v>5</v>
      </c>
      <c r="B735" s="78" t="s">
        <v>916</v>
      </c>
      <c r="C735" s="79" t="s">
        <v>917</v>
      </c>
      <c r="D735" s="79">
        <v>5.2</v>
      </c>
      <c r="E735" s="78" t="s">
        <v>1877</v>
      </c>
      <c r="F735" s="79"/>
      <c r="G735" s="79"/>
      <c r="H735" s="33">
        <v>5105010107.1009998</v>
      </c>
      <c r="I735" s="73" t="s">
        <v>787</v>
      </c>
      <c r="J735">
        <f t="shared" si="11"/>
        <v>1960</v>
      </c>
      <c r="N735">
        <v>21999.96</v>
      </c>
      <c r="O735">
        <v>32222.2</v>
      </c>
      <c r="Q735">
        <v>9663.9599999999991</v>
      </c>
      <c r="R735">
        <v>19304.28</v>
      </c>
      <c r="S735">
        <v>18986.72</v>
      </c>
      <c r="T735">
        <v>1599.96</v>
      </c>
      <c r="V735">
        <v>197533.33</v>
      </c>
      <c r="W735">
        <v>1960</v>
      </c>
      <c r="Y735">
        <v>364666.47</v>
      </c>
      <c r="AA735">
        <v>7334.33</v>
      </c>
      <c r="AC735">
        <v>205183.6</v>
      </c>
      <c r="AE735">
        <v>465581.6</v>
      </c>
      <c r="AG735">
        <v>26413.01</v>
      </c>
      <c r="AH735">
        <v>19066.669999999998</v>
      </c>
      <c r="AI735">
        <v>56961.67</v>
      </c>
      <c r="AK735">
        <v>333333.34000000003</v>
      </c>
      <c r="AL735">
        <v>45943.66</v>
      </c>
      <c r="AM735">
        <v>62238.7</v>
      </c>
      <c r="AN735">
        <v>1093897.57</v>
      </c>
      <c r="AO735">
        <v>436474</v>
      </c>
      <c r="AP735">
        <v>10800</v>
      </c>
      <c r="AQ735">
        <v>3936.5</v>
      </c>
      <c r="AR735">
        <v>821019.19</v>
      </c>
      <c r="AS735">
        <v>25466.560000000001</v>
      </c>
      <c r="AW735">
        <v>11866.56</v>
      </c>
      <c r="AX735">
        <v>10263.94</v>
      </c>
      <c r="BA735">
        <v>539329</v>
      </c>
      <c r="BB735">
        <v>149747.96</v>
      </c>
      <c r="BC735">
        <v>75344.44</v>
      </c>
      <c r="BD735">
        <v>674450.81</v>
      </c>
      <c r="BG735">
        <v>16933.34</v>
      </c>
      <c r="BK735">
        <v>16933.34</v>
      </c>
    </row>
    <row r="736" spans="1:64">
      <c r="A736" s="77">
        <v>5</v>
      </c>
      <c r="B736" s="78" t="s">
        <v>916</v>
      </c>
      <c r="C736" s="79" t="s">
        <v>917</v>
      </c>
      <c r="D736" s="79">
        <v>5.2</v>
      </c>
      <c r="E736" s="78" t="s">
        <v>1877</v>
      </c>
      <c r="F736" s="79"/>
      <c r="G736" s="79"/>
      <c r="H736" s="33">
        <v>5105010107.1020002</v>
      </c>
      <c r="I736" s="73" t="s">
        <v>788</v>
      </c>
      <c r="J736">
        <f t="shared" si="11"/>
        <v>0</v>
      </c>
      <c r="K736">
        <v>21749.040000000001</v>
      </c>
      <c r="N736">
        <v>65199.96</v>
      </c>
      <c r="V736">
        <v>199700</v>
      </c>
      <c r="AD736">
        <v>181974</v>
      </c>
      <c r="AZ736">
        <v>23599.96</v>
      </c>
      <c r="BB736">
        <v>235674.95</v>
      </c>
      <c r="BC736">
        <v>125689.41</v>
      </c>
    </row>
    <row r="737" spans="1:64">
      <c r="A737" s="77">
        <v>5</v>
      </c>
      <c r="B737" s="78" t="s">
        <v>916</v>
      </c>
      <c r="C737" s="79" t="s">
        <v>917</v>
      </c>
      <c r="D737" s="79">
        <v>5.2</v>
      </c>
      <c r="E737" s="78" t="s">
        <v>1877</v>
      </c>
      <c r="F737" s="79"/>
      <c r="G737" s="79"/>
      <c r="H737" s="33">
        <v>5105010107.1029997</v>
      </c>
      <c r="I737" s="73" t="s">
        <v>789</v>
      </c>
      <c r="J737">
        <f t="shared" si="11"/>
        <v>0</v>
      </c>
      <c r="N737">
        <v>192685.56</v>
      </c>
      <c r="R737">
        <v>109019.97</v>
      </c>
      <c r="AD737">
        <v>106687</v>
      </c>
      <c r="AE737">
        <v>7817055.4699999997</v>
      </c>
      <c r="AT737">
        <v>185812.94</v>
      </c>
      <c r="AV737">
        <v>618666.72</v>
      </c>
      <c r="AX737">
        <v>142713.97</v>
      </c>
      <c r="AZ737">
        <v>186799.96</v>
      </c>
      <c r="BA737">
        <v>263000</v>
      </c>
      <c r="BB737">
        <v>5920.51</v>
      </c>
      <c r="BC737">
        <v>120059.93</v>
      </c>
      <c r="BD737">
        <v>8013.17</v>
      </c>
    </row>
    <row r="738" spans="1:64">
      <c r="A738" s="77">
        <v>5</v>
      </c>
      <c r="B738" s="78" t="s">
        <v>916</v>
      </c>
      <c r="C738" s="79" t="s">
        <v>917</v>
      </c>
      <c r="D738" s="79">
        <v>5.2</v>
      </c>
      <c r="E738" s="78" t="s">
        <v>1877</v>
      </c>
      <c r="F738" s="79"/>
      <c r="G738" s="79"/>
      <c r="H738" s="33">
        <v>5105010107.1040001</v>
      </c>
      <c r="I738" s="73" t="s">
        <v>790</v>
      </c>
      <c r="J738">
        <f t="shared" si="11"/>
        <v>0</v>
      </c>
      <c r="V738">
        <v>80126.789999999994</v>
      </c>
      <c r="AV738">
        <v>30315.48</v>
      </c>
      <c r="BB738">
        <v>60474.95</v>
      </c>
      <c r="BC738">
        <v>80487.8</v>
      </c>
    </row>
    <row r="739" spans="1:64">
      <c r="A739" s="77">
        <v>5</v>
      </c>
      <c r="B739" s="78" t="s">
        <v>916</v>
      </c>
      <c r="C739" s="79" t="s">
        <v>917</v>
      </c>
      <c r="D739" s="79">
        <v>5.2</v>
      </c>
      <c r="E739" s="78" t="s">
        <v>1877</v>
      </c>
      <c r="F739" s="79"/>
      <c r="G739" s="79"/>
      <c r="H739" s="33">
        <v>5105010107.1049995</v>
      </c>
      <c r="I739" s="73" t="s">
        <v>791</v>
      </c>
      <c r="J739">
        <f t="shared" si="11"/>
        <v>0</v>
      </c>
    </row>
    <row r="740" spans="1:64">
      <c r="A740" s="77">
        <v>5</v>
      </c>
      <c r="B740" s="78" t="s">
        <v>916</v>
      </c>
      <c r="C740" s="79" t="s">
        <v>917</v>
      </c>
      <c r="D740" s="79">
        <v>5.2</v>
      </c>
      <c r="E740" s="78" t="s">
        <v>1877</v>
      </c>
      <c r="F740" s="79"/>
      <c r="G740" s="79"/>
      <c r="H740" s="33">
        <v>5105010107.1059999</v>
      </c>
      <c r="I740" s="73" t="s">
        <v>792</v>
      </c>
      <c r="J740">
        <f t="shared" si="11"/>
        <v>0</v>
      </c>
      <c r="K740">
        <v>95210.16</v>
      </c>
      <c r="N740">
        <v>24853.08</v>
      </c>
      <c r="V740">
        <v>455350</v>
      </c>
      <c r="AE740">
        <v>246529.05</v>
      </c>
      <c r="AY740">
        <v>6395.55</v>
      </c>
      <c r="AZ740">
        <v>762488.88</v>
      </c>
      <c r="BB740">
        <v>453899.8</v>
      </c>
      <c r="BC740">
        <v>313799.8</v>
      </c>
    </row>
    <row r="741" spans="1:64">
      <c r="A741" s="77">
        <v>5</v>
      </c>
      <c r="B741" s="78" t="s">
        <v>916</v>
      </c>
      <c r="C741" s="79" t="s">
        <v>917</v>
      </c>
      <c r="D741" s="79">
        <v>5.2</v>
      </c>
      <c r="E741" s="78" t="s">
        <v>1877</v>
      </c>
      <c r="F741" s="79"/>
      <c r="G741" s="79"/>
      <c r="H741" s="33">
        <v>5105010109.1009998</v>
      </c>
      <c r="I741" s="73" t="s">
        <v>793</v>
      </c>
      <c r="J741">
        <f t="shared" si="11"/>
        <v>580068.43000000005</v>
      </c>
      <c r="W741">
        <v>580068.43000000005</v>
      </c>
      <c r="AA741">
        <v>401384.97</v>
      </c>
      <c r="AD741">
        <v>4558</v>
      </c>
      <c r="AE741">
        <v>5455106.6100000003</v>
      </c>
      <c r="AF741">
        <v>11593.78</v>
      </c>
      <c r="AK741">
        <v>299877.5</v>
      </c>
      <c r="AQ741">
        <v>49150</v>
      </c>
      <c r="AR741">
        <v>27216</v>
      </c>
      <c r="AW741">
        <v>44762.64</v>
      </c>
      <c r="BE741">
        <v>473116.14</v>
      </c>
      <c r="BL741">
        <v>18125</v>
      </c>
    </row>
    <row r="742" spans="1:64">
      <c r="A742" s="77">
        <v>5</v>
      </c>
      <c r="B742" s="78" t="s">
        <v>916</v>
      </c>
      <c r="C742" s="79" t="s">
        <v>917</v>
      </c>
      <c r="D742" s="79">
        <v>5.2</v>
      </c>
      <c r="E742" s="78" t="s">
        <v>1877</v>
      </c>
      <c r="F742" s="79"/>
      <c r="G742" s="79"/>
      <c r="H742" s="33">
        <v>5105010111.1009998</v>
      </c>
      <c r="I742" s="73" t="s">
        <v>794</v>
      </c>
      <c r="J742">
        <f t="shared" si="11"/>
        <v>220270.32</v>
      </c>
      <c r="O742">
        <v>2989446.67</v>
      </c>
      <c r="Q742">
        <v>694883.3</v>
      </c>
      <c r="R742">
        <v>944046.55</v>
      </c>
      <c r="T742">
        <v>486080.04</v>
      </c>
      <c r="U742">
        <v>419400</v>
      </c>
      <c r="V742">
        <v>419400</v>
      </c>
      <c r="W742">
        <v>220270.32</v>
      </c>
      <c r="X742">
        <v>367092.08</v>
      </c>
      <c r="Y742">
        <v>140699.79999999999</v>
      </c>
      <c r="AA742">
        <v>642374.99</v>
      </c>
      <c r="AB742">
        <v>128218.18</v>
      </c>
      <c r="AC742">
        <v>486079.8</v>
      </c>
      <c r="AD742">
        <v>143799</v>
      </c>
      <c r="AE742">
        <v>4771632.5</v>
      </c>
      <c r="AF742">
        <v>498000</v>
      </c>
      <c r="AG742">
        <v>982079.6</v>
      </c>
      <c r="AJ742">
        <v>199999</v>
      </c>
      <c r="AK742">
        <v>754000</v>
      </c>
      <c r="AL742">
        <v>695999</v>
      </c>
      <c r="AM742">
        <v>373500</v>
      </c>
      <c r="AN742">
        <v>199998.07</v>
      </c>
      <c r="AP742">
        <v>188000</v>
      </c>
      <c r="AQ742">
        <v>982080</v>
      </c>
      <c r="AR742">
        <v>496000</v>
      </c>
      <c r="AS742">
        <v>586486.67000000004</v>
      </c>
      <c r="AU742">
        <v>399800.04</v>
      </c>
      <c r="AW742">
        <v>902163</v>
      </c>
      <c r="AX742">
        <v>1020717.35</v>
      </c>
      <c r="AY742">
        <v>399166.44</v>
      </c>
      <c r="BA742">
        <v>416083.33</v>
      </c>
      <c r="BB742">
        <v>195183.46</v>
      </c>
      <c r="BC742">
        <v>194266.2</v>
      </c>
      <c r="BD742">
        <v>195183.46</v>
      </c>
      <c r="BE742">
        <v>755425.46</v>
      </c>
      <c r="BF742">
        <v>662665.66</v>
      </c>
      <c r="BG742">
        <v>925997</v>
      </c>
      <c r="BJ742">
        <v>499800</v>
      </c>
      <c r="BK742">
        <v>1129132.33</v>
      </c>
      <c r="BL742">
        <v>397700</v>
      </c>
    </row>
    <row r="743" spans="1:64">
      <c r="A743" s="77">
        <v>5</v>
      </c>
      <c r="B743" s="78" t="s">
        <v>916</v>
      </c>
      <c r="C743" s="79" t="s">
        <v>917</v>
      </c>
      <c r="D743" s="79">
        <v>5.2</v>
      </c>
      <c r="E743" s="78" t="s">
        <v>1877</v>
      </c>
      <c r="F743" s="79"/>
      <c r="G743" s="79"/>
      <c r="H743" s="33">
        <v>5105010113.1009998</v>
      </c>
      <c r="I743" s="73" t="s">
        <v>795</v>
      </c>
      <c r="J743">
        <f t="shared" si="11"/>
        <v>266705.90999999997</v>
      </c>
      <c r="P743">
        <v>299.52</v>
      </c>
      <c r="Q743">
        <v>168000</v>
      </c>
      <c r="U743">
        <v>124000</v>
      </c>
      <c r="V743">
        <v>82000</v>
      </c>
      <c r="W743">
        <v>266705.90999999997</v>
      </c>
      <c r="X743">
        <v>139502</v>
      </c>
      <c r="AD743">
        <v>83334</v>
      </c>
      <c r="AE743">
        <v>2325752.12</v>
      </c>
      <c r="AG743">
        <v>221680.72</v>
      </c>
      <c r="AJ743">
        <v>404849.34</v>
      </c>
      <c r="AN743">
        <v>0.03</v>
      </c>
      <c r="AP743">
        <v>335660</v>
      </c>
      <c r="AT743">
        <v>88725.36</v>
      </c>
      <c r="AX743">
        <v>91429.63</v>
      </c>
      <c r="AY743">
        <v>88235.26</v>
      </c>
      <c r="AZ743">
        <v>27319.3</v>
      </c>
      <c r="BE743">
        <v>215475.23</v>
      </c>
      <c r="BG743">
        <v>111800</v>
      </c>
    </row>
    <row r="744" spans="1:64">
      <c r="A744" s="77">
        <v>5</v>
      </c>
      <c r="B744" s="78" t="s">
        <v>916</v>
      </c>
      <c r="C744" s="79" t="s">
        <v>917</v>
      </c>
      <c r="D744" s="79">
        <v>5.2</v>
      </c>
      <c r="E744" s="78" t="s">
        <v>1877</v>
      </c>
      <c r="F744" s="79"/>
      <c r="G744" s="79"/>
      <c r="H744" s="33">
        <v>5105010115.1009998</v>
      </c>
      <c r="I744" s="73" t="s">
        <v>796</v>
      </c>
      <c r="J744">
        <f t="shared" si="11"/>
        <v>354775.59</v>
      </c>
      <c r="W744">
        <v>354775.59</v>
      </c>
      <c r="Y744">
        <v>8213.09</v>
      </c>
      <c r="AA744">
        <v>26580.03</v>
      </c>
      <c r="AE744">
        <v>3147898.23</v>
      </c>
      <c r="BE744">
        <v>2487.2199999999998</v>
      </c>
    </row>
    <row r="745" spans="1:64">
      <c r="A745" s="77">
        <v>5</v>
      </c>
      <c r="B745" s="78" t="s">
        <v>916</v>
      </c>
      <c r="C745" s="79" t="s">
        <v>917</v>
      </c>
      <c r="D745" s="79">
        <v>5.2</v>
      </c>
      <c r="E745" s="78" t="s">
        <v>1877</v>
      </c>
      <c r="F745" s="79"/>
      <c r="G745" s="79"/>
      <c r="H745" s="33">
        <v>5105010117.1009998</v>
      </c>
      <c r="I745" s="73" t="s">
        <v>797</v>
      </c>
      <c r="J745">
        <f t="shared" si="11"/>
        <v>0</v>
      </c>
      <c r="AE745">
        <v>287486.59999999998</v>
      </c>
      <c r="AN745">
        <v>0.04</v>
      </c>
      <c r="AX745">
        <v>2601.08</v>
      </c>
    </row>
    <row r="746" spans="1:64">
      <c r="A746" s="77">
        <v>5</v>
      </c>
      <c r="B746" s="78" t="s">
        <v>916</v>
      </c>
      <c r="C746" s="79" t="s">
        <v>917</v>
      </c>
      <c r="D746" s="79">
        <v>5.2</v>
      </c>
      <c r="E746" s="78" t="s">
        <v>1877</v>
      </c>
      <c r="F746" s="79"/>
      <c r="G746" s="79"/>
      <c r="H746" s="54">
        <v>5105010119.1009998</v>
      </c>
      <c r="I746" s="56" t="s">
        <v>798</v>
      </c>
      <c r="J746">
        <f t="shared" si="11"/>
        <v>0</v>
      </c>
    </row>
    <row r="747" spans="1:64">
      <c r="A747" s="77">
        <v>5</v>
      </c>
      <c r="B747" s="78" t="s">
        <v>916</v>
      </c>
      <c r="C747" s="79" t="s">
        <v>917</v>
      </c>
      <c r="D747" s="79">
        <v>5.2</v>
      </c>
      <c r="E747" s="78" t="s">
        <v>1877</v>
      </c>
      <c r="F747" s="79"/>
      <c r="G747" s="79"/>
      <c r="H747" s="33">
        <v>5105010121.1009998</v>
      </c>
      <c r="I747" s="73" t="s">
        <v>799</v>
      </c>
      <c r="J747">
        <f t="shared" si="11"/>
        <v>0</v>
      </c>
      <c r="N747">
        <v>7959.96</v>
      </c>
      <c r="AE747">
        <v>139466.63</v>
      </c>
      <c r="AY747">
        <v>1082336.22</v>
      </c>
    </row>
    <row r="748" spans="1:64">
      <c r="A748" s="77">
        <v>5</v>
      </c>
      <c r="B748" s="78" t="s">
        <v>916</v>
      </c>
      <c r="C748" s="79" t="s">
        <v>917</v>
      </c>
      <c r="D748" s="79">
        <v>5.2</v>
      </c>
      <c r="E748" s="78" t="s">
        <v>1877</v>
      </c>
      <c r="F748" s="79"/>
      <c r="G748" s="79"/>
      <c r="H748" s="33">
        <v>5105010125.1009998</v>
      </c>
      <c r="I748" s="73" t="s">
        <v>800</v>
      </c>
      <c r="J748">
        <f t="shared" si="11"/>
        <v>44020849.93</v>
      </c>
      <c r="L748">
        <v>661786.97</v>
      </c>
      <c r="O748">
        <v>4150324.95</v>
      </c>
      <c r="Q748">
        <v>1167014.1399999999</v>
      </c>
      <c r="R748">
        <v>668847.19999999995</v>
      </c>
      <c r="T748">
        <v>686672.65</v>
      </c>
      <c r="U748">
        <v>89999</v>
      </c>
      <c r="V748">
        <v>1093444.54</v>
      </c>
      <c r="W748">
        <v>44020849.93</v>
      </c>
      <c r="X748">
        <v>950051.66</v>
      </c>
      <c r="Y748">
        <v>1078680.4099999999</v>
      </c>
      <c r="AA748">
        <v>2348080.0699999998</v>
      </c>
      <c r="AB748">
        <v>342083.96</v>
      </c>
      <c r="AC748">
        <v>457948.01</v>
      </c>
      <c r="AD748">
        <v>266817</v>
      </c>
      <c r="AE748">
        <v>154150224.72</v>
      </c>
      <c r="AF748">
        <v>944868.47</v>
      </c>
      <c r="AG748">
        <v>2374480.38</v>
      </c>
      <c r="AH748">
        <v>2382177.5</v>
      </c>
      <c r="AI748">
        <v>1204406.5</v>
      </c>
      <c r="AJ748">
        <v>706788.3</v>
      </c>
      <c r="AK748">
        <v>2841948.11</v>
      </c>
      <c r="AL748">
        <v>3943699.24</v>
      </c>
      <c r="AM748">
        <v>654670</v>
      </c>
      <c r="AN748">
        <v>704803.87</v>
      </c>
      <c r="AO748">
        <v>4386225.07</v>
      </c>
      <c r="AP748">
        <v>2044071.33</v>
      </c>
      <c r="AQ748">
        <v>1675600.2</v>
      </c>
      <c r="AR748">
        <v>940335</v>
      </c>
      <c r="AS748">
        <v>20012652.850000001</v>
      </c>
      <c r="AT748">
        <v>1198200.21</v>
      </c>
      <c r="AU748">
        <v>669929.97</v>
      </c>
      <c r="AV748">
        <v>4694344.04</v>
      </c>
      <c r="AW748">
        <v>1308425.8899999999</v>
      </c>
      <c r="AX748">
        <v>649466.85</v>
      </c>
      <c r="AY748">
        <v>4445.62</v>
      </c>
      <c r="AZ748">
        <v>2255340.2999999998</v>
      </c>
      <c r="BA748">
        <v>1086152.8600000001</v>
      </c>
      <c r="BB748">
        <v>1067154.3999999999</v>
      </c>
      <c r="BC748">
        <v>876236.44</v>
      </c>
      <c r="BD748">
        <v>726285.14</v>
      </c>
      <c r="BE748">
        <v>33987560.200000003</v>
      </c>
      <c r="BF748">
        <v>3510827.67</v>
      </c>
      <c r="BG748">
        <v>1604121.58</v>
      </c>
      <c r="BH748">
        <v>2916941.29</v>
      </c>
      <c r="BI748">
        <v>1752020.93</v>
      </c>
      <c r="BJ748">
        <v>1629584.36</v>
      </c>
      <c r="BK748">
        <v>1535596.8</v>
      </c>
      <c r="BL748">
        <v>1019256.14</v>
      </c>
    </row>
    <row r="749" spans="1:64">
      <c r="A749" s="77">
        <v>5</v>
      </c>
      <c r="B749" s="78" t="s">
        <v>916</v>
      </c>
      <c r="C749" s="79" t="s">
        <v>917</v>
      </c>
      <c r="D749" s="79">
        <v>5.2</v>
      </c>
      <c r="E749" s="78" t="s">
        <v>1877</v>
      </c>
      <c r="F749" s="79"/>
      <c r="G749" s="79"/>
      <c r="H749" s="33">
        <v>5105010127.1009998</v>
      </c>
      <c r="I749" s="73" t="s">
        <v>801</v>
      </c>
      <c r="J749">
        <f t="shared" si="11"/>
        <v>876779.59</v>
      </c>
      <c r="S749">
        <v>2513.33</v>
      </c>
      <c r="W749">
        <v>876779.59</v>
      </c>
      <c r="X749">
        <v>13359.08</v>
      </c>
      <c r="Y749">
        <v>163282.99</v>
      </c>
      <c r="AA749">
        <v>404971.24</v>
      </c>
      <c r="AD749">
        <v>193</v>
      </c>
      <c r="AE749">
        <v>9514813.6199999992</v>
      </c>
      <c r="AF749">
        <v>172374.97</v>
      </c>
      <c r="AL749">
        <v>23490.67</v>
      </c>
      <c r="AT749">
        <v>4449.22</v>
      </c>
      <c r="BA749">
        <v>43333.33</v>
      </c>
      <c r="BE749">
        <v>526237.19999999995</v>
      </c>
      <c r="BL749">
        <v>25900</v>
      </c>
    </row>
    <row r="750" spans="1:64">
      <c r="A750" s="77">
        <v>5</v>
      </c>
      <c r="B750" s="78" t="s">
        <v>916</v>
      </c>
      <c r="C750" s="79" t="s">
        <v>917</v>
      </c>
      <c r="D750" s="79">
        <v>5.2</v>
      </c>
      <c r="E750" s="78" t="s">
        <v>1877</v>
      </c>
      <c r="F750" s="79"/>
      <c r="G750" s="79"/>
      <c r="H750" s="33">
        <v>5105010129.1009998</v>
      </c>
      <c r="I750" s="73" t="s">
        <v>802</v>
      </c>
      <c r="J750">
        <f t="shared" si="11"/>
        <v>0</v>
      </c>
      <c r="AA750">
        <v>3777.75</v>
      </c>
      <c r="AE750">
        <v>1402332.38</v>
      </c>
      <c r="AS750">
        <v>669589.81000000006</v>
      </c>
    </row>
    <row r="751" spans="1:64">
      <c r="A751" s="77">
        <v>5</v>
      </c>
      <c r="B751" s="78" t="s">
        <v>916</v>
      </c>
      <c r="C751" s="79" t="s">
        <v>917</v>
      </c>
      <c r="D751" s="79">
        <v>5.2</v>
      </c>
      <c r="E751" s="78" t="s">
        <v>1877</v>
      </c>
      <c r="F751" s="79"/>
      <c r="G751" s="79"/>
      <c r="H751" s="33">
        <v>5105010131.1009998</v>
      </c>
      <c r="I751" s="73" t="s">
        <v>803</v>
      </c>
      <c r="J751">
        <f t="shared" si="11"/>
        <v>910345.91</v>
      </c>
      <c r="W751">
        <v>910345.91</v>
      </c>
      <c r="Y751">
        <v>15137.84</v>
      </c>
      <c r="AA751">
        <v>543090.68000000005</v>
      </c>
      <c r="AC751">
        <v>143318.67000000001</v>
      </c>
      <c r="AE751">
        <v>512635.9</v>
      </c>
      <c r="AG751">
        <v>592606.74</v>
      </c>
      <c r="AK751">
        <v>549999</v>
      </c>
      <c r="AR751">
        <v>62915.67</v>
      </c>
      <c r="AX751">
        <v>211478.52</v>
      </c>
      <c r="BF751">
        <v>142346.66</v>
      </c>
    </row>
    <row r="752" spans="1:64">
      <c r="A752" s="77">
        <v>5</v>
      </c>
      <c r="B752" s="78" t="s">
        <v>916</v>
      </c>
      <c r="C752" s="79" t="s">
        <v>917</v>
      </c>
      <c r="D752" s="79">
        <v>5.2</v>
      </c>
      <c r="E752" s="78" t="s">
        <v>1877</v>
      </c>
      <c r="F752" s="79"/>
      <c r="G752" s="79"/>
      <c r="H752" s="33">
        <v>5105010133.1009998</v>
      </c>
      <c r="I752" s="73" t="s">
        <v>804</v>
      </c>
      <c r="J752">
        <f t="shared" si="11"/>
        <v>0</v>
      </c>
    </row>
    <row r="753" spans="1:64">
      <c r="A753" s="77">
        <v>5</v>
      </c>
      <c r="B753" s="78" t="s">
        <v>916</v>
      </c>
      <c r="C753" s="79" t="s">
        <v>917</v>
      </c>
      <c r="D753" s="79">
        <v>5.2</v>
      </c>
      <c r="E753" s="78" t="s">
        <v>1877</v>
      </c>
      <c r="F753" s="79"/>
      <c r="G753" s="79"/>
      <c r="H753" s="33">
        <v>5105010135.1009998</v>
      </c>
      <c r="I753" s="73" t="s">
        <v>805</v>
      </c>
      <c r="J753">
        <f t="shared" si="11"/>
        <v>0</v>
      </c>
    </row>
    <row r="754" spans="1:64">
      <c r="A754" s="77">
        <v>5</v>
      </c>
      <c r="B754" s="78" t="s">
        <v>916</v>
      </c>
      <c r="C754" s="79" t="s">
        <v>917</v>
      </c>
      <c r="D754" s="79">
        <v>5.2</v>
      </c>
      <c r="E754" s="78" t="s">
        <v>1877</v>
      </c>
      <c r="F754" s="79"/>
      <c r="G754" s="79"/>
      <c r="H754" s="33">
        <v>5105010137.1009998</v>
      </c>
      <c r="I754" s="73" t="s">
        <v>806</v>
      </c>
      <c r="J754">
        <f t="shared" si="11"/>
        <v>0</v>
      </c>
    </row>
    <row r="755" spans="1:64">
      <c r="A755" s="77">
        <v>5</v>
      </c>
      <c r="B755" s="78" t="s">
        <v>916</v>
      </c>
      <c r="C755" s="79" t="s">
        <v>917</v>
      </c>
      <c r="D755" s="79">
        <v>5.2</v>
      </c>
      <c r="E755" s="78" t="s">
        <v>1877</v>
      </c>
      <c r="F755" s="79"/>
      <c r="G755" s="79"/>
      <c r="H755" s="33">
        <v>5105010139.1009998</v>
      </c>
      <c r="I755" s="73" t="s">
        <v>807</v>
      </c>
      <c r="J755">
        <f t="shared" si="11"/>
        <v>561173.23</v>
      </c>
      <c r="W755">
        <v>561173.23</v>
      </c>
      <c r="AE755">
        <v>141106.69</v>
      </c>
      <c r="BE755">
        <v>9</v>
      </c>
    </row>
    <row r="756" spans="1:64">
      <c r="A756" s="77">
        <v>5</v>
      </c>
      <c r="B756" s="78" t="s">
        <v>916</v>
      </c>
      <c r="C756" s="79" t="s">
        <v>917</v>
      </c>
      <c r="D756" s="79">
        <v>5.2</v>
      </c>
      <c r="E756" s="78" t="s">
        <v>1877</v>
      </c>
      <c r="F756" s="79"/>
      <c r="G756" s="79"/>
      <c r="H756" s="33">
        <v>5105010148.1009998</v>
      </c>
      <c r="I756" s="73" t="s">
        <v>808</v>
      </c>
      <c r="J756">
        <f t="shared" si="11"/>
        <v>196055.94</v>
      </c>
      <c r="T756">
        <v>1</v>
      </c>
      <c r="V756">
        <v>337222.23</v>
      </c>
      <c r="W756">
        <v>196055.94</v>
      </c>
    </row>
    <row r="757" spans="1:64">
      <c r="A757" s="77">
        <v>5</v>
      </c>
      <c r="B757" s="78" t="s">
        <v>916</v>
      </c>
      <c r="C757" s="79" t="s">
        <v>917</v>
      </c>
      <c r="D757" s="79">
        <v>5.2</v>
      </c>
      <c r="E757" s="78" t="s">
        <v>1877</v>
      </c>
      <c r="F757" s="79"/>
      <c r="G757" s="79"/>
      <c r="H757" s="33">
        <v>5105010149.1020002</v>
      </c>
      <c r="I757" s="73" t="s">
        <v>809</v>
      </c>
      <c r="J757">
        <f t="shared" si="11"/>
        <v>0</v>
      </c>
    </row>
    <row r="758" spans="1:64">
      <c r="A758" s="77">
        <v>5</v>
      </c>
      <c r="B758" s="78" t="s">
        <v>916</v>
      </c>
      <c r="C758" s="79" t="s">
        <v>917</v>
      </c>
      <c r="D758" s="79">
        <v>5.2</v>
      </c>
      <c r="E758" s="78" t="s">
        <v>1877</v>
      </c>
      <c r="F758" s="79"/>
      <c r="G758" s="79"/>
      <c r="H758" s="33">
        <v>5105010158.1009998</v>
      </c>
      <c r="I758" s="73" t="s">
        <v>810</v>
      </c>
      <c r="J758">
        <f t="shared" si="11"/>
        <v>0</v>
      </c>
      <c r="AH758">
        <v>10093.09</v>
      </c>
      <c r="AJ758">
        <v>98000</v>
      </c>
      <c r="AS758">
        <v>50805.93</v>
      </c>
    </row>
    <row r="759" spans="1:64">
      <c r="A759" s="77">
        <v>5</v>
      </c>
      <c r="B759" s="78" t="s">
        <v>916</v>
      </c>
      <c r="C759" s="79" t="s">
        <v>917</v>
      </c>
      <c r="D759" s="79">
        <v>5.2</v>
      </c>
      <c r="E759" s="78" t="s">
        <v>1877</v>
      </c>
      <c r="F759" s="79"/>
      <c r="G759" s="79"/>
      <c r="H759" s="33">
        <v>5105010160.1009998</v>
      </c>
      <c r="I759" s="73" t="s">
        <v>811</v>
      </c>
      <c r="J759">
        <f t="shared" si="11"/>
        <v>0</v>
      </c>
      <c r="K759">
        <v>4052396.4</v>
      </c>
      <c r="L759">
        <v>10461.11</v>
      </c>
      <c r="M759">
        <v>303189.44</v>
      </c>
      <c r="N759">
        <v>421936.8</v>
      </c>
      <c r="O759">
        <v>119410.16</v>
      </c>
      <c r="P759">
        <v>436736</v>
      </c>
      <c r="R759">
        <v>305203.92</v>
      </c>
      <c r="S759">
        <v>305204.03999999998</v>
      </c>
      <c r="T759">
        <v>733476.6</v>
      </c>
      <c r="Y759">
        <v>35399.96</v>
      </c>
      <c r="AD759">
        <v>1149</v>
      </c>
      <c r="AE759">
        <v>3461213.64</v>
      </c>
      <c r="AG759">
        <v>315999.96000000002</v>
      </c>
      <c r="AH759">
        <v>354633.16</v>
      </c>
      <c r="AI759">
        <v>819699</v>
      </c>
      <c r="AJ759">
        <v>406301.96</v>
      </c>
      <c r="AK759">
        <v>5833.33</v>
      </c>
      <c r="AL759">
        <v>93084.12</v>
      </c>
      <c r="AM759">
        <v>77415.520000000004</v>
      </c>
      <c r="AN759">
        <v>28999.97</v>
      </c>
      <c r="AO759">
        <v>76894.11</v>
      </c>
      <c r="AP759">
        <v>69520</v>
      </c>
      <c r="AQ759">
        <v>975802.39</v>
      </c>
      <c r="AR759">
        <v>80291.039999999994</v>
      </c>
      <c r="AS759">
        <v>152640</v>
      </c>
      <c r="AW759">
        <v>77843.759999999995</v>
      </c>
      <c r="AY759">
        <v>153837.94</v>
      </c>
      <c r="AZ759">
        <v>1053263.27</v>
      </c>
      <c r="BA759">
        <v>6600</v>
      </c>
      <c r="BE759">
        <v>936833.34</v>
      </c>
      <c r="BF759">
        <v>495180</v>
      </c>
      <c r="BG759">
        <v>47790.5</v>
      </c>
      <c r="BI759">
        <v>25917.8</v>
      </c>
      <c r="BK759">
        <v>244515.6</v>
      </c>
      <c r="BL759">
        <v>177979.4</v>
      </c>
    </row>
    <row r="760" spans="1:64">
      <c r="A760" s="77">
        <v>5</v>
      </c>
      <c r="B760" s="78" t="s">
        <v>916</v>
      </c>
      <c r="C760" s="79" t="s">
        <v>917</v>
      </c>
      <c r="D760" s="79">
        <v>5.2</v>
      </c>
      <c r="E760" s="78" t="s">
        <v>1877</v>
      </c>
      <c r="F760" s="79"/>
      <c r="G760" s="79"/>
      <c r="H760" s="33">
        <v>5105010160.1020002</v>
      </c>
      <c r="I760" s="73" t="s">
        <v>812</v>
      </c>
      <c r="J760">
        <f t="shared" si="11"/>
        <v>118447.44</v>
      </c>
      <c r="K760">
        <v>17354238.84</v>
      </c>
      <c r="L760">
        <v>561410.93999999994</v>
      </c>
      <c r="M760">
        <v>293986.3</v>
      </c>
      <c r="N760">
        <v>622649.4</v>
      </c>
      <c r="O760">
        <v>9153.32</v>
      </c>
      <c r="P760">
        <v>2931176.04</v>
      </c>
      <c r="Q760">
        <v>36929.279999999999</v>
      </c>
      <c r="R760">
        <v>1147263.24</v>
      </c>
      <c r="S760">
        <v>484762.82</v>
      </c>
      <c r="T760">
        <v>389926.68</v>
      </c>
      <c r="U760">
        <v>84011.8</v>
      </c>
      <c r="V760">
        <v>368802.74</v>
      </c>
      <c r="W760">
        <v>118447.44</v>
      </c>
      <c r="X760">
        <v>37478.400000000001</v>
      </c>
      <c r="Y760">
        <v>799999.92</v>
      </c>
      <c r="AB760">
        <v>1065871.9099999999</v>
      </c>
      <c r="AE760">
        <v>1751799.96</v>
      </c>
      <c r="AF760">
        <v>354678.12</v>
      </c>
      <c r="AH760">
        <v>1187872.94</v>
      </c>
      <c r="AT760">
        <v>550393.32999999996</v>
      </c>
      <c r="AU760">
        <v>212778.72</v>
      </c>
      <c r="AV760">
        <v>402339</v>
      </c>
      <c r="AW760">
        <v>136979.76</v>
      </c>
      <c r="AX760">
        <v>216669.8</v>
      </c>
      <c r="AY760">
        <v>29912.71</v>
      </c>
      <c r="BA760">
        <v>148848.66</v>
      </c>
      <c r="BB760">
        <v>55999.96</v>
      </c>
      <c r="BC760">
        <v>68932.759999999995</v>
      </c>
      <c r="BD760">
        <v>26738.89</v>
      </c>
      <c r="BE760">
        <v>322498.95</v>
      </c>
      <c r="BF760">
        <v>473725.54</v>
      </c>
      <c r="BG760">
        <v>502367.03</v>
      </c>
      <c r="BH760">
        <v>1207726.6200000001</v>
      </c>
      <c r="BI760">
        <v>98024.5</v>
      </c>
      <c r="BK760">
        <v>44058.21</v>
      </c>
    </row>
    <row r="761" spans="1:64">
      <c r="A761" s="77">
        <v>5</v>
      </c>
      <c r="B761" s="78" t="s">
        <v>916</v>
      </c>
      <c r="C761" s="79" t="s">
        <v>917</v>
      </c>
      <c r="D761" s="79">
        <v>5.2</v>
      </c>
      <c r="E761" s="78" t="s">
        <v>1877</v>
      </c>
      <c r="F761" s="79"/>
      <c r="G761" s="79"/>
      <c r="H761" s="33">
        <v>5105010160.1029997</v>
      </c>
      <c r="I761" s="73" t="s">
        <v>813</v>
      </c>
      <c r="J761">
        <f t="shared" si="11"/>
        <v>451199.97</v>
      </c>
      <c r="K761">
        <v>19920</v>
      </c>
      <c r="L761">
        <v>46959</v>
      </c>
      <c r="M761">
        <v>351113</v>
      </c>
      <c r="N761">
        <v>425104.18</v>
      </c>
      <c r="O761">
        <v>68772.28</v>
      </c>
      <c r="P761">
        <v>635345.4</v>
      </c>
      <c r="Q761">
        <v>33067.68</v>
      </c>
      <c r="S761">
        <v>67313.34</v>
      </c>
      <c r="T761">
        <v>879.96</v>
      </c>
      <c r="U761">
        <v>13055.76</v>
      </c>
      <c r="V761">
        <v>295100.99</v>
      </c>
      <c r="W761">
        <v>451199.97</v>
      </c>
      <c r="Y761">
        <v>90349.9</v>
      </c>
      <c r="Z761">
        <v>98465.16</v>
      </c>
      <c r="AB761">
        <v>204035.61</v>
      </c>
      <c r="AD761">
        <v>76862</v>
      </c>
      <c r="AF761">
        <v>30000</v>
      </c>
      <c r="AG761">
        <v>430655.19</v>
      </c>
      <c r="AH761">
        <v>87480.23</v>
      </c>
      <c r="AI761">
        <v>1140215.47</v>
      </c>
      <c r="AJ761">
        <v>624784.06000000006</v>
      </c>
      <c r="AK761">
        <v>308398.7</v>
      </c>
      <c r="AL761">
        <v>1953242.08</v>
      </c>
      <c r="AM761">
        <v>449496.34</v>
      </c>
      <c r="AN761">
        <v>180387.96</v>
      </c>
      <c r="AO761">
        <v>66858.42</v>
      </c>
      <c r="AP761">
        <v>932777.51</v>
      </c>
      <c r="AQ761">
        <v>862350.67</v>
      </c>
      <c r="AS761">
        <v>5645566.3200000003</v>
      </c>
      <c r="AT761">
        <v>40478.18</v>
      </c>
      <c r="AU761">
        <v>303394.89</v>
      </c>
      <c r="AX761">
        <v>375963.64</v>
      </c>
      <c r="AY761">
        <v>55458.99</v>
      </c>
      <c r="AZ761">
        <v>68955.960000000006</v>
      </c>
      <c r="BA761">
        <v>175286.67</v>
      </c>
      <c r="BB761">
        <v>46443.01</v>
      </c>
      <c r="BC761">
        <v>3979.96</v>
      </c>
      <c r="BD761">
        <v>167541.79999999999</v>
      </c>
      <c r="BE761">
        <v>7661.11</v>
      </c>
      <c r="BF761">
        <v>124280</v>
      </c>
      <c r="BI761">
        <v>5360</v>
      </c>
    </row>
    <row r="762" spans="1:64">
      <c r="A762" s="77">
        <v>5</v>
      </c>
      <c r="B762" s="78" t="s">
        <v>916</v>
      </c>
      <c r="C762" s="79" t="s">
        <v>917</v>
      </c>
      <c r="D762" s="79">
        <v>5.2</v>
      </c>
      <c r="E762" s="78" t="s">
        <v>1877</v>
      </c>
      <c r="F762" s="79"/>
      <c r="G762" s="79"/>
      <c r="H762" s="33">
        <v>5105010160.1040001</v>
      </c>
      <c r="I762" s="73" t="s">
        <v>814</v>
      </c>
      <c r="J762">
        <f t="shared" si="11"/>
        <v>1059104.8799999999</v>
      </c>
      <c r="K762">
        <v>509029.2</v>
      </c>
      <c r="L762">
        <v>238345.56</v>
      </c>
      <c r="N762">
        <v>56910.58</v>
      </c>
      <c r="P762">
        <v>224798.7</v>
      </c>
      <c r="Q762">
        <v>308232.40000000002</v>
      </c>
      <c r="R762">
        <v>205053.1</v>
      </c>
      <c r="S762">
        <v>81250.48</v>
      </c>
      <c r="T762">
        <v>349525.52</v>
      </c>
      <c r="U762">
        <v>100734.96</v>
      </c>
      <c r="V762">
        <v>9800</v>
      </c>
      <c r="W762">
        <v>1059104.8799999999</v>
      </c>
      <c r="X762">
        <v>107908.44</v>
      </c>
      <c r="Y762">
        <v>71857.63</v>
      </c>
      <c r="Z762">
        <v>134805.96</v>
      </c>
      <c r="AB762">
        <v>3957.57</v>
      </c>
      <c r="AC762">
        <v>193238.53</v>
      </c>
      <c r="AD762">
        <v>304790</v>
      </c>
      <c r="AE762">
        <v>310632</v>
      </c>
      <c r="AF762">
        <v>216069.98</v>
      </c>
      <c r="AG762">
        <v>152774.26999999999</v>
      </c>
      <c r="AH762">
        <v>53936.67</v>
      </c>
      <c r="AI762">
        <v>239858.33</v>
      </c>
      <c r="AJ762">
        <v>81758.009999999995</v>
      </c>
      <c r="AK762">
        <v>125595.33</v>
      </c>
      <c r="AL762">
        <v>171550.07</v>
      </c>
      <c r="AM762">
        <v>359063.08</v>
      </c>
      <c r="AN762">
        <v>205746.72</v>
      </c>
      <c r="AO762">
        <v>319722.52</v>
      </c>
      <c r="AP762">
        <v>187113.17</v>
      </c>
      <c r="AQ762">
        <v>149015.4</v>
      </c>
      <c r="AR762">
        <v>301761.07</v>
      </c>
      <c r="AS762">
        <v>307702.68</v>
      </c>
      <c r="AT762">
        <v>107097.01</v>
      </c>
      <c r="AV762">
        <v>250730.25</v>
      </c>
      <c r="AW762">
        <v>93525.92</v>
      </c>
      <c r="AX762">
        <v>326268.7</v>
      </c>
      <c r="AY762">
        <v>2672.97</v>
      </c>
      <c r="AZ762">
        <v>176286.29</v>
      </c>
      <c r="BA762">
        <v>187742.89</v>
      </c>
      <c r="BB762">
        <v>190799.75</v>
      </c>
      <c r="BC762">
        <v>140664</v>
      </c>
      <c r="BD762">
        <v>78158.179999999993</v>
      </c>
      <c r="BE762">
        <v>16611.11</v>
      </c>
      <c r="BF762">
        <v>869672.38</v>
      </c>
      <c r="BG762">
        <v>208636.33</v>
      </c>
      <c r="BH762">
        <v>302646.96000000002</v>
      </c>
      <c r="BI762">
        <v>164253.66</v>
      </c>
      <c r="BK762">
        <v>16650.53</v>
      </c>
    </row>
    <row r="763" spans="1:64">
      <c r="A763" s="77">
        <v>5</v>
      </c>
      <c r="B763" s="78" t="s">
        <v>916</v>
      </c>
      <c r="C763" s="79" t="s">
        <v>917</v>
      </c>
      <c r="D763" s="79">
        <v>5.2</v>
      </c>
      <c r="E763" s="78" t="s">
        <v>1877</v>
      </c>
      <c r="F763" s="79"/>
      <c r="G763" s="79"/>
      <c r="H763" s="33">
        <v>5105010160.1049995</v>
      </c>
      <c r="I763" s="73" t="s">
        <v>815</v>
      </c>
      <c r="J763">
        <f t="shared" si="11"/>
        <v>0</v>
      </c>
      <c r="K763">
        <v>276730.92</v>
      </c>
      <c r="L763">
        <v>33600</v>
      </c>
      <c r="M763">
        <v>67549</v>
      </c>
      <c r="R763">
        <v>4984.9799999999996</v>
      </c>
      <c r="AE763">
        <v>90591.96</v>
      </c>
      <c r="AV763">
        <v>221671.92</v>
      </c>
      <c r="AW763">
        <v>1999.92</v>
      </c>
      <c r="AZ763">
        <v>12343.44</v>
      </c>
      <c r="BI763">
        <v>48116.97</v>
      </c>
      <c r="BL763">
        <v>128800</v>
      </c>
    </row>
    <row r="764" spans="1:64">
      <c r="A764" s="77">
        <v>5</v>
      </c>
      <c r="B764" s="78" t="s">
        <v>916</v>
      </c>
      <c r="C764" s="79" t="s">
        <v>917</v>
      </c>
      <c r="D764" s="79">
        <v>5.2</v>
      </c>
      <c r="E764" s="78" t="s">
        <v>1877</v>
      </c>
      <c r="F764" s="79"/>
      <c r="G764" s="79"/>
      <c r="H764" s="33">
        <v>5105010160.1059999</v>
      </c>
      <c r="I764" s="73" t="s">
        <v>816</v>
      </c>
      <c r="J764">
        <f t="shared" si="11"/>
        <v>0</v>
      </c>
      <c r="K764">
        <v>933480</v>
      </c>
      <c r="M764">
        <v>45795</v>
      </c>
      <c r="Q764">
        <v>31958.76</v>
      </c>
      <c r="U764">
        <v>105463.43</v>
      </c>
      <c r="AT764">
        <v>48108.160000000003</v>
      </c>
      <c r="BA764">
        <v>2333.33</v>
      </c>
    </row>
    <row r="765" spans="1:64">
      <c r="A765" s="77">
        <v>5</v>
      </c>
      <c r="B765" s="78" t="s">
        <v>916</v>
      </c>
      <c r="C765" s="79" t="s">
        <v>917</v>
      </c>
      <c r="D765" s="79">
        <v>5.2</v>
      </c>
      <c r="E765" s="78" t="s">
        <v>1877</v>
      </c>
      <c r="F765" s="79"/>
      <c r="G765" s="79"/>
      <c r="H765" s="33">
        <v>5105010160.1070004</v>
      </c>
      <c r="I765" s="73" t="s">
        <v>817</v>
      </c>
      <c r="J765">
        <f t="shared" si="11"/>
        <v>0</v>
      </c>
      <c r="K765">
        <v>1000425.36</v>
      </c>
      <c r="M765">
        <v>99848.41</v>
      </c>
      <c r="Q765">
        <v>207682.56</v>
      </c>
      <c r="S765">
        <v>10140.11</v>
      </c>
      <c r="T765">
        <v>23532.36</v>
      </c>
      <c r="AU765">
        <v>49721.04</v>
      </c>
      <c r="BH765">
        <v>6333.33</v>
      </c>
    </row>
    <row r="766" spans="1:64">
      <c r="A766" s="77">
        <v>5</v>
      </c>
      <c r="B766" s="78" t="s">
        <v>916</v>
      </c>
      <c r="C766" s="79" t="s">
        <v>917</v>
      </c>
      <c r="D766" s="79">
        <v>5.2</v>
      </c>
      <c r="E766" s="78" t="s">
        <v>1877</v>
      </c>
      <c r="F766" s="79"/>
      <c r="G766" s="79"/>
      <c r="H766" s="33">
        <v>5105010160.1079998</v>
      </c>
      <c r="I766" s="73" t="s">
        <v>818</v>
      </c>
      <c r="J766">
        <f t="shared" si="11"/>
        <v>0</v>
      </c>
      <c r="K766">
        <v>132333.35999999999</v>
      </c>
      <c r="AB766">
        <v>60000</v>
      </c>
    </row>
    <row r="767" spans="1:64">
      <c r="A767" s="77">
        <v>5</v>
      </c>
      <c r="B767" s="78" t="s">
        <v>916</v>
      </c>
      <c r="C767" s="79" t="s">
        <v>917</v>
      </c>
      <c r="D767" s="79">
        <v>5.2</v>
      </c>
      <c r="E767" s="78" t="s">
        <v>1877</v>
      </c>
      <c r="F767" s="79"/>
      <c r="G767" s="79"/>
      <c r="H767" s="33">
        <v>5105010160.1090002</v>
      </c>
      <c r="I767" s="73" t="s">
        <v>819</v>
      </c>
      <c r="J767">
        <f t="shared" si="11"/>
        <v>0</v>
      </c>
      <c r="M767">
        <v>65675.710000000006</v>
      </c>
      <c r="N767">
        <v>11105.23</v>
      </c>
      <c r="Q767">
        <v>52058.879999999997</v>
      </c>
      <c r="S767">
        <v>11519.28</v>
      </c>
      <c r="U767">
        <v>92907.23</v>
      </c>
      <c r="V767">
        <v>42772.5</v>
      </c>
      <c r="AE767">
        <v>78441.84</v>
      </c>
      <c r="AJ767">
        <v>23257.49</v>
      </c>
      <c r="AT767">
        <v>8158.55</v>
      </c>
      <c r="AU767">
        <v>66573.36</v>
      </c>
      <c r="AW767">
        <v>4333.32</v>
      </c>
      <c r="AX767">
        <v>208999.6</v>
      </c>
      <c r="AY767">
        <v>541836.63</v>
      </c>
      <c r="BA767">
        <v>22000</v>
      </c>
      <c r="BB767">
        <v>6695.9</v>
      </c>
      <c r="BC767">
        <v>18439.560000000001</v>
      </c>
      <c r="BG767">
        <v>43159.199999999997</v>
      </c>
    </row>
    <row r="768" spans="1:64">
      <c r="A768" s="77">
        <v>5</v>
      </c>
      <c r="B768" s="78" t="s">
        <v>916</v>
      </c>
      <c r="C768" s="79" t="s">
        <v>917</v>
      </c>
      <c r="D768" s="79">
        <v>5.2</v>
      </c>
      <c r="E768" s="78" t="s">
        <v>1877</v>
      </c>
      <c r="F768" s="79"/>
      <c r="G768" s="79"/>
      <c r="H768" s="33">
        <v>5105010161.1009998</v>
      </c>
      <c r="I768" s="73" t="s">
        <v>820</v>
      </c>
      <c r="J768">
        <f t="shared" si="11"/>
        <v>25083.33</v>
      </c>
      <c r="K768">
        <v>1701996.77</v>
      </c>
      <c r="L768">
        <v>350995.61</v>
      </c>
      <c r="M768">
        <v>781980.13</v>
      </c>
      <c r="N768">
        <v>597305.17000000004</v>
      </c>
      <c r="O768">
        <v>887530.26</v>
      </c>
      <c r="P768">
        <v>476417.16</v>
      </c>
      <c r="Q768">
        <v>185464.33</v>
      </c>
      <c r="R768">
        <v>591436.98</v>
      </c>
      <c r="S768">
        <v>241221.16</v>
      </c>
      <c r="T768">
        <v>514060.05</v>
      </c>
      <c r="U768">
        <v>267448.93</v>
      </c>
      <c r="V768">
        <v>466765.89</v>
      </c>
      <c r="W768">
        <v>25083.33</v>
      </c>
      <c r="X768">
        <v>235619.5</v>
      </c>
      <c r="Y768">
        <v>173271.5</v>
      </c>
      <c r="Z768">
        <v>255777.36</v>
      </c>
      <c r="AA768">
        <v>1006606.99</v>
      </c>
      <c r="AB768">
        <v>1049316.26</v>
      </c>
      <c r="AC768">
        <v>130403.96</v>
      </c>
      <c r="AD768">
        <v>180079</v>
      </c>
      <c r="AE768">
        <v>644716.96</v>
      </c>
      <c r="AF768">
        <v>150259.70000000001</v>
      </c>
      <c r="AG768">
        <v>473496.73</v>
      </c>
      <c r="AH768">
        <v>273009.73</v>
      </c>
      <c r="AI768">
        <v>457584.56</v>
      </c>
      <c r="AJ768">
        <v>221896.56</v>
      </c>
      <c r="AK768">
        <v>1443643.44</v>
      </c>
      <c r="AL768">
        <v>455940.25</v>
      </c>
      <c r="AM768">
        <v>175203.22</v>
      </c>
      <c r="AN768">
        <v>303666.17</v>
      </c>
      <c r="AO768">
        <v>506207.97</v>
      </c>
      <c r="AP768">
        <v>317554.21999999997</v>
      </c>
      <c r="AQ768">
        <v>258007.1</v>
      </c>
      <c r="AR768">
        <v>391420.67</v>
      </c>
      <c r="AS768">
        <v>1064222.3899999999</v>
      </c>
      <c r="AT768">
        <v>425892.23</v>
      </c>
      <c r="AU768">
        <v>179034.88</v>
      </c>
      <c r="AV768">
        <v>338508.86</v>
      </c>
      <c r="AW768">
        <v>242883.02</v>
      </c>
      <c r="AX768">
        <v>460352.27</v>
      </c>
      <c r="AZ768">
        <v>69366.759999999995</v>
      </c>
      <c r="BA768">
        <v>119337.73</v>
      </c>
      <c r="BB768">
        <v>282193.94</v>
      </c>
      <c r="BC768">
        <v>168583.77</v>
      </c>
      <c r="BD768">
        <v>19289.689999999999</v>
      </c>
      <c r="BE768">
        <v>4470148.16</v>
      </c>
      <c r="BF768">
        <v>394998.78</v>
      </c>
      <c r="BG768">
        <v>272754</v>
      </c>
      <c r="BH768">
        <v>745434.56</v>
      </c>
      <c r="BI768">
        <v>193715.22</v>
      </c>
      <c r="BJ768">
        <v>670609.87</v>
      </c>
      <c r="BK768">
        <v>427788.31</v>
      </c>
      <c r="BL768">
        <v>255848.03</v>
      </c>
    </row>
    <row r="769" spans="1:64">
      <c r="A769" s="77">
        <v>5</v>
      </c>
      <c r="B769" s="78" t="s">
        <v>916</v>
      </c>
      <c r="C769" s="79" t="s">
        <v>917</v>
      </c>
      <c r="D769" s="79">
        <v>5.2</v>
      </c>
      <c r="E769" s="78" t="s">
        <v>1877</v>
      </c>
      <c r="F769" s="79"/>
      <c r="G769" s="79"/>
      <c r="H769" s="33">
        <v>5105010161.1020002</v>
      </c>
      <c r="I769" s="73" t="s">
        <v>821</v>
      </c>
      <c r="J769">
        <f t="shared" si="11"/>
        <v>7500</v>
      </c>
      <c r="K769">
        <v>1538249.76</v>
      </c>
      <c r="L769">
        <v>419400</v>
      </c>
      <c r="M769">
        <v>940630.34</v>
      </c>
      <c r="N769">
        <v>409499</v>
      </c>
      <c r="P769">
        <v>1978128.99</v>
      </c>
      <c r="R769">
        <v>13801</v>
      </c>
      <c r="S769">
        <v>985579</v>
      </c>
      <c r="T769">
        <v>26818.53</v>
      </c>
      <c r="U769">
        <v>374700</v>
      </c>
      <c r="V769">
        <v>834199.67</v>
      </c>
      <c r="W769">
        <v>7500</v>
      </c>
      <c r="X769">
        <v>265400</v>
      </c>
      <c r="Z769">
        <v>285428.52</v>
      </c>
      <c r="AA769">
        <v>331008.37</v>
      </c>
      <c r="AB769">
        <v>871281.6</v>
      </c>
      <c r="AC769">
        <v>150483.93</v>
      </c>
      <c r="AD769">
        <v>802000</v>
      </c>
      <c r="AE769">
        <v>738351.32</v>
      </c>
      <c r="AF769">
        <v>256651.66</v>
      </c>
      <c r="AG769">
        <v>663000.17000000004</v>
      </c>
      <c r="AH769">
        <v>1210750</v>
      </c>
      <c r="AI769">
        <v>390892.33</v>
      </c>
      <c r="AJ769">
        <v>168600</v>
      </c>
      <c r="AK769">
        <v>872389</v>
      </c>
      <c r="AL769">
        <v>310701.5</v>
      </c>
      <c r="AM769">
        <v>169948</v>
      </c>
      <c r="AN769">
        <v>321000</v>
      </c>
      <c r="AO769">
        <v>1240483.6200000001</v>
      </c>
      <c r="AP769">
        <v>768100</v>
      </c>
      <c r="AQ769">
        <v>41765.33</v>
      </c>
      <c r="AR769">
        <v>356803.25</v>
      </c>
      <c r="AS769">
        <v>734724.72</v>
      </c>
      <c r="AT769">
        <v>399799.8</v>
      </c>
      <c r="AV769">
        <v>879.96</v>
      </c>
      <c r="AW769">
        <v>257599.8</v>
      </c>
      <c r="AX769">
        <v>213778.3</v>
      </c>
      <c r="AY769">
        <v>202463.73</v>
      </c>
      <c r="AZ769">
        <v>561513.17000000004</v>
      </c>
      <c r="BD769">
        <v>372979.8</v>
      </c>
      <c r="BE769">
        <v>816950.66</v>
      </c>
      <c r="BF769">
        <v>693640</v>
      </c>
      <c r="BG769">
        <v>2800</v>
      </c>
      <c r="BH769">
        <v>640210</v>
      </c>
      <c r="BJ769">
        <v>907630.41</v>
      </c>
      <c r="BK769">
        <v>18870</v>
      </c>
      <c r="BL769">
        <v>143600</v>
      </c>
    </row>
    <row r="770" spans="1:64">
      <c r="A770" s="77">
        <v>5</v>
      </c>
      <c r="B770" s="78" t="s">
        <v>916</v>
      </c>
      <c r="C770" s="79" t="s">
        <v>917</v>
      </c>
      <c r="D770" s="79">
        <v>5.2</v>
      </c>
      <c r="E770" s="78" t="s">
        <v>1877</v>
      </c>
      <c r="F770" s="79"/>
      <c r="G770" s="79"/>
      <c r="H770" s="33">
        <v>5105010161.1029997</v>
      </c>
      <c r="I770" s="73" t="s">
        <v>822</v>
      </c>
      <c r="J770">
        <f t="shared" si="11"/>
        <v>462621.42</v>
      </c>
      <c r="K770">
        <v>2241153.4300000002</v>
      </c>
      <c r="L770">
        <v>83712.08</v>
      </c>
      <c r="M770">
        <v>7200.67</v>
      </c>
      <c r="N770">
        <v>215873.04</v>
      </c>
      <c r="O770">
        <v>61719.96</v>
      </c>
      <c r="P770">
        <v>395545.11</v>
      </c>
      <c r="Q770">
        <v>467522.04</v>
      </c>
      <c r="R770">
        <v>168108.07</v>
      </c>
      <c r="S770">
        <v>126753.33</v>
      </c>
      <c r="T770">
        <v>262954.77</v>
      </c>
      <c r="U770">
        <v>21445.93</v>
      </c>
      <c r="V770">
        <v>27501.67</v>
      </c>
      <c r="W770">
        <v>462621.42</v>
      </c>
      <c r="X770">
        <v>105481.79</v>
      </c>
      <c r="Y770">
        <v>3778.72</v>
      </c>
      <c r="Z770">
        <v>1971.4</v>
      </c>
      <c r="AA770">
        <v>213943.62</v>
      </c>
      <c r="AB770">
        <v>6320</v>
      </c>
      <c r="AC770">
        <v>187601.21</v>
      </c>
      <c r="AD770">
        <v>8298</v>
      </c>
      <c r="AE770">
        <v>445.68</v>
      </c>
      <c r="AF770">
        <v>18558.91</v>
      </c>
      <c r="AG770">
        <v>8063.6</v>
      </c>
      <c r="AH770">
        <v>29481.83</v>
      </c>
      <c r="AI770">
        <v>169852.02</v>
      </c>
      <c r="AJ770">
        <v>95741.54</v>
      </c>
      <c r="AK770">
        <v>676809.83</v>
      </c>
      <c r="AL770">
        <v>39473.78</v>
      </c>
      <c r="AM770">
        <v>67011.600000000006</v>
      </c>
      <c r="AN770">
        <v>416450.33</v>
      </c>
      <c r="AO770">
        <v>526133.05000000005</v>
      </c>
      <c r="AP770">
        <v>84498</v>
      </c>
      <c r="AQ770">
        <v>111100</v>
      </c>
      <c r="AR770">
        <v>29239.13</v>
      </c>
      <c r="AS770">
        <v>1601880.92</v>
      </c>
      <c r="AT770">
        <v>45114.3</v>
      </c>
      <c r="AU770">
        <v>35087.879999999997</v>
      </c>
      <c r="AV770">
        <v>282211.42</v>
      </c>
      <c r="AW770">
        <v>81730.559999999998</v>
      </c>
      <c r="AX770">
        <v>11936.38</v>
      </c>
      <c r="AY770">
        <v>2897.81</v>
      </c>
      <c r="BA770">
        <v>96000</v>
      </c>
      <c r="BB770">
        <v>88425.53</v>
      </c>
      <c r="BC770">
        <v>17470.689999999999</v>
      </c>
      <c r="BD770">
        <v>80708.27</v>
      </c>
      <c r="BE770">
        <v>2174684.2999999998</v>
      </c>
      <c r="BF770">
        <v>284790.5</v>
      </c>
      <c r="BG770">
        <v>80249.67</v>
      </c>
      <c r="BH770">
        <v>244384.99</v>
      </c>
      <c r="BI770">
        <v>173873.35</v>
      </c>
      <c r="BJ770">
        <v>41426.660000000003</v>
      </c>
      <c r="BK770">
        <v>118893.3</v>
      </c>
      <c r="BL770">
        <v>191206.86</v>
      </c>
    </row>
    <row r="771" spans="1:64">
      <c r="A771" s="77">
        <v>5</v>
      </c>
      <c r="B771" s="78" t="s">
        <v>916</v>
      </c>
      <c r="C771" s="79" t="s">
        <v>917</v>
      </c>
      <c r="D771" s="79">
        <v>5.2</v>
      </c>
      <c r="E771" s="78" t="s">
        <v>1877</v>
      </c>
      <c r="F771" s="79"/>
      <c r="G771" s="79"/>
      <c r="H771" s="33">
        <v>5105010161.1040001</v>
      </c>
      <c r="I771" s="73" t="s">
        <v>823</v>
      </c>
      <c r="J771">
        <f t="shared" si="11"/>
        <v>101766.85</v>
      </c>
      <c r="K771">
        <v>1059360.6100000001</v>
      </c>
      <c r="L771">
        <v>90786</v>
      </c>
      <c r="M771">
        <v>53914.5</v>
      </c>
      <c r="N771">
        <v>186483.34</v>
      </c>
      <c r="O771">
        <v>235733.05</v>
      </c>
      <c r="P771">
        <v>72871.41</v>
      </c>
      <c r="Q771">
        <v>36561.69</v>
      </c>
      <c r="R771">
        <v>130466.59</v>
      </c>
      <c r="S771">
        <v>29306.46</v>
      </c>
      <c r="T771">
        <v>81608.12</v>
      </c>
      <c r="U771">
        <v>97905.67</v>
      </c>
      <c r="V771">
        <v>50041</v>
      </c>
      <c r="W771">
        <v>101766.85</v>
      </c>
      <c r="X771">
        <v>38059.43</v>
      </c>
      <c r="Y771">
        <v>30967.08</v>
      </c>
      <c r="Z771">
        <v>33649.589999999997</v>
      </c>
      <c r="AA771">
        <v>10446.64</v>
      </c>
      <c r="AB771">
        <v>97020</v>
      </c>
      <c r="AC771">
        <v>136705.23000000001</v>
      </c>
      <c r="AD771">
        <v>27533</v>
      </c>
      <c r="AE771">
        <v>498909.17</v>
      </c>
      <c r="AF771">
        <v>27955.32</v>
      </c>
      <c r="AG771">
        <v>56572.2</v>
      </c>
      <c r="AH771">
        <v>50506.11</v>
      </c>
      <c r="AI771">
        <v>23592.67</v>
      </c>
      <c r="AJ771">
        <v>59288</v>
      </c>
      <c r="AK771">
        <v>46527.89</v>
      </c>
      <c r="AL771">
        <v>38455.4</v>
      </c>
      <c r="AM771">
        <v>13670.84</v>
      </c>
      <c r="AN771">
        <v>33254.81</v>
      </c>
      <c r="AO771">
        <v>11394.68</v>
      </c>
      <c r="AP771">
        <v>38406</v>
      </c>
      <c r="AQ771">
        <v>50138.25</v>
      </c>
      <c r="AR771">
        <v>19496.669999999998</v>
      </c>
      <c r="AS771">
        <v>453991.27</v>
      </c>
      <c r="AT771">
        <v>68305.36</v>
      </c>
      <c r="AU771">
        <v>14503.32</v>
      </c>
      <c r="AV771">
        <v>48862.17</v>
      </c>
      <c r="AW771">
        <v>86352.81</v>
      </c>
      <c r="AX771">
        <v>50446.84</v>
      </c>
      <c r="AY771">
        <v>22009.57</v>
      </c>
      <c r="AZ771">
        <v>8079386.9900000002</v>
      </c>
      <c r="BA771">
        <v>53389.17</v>
      </c>
      <c r="BB771">
        <v>8911.32</v>
      </c>
      <c r="BC771">
        <v>29508.26</v>
      </c>
      <c r="BD771">
        <v>5955.85</v>
      </c>
      <c r="BE771">
        <v>290991.40000000002</v>
      </c>
      <c r="BF771">
        <v>70473.83</v>
      </c>
      <c r="BG771">
        <v>16286.5</v>
      </c>
      <c r="BH771">
        <v>288380.17</v>
      </c>
      <c r="BI771">
        <v>22663.34</v>
      </c>
      <c r="BJ771">
        <v>99454.55</v>
      </c>
      <c r="BK771">
        <v>84847.5</v>
      </c>
      <c r="BL771">
        <v>58467.97</v>
      </c>
    </row>
    <row r="772" spans="1:64">
      <c r="A772" s="77">
        <v>5</v>
      </c>
      <c r="B772" s="78" t="s">
        <v>916</v>
      </c>
      <c r="C772" s="79" t="s">
        <v>917</v>
      </c>
      <c r="D772" s="79">
        <v>5.2</v>
      </c>
      <c r="E772" s="78" t="s">
        <v>1877</v>
      </c>
      <c r="F772" s="79"/>
      <c r="G772" s="79"/>
      <c r="H772" s="33">
        <v>5105010161.1049995</v>
      </c>
      <c r="I772" s="73" t="s">
        <v>824</v>
      </c>
      <c r="J772">
        <f t="shared" ref="J772:J835" si="12">SUMIF($K$1:$BL$1,$J$1,$K772:$BL772)</f>
        <v>0</v>
      </c>
      <c r="K772">
        <v>23074.92</v>
      </c>
      <c r="L772">
        <v>39380</v>
      </c>
      <c r="M772">
        <v>101105.83</v>
      </c>
      <c r="N772">
        <v>7901.17</v>
      </c>
      <c r="O772">
        <v>254473.8</v>
      </c>
      <c r="P772">
        <v>13857.36</v>
      </c>
      <c r="Q772">
        <v>24609.96</v>
      </c>
      <c r="R772">
        <v>30457.360000000001</v>
      </c>
      <c r="T772">
        <v>23222.55</v>
      </c>
      <c r="V772">
        <v>625</v>
      </c>
      <c r="Y772">
        <v>19808.650000000001</v>
      </c>
      <c r="AB772">
        <v>21104.5</v>
      </c>
      <c r="AC772">
        <v>81.11</v>
      </c>
      <c r="AF772">
        <v>84873.600000000006</v>
      </c>
      <c r="AG772">
        <v>49999.05</v>
      </c>
      <c r="AI772">
        <v>29120.01</v>
      </c>
      <c r="AJ772">
        <v>13982.8</v>
      </c>
      <c r="AK772">
        <v>33496</v>
      </c>
      <c r="AL772">
        <v>142444.04</v>
      </c>
      <c r="AM772">
        <v>57881.23</v>
      </c>
      <c r="AN772">
        <v>18546.669999999998</v>
      </c>
      <c r="AP772">
        <v>13750</v>
      </c>
      <c r="AQ772">
        <v>12587.5</v>
      </c>
      <c r="AR772">
        <v>4195</v>
      </c>
      <c r="AS772">
        <v>234911.43</v>
      </c>
      <c r="AT772">
        <v>3488.22</v>
      </c>
      <c r="AU772">
        <v>23879.040000000001</v>
      </c>
      <c r="AW772">
        <v>9078.23</v>
      </c>
      <c r="AX772">
        <v>43566.559999999998</v>
      </c>
      <c r="BA772">
        <v>17000</v>
      </c>
      <c r="BB772">
        <v>5399.5</v>
      </c>
      <c r="BE772">
        <v>59615.78</v>
      </c>
      <c r="BF772">
        <v>10031.25</v>
      </c>
      <c r="BG772">
        <v>17182.34</v>
      </c>
      <c r="BH772">
        <v>70884</v>
      </c>
      <c r="BI772">
        <v>15718.9</v>
      </c>
      <c r="BJ772">
        <v>41565.94</v>
      </c>
      <c r="BK772">
        <v>41506</v>
      </c>
      <c r="BL772">
        <v>37965.5</v>
      </c>
    </row>
    <row r="773" spans="1:64">
      <c r="A773" s="77">
        <v>5</v>
      </c>
      <c r="B773" s="78" t="s">
        <v>916</v>
      </c>
      <c r="C773" s="79" t="s">
        <v>917</v>
      </c>
      <c r="D773" s="79">
        <v>5.2</v>
      </c>
      <c r="E773" s="78" t="s">
        <v>1877</v>
      </c>
      <c r="F773" s="79"/>
      <c r="G773" s="79"/>
      <c r="H773" s="33">
        <v>5105010161.1059999</v>
      </c>
      <c r="I773" s="73" t="s">
        <v>825</v>
      </c>
      <c r="J773">
        <f t="shared" si="12"/>
        <v>0</v>
      </c>
      <c r="M773">
        <v>20825</v>
      </c>
      <c r="R773">
        <v>59445.75</v>
      </c>
      <c r="AA773">
        <v>1966.69</v>
      </c>
      <c r="AC773">
        <v>1689.8</v>
      </c>
      <c r="AD773">
        <v>721</v>
      </c>
      <c r="AG773">
        <v>4001.93</v>
      </c>
      <c r="AI773">
        <v>7499</v>
      </c>
      <c r="AK773">
        <v>600</v>
      </c>
      <c r="AQ773">
        <v>6250</v>
      </c>
      <c r="AR773">
        <v>939</v>
      </c>
      <c r="AY773">
        <v>1749508.13</v>
      </c>
      <c r="BC773">
        <v>759.8</v>
      </c>
      <c r="BE773">
        <v>7330</v>
      </c>
    </row>
    <row r="774" spans="1:64">
      <c r="A774" s="77">
        <v>5</v>
      </c>
      <c r="B774" s="78" t="s">
        <v>916</v>
      </c>
      <c r="C774" s="79" t="s">
        <v>917</v>
      </c>
      <c r="D774" s="79">
        <v>5.2</v>
      </c>
      <c r="E774" s="78" t="s">
        <v>1877</v>
      </c>
      <c r="F774" s="79"/>
      <c r="G774" s="79"/>
      <c r="H774" s="33">
        <v>5105010161.1070004</v>
      </c>
      <c r="I774" s="73" t="s">
        <v>826</v>
      </c>
      <c r="J774">
        <f t="shared" si="12"/>
        <v>10827994.02</v>
      </c>
      <c r="K774">
        <v>55547201.359999999</v>
      </c>
      <c r="L774">
        <v>1625802.67</v>
      </c>
      <c r="M774">
        <v>5629880.6200000001</v>
      </c>
      <c r="N774">
        <v>7560532.7000000002</v>
      </c>
      <c r="O774">
        <v>12308280.15</v>
      </c>
      <c r="P774">
        <v>9010713.6999999993</v>
      </c>
      <c r="Q774">
        <v>2800497.92</v>
      </c>
      <c r="R774">
        <v>3522858.7</v>
      </c>
      <c r="S774">
        <v>4489559.53</v>
      </c>
      <c r="T774">
        <v>2622076.02</v>
      </c>
      <c r="U774">
        <v>3024617.78</v>
      </c>
      <c r="V774">
        <v>2033572.21</v>
      </c>
      <c r="W774">
        <v>10827994.02</v>
      </c>
      <c r="X774">
        <v>2107977.9300000002</v>
      </c>
      <c r="Y774">
        <v>1156168.42</v>
      </c>
      <c r="Z774">
        <v>1092129.8700000001</v>
      </c>
      <c r="AA774">
        <v>1824253.64</v>
      </c>
      <c r="AB774">
        <v>3831267.62</v>
      </c>
      <c r="AC774">
        <v>1423541.07</v>
      </c>
      <c r="AD774">
        <v>483529</v>
      </c>
      <c r="AE774">
        <v>46332712.200000003</v>
      </c>
      <c r="AF774">
        <v>1632391.77</v>
      </c>
      <c r="AG774">
        <v>3323351.53</v>
      </c>
      <c r="AH774">
        <v>3477849.2</v>
      </c>
      <c r="AI774">
        <v>5526783.8399999999</v>
      </c>
      <c r="AJ774">
        <v>1890661.34</v>
      </c>
      <c r="AK774">
        <v>2202209.64</v>
      </c>
      <c r="AL774">
        <v>2867459.66</v>
      </c>
      <c r="AM774">
        <v>3072516.81</v>
      </c>
      <c r="AN774">
        <v>2049179.85</v>
      </c>
      <c r="AO774">
        <v>7785918.29</v>
      </c>
      <c r="AP774">
        <v>3353961.1</v>
      </c>
      <c r="AQ774">
        <v>1788145.67</v>
      </c>
      <c r="AR774">
        <v>1497536.11</v>
      </c>
      <c r="AS774">
        <v>30669189.640000001</v>
      </c>
      <c r="AT774">
        <v>3289110.59</v>
      </c>
      <c r="AU774">
        <v>1502180.95</v>
      </c>
      <c r="AV774">
        <v>4505789.34</v>
      </c>
      <c r="AW774">
        <v>2059336.66</v>
      </c>
      <c r="AX774">
        <v>2121323.66</v>
      </c>
      <c r="AY774">
        <v>224647.66</v>
      </c>
      <c r="AZ774">
        <v>30575.34</v>
      </c>
      <c r="BA774">
        <v>1315134.69</v>
      </c>
      <c r="BB774">
        <v>1041169.07</v>
      </c>
      <c r="BC774">
        <v>929009.24</v>
      </c>
      <c r="BD774">
        <v>477555.42</v>
      </c>
      <c r="BE774">
        <v>13099032.439999999</v>
      </c>
      <c r="BF774">
        <v>3176782.08</v>
      </c>
      <c r="BG774">
        <v>1205152.5</v>
      </c>
      <c r="BH774">
        <v>3633704.9</v>
      </c>
      <c r="BI774">
        <v>552409.49</v>
      </c>
      <c r="BJ774">
        <v>1466374.8</v>
      </c>
      <c r="BK774">
        <v>2935857.46</v>
      </c>
      <c r="BL774">
        <v>604164.64</v>
      </c>
    </row>
    <row r="775" spans="1:64">
      <c r="A775" s="77">
        <v>5</v>
      </c>
      <c r="B775" s="78" t="s">
        <v>916</v>
      </c>
      <c r="C775" s="79" t="s">
        <v>917</v>
      </c>
      <c r="D775" s="79">
        <v>5.2</v>
      </c>
      <c r="E775" s="78" t="s">
        <v>1877</v>
      </c>
      <c r="F775" s="79"/>
      <c r="G775" s="79"/>
      <c r="H775" s="33">
        <v>5105010161.1079998</v>
      </c>
      <c r="I775" s="73" t="s">
        <v>827</v>
      </c>
      <c r="J775">
        <f t="shared" si="12"/>
        <v>16451.560000000001</v>
      </c>
      <c r="K775">
        <v>2266846.4</v>
      </c>
      <c r="L775">
        <v>167378.89000000001</v>
      </c>
      <c r="M775">
        <v>426919.89</v>
      </c>
      <c r="N775">
        <v>261591.11</v>
      </c>
      <c r="O775">
        <v>722886.17</v>
      </c>
      <c r="P775">
        <v>317008.94</v>
      </c>
      <c r="Q775">
        <v>371666.63</v>
      </c>
      <c r="R775">
        <v>255854.71</v>
      </c>
      <c r="T775">
        <v>438450.23</v>
      </c>
      <c r="U775">
        <v>241412.12</v>
      </c>
      <c r="V775">
        <v>481940.9</v>
      </c>
      <c r="W775">
        <v>16451.560000000001</v>
      </c>
      <c r="X775">
        <v>116494.88</v>
      </c>
      <c r="Y775">
        <v>32057.71</v>
      </c>
      <c r="Z775">
        <v>220905.22</v>
      </c>
      <c r="AA775">
        <v>407078.40000000002</v>
      </c>
      <c r="AB775">
        <v>148806.85999999999</v>
      </c>
      <c r="AC775">
        <v>56641.279999999999</v>
      </c>
      <c r="AD775">
        <v>189159</v>
      </c>
      <c r="AE775">
        <v>316679.5</v>
      </c>
      <c r="AF775">
        <v>332403.56</v>
      </c>
      <c r="AG775">
        <v>527328.41</v>
      </c>
      <c r="AH775">
        <v>678635.44</v>
      </c>
      <c r="AI775">
        <v>562341.34</v>
      </c>
      <c r="AJ775">
        <v>149311.97</v>
      </c>
      <c r="AK775">
        <v>1416494.56</v>
      </c>
      <c r="AL775">
        <v>260131.11</v>
      </c>
      <c r="AM775">
        <v>305303.46999999997</v>
      </c>
      <c r="AN775">
        <v>116372.34</v>
      </c>
      <c r="AO775">
        <v>560231.53</v>
      </c>
      <c r="AP775">
        <v>237558.21</v>
      </c>
      <c r="AQ775">
        <v>347280.62</v>
      </c>
      <c r="AR775">
        <v>394687.76</v>
      </c>
      <c r="AS775">
        <v>1958231.03</v>
      </c>
      <c r="AT775">
        <v>325720.14</v>
      </c>
      <c r="AU775">
        <v>97113.36</v>
      </c>
      <c r="AV775">
        <v>413216.83</v>
      </c>
      <c r="AW775">
        <v>589589.97</v>
      </c>
      <c r="AX775">
        <v>429995.28</v>
      </c>
      <c r="AY775">
        <v>34105.910000000003</v>
      </c>
      <c r="AZ775">
        <v>107240.77</v>
      </c>
      <c r="BA775">
        <v>243784.66</v>
      </c>
      <c r="BB775">
        <v>316605.99</v>
      </c>
      <c r="BC775">
        <v>248463.93</v>
      </c>
      <c r="BD775">
        <v>90058.87</v>
      </c>
      <c r="BE775">
        <v>201624.04</v>
      </c>
      <c r="BF775">
        <v>459684.66</v>
      </c>
      <c r="BG775">
        <v>168877.56</v>
      </c>
      <c r="BH775">
        <v>428889.78</v>
      </c>
      <c r="BI775">
        <v>191483.89</v>
      </c>
      <c r="BJ775">
        <v>466964.65</v>
      </c>
      <c r="BK775">
        <v>223991.77</v>
      </c>
      <c r="BL775">
        <v>164383.28</v>
      </c>
    </row>
    <row r="776" spans="1:64">
      <c r="A776" s="77">
        <v>5</v>
      </c>
      <c r="B776" s="78" t="s">
        <v>916</v>
      </c>
      <c r="C776" s="79" t="s">
        <v>917</v>
      </c>
      <c r="D776" s="79">
        <v>5.2</v>
      </c>
      <c r="E776" s="78" t="s">
        <v>1877</v>
      </c>
      <c r="F776" s="79"/>
      <c r="G776" s="79"/>
      <c r="H776" s="33">
        <v>5105010161.1090002</v>
      </c>
      <c r="I776" s="73" t="s">
        <v>828</v>
      </c>
      <c r="J776">
        <f t="shared" si="12"/>
        <v>9760.1299999999992</v>
      </c>
      <c r="K776">
        <v>475968.03</v>
      </c>
      <c r="L776">
        <v>177254.44</v>
      </c>
      <c r="M776">
        <v>869767.84</v>
      </c>
      <c r="N776">
        <v>576257.18999999994</v>
      </c>
      <c r="O776">
        <v>295000.67</v>
      </c>
      <c r="P776">
        <v>227767.36</v>
      </c>
      <c r="Q776">
        <v>110221.08</v>
      </c>
      <c r="R776">
        <v>244963.69</v>
      </c>
      <c r="S776">
        <v>54298.17</v>
      </c>
      <c r="T776">
        <v>194215.78</v>
      </c>
      <c r="U776">
        <v>134914.88</v>
      </c>
      <c r="V776">
        <v>301631.34000000003</v>
      </c>
      <c r="W776">
        <v>9760.1299999999992</v>
      </c>
      <c r="X776">
        <v>73158.080000000002</v>
      </c>
      <c r="Y776">
        <v>12798.39</v>
      </c>
      <c r="Z776">
        <v>9606.3799999999992</v>
      </c>
      <c r="AA776">
        <v>675754.69</v>
      </c>
      <c r="AB776">
        <v>33099.81</v>
      </c>
      <c r="AC776">
        <v>125435.75</v>
      </c>
      <c r="AD776">
        <v>8580</v>
      </c>
      <c r="AE776">
        <v>92637.83</v>
      </c>
      <c r="AF776">
        <v>34357.89</v>
      </c>
      <c r="AG776">
        <v>197691.53</v>
      </c>
      <c r="AH776">
        <v>75658.94</v>
      </c>
      <c r="AI776">
        <v>167154.28</v>
      </c>
      <c r="AJ776">
        <v>27766.75</v>
      </c>
      <c r="AK776">
        <v>444317.72</v>
      </c>
      <c r="AL776">
        <v>38410.720000000001</v>
      </c>
      <c r="AM776">
        <v>72736.67</v>
      </c>
      <c r="AN776">
        <v>67570.98</v>
      </c>
      <c r="AO776">
        <v>187475.61</v>
      </c>
      <c r="AP776">
        <v>133126.29</v>
      </c>
      <c r="AQ776">
        <v>72557.84</v>
      </c>
      <c r="AR776">
        <v>106249.22</v>
      </c>
      <c r="AS776">
        <v>149161.68</v>
      </c>
      <c r="AT776">
        <v>177693.89</v>
      </c>
      <c r="AU776">
        <v>115637.88</v>
      </c>
      <c r="AV776">
        <v>115501.34</v>
      </c>
      <c r="AW776">
        <v>51255.67</v>
      </c>
      <c r="AX776">
        <v>319643.59999999998</v>
      </c>
      <c r="AY776">
        <v>30864.26</v>
      </c>
      <c r="AZ776">
        <v>74803.100000000006</v>
      </c>
      <c r="BA776">
        <v>91608.33</v>
      </c>
      <c r="BB776">
        <v>38131.42</v>
      </c>
      <c r="BC776">
        <v>44064.34</v>
      </c>
      <c r="BE776">
        <v>78995.61</v>
      </c>
      <c r="BF776">
        <v>510162.08</v>
      </c>
      <c r="BG776">
        <v>20164.669999999998</v>
      </c>
      <c r="BH776">
        <v>87001.38</v>
      </c>
      <c r="BI776">
        <v>37041.339999999997</v>
      </c>
      <c r="BJ776">
        <v>127969.01</v>
      </c>
      <c r="BK776">
        <v>12843.66</v>
      </c>
      <c r="BL776">
        <v>25436.5</v>
      </c>
    </row>
    <row r="777" spans="1:64">
      <c r="A777" s="77">
        <v>5</v>
      </c>
      <c r="B777" s="78" t="s">
        <v>916</v>
      </c>
      <c r="C777" s="79" t="s">
        <v>917</v>
      </c>
      <c r="D777" s="79">
        <v>5.2</v>
      </c>
      <c r="E777" s="78" t="s">
        <v>1877</v>
      </c>
      <c r="F777" s="79"/>
      <c r="G777" s="79"/>
      <c r="H777" s="33">
        <v>5105010161.1099997</v>
      </c>
      <c r="I777" s="73" t="s">
        <v>829</v>
      </c>
      <c r="J777">
        <f t="shared" si="12"/>
        <v>0</v>
      </c>
      <c r="L777">
        <v>11700</v>
      </c>
      <c r="N777">
        <v>196080.7</v>
      </c>
      <c r="O777">
        <v>21278.82</v>
      </c>
      <c r="P777">
        <v>78623.09</v>
      </c>
      <c r="Q777">
        <v>3600</v>
      </c>
      <c r="R777">
        <v>27999.919999999998</v>
      </c>
      <c r="S777">
        <v>30746</v>
      </c>
      <c r="X777">
        <v>14641.1</v>
      </c>
      <c r="Y777">
        <v>7283.54</v>
      </c>
      <c r="Z777">
        <v>20187.599999999999</v>
      </c>
      <c r="AB777">
        <v>57100</v>
      </c>
      <c r="AD777">
        <v>29200</v>
      </c>
      <c r="AE777">
        <v>81539.600000000006</v>
      </c>
      <c r="AF777">
        <v>20186.04</v>
      </c>
      <c r="AG777">
        <v>15236.19</v>
      </c>
      <c r="AH777">
        <v>2630.42</v>
      </c>
      <c r="AJ777">
        <v>6249</v>
      </c>
      <c r="AK777">
        <v>9144.09</v>
      </c>
      <c r="AL777">
        <v>1040.67</v>
      </c>
      <c r="AN777">
        <v>33384</v>
      </c>
      <c r="AP777">
        <v>34953.33</v>
      </c>
      <c r="AS777">
        <v>290344.49</v>
      </c>
      <c r="AU777">
        <v>7303.68</v>
      </c>
      <c r="AW777">
        <v>23271.34</v>
      </c>
      <c r="AY777">
        <v>19855</v>
      </c>
      <c r="AZ777">
        <v>71045.009999999995</v>
      </c>
      <c r="BB777">
        <v>26248.32</v>
      </c>
      <c r="BC777">
        <v>56241.87</v>
      </c>
      <c r="BE777">
        <v>28168.33</v>
      </c>
      <c r="BG777">
        <v>57958.33</v>
      </c>
      <c r="BH777">
        <v>6686.5</v>
      </c>
      <c r="BI777">
        <v>6420</v>
      </c>
      <c r="BK777">
        <v>9735.07</v>
      </c>
      <c r="BL777">
        <v>14906.31</v>
      </c>
    </row>
    <row r="778" spans="1:64">
      <c r="A778" s="77">
        <v>5</v>
      </c>
      <c r="B778" s="78" t="s">
        <v>916</v>
      </c>
      <c r="C778" s="79" t="s">
        <v>917</v>
      </c>
      <c r="D778" s="79">
        <v>5.2</v>
      </c>
      <c r="E778" s="78" t="s">
        <v>1877</v>
      </c>
      <c r="F778" s="79"/>
      <c r="G778" s="79"/>
      <c r="H778" s="33">
        <v>5105010164.1009998</v>
      </c>
      <c r="I778" s="73" t="s">
        <v>830</v>
      </c>
      <c r="J778">
        <f t="shared" si="12"/>
        <v>135333.35999999999</v>
      </c>
      <c r="M778">
        <v>66331.33</v>
      </c>
      <c r="Q778">
        <v>35009.46</v>
      </c>
      <c r="T778">
        <v>55275.72</v>
      </c>
      <c r="U778">
        <v>69236.11</v>
      </c>
      <c r="W778">
        <v>135333.35999999999</v>
      </c>
      <c r="AC778">
        <v>56265.71</v>
      </c>
      <c r="AD778">
        <v>32400</v>
      </c>
      <c r="AG778">
        <v>15299.8</v>
      </c>
      <c r="AH778">
        <v>94276.45</v>
      </c>
      <c r="AJ778">
        <v>58013.440000000002</v>
      </c>
      <c r="AK778">
        <v>27106.67</v>
      </c>
      <c r="AM778">
        <v>32100</v>
      </c>
      <c r="AN778">
        <v>31666.67</v>
      </c>
      <c r="AO778">
        <v>20521.03</v>
      </c>
      <c r="AR778">
        <v>2497.2199999999998</v>
      </c>
      <c r="AT778">
        <v>132358.57</v>
      </c>
      <c r="BD778">
        <v>605.78</v>
      </c>
      <c r="BF778">
        <v>10000</v>
      </c>
      <c r="BI778">
        <v>11111.11</v>
      </c>
      <c r="BK778">
        <v>66133.33</v>
      </c>
    </row>
    <row r="779" spans="1:64">
      <c r="A779" s="77">
        <v>5</v>
      </c>
      <c r="B779" s="78" t="s">
        <v>916</v>
      </c>
      <c r="C779" s="79" t="s">
        <v>917</v>
      </c>
      <c r="D779" s="79">
        <v>5.2</v>
      </c>
      <c r="E779" s="78" t="s">
        <v>1877</v>
      </c>
      <c r="F779" s="79"/>
      <c r="G779" s="79"/>
      <c r="H779" s="33">
        <v>5105010164.1029997</v>
      </c>
      <c r="I779" s="73" t="s">
        <v>831</v>
      </c>
      <c r="J779">
        <f t="shared" si="12"/>
        <v>0</v>
      </c>
      <c r="L779">
        <v>76768.44</v>
      </c>
      <c r="U779">
        <v>15482.33</v>
      </c>
    </row>
    <row r="780" spans="1:64">
      <c r="A780" s="77">
        <v>5</v>
      </c>
      <c r="B780" s="78" t="s">
        <v>916</v>
      </c>
      <c r="C780" s="79" t="s">
        <v>917</v>
      </c>
      <c r="D780" s="79">
        <v>5.2</v>
      </c>
      <c r="E780" s="78" t="s">
        <v>1877</v>
      </c>
      <c r="F780" s="79"/>
      <c r="G780" s="79"/>
      <c r="H780" s="33">
        <v>5105010194.1009998</v>
      </c>
      <c r="I780" s="73" t="s">
        <v>832</v>
      </c>
      <c r="J780">
        <f t="shared" si="12"/>
        <v>9876726.0199999996</v>
      </c>
      <c r="W780">
        <v>9876726.0199999996</v>
      </c>
    </row>
    <row r="781" spans="1:64">
      <c r="A781" s="77">
        <v>5</v>
      </c>
      <c r="B781" s="78" t="s">
        <v>916</v>
      </c>
      <c r="C781" s="79" t="s">
        <v>917</v>
      </c>
      <c r="D781" s="79">
        <v>5.2</v>
      </c>
      <c r="E781" s="78" t="s">
        <v>1877</v>
      </c>
      <c r="F781" s="79"/>
      <c r="G781" s="79"/>
      <c r="H781" s="33">
        <v>5105010195.1009998</v>
      </c>
      <c r="I781" s="73" t="s">
        <v>833</v>
      </c>
      <c r="J781">
        <f t="shared" si="12"/>
        <v>0</v>
      </c>
    </row>
    <row r="782" spans="1:64">
      <c r="A782" s="77">
        <v>5</v>
      </c>
      <c r="B782" s="78" t="s">
        <v>916</v>
      </c>
      <c r="C782" s="79" t="s">
        <v>917</v>
      </c>
      <c r="D782" s="79">
        <v>5.0999999999999996</v>
      </c>
      <c r="E782" s="78" t="s">
        <v>1687</v>
      </c>
      <c r="F782" s="79"/>
      <c r="G782" s="79"/>
      <c r="H782" s="34">
        <v>5107010113.1009998</v>
      </c>
      <c r="I782" s="35" t="s">
        <v>834</v>
      </c>
      <c r="J782">
        <f t="shared" si="12"/>
        <v>7521956</v>
      </c>
      <c r="K782">
        <v>14090770.58</v>
      </c>
      <c r="L782">
        <v>1404874</v>
      </c>
      <c r="M782">
        <v>3348970</v>
      </c>
      <c r="N782">
        <v>16331426.029999999</v>
      </c>
      <c r="O782">
        <v>28003302</v>
      </c>
      <c r="P782">
        <v>9244180</v>
      </c>
      <c r="Q782">
        <v>595000</v>
      </c>
      <c r="R782">
        <v>4962040</v>
      </c>
      <c r="S782">
        <v>9135800.2699999996</v>
      </c>
      <c r="T782">
        <v>3416982</v>
      </c>
      <c r="U782">
        <v>11527431</v>
      </c>
      <c r="V782">
        <v>2890750</v>
      </c>
      <c r="W782">
        <v>7521956</v>
      </c>
      <c r="X782">
        <v>595165</v>
      </c>
      <c r="Y782">
        <v>1225022.5</v>
      </c>
      <c r="Z782">
        <v>875924</v>
      </c>
      <c r="AA782">
        <v>1679812.5</v>
      </c>
      <c r="AB782">
        <v>1546552.5</v>
      </c>
      <c r="AC782">
        <v>1077125</v>
      </c>
      <c r="AD782">
        <v>80500</v>
      </c>
      <c r="AE782">
        <v>63074188.5</v>
      </c>
      <c r="AG782">
        <v>4073444.5</v>
      </c>
      <c r="AH782">
        <v>3194316.5</v>
      </c>
      <c r="AI782">
        <v>6048316</v>
      </c>
      <c r="AJ782">
        <v>3634937.5</v>
      </c>
      <c r="AK782">
        <v>558000</v>
      </c>
      <c r="AL782">
        <v>2377305</v>
      </c>
      <c r="AM782">
        <v>5246467.4000000004</v>
      </c>
      <c r="AO782">
        <v>8196907.5</v>
      </c>
      <c r="AP782">
        <v>1071375</v>
      </c>
      <c r="AQ782">
        <v>2280367.5</v>
      </c>
      <c r="AR782">
        <v>1260957.5</v>
      </c>
      <c r="AS782">
        <v>29198797.940000001</v>
      </c>
      <c r="AU782">
        <v>2219125</v>
      </c>
      <c r="AV782">
        <v>5979827.5</v>
      </c>
      <c r="AW782">
        <v>7296532</v>
      </c>
      <c r="AX782">
        <v>841500</v>
      </c>
      <c r="AY782">
        <v>510870</v>
      </c>
      <c r="AZ782">
        <v>3033500</v>
      </c>
      <c r="BA782">
        <v>1854437.5</v>
      </c>
      <c r="BB782">
        <v>3679437.5</v>
      </c>
      <c r="BC782">
        <v>2062562.5</v>
      </c>
      <c r="BD782">
        <v>2395500</v>
      </c>
      <c r="BE782">
        <v>17100342.5</v>
      </c>
      <c r="BF782">
        <v>9276437.5</v>
      </c>
      <c r="BG782">
        <v>8897035</v>
      </c>
      <c r="BI782">
        <v>1954250</v>
      </c>
      <c r="BJ782">
        <v>2786750</v>
      </c>
      <c r="BK782">
        <v>4965250</v>
      </c>
      <c r="BL782">
        <v>9059250</v>
      </c>
    </row>
    <row r="783" spans="1:64">
      <c r="A783" s="77">
        <v>5</v>
      </c>
      <c r="B783" s="78" t="s">
        <v>916</v>
      </c>
      <c r="C783" s="79" t="s">
        <v>917</v>
      </c>
      <c r="D783" s="79">
        <v>5.0999999999999996</v>
      </c>
      <c r="E783" s="78" t="s">
        <v>1858</v>
      </c>
      <c r="F783" s="79"/>
      <c r="G783" s="79"/>
      <c r="H783" s="33">
        <v>5107010199.1009998</v>
      </c>
      <c r="I783" s="73" t="s">
        <v>835</v>
      </c>
      <c r="J783">
        <f t="shared" si="12"/>
        <v>0</v>
      </c>
      <c r="AB783">
        <v>480159.6</v>
      </c>
      <c r="AM783">
        <v>100000</v>
      </c>
      <c r="AY783">
        <v>1258436.77</v>
      </c>
      <c r="AZ783">
        <v>40000</v>
      </c>
    </row>
    <row r="784" spans="1:64">
      <c r="A784" s="77">
        <v>5</v>
      </c>
      <c r="B784" s="78" t="s">
        <v>916</v>
      </c>
      <c r="C784" s="79" t="s">
        <v>917</v>
      </c>
      <c r="D784" s="79">
        <v>5.0999999999999996</v>
      </c>
      <c r="E784" s="78" t="s">
        <v>1858</v>
      </c>
      <c r="F784" s="79"/>
      <c r="G784" s="79"/>
      <c r="H784" s="33">
        <v>5107020199.1009998</v>
      </c>
      <c r="I784" s="73" t="s">
        <v>836</v>
      </c>
      <c r="J784">
        <f t="shared" si="12"/>
        <v>0</v>
      </c>
    </row>
    <row r="785" spans="1:64">
      <c r="A785" s="77">
        <v>5</v>
      </c>
      <c r="B785" s="78" t="s">
        <v>916</v>
      </c>
      <c r="C785" s="79" t="s">
        <v>917</v>
      </c>
      <c r="D785" s="79">
        <v>5.2</v>
      </c>
      <c r="E785" s="78" t="s">
        <v>1952</v>
      </c>
      <c r="F785" s="79"/>
      <c r="G785" s="79"/>
      <c r="H785" s="33">
        <v>5107030101.1009998</v>
      </c>
      <c r="I785" s="73" t="s">
        <v>837</v>
      </c>
      <c r="J785">
        <f t="shared" si="12"/>
        <v>0</v>
      </c>
      <c r="AS785">
        <v>17052000</v>
      </c>
    </row>
    <row r="786" spans="1:64">
      <c r="A786" s="77">
        <v>5</v>
      </c>
      <c r="B786" s="78" t="s">
        <v>916</v>
      </c>
      <c r="C786" s="79" t="s">
        <v>917</v>
      </c>
      <c r="D786" s="79">
        <v>5.0999999999999996</v>
      </c>
      <c r="E786" s="78" t="s">
        <v>1954</v>
      </c>
      <c r="F786" s="79"/>
      <c r="G786" s="79"/>
      <c r="H786" s="33">
        <v>5108010101.1020002</v>
      </c>
      <c r="I786" s="73" t="s">
        <v>838</v>
      </c>
      <c r="J786">
        <f t="shared" si="12"/>
        <v>225690</v>
      </c>
      <c r="K786">
        <v>1295590</v>
      </c>
      <c r="W786">
        <v>225690</v>
      </c>
    </row>
    <row r="787" spans="1:64">
      <c r="A787" s="77">
        <v>5</v>
      </c>
      <c r="B787" s="78" t="s">
        <v>916</v>
      </c>
      <c r="C787" s="79" t="s">
        <v>917</v>
      </c>
      <c r="D787" s="79">
        <v>5.0999999999999996</v>
      </c>
      <c r="E787" s="78" t="s">
        <v>1954</v>
      </c>
      <c r="F787" s="79"/>
      <c r="G787" s="79"/>
      <c r="H787" s="33">
        <v>5108010101.1040001</v>
      </c>
      <c r="I787" s="73" t="s">
        <v>839</v>
      </c>
      <c r="J787">
        <f t="shared" si="12"/>
        <v>0</v>
      </c>
    </row>
    <row r="788" spans="1:64">
      <c r="A788" s="77">
        <v>5</v>
      </c>
      <c r="B788" s="78" t="s">
        <v>916</v>
      </c>
      <c r="C788" s="79" t="s">
        <v>917</v>
      </c>
      <c r="D788" s="79">
        <v>5.0999999999999996</v>
      </c>
      <c r="E788" s="78" t="s">
        <v>1954</v>
      </c>
      <c r="F788" s="79"/>
      <c r="G788" s="79"/>
      <c r="H788" s="33">
        <v>5108010101.1049995</v>
      </c>
      <c r="I788" s="73" t="s">
        <v>840</v>
      </c>
      <c r="J788">
        <f t="shared" si="12"/>
        <v>0</v>
      </c>
    </row>
    <row r="789" spans="1:64">
      <c r="A789" s="77">
        <v>5</v>
      </c>
      <c r="B789" s="78" t="s">
        <v>916</v>
      </c>
      <c r="C789" s="79" t="s">
        <v>917</v>
      </c>
      <c r="D789" s="79">
        <v>5.0999999999999996</v>
      </c>
      <c r="E789" s="78" t="s">
        <v>1954</v>
      </c>
      <c r="F789" s="79"/>
      <c r="G789" s="79"/>
      <c r="H789" s="33">
        <v>5108010101.1140003</v>
      </c>
      <c r="I789" s="73" t="s">
        <v>841</v>
      </c>
      <c r="J789">
        <f t="shared" si="12"/>
        <v>0</v>
      </c>
      <c r="M789">
        <v>259172</v>
      </c>
      <c r="N789">
        <v>361700</v>
      </c>
    </row>
    <row r="790" spans="1:64">
      <c r="A790" s="77">
        <v>5</v>
      </c>
      <c r="B790" s="78" t="s">
        <v>916</v>
      </c>
      <c r="C790" s="79" t="s">
        <v>917</v>
      </c>
      <c r="D790" s="79">
        <v>5.0999999999999996</v>
      </c>
      <c r="E790" s="78" t="s">
        <v>1954</v>
      </c>
      <c r="F790" s="79"/>
      <c r="G790" s="79"/>
      <c r="H790" s="33">
        <v>5108010101.1149998</v>
      </c>
      <c r="I790" s="73" t="s">
        <v>842</v>
      </c>
      <c r="J790">
        <f t="shared" si="12"/>
        <v>0</v>
      </c>
      <c r="M790">
        <v>99842</v>
      </c>
      <c r="N790">
        <v>194417</v>
      </c>
      <c r="AT790">
        <v>111729</v>
      </c>
    </row>
    <row r="791" spans="1:64">
      <c r="A791" s="77">
        <v>5</v>
      </c>
      <c r="B791" s="78" t="s">
        <v>916</v>
      </c>
      <c r="C791" s="79" t="s">
        <v>917</v>
      </c>
      <c r="D791" s="79">
        <v>5.0999999999999996</v>
      </c>
      <c r="E791" s="78" t="s">
        <v>1954</v>
      </c>
      <c r="F791" s="79"/>
      <c r="G791" s="79"/>
      <c r="H791" s="33">
        <v>5108010101.2030001</v>
      </c>
      <c r="I791" s="73" t="s">
        <v>843</v>
      </c>
      <c r="J791">
        <f t="shared" si="12"/>
        <v>0</v>
      </c>
      <c r="K791">
        <v>11222313.130000001</v>
      </c>
      <c r="L791">
        <v>138522</v>
      </c>
      <c r="M791">
        <v>30005</v>
      </c>
      <c r="N791">
        <v>227422</v>
      </c>
      <c r="O791">
        <v>118266</v>
      </c>
      <c r="P791">
        <v>330011</v>
      </c>
      <c r="Q791">
        <v>76939</v>
      </c>
      <c r="R791">
        <v>59242</v>
      </c>
      <c r="S791">
        <v>26023</v>
      </c>
      <c r="T791">
        <v>111096.09</v>
      </c>
      <c r="U791">
        <v>53648</v>
      </c>
      <c r="V791">
        <v>40705</v>
      </c>
      <c r="AK791">
        <v>17153</v>
      </c>
      <c r="AW791">
        <v>145383</v>
      </c>
      <c r="BB791">
        <v>7347</v>
      </c>
    </row>
    <row r="792" spans="1:64">
      <c r="A792" s="77">
        <v>5</v>
      </c>
      <c r="B792" s="78" t="s">
        <v>916</v>
      </c>
      <c r="C792" s="79" t="s">
        <v>917</v>
      </c>
      <c r="D792" s="79">
        <v>5.0999999999999996</v>
      </c>
      <c r="E792" s="78" t="s">
        <v>1954</v>
      </c>
      <c r="F792" s="79"/>
      <c r="G792" s="79"/>
      <c r="H792" s="33">
        <v>5108010101.2049999</v>
      </c>
      <c r="I792" s="73" t="s">
        <v>844</v>
      </c>
      <c r="J792">
        <f t="shared" si="12"/>
        <v>0</v>
      </c>
    </row>
    <row r="793" spans="1:64">
      <c r="A793" s="77">
        <v>5</v>
      </c>
      <c r="B793" s="78" t="s">
        <v>916</v>
      </c>
      <c r="C793" s="79" t="s">
        <v>917</v>
      </c>
      <c r="D793" s="79">
        <v>5.0999999999999996</v>
      </c>
      <c r="E793" s="78" t="s">
        <v>1954</v>
      </c>
      <c r="F793" s="79"/>
      <c r="G793" s="79"/>
      <c r="H793" s="33">
        <v>5108010107.1020002</v>
      </c>
      <c r="I793" s="73" t="s">
        <v>845</v>
      </c>
      <c r="J793">
        <f t="shared" si="12"/>
        <v>21616.6</v>
      </c>
      <c r="K793">
        <v>49274.1</v>
      </c>
      <c r="W793">
        <v>21616.6</v>
      </c>
      <c r="AE793">
        <v>69847.399999999994</v>
      </c>
      <c r="AZ793">
        <v>3216.44</v>
      </c>
      <c r="BE793">
        <v>57363.01</v>
      </c>
      <c r="BH793">
        <v>2505.1999999999998</v>
      </c>
    </row>
    <row r="794" spans="1:64">
      <c r="A794" s="77">
        <v>5</v>
      </c>
      <c r="B794" s="78" t="s">
        <v>916</v>
      </c>
      <c r="C794" s="79" t="s">
        <v>917</v>
      </c>
      <c r="D794" s="79">
        <v>5.0999999999999996</v>
      </c>
      <c r="E794" s="78" t="s">
        <v>1954</v>
      </c>
      <c r="F794" s="79"/>
      <c r="G794" s="79"/>
      <c r="H794" s="30">
        <v>5108010107.1040001</v>
      </c>
      <c r="I794" s="72" t="s">
        <v>846</v>
      </c>
      <c r="J794">
        <f t="shared" si="12"/>
        <v>0</v>
      </c>
      <c r="AE794">
        <v>35233.21</v>
      </c>
    </row>
    <row r="795" spans="1:64">
      <c r="A795" s="77">
        <v>5</v>
      </c>
      <c r="B795" s="78" t="s">
        <v>916</v>
      </c>
      <c r="C795" s="79" t="s">
        <v>917</v>
      </c>
      <c r="D795" s="79">
        <v>5.0999999999999996</v>
      </c>
      <c r="E795" s="78" t="s">
        <v>1954</v>
      </c>
      <c r="F795" s="79"/>
      <c r="G795" s="79"/>
      <c r="H795" s="36">
        <v>5108010107.1049995</v>
      </c>
      <c r="I795" s="46" t="s">
        <v>847</v>
      </c>
      <c r="J795">
        <f t="shared" si="12"/>
        <v>0</v>
      </c>
      <c r="AA795">
        <v>211507.68</v>
      </c>
      <c r="BH795">
        <v>41984</v>
      </c>
    </row>
    <row r="796" spans="1:64">
      <c r="A796" s="77">
        <v>5</v>
      </c>
      <c r="B796" s="78" t="s">
        <v>916</v>
      </c>
      <c r="C796" s="79" t="s">
        <v>917</v>
      </c>
      <c r="D796" s="79">
        <v>5.0999999999999996</v>
      </c>
      <c r="E796" s="78" t="s">
        <v>1954</v>
      </c>
      <c r="F796" s="79"/>
      <c r="G796" s="79"/>
      <c r="H796" s="33">
        <v>5108010107.1140003</v>
      </c>
      <c r="I796" s="31" t="s">
        <v>848</v>
      </c>
      <c r="J796">
        <f t="shared" si="12"/>
        <v>0</v>
      </c>
      <c r="K796">
        <v>13748.68</v>
      </c>
      <c r="L796">
        <v>2421.44</v>
      </c>
      <c r="M796">
        <v>20419.52</v>
      </c>
      <c r="N796">
        <v>16561.04</v>
      </c>
      <c r="O796">
        <v>99535.76</v>
      </c>
      <c r="P796">
        <v>18658.8</v>
      </c>
      <c r="Q796">
        <v>23294.58</v>
      </c>
      <c r="R796">
        <v>19990.48</v>
      </c>
      <c r="S796">
        <v>8982.48</v>
      </c>
      <c r="T796">
        <v>10602.56</v>
      </c>
      <c r="U796">
        <v>2194.46</v>
      </c>
      <c r="V796">
        <v>59507</v>
      </c>
      <c r="Y796">
        <v>19187.28</v>
      </c>
      <c r="Z796">
        <v>1032</v>
      </c>
      <c r="AA796">
        <v>38790.6</v>
      </c>
      <c r="AC796">
        <v>4892.5200000000004</v>
      </c>
      <c r="AD796">
        <v>1098.4000000000001</v>
      </c>
      <c r="AE796">
        <v>19186.64</v>
      </c>
      <c r="AJ796">
        <v>3426.52</v>
      </c>
      <c r="AM796">
        <v>402.4</v>
      </c>
      <c r="AN796">
        <v>36131.17</v>
      </c>
      <c r="AO796">
        <v>932.06</v>
      </c>
      <c r="AP796">
        <v>1794.64</v>
      </c>
      <c r="AQ796">
        <v>29586.400000000001</v>
      </c>
      <c r="AU796">
        <v>2461.8000000000002</v>
      </c>
      <c r="AW796">
        <v>67712.5</v>
      </c>
      <c r="AY796">
        <v>18196.259999999998</v>
      </c>
      <c r="BA796">
        <v>4356.8</v>
      </c>
      <c r="BB796">
        <v>5330.43</v>
      </c>
      <c r="BC796">
        <v>5812.96</v>
      </c>
      <c r="BD796">
        <v>2666.4</v>
      </c>
      <c r="BE796">
        <v>67401.119999999995</v>
      </c>
      <c r="BF796">
        <v>25606.05</v>
      </c>
      <c r="BG796">
        <v>24724.16</v>
      </c>
      <c r="BH796">
        <v>48831.12</v>
      </c>
      <c r="BI796">
        <v>2307.8000000000002</v>
      </c>
      <c r="BJ796">
        <v>173</v>
      </c>
      <c r="BK796">
        <v>12454.62</v>
      </c>
      <c r="BL796">
        <v>33154.199999999997</v>
      </c>
    </row>
    <row r="797" spans="1:64" ht="24" thickBot="1">
      <c r="A797" s="77">
        <v>5</v>
      </c>
      <c r="B797" s="78" t="s">
        <v>916</v>
      </c>
      <c r="C797" s="79" t="s">
        <v>917</v>
      </c>
      <c r="D797" s="79">
        <v>5.0999999999999996</v>
      </c>
      <c r="E797" s="78" t="s">
        <v>1954</v>
      </c>
      <c r="F797" s="79"/>
      <c r="G797" s="79"/>
      <c r="H797" s="30">
        <v>5108010107.1149998</v>
      </c>
      <c r="I797" s="32" t="s">
        <v>849</v>
      </c>
      <c r="J797">
        <f t="shared" si="12"/>
        <v>0</v>
      </c>
      <c r="K797">
        <v>201254.7</v>
      </c>
      <c r="M797">
        <v>5798.96</v>
      </c>
      <c r="N797">
        <v>968.56</v>
      </c>
      <c r="O797">
        <v>2881.52</v>
      </c>
      <c r="P797">
        <v>30278.16</v>
      </c>
      <c r="Q797">
        <v>1199.44</v>
      </c>
      <c r="R797">
        <v>3796.88</v>
      </c>
      <c r="S797">
        <v>202.24</v>
      </c>
      <c r="T797">
        <v>78.48</v>
      </c>
      <c r="U797">
        <v>2816.96</v>
      </c>
      <c r="V797">
        <v>4259.99</v>
      </c>
      <c r="Y797">
        <v>491.76</v>
      </c>
      <c r="AB797">
        <v>2085.36</v>
      </c>
      <c r="AE797">
        <v>260927.2</v>
      </c>
      <c r="AJ797">
        <v>2329.48</v>
      </c>
      <c r="AM797">
        <v>48</v>
      </c>
      <c r="AN797">
        <v>2393.83</v>
      </c>
      <c r="AO797">
        <v>2131.42</v>
      </c>
      <c r="AP797">
        <v>345.6</v>
      </c>
      <c r="AQ797">
        <v>0</v>
      </c>
      <c r="AS797">
        <v>6332.7</v>
      </c>
      <c r="AT797">
        <v>0</v>
      </c>
      <c r="AU797">
        <v>2123.98</v>
      </c>
      <c r="AW797">
        <v>410.16</v>
      </c>
      <c r="AY797">
        <v>184401.74</v>
      </c>
      <c r="BA797">
        <v>292.8</v>
      </c>
      <c r="BE797">
        <v>135535.87</v>
      </c>
      <c r="BF797">
        <v>6428.91</v>
      </c>
      <c r="BG797">
        <v>19123.84</v>
      </c>
      <c r="BH797">
        <v>43786.96</v>
      </c>
      <c r="BI797">
        <v>1584.4</v>
      </c>
      <c r="BJ797">
        <v>6682.32</v>
      </c>
      <c r="BK797">
        <v>9036.48</v>
      </c>
      <c r="BL797">
        <v>8748.2999999999993</v>
      </c>
    </row>
    <row r="798" spans="1:64" ht="24" thickBot="1">
      <c r="A798" s="77">
        <v>5</v>
      </c>
      <c r="B798" s="78" t="s">
        <v>916</v>
      </c>
      <c r="C798" s="79" t="s">
        <v>917</v>
      </c>
      <c r="D798" s="79">
        <v>5.0999999999999996</v>
      </c>
      <c r="E798" s="78" t="s">
        <v>1954</v>
      </c>
      <c r="F798" s="107"/>
      <c r="G798" s="107"/>
      <c r="H798" s="49">
        <v>5108010107.2030001</v>
      </c>
      <c r="I798" s="65" t="s">
        <v>850</v>
      </c>
      <c r="J798">
        <f t="shared" si="12"/>
        <v>88848.09</v>
      </c>
      <c r="K798">
        <v>115606.14</v>
      </c>
      <c r="L798">
        <v>1743.51</v>
      </c>
      <c r="M798">
        <v>1240.8</v>
      </c>
      <c r="N798">
        <v>0</v>
      </c>
      <c r="O798">
        <v>0</v>
      </c>
      <c r="P798">
        <v>6899.16</v>
      </c>
      <c r="Q798">
        <v>2576.4499999999998</v>
      </c>
      <c r="R798">
        <v>0</v>
      </c>
      <c r="S798">
        <v>10337.94</v>
      </c>
      <c r="T798">
        <v>0</v>
      </c>
      <c r="U798">
        <v>0</v>
      </c>
      <c r="V798">
        <v>6317.19</v>
      </c>
      <c r="W798">
        <v>88848.09</v>
      </c>
      <c r="Y798">
        <v>414.21</v>
      </c>
      <c r="AA798">
        <v>26879.72</v>
      </c>
      <c r="AB798">
        <v>69280.56</v>
      </c>
      <c r="AC798">
        <v>555.75</v>
      </c>
      <c r="AD798">
        <v>2304.39</v>
      </c>
      <c r="AE798">
        <v>14619.51</v>
      </c>
      <c r="AF798">
        <v>19094.759999999998</v>
      </c>
      <c r="AG798">
        <v>26816.639999999999</v>
      </c>
      <c r="AH798">
        <v>3935.05</v>
      </c>
      <c r="AI798">
        <v>4827.38</v>
      </c>
      <c r="AJ798">
        <v>2210.65</v>
      </c>
      <c r="AM798">
        <v>1239.8800000000001</v>
      </c>
      <c r="AN798">
        <v>2346</v>
      </c>
      <c r="AO798">
        <v>1117.83</v>
      </c>
      <c r="AP798">
        <v>14432.61</v>
      </c>
      <c r="AQ798">
        <v>4269.2299999999996</v>
      </c>
      <c r="AR798">
        <v>5933.73</v>
      </c>
      <c r="AS798">
        <v>144789.21</v>
      </c>
      <c r="AU798">
        <v>589.61</v>
      </c>
      <c r="AW798">
        <v>6312.07</v>
      </c>
      <c r="BD798">
        <v>0</v>
      </c>
      <c r="BE798">
        <v>133358.88</v>
      </c>
      <c r="BF798">
        <v>674.04</v>
      </c>
      <c r="BG798">
        <v>1504.57</v>
      </c>
      <c r="BH798">
        <v>6687.93</v>
      </c>
      <c r="BJ798">
        <v>935.79</v>
      </c>
      <c r="BK798">
        <v>2772.64</v>
      </c>
      <c r="BL798">
        <v>2518.63</v>
      </c>
    </row>
    <row r="799" spans="1:64" ht="24" thickBot="1">
      <c r="A799" s="77">
        <v>5</v>
      </c>
      <c r="B799" s="78" t="s">
        <v>916</v>
      </c>
      <c r="C799" s="79" t="s">
        <v>917</v>
      </c>
      <c r="D799" s="79">
        <v>5.0999999999999996</v>
      </c>
      <c r="E799" s="78" t="s">
        <v>1954</v>
      </c>
      <c r="F799" s="107"/>
      <c r="G799" s="107"/>
      <c r="H799" s="49">
        <v>5108010107.2049999</v>
      </c>
      <c r="I799" s="65" t="s">
        <v>851</v>
      </c>
      <c r="J799">
        <f t="shared" si="12"/>
        <v>0</v>
      </c>
      <c r="AL799">
        <v>19739.490000000002</v>
      </c>
    </row>
    <row r="800" spans="1:64">
      <c r="A800" s="77">
        <v>5</v>
      </c>
      <c r="B800" s="78" t="s">
        <v>916</v>
      </c>
      <c r="C800" s="79" t="s">
        <v>917</v>
      </c>
      <c r="D800" s="79">
        <v>5.0999999999999996</v>
      </c>
      <c r="E800" s="78" t="s">
        <v>1858</v>
      </c>
      <c r="F800" s="79"/>
      <c r="G800" s="79"/>
      <c r="H800" s="33">
        <v>5112010103.1009998</v>
      </c>
      <c r="I800" s="69" t="s">
        <v>852</v>
      </c>
      <c r="J800">
        <f t="shared" si="12"/>
        <v>0</v>
      </c>
      <c r="Q800">
        <v>51060</v>
      </c>
      <c r="T800">
        <v>2700</v>
      </c>
      <c r="X800">
        <v>511902.92</v>
      </c>
      <c r="Y800">
        <v>10005</v>
      </c>
      <c r="AB800">
        <v>680763.75</v>
      </c>
      <c r="AC800">
        <v>23100.75</v>
      </c>
      <c r="AE800">
        <v>8332508</v>
      </c>
      <c r="AQ800">
        <v>38664</v>
      </c>
      <c r="AS800">
        <v>915509.7</v>
      </c>
      <c r="AU800">
        <v>3710</v>
      </c>
      <c r="AW800">
        <v>105071</v>
      </c>
      <c r="AX800">
        <v>372251</v>
      </c>
      <c r="AZ800">
        <v>2403</v>
      </c>
      <c r="BA800">
        <v>8374</v>
      </c>
      <c r="BC800">
        <v>33902</v>
      </c>
      <c r="BD800">
        <v>65679</v>
      </c>
      <c r="BE800">
        <v>2831081</v>
      </c>
      <c r="BF800">
        <v>363041</v>
      </c>
      <c r="BG800">
        <v>45980</v>
      </c>
    </row>
    <row r="801" spans="1:64">
      <c r="A801" s="77">
        <v>5</v>
      </c>
      <c r="B801" s="78" t="s">
        <v>916</v>
      </c>
      <c r="C801" s="79" t="s">
        <v>918</v>
      </c>
      <c r="D801" s="79">
        <v>5.0999999999999996</v>
      </c>
      <c r="E801" s="78" t="s">
        <v>1858</v>
      </c>
      <c r="F801" s="79"/>
      <c r="G801" s="79"/>
      <c r="H801" s="33">
        <v>5203010105.1009998</v>
      </c>
      <c r="I801" s="31" t="s">
        <v>853</v>
      </c>
      <c r="J801">
        <f t="shared" si="12"/>
        <v>0</v>
      </c>
      <c r="P801">
        <v>1</v>
      </c>
      <c r="AH801">
        <v>2</v>
      </c>
      <c r="AZ801">
        <v>1.5</v>
      </c>
    </row>
    <row r="802" spans="1:64">
      <c r="A802" s="77">
        <v>5</v>
      </c>
      <c r="B802" s="78" t="s">
        <v>916</v>
      </c>
      <c r="C802" s="79" t="s">
        <v>918</v>
      </c>
      <c r="D802" s="79">
        <v>5.0999999999999996</v>
      </c>
      <c r="E802" s="78" t="s">
        <v>1858</v>
      </c>
      <c r="F802" s="79"/>
      <c r="G802" s="79"/>
      <c r="H802" s="30">
        <v>5203010106.1009998</v>
      </c>
      <c r="I802" s="32" t="s">
        <v>854</v>
      </c>
      <c r="J802">
        <f t="shared" si="12"/>
        <v>0</v>
      </c>
    </row>
    <row r="803" spans="1:64">
      <c r="A803" s="77">
        <v>5</v>
      </c>
      <c r="B803" s="78" t="s">
        <v>916</v>
      </c>
      <c r="C803" s="79" t="s">
        <v>918</v>
      </c>
      <c r="D803" s="79">
        <v>5.0999999999999996</v>
      </c>
      <c r="E803" s="78" t="s">
        <v>1858</v>
      </c>
      <c r="F803" s="79"/>
      <c r="G803" s="79"/>
      <c r="H803" s="33">
        <v>5203010107.1009998</v>
      </c>
      <c r="I803" s="31" t="s">
        <v>855</v>
      </c>
      <c r="J803">
        <f t="shared" si="12"/>
        <v>0</v>
      </c>
    </row>
    <row r="804" spans="1:64">
      <c r="A804" s="77">
        <v>5</v>
      </c>
      <c r="B804" s="78" t="s">
        <v>916</v>
      </c>
      <c r="C804" s="79" t="s">
        <v>918</v>
      </c>
      <c r="D804" s="79">
        <v>5.0999999999999996</v>
      </c>
      <c r="E804" s="78" t="s">
        <v>1858</v>
      </c>
      <c r="F804" s="79"/>
      <c r="G804" s="79"/>
      <c r="H804" s="33">
        <v>5203010109.1009998</v>
      </c>
      <c r="I804" s="31" t="s">
        <v>856</v>
      </c>
      <c r="J804">
        <f t="shared" si="12"/>
        <v>0</v>
      </c>
      <c r="M804">
        <v>1</v>
      </c>
      <c r="AO804">
        <v>2</v>
      </c>
    </row>
    <row r="805" spans="1:64">
      <c r="A805" s="77">
        <v>5</v>
      </c>
      <c r="B805" s="78" t="s">
        <v>916</v>
      </c>
      <c r="C805" s="79" t="s">
        <v>918</v>
      </c>
      <c r="D805" s="79">
        <v>5.0999999999999996</v>
      </c>
      <c r="E805" s="78" t="s">
        <v>1858</v>
      </c>
      <c r="F805" s="79"/>
      <c r="G805" s="79"/>
      <c r="H805" s="33">
        <v>5203010110.1009998</v>
      </c>
      <c r="I805" s="31" t="s">
        <v>857</v>
      </c>
      <c r="J805">
        <f t="shared" si="12"/>
        <v>0</v>
      </c>
      <c r="AT805">
        <v>75505.73</v>
      </c>
    </row>
    <row r="806" spans="1:64">
      <c r="A806" s="77">
        <v>5</v>
      </c>
      <c r="B806" s="78" t="s">
        <v>916</v>
      </c>
      <c r="C806" s="79" t="s">
        <v>918</v>
      </c>
      <c r="D806" s="79">
        <v>5.0999999999999996</v>
      </c>
      <c r="E806" s="78" t="s">
        <v>1858</v>
      </c>
      <c r="F806" s="79"/>
      <c r="G806" s="79"/>
      <c r="H806" s="33">
        <v>5203010111.1009998</v>
      </c>
      <c r="I806" s="31" t="s">
        <v>858</v>
      </c>
      <c r="J806">
        <f t="shared" si="12"/>
        <v>0</v>
      </c>
      <c r="M806">
        <v>2</v>
      </c>
      <c r="N806">
        <v>4</v>
      </c>
      <c r="P806">
        <v>1</v>
      </c>
      <c r="Q806">
        <v>6</v>
      </c>
      <c r="T806">
        <v>2</v>
      </c>
      <c r="X806">
        <v>3</v>
      </c>
      <c r="AG806">
        <v>12</v>
      </c>
      <c r="AH806">
        <v>3</v>
      </c>
      <c r="AJ806">
        <v>1</v>
      </c>
      <c r="AL806">
        <v>8</v>
      </c>
      <c r="AO806">
        <v>39</v>
      </c>
      <c r="AQ806">
        <v>9</v>
      </c>
      <c r="AT806">
        <v>2</v>
      </c>
      <c r="AY806">
        <v>15</v>
      </c>
      <c r="BC806">
        <v>1</v>
      </c>
      <c r="BI806">
        <v>1</v>
      </c>
    </row>
    <row r="807" spans="1:64">
      <c r="A807" s="77">
        <v>5</v>
      </c>
      <c r="B807" s="78" t="s">
        <v>916</v>
      </c>
      <c r="C807" s="79" t="s">
        <v>918</v>
      </c>
      <c r="D807" s="79">
        <v>5.0999999999999996</v>
      </c>
      <c r="E807" s="78" t="s">
        <v>1858</v>
      </c>
      <c r="F807" s="79"/>
      <c r="G807" s="79"/>
      <c r="H807" s="33">
        <v>5203010112.1009998</v>
      </c>
      <c r="I807" s="31" t="s">
        <v>859</v>
      </c>
      <c r="J807">
        <f t="shared" si="12"/>
        <v>0</v>
      </c>
      <c r="P807">
        <v>2</v>
      </c>
      <c r="T807">
        <v>1</v>
      </c>
      <c r="AO807">
        <v>7</v>
      </c>
    </row>
    <row r="808" spans="1:64">
      <c r="A808" s="77">
        <v>5</v>
      </c>
      <c r="B808" s="78" t="s">
        <v>916</v>
      </c>
      <c r="C808" s="79" t="s">
        <v>918</v>
      </c>
      <c r="D808" s="79">
        <v>5.0999999999999996</v>
      </c>
      <c r="E808" s="78" t="s">
        <v>1858</v>
      </c>
      <c r="F808" s="79"/>
      <c r="G808" s="79"/>
      <c r="H808" s="33">
        <v>5203010113.1009998</v>
      </c>
      <c r="I808" s="31" t="s">
        <v>860</v>
      </c>
      <c r="J808">
        <f t="shared" si="12"/>
        <v>0</v>
      </c>
      <c r="Q808">
        <v>1</v>
      </c>
      <c r="AG808">
        <v>3</v>
      </c>
      <c r="AO808">
        <v>5</v>
      </c>
    </row>
    <row r="809" spans="1:64">
      <c r="A809" s="77">
        <v>5</v>
      </c>
      <c r="B809" s="78" t="s">
        <v>916</v>
      </c>
      <c r="C809" s="79" t="s">
        <v>918</v>
      </c>
      <c r="D809" s="79">
        <v>5.0999999999999996</v>
      </c>
      <c r="E809" s="78" t="s">
        <v>1858</v>
      </c>
      <c r="F809" s="79"/>
      <c r="G809" s="79"/>
      <c r="H809" s="33">
        <v>5203010114.1009998</v>
      </c>
      <c r="I809" s="31" t="s">
        <v>861</v>
      </c>
      <c r="J809">
        <f t="shared" si="12"/>
        <v>0</v>
      </c>
      <c r="T809">
        <v>1</v>
      </c>
      <c r="AL809">
        <v>8</v>
      </c>
      <c r="AO809">
        <v>9</v>
      </c>
      <c r="AY809">
        <v>1</v>
      </c>
    </row>
    <row r="810" spans="1:64">
      <c r="A810" s="77">
        <v>5</v>
      </c>
      <c r="B810" s="78" t="s">
        <v>916</v>
      </c>
      <c r="C810" s="79" t="s">
        <v>918</v>
      </c>
      <c r="D810" s="79">
        <v>5.0999999999999996</v>
      </c>
      <c r="E810" s="78" t="s">
        <v>1858</v>
      </c>
      <c r="F810" s="79"/>
      <c r="G810" s="79"/>
      <c r="H810" s="33">
        <v>5203010115.1009998</v>
      </c>
      <c r="I810" s="31" t="s">
        <v>862</v>
      </c>
      <c r="J810">
        <f t="shared" si="12"/>
        <v>0</v>
      </c>
      <c r="Q810">
        <v>1</v>
      </c>
      <c r="AG810">
        <v>1</v>
      </c>
      <c r="AO810">
        <v>11</v>
      </c>
    </row>
    <row r="811" spans="1:64">
      <c r="A811" s="77">
        <v>5</v>
      </c>
      <c r="B811" s="78" t="s">
        <v>916</v>
      </c>
      <c r="C811" s="79" t="s">
        <v>918</v>
      </c>
      <c r="D811" s="79">
        <v>5.0999999999999996</v>
      </c>
      <c r="E811" s="78" t="s">
        <v>1858</v>
      </c>
      <c r="F811" s="79"/>
      <c r="G811" s="79"/>
      <c r="H811" s="33">
        <v>5203010117.1009998</v>
      </c>
      <c r="I811" s="31" t="s">
        <v>863</v>
      </c>
      <c r="J811">
        <f t="shared" si="12"/>
        <v>0</v>
      </c>
      <c r="R811">
        <v>1</v>
      </c>
      <c r="AG811">
        <v>1</v>
      </c>
    </row>
    <row r="812" spans="1:64">
      <c r="A812" s="77">
        <v>5</v>
      </c>
      <c r="B812" s="78" t="s">
        <v>916</v>
      </c>
      <c r="C812" s="79" t="s">
        <v>918</v>
      </c>
      <c r="D812" s="79">
        <v>5.0999999999999996</v>
      </c>
      <c r="E812" s="78" t="s">
        <v>1858</v>
      </c>
      <c r="F812" s="79"/>
      <c r="G812" s="79"/>
      <c r="H812" s="33">
        <v>5203010119.1009998</v>
      </c>
      <c r="I812" s="31" t="s">
        <v>864</v>
      </c>
      <c r="J812">
        <f t="shared" si="12"/>
        <v>5</v>
      </c>
      <c r="M812">
        <v>1</v>
      </c>
      <c r="N812">
        <v>1</v>
      </c>
      <c r="P812">
        <v>10</v>
      </c>
      <c r="Q812">
        <v>13</v>
      </c>
      <c r="R812">
        <v>4</v>
      </c>
      <c r="T812">
        <v>5</v>
      </c>
      <c r="W812">
        <v>5</v>
      </c>
      <c r="AE812">
        <v>29751</v>
      </c>
      <c r="AG812">
        <v>5</v>
      </c>
      <c r="AH812">
        <v>380929.33</v>
      </c>
      <c r="AJ812">
        <v>1</v>
      </c>
      <c r="AL812">
        <v>8</v>
      </c>
      <c r="AO812">
        <v>109</v>
      </c>
      <c r="AQ812">
        <v>5</v>
      </c>
      <c r="AR812">
        <v>1</v>
      </c>
      <c r="AT812">
        <v>11</v>
      </c>
      <c r="AW812">
        <v>5</v>
      </c>
      <c r="AY812">
        <v>6</v>
      </c>
      <c r="BB812">
        <v>5</v>
      </c>
      <c r="BC812">
        <v>2</v>
      </c>
      <c r="BE812">
        <v>1</v>
      </c>
    </row>
    <row r="813" spans="1:64">
      <c r="A813" s="77">
        <v>5</v>
      </c>
      <c r="B813" s="78" t="s">
        <v>916</v>
      </c>
      <c r="C813" s="79" t="s">
        <v>918</v>
      </c>
      <c r="D813" s="79">
        <v>5.0999999999999996</v>
      </c>
      <c r="E813" s="78" t="s">
        <v>1858</v>
      </c>
      <c r="F813" s="79"/>
      <c r="G813" s="79"/>
      <c r="H813" s="33">
        <v>5203010120.1009998</v>
      </c>
      <c r="I813" s="31" t="s">
        <v>865</v>
      </c>
      <c r="J813">
        <f t="shared" si="12"/>
        <v>0</v>
      </c>
      <c r="M813">
        <v>1</v>
      </c>
      <c r="N813">
        <v>3</v>
      </c>
      <c r="P813">
        <v>1</v>
      </c>
      <c r="Q813">
        <v>3</v>
      </c>
      <c r="T813">
        <v>1</v>
      </c>
      <c r="AE813">
        <v>4</v>
      </c>
      <c r="AG813">
        <v>11</v>
      </c>
      <c r="AL813">
        <v>9</v>
      </c>
      <c r="AO813">
        <v>43</v>
      </c>
      <c r="AQ813">
        <v>4</v>
      </c>
      <c r="AT813">
        <v>1</v>
      </c>
      <c r="AY813">
        <v>3</v>
      </c>
    </row>
    <row r="814" spans="1:64">
      <c r="A814" s="77">
        <v>5</v>
      </c>
      <c r="B814" s="78" t="s">
        <v>916</v>
      </c>
      <c r="C814" s="79" t="s">
        <v>918</v>
      </c>
      <c r="D814" s="79">
        <v>5.0999999999999996</v>
      </c>
      <c r="E814" s="78" t="s">
        <v>1858</v>
      </c>
      <c r="F814" s="79"/>
      <c r="G814" s="79"/>
      <c r="H814" s="33">
        <v>5203010122.1009998</v>
      </c>
      <c r="I814" s="31" t="s">
        <v>866</v>
      </c>
      <c r="J814">
        <f t="shared" si="12"/>
        <v>10</v>
      </c>
      <c r="N814">
        <v>1</v>
      </c>
      <c r="R814">
        <v>3</v>
      </c>
      <c r="W814">
        <v>10</v>
      </c>
      <c r="AG814">
        <v>4</v>
      </c>
      <c r="AL814">
        <v>2</v>
      </c>
      <c r="AY814">
        <v>5</v>
      </c>
    </row>
    <row r="815" spans="1:64">
      <c r="A815" s="77">
        <v>5</v>
      </c>
      <c r="B815" s="78" t="s">
        <v>916</v>
      </c>
      <c r="C815" s="79" t="s">
        <v>918</v>
      </c>
      <c r="D815" s="79">
        <v>5.0999999999999996</v>
      </c>
      <c r="E815" s="78" t="s">
        <v>1858</v>
      </c>
      <c r="F815" s="79"/>
      <c r="G815" s="79"/>
      <c r="H815" s="33">
        <v>5203010126.1009998</v>
      </c>
      <c r="I815" s="31" t="s">
        <v>867</v>
      </c>
      <c r="J815">
        <f t="shared" si="12"/>
        <v>0</v>
      </c>
      <c r="AO815">
        <v>2</v>
      </c>
    </row>
    <row r="816" spans="1:64">
      <c r="A816" s="77">
        <v>5</v>
      </c>
      <c r="B816" s="78" t="s">
        <v>916</v>
      </c>
      <c r="C816" s="79" t="s">
        <v>918</v>
      </c>
      <c r="D816" s="79">
        <v>5.0999999999999996</v>
      </c>
      <c r="E816" s="78" t="s">
        <v>1858</v>
      </c>
      <c r="F816" s="79"/>
      <c r="G816" s="79"/>
      <c r="H816" s="33">
        <v>5203010141.1009998</v>
      </c>
      <c r="I816" s="31" t="s">
        <v>868</v>
      </c>
      <c r="J816">
        <f t="shared" si="12"/>
        <v>22</v>
      </c>
      <c r="M816">
        <v>75875.66</v>
      </c>
      <c r="N816">
        <v>28353.17</v>
      </c>
      <c r="P816">
        <v>35051</v>
      </c>
      <c r="Q816">
        <v>69</v>
      </c>
      <c r="R816">
        <v>2131.7199999999998</v>
      </c>
      <c r="T816">
        <v>7</v>
      </c>
      <c r="W816">
        <v>22</v>
      </c>
      <c r="X816">
        <v>5</v>
      </c>
      <c r="Y816">
        <v>6</v>
      </c>
      <c r="AE816">
        <v>724315.34</v>
      </c>
      <c r="AG816">
        <v>23</v>
      </c>
      <c r="AH816">
        <v>42400.67</v>
      </c>
      <c r="AI816">
        <v>20306.009999999998</v>
      </c>
      <c r="AJ816">
        <v>8</v>
      </c>
      <c r="AL816">
        <v>46</v>
      </c>
      <c r="AO816">
        <v>171</v>
      </c>
      <c r="AR816">
        <v>1</v>
      </c>
      <c r="AT816">
        <v>15429.56</v>
      </c>
      <c r="AU816">
        <v>25</v>
      </c>
      <c r="AW816">
        <v>5</v>
      </c>
      <c r="AY816">
        <v>30</v>
      </c>
      <c r="BA816">
        <v>10</v>
      </c>
      <c r="BB816">
        <v>1318.06</v>
      </c>
      <c r="BC816">
        <v>419.86</v>
      </c>
      <c r="BD816">
        <v>2</v>
      </c>
      <c r="BE816">
        <v>7075</v>
      </c>
      <c r="BG816">
        <v>7</v>
      </c>
      <c r="BH816">
        <v>2071</v>
      </c>
      <c r="BI816">
        <v>15</v>
      </c>
      <c r="BL816">
        <v>17</v>
      </c>
    </row>
    <row r="817" spans="1:64">
      <c r="A817" s="77">
        <v>5</v>
      </c>
      <c r="B817" s="78" t="s">
        <v>916</v>
      </c>
      <c r="C817" s="79" t="s">
        <v>918</v>
      </c>
      <c r="D817" s="79">
        <v>5.0999999999999996</v>
      </c>
      <c r="E817" s="78" t="s">
        <v>1858</v>
      </c>
      <c r="F817" s="79"/>
      <c r="G817" s="79"/>
      <c r="H817" s="33">
        <v>5203010142.1009998</v>
      </c>
      <c r="I817" s="31" t="s">
        <v>869</v>
      </c>
      <c r="J817">
        <f t="shared" si="12"/>
        <v>0</v>
      </c>
    </row>
    <row r="818" spans="1:64">
      <c r="A818" s="77">
        <v>5</v>
      </c>
      <c r="B818" s="78" t="s">
        <v>916</v>
      </c>
      <c r="C818" s="79" t="s">
        <v>918</v>
      </c>
      <c r="D818" s="79">
        <v>5.0999999999999996</v>
      </c>
      <c r="E818" s="78" t="s">
        <v>1858</v>
      </c>
      <c r="F818" s="79"/>
      <c r="G818" s="79"/>
      <c r="H818" s="33">
        <v>5203010145.1009998</v>
      </c>
      <c r="I818" s="31" t="s">
        <v>870</v>
      </c>
      <c r="J818">
        <f t="shared" si="12"/>
        <v>0</v>
      </c>
    </row>
    <row r="819" spans="1:64">
      <c r="A819" s="77">
        <v>5</v>
      </c>
      <c r="B819" s="78" t="s">
        <v>916</v>
      </c>
      <c r="C819" s="79" t="s">
        <v>918</v>
      </c>
      <c r="D819" s="79">
        <v>5.0999999999999996</v>
      </c>
      <c r="E819" s="78" t="s">
        <v>1858</v>
      </c>
      <c r="F819" s="79"/>
      <c r="G819" s="79"/>
      <c r="H819" s="33">
        <v>5203010146.1009998</v>
      </c>
      <c r="I819" s="31" t="s">
        <v>871</v>
      </c>
      <c r="J819">
        <f t="shared" si="12"/>
        <v>5</v>
      </c>
      <c r="W819">
        <v>5</v>
      </c>
    </row>
    <row r="820" spans="1:64">
      <c r="A820" s="77">
        <v>5</v>
      </c>
      <c r="B820" s="78" t="s">
        <v>916</v>
      </c>
      <c r="C820" s="79" t="s">
        <v>918</v>
      </c>
      <c r="D820" s="79">
        <v>5.0999999999999996</v>
      </c>
      <c r="E820" s="78" t="s">
        <v>1858</v>
      </c>
      <c r="F820" s="79"/>
      <c r="G820" s="79"/>
      <c r="H820" s="33">
        <v>5205010101.1009998</v>
      </c>
      <c r="I820" s="31" t="s">
        <v>872</v>
      </c>
      <c r="J820">
        <f t="shared" si="12"/>
        <v>0</v>
      </c>
      <c r="AA820">
        <v>10000</v>
      </c>
    </row>
    <row r="821" spans="1:64">
      <c r="A821" s="77">
        <v>5</v>
      </c>
      <c r="B821" s="78" t="s">
        <v>916</v>
      </c>
      <c r="C821" s="79" t="s">
        <v>918</v>
      </c>
      <c r="D821" s="79">
        <v>5.2</v>
      </c>
      <c r="E821" s="78" t="s">
        <v>1952</v>
      </c>
      <c r="F821" s="79"/>
      <c r="G821" s="79"/>
      <c r="H821" s="33">
        <v>5209010112.1009998</v>
      </c>
      <c r="I821" s="31" t="s">
        <v>873</v>
      </c>
      <c r="J821">
        <f t="shared" si="12"/>
        <v>0</v>
      </c>
    </row>
    <row r="822" spans="1:64">
      <c r="A822" s="77">
        <v>5</v>
      </c>
      <c r="B822" s="78" t="s">
        <v>916</v>
      </c>
      <c r="C822" s="79" t="s">
        <v>918</v>
      </c>
      <c r="D822" s="79">
        <v>5.2</v>
      </c>
      <c r="E822" s="78" t="s">
        <v>1952</v>
      </c>
      <c r="F822" s="79"/>
      <c r="G822" s="79"/>
      <c r="H822" s="33">
        <v>5210010101.1009998</v>
      </c>
      <c r="I822" s="31" t="s">
        <v>874</v>
      </c>
      <c r="J822">
        <f t="shared" si="12"/>
        <v>0</v>
      </c>
    </row>
    <row r="823" spans="1:64">
      <c r="A823" s="77">
        <v>5</v>
      </c>
      <c r="B823" s="78" t="s">
        <v>916</v>
      </c>
      <c r="C823" s="79" t="s">
        <v>918</v>
      </c>
      <c r="D823" s="79">
        <v>5.2</v>
      </c>
      <c r="E823" s="78" t="s">
        <v>1952</v>
      </c>
      <c r="F823" s="79"/>
      <c r="G823" s="79"/>
      <c r="H823" s="33">
        <v>5210010102.1009998</v>
      </c>
      <c r="I823" s="31" t="s">
        <v>875</v>
      </c>
      <c r="J823">
        <f t="shared" si="12"/>
        <v>0</v>
      </c>
    </row>
    <row r="824" spans="1:64">
      <c r="A824" s="77">
        <v>5</v>
      </c>
      <c r="B824" s="78" t="s">
        <v>916</v>
      </c>
      <c r="C824" s="79" t="s">
        <v>918</v>
      </c>
      <c r="D824" s="79">
        <v>5.2</v>
      </c>
      <c r="E824" s="78" t="s">
        <v>1952</v>
      </c>
      <c r="F824" s="79"/>
      <c r="G824" s="79"/>
      <c r="H824" s="33">
        <v>5210010103.1009998</v>
      </c>
      <c r="I824" s="31" t="s">
        <v>876</v>
      </c>
      <c r="J824">
        <f t="shared" si="12"/>
        <v>187978.26</v>
      </c>
      <c r="W824">
        <v>187978.26</v>
      </c>
      <c r="BE824">
        <v>57868.77</v>
      </c>
    </row>
    <row r="825" spans="1:64">
      <c r="A825" s="77">
        <v>5</v>
      </c>
      <c r="B825" s="78" t="s">
        <v>916</v>
      </c>
      <c r="C825" s="79" t="s">
        <v>918</v>
      </c>
      <c r="D825" s="79">
        <v>5.2</v>
      </c>
      <c r="E825" s="78" t="s">
        <v>1952</v>
      </c>
      <c r="F825" s="79"/>
      <c r="G825" s="79"/>
      <c r="H825" s="33">
        <v>5210010105.1009998</v>
      </c>
      <c r="I825" s="31" t="s">
        <v>877</v>
      </c>
      <c r="J825">
        <f t="shared" si="12"/>
        <v>376000000</v>
      </c>
      <c r="W825">
        <v>376000000</v>
      </c>
    </row>
    <row r="826" spans="1:64">
      <c r="A826" s="77">
        <v>5</v>
      </c>
      <c r="B826" s="78" t="s">
        <v>916</v>
      </c>
      <c r="C826" s="79" t="s">
        <v>918</v>
      </c>
      <c r="D826" s="79">
        <v>5.2</v>
      </c>
      <c r="E826" s="78" t="s">
        <v>1952</v>
      </c>
      <c r="F826" s="79"/>
      <c r="G826" s="79"/>
      <c r="H826" s="33">
        <v>5210010112.1009998</v>
      </c>
      <c r="I826" s="31" t="s">
        <v>878</v>
      </c>
      <c r="J826">
        <f t="shared" si="12"/>
        <v>0</v>
      </c>
      <c r="K826">
        <v>107574</v>
      </c>
      <c r="AS826">
        <v>324589.13</v>
      </c>
    </row>
    <row r="827" spans="1:64">
      <c r="A827" s="77">
        <v>5</v>
      </c>
      <c r="B827" s="78" t="s">
        <v>916</v>
      </c>
      <c r="C827" s="79" t="s">
        <v>918</v>
      </c>
      <c r="D827" s="79">
        <v>5.2</v>
      </c>
      <c r="E827" s="78" t="s">
        <v>1952</v>
      </c>
      <c r="F827" s="79"/>
      <c r="G827" s="79"/>
      <c r="H827" s="33">
        <v>5210010118.1009998</v>
      </c>
      <c r="I827" s="31" t="s">
        <v>879</v>
      </c>
      <c r="J827">
        <f t="shared" si="12"/>
        <v>0</v>
      </c>
    </row>
    <row r="828" spans="1:64">
      <c r="A828" s="77">
        <v>5</v>
      </c>
      <c r="B828" s="78" t="s">
        <v>916</v>
      </c>
      <c r="C828" s="79" t="s">
        <v>918</v>
      </c>
      <c r="D828" s="79">
        <v>5.2</v>
      </c>
      <c r="E828" s="78" t="s">
        <v>1952</v>
      </c>
      <c r="F828" s="79"/>
      <c r="G828" s="79"/>
      <c r="H828" s="54">
        <v>5210010121.1009998</v>
      </c>
      <c r="I828" s="56" t="s">
        <v>880</v>
      </c>
      <c r="J828">
        <f t="shared" si="12"/>
        <v>0</v>
      </c>
    </row>
    <row r="829" spans="1:64">
      <c r="A829" s="77">
        <v>5</v>
      </c>
      <c r="B829" s="78" t="s">
        <v>916</v>
      </c>
      <c r="C829" s="79" t="s">
        <v>918</v>
      </c>
      <c r="D829" s="79">
        <v>5.0999999999999996</v>
      </c>
      <c r="E829" s="78" t="s">
        <v>1858</v>
      </c>
      <c r="F829" s="79"/>
      <c r="G829" s="79"/>
      <c r="H829" s="74">
        <v>5211010101.1009998</v>
      </c>
      <c r="I829" s="75" t="s">
        <v>881</v>
      </c>
      <c r="J829">
        <f t="shared" si="12"/>
        <v>0</v>
      </c>
    </row>
    <row r="830" spans="1:64">
      <c r="A830" s="77">
        <v>5</v>
      </c>
      <c r="B830" s="78" t="s">
        <v>916</v>
      </c>
      <c r="C830" s="79" t="s">
        <v>918</v>
      </c>
      <c r="D830" s="79">
        <v>5.0999999999999996</v>
      </c>
      <c r="E830" s="78" t="s">
        <v>1858</v>
      </c>
      <c r="F830" s="79"/>
      <c r="G830" s="79"/>
      <c r="H830" s="54">
        <v>5211010102.1009998</v>
      </c>
      <c r="I830" s="56" t="s">
        <v>882</v>
      </c>
      <c r="J830">
        <f t="shared" si="12"/>
        <v>0</v>
      </c>
      <c r="L830">
        <v>45157.33</v>
      </c>
    </row>
    <row r="831" spans="1:64">
      <c r="A831" s="77">
        <v>5</v>
      </c>
      <c r="B831" s="78" t="s">
        <v>916</v>
      </c>
      <c r="C831" s="79" t="s">
        <v>918</v>
      </c>
      <c r="D831" s="79">
        <v>5.0999999999999996</v>
      </c>
      <c r="E831" s="78" t="s">
        <v>1858</v>
      </c>
      <c r="F831" s="79"/>
      <c r="G831" s="79"/>
      <c r="H831" s="33">
        <v>5212010199.1009998</v>
      </c>
      <c r="I831" s="31" t="s">
        <v>883</v>
      </c>
      <c r="J831">
        <f t="shared" si="12"/>
        <v>0</v>
      </c>
      <c r="AS831">
        <v>17052000</v>
      </c>
      <c r="BG831">
        <v>33840</v>
      </c>
      <c r="BL831">
        <v>29520</v>
      </c>
    </row>
    <row r="832" spans="1:64">
      <c r="A832" s="77">
        <v>5</v>
      </c>
      <c r="B832" s="78" t="s">
        <v>916</v>
      </c>
      <c r="C832" s="79" t="s">
        <v>918</v>
      </c>
      <c r="D832" s="79">
        <v>5.0999999999999996</v>
      </c>
      <c r="E832" s="78" t="s">
        <v>1858</v>
      </c>
      <c r="F832" s="79"/>
      <c r="G832" s="79"/>
      <c r="H832" s="33">
        <v>5212010199.1020002</v>
      </c>
      <c r="I832" s="31" t="s">
        <v>884</v>
      </c>
      <c r="J832">
        <f t="shared" si="12"/>
        <v>0</v>
      </c>
      <c r="K832">
        <v>4470000</v>
      </c>
      <c r="M832">
        <v>80000</v>
      </c>
      <c r="N832">
        <v>160000</v>
      </c>
      <c r="O832">
        <v>480000</v>
      </c>
      <c r="P832">
        <v>80000</v>
      </c>
      <c r="R832">
        <v>120000</v>
      </c>
      <c r="S832">
        <v>80000</v>
      </c>
      <c r="T832">
        <v>160000</v>
      </c>
      <c r="U832">
        <v>80000</v>
      </c>
      <c r="V832">
        <v>160000</v>
      </c>
      <c r="X832">
        <v>240000</v>
      </c>
      <c r="Y832">
        <v>80000</v>
      </c>
      <c r="AB832">
        <v>320000</v>
      </c>
      <c r="AD832">
        <v>120000</v>
      </c>
      <c r="AE832">
        <v>6400000</v>
      </c>
      <c r="AF832">
        <v>400000</v>
      </c>
      <c r="AG832">
        <v>160000</v>
      </c>
      <c r="AH832">
        <v>600000</v>
      </c>
      <c r="AI832">
        <v>280000</v>
      </c>
      <c r="AJ832">
        <v>160000</v>
      </c>
      <c r="AK832">
        <v>400000</v>
      </c>
      <c r="AL832">
        <v>440000</v>
      </c>
      <c r="AM832">
        <v>560000</v>
      </c>
      <c r="AP832">
        <v>160000</v>
      </c>
      <c r="AU832">
        <v>320000</v>
      </c>
      <c r="AW832">
        <v>280000</v>
      </c>
      <c r="AY832">
        <v>480000</v>
      </c>
      <c r="BA832">
        <v>200000</v>
      </c>
      <c r="BF832">
        <v>400000</v>
      </c>
      <c r="BK832">
        <v>160000</v>
      </c>
      <c r="BL832">
        <v>80000</v>
      </c>
    </row>
    <row r="833" spans="1:64">
      <c r="A833" s="77">
        <v>5</v>
      </c>
      <c r="B833" s="78" t="s">
        <v>916</v>
      </c>
      <c r="C833" s="79" t="s">
        <v>918</v>
      </c>
      <c r="D833" s="79">
        <v>5.0999999999999996</v>
      </c>
      <c r="E833" s="78" t="s">
        <v>1858</v>
      </c>
      <c r="F833" s="79"/>
      <c r="G833" s="79"/>
      <c r="H833" s="33">
        <v>5212010199.1040001</v>
      </c>
      <c r="I833" s="31" t="s">
        <v>885</v>
      </c>
      <c r="J833">
        <f t="shared" si="12"/>
        <v>0</v>
      </c>
    </row>
    <row r="834" spans="1:64">
      <c r="A834" s="77">
        <v>5</v>
      </c>
      <c r="B834" s="78" t="s">
        <v>916</v>
      </c>
      <c r="C834" s="79" t="s">
        <v>918</v>
      </c>
      <c r="D834" s="79">
        <v>5.0999999999999996</v>
      </c>
      <c r="E834" s="78" t="s">
        <v>1858</v>
      </c>
      <c r="F834" s="79"/>
      <c r="G834" s="79"/>
      <c r="H834" s="33">
        <v>5212010199.1049995</v>
      </c>
      <c r="I834" s="31" t="s">
        <v>886</v>
      </c>
      <c r="J834">
        <f t="shared" si="12"/>
        <v>4493122.76</v>
      </c>
      <c r="K834">
        <v>274983</v>
      </c>
      <c r="L834">
        <v>5000</v>
      </c>
      <c r="M834">
        <v>11000</v>
      </c>
      <c r="N834">
        <v>35235</v>
      </c>
      <c r="O834">
        <v>2265052.2400000002</v>
      </c>
      <c r="P834">
        <v>175795.67</v>
      </c>
      <c r="U834">
        <v>162870.20000000001</v>
      </c>
      <c r="V834">
        <v>5100</v>
      </c>
      <c r="W834">
        <v>4493122.76</v>
      </c>
      <c r="X834">
        <v>40725</v>
      </c>
      <c r="Y834">
        <v>43833.93</v>
      </c>
      <c r="Z834">
        <v>1400</v>
      </c>
      <c r="AA834">
        <v>62794.58</v>
      </c>
      <c r="AB834">
        <v>36751</v>
      </c>
      <c r="AC834">
        <v>13531.45</v>
      </c>
      <c r="AD834">
        <v>114080</v>
      </c>
      <c r="AE834">
        <v>612680.48</v>
      </c>
      <c r="AF834">
        <v>21009.01</v>
      </c>
      <c r="AG834">
        <v>152410</v>
      </c>
      <c r="AI834">
        <v>495004.09</v>
      </c>
      <c r="AJ834">
        <v>31376</v>
      </c>
      <c r="AK834">
        <v>63177.47</v>
      </c>
      <c r="AL834">
        <v>16562</v>
      </c>
      <c r="AM834">
        <v>250</v>
      </c>
      <c r="AN834">
        <v>67326.820000000007</v>
      </c>
      <c r="AO834">
        <v>360377</v>
      </c>
      <c r="AP834">
        <v>56125</v>
      </c>
      <c r="AQ834">
        <v>645946.34</v>
      </c>
      <c r="AR834">
        <v>9400</v>
      </c>
      <c r="AS834">
        <v>662370.84</v>
      </c>
      <c r="AU834">
        <v>27355</v>
      </c>
      <c r="AW834">
        <v>747789.78</v>
      </c>
      <c r="AX834">
        <v>15350</v>
      </c>
      <c r="AY834">
        <v>71336</v>
      </c>
      <c r="AZ834">
        <v>190704</v>
      </c>
      <c r="BA834">
        <v>56765</v>
      </c>
      <c r="BB834">
        <v>227080</v>
      </c>
      <c r="BE834">
        <v>10486.01</v>
      </c>
      <c r="BF834">
        <v>0</v>
      </c>
      <c r="BG834">
        <v>22800</v>
      </c>
      <c r="BH834">
        <v>204185.68</v>
      </c>
      <c r="BK834">
        <v>130900</v>
      </c>
      <c r="BL834">
        <v>3960</v>
      </c>
    </row>
    <row r="835" spans="1:64">
      <c r="A835" s="77">
        <v>5</v>
      </c>
      <c r="B835" s="78" t="s">
        <v>916</v>
      </c>
      <c r="C835" s="79" t="s">
        <v>918</v>
      </c>
      <c r="D835" s="79">
        <v>5.0999999999999996</v>
      </c>
      <c r="E835" s="78" t="s">
        <v>1858</v>
      </c>
      <c r="F835" s="79"/>
      <c r="G835" s="79"/>
      <c r="H835" s="33">
        <v>5212010199.1059999</v>
      </c>
      <c r="I835" s="31" t="s">
        <v>887</v>
      </c>
      <c r="J835">
        <f t="shared" si="12"/>
        <v>0</v>
      </c>
    </row>
    <row r="836" spans="1:64">
      <c r="A836" s="77">
        <v>5</v>
      </c>
      <c r="B836" s="78" t="s">
        <v>916</v>
      </c>
      <c r="C836" s="79" t="s">
        <v>918</v>
      </c>
      <c r="D836" s="79">
        <v>5.0999999999999996</v>
      </c>
      <c r="E836" s="78" t="s">
        <v>1858</v>
      </c>
      <c r="F836" s="79"/>
      <c r="G836" s="79"/>
      <c r="H836" s="33">
        <v>5212010199.1070004</v>
      </c>
      <c r="I836" s="31" t="s">
        <v>888</v>
      </c>
      <c r="J836">
        <f t="shared" ref="J836:J844" si="13">SUMIF($K$1:$BL$1,$J$1,$K836:$BL836)</f>
        <v>0</v>
      </c>
      <c r="M836">
        <v>40205</v>
      </c>
      <c r="O836">
        <v>3307204.78</v>
      </c>
      <c r="P836">
        <v>1688921.04</v>
      </c>
      <c r="Y836">
        <v>89953</v>
      </c>
      <c r="AA836">
        <v>1126788.8600000001</v>
      </c>
      <c r="AG836">
        <v>45000</v>
      </c>
      <c r="BA836">
        <v>39002.629999999997</v>
      </c>
    </row>
    <row r="837" spans="1:64">
      <c r="A837" s="77">
        <v>5</v>
      </c>
      <c r="B837" s="78" t="s">
        <v>916</v>
      </c>
      <c r="C837" s="79" t="s">
        <v>918</v>
      </c>
      <c r="D837" s="79">
        <v>5.0999999999999996</v>
      </c>
      <c r="E837" s="78" t="s">
        <v>1858</v>
      </c>
      <c r="F837" s="79"/>
      <c r="G837" s="79"/>
      <c r="H837" s="33">
        <v>5212010199.1079998</v>
      </c>
      <c r="I837" s="31" t="s">
        <v>889</v>
      </c>
      <c r="J837">
        <f t="shared" si="13"/>
        <v>0</v>
      </c>
      <c r="S837">
        <v>105000</v>
      </c>
      <c r="AC837">
        <v>819000</v>
      </c>
      <c r="AI837">
        <v>1</v>
      </c>
      <c r="AO837">
        <v>3074742.94</v>
      </c>
      <c r="AR837">
        <v>989058.25</v>
      </c>
      <c r="AU837">
        <v>615500</v>
      </c>
      <c r="BG837">
        <v>235780.25</v>
      </c>
      <c r="BI837">
        <v>30000</v>
      </c>
    </row>
    <row r="838" spans="1:64">
      <c r="A838" s="77">
        <v>5</v>
      </c>
      <c r="B838" s="78" t="s">
        <v>916</v>
      </c>
      <c r="C838" s="79" t="s">
        <v>918</v>
      </c>
      <c r="D838" s="79">
        <v>5.0999999999999996</v>
      </c>
      <c r="E838" s="78" t="s">
        <v>1858</v>
      </c>
      <c r="F838" s="79"/>
      <c r="G838" s="79"/>
      <c r="H838" s="33">
        <v>5212010199.1090002</v>
      </c>
      <c r="I838" s="31" t="s">
        <v>890</v>
      </c>
      <c r="J838">
        <f t="shared" si="13"/>
        <v>0</v>
      </c>
      <c r="AL838">
        <v>190000</v>
      </c>
    </row>
    <row r="839" spans="1:64">
      <c r="A839" s="77">
        <v>5</v>
      </c>
      <c r="B839" s="78" t="s">
        <v>916</v>
      </c>
      <c r="C839" s="79" t="s">
        <v>918</v>
      </c>
      <c r="D839" s="79">
        <v>5.0999999999999996</v>
      </c>
      <c r="E839" s="78" t="s">
        <v>1858</v>
      </c>
      <c r="F839" s="79"/>
      <c r="G839" s="79"/>
      <c r="H839" s="33">
        <v>5212010199.1099997</v>
      </c>
      <c r="I839" s="31" t="s">
        <v>891</v>
      </c>
      <c r="J839">
        <f t="shared" si="13"/>
        <v>0</v>
      </c>
      <c r="AJ839">
        <v>747300</v>
      </c>
      <c r="AS839">
        <v>167135</v>
      </c>
      <c r="BI839">
        <v>100000</v>
      </c>
    </row>
    <row r="840" spans="1:64">
      <c r="A840" s="77">
        <v>5</v>
      </c>
      <c r="B840" s="78" t="s">
        <v>916</v>
      </c>
      <c r="C840" s="79" t="s">
        <v>918</v>
      </c>
      <c r="D840" s="79">
        <v>5.0999999999999996</v>
      </c>
      <c r="E840" s="78" t="s">
        <v>1858</v>
      </c>
      <c r="F840" s="79"/>
      <c r="G840" s="79"/>
      <c r="H840" s="33">
        <v>5212010199.1110001</v>
      </c>
      <c r="I840" s="31" t="s">
        <v>892</v>
      </c>
      <c r="J840">
        <f t="shared" si="13"/>
        <v>0</v>
      </c>
    </row>
    <row r="841" spans="1:64">
      <c r="A841" s="77">
        <v>5</v>
      </c>
      <c r="B841" s="78" t="s">
        <v>916</v>
      </c>
      <c r="C841" s="79" t="s">
        <v>918</v>
      </c>
      <c r="D841" s="79">
        <v>5.0999999999999996</v>
      </c>
      <c r="E841" s="78" t="s">
        <v>1858</v>
      </c>
      <c r="F841" s="79"/>
      <c r="G841" s="79"/>
      <c r="H841" s="33">
        <v>5212010199.1120005</v>
      </c>
      <c r="I841" s="76" t="s">
        <v>893</v>
      </c>
      <c r="J841">
        <f t="shared" si="13"/>
        <v>0</v>
      </c>
      <c r="AH841">
        <v>8000</v>
      </c>
    </row>
    <row r="842" spans="1:64">
      <c r="A842" s="77">
        <v>5</v>
      </c>
      <c r="B842" s="78" t="s">
        <v>916</v>
      </c>
      <c r="C842" s="79" t="s">
        <v>918</v>
      </c>
      <c r="D842" s="79">
        <v>5.0999999999999996</v>
      </c>
      <c r="E842" s="78" t="s">
        <v>1858</v>
      </c>
      <c r="F842" s="79"/>
      <c r="G842" s="79"/>
      <c r="H842" s="33">
        <v>5212010199.1129999</v>
      </c>
      <c r="I842" s="31" t="s">
        <v>894</v>
      </c>
      <c r="J842">
        <f t="shared" si="13"/>
        <v>0</v>
      </c>
      <c r="AY842">
        <v>29500</v>
      </c>
      <c r="BI842">
        <v>114800</v>
      </c>
    </row>
    <row r="843" spans="1:64">
      <c r="A843" s="77">
        <v>5</v>
      </c>
      <c r="B843" s="78" t="s">
        <v>916</v>
      </c>
      <c r="C843" s="79" t="s">
        <v>918</v>
      </c>
      <c r="D843" s="79">
        <v>5.0999999999999996</v>
      </c>
      <c r="E843" s="78" t="s">
        <v>1858</v>
      </c>
      <c r="F843" s="79"/>
      <c r="G843" s="79"/>
      <c r="H843" s="30">
        <v>5212010199.1140003</v>
      </c>
      <c r="I843" s="31" t="s">
        <v>895</v>
      </c>
      <c r="J843">
        <f t="shared" si="13"/>
        <v>0</v>
      </c>
      <c r="K843">
        <v>1973636.37</v>
      </c>
      <c r="L843">
        <v>2201600</v>
      </c>
      <c r="M843">
        <v>1682460</v>
      </c>
      <c r="N843">
        <v>8862336.3699999992</v>
      </c>
      <c r="O843">
        <v>5743282</v>
      </c>
      <c r="P843">
        <v>8635760.3699999992</v>
      </c>
      <c r="Q843">
        <v>3382759.37</v>
      </c>
      <c r="R843">
        <v>3159586.37</v>
      </c>
      <c r="S843">
        <v>3062670.48</v>
      </c>
      <c r="T843">
        <v>5956836.3700000001</v>
      </c>
      <c r="U843">
        <v>1129136.3700000001</v>
      </c>
      <c r="V843">
        <v>2845086.58</v>
      </c>
      <c r="X843">
        <v>1582200</v>
      </c>
      <c r="Y843">
        <v>382186</v>
      </c>
      <c r="Z843">
        <v>1307936</v>
      </c>
      <c r="AA843">
        <v>4596434</v>
      </c>
      <c r="AB843">
        <v>1615500</v>
      </c>
      <c r="AC843">
        <v>811527.32</v>
      </c>
      <c r="AD843">
        <v>586300</v>
      </c>
      <c r="AE843">
        <v>8315600</v>
      </c>
      <c r="AF843">
        <v>1027200</v>
      </c>
      <c r="AG843">
        <v>2522900</v>
      </c>
      <c r="AH843">
        <v>6319651.25</v>
      </c>
      <c r="AI843">
        <v>8858060</v>
      </c>
      <c r="AJ843">
        <v>200000</v>
      </c>
      <c r="AL843">
        <v>4469337</v>
      </c>
      <c r="AM843">
        <v>5452683.0899999999</v>
      </c>
      <c r="AN843">
        <v>1600800</v>
      </c>
      <c r="AO843">
        <v>2228150</v>
      </c>
      <c r="AP843">
        <v>4429260.93</v>
      </c>
      <c r="AR843">
        <v>896700</v>
      </c>
      <c r="AS843">
        <v>21075303.350000001</v>
      </c>
      <c r="AT843">
        <v>12578576.189999999</v>
      </c>
      <c r="AU843">
        <v>131207.5</v>
      </c>
      <c r="AV843">
        <v>603000</v>
      </c>
      <c r="AW843">
        <v>152372.5</v>
      </c>
      <c r="AY843">
        <v>113420</v>
      </c>
      <c r="AZ843">
        <v>312686.25</v>
      </c>
      <c r="BA843">
        <v>448673.5</v>
      </c>
      <c r="BB843">
        <v>1196935.5</v>
      </c>
      <c r="BC843">
        <v>515161</v>
      </c>
      <c r="BD843">
        <v>292253</v>
      </c>
      <c r="BE843">
        <v>14114050</v>
      </c>
      <c r="BF843">
        <v>256000</v>
      </c>
      <c r="BG843">
        <v>1285204.32</v>
      </c>
      <c r="BH843">
        <v>10033976.800000001</v>
      </c>
      <c r="BI843">
        <v>298600</v>
      </c>
      <c r="BJ843">
        <v>7632678.5999999996</v>
      </c>
      <c r="BK843">
        <v>3496500.78</v>
      </c>
      <c r="BL843">
        <v>1050864.71</v>
      </c>
    </row>
    <row r="844" spans="1:64">
      <c r="A844" s="77">
        <v>5</v>
      </c>
      <c r="B844" s="78" t="s">
        <v>916</v>
      </c>
      <c r="C844" s="79" t="s">
        <v>919</v>
      </c>
      <c r="D844" s="79">
        <v>5.0999999999999996</v>
      </c>
      <c r="E844" s="78" t="s">
        <v>1858</v>
      </c>
      <c r="F844" s="79"/>
      <c r="G844" s="79"/>
      <c r="H844" s="30">
        <v>5401010101.1009998</v>
      </c>
      <c r="I844" s="32" t="s">
        <v>896</v>
      </c>
      <c r="J844">
        <f t="shared" si="13"/>
        <v>0</v>
      </c>
      <c r="L844">
        <v>3</v>
      </c>
    </row>
    <row r="845" spans="1:64">
      <c r="A845" s="95"/>
      <c r="B845" s="96"/>
      <c r="C845" s="97"/>
      <c r="D845" s="97"/>
      <c r="E845" s="310"/>
      <c r="F845" s="112"/>
      <c r="G845" s="112"/>
    </row>
    <row r="846" spans="1:64">
      <c r="A846" s="98"/>
      <c r="B846" s="99"/>
      <c r="C846" s="100"/>
      <c r="D846" s="100"/>
      <c r="E846" s="99"/>
      <c r="F846" s="99"/>
      <c r="G846" s="99"/>
    </row>
  </sheetData>
  <autoFilter ref="A2:J844" xr:uid="{00000000-0009-0000-0000-000005000000}"/>
  <conditionalFormatting sqref="I823:I827 I831:I843">
    <cfRule type="duplicateValues" priority="2"/>
  </conditionalFormatting>
  <conditionalFormatting sqref="I829">
    <cfRule type="duplicateValues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BP809"/>
  <sheetViews>
    <sheetView zoomScale="55" zoomScaleNormal="55" workbookViewId="0">
      <pane xSplit="13" ySplit="2" topLeftCell="AP3" activePane="bottomRight" state="frozen"/>
      <selection activeCell="T782" sqref="T782"/>
      <selection pane="topRight" activeCell="T782" sqref="T782"/>
      <selection pane="bottomLeft" activeCell="T782" sqref="T782"/>
      <selection pane="bottomRight" activeCell="T782" sqref="T782"/>
    </sheetView>
  </sheetViews>
  <sheetFormatPr defaultRowHeight="21"/>
  <cols>
    <col min="1" max="1" width="4.5" style="184" customWidth="1"/>
    <col min="2" max="2" width="9.625" style="185" hidden="1" customWidth="1"/>
    <col min="3" max="3" width="19.875" style="186" hidden="1" customWidth="1"/>
    <col min="4" max="4" width="9.375" style="186" hidden="1" customWidth="1"/>
    <col min="5" max="6" width="6.125" style="185" hidden="1" customWidth="1"/>
    <col min="7" max="7" width="0" hidden="1" customWidth="1"/>
    <col min="8" max="8" width="7" style="185" customWidth="1"/>
    <col min="9" max="9" width="7.875" style="185" hidden="1" customWidth="1"/>
    <col min="10" max="10" width="6.125" style="185" hidden="1" customWidth="1"/>
    <col min="11" max="11" width="9.375" style="185" hidden="1" customWidth="1"/>
    <col min="12" max="12" width="14.125" style="259" customWidth="1"/>
    <col min="13" max="13" width="76.625" style="187" bestFit="1" customWidth="1"/>
    <col min="14" max="14" width="20.125" customWidth="1"/>
  </cols>
  <sheetData>
    <row r="1" spans="1:68" ht="22.5">
      <c r="A1" s="117"/>
      <c r="B1" s="118"/>
      <c r="C1" s="119"/>
      <c r="D1" s="119"/>
      <c r="E1" s="118"/>
      <c r="F1" s="118"/>
      <c r="H1" s="118"/>
      <c r="I1" s="118"/>
      <c r="J1" s="118"/>
      <c r="K1" s="118"/>
      <c r="L1" s="241"/>
      <c r="M1" s="120"/>
      <c r="N1">
        <f>+'F&amp;R Balance sheet'!B2</f>
        <v>10694</v>
      </c>
      <c r="O1" s="565">
        <v>10721</v>
      </c>
      <c r="P1" s="565">
        <v>11228</v>
      </c>
      <c r="Q1" s="565">
        <v>11229</v>
      </c>
      <c r="R1" s="565">
        <v>11230</v>
      </c>
      <c r="S1" s="565">
        <v>11231</v>
      </c>
      <c r="T1" s="565">
        <v>11232</v>
      </c>
      <c r="U1" s="565">
        <v>11233</v>
      </c>
      <c r="V1" s="565">
        <v>11234</v>
      </c>
      <c r="W1" s="565">
        <v>11235</v>
      </c>
      <c r="X1" s="565">
        <v>11236</v>
      </c>
      <c r="Y1" s="565">
        <v>14135</v>
      </c>
      <c r="Z1" s="565">
        <v>28010</v>
      </c>
      <c r="AA1" s="600">
        <v>10694</v>
      </c>
      <c r="AB1" s="565">
        <v>10802</v>
      </c>
      <c r="AC1" s="565">
        <v>10803</v>
      </c>
      <c r="AD1" s="565">
        <v>10804</v>
      </c>
      <c r="AE1" s="565">
        <v>10805</v>
      </c>
      <c r="AF1" s="565">
        <v>10806</v>
      </c>
      <c r="AG1" s="565">
        <v>27974</v>
      </c>
      <c r="AH1" s="565">
        <v>27975</v>
      </c>
      <c r="AI1" s="600">
        <v>10675</v>
      </c>
      <c r="AJ1" s="565">
        <v>11209</v>
      </c>
      <c r="AK1" s="565">
        <v>11210</v>
      </c>
      <c r="AL1" s="565">
        <v>11211</v>
      </c>
      <c r="AM1" s="565">
        <v>11212</v>
      </c>
      <c r="AN1" s="565">
        <v>11213</v>
      </c>
      <c r="AO1" s="565">
        <v>11214</v>
      </c>
      <c r="AP1" s="565">
        <v>11215</v>
      </c>
      <c r="AQ1" s="565">
        <v>11216</v>
      </c>
      <c r="AR1" s="565">
        <v>11217</v>
      </c>
      <c r="AS1" s="565">
        <v>11218</v>
      </c>
      <c r="AT1" s="565">
        <v>11219</v>
      </c>
      <c r="AU1" s="565">
        <v>11220</v>
      </c>
      <c r="AV1" s="565">
        <v>40749</v>
      </c>
      <c r="AW1" s="600">
        <v>10726</v>
      </c>
      <c r="AX1" s="565">
        <v>11258</v>
      </c>
      <c r="AY1" s="565">
        <v>11259</v>
      </c>
      <c r="AZ1" s="565">
        <v>11260</v>
      </c>
      <c r="BA1" s="565">
        <v>11261</v>
      </c>
      <c r="BB1" s="565">
        <v>11262</v>
      </c>
      <c r="BC1" s="565">
        <v>11263</v>
      </c>
      <c r="BD1" s="565">
        <v>11456</v>
      </c>
      <c r="BE1" s="565">
        <v>11631</v>
      </c>
      <c r="BF1" s="565">
        <v>27978</v>
      </c>
      <c r="BG1" s="565">
        <v>27979</v>
      </c>
      <c r="BH1" s="565">
        <v>27980</v>
      </c>
      <c r="BI1" s="600">
        <v>10720</v>
      </c>
      <c r="BJ1" s="565">
        <v>11221</v>
      </c>
      <c r="BK1" s="565">
        <v>11222</v>
      </c>
      <c r="BL1" s="565">
        <v>11223</v>
      </c>
      <c r="BM1" s="565">
        <v>11224</v>
      </c>
      <c r="BN1" s="565">
        <v>11225</v>
      </c>
      <c r="BO1" s="565">
        <v>11226</v>
      </c>
      <c r="BP1" s="565">
        <v>11227</v>
      </c>
    </row>
    <row r="2" spans="1:68" ht="26.25">
      <c r="A2" s="236" t="s">
        <v>899</v>
      </c>
      <c r="B2" s="237" t="s">
        <v>900</v>
      </c>
      <c r="C2" s="237" t="s">
        <v>901</v>
      </c>
      <c r="D2" s="237" t="s">
        <v>902</v>
      </c>
      <c r="E2" s="237" t="s">
        <v>947</v>
      </c>
      <c r="F2" s="237" t="s">
        <v>948</v>
      </c>
      <c r="G2" s="311" t="s">
        <v>949</v>
      </c>
      <c r="H2" s="105" t="s">
        <v>920</v>
      </c>
      <c r="I2" s="238" t="s">
        <v>949</v>
      </c>
      <c r="J2" s="237" t="s">
        <v>950</v>
      </c>
      <c r="K2" s="239" t="s">
        <v>951</v>
      </c>
      <c r="L2" s="260" t="s">
        <v>897</v>
      </c>
      <c r="M2" s="240" t="s">
        <v>898</v>
      </c>
      <c r="N2" s="240" t="s">
        <v>2530</v>
      </c>
      <c r="O2" s="566" t="s">
        <v>3663</v>
      </c>
      <c r="P2" s="566" t="s">
        <v>3664</v>
      </c>
      <c r="Q2" s="566" t="s">
        <v>3665</v>
      </c>
      <c r="R2" s="566" t="s">
        <v>3666</v>
      </c>
      <c r="S2" s="566" t="s">
        <v>3667</v>
      </c>
      <c r="T2" s="566" t="s">
        <v>3668</v>
      </c>
      <c r="U2" s="566" t="s">
        <v>3669</v>
      </c>
      <c r="V2" s="566" t="s">
        <v>3670</v>
      </c>
      <c r="W2" s="566" t="s">
        <v>3671</v>
      </c>
      <c r="X2" s="566" t="s">
        <v>3672</v>
      </c>
      <c r="Y2" s="566" t="s">
        <v>3673</v>
      </c>
      <c r="Z2" s="566" t="s">
        <v>3674</v>
      </c>
      <c r="AA2" s="566" t="s">
        <v>3675</v>
      </c>
      <c r="AB2" s="566" t="s">
        <v>3676</v>
      </c>
      <c r="AC2" s="566" t="s">
        <v>3677</v>
      </c>
      <c r="AD2" s="566" t="s">
        <v>3678</v>
      </c>
      <c r="AE2" s="566" t="s">
        <v>3679</v>
      </c>
      <c r="AF2" s="566" t="s">
        <v>3680</v>
      </c>
      <c r="AG2" s="566" t="s">
        <v>3681</v>
      </c>
      <c r="AH2" s="566" t="s">
        <v>3682</v>
      </c>
      <c r="AI2" s="566" t="s">
        <v>3683</v>
      </c>
      <c r="AJ2" s="566" t="s">
        <v>3684</v>
      </c>
      <c r="AK2" s="566" t="s">
        <v>3685</v>
      </c>
      <c r="AL2" s="566" t="s">
        <v>3686</v>
      </c>
      <c r="AM2" s="566" t="s">
        <v>3687</v>
      </c>
      <c r="AN2" s="566" t="s">
        <v>3688</v>
      </c>
      <c r="AO2" s="566" t="s">
        <v>3689</v>
      </c>
      <c r="AP2" s="566" t="s">
        <v>3690</v>
      </c>
      <c r="AQ2" s="566" t="s">
        <v>3691</v>
      </c>
      <c r="AR2" s="566" t="s">
        <v>3692</v>
      </c>
      <c r="AS2" s="566" t="s">
        <v>3693</v>
      </c>
      <c r="AT2" s="566" t="s">
        <v>3694</v>
      </c>
      <c r="AU2" s="566" t="s">
        <v>3695</v>
      </c>
      <c r="AV2" s="566" t="s">
        <v>3696</v>
      </c>
      <c r="AW2" s="566" t="s">
        <v>3697</v>
      </c>
      <c r="AX2" s="566" t="s">
        <v>3698</v>
      </c>
      <c r="AY2" s="566" t="s">
        <v>3699</v>
      </c>
      <c r="AZ2" s="566" t="s">
        <v>3700</v>
      </c>
      <c r="BA2" s="566" t="s">
        <v>3701</v>
      </c>
      <c r="BB2" s="566" t="s">
        <v>3702</v>
      </c>
      <c r="BC2" s="566" t="s">
        <v>3703</v>
      </c>
      <c r="BD2" s="566" t="s">
        <v>3704</v>
      </c>
      <c r="BE2" s="566" t="s">
        <v>3705</v>
      </c>
      <c r="BF2" s="566" t="s">
        <v>3706</v>
      </c>
      <c r="BG2" s="566" t="s">
        <v>3707</v>
      </c>
      <c r="BH2" s="566" t="s">
        <v>3708</v>
      </c>
      <c r="BI2" s="566" t="s">
        <v>3709</v>
      </c>
      <c r="BJ2" s="566" t="s">
        <v>3710</v>
      </c>
      <c r="BK2" s="566" t="s">
        <v>3711</v>
      </c>
      <c r="BL2" s="566" t="s">
        <v>3712</v>
      </c>
      <c r="BM2" s="566" t="s">
        <v>3713</v>
      </c>
      <c r="BN2" s="566" t="s">
        <v>3714</v>
      </c>
      <c r="BO2" s="566" t="s">
        <v>3715</v>
      </c>
      <c r="BP2" s="566" t="s">
        <v>3716</v>
      </c>
    </row>
    <row r="3" spans="1:68" ht="26.25">
      <c r="A3" s="121">
        <v>1</v>
      </c>
      <c r="B3" s="122" t="s">
        <v>903</v>
      </c>
      <c r="C3" s="123" t="s">
        <v>57</v>
      </c>
      <c r="D3" s="123" t="s">
        <v>904</v>
      </c>
      <c r="E3" s="124" t="s">
        <v>952</v>
      </c>
      <c r="F3" s="122"/>
      <c r="G3" s="312" t="s">
        <v>944</v>
      </c>
      <c r="H3" s="78">
        <v>1.1000000000000001</v>
      </c>
      <c r="I3" s="122" t="s">
        <v>944</v>
      </c>
      <c r="J3" s="122"/>
      <c r="K3" s="125" t="s">
        <v>953</v>
      </c>
      <c r="L3" s="242">
        <v>1101010101.1010001</v>
      </c>
      <c r="M3" s="126" t="s">
        <v>954</v>
      </c>
      <c r="N3" s="261">
        <f>SUMIF($O$1:$BP$1,$N$1,$O3:$BP3)</f>
        <v>31714</v>
      </c>
      <c r="O3">
        <v>51745</v>
      </c>
      <c r="P3">
        <v>398912.07</v>
      </c>
      <c r="Q3">
        <v>570</v>
      </c>
      <c r="R3">
        <v>8081</v>
      </c>
      <c r="S3">
        <v>0</v>
      </c>
      <c r="T3">
        <v>16380</v>
      </c>
      <c r="U3">
        <v>0</v>
      </c>
      <c r="V3">
        <v>664202.23</v>
      </c>
      <c r="W3">
        <v>0</v>
      </c>
      <c r="X3">
        <v>50786</v>
      </c>
      <c r="Y3">
        <v>193771.36</v>
      </c>
      <c r="Z3">
        <v>12681</v>
      </c>
      <c r="AA3">
        <v>31714</v>
      </c>
      <c r="AB3">
        <v>0</v>
      </c>
      <c r="AC3">
        <v>0</v>
      </c>
      <c r="AD3">
        <v>3440.79</v>
      </c>
      <c r="AE3">
        <v>5417.86</v>
      </c>
      <c r="AF3">
        <v>0</v>
      </c>
      <c r="AG3">
        <v>0</v>
      </c>
      <c r="AH3">
        <v>0</v>
      </c>
      <c r="AI3">
        <v>0</v>
      </c>
      <c r="AJ3">
        <v>0</v>
      </c>
      <c r="AK3">
        <v>4416</v>
      </c>
      <c r="AL3">
        <v>0</v>
      </c>
      <c r="AM3">
        <v>0</v>
      </c>
      <c r="AN3">
        <v>0</v>
      </c>
      <c r="AO3">
        <v>0</v>
      </c>
      <c r="AP3">
        <v>3905</v>
      </c>
      <c r="AQ3">
        <v>0</v>
      </c>
      <c r="AR3">
        <v>0</v>
      </c>
      <c r="AS3">
        <v>0</v>
      </c>
      <c r="AT3">
        <v>0</v>
      </c>
      <c r="AU3">
        <v>37.380000000000003</v>
      </c>
      <c r="AV3">
        <v>0</v>
      </c>
      <c r="AW3">
        <v>0</v>
      </c>
      <c r="AX3">
        <v>280</v>
      </c>
      <c r="AY3">
        <v>548.5</v>
      </c>
      <c r="AZ3">
        <v>30347</v>
      </c>
      <c r="BA3">
        <v>2607</v>
      </c>
      <c r="BB3">
        <v>0</v>
      </c>
      <c r="BC3">
        <v>440</v>
      </c>
      <c r="BD3">
        <v>0</v>
      </c>
      <c r="BE3">
        <v>0</v>
      </c>
      <c r="BF3">
        <v>0</v>
      </c>
      <c r="BG3">
        <v>1100</v>
      </c>
      <c r="BH3">
        <v>2655</v>
      </c>
      <c r="BI3">
        <v>28344.5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</row>
    <row r="4" spans="1:68" ht="26.25">
      <c r="A4" s="121">
        <v>1</v>
      </c>
      <c r="B4" s="122" t="s">
        <v>903</v>
      </c>
      <c r="C4" s="123" t="s">
        <v>57</v>
      </c>
      <c r="D4" s="123" t="s">
        <v>904</v>
      </c>
      <c r="E4" s="124" t="s">
        <v>952</v>
      </c>
      <c r="F4" s="122"/>
      <c r="G4" s="312"/>
      <c r="H4" s="478" t="s">
        <v>904</v>
      </c>
      <c r="I4" s="479"/>
      <c r="J4" s="479"/>
      <c r="K4" s="475" t="s">
        <v>953</v>
      </c>
      <c r="L4" s="480">
        <v>1101010104.1010001</v>
      </c>
      <c r="M4" s="481" t="s">
        <v>955</v>
      </c>
      <c r="N4" s="261">
        <f t="shared" ref="N4:N67" si="0">SUMIF($O$1:$BP$1,$N$1,$O4:$BP4)</f>
        <v>0</v>
      </c>
      <c r="AW4">
        <v>5000</v>
      </c>
      <c r="BI4">
        <v>5000</v>
      </c>
    </row>
    <row r="5" spans="1:68" ht="26.25">
      <c r="A5" s="121">
        <v>1</v>
      </c>
      <c r="B5" s="122" t="s">
        <v>903</v>
      </c>
      <c r="C5" s="123" t="s">
        <v>57</v>
      </c>
      <c r="D5" s="123" t="s">
        <v>904</v>
      </c>
      <c r="E5" s="124" t="s">
        <v>952</v>
      </c>
      <c r="F5" s="122"/>
      <c r="G5" s="312"/>
      <c r="H5" s="478" t="s">
        <v>904</v>
      </c>
      <c r="I5" s="479"/>
      <c r="J5" s="479"/>
      <c r="K5" s="475" t="s">
        <v>953</v>
      </c>
      <c r="L5" s="480">
        <v>1101010112.1010001</v>
      </c>
      <c r="M5" s="481" t="s">
        <v>956</v>
      </c>
      <c r="N5" s="261">
        <f t="shared" si="0"/>
        <v>0</v>
      </c>
    </row>
    <row r="6" spans="1:68" ht="26.25">
      <c r="A6" s="121">
        <v>1</v>
      </c>
      <c r="B6" s="122" t="s">
        <v>903</v>
      </c>
      <c r="C6" s="123" t="s">
        <v>57</v>
      </c>
      <c r="D6" s="123" t="s">
        <v>904</v>
      </c>
      <c r="E6" s="124" t="s">
        <v>952</v>
      </c>
      <c r="F6" s="122"/>
      <c r="G6" s="312"/>
      <c r="H6" s="478" t="s">
        <v>904</v>
      </c>
      <c r="I6" s="479"/>
      <c r="J6" s="479"/>
      <c r="K6" s="475" t="s">
        <v>953</v>
      </c>
      <c r="L6" s="482">
        <v>1101010113.1010001</v>
      </c>
      <c r="M6" s="483" t="s">
        <v>957</v>
      </c>
      <c r="N6" s="261">
        <f t="shared" si="0"/>
        <v>0</v>
      </c>
    </row>
    <row r="7" spans="1:68" ht="26.25">
      <c r="A7" s="121">
        <v>1</v>
      </c>
      <c r="B7" s="122" t="s">
        <v>903</v>
      </c>
      <c r="C7" s="123" t="s">
        <v>57</v>
      </c>
      <c r="D7" s="123" t="s">
        <v>904</v>
      </c>
      <c r="E7" s="124" t="s">
        <v>952</v>
      </c>
      <c r="F7" s="122"/>
      <c r="G7" s="312" t="s">
        <v>944</v>
      </c>
      <c r="H7" s="78">
        <v>1.1000000000000001</v>
      </c>
      <c r="I7" s="122" t="s">
        <v>944</v>
      </c>
      <c r="J7" s="122"/>
      <c r="K7" s="125" t="s">
        <v>953</v>
      </c>
      <c r="L7" s="243">
        <v>1101020501.1010001</v>
      </c>
      <c r="M7" s="126" t="s">
        <v>958</v>
      </c>
      <c r="N7" s="261">
        <f t="shared" si="0"/>
        <v>126339493.39</v>
      </c>
      <c r="O7">
        <v>23729332.5</v>
      </c>
      <c r="AA7">
        <v>126339493.39</v>
      </c>
      <c r="AI7">
        <v>180869285.78999999</v>
      </c>
      <c r="AW7">
        <v>44170217.530000001</v>
      </c>
      <c r="BI7">
        <v>103713192.48</v>
      </c>
    </row>
    <row r="8" spans="1:68" ht="26.25">
      <c r="A8" s="121">
        <v>1</v>
      </c>
      <c r="B8" s="122" t="s">
        <v>903</v>
      </c>
      <c r="C8" s="123" t="s">
        <v>57</v>
      </c>
      <c r="D8" s="123" t="s">
        <v>904</v>
      </c>
      <c r="E8" s="124" t="s">
        <v>952</v>
      </c>
      <c r="F8" s="122"/>
      <c r="G8" s="312" t="s">
        <v>944</v>
      </c>
      <c r="H8" s="78">
        <v>1.1000000000000001</v>
      </c>
      <c r="I8" s="122" t="s">
        <v>944</v>
      </c>
      <c r="J8" s="122"/>
      <c r="K8" s="125" t="s">
        <v>953</v>
      </c>
      <c r="L8" s="242">
        <v>1101020501.102</v>
      </c>
      <c r="M8" s="127" t="s">
        <v>959</v>
      </c>
      <c r="N8" s="261">
        <f t="shared" si="0"/>
        <v>0</v>
      </c>
      <c r="P8">
        <v>151819.25</v>
      </c>
      <c r="Q8">
        <v>10952941.5</v>
      </c>
      <c r="R8">
        <v>1969214.6</v>
      </c>
      <c r="S8">
        <v>5366391</v>
      </c>
      <c r="T8">
        <v>647492</v>
      </c>
      <c r="U8">
        <v>1120534.2</v>
      </c>
      <c r="V8">
        <v>2599919.84</v>
      </c>
      <c r="W8">
        <v>107663</v>
      </c>
      <c r="X8">
        <v>59312.1</v>
      </c>
      <c r="Y8">
        <v>327910</v>
      </c>
      <c r="Z8">
        <v>12</v>
      </c>
      <c r="AB8">
        <v>214940</v>
      </c>
      <c r="AC8">
        <v>215987</v>
      </c>
      <c r="AD8">
        <v>124563.6</v>
      </c>
      <c r="AE8">
        <v>2519429</v>
      </c>
      <c r="AF8">
        <v>393694.7</v>
      </c>
      <c r="AG8">
        <v>398590.81</v>
      </c>
      <c r="AH8">
        <v>217885</v>
      </c>
      <c r="AJ8">
        <v>9758148.9800000004</v>
      </c>
      <c r="AK8">
        <v>143.30000000000001</v>
      </c>
      <c r="AL8">
        <v>5668811.6600000001</v>
      </c>
      <c r="AM8">
        <v>9627</v>
      </c>
      <c r="AN8">
        <v>1917597.5</v>
      </c>
      <c r="AO8">
        <v>4825617.76</v>
      </c>
      <c r="AP8">
        <v>2403953</v>
      </c>
      <c r="AQ8">
        <v>341284.8</v>
      </c>
      <c r="AR8">
        <v>8539742.0999999996</v>
      </c>
      <c r="AS8">
        <v>6509270.1500000004</v>
      </c>
      <c r="AT8">
        <v>425050.2</v>
      </c>
      <c r="AU8">
        <v>1601063</v>
      </c>
      <c r="AV8">
        <v>5123101</v>
      </c>
      <c r="AX8">
        <v>233583.1</v>
      </c>
      <c r="AY8">
        <v>4715691.62</v>
      </c>
      <c r="AZ8">
        <v>2073463.3</v>
      </c>
      <c r="BA8">
        <v>5649879.71</v>
      </c>
      <c r="BB8">
        <v>4210449.47</v>
      </c>
      <c r="BC8">
        <v>3824088</v>
      </c>
      <c r="BD8">
        <v>16950360.640000001</v>
      </c>
      <c r="BE8">
        <v>6586538.46</v>
      </c>
      <c r="BF8">
        <v>30705</v>
      </c>
      <c r="BG8">
        <v>47044.83</v>
      </c>
      <c r="BH8">
        <v>561350</v>
      </c>
      <c r="BJ8">
        <v>32567615.09</v>
      </c>
      <c r="BK8">
        <v>4424868.79</v>
      </c>
      <c r="BL8">
        <v>3349264.68</v>
      </c>
      <c r="BM8">
        <v>1030483.55</v>
      </c>
      <c r="BN8">
        <v>2542981.9900000002</v>
      </c>
      <c r="BO8">
        <v>1220425.8400000001</v>
      </c>
      <c r="BP8">
        <v>511376.83</v>
      </c>
    </row>
    <row r="9" spans="1:68" ht="26.25">
      <c r="A9" s="128">
        <v>1</v>
      </c>
      <c r="B9" s="129" t="s">
        <v>903</v>
      </c>
      <c r="C9" s="130" t="s">
        <v>57</v>
      </c>
      <c r="D9" s="130" t="s">
        <v>904</v>
      </c>
      <c r="E9" s="131" t="s">
        <v>952</v>
      </c>
      <c r="F9" s="129"/>
      <c r="G9" s="313" t="s">
        <v>944</v>
      </c>
      <c r="H9" s="81">
        <v>1.1000000000000001</v>
      </c>
      <c r="I9" s="129" t="s">
        <v>944</v>
      </c>
      <c r="J9" s="129"/>
      <c r="K9" s="132" t="s">
        <v>960</v>
      </c>
      <c r="L9" s="244">
        <v>1101020501.1029999</v>
      </c>
      <c r="M9" s="133" t="s">
        <v>961</v>
      </c>
      <c r="N9" s="261">
        <f t="shared" si="0"/>
        <v>0</v>
      </c>
      <c r="BM9">
        <v>75898</v>
      </c>
    </row>
    <row r="10" spans="1:68" ht="26.25">
      <c r="A10" s="128">
        <v>1</v>
      </c>
      <c r="B10" s="129" t="s">
        <v>903</v>
      </c>
      <c r="C10" s="130" t="s">
        <v>905</v>
      </c>
      <c r="D10" s="130">
        <v>1.2</v>
      </c>
      <c r="E10" s="131" t="s">
        <v>952</v>
      </c>
      <c r="F10" s="129"/>
      <c r="G10" s="313"/>
      <c r="H10" s="81">
        <v>6</v>
      </c>
      <c r="I10" s="129"/>
      <c r="J10" s="129"/>
      <c r="K10" s="132" t="s">
        <v>962</v>
      </c>
      <c r="L10" s="245">
        <v>1101020501.1040001</v>
      </c>
      <c r="M10" s="133" t="s">
        <v>963</v>
      </c>
      <c r="N10" s="261">
        <f t="shared" si="0"/>
        <v>0</v>
      </c>
    </row>
    <row r="11" spans="1:68" ht="26.25">
      <c r="A11" s="121">
        <v>1</v>
      </c>
      <c r="B11" s="122" t="s">
        <v>903</v>
      </c>
      <c r="C11" s="123" t="s">
        <v>905</v>
      </c>
      <c r="D11" s="123">
        <v>1.2</v>
      </c>
      <c r="E11" s="124" t="s">
        <v>952</v>
      </c>
      <c r="F11" s="122"/>
      <c r="G11" s="312"/>
      <c r="H11" s="78">
        <v>6</v>
      </c>
      <c r="I11" s="122"/>
      <c r="J11" s="122"/>
      <c r="K11" s="125" t="s">
        <v>964</v>
      </c>
      <c r="L11" s="246">
        <v>1101020501.201</v>
      </c>
      <c r="M11" s="134" t="s">
        <v>965</v>
      </c>
      <c r="N11" s="261">
        <f t="shared" si="0"/>
        <v>0</v>
      </c>
      <c r="O11">
        <v>0</v>
      </c>
    </row>
    <row r="12" spans="1:68" ht="26.25">
      <c r="A12" s="121">
        <v>1</v>
      </c>
      <c r="B12" s="122" t="s">
        <v>903</v>
      </c>
      <c r="C12" s="123" t="s">
        <v>57</v>
      </c>
      <c r="D12" s="123" t="s">
        <v>904</v>
      </c>
      <c r="E12" s="124" t="s">
        <v>952</v>
      </c>
      <c r="F12" s="122"/>
      <c r="G12" s="312"/>
      <c r="H12" s="478" t="s">
        <v>904</v>
      </c>
      <c r="I12" s="479"/>
      <c r="J12" s="479"/>
      <c r="K12" s="475" t="s">
        <v>953</v>
      </c>
      <c r="L12" s="480">
        <v>1101020601.1010001</v>
      </c>
      <c r="M12" s="483" t="s">
        <v>966</v>
      </c>
      <c r="N12" s="261">
        <f t="shared" si="0"/>
        <v>0</v>
      </c>
      <c r="AA12">
        <v>0</v>
      </c>
    </row>
    <row r="13" spans="1:68" ht="26.25">
      <c r="A13" s="121">
        <v>1</v>
      </c>
      <c r="B13" s="122" t="s">
        <v>903</v>
      </c>
      <c r="C13" s="123" t="s">
        <v>57</v>
      </c>
      <c r="D13" s="123" t="s">
        <v>904</v>
      </c>
      <c r="E13" s="124" t="s">
        <v>952</v>
      </c>
      <c r="F13" s="122"/>
      <c r="G13" s="312"/>
      <c r="H13" s="478" t="s">
        <v>904</v>
      </c>
      <c r="I13" s="479"/>
      <c r="J13" s="479"/>
      <c r="K13" s="475" t="s">
        <v>953</v>
      </c>
      <c r="L13" s="480">
        <v>1101020603.1010001</v>
      </c>
      <c r="M13" s="481" t="s">
        <v>967</v>
      </c>
      <c r="N13" s="261">
        <f t="shared" si="0"/>
        <v>42424</v>
      </c>
      <c r="O13">
        <v>1610.83</v>
      </c>
      <c r="P13">
        <v>229221.25</v>
      </c>
      <c r="Q13">
        <v>0</v>
      </c>
      <c r="R13">
        <v>0</v>
      </c>
      <c r="S13">
        <v>1339250</v>
      </c>
      <c r="T13">
        <v>1724700</v>
      </c>
      <c r="U13">
        <v>0</v>
      </c>
      <c r="V13">
        <v>0</v>
      </c>
      <c r="W13">
        <v>0</v>
      </c>
      <c r="X13">
        <v>0</v>
      </c>
      <c r="Y13">
        <v>0</v>
      </c>
      <c r="Z13">
        <v>73000</v>
      </c>
      <c r="AA13">
        <v>42424</v>
      </c>
      <c r="AB13">
        <v>0</v>
      </c>
      <c r="AC13">
        <v>0</v>
      </c>
      <c r="AG13">
        <v>0</v>
      </c>
      <c r="AH13">
        <v>0</v>
      </c>
      <c r="AI13">
        <v>422279.48</v>
      </c>
      <c r="AJ13">
        <v>202360.69</v>
      </c>
      <c r="AN13">
        <v>0</v>
      </c>
      <c r="AP13">
        <v>0</v>
      </c>
      <c r="AQ13">
        <v>0</v>
      </c>
      <c r="AR13">
        <v>3100.67</v>
      </c>
      <c r="AS13">
        <v>0</v>
      </c>
      <c r="AV13">
        <v>0</v>
      </c>
      <c r="AW13">
        <v>0</v>
      </c>
      <c r="AX13">
        <v>516886.4</v>
      </c>
      <c r="AY13">
        <v>117500</v>
      </c>
      <c r="AZ13">
        <v>1797214.95</v>
      </c>
      <c r="BA13">
        <v>838529</v>
      </c>
      <c r="BB13">
        <v>11700</v>
      </c>
      <c r="BC13">
        <v>4423.47</v>
      </c>
      <c r="BD13">
        <v>155500</v>
      </c>
      <c r="BE13">
        <v>0</v>
      </c>
      <c r="BF13">
        <v>0</v>
      </c>
      <c r="BG13">
        <v>176753.12</v>
      </c>
      <c r="BH13">
        <v>234836.34</v>
      </c>
      <c r="BI13">
        <v>0</v>
      </c>
      <c r="BJ13">
        <v>62150</v>
      </c>
      <c r="BK13">
        <v>3110416</v>
      </c>
      <c r="BL13">
        <v>6657342.3399999999</v>
      </c>
      <c r="BM13">
        <v>1381684</v>
      </c>
      <c r="BN13">
        <v>4505156.3899999997</v>
      </c>
      <c r="BO13">
        <v>2542932</v>
      </c>
      <c r="BP13">
        <v>3456994.29</v>
      </c>
    </row>
    <row r="14" spans="1:68" ht="26.25">
      <c r="A14" s="121">
        <v>1</v>
      </c>
      <c r="B14" s="122" t="s">
        <v>903</v>
      </c>
      <c r="C14" s="123" t="s">
        <v>57</v>
      </c>
      <c r="D14" s="123" t="s">
        <v>904</v>
      </c>
      <c r="E14" s="124" t="s">
        <v>952</v>
      </c>
      <c r="F14" s="122"/>
      <c r="G14" s="312" t="s">
        <v>944</v>
      </c>
      <c r="H14" s="78">
        <v>1.1000000000000001</v>
      </c>
      <c r="I14" s="122" t="s">
        <v>944</v>
      </c>
      <c r="J14" s="122"/>
      <c r="K14" s="125" t="s">
        <v>953</v>
      </c>
      <c r="L14" s="242">
        <v>1101020604.1010001</v>
      </c>
      <c r="M14" s="127" t="s">
        <v>968</v>
      </c>
      <c r="N14" s="261">
        <f t="shared" si="0"/>
        <v>0</v>
      </c>
      <c r="AS14">
        <v>0</v>
      </c>
      <c r="AV14">
        <v>0</v>
      </c>
    </row>
    <row r="15" spans="1:68" ht="26.25">
      <c r="A15" s="121">
        <v>1</v>
      </c>
      <c r="B15" s="122" t="s">
        <v>903</v>
      </c>
      <c r="C15" s="123" t="s">
        <v>57</v>
      </c>
      <c r="D15" s="123" t="s">
        <v>904</v>
      </c>
      <c r="E15" s="124" t="s">
        <v>952</v>
      </c>
      <c r="F15" s="122"/>
      <c r="G15" s="312"/>
      <c r="H15" s="478" t="s">
        <v>904</v>
      </c>
      <c r="I15" s="479"/>
      <c r="J15" s="479"/>
      <c r="K15" s="484" t="s">
        <v>960</v>
      </c>
      <c r="L15" s="482">
        <v>1101020605.1010001</v>
      </c>
      <c r="M15" s="483" t="s">
        <v>969</v>
      </c>
      <c r="N15" s="261">
        <f t="shared" si="0"/>
        <v>0</v>
      </c>
    </row>
    <row r="16" spans="1:68" ht="26.25">
      <c r="A16" s="121">
        <v>1</v>
      </c>
      <c r="B16" s="122" t="s">
        <v>903</v>
      </c>
      <c r="C16" s="123" t="s">
        <v>57</v>
      </c>
      <c r="D16" s="123" t="s">
        <v>904</v>
      </c>
      <c r="E16" s="124" t="s">
        <v>952</v>
      </c>
      <c r="F16" s="122"/>
      <c r="G16" s="312" t="s">
        <v>944</v>
      </c>
      <c r="H16" s="78">
        <v>1.1000000000000001</v>
      </c>
      <c r="I16" s="122" t="s">
        <v>944</v>
      </c>
      <c r="J16" s="122"/>
      <c r="K16" s="125" t="s">
        <v>953</v>
      </c>
      <c r="L16" s="247">
        <v>1101020606.1010001</v>
      </c>
      <c r="M16" s="136" t="s">
        <v>970</v>
      </c>
      <c r="N16" s="261">
        <f t="shared" si="0"/>
        <v>0</v>
      </c>
    </row>
    <row r="17" spans="1:68" ht="26.25">
      <c r="A17" s="121">
        <v>1</v>
      </c>
      <c r="B17" s="122" t="s">
        <v>903</v>
      </c>
      <c r="C17" s="123" t="s">
        <v>57</v>
      </c>
      <c r="D17" s="123" t="s">
        <v>904</v>
      </c>
      <c r="E17" s="124" t="s">
        <v>952</v>
      </c>
      <c r="F17" s="122"/>
      <c r="G17" s="312" t="s">
        <v>944</v>
      </c>
      <c r="H17" s="78">
        <v>1.1000000000000001</v>
      </c>
      <c r="I17" s="122" t="s">
        <v>944</v>
      </c>
      <c r="J17" s="122"/>
      <c r="K17" s="125" t="s">
        <v>953</v>
      </c>
      <c r="L17" s="242">
        <v>1101030101.1010001</v>
      </c>
      <c r="M17" s="127" t="s">
        <v>971</v>
      </c>
      <c r="N17" s="261">
        <f t="shared" si="0"/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I17">
        <v>0</v>
      </c>
      <c r="AW17">
        <v>2148270.9500000002</v>
      </c>
      <c r="BC17">
        <v>3311110.1</v>
      </c>
      <c r="BH17">
        <v>3184214.17</v>
      </c>
      <c r="BI17">
        <v>552604.42000000004</v>
      </c>
      <c r="BJ17">
        <v>0</v>
      </c>
    </row>
    <row r="18" spans="1:68" ht="26.25">
      <c r="A18" s="121">
        <v>1</v>
      </c>
      <c r="B18" s="122" t="s">
        <v>903</v>
      </c>
      <c r="C18" s="123" t="s">
        <v>57</v>
      </c>
      <c r="D18" s="123" t="s">
        <v>904</v>
      </c>
      <c r="E18" s="124" t="s">
        <v>952</v>
      </c>
      <c r="F18" s="122"/>
      <c r="G18" s="312" t="s">
        <v>944</v>
      </c>
      <c r="H18" s="78">
        <v>1.1000000000000001</v>
      </c>
      <c r="I18" s="122" t="s">
        <v>944</v>
      </c>
      <c r="J18" s="122"/>
      <c r="K18" s="125" t="s">
        <v>960</v>
      </c>
      <c r="L18" s="242">
        <v>1101030101.102</v>
      </c>
      <c r="M18" s="127" t="s">
        <v>972</v>
      </c>
      <c r="N18" s="261">
        <f t="shared" si="0"/>
        <v>0</v>
      </c>
      <c r="O18">
        <v>0</v>
      </c>
      <c r="Q18">
        <v>0</v>
      </c>
      <c r="S18">
        <v>0</v>
      </c>
      <c r="T18">
        <v>0</v>
      </c>
      <c r="U18">
        <v>0</v>
      </c>
      <c r="V18">
        <v>0</v>
      </c>
      <c r="W18">
        <v>0</v>
      </c>
      <c r="Y18">
        <v>0</v>
      </c>
      <c r="AE18">
        <v>4119399.39</v>
      </c>
      <c r="BC18">
        <v>3723315.33</v>
      </c>
      <c r="BD18">
        <v>174856.2</v>
      </c>
      <c r="BG18">
        <v>29306.92</v>
      </c>
    </row>
    <row r="19" spans="1:68" ht="26.25">
      <c r="A19" s="121">
        <v>1</v>
      </c>
      <c r="B19" s="122" t="s">
        <v>903</v>
      </c>
      <c r="C19" s="123" t="s">
        <v>57</v>
      </c>
      <c r="D19" s="123" t="s">
        <v>904</v>
      </c>
      <c r="E19" s="124" t="s">
        <v>952</v>
      </c>
      <c r="F19" s="122"/>
      <c r="G19" s="312" t="s">
        <v>944</v>
      </c>
      <c r="H19" s="78">
        <v>1.1000000000000001</v>
      </c>
      <c r="I19" s="122" t="s">
        <v>944</v>
      </c>
      <c r="J19" s="122"/>
      <c r="K19" s="125" t="s">
        <v>960</v>
      </c>
      <c r="L19" s="243">
        <v>1101030101.1029999</v>
      </c>
      <c r="M19" s="126" t="s">
        <v>973</v>
      </c>
      <c r="N19" s="261">
        <f t="shared" si="0"/>
        <v>0</v>
      </c>
      <c r="O19">
        <v>0</v>
      </c>
      <c r="Q19">
        <v>0</v>
      </c>
      <c r="T19">
        <v>0</v>
      </c>
      <c r="U19">
        <v>0</v>
      </c>
      <c r="V19">
        <v>0</v>
      </c>
      <c r="W19">
        <v>0</v>
      </c>
      <c r="Y19">
        <v>0</v>
      </c>
      <c r="AE19">
        <v>667123.02</v>
      </c>
      <c r="AX19">
        <v>275110</v>
      </c>
      <c r="BC19">
        <v>12302.15</v>
      </c>
      <c r="BD19">
        <v>384016.9</v>
      </c>
    </row>
    <row r="20" spans="1:68" ht="26.25">
      <c r="A20" s="121">
        <v>1</v>
      </c>
      <c r="B20" s="122" t="s">
        <v>903</v>
      </c>
      <c r="C20" s="123" t="s">
        <v>905</v>
      </c>
      <c r="D20" s="123">
        <v>1.2</v>
      </c>
      <c r="E20" s="124" t="s">
        <v>952</v>
      </c>
      <c r="F20" s="122"/>
      <c r="G20" s="312"/>
      <c r="H20" s="78">
        <v>6</v>
      </c>
      <c r="I20" s="122"/>
      <c r="J20" s="122"/>
      <c r="K20" s="125" t="s">
        <v>964</v>
      </c>
      <c r="L20" s="243">
        <v>1101030101.1040001</v>
      </c>
      <c r="M20" s="126" t="s">
        <v>974</v>
      </c>
      <c r="N20" s="261">
        <f t="shared" si="0"/>
        <v>0</v>
      </c>
      <c r="O20">
        <v>0</v>
      </c>
      <c r="Q20">
        <v>0</v>
      </c>
      <c r="R20">
        <v>0</v>
      </c>
      <c r="S20">
        <v>0</v>
      </c>
      <c r="T20">
        <v>0</v>
      </c>
      <c r="U20">
        <v>0</v>
      </c>
      <c r="Y20">
        <v>0</v>
      </c>
    </row>
    <row r="21" spans="1:68" ht="26.25">
      <c r="A21" s="121">
        <v>1</v>
      </c>
      <c r="B21" s="122" t="s">
        <v>903</v>
      </c>
      <c r="C21" s="123" t="s">
        <v>57</v>
      </c>
      <c r="D21" s="123" t="s">
        <v>904</v>
      </c>
      <c r="E21" s="124" t="s">
        <v>952</v>
      </c>
      <c r="F21" s="122"/>
      <c r="G21" s="312" t="s">
        <v>944</v>
      </c>
      <c r="H21" s="78">
        <v>1.1000000000000001</v>
      </c>
      <c r="I21" s="122" t="s">
        <v>944</v>
      </c>
      <c r="J21" s="122"/>
      <c r="K21" s="125" t="s">
        <v>953</v>
      </c>
      <c r="L21" s="243">
        <v>1101030102.1010001</v>
      </c>
      <c r="M21" s="126" t="s">
        <v>975</v>
      </c>
      <c r="N21" s="261">
        <f t="shared" si="0"/>
        <v>12878248.27</v>
      </c>
      <c r="O21">
        <v>89449435.069999993</v>
      </c>
      <c r="P21">
        <v>32039533</v>
      </c>
      <c r="Q21">
        <v>16103042.48</v>
      </c>
      <c r="R21">
        <v>12072081.789999999</v>
      </c>
      <c r="S21">
        <v>20269229.690000001</v>
      </c>
      <c r="T21">
        <v>28986434.600000001</v>
      </c>
      <c r="U21">
        <v>32756904.66</v>
      </c>
      <c r="V21">
        <v>14504150.27</v>
      </c>
      <c r="W21">
        <v>24455990.34</v>
      </c>
      <c r="X21">
        <v>34456277.579999998</v>
      </c>
      <c r="Y21">
        <v>15572352.99</v>
      </c>
      <c r="Z21">
        <v>6206297.1799999997</v>
      </c>
      <c r="AA21">
        <v>12878248.27</v>
      </c>
      <c r="AB21">
        <v>16597587.380000001</v>
      </c>
      <c r="AC21">
        <v>15975670.939999999</v>
      </c>
      <c r="AD21">
        <v>13475687.74</v>
      </c>
      <c r="AE21">
        <v>18641223.289999999</v>
      </c>
      <c r="AF21">
        <v>33373564.43</v>
      </c>
      <c r="AG21">
        <v>6462313.2599999998</v>
      </c>
      <c r="AH21">
        <v>14499351.83</v>
      </c>
      <c r="AI21">
        <v>692713639.05999994</v>
      </c>
      <c r="AJ21">
        <v>3410112.8</v>
      </c>
      <c r="AK21">
        <v>33154694.690000001</v>
      </c>
      <c r="AL21">
        <v>11493537.35</v>
      </c>
      <c r="AM21">
        <v>40346892.600000001</v>
      </c>
      <c r="AN21">
        <v>9403031.6500000004</v>
      </c>
      <c r="AO21">
        <v>25487948.550000001</v>
      </c>
      <c r="AP21">
        <v>14717584.630000001</v>
      </c>
      <c r="AQ21">
        <v>39077294.130000003</v>
      </c>
      <c r="AR21">
        <v>31041832.800000001</v>
      </c>
      <c r="AS21">
        <v>44749759.409999996</v>
      </c>
      <c r="AT21">
        <v>7677304.3399999999</v>
      </c>
      <c r="AU21">
        <v>24531763.579999998</v>
      </c>
      <c r="AV21">
        <v>28807228.989999998</v>
      </c>
      <c r="AW21">
        <v>149573574.83000001</v>
      </c>
      <c r="AX21">
        <v>8110602.0999999996</v>
      </c>
      <c r="AY21">
        <v>20923135.809999999</v>
      </c>
      <c r="AZ21">
        <v>25579402.440000001</v>
      </c>
      <c r="BA21">
        <v>12138674.58</v>
      </c>
      <c r="BB21">
        <v>7311050.3700000001</v>
      </c>
      <c r="BC21">
        <v>3661.26</v>
      </c>
      <c r="BD21">
        <v>25672513.260000002</v>
      </c>
      <c r="BE21">
        <v>4769381.42</v>
      </c>
      <c r="BF21">
        <v>10820926.460000001</v>
      </c>
      <c r="BG21">
        <v>5574705.7599999998</v>
      </c>
      <c r="BH21">
        <v>2135725.7999999998</v>
      </c>
      <c r="BI21">
        <v>108712053.05</v>
      </c>
      <c r="BJ21">
        <v>38878074.060000002</v>
      </c>
      <c r="BK21">
        <v>12628946.300000001</v>
      </c>
      <c r="BL21">
        <v>18026814.760000002</v>
      </c>
      <c r="BM21">
        <v>2868090.63</v>
      </c>
      <c r="BN21">
        <v>21751747.68</v>
      </c>
      <c r="BO21">
        <v>20792930.030000001</v>
      </c>
      <c r="BP21">
        <v>14078640.439999999</v>
      </c>
    </row>
    <row r="22" spans="1:68" ht="26.25">
      <c r="A22" s="121">
        <v>1</v>
      </c>
      <c r="B22" s="122" t="s">
        <v>903</v>
      </c>
      <c r="C22" s="123" t="s">
        <v>57</v>
      </c>
      <c r="D22" s="123" t="s">
        <v>904</v>
      </c>
      <c r="E22" s="124" t="s">
        <v>952</v>
      </c>
      <c r="F22" s="122"/>
      <c r="G22" s="312" t="s">
        <v>944</v>
      </c>
      <c r="H22" s="78">
        <v>1.1000000000000001</v>
      </c>
      <c r="I22" s="122" t="s">
        <v>944</v>
      </c>
      <c r="J22" s="122"/>
      <c r="K22" s="125" t="s">
        <v>960</v>
      </c>
      <c r="L22" s="242">
        <v>1101030102.102</v>
      </c>
      <c r="M22" s="127" t="s">
        <v>976</v>
      </c>
      <c r="N22" s="261">
        <f t="shared" si="0"/>
        <v>11707550.23</v>
      </c>
      <c r="O22">
        <v>18189735.02</v>
      </c>
      <c r="P22">
        <v>274982.81</v>
      </c>
      <c r="Q22">
        <v>191851.38</v>
      </c>
      <c r="R22">
        <v>212126.29</v>
      </c>
      <c r="S22">
        <v>192665.04</v>
      </c>
      <c r="T22">
        <v>823423.5</v>
      </c>
      <c r="U22">
        <v>9187384.6400000006</v>
      </c>
      <c r="V22">
        <v>3643107.32</v>
      </c>
      <c r="W22">
        <v>1302093.1100000001</v>
      </c>
      <c r="X22">
        <v>3854940.54</v>
      </c>
      <c r="Y22">
        <v>648954.15</v>
      </c>
      <c r="Z22">
        <v>4390069.87</v>
      </c>
      <c r="AA22">
        <v>11707550.23</v>
      </c>
      <c r="AB22">
        <v>284598</v>
      </c>
      <c r="AC22">
        <v>310920.76</v>
      </c>
      <c r="AD22">
        <v>5092582.78</v>
      </c>
      <c r="AF22">
        <v>250198.73</v>
      </c>
      <c r="AG22">
        <v>2629875.34</v>
      </c>
      <c r="AH22">
        <v>0</v>
      </c>
      <c r="AI22">
        <v>119900441.04000001</v>
      </c>
      <c r="AJ22">
        <v>4883240.49</v>
      </c>
      <c r="AK22">
        <v>3612285.19</v>
      </c>
      <c r="AL22">
        <v>5282129.74</v>
      </c>
      <c r="AM22">
        <v>1152159.97</v>
      </c>
      <c r="AN22">
        <v>181818.84</v>
      </c>
      <c r="AO22">
        <v>2431214.7000000002</v>
      </c>
      <c r="AP22">
        <v>4852045.92</v>
      </c>
      <c r="AQ22">
        <v>559291.69999999995</v>
      </c>
      <c r="AR22">
        <v>127018.67</v>
      </c>
      <c r="AS22">
        <v>4622599</v>
      </c>
      <c r="AT22">
        <v>3329846.1</v>
      </c>
      <c r="AU22">
        <v>4693210.34</v>
      </c>
      <c r="AV22">
        <v>3444782.29</v>
      </c>
      <c r="AW22">
        <v>11366481.5</v>
      </c>
      <c r="AX22">
        <v>3981233.31</v>
      </c>
      <c r="AY22">
        <v>382815.59</v>
      </c>
      <c r="AZ22">
        <v>3296046.47</v>
      </c>
      <c r="BA22">
        <v>2691444.86</v>
      </c>
      <c r="BB22">
        <v>5414164.46</v>
      </c>
      <c r="BC22">
        <v>2041921.96</v>
      </c>
      <c r="BD22">
        <v>1109825.23</v>
      </c>
      <c r="BE22">
        <v>376053.27</v>
      </c>
      <c r="BF22">
        <v>2081891.56</v>
      </c>
      <c r="BG22">
        <v>1249343.96</v>
      </c>
      <c r="BH22">
        <v>2459711.9700000002</v>
      </c>
      <c r="BI22">
        <v>30378154.140000001</v>
      </c>
      <c r="BJ22">
        <v>0</v>
      </c>
      <c r="BL22">
        <v>17100</v>
      </c>
      <c r="BM22">
        <v>39131.339999999997</v>
      </c>
      <c r="BN22">
        <v>2055236.23</v>
      </c>
      <c r="BP22">
        <v>0</v>
      </c>
    </row>
    <row r="23" spans="1:68" ht="26.25">
      <c r="A23" s="121">
        <v>1</v>
      </c>
      <c r="B23" s="122" t="s">
        <v>903</v>
      </c>
      <c r="C23" s="123" t="s">
        <v>57</v>
      </c>
      <c r="D23" s="123" t="s">
        <v>904</v>
      </c>
      <c r="E23" s="124" t="s">
        <v>952</v>
      </c>
      <c r="F23" s="122"/>
      <c r="G23" s="312" t="s">
        <v>944</v>
      </c>
      <c r="H23" s="78">
        <v>1.1000000000000001</v>
      </c>
      <c r="I23" s="122" t="s">
        <v>944</v>
      </c>
      <c r="J23" s="122"/>
      <c r="K23" s="125" t="s">
        <v>960</v>
      </c>
      <c r="L23" s="242">
        <v>1101030102.1029999</v>
      </c>
      <c r="M23" s="126" t="s">
        <v>977</v>
      </c>
      <c r="N23" s="261">
        <f t="shared" si="0"/>
        <v>4036688.66</v>
      </c>
      <c r="O23">
        <v>21783581.27</v>
      </c>
      <c r="P23">
        <v>126395</v>
      </c>
      <c r="Q23">
        <v>2337995.9900000002</v>
      </c>
      <c r="R23">
        <v>74500</v>
      </c>
      <c r="S23">
        <v>407197</v>
      </c>
      <c r="T23">
        <v>429787.02</v>
      </c>
      <c r="U23">
        <v>585994.5</v>
      </c>
      <c r="V23">
        <v>54470</v>
      </c>
      <c r="W23">
        <v>1219060.46</v>
      </c>
      <c r="X23">
        <v>1174289.3400000001</v>
      </c>
      <c r="Y23">
        <v>74548.61</v>
      </c>
      <c r="Z23">
        <v>491406.98</v>
      </c>
      <c r="AA23">
        <v>4036688.66</v>
      </c>
      <c r="AB23">
        <v>27744</v>
      </c>
      <c r="AD23">
        <v>366043.25</v>
      </c>
      <c r="AE23">
        <v>2702791.02</v>
      </c>
      <c r="AF23">
        <v>0</v>
      </c>
      <c r="AG23">
        <v>712513.89</v>
      </c>
      <c r="AH23">
        <v>0</v>
      </c>
      <c r="AI23">
        <v>10085172.390000001</v>
      </c>
      <c r="AJ23">
        <v>664539</v>
      </c>
      <c r="AK23">
        <v>116915.2</v>
      </c>
      <c r="AL23">
        <v>36700</v>
      </c>
      <c r="AM23">
        <v>1030004.15</v>
      </c>
      <c r="AN23">
        <v>434622.7</v>
      </c>
      <c r="AO23">
        <v>4339501.47</v>
      </c>
      <c r="AP23">
        <v>268110</v>
      </c>
      <c r="AQ23">
        <v>1292</v>
      </c>
      <c r="AR23">
        <v>1915</v>
      </c>
      <c r="AS23">
        <v>119900</v>
      </c>
      <c r="AT23">
        <v>431699</v>
      </c>
      <c r="AU23">
        <v>469660.54</v>
      </c>
      <c r="AV23">
        <v>763782.02</v>
      </c>
      <c r="AW23">
        <v>41314637.659999996</v>
      </c>
      <c r="AX23">
        <v>47304.95</v>
      </c>
      <c r="AY23">
        <v>45153.1</v>
      </c>
      <c r="AZ23">
        <v>14218144.99</v>
      </c>
      <c r="BA23">
        <v>211079.2</v>
      </c>
      <c r="BB23">
        <v>20320</v>
      </c>
      <c r="BC23">
        <v>473236.47</v>
      </c>
      <c r="BD23">
        <v>202521.91</v>
      </c>
      <c r="BE23">
        <v>29707</v>
      </c>
      <c r="BF23">
        <v>752547</v>
      </c>
      <c r="BG23">
        <v>110952.78</v>
      </c>
      <c r="BH23">
        <v>450577.1</v>
      </c>
      <c r="BI23">
        <v>21880193.489999998</v>
      </c>
      <c r="BJ23">
        <v>66904.86</v>
      </c>
      <c r="BK23">
        <v>30930.09</v>
      </c>
      <c r="BL23">
        <v>381831.71</v>
      </c>
      <c r="BM23">
        <v>83613.47</v>
      </c>
      <c r="BN23">
        <v>488942.5</v>
      </c>
      <c r="BO23">
        <v>349144.64</v>
      </c>
      <c r="BP23">
        <v>289179.65999999997</v>
      </c>
    </row>
    <row r="24" spans="1:68" ht="26.25">
      <c r="A24" s="121">
        <v>1</v>
      </c>
      <c r="B24" s="122" t="s">
        <v>903</v>
      </c>
      <c r="C24" s="123" t="s">
        <v>905</v>
      </c>
      <c r="D24" s="123">
        <v>1.2</v>
      </c>
      <c r="E24" s="124" t="s">
        <v>952</v>
      </c>
      <c r="F24" s="122"/>
      <c r="G24" s="312"/>
      <c r="H24" s="78">
        <v>1.2</v>
      </c>
      <c r="I24" s="122"/>
      <c r="J24" s="122"/>
      <c r="K24" s="125" t="s">
        <v>964</v>
      </c>
      <c r="L24" s="243">
        <v>1101030102.1040001</v>
      </c>
      <c r="M24" s="126" t="s">
        <v>978</v>
      </c>
      <c r="N24" s="261">
        <f t="shared" si="0"/>
        <v>3920030</v>
      </c>
      <c r="O24">
        <v>23393892.620000001</v>
      </c>
      <c r="P24">
        <v>139010.71</v>
      </c>
      <c r="Q24">
        <v>1970790</v>
      </c>
      <c r="R24">
        <v>1362455.02</v>
      </c>
      <c r="S24">
        <v>1842810.83</v>
      </c>
      <c r="T24">
        <v>2980079.68</v>
      </c>
      <c r="U24">
        <v>1057604.3600000001</v>
      </c>
      <c r="V24">
        <v>41850</v>
      </c>
      <c r="W24">
        <v>547279.87</v>
      </c>
      <c r="X24">
        <v>522116.16</v>
      </c>
      <c r="Y24">
        <v>11827.53</v>
      </c>
      <c r="Z24">
        <v>784917.44</v>
      </c>
      <c r="AA24">
        <v>3920030</v>
      </c>
      <c r="AB24">
        <v>0</v>
      </c>
      <c r="AD24">
        <v>79305.42</v>
      </c>
      <c r="AF24">
        <v>2389826.1800000002</v>
      </c>
      <c r="AG24">
        <v>0</v>
      </c>
      <c r="AH24">
        <v>12855.98</v>
      </c>
      <c r="AI24">
        <v>27629341.699999999</v>
      </c>
      <c r="AJ24">
        <v>637830.93999999994</v>
      </c>
      <c r="AK24">
        <v>1657731.45</v>
      </c>
      <c r="AL24">
        <v>2912567.62</v>
      </c>
      <c r="AM24">
        <v>109957.57</v>
      </c>
      <c r="AN24">
        <v>1106480.93</v>
      </c>
      <c r="AO24">
        <v>4052500.62</v>
      </c>
      <c r="AP24">
        <v>1396882.58</v>
      </c>
      <c r="AQ24">
        <v>5449562.4000000004</v>
      </c>
      <c r="AR24">
        <v>3077353.17</v>
      </c>
      <c r="AS24">
        <v>2144549.2799999998</v>
      </c>
      <c r="AT24">
        <v>564176.15</v>
      </c>
      <c r="AU24">
        <v>279752.59999999998</v>
      </c>
      <c r="AV24">
        <v>193835.74</v>
      </c>
      <c r="AW24">
        <v>4035104.96</v>
      </c>
      <c r="AX24">
        <v>3496517.29</v>
      </c>
      <c r="AY24">
        <v>1015954.66</v>
      </c>
      <c r="AZ24">
        <v>5168238.8499999996</v>
      </c>
      <c r="BA24">
        <v>1143644.67</v>
      </c>
      <c r="BB24">
        <v>1897825.53</v>
      </c>
      <c r="BC24">
        <v>1353306.2</v>
      </c>
      <c r="BD24">
        <v>3680173.95</v>
      </c>
      <c r="BE24">
        <v>966252.47</v>
      </c>
      <c r="BF24">
        <v>471688.59</v>
      </c>
      <c r="BG24">
        <v>534641.31000000006</v>
      </c>
      <c r="BH24">
        <v>1352145.25</v>
      </c>
      <c r="BI24">
        <v>6573046.5099999998</v>
      </c>
      <c r="BJ24">
        <v>288589.84000000003</v>
      </c>
      <c r="BK24">
        <v>2.2999999999999998</v>
      </c>
      <c r="BM24">
        <v>12559.91</v>
      </c>
      <c r="BN24">
        <v>1338767.56</v>
      </c>
      <c r="BO24">
        <v>206902.97</v>
      </c>
      <c r="BP24">
        <v>137623.88</v>
      </c>
    </row>
    <row r="25" spans="1:68" ht="26.25">
      <c r="A25" s="121">
        <v>1</v>
      </c>
      <c r="B25" s="122" t="s">
        <v>903</v>
      </c>
      <c r="C25" s="123" t="s">
        <v>905</v>
      </c>
      <c r="D25" s="123">
        <v>1.2</v>
      </c>
      <c r="E25" s="124" t="s">
        <v>952</v>
      </c>
      <c r="F25" s="122"/>
      <c r="G25" s="312"/>
      <c r="H25" s="78">
        <v>2</v>
      </c>
      <c r="I25" s="122"/>
      <c r="J25" s="122"/>
      <c r="K25" s="125" t="s">
        <v>962</v>
      </c>
      <c r="L25" s="243">
        <v>1101030102.105</v>
      </c>
      <c r="M25" s="126" t="s">
        <v>979</v>
      </c>
      <c r="N25" s="261">
        <f t="shared" si="0"/>
        <v>1971185.06</v>
      </c>
      <c r="O25">
        <v>26774729.59</v>
      </c>
      <c r="P25">
        <v>16200.61</v>
      </c>
      <c r="Q25">
        <v>406233</v>
      </c>
      <c r="T25">
        <v>1353224.05</v>
      </c>
      <c r="U25">
        <v>689593.78</v>
      </c>
      <c r="V25">
        <v>1544774.17</v>
      </c>
      <c r="W25">
        <v>330995.65999999997</v>
      </c>
      <c r="X25">
        <v>530814.42000000004</v>
      </c>
      <c r="Z25">
        <v>307830.2</v>
      </c>
      <c r="AA25">
        <v>1971185.06</v>
      </c>
      <c r="AD25">
        <v>1546586.75</v>
      </c>
      <c r="AF25">
        <v>1162967.8400000001</v>
      </c>
      <c r="AG25">
        <v>896018</v>
      </c>
      <c r="AI25">
        <v>237999409.25999999</v>
      </c>
      <c r="AJ25">
        <v>798305.03</v>
      </c>
      <c r="AK25">
        <v>6427585.1399999997</v>
      </c>
      <c r="AL25">
        <v>43122634.219999999</v>
      </c>
      <c r="AM25">
        <v>1152935.6399999999</v>
      </c>
      <c r="AN25">
        <v>486393.63</v>
      </c>
      <c r="AO25">
        <v>18729.04</v>
      </c>
      <c r="AQ25">
        <v>923499.59</v>
      </c>
      <c r="AR25">
        <v>2185776.0099999998</v>
      </c>
      <c r="AS25">
        <v>6684821.8799999999</v>
      </c>
      <c r="AT25">
        <v>136255.26</v>
      </c>
      <c r="AU25">
        <v>504790.16</v>
      </c>
      <c r="AV25">
        <v>705772.58</v>
      </c>
      <c r="AW25">
        <v>11233422.99</v>
      </c>
      <c r="AX25">
        <v>2003105.75</v>
      </c>
      <c r="AZ25">
        <v>15950416.619999999</v>
      </c>
      <c r="BB25">
        <v>3454263.61</v>
      </c>
      <c r="BC25">
        <v>366221.01</v>
      </c>
      <c r="BD25">
        <v>6015115.25</v>
      </c>
      <c r="BF25">
        <v>585528.85</v>
      </c>
      <c r="BG25">
        <v>65003.69</v>
      </c>
      <c r="BH25">
        <v>1691571.79</v>
      </c>
      <c r="BI25">
        <v>61401719.950000003</v>
      </c>
      <c r="BJ25">
        <v>774574.78</v>
      </c>
      <c r="BK25">
        <v>432926.23</v>
      </c>
      <c r="BM25">
        <v>1001542.67</v>
      </c>
    </row>
    <row r="26" spans="1:68" ht="26.25">
      <c r="A26" s="121">
        <v>1</v>
      </c>
      <c r="B26" s="122" t="s">
        <v>903</v>
      </c>
      <c r="C26" s="123" t="s">
        <v>57</v>
      </c>
      <c r="D26" s="123" t="s">
        <v>906</v>
      </c>
      <c r="E26" s="124" t="s">
        <v>952</v>
      </c>
      <c r="F26" s="122"/>
      <c r="G26" s="312"/>
      <c r="H26" s="78" t="s">
        <v>2555</v>
      </c>
      <c r="I26" s="122"/>
      <c r="J26" s="122"/>
      <c r="K26" s="125" t="s">
        <v>980</v>
      </c>
      <c r="L26" s="242">
        <v>1102010101.1010001</v>
      </c>
      <c r="M26" s="127" t="s">
        <v>981</v>
      </c>
      <c r="N26" s="261">
        <f t="shared" si="0"/>
        <v>0</v>
      </c>
      <c r="R26">
        <v>0</v>
      </c>
      <c r="W26">
        <v>0</v>
      </c>
      <c r="Z26">
        <v>0</v>
      </c>
      <c r="AI26">
        <v>0</v>
      </c>
    </row>
    <row r="27" spans="1:68" ht="26.25">
      <c r="A27" s="121">
        <v>1</v>
      </c>
      <c r="B27" s="122" t="s">
        <v>903</v>
      </c>
      <c r="C27" s="123" t="s">
        <v>57</v>
      </c>
      <c r="D27" s="123" t="s">
        <v>906</v>
      </c>
      <c r="E27" s="124" t="s">
        <v>952</v>
      </c>
      <c r="F27" s="122"/>
      <c r="G27" s="312"/>
      <c r="H27" s="78" t="s">
        <v>2555</v>
      </c>
      <c r="I27" s="122"/>
      <c r="J27" s="122"/>
      <c r="K27" s="125" t="s">
        <v>980</v>
      </c>
      <c r="L27" s="242">
        <v>1102010102.1010001</v>
      </c>
      <c r="M27" s="127" t="s">
        <v>982</v>
      </c>
      <c r="N27" s="261">
        <f t="shared" si="0"/>
        <v>0</v>
      </c>
      <c r="BG27">
        <v>14250</v>
      </c>
    </row>
    <row r="28" spans="1:68" ht="26.25">
      <c r="A28" s="121">
        <v>1</v>
      </c>
      <c r="B28" s="122" t="s">
        <v>903</v>
      </c>
      <c r="C28" s="123" t="s">
        <v>57</v>
      </c>
      <c r="D28" s="123" t="s">
        <v>906</v>
      </c>
      <c r="E28" s="124" t="s">
        <v>952</v>
      </c>
      <c r="F28" s="122"/>
      <c r="G28" s="312"/>
      <c r="H28" s="78" t="s">
        <v>2555</v>
      </c>
      <c r="I28" s="122"/>
      <c r="J28" s="122"/>
      <c r="K28" s="125" t="s">
        <v>980</v>
      </c>
      <c r="L28" s="242">
        <v>1102010108.1010001</v>
      </c>
      <c r="M28" s="127" t="s">
        <v>983</v>
      </c>
      <c r="N28" s="261">
        <f t="shared" si="0"/>
        <v>126284</v>
      </c>
      <c r="O28">
        <v>179840</v>
      </c>
      <c r="P28">
        <v>0</v>
      </c>
      <c r="Q28">
        <v>0</v>
      </c>
      <c r="T28">
        <v>21884</v>
      </c>
      <c r="U28">
        <v>12500</v>
      </c>
      <c r="V28">
        <v>0</v>
      </c>
      <c r="W28">
        <v>171600</v>
      </c>
      <c r="X28">
        <v>0</v>
      </c>
      <c r="Y28">
        <v>0</v>
      </c>
      <c r="Z28">
        <v>40688</v>
      </c>
      <c r="AA28">
        <v>126284</v>
      </c>
      <c r="AC28">
        <v>35990</v>
      </c>
      <c r="AD28">
        <v>14450</v>
      </c>
      <c r="AE28">
        <v>24446</v>
      </c>
      <c r="AF28">
        <v>25000</v>
      </c>
      <c r="AG28">
        <v>0</v>
      </c>
      <c r="AH28">
        <v>0</v>
      </c>
      <c r="AI28">
        <v>5080500</v>
      </c>
      <c r="AJ28">
        <v>13860</v>
      </c>
      <c r="AK28">
        <v>0</v>
      </c>
      <c r="AL28">
        <v>18200</v>
      </c>
      <c r="AM28">
        <v>0</v>
      </c>
      <c r="AN28">
        <v>0</v>
      </c>
      <c r="AO28">
        <v>0</v>
      </c>
      <c r="AP28">
        <v>12500</v>
      </c>
      <c r="AQ28">
        <v>20000</v>
      </c>
      <c r="AT28">
        <v>0</v>
      </c>
      <c r="AU28">
        <v>10000</v>
      </c>
      <c r="AW28">
        <v>139282</v>
      </c>
      <c r="AX28">
        <v>32794</v>
      </c>
      <c r="AY28">
        <v>0</v>
      </c>
      <c r="AZ28">
        <v>54190</v>
      </c>
      <c r="BA28">
        <v>38450</v>
      </c>
      <c r="BB28">
        <v>14250</v>
      </c>
      <c r="BC28">
        <v>0</v>
      </c>
      <c r="BD28">
        <v>3081535</v>
      </c>
      <c r="BE28">
        <v>89874</v>
      </c>
      <c r="BF28">
        <v>0</v>
      </c>
      <c r="BH28">
        <v>7000</v>
      </c>
      <c r="BI28">
        <v>447456.5</v>
      </c>
      <c r="BK28">
        <v>70290</v>
      </c>
      <c r="BL28">
        <v>0</v>
      </c>
      <c r="BM28">
        <v>0</v>
      </c>
      <c r="BN28">
        <v>0</v>
      </c>
      <c r="BO28">
        <v>30324</v>
      </c>
    </row>
    <row r="29" spans="1:68" ht="26.25">
      <c r="A29" s="121">
        <v>1</v>
      </c>
      <c r="B29" s="122" t="s">
        <v>903</v>
      </c>
      <c r="C29" s="123" t="s">
        <v>57</v>
      </c>
      <c r="D29" s="123" t="s">
        <v>906</v>
      </c>
      <c r="E29" s="124" t="s">
        <v>952</v>
      </c>
      <c r="F29" s="122"/>
      <c r="G29" s="312"/>
      <c r="H29" s="78" t="s">
        <v>2555</v>
      </c>
      <c r="I29" s="122"/>
      <c r="J29" s="122"/>
      <c r="K29" s="125" t="s">
        <v>980</v>
      </c>
      <c r="L29" s="242">
        <v>1102010108.102</v>
      </c>
      <c r="M29" s="127" t="s">
        <v>984</v>
      </c>
      <c r="N29" s="261">
        <f t="shared" si="0"/>
        <v>0</v>
      </c>
    </row>
    <row r="30" spans="1:68" ht="26.25">
      <c r="A30" s="121">
        <v>1</v>
      </c>
      <c r="B30" s="122" t="s">
        <v>903</v>
      </c>
      <c r="C30" s="123" t="s">
        <v>57</v>
      </c>
      <c r="D30" s="123" t="s">
        <v>906</v>
      </c>
      <c r="E30" s="124" t="s">
        <v>952</v>
      </c>
      <c r="F30" s="122"/>
      <c r="G30" s="312"/>
      <c r="H30" s="78" t="s">
        <v>2555</v>
      </c>
      <c r="I30" s="122"/>
      <c r="J30" s="122"/>
      <c r="K30" s="125" t="s">
        <v>980</v>
      </c>
      <c r="L30" s="242">
        <v>1102010108.201</v>
      </c>
      <c r="M30" s="127" t="s">
        <v>985</v>
      </c>
      <c r="N30" s="261">
        <f t="shared" si="0"/>
        <v>0</v>
      </c>
    </row>
    <row r="31" spans="1:68" ht="26.25">
      <c r="A31" s="121">
        <v>1</v>
      </c>
      <c r="B31" s="122" t="s">
        <v>903</v>
      </c>
      <c r="C31" s="123" t="s">
        <v>57</v>
      </c>
      <c r="D31" s="123" t="s">
        <v>906</v>
      </c>
      <c r="E31" s="124" t="s">
        <v>952</v>
      </c>
      <c r="F31" s="122"/>
      <c r="G31" s="312"/>
      <c r="H31" s="78" t="s">
        <v>2555</v>
      </c>
      <c r="I31" s="122"/>
      <c r="J31" s="122"/>
      <c r="K31" s="125" t="s">
        <v>980</v>
      </c>
      <c r="L31" s="243">
        <v>1102010108.3010001</v>
      </c>
      <c r="M31" s="126" t="s">
        <v>986</v>
      </c>
      <c r="N31" s="261">
        <f t="shared" si="0"/>
        <v>0</v>
      </c>
    </row>
    <row r="32" spans="1:68" ht="26.25">
      <c r="A32" s="121">
        <v>1</v>
      </c>
      <c r="B32" s="122" t="s">
        <v>903</v>
      </c>
      <c r="C32" s="123" t="s">
        <v>57</v>
      </c>
      <c r="D32" s="123" t="s">
        <v>906</v>
      </c>
      <c r="E32" s="124" t="s">
        <v>952</v>
      </c>
      <c r="F32" s="122"/>
      <c r="G32" s="312"/>
      <c r="H32" s="78" t="s">
        <v>2555</v>
      </c>
      <c r="I32" s="122"/>
      <c r="J32" s="122"/>
      <c r="K32" s="125" t="s">
        <v>980</v>
      </c>
      <c r="L32" s="243">
        <v>1102010108.5009999</v>
      </c>
      <c r="M32" s="126" t="s">
        <v>987</v>
      </c>
      <c r="N32" s="261">
        <f t="shared" si="0"/>
        <v>0</v>
      </c>
    </row>
    <row r="33" spans="1:68" ht="26.25">
      <c r="A33" s="121">
        <v>1</v>
      </c>
      <c r="B33" s="122" t="s">
        <v>903</v>
      </c>
      <c r="C33" s="123" t="s">
        <v>57</v>
      </c>
      <c r="D33" s="123" t="s">
        <v>906</v>
      </c>
      <c r="E33" s="124" t="s">
        <v>952</v>
      </c>
      <c r="F33" s="122"/>
      <c r="G33" s="312"/>
      <c r="H33" s="78" t="s">
        <v>2555</v>
      </c>
      <c r="I33" s="122"/>
      <c r="J33" s="122"/>
      <c r="K33" s="125" t="s">
        <v>988</v>
      </c>
      <c r="L33" s="248">
        <v>1102050101.102</v>
      </c>
      <c r="M33" s="137" t="s">
        <v>989</v>
      </c>
      <c r="N33" s="261">
        <f t="shared" si="0"/>
        <v>38400</v>
      </c>
      <c r="O33">
        <v>648235</v>
      </c>
      <c r="AA33">
        <v>38400</v>
      </c>
      <c r="AI33">
        <v>17778985</v>
      </c>
      <c r="AW33">
        <v>2442899.84</v>
      </c>
      <c r="AZ33">
        <v>24607.25</v>
      </c>
      <c r="BD33">
        <v>35199</v>
      </c>
      <c r="BF33">
        <v>1106</v>
      </c>
      <c r="BI33">
        <v>1112545.2</v>
      </c>
      <c r="BL33">
        <v>94548</v>
      </c>
    </row>
    <row r="34" spans="1:68" ht="26.25">
      <c r="A34" s="121">
        <v>1</v>
      </c>
      <c r="B34" s="122" t="s">
        <v>903</v>
      </c>
      <c r="C34" s="123" t="s">
        <v>57</v>
      </c>
      <c r="D34" s="123" t="s">
        <v>906</v>
      </c>
      <c r="E34" s="124" t="s">
        <v>952</v>
      </c>
      <c r="F34" s="122" t="s">
        <v>990</v>
      </c>
      <c r="G34" s="312"/>
      <c r="H34" s="78" t="s">
        <v>2555</v>
      </c>
      <c r="I34" s="122"/>
      <c r="J34" s="122"/>
      <c r="K34" s="125" t="s">
        <v>991</v>
      </c>
      <c r="L34" s="248">
        <v>1102050101.1029999</v>
      </c>
      <c r="M34" s="138" t="s">
        <v>992</v>
      </c>
      <c r="N34" s="261">
        <f t="shared" si="0"/>
        <v>97070</v>
      </c>
      <c r="O34">
        <v>610497</v>
      </c>
      <c r="Q34">
        <v>3450</v>
      </c>
      <c r="R34">
        <v>144327</v>
      </c>
      <c r="U34">
        <v>96420</v>
      </c>
      <c r="Y34">
        <v>70730</v>
      </c>
      <c r="Z34">
        <v>37015</v>
      </c>
      <c r="AA34">
        <v>97070</v>
      </c>
      <c r="AG34">
        <v>0</v>
      </c>
      <c r="AI34">
        <v>126180</v>
      </c>
      <c r="AJ34">
        <v>0</v>
      </c>
      <c r="AM34">
        <v>12040</v>
      </c>
      <c r="AP34">
        <v>32005</v>
      </c>
      <c r="AQ34">
        <v>10810</v>
      </c>
      <c r="AS34">
        <v>16840</v>
      </c>
      <c r="AW34">
        <v>53450</v>
      </c>
      <c r="AX34">
        <v>69070</v>
      </c>
      <c r="AY34">
        <v>4830</v>
      </c>
      <c r="AZ34">
        <v>4210</v>
      </c>
      <c r="BA34">
        <v>81557</v>
      </c>
      <c r="BB34">
        <v>6450</v>
      </c>
      <c r="BD34">
        <v>88040</v>
      </c>
      <c r="BE34">
        <v>780</v>
      </c>
      <c r="BF34">
        <v>70480</v>
      </c>
      <c r="BG34">
        <v>1760</v>
      </c>
      <c r="BH34">
        <v>57060</v>
      </c>
      <c r="BI34">
        <v>488420</v>
      </c>
      <c r="BJ34">
        <v>173920</v>
      </c>
      <c r="BL34">
        <v>506546</v>
      </c>
      <c r="BO34">
        <v>0</v>
      </c>
    </row>
    <row r="35" spans="1:68" ht="26.25">
      <c r="A35" s="121">
        <v>1</v>
      </c>
      <c r="B35" s="122" t="s">
        <v>903</v>
      </c>
      <c r="C35" s="123" t="s">
        <v>57</v>
      </c>
      <c r="D35" s="123" t="s">
        <v>906</v>
      </c>
      <c r="E35" s="124" t="s">
        <v>952</v>
      </c>
      <c r="F35" s="122"/>
      <c r="G35" s="312"/>
      <c r="H35" s="78" t="s">
        <v>2555</v>
      </c>
      <c r="I35" s="122"/>
      <c r="J35" s="122"/>
      <c r="K35" s="125" t="s">
        <v>988</v>
      </c>
      <c r="L35" s="248">
        <v>1102050101.1040001</v>
      </c>
      <c r="M35" s="138" t="s">
        <v>993</v>
      </c>
      <c r="N35" s="261">
        <f t="shared" si="0"/>
        <v>0</v>
      </c>
      <c r="AI35">
        <v>15256197.880000001</v>
      </c>
    </row>
    <row r="36" spans="1:68" ht="26.25">
      <c r="A36" s="121">
        <v>1</v>
      </c>
      <c r="B36" s="122" t="s">
        <v>903</v>
      </c>
      <c r="C36" s="123" t="s">
        <v>57</v>
      </c>
      <c r="D36" s="123" t="s">
        <v>906</v>
      </c>
      <c r="E36" s="124" t="s">
        <v>952</v>
      </c>
      <c r="F36" s="122"/>
      <c r="G36" s="312"/>
      <c r="H36" s="78" t="s">
        <v>2555</v>
      </c>
      <c r="I36" s="122"/>
      <c r="J36" s="122"/>
      <c r="K36" s="139" t="s">
        <v>980</v>
      </c>
      <c r="L36" s="248">
        <v>1102050101.105</v>
      </c>
      <c r="M36" s="138" t="s">
        <v>994</v>
      </c>
      <c r="N36" s="261">
        <f t="shared" si="0"/>
        <v>0</v>
      </c>
      <c r="AE36">
        <v>1778615</v>
      </c>
      <c r="BL36">
        <v>154500</v>
      </c>
    </row>
    <row r="37" spans="1:68" ht="26.25">
      <c r="A37" s="121">
        <v>1</v>
      </c>
      <c r="B37" s="122" t="s">
        <v>903</v>
      </c>
      <c r="C37" s="123" t="s">
        <v>57</v>
      </c>
      <c r="D37" s="123" t="s">
        <v>906</v>
      </c>
      <c r="E37" s="124" t="s">
        <v>952</v>
      </c>
      <c r="F37" s="122" t="s">
        <v>995</v>
      </c>
      <c r="G37" s="312"/>
      <c r="H37" s="78" t="s">
        <v>2552</v>
      </c>
      <c r="I37" s="122"/>
      <c r="J37" s="122"/>
      <c r="K37" s="125" t="s">
        <v>988</v>
      </c>
      <c r="L37" s="248">
        <v>1102050101.109</v>
      </c>
      <c r="M37" s="138" t="s">
        <v>996</v>
      </c>
      <c r="N37" s="261">
        <f t="shared" si="0"/>
        <v>0</v>
      </c>
      <c r="AB37">
        <v>1800</v>
      </c>
      <c r="AC37">
        <v>212550</v>
      </c>
      <c r="AD37">
        <v>151450</v>
      </c>
      <c r="AE37">
        <v>175850</v>
      </c>
      <c r="AG37">
        <v>64350</v>
      </c>
      <c r="AN37">
        <v>68400</v>
      </c>
      <c r="AO37">
        <v>20250</v>
      </c>
      <c r="AQ37">
        <v>30150</v>
      </c>
      <c r="AR37">
        <v>19500</v>
      </c>
      <c r="AS37">
        <v>0</v>
      </c>
      <c r="AT37">
        <v>34900</v>
      </c>
      <c r="BC37">
        <v>3450</v>
      </c>
      <c r="BF37">
        <v>68350</v>
      </c>
      <c r="BJ37">
        <v>91950</v>
      </c>
      <c r="BK37">
        <v>71200</v>
      </c>
      <c r="BM37">
        <v>0</v>
      </c>
    </row>
    <row r="38" spans="1:68" ht="26.25">
      <c r="A38" s="121">
        <v>1</v>
      </c>
      <c r="B38" s="122" t="s">
        <v>903</v>
      </c>
      <c r="C38" s="123" t="s">
        <v>57</v>
      </c>
      <c r="D38" s="123" t="s">
        <v>906</v>
      </c>
      <c r="E38" s="124" t="s">
        <v>952</v>
      </c>
      <c r="F38" s="122"/>
      <c r="G38" s="312"/>
      <c r="H38" s="78">
        <v>3.1</v>
      </c>
      <c r="I38" s="122"/>
      <c r="J38" s="122"/>
      <c r="K38" s="125" t="s">
        <v>997</v>
      </c>
      <c r="L38" s="249">
        <v>1102050101.201</v>
      </c>
      <c r="M38" s="140" t="s">
        <v>998</v>
      </c>
      <c r="N38" s="261">
        <f t="shared" si="0"/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</row>
    <row r="39" spans="1:68" ht="26.25">
      <c r="A39" s="121">
        <v>1</v>
      </c>
      <c r="B39" s="122" t="s">
        <v>903</v>
      </c>
      <c r="C39" s="123" t="s">
        <v>57</v>
      </c>
      <c r="D39" s="123" t="s">
        <v>906</v>
      </c>
      <c r="E39" s="124" t="s">
        <v>952</v>
      </c>
      <c r="F39" s="122" t="s">
        <v>999</v>
      </c>
      <c r="G39" s="312"/>
      <c r="H39" s="78">
        <v>3.1</v>
      </c>
      <c r="I39" s="122"/>
      <c r="J39" s="122"/>
      <c r="K39" s="125" t="s">
        <v>997</v>
      </c>
      <c r="L39" s="248">
        <v>1102050101.2019999</v>
      </c>
      <c r="M39" s="138" t="s">
        <v>1000</v>
      </c>
      <c r="N39" s="261">
        <f t="shared" si="0"/>
        <v>0</v>
      </c>
      <c r="O39">
        <v>9435236.5099999998</v>
      </c>
      <c r="P39">
        <v>212891.76</v>
      </c>
      <c r="Q39">
        <v>361509.77</v>
      </c>
      <c r="R39">
        <v>19815864.41</v>
      </c>
      <c r="S39">
        <v>14785976</v>
      </c>
      <c r="T39">
        <v>13530117</v>
      </c>
      <c r="U39">
        <v>5645411</v>
      </c>
      <c r="V39">
        <v>1492952</v>
      </c>
      <c r="W39">
        <v>675288.1</v>
      </c>
      <c r="X39">
        <v>1201069.96</v>
      </c>
      <c r="Y39">
        <v>5588457.0800000001</v>
      </c>
      <c r="Z39">
        <v>1007202.12</v>
      </c>
      <c r="AA39">
        <v>0</v>
      </c>
      <c r="AB39">
        <v>0</v>
      </c>
      <c r="AC39">
        <v>305301.25</v>
      </c>
      <c r="AD39">
        <v>432601.75</v>
      </c>
      <c r="AE39">
        <v>564763.16</v>
      </c>
      <c r="AF39">
        <v>0</v>
      </c>
      <c r="AG39">
        <v>0</v>
      </c>
      <c r="AI39">
        <v>9156718.3000000007</v>
      </c>
      <c r="AJ39">
        <v>0</v>
      </c>
      <c r="AK39">
        <v>3516234.4</v>
      </c>
      <c r="AL39">
        <v>85763.19</v>
      </c>
      <c r="AM39">
        <v>0</v>
      </c>
      <c r="AN39">
        <v>1169969.97</v>
      </c>
      <c r="AO39">
        <v>15729294.68</v>
      </c>
      <c r="AP39">
        <v>4400641.88</v>
      </c>
      <c r="AQ39">
        <v>17004098.800000001</v>
      </c>
      <c r="AR39">
        <v>8807454.1699999999</v>
      </c>
      <c r="AS39">
        <v>24600127.170000002</v>
      </c>
      <c r="AT39">
        <v>7136041.7199999997</v>
      </c>
      <c r="AU39">
        <v>4306729.99</v>
      </c>
      <c r="AV39">
        <v>246863</v>
      </c>
      <c r="AW39">
        <v>0</v>
      </c>
      <c r="AX39">
        <v>1279701</v>
      </c>
      <c r="AY39">
        <v>708725.25</v>
      </c>
      <c r="AZ39">
        <v>12689421.48</v>
      </c>
      <c r="BA39">
        <v>261075</v>
      </c>
      <c r="BB39">
        <v>18912695.75</v>
      </c>
      <c r="BC39">
        <v>3863698.16</v>
      </c>
      <c r="BD39">
        <v>9487934.7300000004</v>
      </c>
      <c r="BE39">
        <v>231362.25</v>
      </c>
      <c r="BI39">
        <v>137837054.25</v>
      </c>
      <c r="BJ39">
        <v>4524565</v>
      </c>
      <c r="BK39">
        <v>2069415.58</v>
      </c>
      <c r="BL39">
        <v>7947107.4500000002</v>
      </c>
      <c r="BM39">
        <v>133966.5</v>
      </c>
      <c r="BN39">
        <v>10954468.5</v>
      </c>
      <c r="BO39">
        <v>5221303.78</v>
      </c>
      <c r="BP39">
        <v>4712547.5</v>
      </c>
    </row>
    <row r="40" spans="1:68" ht="26.25">
      <c r="A40" s="121">
        <v>1</v>
      </c>
      <c r="B40" s="122" t="s">
        <v>903</v>
      </c>
      <c r="C40" s="123" t="s">
        <v>57</v>
      </c>
      <c r="D40" s="123" t="s">
        <v>906</v>
      </c>
      <c r="E40" s="124" t="s">
        <v>952</v>
      </c>
      <c r="F40" s="122" t="s">
        <v>1001</v>
      </c>
      <c r="G40" s="312"/>
      <c r="H40" s="78">
        <v>3.2</v>
      </c>
      <c r="I40" s="122"/>
      <c r="J40" s="122"/>
      <c r="K40" s="125" t="s">
        <v>997</v>
      </c>
      <c r="L40" s="248">
        <v>1102050101.2030001</v>
      </c>
      <c r="M40" s="138" t="s">
        <v>1002</v>
      </c>
      <c r="N40" s="261">
        <f t="shared" si="0"/>
        <v>0</v>
      </c>
      <c r="O40">
        <v>9649769.25</v>
      </c>
      <c r="P40">
        <v>55245</v>
      </c>
      <c r="Q40">
        <v>29372</v>
      </c>
      <c r="R40">
        <v>2219953</v>
      </c>
      <c r="S40">
        <v>222486</v>
      </c>
      <c r="T40">
        <v>181208</v>
      </c>
      <c r="U40">
        <v>82546</v>
      </c>
      <c r="V40">
        <v>53196</v>
      </c>
      <c r="W40">
        <v>92424</v>
      </c>
      <c r="X40">
        <v>206681</v>
      </c>
      <c r="Y40">
        <v>57912</v>
      </c>
      <c r="Z40">
        <v>45816</v>
      </c>
      <c r="AA40">
        <v>0</v>
      </c>
      <c r="AB40">
        <v>39516</v>
      </c>
      <c r="AC40">
        <v>368678</v>
      </c>
      <c r="AD40">
        <v>48015.75</v>
      </c>
      <c r="AE40">
        <v>558944</v>
      </c>
      <c r="AF40">
        <v>0</v>
      </c>
      <c r="AG40">
        <v>3126.5</v>
      </c>
      <c r="AH40">
        <v>1498</v>
      </c>
      <c r="AI40">
        <v>4454320.55</v>
      </c>
      <c r="AJ40">
        <v>214926</v>
      </c>
      <c r="AK40">
        <v>380556</v>
      </c>
      <c r="AL40">
        <v>195948.75</v>
      </c>
      <c r="AM40">
        <v>255964.5</v>
      </c>
      <c r="AN40">
        <v>27855</v>
      </c>
      <c r="AO40">
        <v>898152.5</v>
      </c>
      <c r="AP40">
        <v>669906.25</v>
      </c>
      <c r="AQ40">
        <v>105147.5</v>
      </c>
      <c r="AR40">
        <v>74954.75</v>
      </c>
      <c r="AS40">
        <v>819381.5</v>
      </c>
      <c r="AT40">
        <v>1352964</v>
      </c>
      <c r="AU40">
        <v>228301.69</v>
      </c>
      <c r="AV40">
        <v>178570.5</v>
      </c>
      <c r="AW40">
        <v>4031359.56</v>
      </c>
      <c r="AX40">
        <v>77014</v>
      </c>
      <c r="AY40">
        <v>0</v>
      </c>
      <c r="AZ40">
        <v>1482153.5</v>
      </c>
      <c r="BA40">
        <v>4195277.54</v>
      </c>
      <c r="BB40">
        <v>48664.5</v>
      </c>
      <c r="BC40">
        <v>392546.31</v>
      </c>
      <c r="BD40">
        <v>387710.55</v>
      </c>
      <c r="BE40">
        <v>6019</v>
      </c>
      <c r="BF40">
        <v>1746</v>
      </c>
      <c r="BG40">
        <v>22437</v>
      </c>
      <c r="BH40">
        <v>12430</v>
      </c>
      <c r="BI40">
        <v>11933239.25</v>
      </c>
      <c r="BJ40">
        <v>47190</v>
      </c>
      <c r="BK40">
        <v>7187</v>
      </c>
      <c r="BL40">
        <v>280826.96000000002</v>
      </c>
      <c r="BM40">
        <v>3085</v>
      </c>
      <c r="BN40">
        <v>87713</v>
      </c>
      <c r="BO40">
        <v>316169.21000000002</v>
      </c>
      <c r="BP40">
        <v>372011.4</v>
      </c>
    </row>
    <row r="41" spans="1:68" ht="26.25">
      <c r="A41" s="121">
        <v>1</v>
      </c>
      <c r="B41" s="122" t="s">
        <v>903</v>
      </c>
      <c r="C41" s="123" t="s">
        <v>57</v>
      </c>
      <c r="D41" s="123" t="s">
        <v>906</v>
      </c>
      <c r="E41" s="124" t="s">
        <v>952</v>
      </c>
      <c r="F41" s="122" t="s">
        <v>1001</v>
      </c>
      <c r="G41" s="312"/>
      <c r="H41" s="78">
        <v>3.2</v>
      </c>
      <c r="I41" s="122"/>
      <c r="J41" s="122"/>
      <c r="K41" s="125" t="s">
        <v>997</v>
      </c>
      <c r="L41" s="249">
        <v>1102050101.204</v>
      </c>
      <c r="M41" s="140" t="s">
        <v>1003</v>
      </c>
      <c r="N41" s="261">
        <f t="shared" si="0"/>
        <v>0</v>
      </c>
      <c r="AD41">
        <v>28016</v>
      </c>
      <c r="AO41">
        <v>3026</v>
      </c>
      <c r="AR41">
        <v>76049</v>
      </c>
      <c r="AT41">
        <v>2373</v>
      </c>
      <c r="AU41">
        <v>12813</v>
      </c>
      <c r="BI41">
        <v>315506</v>
      </c>
      <c r="BK41">
        <v>60368.5</v>
      </c>
      <c r="BO41">
        <v>528653</v>
      </c>
    </row>
    <row r="42" spans="1:68" ht="26.25">
      <c r="A42" s="121">
        <v>1</v>
      </c>
      <c r="B42" s="122" t="s">
        <v>903</v>
      </c>
      <c r="C42" s="123" t="s">
        <v>57</v>
      </c>
      <c r="D42" s="123" t="s">
        <v>906</v>
      </c>
      <c r="E42" s="124" t="s">
        <v>952</v>
      </c>
      <c r="F42" s="122"/>
      <c r="G42" s="312"/>
      <c r="H42" s="78" t="s">
        <v>2553</v>
      </c>
      <c r="I42" s="122"/>
      <c r="J42" s="122"/>
      <c r="K42" s="125" t="s">
        <v>997</v>
      </c>
      <c r="L42" s="248">
        <v>1102050101.2090001</v>
      </c>
      <c r="M42" s="138" t="s">
        <v>1004</v>
      </c>
      <c r="N42" s="261">
        <f t="shared" si="0"/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C42">
        <v>0</v>
      </c>
      <c r="AD42">
        <v>0</v>
      </c>
      <c r="AE42">
        <v>5301</v>
      </c>
      <c r="AF42">
        <v>0</v>
      </c>
      <c r="AG42">
        <v>0</v>
      </c>
      <c r="AI42">
        <v>292880</v>
      </c>
      <c r="AJ42">
        <v>665900</v>
      </c>
      <c r="AK42">
        <v>407700</v>
      </c>
      <c r="AL42">
        <v>768402</v>
      </c>
      <c r="AO42">
        <v>0</v>
      </c>
      <c r="AP42">
        <v>37024</v>
      </c>
      <c r="AR42">
        <v>6635422.75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11814024</v>
      </c>
      <c r="BA42">
        <v>0</v>
      </c>
      <c r="BB42">
        <v>0</v>
      </c>
      <c r="BC42">
        <v>0</v>
      </c>
      <c r="BD42">
        <v>725679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</row>
    <row r="43" spans="1:68" ht="26.25">
      <c r="A43" s="121">
        <v>1</v>
      </c>
      <c r="B43" s="122" t="s">
        <v>903</v>
      </c>
      <c r="C43" s="123" t="s">
        <v>57</v>
      </c>
      <c r="D43" s="123" t="s">
        <v>906</v>
      </c>
      <c r="E43" s="124" t="s">
        <v>952</v>
      </c>
      <c r="F43" s="122" t="s">
        <v>1005</v>
      </c>
      <c r="G43" s="312"/>
      <c r="H43" s="78">
        <v>3.3</v>
      </c>
      <c r="I43" s="122"/>
      <c r="J43" s="122"/>
      <c r="K43" s="125" t="s">
        <v>997</v>
      </c>
      <c r="L43" s="248">
        <v>1102050101.2160001</v>
      </c>
      <c r="M43" s="138" t="s">
        <v>1006</v>
      </c>
      <c r="N43" s="261">
        <f t="shared" si="0"/>
        <v>456076.5</v>
      </c>
      <c r="O43">
        <v>16407765.720000001</v>
      </c>
      <c r="P43">
        <v>57937</v>
      </c>
      <c r="Q43">
        <v>44344</v>
      </c>
      <c r="R43">
        <v>919979</v>
      </c>
      <c r="S43">
        <v>1602732.62</v>
      </c>
      <c r="T43">
        <v>239334</v>
      </c>
      <c r="U43">
        <v>426245.5</v>
      </c>
      <c r="V43">
        <v>268466</v>
      </c>
      <c r="W43">
        <v>172734</v>
      </c>
      <c r="X43">
        <v>59432</v>
      </c>
      <c r="Y43">
        <v>81688.7</v>
      </c>
      <c r="Z43">
        <v>308807.8</v>
      </c>
      <c r="AA43">
        <v>456076.5</v>
      </c>
      <c r="AB43">
        <v>500091.13</v>
      </c>
      <c r="AC43">
        <v>232709.5</v>
      </c>
      <c r="AD43">
        <v>60047.75</v>
      </c>
      <c r="AE43">
        <v>163865</v>
      </c>
      <c r="AF43">
        <v>325557</v>
      </c>
      <c r="AG43">
        <v>32091</v>
      </c>
      <c r="AH43">
        <v>24587.85</v>
      </c>
      <c r="AI43">
        <v>25581488.300000001</v>
      </c>
      <c r="AJ43">
        <v>85379</v>
      </c>
      <c r="AK43">
        <v>25071</v>
      </c>
      <c r="AL43">
        <v>44536</v>
      </c>
      <c r="AN43">
        <v>33113.5</v>
      </c>
      <c r="AO43">
        <v>28180</v>
      </c>
      <c r="AP43">
        <v>47858.5</v>
      </c>
      <c r="AQ43">
        <v>170361</v>
      </c>
      <c r="AR43">
        <v>773312.39</v>
      </c>
      <c r="AS43">
        <v>107117.45</v>
      </c>
      <c r="AT43">
        <v>24854.55</v>
      </c>
      <c r="AU43">
        <v>278583.46999999997</v>
      </c>
      <c r="AV43">
        <v>147407</v>
      </c>
      <c r="AW43">
        <v>247185.5</v>
      </c>
      <c r="AX43">
        <v>72652.25</v>
      </c>
      <c r="AY43">
        <v>60191.8</v>
      </c>
      <c r="AZ43">
        <v>1631010.53</v>
      </c>
      <c r="BA43">
        <v>211974</v>
      </c>
      <c r="BB43">
        <v>64278</v>
      </c>
      <c r="BC43">
        <v>72189</v>
      </c>
      <c r="BD43">
        <v>0</v>
      </c>
      <c r="BE43">
        <v>20282</v>
      </c>
      <c r="BF43">
        <v>376101.37</v>
      </c>
      <c r="BG43">
        <v>79559</v>
      </c>
      <c r="BH43">
        <v>81808</v>
      </c>
      <c r="BI43">
        <v>2264899</v>
      </c>
      <c r="BJ43">
        <v>38866</v>
      </c>
      <c r="BK43">
        <v>26523.75</v>
      </c>
      <c r="BL43">
        <v>88672.17</v>
      </c>
      <c r="BM43">
        <v>96510</v>
      </c>
      <c r="BN43">
        <v>328184</v>
      </c>
      <c r="BO43">
        <v>96053.72</v>
      </c>
      <c r="BP43">
        <v>57558</v>
      </c>
    </row>
    <row r="44" spans="1:68" ht="26.25">
      <c r="A44" s="121">
        <v>1</v>
      </c>
      <c r="B44" s="122" t="s">
        <v>903</v>
      </c>
      <c r="C44" s="123" t="s">
        <v>57</v>
      </c>
      <c r="D44" s="123" t="s">
        <v>906</v>
      </c>
      <c r="E44" s="124" t="s">
        <v>952</v>
      </c>
      <c r="F44" s="122" t="s">
        <v>1005</v>
      </c>
      <c r="G44" s="312"/>
      <c r="H44" s="78">
        <v>3.3</v>
      </c>
      <c r="I44" s="122"/>
      <c r="J44" s="122"/>
      <c r="K44" s="125" t="s">
        <v>997</v>
      </c>
      <c r="L44" s="249">
        <v>1102050101.217</v>
      </c>
      <c r="M44" s="140" t="s">
        <v>1007</v>
      </c>
      <c r="N44" s="261">
        <f t="shared" si="0"/>
        <v>18863700.25</v>
      </c>
      <c r="O44">
        <v>9467.7099999999991</v>
      </c>
      <c r="P44">
        <v>2500</v>
      </c>
      <c r="Q44">
        <v>19516.099999999999</v>
      </c>
      <c r="R44">
        <v>235012</v>
      </c>
      <c r="S44">
        <v>13744652.59</v>
      </c>
      <c r="T44">
        <v>239095</v>
      </c>
      <c r="U44">
        <v>86000</v>
      </c>
      <c r="W44">
        <v>0</v>
      </c>
      <c r="X44">
        <v>19296</v>
      </c>
      <c r="Y44">
        <v>1397195</v>
      </c>
      <c r="Z44">
        <v>92197.97</v>
      </c>
      <c r="AA44">
        <v>18863700.25</v>
      </c>
      <c r="AB44">
        <v>26320</v>
      </c>
      <c r="AC44">
        <v>304579</v>
      </c>
      <c r="AD44">
        <v>19012.75</v>
      </c>
      <c r="AE44">
        <v>57059</v>
      </c>
      <c r="AF44">
        <v>3771</v>
      </c>
      <c r="AG44">
        <v>0</v>
      </c>
      <c r="AI44">
        <v>119960093.77</v>
      </c>
      <c r="AJ44">
        <v>109798.53</v>
      </c>
      <c r="AK44">
        <v>639508</v>
      </c>
      <c r="AN44">
        <v>38800.730000000003</v>
      </c>
      <c r="AO44">
        <v>0</v>
      </c>
      <c r="AP44">
        <v>64043.67</v>
      </c>
      <c r="AR44">
        <v>1724</v>
      </c>
      <c r="AU44">
        <v>33931.97</v>
      </c>
      <c r="AV44">
        <v>4120</v>
      </c>
      <c r="AW44">
        <v>5392954.6100000003</v>
      </c>
      <c r="AX44">
        <v>48232</v>
      </c>
      <c r="AY44">
        <v>41535</v>
      </c>
      <c r="AZ44">
        <v>10581302.609999999</v>
      </c>
      <c r="BA44">
        <v>7034</v>
      </c>
      <c r="BB44">
        <v>36500</v>
      </c>
      <c r="BC44">
        <v>3056317.5</v>
      </c>
      <c r="BE44">
        <v>130322</v>
      </c>
      <c r="BI44">
        <v>2738085.2</v>
      </c>
      <c r="BK44">
        <v>500246</v>
      </c>
      <c r="BL44">
        <v>8755809.6699999999</v>
      </c>
      <c r="BM44">
        <v>125249</v>
      </c>
      <c r="BN44">
        <v>8686555</v>
      </c>
      <c r="BO44">
        <v>87598</v>
      </c>
      <c r="BP44">
        <v>622552</v>
      </c>
    </row>
    <row r="45" spans="1:68" ht="26.25">
      <c r="A45" s="121">
        <v>1</v>
      </c>
      <c r="B45" s="122" t="s">
        <v>903</v>
      </c>
      <c r="C45" s="123" t="s">
        <v>57</v>
      </c>
      <c r="D45" s="123" t="s">
        <v>906</v>
      </c>
      <c r="E45" s="124" t="s">
        <v>952</v>
      </c>
      <c r="F45" s="122" t="s">
        <v>1008</v>
      </c>
      <c r="G45" s="312"/>
      <c r="H45" s="78">
        <v>3.2</v>
      </c>
      <c r="I45" s="122"/>
      <c r="J45" s="122"/>
      <c r="K45" s="125" t="s">
        <v>997</v>
      </c>
      <c r="L45" s="249">
        <v>1102050101.2219999</v>
      </c>
      <c r="M45" s="140" t="s">
        <v>1009</v>
      </c>
      <c r="N45" s="261">
        <f t="shared" si="0"/>
        <v>153903</v>
      </c>
      <c r="AA45">
        <v>153903</v>
      </c>
      <c r="AK45">
        <v>3825</v>
      </c>
      <c r="AW45">
        <v>0</v>
      </c>
      <c r="AX45">
        <v>112476.5</v>
      </c>
      <c r="AZ45">
        <v>127783</v>
      </c>
    </row>
    <row r="46" spans="1:68" ht="26.25">
      <c r="A46" s="121">
        <v>1</v>
      </c>
      <c r="B46" s="122" t="s">
        <v>903</v>
      </c>
      <c r="C46" s="123" t="s">
        <v>57</v>
      </c>
      <c r="D46" s="123" t="s">
        <v>906</v>
      </c>
      <c r="E46" s="124" t="s">
        <v>952</v>
      </c>
      <c r="F46" s="122" t="s">
        <v>1008</v>
      </c>
      <c r="G46" s="312"/>
      <c r="H46" s="78" t="s">
        <v>2550</v>
      </c>
      <c r="I46" s="122"/>
      <c r="J46" s="122"/>
      <c r="K46" s="125" t="s">
        <v>980</v>
      </c>
      <c r="L46" s="245">
        <v>1102050101.223</v>
      </c>
      <c r="M46" s="130" t="s">
        <v>1010</v>
      </c>
      <c r="N46" s="261">
        <f t="shared" si="0"/>
        <v>0</v>
      </c>
      <c r="O46">
        <v>20453724.09</v>
      </c>
      <c r="Q46">
        <v>1488691</v>
      </c>
      <c r="R46">
        <v>322200</v>
      </c>
      <c r="U46">
        <v>439961</v>
      </c>
      <c r="W46">
        <v>746568</v>
      </c>
      <c r="X46">
        <v>163932.25</v>
      </c>
      <c r="Z46">
        <v>116130</v>
      </c>
      <c r="AA46">
        <v>0</v>
      </c>
      <c r="AB46">
        <v>0</v>
      </c>
      <c r="AC46">
        <v>427915</v>
      </c>
      <c r="AD46">
        <v>265540</v>
      </c>
      <c r="AE46">
        <v>639442</v>
      </c>
      <c r="AF46">
        <v>117900</v>
      </c>
      <c r="AG46">
        <v>149753.25</v>
      </c>
      <c r="AJ46">
        <v>8080</v>
      </c>
      <c r="AK46">
        <v>732210</v>
      </c>
      <c r="AL46">
        <v>2528718.75</v>
      </c>
      <c r="AN46">
        <v>526800</v>
      </c>
      <c r="AO46">
        <v>0</v>
      </c>
      <c r="AQ46">
        <v>978260</v>
      </c>
      <c r="AS46">
        <v>957344</v>
      </c>
      <c r="AT46">
        <v>335050</v>
      </c>
      <c r="AW46">
        <v>0</v>
      </c>
      <c r="AX46">
        <v>144634</v>
      </c>
      <c r="AY46">
        <v>250500</v>
      </c>
      <c r="BB46">
        <v>3539333</v>
      </c>
      <c r="BE46">
        <v>39216</v>
      </c>
      <c r="BF46">
        <v>1192509</v>
      </c>
      <c r="BG46">
        <v>680337</v>
      </c>
      <c r="BH46">
        <v>30400.25</v>
      </c>
      <c r="BI46">
        <v>18454012</v>
      </c>
      <c r="BK46">
        <v>22435</v>
      </c>
      <c r="BL46">
        <v>744262.2</v>
      </c>
      <c r="BM46">
        <v>0</v>
      </c>
      <c r="BN46">
        <v>516734</v>
      </c>
    </row>
    <row r="47" spans="1:68" ht="26.25">
      <c r="A47" s="121">
        <v>1</v>
      </c>
      <c r="B47" s="122" t="s">
        <v>903</v>
      </c>
      <c r="C47" s="123" t="s">
        <v>57</v>
      </c>
      <c r="D47" s="123" t="s">
        <v>906</v>
      </c>
      <c r="E47" s="124" t="s">
        <v>952</v>
      </c>
      <c r="F47" s="122" t="s">
        <v>1008</v>
      </c>
      <c r="G47" s="312"/>
      <c r="H47" s="78" t="s">
        <v>2551</v>
      </c>
      <c r="I47" s="122"/>
      <c r="J47" s="122"/>
      <c r="K47" s="125" t="s">
        <v>980</v>
      </c>
      <c r="L47" s="244">
        <v>1102050101.224</v>
      </c>
      <c r="M47" s="133" t="s">
        <v>1011</v>
      </c>
      <c r="N47" s="261">
        <f t="shared" si="0"/>
        <v>0</v>
      </c>
      <c r="O47">
        <v>134035605.34</v>
      </c>
      <c r="Q47">
        <v>8062358.1600000001</v>
      </c>
      <c r="R47">
        <v>129625.2</v>
      </c>
      <c r="T47">
        <v>6540384</v>
      </c>
      <c r="U47">
        <v>8675829.5999999996</v>
      </c>
      <c r="V47">
        <v>86483</v>
      </c>
      <c r="W47">
        <v>6290683.4900000002</v>
      </c>
      <c r="X47">
        <v>7199316.1399999997</v>
      </c>
      <c r="Z47">
        <v>17124578.359999999</v>
      </c>
      <c r="AA47">
        <v>0</v>
      </c>
      <c r="AB47">
        <v>327011.03999999998</v>
      </c>
      <c r="AC47">
        <v>375045</v>
      </c>
      <c r="AD47">
        <v>446157.75</v>
      </c>
      <c r="AE47">
        <v>5869446.5</v>
      </c>
      <c r="AG47">
        <v>646043.79</v>
      </c>
      <c r="AJ47">
        <v>4726580</v>
      </c>
      <c r="AK47">
        <v>11364809.310000001</v>
      </c>
      <c r="AL47">
        <v>15300666.83</v>
      </c>
      <c r="AN47">
        <v>11259628.1</v>
      </c>
      <c r="AW47">
        <v>0</v>
      </c>
      <c r="AX47">
        <v>21048451.449999999</v>
      </c>
      <c r="AY47">
        <v>3998808.49</v>
      </c>
      <c r="BA47">
        <v>10797293</v>
      </c>
      <c r="BB47">
        <v>6700</v>
      </c>
      <c r="BE47">
        <v>7528096.1100000003</v>
      </c>
      <c r="BI47">
        <v>23357253.25</v>
      </c>
      <c r="BL47">
        <v>48405</v>
      </c>
      <c r="BN47">
        <v>30224</v>
      </c>
      <c r="BO47">
        <v>0</v>
      </c>
    </row>
    <row r="48" spans="1:68" ht="26.25">
      <c r="A48" s="121">
        <v>1</v>
      </c>
      <c r="B48" s="122" t="s">
        <v>903</v>
      </c>
      <c r="C48" s="123" t="s">
        <v>57</v>
      </c>
      <c r="D48" s="123" t="s">
        <v>906</v>
      </c>
      <c r="E48" s="124" t="s">
        <v>952</v>
      </c>
      <c r="F48" s="122" t="s">
        <v>1012</v>
      </c>
      <c r="G48" s="312"/>
      <c r="H48" s="78">
        <v>3.7</v>
      </c>
      <c r="I48" s="122"/>
      <c r="J48" s="122"/>
      <c r="K48" s="139" t="s">
        <v>1013</v>
      </c>
      <c r="L48" s="248">
        <v>1102050101.3010001</v>
      </c>
      <c r="M48" s="138" t="s">
        <v>1014</v>
      </c>
      <c r="N48" s="261">
        <f t="shared" si="0"/>
        <v>1860000</v>
      </c>
      <c r="O48">
        <v>2671755.2999999998</v>
      </c>
      <c r="P48">
        <v>115920.3</v>
      </c>
      <c r="Q48">
        <v>111317.24</v>
      </c>
      <c r="R48">
        <v>274659</v>
      </c>
      <c r="S48">
        <v>26433</v>
      </c>
      <c r="T48">
        <v>497951.21</v>
      </c>
      <c r="U48">
        <v>135009.35</v>
      </c>
      <c r="V48">
        <v>468055.29</v>
      </c>
      <c r="W48">
        <v>94542</v>
      </c>
      <c r="X48">
        <v>40765.35</v>
      </c>
      <c r="Y48">
        <v>103725.49</v>
      </c>
      <c r="Z48">
        <v>28000</v>
      </c>
      <c r="AA48">
        <v>1860000</v>
      </c>
      <c r="AB48">
        <v>136741</v>
      </c>
      <c r="AC48">
        <v>125737.24</v>
      </c>
      <c r="AD48">
        <v>235798.25</v>
      </c>
      <c r="AE48">
        <v>164721.69</v>
      </c>
      <c r="AF48">
        <v>274676</v>
      </c>
      <c r="AG48">
        <v>71053.45</v>
      </c>
      <c r="AH48">
        <v>31025</v>
      </c>
      <c r="AI48">
        <v>11530243.82</v>
      </c>
      <c r="AJ48">
        <v>138093.96</v>
      </c>
      <c r="AK48">
        <v>642281.6</v>
      </c>
      <c r="AL48">
        <v>406901.5</v>
      </c>
      <c r="AM48">
        <v>390065.28</v>
      </c>
      <c r="AN48">
        <v>213279.39</v>
      </c>
      <c r="AO48">
        <v>101574.34</v>
      </c>
      <c r="AP48">
        <v>183270</v>
      </c>
      <c r="AQ48">
        <v>205971.9</v>
      </c>
      <c r="AR48">
        <v>155329.41</v>
      </c>
      <c r="AS48">
        <v>475884.72</v>
      </c>
      <c r="AT48">
        <v>419013.61</v>
      </c>
      <c r="AU48">
        <v>0</v>
      </c>
      <c r="AV48">
        <v>64843.66</v>
      </c>
      <c r="AW48">
        <v>4869390.93</v>
      </c>
      <c r="AX48">
        <v>73739.41</v>
      </c>
      <c r="AY48">
        <v>73388.27</v>
      </c>
      <c r="AZ48">
        <v>479908.1</v>
      </c>
      <c r="BA48">
        <v>53020.1</v>
      </c>
      <c r="BB48">
        <v>212187.29</v>
      </c>
      <c r="BC48">
        <v>135140.76</v>
      </c>
      <c r="BD48">
        <v>467230.73</v>
      </c>
      <c r="BE48">
        <v>71992.94</v>
      </c>
      <c r="BF48">
        <v>79628.97</v>
      </c>
      <c r="BG48">
        <v>17604.5</v>
      </c>
      <c r="BH48">
        <v>47213.73</v>
      </c>
      <c r="BI48">
        <v>3041012.01</v>
      </c>
      <c r="BJ48">
        <v>392803</v>
      </c>
      <c r="BK48">
        <v>129256.7</v>
      </c>
      <c r="BL48">
        <v>658412.11</v>
      </c>
      <c r="BM48">
        <v>372632.68</v>
      </c>
      <c r="BN48">
        <v>549030.69999999995</v>
      </c>
      <c r="BO48">
        <v>184763.01</v>
      </c>
      <c r="BP48">
        <v>424603</v>
      </c>
    </row>
    <row r="49" spans="1:68" ht="26.25">
      <c r="A49" s="121">
        <v>1</v>
      </c>
      <c r="B49" s="122" t="s">
        <v>903</v>
      </c>
      <c r="C49" s="123" t="s">
        <v>57</v>
      </c>
      <c r="D49" s="123" t="s">
        <v>906</v>
      </c>
      <c r="E49" s="124" t="s">
        <v>952</v>
      </c>
      <c r="F49" s="122" t="s">
        <v>1012</v>
      </c>
      <c r="G49" s="312"/>
      <c r="H49" s="78">
        <v>3.7</v>
      </c>
      <c r="I49" s="122"/>
      <c r="J49" s="122"/>
      <c r="K49" s="139" t="s">
        <v>1013</v>
      </c>
      <c r="L49" s="248">
        <v>1102050101.302</v>
      </c>
      <c r="M49" s="138" t="s">
        <v>1015</v>
      </c>
      <c r="N49" s="261">
        <f t="shared" si="0"/>
        <v>2250000</v>
      </c>
      <c r="O49">
        <v>3871763.44</v>
      </c>
      <c r="P49">
        <v>4009.58</v>
      </c>
      <c r="Q49">
        <v>34449.15</v>
      </c>
      <c r="R49">
        <v>45659</v>
      </c>
      <c r="S49">
        <v>26433</v>
      </c>
      <c r="T49">
        <v>205466.73</v>
      </c>
      <c r="U49">
        <v>15152.7</v>
      </c>
      <c r="V49">
        <v>62359.09</v>
      </c>
      <c r="W49">
        <v>18684</v>
      </c>
      <c r="X49">
        <v>668065.85</v>
      </c>
      <c r="Y49">
        <v>18110.75</v>
      </c>
      <c r="Z49">
        <v>0</v>
      </c>
      <c r="AA49">
        <v>2250000</v>
      </c>
      <c r="AB49">
        <v>87157</v>
      </c>
      <c r="AC49">
        <v>16691</v>
      </c>
      <c r="AD49">
        <v>528507.75</v>
      </c>
      <c r="AE49">
        <v>78520.42</v>
      </c>
      <c r="AF49">
        <v>20280</v>
      </c>
      <c r="AG49">
        <v>22487.87</v>
      </c>
      <c r="AI49">
        <v>35877531.149999999</v>
      </c>
      <c r="AJ49">
        <v>73183</v>
      </c>
      <c r="AK49">
        <v>33600.9</v>
      </c>
      <c r="AL49">
        <v>120477.2</v>
      </c>
      <c r="AM49">
        <v>163165.20000000001</v>
      </c>
      <c r="AN49">
        <v>35230</v>
      </c>
      <c r="AO49">
        <v>265199.59999999998</v>
      </c>
      <c r="AP49">
        <v>90238</v>
      </c>
      <c r="AQ49">
        <v>81528.399999999994</v>
      </c>
      <c r="AR49">
        <v>300613.90000000002</v>
      </c>
      <c r="AS49">
        <v>554102.46</v>
      </c>
      <c r="AT49">
        <v>79353.259999999995</v>
      </c>
      <c r="AU49">
        <v>0</v>
      </c>
      <c r="AV49">
        <v>35436</v>
      </c>
      <c r="AW49">
        <v>6075042.9299999997</v>
      </c>
      <c r="AX49">
        <v>388788.27</v>
      </c>
      <c r="AY49">
        <v>87217.7</v>
      </c>
      <c r="AZ49">
        <v>230785.44</v>
      </c>
      <c r="BA49">
        <v>22521.58</v>
      </c>
      <c r="BB49">
        <v>416814.04</v>
      </c>
      <c r="BC49">
        <v>145033.94</v>
      </c>
      <c r="BD49">
        <v>298653.01</v>
      </c>
      <c r="BE49">
        <v>189830</v>
      </c>
      <c r="BI49">
        <v>6929491</v>
      </c>
      <c r="BJ49">
        <v>700004</v>
      </c>
      <c r="BK49">
        <v>186633.25</v>
      </c>
      <c r="BL49">
        <v>1517288.27</v>
      </c>
      <c r="BM49">
        <v>65950.75</v>
      </c>
      <c r="BN49">
        <v>1026993</v>
      </c>
      <c r="BO49">
        <v>62571.33</v>
      </c>
      <c r="BP49">
        <v>171796</v>
      </c>
    </row>
    <row r="50" spans="1:68" ht="26.25">
      <c r="A50" s="121">
        <v>1</v>
      </c>
      <c r="B50" s="122" t="s">
        <v>903</v>
      </c>
      <c r="C50" s="123" t="s">
        <v>57</v>
      </c>
      <c r="D50" s="123" t="s">
        <v>906</v>
      </c>
      <c r="E50" s="124" t="s">
        <v>952</v>
      </c>
      <c r="F50" s="122" t="s">
        <v>1012</v>
      </c>
      <c r="G50" s="312"/>
      <c r="H50" s="78">
        <v>3.7</v>
      </c>
      <c r="I50" s="122"/>
      <c r="J50" s="122"/>
      <c r="K50" s="139" t="s">
        <v>1013</v>
      </c>
      <c r="L50" s="248">
        <v>1102050101.303</v>
      </c>
      <c r="M50" s="138" t="s">
        <v>1016</v>
      </c>
      <c r="N50" s="261">
        <f t="shared" si="0"/>
        <v>0</v>
      </c>
      <c r="O50">
        <v>29014.25</v>
      </c>
      <c r="P50">
        <v>1379</v>
      </c>
      <c r="U50">
        <v>116287.5</v>
      </c>
      <c r="V50">
        <v>109841</v>
      </c>
      <c r="X50">
        <v>37306.75</v>
      </c>
      <c r="Y50">
        <v>19264</v>
      </c>
      <c r="Z50">
        <v>13460</v>
      </c>
      <c r="AB50">
        <v>10617</v>
      </c>
      <c r="AC50">
        <v>16221.5</v>
      </c>
      <c r="AD50">
        <v>49572</v>
      </c>
      <c r="AI50">
        <v>2356562.5</v>
      </c>
      <c r="AL50">
        <v>102750</v>
      </c>
      <c r="AO50">
        <v>28896.26</v>
      </c>
      <c r="AP50">
        <v>190098.5</v>
      </c>
      <c r="AR50">
        <v>114465.25</v>
      </c>
      <c r="AS50">
        <v>3720.68</v>
      </c>
      <c r="AT50">
        <v>20484.45</v>
      </c>
      <c r="AU50">
        <v>646</v>
      </c>
      <c r="AW50">
        <v>4925.5</v>
      </c>
      <c r="AX50">
        <v>4710</v>
      </c>
      <c r="AZ50">
        <v>50547</v>
      </c>
      <c r="BA50">
        <v>36577.5</v>
      </c>
      <c r="BB50">
        <v>78763</v>
      </c>
      <c r="BC50">
        <v>156981</v>
      </c>
      <c r="BD50">
        <v>1538</v>
      </c>
      <c r="BE50">
        <v>8946.5</v>
      </c>
      <c r="BF50">
        <v>42374.25</v>
      </c>
      <c r="BH50">
        <v>31366</v>
      </c>
      <c r="BI50">
        <v>67002.75</v>
      </c>
      <c r="BJ50">
        <v>21913</v>
      </c>
      <c r="BK50">
        <v>9027.5</v>
      </c>
      <c r="BM50">
        <v>67663</v>
      </c>
      <c r="BN50">
        <v>27039.38</v>
      </c>
      <c r="BO50">
        <v>684434.4</v>
      </c>
    </row>
    <row r="51" spans="1:68" ht="26.25">
      <c r="A51" s="121">
        <v>1</v>
      </c>
      <c r="B51" s="122" t="s">
        <v>903</v>
      </c>
      <c r="C51" s="123" t="s">
        <v>57</v>
      </c>
      <c r="D51" s="123" t="s">
        <v>906</v>
      </c>
      <c r="E51" s="124" t="s">
        <v>952</v>
      </c>
      <c r="F51" s="122" t="s">
        <v>1012</v>
      </c>
      <c r="G51" s="312"/>
      <c r="H51" s="78">
        <v>3.7</v>
      </c>
      <c r="I51" s="122"/>
      <c r="J51" s="122"/>
      <c r="K51" s="139" t="s">
        <v>1013</v>
      </c>
      <c r="L51" s="248">
        <v>1102050101.3039999</v>
      </c>
      <c r="M51" s="138" t="s">
        <v>1017</v>
      </c>
      <c r="N51" s="261">
        <f t="shared" si="0"/>
        <v>0</v>
      </c>
      <c r="O51">
        <v>7671881.4699999997</v>
      </c>
      <c r="P51">
        <v>36187</v>
      </c>
      <c r="Q51">
        <v>6813912.5</v>
      </c>
      <c r="R51">
        <v>14140551.6</v>
      </c>
      <c r="T51">
        <v>29659</v>
      </c>
      <c r="U51">
        <v>6029719.9000000004</v>
      </c>
      <c r="V51">
        <v>1839496</v>
      </c>
      <c r="X51">
        <v>4266212.8</v>
      </c>
      <c r="Y51">
        <v>4630676</v>
      </c>
      <c r="Z51">
        <v>17614</v>
      </c>
      <c r="AC51">
        <v>97784.75</v>
      </c>
      <c r="AD51">
        <v>2928167.75</v>
      </c>
      <c r="AE51">
        <v>156464</v>
      </c>
      <c r="AI51">
        <v>5738576.6799999997</v>
      </c>
      <c r="AJ51">
        <v>2393799.1</v>
      </c>
      <c r="AP51">
        <v>33935</v>
      </c>
      <c r="AQ51">
        <v>30623</v>
      </c>
      <c r="AS51">
        <v>10539162.800000001</v>
      </c>
      <c r="AT51">
        <v>6128625.0999999996</v>
      </c>
      <c r="AU51">
        <v>300</v>
      </c>
      <c r="AW51">
        <v>42683.03</v>
      </c>
      <c r="AX51">
        <v>15642770</v>
      </c>
      <c r="AY51">
        <v>3427077.55</v>
      </c>
      <c r="AZ51">
        <v>5356633.3</v>
      </c>
      <c r="BA51">
        <v>8095333.5</v>
      </c>
      <c r="BB51">
        <v>9135126</v>
      </c>
      <c r="BC51">
        <v>6630065.7400000002</v>
      </c>
      <c r="BD51">
        <v>19831</v>
      </c>
      <c r="BE51">
        <v>7706521</v>
      </c>
      <c r="BI51">
        <v>10563232.75</v>
      </c>
      <c r="BK51">
        <v>4958089.4000000004</v>
      </c>
      <c r="BM51">
        <v>651277.5</v>
      </c>
      <c r="BN51">
        <v>8367391.3799999999</v>
      </c>
      <c r="BO51">
        <v>3807960.25</v>
      </c>
      <c r="BP51">
        <v>1000201.5</v>
      </c>
    </row>
    <row r="52" spans="1:68" ht="26.25">
      <c r="A52" s="121">
        <v>1</v>
      </c>
      <c r="B52" s="122" t="s">
        <v>903</v>
      </c>
      <c r="C52" s="123" t="s">
        <v>57</v>
      </c>
      <c r="D52" s="123" t="s">
        <v>906</v>
      </c>
      <c r="E52" s="124" t="s">
        <v>952</v>
      </c>
      <c r="F52" s="122" t="s">
        <v>1012</v>
      </c>
      <c r="G52" s="312"/>
      <c r="H52" s="78">
        <v>3.7</v>
      </c>
      <c r="I52" s="122"/>
      <c r="J52" s="122"/>
      <c r="K52" s="139" t="s">
        <v>1013</v>
      </c>
      <c r="L52" s="248">
        <v>1102050101.3069999</v>
      </c>
      <c r="M52" s="138" t="s">
        <v>1018</v>
      </c>
      <c r="N52" s="261">
        <f t="shared" si="0"/>
        <v>354332.5</v>
      </c>
      <c r="O52">
        <v>1400293.7</v>
      </c>
      <c r="P52">
        <v>6112</v>
      </c>
      <c r="Q52">
        <v>2500</v>
      </c>
      <c r="R52">
        <v>116419</v>
      </c>
      <c r="S52">
        <v>69646</v>
      </c>
      <c r="T52">
        <v>93280</v>
      </c>
      <c r="U52">
        <v>99491.5</v>
      </c>
      <c r="V52">
        <v>52183</v>
      </c>
      <c r="W52">
        <v>42370.5</v>
      </c>
      <c r="X52">
        <v>8339.9599999999991</v>
      </c>
      <c r="Y52">
        <v>8510.5</v>
      </c>
      <c r="Z52">
        <v>13751</v>
      </c>
      <c r="AA52">
        <v>354332.5</v>
      </c>
      <c r="AB52">
        <v>28942</v>
      </c>
      <c r="AC52">
        <v>3272.5</v>
      </c>
      <c r="AD52">
        <v>8536</v>
      </c>
      <c r="AE52">
        <v>20336</v>
      </c>
      <c r="AF52">
        <v>32886</v>
      </c>
      <c r="AG52">
        <v>3256.5</v>
      </c>
      <c r="AH52">
        <v>2050</v>
      </c>
      <c r="AI52">
        <v>385913</v>
      </c>
      <c r="AJ52">
        <v>44620</v>
      </c>
      <c r="AK52">
        <v>4409684.4000000004</v>
      </c>
      <c r="AL52">
        <v>6651</v>
      </c>
      <c r="AM52">
        <v>14846</v>
      </c>
      <c r="AN52">
        <v>68233.5</v>
      </c>
      <c r="AO52">
        <v>2908981.05</v>
      </c>
      <c r="AP52">
        <v>32642.5</v>
      </c>
      <c r="AQ52">
        <v>146233</v>
      </c>
      <c r="AR52">
        <v>64819</v>
      </c>
      <c r="AS52">
        <v>111927.43</v>
      </c>
      <c r="AT52">
        <v>10123</v>
      </c>
      <c r="AU52">
        <v>14602</v>
      </c>
      <c r="AV52">
        <v>2262</v>
      </c>
      <c r="AW52">
        <v>168818.75</v>
      </c>
      <c r="AX52">
        <v>4780</v>
      </c>
      <c r="AY52">
        <v>1637</v>
      </c>
      <c r="AZ52">
        <v>14515</v>
      </c>
      <c r="BA52">
        <v>37123</v>
      </c>
      <c r="BB52">
        <v>90479</v>
      </c>
      <c r="BC52">
        <v>49629.25</v>
      </c>
      <c r="BD52">
        <v>11460</v>
      </c>
      <c r="BE52">
        <v>4562.25</v>
      </c>
      <c r="BF52">
        <v>35872.400000000001</v>
      </c>
      <c r="BG52">
        <v>24309</v>
      </c>
      <c r="BH52">
        <v>13132</v>
      </c>
      <c r="BI52">
        <v>706285.6</v>
      </c>
      <c r="BJ52">
        <v>16561</v>
      </c>
      <c r="BK52">
        <v>19866.25</v>
      </c>
      <c r="BL52">
        <v>984</v>
      </c>
      <c r="BM52">
        <v>3178</v>
      </c>
      <c r="BN52">
        <v>9616.25</v>
      </c>
      <c r="BP52">
        <v>9450.75</v>
      </c>
    </row>
    <row r="53" spans="1:68" ht="26.25">
      <c r="A53" s="121">
        <v>1</v>
      </c>
      <c r="B53" s="122" t="s">
        <v>903</v>
      </c>
      <c r="C53" s="123" t="s">
        <v>57</v>
      </c>
      <c r="D53" s="123" t="s">
        <v>906</v>
      </c>
      <c r="E53" s="124" t="s">
        <v>952</v>
      </c>
      <c r="F53" s="122" t="s">
        <v>1012</v>
      </c>
      <c r="G53" s="312"/>
      <c r="H53" s="78">
        <v>3.7</v>
      </c>
      <c r="I53" s="122"/>
      <c r="J53" s="122"/>
      <c r="K53" s="139" t="s">
        <v>1013</v>
      </c>
      <c r="L53" s="248">
        <v>1102050101.3080001</v>
      </c>
      <c r="M53" s="138" t="s">
        <v>1019</v>
      </c>
      <c r="N53" s="261">
        <f t="shared" si="0"/>
        <v>344186.1</v>
      </c>
      <c r="O53">
        <v>0</v>
      </c>
      <c r="Q53">
        <v>12738</v>
      </c>
      <c r="R53">
        <v>1239598</v>
      </c>
      <c r="S53">
        <v>12388549</v>
      </c>
      <c r="T53">
        <v>59096</v>
      </c>
      <c r="U53">
        <v>27065.5</v>
      </c>
      <c r="V53">
        <v>5698</v>
      </c>
      <c r="W53">
        <v>2818598</v>
      </c>
      <c r="Y53">
        <v>36013.5</v>
      </c>
      <c r="Z53">
        <v>97989</v>
      </c>
      <c r="AA53">
        <v>344186.1</v>
      </c>
      <c r="AB53">
        <v>326179</v>
      </c>
      <c r="AE53">
        <v>18556</v>
      </c>
      <c r="AF53">
        <v>115403</v>
      </c>
      <c r="AI53">
        <v>1340231.7</v>
      </c>
      <c r="AK53">
        <v>26293</v>
      </c>
      <c r="AL53">
        <v>9992.5</v>
      </c>
      <c r="AM53">
        <v>37957.5</v>
      </c>
      <c r="AN53">
        <v>109046</v>
      </c>
      <c r="AP53">
        <v>2018</v>
      </c>
      <c r="AQ53">
        <v>192019.75</v>
      </c>
      <c r="AR53">
        <v>14758</v>
      </c>
      <c r="AU53">
        <v>18791</v>
      </c>
      <c r="AW53">
        <v>200171.25</v>
      </c>
      <c r="AY53">
        <v>90837.5</v>
      </c>
      <c r="BA53">
        <v>628115.5</v>
      </c>
      <c r="BB53">
        <v>5236</v>
      </c>
      <c r="BD53">
        <v>871.75</v>
      </c>
      <c r="BI53">
        <v>256389.75</v>
      </c>
      <c r="BJ53">
        <v>4012911</v>
      </c>
      <c r="BL53">
        <v>11398174.710000001</v>
      </c>
      <c r="BM53">
        <v>679.5</v>
      </c>
      <c r="BP53">
        <v>185435</v>
      </c>
    </row>
    <row r="54" spans="1:68" ht="26.25">
      <c r="A54" s="121">
        <v>1</v>
      </c>
      <c r="B54" s="122" t="s">
        <v>903</v>
      </c>
      <c r="C54" s="123" t="s">
        <v>57</v>
      </c>
      <c r="D54" s="123" t="s">
        <v>906</v>
      </c>
      <c r="E54" s="124" t="s">
        <v>952</v>
      </c>
      <c r="F54" s="122" t="s">
        <v>1012</v>
      </c>
      <c r="G54" s="312"/>
      <c r="H54" s="78">
        <v>3.7</v>
      </c>
      <c r="I54" s="122"/>
      <c r="J54" s="122"/>
      <c r="K54" s="139" t="s">
        <v>1013</v>
      </c>
      <c r="L54" s="249">
        <v>1102050101.309</v>
      </c>
      <c r="M54" s="140" t="s">
        <v>1020</v>
      </c>
      <c r="N54" s="261">
        <f t="shared" si="0"/>
        <v>82340</v>
      </c>
      <c r="Q54">
        <v>11757</v>
      </c>
      <c r="R54">
        <v>41951</v>
      </c>
      <c r="T54">
        <v>17303</v>
      </c>
      <c r="V54">
        <v>15253</v>
      </c>
      <c r="Y54">
        <v>8792</v>
      </c>
      <c r="AA54">
        <v>82340</v>
      </c>
      <c r="AH54">
        <v>1678</v>
      </c>
      <c r="AI54">
        <v>2369500</v>
      </c>
      <c r="AL54">
        <v>11944</v>
      </c>
      <c r="AR54">
        <v>2129657.25</v>
      </c>
      <c r="AU54">
        <v>747</v>
      </c>
      <c r="AW54">
        <v>1279733.75</v>
      </c>
      <c r="BA54">
        <v>115810</v>
      </c>
      <c r="BD54">
        <v>52727.5</v>
      </c>
      <c r="BG54">
        <v>30246</v>
      </c>
      <c r="BI54">
        <v>34688</v>
      </c>
      <c r="BL54">
        <v>49869.31</v>
      </c>
      <c r="BN54">
        <v>40651</v>
      </c>
      <c r="BO54">
        <v>50527.7</v>
      </c>
    </row>
    <row r="55" spans="1:68" ht="26.25">
      <c r="A55" s="121">
        <v>1</v>
      </c>
      <c r="B55" s="122" t="s">
        <v>903</v>
      </c>
      <c r="C55" s="123" t="s">
        <v>57</v>
      </c>
      <c r="D55" s="123" t="s">
        <v>906</v>
      </c>
      <c r="E55" s="124" t="s">
        <v>952</v>
      </c>
      <c r="F55" s="122" t="s">
        <v>1012</v>
      </c>
      <c r="G55" s="312"/>
      <c r="H55" s="78">
        <v>3.7</v>
      </c>
      <c r="I55" s="122"/>
      <c r="J55" s="122"/>
      <c r="K55" s="139" t="s">
        <v>1013</v>
      </c>
      <c r="L55" s="249">
        <v>1102050101.3099999</v>
      </c>
      <c r="M55" s="140" t="s">
        <v>1021</v>
      </c>
      <c r="N55" s="261">
        <f t="shared" si="0"/>
        <v>496996</v>
      </c>
      <c r="O55">
        <v>7032148.3799999999</v>
      </c>
      <c r="Y55">
        <v>0</v>
      </c>
      <c r="AA55">
        <v>496996</v>
      </c>
      <c r="AI55">
        <v>5046351.9000000004</v>
      </c>
      <c r="AL55">
        <v>2394887.5499999998</v>
      </c>
      <c r="AQ55">
        <v>9672</v>
      </c>
      <c r="AU55">
        <v>8017</v>
      </c>
      <c r="AW55">
        <v>6217994.0999999996</v>
      </c>
      <c r="BI55">
        <v>946092</v>
      </c>
      <c r="BN55">
        <v>47332</v>
      </c>
      <c r="BO55">
        <v>425793</v>
      </c>
    </row>
    <row r="56" spans="1:68" ht="26.25">
      <c r="A56" s="121">
        <v>1</v>
      </c>
      <c r="B56" s="122" t="s">
        <v>903</v>
      </c>
      <c r="C56" s="123" t="s">
        <v>57</v>
      </c>
      <c r="D56" s="123" t="s">
        <v>906</v>
      </c>
      <c r="E56" s="124" t="s">
        <v>952</v>
      </c>
      <c r="F56" s="122" t="s">
        <v>1022</v>
      </c>
      <c r="G56" s="312"/>
      <c r="H56" s="78">
        <v>3.5</v>
      </c>
      <c r="I56" s="122"/>
      <c r="J56" s="122"/>
      <c r="K56" s="139" t="s">
        <v>991</v>
      </c>
      <c r="L56" s="248">
        <v>1102050101.401</v>
      </c>
      <c r="M56" s="138" t="s">
        <v>1023</v>
      </c>
      <c r="N56" s="261">
        <f t="shared" si="0"/>
        <v>15047508</v>
      </c>
      <c r="O56">
        <v>6137949.5999999996</v>
      </c>
      <c r="P56">
        <v>174322</v>
      </c>
      <c r="Q56">
        <v>423579</v>
      </c>
      <c r="R56">
        <v>468596</v>
      </c>
      <c r="S56">
        <v>2237173.5</v>
      </c>
      <c r="T56">
        <v>1708972</v>
      </c>
      <c r="U56">
        <v>506742.5</v>
      </c>
      <c r="V56">
        <v>1373095.5</v>
      </c>
      <c r="W56">
        <v>254545</v>
      </c>
      <c r="X56">
        <v>319232</v>
      </c>
      <c r="Y56">
        <v>290699.67</v>
      </c>
      <c r="Z56">
        <v>352475</v>
      </c>
      <c r="AA56">
        <v>15047508</v>
      </c>
      <c r="AB56">
        <v>638274.5</v>
      </c>
      <c r="AC56">
        <v>465022.5</v>
      </c>
      <c r="AD56">
        <v>674081.75</v>
      </c>
      <c r="AE56">
        <v>889413.75</v>
      </c>
      <c r="AF56">
        <v>848108</v>
      </c>
      <c r="AG56">
        <v>216016.5</v>
      </c>
      <c r="AH56">
        <v>153143.69</v>
      </c>
      <c r="AI56">
        <v>18236370.370000001</v>
      </c>
      <c r="AJ56">
        <v>2877515.5</v>
      </c>
      <c r="AK56">
        <v>915286</v>
      </c>
      <c r="AL56">
        <v>291039</v>
      </c>
      <c r="AM56">
        <v>596598.75</v>
      </c>
      <c r="AN56">
        <v>357282</v>
      </c>
      <c r="AO56">
        <v>760385</v>
      </c>
      <c r="AP56">
        <v>162254</v>
      </c>
      <c r="AQ56">
        <v>533271.75</v>
      </c>
      <c r="AR56">
        <v>971583.9</v>
      </c>
      <c r="AS56">
        <v>823162.51</v>
      </c>
      <c r="AT56">
        <v>588781</v>
      </c>
      <c r="AU56">
        <v>277307.45</v>
      </c>
      <c r="AV56">
        <v>565511</v>
      </c>
      <c r="AW56">
        <v>9626391.7599999998</v>
      </c>
      <c r="AX56">
        <v>310799.25</v>
      </c>
      <c r="AY56">
        <v>261463.75</v>
      </c>
      <c r="AZ56">
        <v>2174768</v>
      </c>
      <c r="BA56">
        <v>269389.81</v>
      </c>
      <c r="BB56">
        <v>500282</v>
      </c>
      <c r="BC56">
        <v>391548.52</v>
      </c>
      <c r="BD56">
        <v>2933906.35</v>
      </c>
      <c r="BE56">
        <v>176260.25</v>
      </c>
      <c r="BF56">
        <v>255571.16</v>
      </c>
      <c r="BG56">
        <v>102554</v>
      </c>
      <c r="BH56">
        <v>125682.75</v>
      </c>
      <c r="BI56">
        <v>6915268</v>
      </c>
      <c r="BJ56">
        <v>2397298</v>
      </c>
      <c r="BK56">
        <v>304851.3</v>
      </c>
      <c r="BL56">
        <v>1633535.62</v>
      </c>
      <c r="BM56">
        <v>198600.5</v>
      </c>
      <c r="BN56">
        <v>593061.6</v>
      </c>
      <c r="BO56">
        <v>1147622.55</v>
      </c>
      <c r="BP56">
        <v>602155.5</v>
      </c>
    </row>
    <row r="57" spans="1:68" ht="26.25">
      <c r="A57" s="121">
        <v>1</v>
      </c>
      <c r="B57" s="122" t="s">
        <v>903</v>
      </c>
      <c r="C57" s="123" t="s">
        <v>57</v>
      </c>
      <c r="D57" s="123" t="s">
        <v>906</v>
      </c>
      <c r="E57" s="124" t="s">
        <v>952</v>
      </c>
      <c r="F57" s="122" t="s">
        <v>1024</v>
      </c>
      <c r="G57" s="312"/>
      <c r="H57" s="78" t="s">
        <v>2549</v>
      </c>
      <c r="I57" s="122"/>
      <c r="J57" s="122"/>
      <c r="K57" s="139" t="s">
        <v>991</v>
      </c>
      <c r="L57" s="248">
        <v>1102050101.402</v>
      </c>
      <c r="M57" s="138" t="s">
        <v>1025</v>
      </c>
      <c r="N57" s="261">
        <f t="shared" si="0"/>
        <v>10568287.25</v>
      </c>
      <c r="O57">
        <v>3837270.12</v>
      </c>
      <c r="P57">
        <v>146880.06</v>
      </c>
      <c r="Q57">
        <v>569844.6</v>
      </c>
      <c r="R57">
        <v>607582.06000000006</v>
      </c>
      <c r="S57">
        <v>784397.58</v>
      </c>
      <c r="T57">
        <v>1480423</v>
      </c>
      <c r="U57">
        <v>418513</v>
      </c>
      <c r="V57">
        <v>110757</v>
      </c>
      <c r="W57">
        <v>78407.570000000007</v>
      </c>
      <c r="X57">
        <v>115783.53</v>
      </c>
      <c r="Y57">
        <v>226459.75</v>
      </c>
      <c r="Z57">
        <v>40585</v>
      </c>
      <c r="AA57">
        <v>10568287.25</v>
      </c>
      <c r="AB57">
        <v>244776.58</v>
      </c>
      <c r="AC57">
        <v>134713</v>
      </c>
      <c r="AD57">
        <v>318584</v>
      </c>
      <c r="AE57">
        <v>602092.30000000005</v>
      </c>
      <c r="AF57">
        <v>161444</v>
      </c>
      <c r="AG57">
        <v>37268</v>
      </c>
      <c r="AI57">
        <v>29497026.82</v>
      </c>
      <c r="AJ57">
        <v>613226.5</v>
      </c>
      <c r="AK57">
        <v>689650</v>
      </c>
      <c r="AL57">
        <v>598318</v>
      </c>
      <c r="AM57">
        <v>920074.75</v>
      </c>
      <c r="AN57">
        <v>154653.25</v>
      </c>
      <c r="AO57">
        <v>2189538.2999999998</v>
      </c>
      <c r="AP57">
        <v>649159.94999999995</v>
      </c>
      <c r="AQ57">
        <v>545878.25</v>
      </c>
      <c r="AR57">
        <v>3198836.12</v>
      </c>
      <c r="AS57">
        <v>1197133.67</v>
      </c>
      <c r="AT57">
        <v>849587</v>
      </c>
      <c r="AU57">
        <v>421321.61</v>
      </c>
      <c r="AV57">
        <v>20787</v>
      </c>
      <c r="AW57">
        <v>0</v>
      </c>
      <c r="AX57">
        <v>910812.2</v>
      </c>
      <c r="AY57">
        <v>96009.35</v>
      </c>
      <c r="AZ57">
        <v>4287663.6500000004</v>
      </c>
      <c r="BA57">
        <v>575848.75</v>
      </c>
      <c r="BB57">
        <v>767988</v>
      </c>
      <c r="BC57">
        <v>370644.02</v>
      </c>
      <c r="BD57">
        <v>1359200.75</v>
      </c>
      <c r="BE57">
        <v>268362.75</v>
      </c>
      <c r="BI57">
        <v>13517652</v>
      </c>
      <c r="BJ57">
        <v>675166</v>
      </c>
      <c r="BK57">
        <v>475655.38</v>
      </c>
      <c r="BL57">
        <v>1281056.67</v>
      </c>
      <c r="BM57">
        <v>44279.75</v>
      </c>
      <c r="BN57">
        <v>556164.25</v>
      </c>
      <c r="BO57">
        <v>626386.35</v>
      </c>
      <c r="BP57">
        <v>275332.25</v>
      </c>
    </row>
    <row r="58" spans="1:68" ht="26.25">
      <c r="A58" s="121">
        <v>1</v>
      </c>
      <c r="B58" s="122" t="s">
        <v>903</v>
      </c>
      <c r="C58" s="123" t="s">
        <v>57</v>
      </c>
      <c r="D58" s="123" t="s">
        <v>906</v>
      </c>
      <c r="E58" s="124" t="s">
        <v>952</v>
      </c>
      <c r="F58" s="122" t="s">
        <v>1026</v>
      </c>
      <c r="G58" s="312"/>
      <c r="H58" s="78" t="s">
        <v>2554</v>
      </c>
      <c r="I58" s="122"/>
      <c r="J58" s="122"/>
      <c r="K58" s="141" t="s">
        <v>1027</v>
      </c>
      <c r="L58" s="248">
        <v>1102050101.5009999</v>
      </c>
      <c r="M58" s="138" t="s">
        <v>1028</v>
      </c>
      <c r="N58" s="261">
        <f t="shared" si="0"/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E58">
        <v>0</v>
      </c>
      <c r="AF58">
        <v>0</v>
      </c>
      <c r="AG58">
        <v>0</v>
      </c>
      <c r="AI58">
        <v>0</v>
      </c>
      <c r="AJ58">
        <v>0</v>
      </c>
      <c r="AK58">
        <v>0</v>
      </c>
      <c r="AM58">
        <v>0</v>
      </c>
      <c r="AN58">
        <v>0</v>
      </c>
      <c r="AQ58">
        <v>0</v>
      </c>
      <c r="AS58">
        <v>0</v>
      </c>
      <c r="AU58">
        <v>0</v>
      </c>
      <c r="AY58">
        <v>0</v>
      </c>
      <c r="AZ58">
        <v>5546</v>
      </c>
      <c r="BA58">
        <v>0</v>
      </c>
      <c r="BB58">
        <v>0</v>
      </c>
      <c r="BD58">
        <v>0</v>
      </c>
      <c r="BE58">
        <v>0</v>
      </c>
      <c r="BI58">
        <v>0</v>
      </c>
      <c r="BJ58">
        <v>0</v>
      </c>
      <c r="BK58">
        <v>0</v>
      </c>
      <c r="BM58">
        <v>0</v>
      </c>
      <c r="BN58">
        <v>0</v>
      </c>
      <c r="BO58">
        <v>0</v>
      </c>
      <c r="BP58">
        <v>0</v>
      </c>
    </row>
    <row r="59" spans="1:68" ht="26.25">
      <c r="A59" s="121">
        <v>1</v>
      </c>
      <c r="B59" s="122" t="s">
        <v>903</v>
      </c>
      <c r="C59" s="123" t="s">
        <v>57</v>
      </c>
      <c r="D59" s="123" t="s">
        <v>906</v>
      </c>
      <c r="E59" s="124" t="s">
        <v>952</v>
      </c>
      <c r="F59" s="122" t="s">
        <v>1026</v>
      </c>
      <c r="G59" s="312"/>
      <c r="H59" s="78" t="s">
        <v>2554</v>
      </c>
      <c r="I59" s="122"/>
      <c r="J59" s="122"/>
      <c r="K59" s="141" t="s">
        <v>1027</v>
      </c>
      <c r="L59" s="248">
        <v>1102050101.5020001</v>
      </c>
      <c r="M59" s="138" t="s">
        <v>1029</v>
      </c>
      <c r="N59" s="261">
        <f t="shared" si="0"/>
        <v>0</v>
      </c>
      <c r="O59">
        <v>0</v>
      </c>
      <c r="S59">
        <v>0</v>
      </c>
      <c r="T59">
        <v>0</v>
      </c>
      <c r="U59">
        <v>0</v>
      </c>
      <c r="W59">
        <v>0</v>
      </c>
      <c r="Y59">
        <v>0</v>
      </c>
      <c r="AF59">
        <v>0</v>
      </c>
      <c r="AI59">
        <v>0</v>
      </c>
      <c r="AT59">
        <v>0</v>
      </c>
      <c r="AW59">
        <v>0</v>
      </c>
      <c r="BB59">
        <v>95140</v>
      </c>
      <c r="BC59">
        <v>0</v>
      </c>
      <c r="BI59">
        <v>0</v>
      </c>
      <c r="BJ59">
        <v>0</v>
      </c>
    </row>
    <row r="60" spans="1:68" ht="26.25">
      <c r="A60" s="121">
        <v>1</v>
      </c>
      <c r="B60" s="122" t="s">
        <v>903</v>
      </c>
      <c r="C60" s="123" t="s">
        <v>57</v>
      </c>
      <c r="D60" s="123" t="s">
        <v>906</v>
      </c>
      <c r="E60" s="124" t="s">
        <v>952</v>
      </c>
      <c r="F60" s="122" t="s">
        <v>1026</v>
      </c>
      <c r="G60" s="312"/>
      <c r="H60" s="78" t="s">
        <v>2554</v>
      </c>
      <c r="I60" s="122"/>
      <c r="J60" s="122"/>
      <c r="K60" s="141" t="s">
        <v>1027</v>
      </c>
      <c r="L60" s="248">
        <v>1102050101.503</v>
      </c>
      <c r="M60" s="138" t="s">
        <v>1030</v>
      </c>
      <c r="N60" s="261">
        <f t="shared" si="0"/>
        <v>159939</v>
      </c>
      <c r="O60">
        <v>7740.75</v>
      </c>
      <c r="S60">
        <v>2779</v>
      </c>
      <c r="AA60">
        <v>159939</v>
      </c>
      <c r="AH60">
        <v>297</v>
      </c>
      <c r="AI60">
        <v>136879</v>
      </c>
      <c r="AS60">
        <v>630</v>
      </c>
      <c r="AU60">
        <v>865</v>
      </c>
      <c r="AW60">
        <v>14747</v>
      </c>
      <c r="BO60">
        <v>3065</v>
      </c>
    </row>
    <row r="61" spans="1:68" ht="26.25">
      <c r="A61" s="121">
        <v>1</v>
      </c>
      <c r="B61" s="122" t="s">
        <v>903</v>
      </c>
      <c r="C61" s="123" t="s">
        <v>57</v>
      </c>
      <c r="D61" s="123" t="s">
        <v>906</v>
      </c>
      <c r="E61" s="124" t="s">
        <v>952</v>
      </c>
      <c r="F61" s="122" t="s">
        <v>1026</v>
      </c>
      <c r="G61" s="312"/>
      <c r="H61" s="78" t="s">
        <v>2554</v>
      </c>
      <c r="I61" s="122"/>
      <c r="J61" s="122"/>
      <c r="K61" s="141" t="s">
        <v>1027</v>
      </c>
      <c r="L61" s="248">
        <v>1102050101.5039999</v>
      </c>
      <c r="M61" s="138" t="s">
        <v>1031</v>
      </c>
      <c r="N61" s="261">
        <f t="shared" si="0"/>
        <v>1079567.5900000001</v>
      </c>
      <c r="O61">
        <v>4372802.96</v>
      </c>
      <c r="S61">
        <v>8173.6</v>
      </c>
      <c r="AA61">
        <v>1079567.5900000001</v>
      </c>
      <c r="AI61">
        <v>660237.06999999995</v>
      </c>
      <c r="AW61">
        <v>50658.93</v>
      </c>
      <c r="BB61">
        <v>75095</v>
      </c>
    </row>
    <row r="62" spans="1:68" ht="26.25">
      <c r="A62" s="121">
        <v>1</v>
      </c>
      <c r="B62" s="122" t="s">
        <v>903</v>
      </c>
      <c r="C62" s="123" t="s">
        <v>57</v>
      </c>
      <c r="D62" s="123" t="s">
        <v>906</v>
      </c>
      <c r="E62" s="124" t="s">
        <v>952</v>
      </c>
      <c r="F62" s="122" t="s">
        <v>1026</v>
      </c>
      <c r="G62" s="312"/>
      <c r="H62" s="78" t="s">
        <v>2554</v>
      </c>
      <c r="I62" s="122"/>
      <c r="J62" s="122"/>
      <c r="K62" s="141" t="s">
        <v>1027</v>
      </c>
      <c r="L62" s="248">
        <v>1102050101.5050001</v>
      </c>
      <c r="M62" s="142" t="s">
        <v>1032</v>
      </c>
      <c r="N62" s="261">
        <f t="shared" si="0"/>
        <v>0</v>
      </c>
      <c r="Q62">
        <v>1571.9</v>
      </c>
      <c r="AO62">
        <v>38192.699999999997</v>
      </c>
      <c r="AS62">
        <v>24149.29</v>
      </c>
      <c r="AU62">
        <v>10285</v>
      </c>
      <c r="AW62">
        <v>6945.3</v>
      </c>
    </row>
    <row r="63" spans="1:68" ht="26.25">
      <c r="A63" s="121">
        <v>1</v>
      </c>
      <c r="B63" s="122" t="s">
        <v>903</v>
      </c>
      <c r="C63" s="123" t="s">
        <v>57</v>
      </c>
      <c r="D63" s="123" t="s">
        <v>906</v>
      </c>
      <c r="E63" s="124" t="s">
        <v>952</v>
      </c>
      <c r="F63" s="122" t="s">
        <v>1026</v>
      </c>
      <c r="G63" s="312"/>
      <c r="H63" s="78" t="s">
        <v>2554</v>
      </c>
      <c r="I63" s="122"/>
      <c r="J63" s="122"/>
      <c r="K63" s="141" t="s">
        <v>1027</v>
      </c>
      <c r="L63" s="248">
        <v>1102050101.506</v>
      </c>
      <c r="M63" s="138" t="s">
        <v>1033</v>
      </c>
      <c r="N63" s="261">
        <f t="shared" si="0"/>
        <v>0</v>
      </c>
      <c r="Q63">
        <v>60955</v>
      </c>
      <c r="U63">
        <v>51697</v>
      </c>
      <c r="Y63">
        <v>0</v>
      </c>
      <c r="AI63">
        <v>1108167.3600000001</v>
      </c>
      <c r="AW63">
        <v>61026.58</v>
      </c>
      <c r="BA63">
        <v>86666</v>
      </c>
      <c r="BP63">
        <v>2036</v>
      </c>
    </row>
    <row r="64" spans="1:68" ht="26.25">
      <c r="A64" s="121">
        <v>1</v>
      </c>
      <c r="B64" s="122" t="s">
        <v>903</v>
      </c>
      <c r="C64" s="123" t="s">
        <v>57</v>
      </c>
      <c r="D64" s="123" t="s">
        <v>906</v>
      </c>
      <c r="E64" s="124" t="s">
        <v>952</v>
      </c>
      <c r="F64" s="122" t="s">
        <v>1034</v>
      </c>
      <c r="G64" s="312"/>
      <c r="H64" s="78" t="s">
        <v>2556</v>
      </c>
      <c r="I64" s="122"/>
      <c r="J64" s="122"/>
      <c r="K64" s="125" t="s">
        <v>1035</v>
      </c>
      <c r="L64" s="248">
        <v>1102050101.701</v>
      </c>
      <c r="M64" s="138" t="s">
        <v>1036</v>
      </c>
      <c r="N64" s="261">
        <f t="shared" si="0"/>
        <v>0</v>
      </c>
      <c r="Q64">
        <v>0</v>
      </c>
      <c r="R64">
        <v>0</v>
      </c>
      <c r="U64">
        <v>0</v>
      </c>
      <c r="Y64">
        <v>1607</v>
      </c>
      <c r="Z64">
        <v>4886</v>
      </c>
      <c r="AE64">
        <v>0</v>
      </c>
      <c r="AI64">
        <v>0</v>
      </c>
      <c r="AK64">
        <v>0</v>
      </c>
      <c r="AQ64">
        <v>0</v>
      </c>
      <c r="AS64">
        <v>0</v>
      </c>
      <c r="AY64">
        <v>0</v>
      </c>
      <c r="BM64">
        <v>21237</v>
      </c>
      <c r="BN64">
        <v>39894</v>
      </c>
      <c r="BP64">
        <v>154</v>
      </c>
    </row>
    <row r="65" spans="1:68" ht="26.25">
      <c r="A65" s="121">
        <v>1</v>
      </c>
      <c r="B65" s="122" t="s">
        <v>903</v>
      </c>
      <c r="C65" s="123" t="s">
        <v>57</v>
      </c>
      <c r="D65" s="123" t="s">
        <v>906</v>
      </c>
      <c r="E65" s="124" t="s">
        <v>952</v>
      </c>
      <c r="F65" s="122" t="s">
        <v>1034</v>
      </c>
      <c r="G65" s="312"/>
      <c r="H65" s="78" t="s">
        <v>2556</v>
      </c>
      <c r="I65" s="122"/>
      <c r="J65" s="122"/>
      <c r="K65" s="125" t="s">
        <v>1035</v>
      </c>
      <c r="L65" s="249">
        <v>1102050101.7019999</v>
      </c>
      <c r="M65" s="140" t="s">
        <v>1037</v>
      </c>
      <c r="N65" s="261">
        <f t="shared" si="0"/>
        <v>0</v>
      </c>
      <c r="O65">
        <v>24231.5</v>
      </c>
      <c r="Z65">
        <v>3550</v>
      </c>
      <c r="AI65">
        <v>1556</v>
      </c>
      <c r="AW65">
        <v>1497</v>
      </c>
      <c r="AZ65">
        <v>1967.5</v>
      </c>
      <c r="BF65">
        <v>11227</v>
      </c>
      <c r="BM65">
        <v>720</v>
      </c>
    </row>
    <row r="66" spans="1:68" ht="26.25">
      <c r="A66" s="121">
        <v>1</v>
      </c>
      <c r="B66" s="122" t="s">
        <v>903</v>
      </c>
      <c r="C66" s="123" t="s">
        <v>57</v>
      </c>
      <c r="D66" s="123" t="s">
        <v>906</v>
      </c>
      <c r="E66" s="124" t="s">
        <v>952</v>
      </c>
      <c r="F66" s="122" t="s">
        <v>1034</v>
      </c>
      <c r="G66" s="312"/>
      <c r="H66" s="78" t="s">
        <v>2556</v>
      </c>
      <c r="I66" s="122"/>
      <c r="J66" s="122"/>
      <c r="K66" s="125" t="s">
        <v>1035</v>
      </c>
      <c r="L66" s="249">
        <v>1102050101.7030001</v>
      </c>
      <c r="M66" s="140" t="s">
        <v>1038</v>
      </c>
      <c r="N66" s="261">
        <f t="shared" si="0"/>
        <v>0</v>
      </c>
      <c r="O66">
        <v>64041.69</v>
      </c>
      <c r="P66">
        <v>432.02</v>
      </c>
      <c r="Q66">
        <v>1562.4</v>
      </c>
      <c r="R66">
        <v>1818</v>
      </c>
      <c r="AD66">
        <v>4231.5</v>
      </c>
      <c r="AP66">
        <v>60</v>
      </c>
      <c r="AR66">
        <v>2872.5</v>
      </c>
      <c r="AU66">
        <v>943</v>
      </c>
      <c r="AW66">
        <v>10510</v>
      </c>
      <c r="AZ66">
        <v>2238</v>
      </c>
      <c r="BI66">
        <v>37373.199999999997</v>
      </c>
      <c r="BK66">
        <v>150</v>
      </c>
      <c r="BL66">
        <v>0</v>
      </c>
      <c r="BM66">
        <v>500</v>
      </c>
      <c r="BN66">
        <v>215</v>
      </c>
    </row>
    <row r="67" spans="1:68" ht="26.25">
      <c r="A67" s="121">
        <v>1</v>
      </c>
      <c r="B67" s="122" t="s">
        <v>903</v>
      </c>
      <c r="C67" s="123" t="s">
        <v>57</v>
      </c>
      <c r="D67" s="123" t="s">
        <v>906</v>
      </c>
      <c r="E67" s="124" t="s">
        <v>952</v>
      </c>
      <c r="F67" s="122" t="s">
        <v>1034</v>
      </c>
      <c r="G67" s="312"/>
      <c r="H67" s="78" t="s">
        <v>2556</v>
      </c>
      <c r="I67" s="122"/>
      <c r="J67" s="122"/>
      <c r="K67" s="125" t="s">
        <v>1035</v>
      </c>
      <c r="L67" s="249">
        <v>1102050101.704</v>
      </c>
      <c r="M67" s="140" t="s">
        <v>1039</v>
      </c>
      <c r="N67" s="261">
        <f t="shared" si="0"/>
        <v>0</v>
      </c>
      <c r="O67">
        <v>1026728.75</v>
      </c>
      <c r="P67">
        <v>11920</v>
      </c>
      <c r="R67">
        <v>540425.18000000005</v>
      </c>
      <c r="T67">
        <v>62771</v>
      </c>
      <c r="U67">
        <v>12574</v>
      </c>
      <c r="X67">
        <v>285414</v>
      </c>
      <c r="Y67">
        <v>414349</v>
      </c>
      <c r="AF67">
        <v>3287</v>
      </c>
      <c r="AI67">
        <v>5229446.6399999997</v>
      </c>
      <c r="AK67">
        <v>89452</v>
      </c>
      <c r="AR67">
        <v>5820.25</v>
      </c>
      <c r="AS67">
        <v>125110</v>
      </c>
      <c r="AW67">
        <v>75076.72</v>
      </c>
      <c r="AX67">
        <v>456113</v>
      </c>
      <c r="AY67">
        <v>0</v>
      </c>
      <c r="BI67">
        <v>65430</v>
      </c>
      <c r="BJ67">
        <v>3493</v>
      </c>
      <c r="BK67">
        <v>16492.5</v>
      </c>
      <c r="BL67">
        <v>0</v>
      </c>
      <c r="BN67">
        <v>7824</v>
      </c>
      <c r="BP67">
        <v>0</v>
      </c>
    </row>
    <row r="68" spans="1:68" ht="26.25">
      <c r="A68" s="121">
        <v>1</v>
      </c>
      <c r="B68" s="122" t="s">
        <v>903</v>
      </c>
      <c r="C68" s="123" t="s">
        <v>57</v>
      </c>
      <c r="D68" s="123" t="s">
        <v>906</v>
      </c>
      <c r="E68" s="124" t="s">
        <v>952</v>
      </c>
      <c r="F68" s="122"/>
      <c r="G68" s="312"/>
      <c r="H68" s="78" t="s">
        <v>2555</v>
      </c>
      <c r="I68" s="122"/>
      <c r="J68" s="122"/>
      <c r="K68" s="125" t="s">
        <v>988</v>
      </c>
      <c r="L68" s="248">
        <v>1102050102.102</v>
      </c>
      <c r="M68" s="138" t="s">
        <v>1040</v>
      </c>
      <c r="N68" s="261">
        <f t="shared" ref="N68:N131" si="1">SUMIF($O$1:$BP$1,$N$1,$O68:$BP68)</f>
        <v>0</v>
      </c>
      <c r="AW68">
        <v>183788.4</v>
      </c>
      <c r="AZ68">
        <v>25740</v>
      </c>
    </row>
    <row r="69" spans="1:68" ht="26.25">
      <c r="A69" s="121">
        <v>1</v>
      </c>
      <c r="B69" s="122" t="s">
        <v>903</v>
      </c>
      <c r="C69" s="123" t="s">
        <v>57</v>
      </c>
      <c r="D69" s="123" t="s">
        <v>906</v>
      </c>
      <c r="E69" s="124" t="s">
        <v>952</v>
      </c>
      <c r="F69" s="122"/>
      <c r="G69" s="312"/>
      <c r="H69" s="78" t="s">
        <v>2555</v>
      </c>
      <c r="I69" s="122"/>
      <c r="J69" s="122"/>
      <c r="K69" s="125" t="s">
        <v>988</v>
      </c>
      <c r="L69" s="248">
        <v>1102050102.1029999</v>
      </c>
      <c r="M69" s="138" t="s">
        <v>1041</v>
      </c>
      <c r="N69" s="261">
        <f t="shared" si="1"/>
        <v>0</v>
      </c>
      <c r="O69">
        <v>110155</v>
      </c>
      <c r="U69">
        <v>59290</v>
      </c>
      <c r="Y69">
        <v>3920</v>
      </c>
      <c r="AI69">
        <v>41615</v>
      </c>
      <c r="AN69">
        <v>3190</v>
      </c>
      <c r="AS69">
        <v>0</v>
      </c>
      <c r="AW69">
        <v>3945</v>
      </c>
      <c r="AZ69">
        <v>4020</v>
      </c>
      <c r="BD69">
        <v>3920</v>
      </c>
      <c r="BI69">
        <v>430</v>
      </c>
    </row>
    <row r="70" spans="1:68" ht="26.25">
      <c r="A70" s="121">
        <v>1</v>
      </c>
      <c r="B70" s="122" t="s">
        <v>903</v>
      </c>
      <c r="C70" s="123" t="s">
        <v>57</v>
      </c>
      <c r="D70" s="123" t="s">
        <v>906</v>
      </c>
      <c r="E70" s="124" t="s">
        <v>952</v>
      </c>
      <c r="F70" s="122"/>
      <c r="G70" s="312"/>
      <c r="H70" s="78" t="s">
        <v>2555</v>
      </c>
      <c r="I70" s="122"/>
      <c r="J70" s="122"/>
      <c r="K70" s="125" t="s">
        <v>988</v>
      </c>
      <c r="L70" s="248">
        <v>1102050102.1040001</v>
      </c>
      <c r="M70" s="138" t="s">
        <v>1042</v>
      </c>
      <c r="N70" s="261">
        <f t="shared" si="1"/>
        <v>0</v>
      </c>
      <c r="O70">
        <v>80107.5</v>
      </c>
      <c r="AI70">
        <v>82060</v>
      </c>
    </row>
    <row r="71" spans="1:68" ht="26.25">
      <c r="A71" s="121">
        <v>1</v>
      </c>
      <c r="B71" s="122" t="s">
        <v>903</v>
      </c>
      <c r="C71" s="123" t="s">
        <v>57</v>
      </c>
      <c r="D71" s="123" t="s">
        <v>906</v>
      </c>
      <c r="E71" s="124" t="s">
        <v>952</v>
      </c>
      <c r="F71" s="122"/>
      <c r="G71" s="312"/>
      <c r="H71" s="78" t="s">
        <v>2555</v>
      </c>
      <c r="I71" s="122"/>
      <c r="J71" s="122"/>
      <c r="K71" s="135" t="s">
        <v>980</v>
      </c>
      <c r="L71" s="248">
        <v>1102050102.105</v>
      </c>
      <c r="M71" s="138" t="s">
        <v>1043</v>
      </c>
      <c r="N71" s="261">
        <f t="shared" si="1"/>
        <v>0</v>
      </c>
    </row>
    <row r="72" spans="1:68" ht="26.25">
      <c r="A72" s="121">
        <v>1</v>
      </c>
      <c r="B72" s="122" t="s">
        <v>903</v>
      </c>
      <c r="C72" s="123" t="s">
        <v>57</v>
      </c>
      <c r="D72" s="123" t="s">
        <v>906</v>
      </c>
      <c r="E72" s="124" t="s">
        <v>952</v>
      </c>
      <c r="F72" s="122" t="s">
        <v>1044</v>
      </c>
      <c r="G72" s="312"/>
      <c r="H72" s="78" t="s">
        <v>2555</v>
      </c>
      <c r="I72" s="122"/>
      <c r="J72" s="122"/>
      <c r="K72" s="125" t="s">
        <v>988</v>
      </c>
      <c r="L72" s="249">
        <v>1102050102.1059999</v>
      </c>
      <c r="M72" s="140" t="s">
        <v>1045</v>
      </c>
      <c r="N72" s="261">
        <f t="shared" si="1"/>
        <v>0</v>
      </c>
      <c r="O72">
        <v>117344.5</v>
      </c>
      <c r="P72">
        <v>180799</v>
      </c>
      <c r="Q72">
        <v>337724</v>
      </c>
      <c r="R72">
        <v>370450</v>
      </c>
      <c r="S72">
        <v>332171</v>
      </c>
      <c r="T72">
        <v>226812</v>
      </c>
      <c r="U72">
        <v>286998.5</v>
      </c>
      <c r="V72">
        <v>269462</v>
      </c>
      <c r="W72">
        <v>76292</v>
      </c>
      <c r="X72">
        <v>306289</v>
      </c>
      <c r="Y72">
        <v>134556.04999999999</v>
      </c>
      <c r="Z72">
        <v>480609.5</v>
      </c>
      <c r="AC72">
        <v>142056</v>
      </c>
      <c r="AD72">
        <v>2270</v>
      </c>
      <c r="AE72">
        <v>359441.5</v>
      </c>
      <c r="AG72">
        <v>44732</v>
      </c>
      <c r="AH72">
        <v>3543</v>
      </c>
      <c r="AI72">
        <v>471868</v>
      </c>
      <c r="AJ72">
        <v>11601</v>
      </c>
      <c r="AN72">
        <v>134202</v>
      </c>
      <c r="AR72">
        <v>466313.5</v>
      </c>
      <c r="AT72">
        <v>39854</v>
      </c>
      <c r="AW72">
        <v>2966</v>
      </c>
      <c r="AY72">
        <v>109454.75</v>
      </c>
      <c r="BA72">
        <v>109198</v>
      </c>
      <c r="BB72">
        <v>0</v>
      </c>
      <c r="BC72">
        <v>320886.40000000002</v>
      </c>
      <c r="BE72">
        <v>0</v>
      </c>
      <c r="BF72">
        <v>22524.5</v>
      </c>
      <c r="BG72">
        <v>154468</v>
      </c>
      <c r="BH72">
        <v>87547</v>
      </c>
      <c r="BI72">
        <v>837616.75</v>
      </c>
      <c r="BJ72">
        <v>454672</v>
      </c>
      <c r="BK72">
        <v>33305</v>
      </c>
      <c r="BL72">
        <v>1300799</v>
      </c>
      <c r="BM72">
        <v>27503.75</v>
      </c>
      <c r="BN72">
        <v>533667.80000000005</v>
      </c>
      <c r="BO72">
        <v>415317</v>
      </c>
      <c r="BP72">
        <v>185801.35</v>
      </c>
    </row>
    <row r="73" spans="1:68" ht="26.25">
      <c r="A73" s="121">
        <v>1</v>
      </c>
      <c r="B73" s="122" t="s">
        <v>903</v>
      </c>
      <c r="C73" s="123" t="s">
        <v>57</v>
      </c>
      <c r="D73" s="123" t="s">
        <v>906</v>
      </c>
      <c r="E73" s="124" t="s">
        <v>952</v>
      </c>
      <c r="F73" s="122" t="s">
        <v>1044</v>
      </c>
      <c r="G73" s="312"/>
      <c r="H73" s="78" t="s">
        <v>2555</v>
      </c>
      <c r="I73" s="122"/>
      <c r="J73" s="122"/>
      <c r="K73" s="125" t="s">
        <v>988</v>
      </c>
      <c r="L73" s="249">
        <v>1102050102.1070001</v>
      </c>
      <c r="M73" s="140" t="s">
        <v>1046</v>
      </c>
      <c r="N73" s="261">
        <f t="shared" si="1"/>
        <v>0</v>
      </c>
      <c r="O73">
        <v>1272600.5</v>
      </c>
      <c r="P73">
        <v>24524</v>
      </c>
      <c r="Q73">
        <v>145917</v>
      </c>
      <c r="R73">
        <v>201627</v>
      </c>
      <c r="S73">
        <v>73023</v>
      </c>
      <c r="T73">
        <v>211579</v>
      </c>
      <c r="U73">
        <v>11636</v>
      </c>
      <c r="V73">
        <v>160504</v>
      </c>
      <c r="W73">
        <v>6003</v>
      </c>
      <c r="X73">
        <v>46491</v>
      </c>
      <c r="Y73">
        <v>129823.5</v>
      </c>
      <c r="Z73">
        <v>164485.42000000001</v>
      </c>
      <c r="AD73">
        <v>0</v>
      </c>
      <c r="AF73">
        <v>23454</v>
      </c>
      <c r="AG73">
        <v>5897.25</v>
      </c>
      <c r="AI73">
        <v>1900444</v>
      </c>
      <c r="AN73">
        <v>106535</v>
      </c>
      <c r="AR73">
        <v>11239.25</v>
      </c>
      <c r="AT73">
        <v>8430</v>
      </c>
      <c r="AW73">
        <v>104801.63</v>
      </c>
      <c r="AX73">
        <v>134850</v>
      </c>
      <c r="AY73">
        <v>33614.25</v>
      </c>
      <c r="BA73">
        <v>0</v>
      </c>
      <c r="BC73">
        <v>368615.5</v>
      </c>
      <c r="BI73">
        <v>1666772.35</v>
      </c>
      <c r="BK73">
        <v>78933</v>
      </c>
      <c r="BL73">
        <v>601399.41</v>
      </c>
      <c r="BM73">
        <v>16484</v>
      </c>
      <c r="BN73">
        <v>136702.31</v>
      </c>
      <c r="BO73">
        <v>304021.09999999998</v>
      </c>
      <c r="BP73">
        <v>21811.5</v>
      </c>
    </row>
    <row r="74" spans="1:68" ht="26.25">
      <c r="A74" s="121">
        <v>1</v>
      </c>
      <c r="B74" s="122" t="s">
        <v>903</v>
      </c>
      <c r="C74" s="123" t="s">
        <v>57</v>
      </c>
      <c r="D74" s="123" t="s">
        <v>906</v>
      </c>
      <c r="E74" s="124" t="s">
        <v>952</v>
      </c>
      <c r="F74" s="122" t="s">
        <v>1047</v>
      </c>
      <c r="G74" s="312"/>
      <c r="H74" s="78">
        <v>3.4</v>
      </c>
      <c r="I74" s="122"/>
      <c r="J74" s="122"/>
      <c r="K74" s="125" t="s">
        <v>1048</v>
      </c>
      <c r="L74" s="248">
        <v>1102050102.108</v>
      </c>
      <c r="M74" s="138" t="s">
        <v>1049</v>
      </c>
      <c r="N74" s="261">
        <f t="shared" si="1"/>
        <v>0</v>
      </c>
      <c r="O74">
        <v>80706</v>
      </c>
      <c r="W74">
        <v>2657</v>
      </c>
      <c r="Y74">
        <v>9098.25</v>
      </c>
      <c r="Z74">
        <v>6328</v>
      </c>
      <c r="AC74">
        <v>10922</v>
      </c>
      <c r="AD74">
        <v>34276.5</v>
      </c>
      <c r="AL74">
        <v>4580</v>
      </c>
      <c r="AR74">
        <v>1150</v>
      </c>
      <c r="BC74">
        <v>105622.5</v>
      </c>
      <c r="BD74">
        <v>530</v>
      </c>
      <c r="BM74">
        <v>25656</v>
      </c>
      <c r="BP74">
        <v>1533</v>
      </c>
    </row>
    <row r="75" spans="1:68" ht="26.25">
      <c r="A75" s="121">
        <v>1</v>
      </c>
      <c r="B75" s="122" t="s">
        <v>903</v>
      </c>
      <c r="C75" s="123" t="s">
        <v>57</v>
      </c>
      <c r="D75" s="123" t="s">
        <v>906</v>
      </c>
      <c r="E75" s="124" t="s">
        <v>952</v>
      </c>
      <c r="F75" s="122" t="s">
        <v>1047</v>
      </c>
      <c r="G75" s="312"/>
      <c r="H75" s="78">
        <v>3.4</v>
      </c>
      <c r="I75" s="122"/>
      <c r="J75" s="122"/>
      <c r="K75" s="125" t="s">
        <v>1048</v>
      </c>
      <c r="L75" s="249">
        <v>1102050102.109</v>
      </c>
      <c r="M75" s="140" t="s">
        <v>1050</v>
      </c>
      <c r="N75" s="261">
        <f t="shared" si="1"/>
        <v>640306.99</v>
      </c>
      <c r="O75">
        <v>1046587.5</v>
      </c>
      <c r="R75">
        <v>123056</v>
      </c>
      <c r="S75">
        <v>11102</v>
      </c>
      <c r="U75">
        <v>14722.5</v>
      </c>
      <c r="V75">
        <v>31982</v>
      </c>
      <c r="Y75">
        <v>138057</v>
      </c>
      <c r="Z75">
        <v>17139</v>
      </c>
      <c r="AA75">
        <v>640306.99</v>
      </c>
      <c r="AC75">
        <v>4302</v>
      </c>
      <c r="AD75">
        <v>228677</v>
      </c>
      <c r="AE75">
        <v>10319</v>
      </c>
      <c r="AI75">
        <v>2639042</v>
      </c>
      <c r="AK75">
        <v>314648</v>
      </c>
      <c r="AL75">
        <v>70391.5</v>
      </c>
      <c r="AM75">
        <v>1733</v>
      </c>
      <c r="AN75">
        <v>6579.25</v>
      </c>
      <c r="AO75">
        <v>133501</v>
      </c>
      <c r="AP75">
        <v>32153</v>
      </c>
      <c r="AQ75">
        <v>44193.5</v>
      </c>
      <c r="AR75">
        <v>42265</v>
      </c>
      <c r="AS75">
        <v>68276.34</v>
      </c>
      <c r="AT75">
        <v>3577</v>
      </c>
      <c r="AW75">
        <v>353715.06</v>
      </c>
      <c r="AY75">
        <v>13270.25</v>
      </c>
      <c r="AZ75">
        <v>1322489.75</v>
      </c>
      <c r="BA75">
        <v>46325</v>
      </c>
      <c r="BB75">
        <v>21029.5</v>
      </c>
      <c r="BC75">
        <v>36047</v>
      </c>
      <c r="BD75">
        <v>138063.5</v>
      </c>
      <c r="BI75">
        <v>917106</v>
      </c>
      <c r="BJ75">
        <v>156332</v>
      </c>
      <c r="BK75">
        <v>343170</v>
      </c>
      <c r="BL75">
        <v>255807</v>
      </c>
      <c r="BM75">
        <v>7551</v>
      </c>
      <c r="BN75">
        <v>76319.039999999994</v>
      </c>
      <c r="BO75">
        <v>215168</v>
      </c>
      <c r="BP75">
        <v>43522</v>
      </c>
    </row>
    <row r="76" spans="1:68" ht="26.25">
      <c r="A76" s="121">
        <v>1</v>
      </c>
      <c r="B76" s="122" t="s">
        <v>903</v>
      </c>
      <c r="C76" s="123" t="s">
        <v>57</v>
      </c>
      <c r="D76" s="123" t="s">
        <v>906</v>
      </c>
      <c r="E76" s="124" t="s">
        <v>952</v>
      </c>
      <c r="F76" s="122" t="s">
        <v>1047</v>
      </c>
      <c r="G76" s="312"/>
      <c r="H76" s="78">
        <v>3.4</v>
      </c>
      <c r="I76" s="122"/>
      <c r="J76" s="122"/>
      <c r="K76" s="125" t="s">
        <v>1048</v>
      </c>
      <c r="L76" s="249">
        <v>1102050102.1099999</v>
      </c>
      <c r="M76" s="136" t="s">
        <v>1051</v>
      </c>
      <c r="N76" s="261">
        <f t="shared" si="1"/>
        <v>1275</v>
      </c>
      <c r="O76">
        <v>0</v>
      </c>
      <c r="U76">
        <v>820</v>
      </c>
      <c r="AA76">
        <v>1275</v>
      </c>
      <c r="AE76">
        <v>823.5</v>
      </c>
      <c r="AW76">
        <v>28884.75</v>
      </c>
      <c r="BJ76">
        <v>65198</v>
      </c>
      <c r="BL76">
        <v>204025.71</v>
      </c>
      <c r="BP76">
        <v>434</v>
      </c>
    </row>
    <row r="77" spans="1:68" ht="26.25">
      <c r="A77" s="121">
        <v>1</v>
      </c>
      <c r="B77" s="122" t="s">
        <v>903</v>
      </c>
      <c r="C77" s="123" t="s">
        <v>57</v>
      </c>
      <c r="D77" s="123" t="s">
        <v>906</v>
      </c>
      <c r="E77" s="124" t="s">
        <v>952</v>
      </c>
      <c r="F77" s="122" t="s">
        <v>1047</v>
      </c>
      <c r="G77" s="312"/>
      <c r="H77" s="78">
        <v>3.4</v>
      </c>
      <c r="I77" s="122"/>
      <c r="J77" s="122"/>
      <c r="K77" s="125" t="s">
        <v>1048</v>
      </c>
      <c r="L77" s="249">
        <v>1102050102.1110001</v>
      </c>
      <c r="M77" s="136" t="s">
        <v>1052</v>
      </c>
      <c r="N77" s="261">
        <f t="shared" si="1"/>
        <v>0</v>
      </c>
      <c r="BJ77">
        <v>0</v>
      </c>
      <c r="BL77">
        <v>533520.73</v>
      </c>
    </row>
    <row r="78" spans="1:68" ht="26.25">
      <c r="A78" s="121">
        <v>1</v>
      </c>
      <c r="B78" s="122" t="s">
        <v>903</v>
      </c>
      <c r="C78" s="123" t="s">
        <v>57</v>
      </c>
      <c r="D78" s="123" t="s">
        <v>906</v>
      </c>
      <c r="E78" s="124" t="s">
        <v>952</v>
      </c>
      <c r="F78" s="122" t="s">
        <v>1001</v>
      </c>
      <c r="G78" s="312"/>
      <c r="H78" s="78">
        <v>3.2</v>
      </c>
      <c r="I78" s="122"/>
      <c r="J78" s="122"/>
      <c r="K78" s="125" t="s">
        <v>997</v>
      </c>
      <c r="L78" s="248">
        <v>1102050102.201</v>
      </c>
      <c r="M78" s="138" t="s">
        <v>1053</v>
      </c>
      <c r="N78" s="261">
        <f t="shared" si="1"/>
        <v>0</v>
      </c>
      <c r="AI78">
        <v>542284</v>
      </c>
      <c r="AK78">
        <v>1365</v>
      </c>
      <c r="AL78">
        <v>4796</v>
      </c>
      <c r="AM78">
        <v>4684.75</v>
      </c>
      <c r="AN78">
        <v>1203.5</v>
      </c>
      <c r="AO78">
        <v>13603</v>
      </c>
      <c r="AP78">
        <v>11203</v>
      </c>
      <c r="AQ78">
        <v>808</v>
      </c>
      <c r="AR78">
        <v>15</v>
      </c>
      <c r="AS78">
        <v>146</v>
      </c>
      <c r="AV78">
        <v>300</v>
      </c>
    </row>
    <row r="79" spans="1:68" ht="26.25">
      <c r="A79" s="121">
        <v>1</v>
      </c>
      <c r="B79" s="122" t="s">
        <v>903</v>
      </c>
      <c r="C79" s="123" t="s">
        <v>57</v>
      </c>
      <c r="D79" s="123" t="s">
        <v>906</v>
      </c>
      <c r="E79" s="124" t="s">
        <v>952</v>
      </c>
      <c r="F79" s="122" t="s">
        <v>1012</v>
      </c>
      <c r="G79" s="312"/>
      <c r="H79" s="78">
        <v>3.7</v>
      </c>
      <c r="I79" s="122"/>
      <c r="J79" s="122"/>
      <c r="K79" s="139" t="s">
        <v>1013</v>
      </c>
      <c r="L79" s="244">
        <v>1102050102.3010001</v>
      </c>
      <c r="M79" s="143" t="s">
        <v>1054</v>
      </c>
      <c r="N79" s="261">
        <f t="shared" si="1"/>
        <v>15790</v>
      </c>
      <c r="AA79">
        <v>15790</v>
      </c>
      <c r="AI79">
        <v>2396287.75</v>
      </c>
      <c r="AN79">
        <v>0</v>
      </c>
      <c r="AP79">
        <v>50</v>
      </c>
    </row>
    <row r="80" spans="1:68" ht="26.25">
      <c r="A80" s="121">
        <v>1</v>
      </c>
      <c r="B80" s="122" t="s">
        <v>903</v>
      </c>
      <c r="C80" s="123" t="s">
        <v>57</v>
      </c>
      <c r="D80" s="123" t="s">
        <v>906</v>
      </c>
      <c r="E80" s="124" t="s">
        <v>952</v>
      </c>
      <c r="F80" s="122" t="s">
        <v>1012</v>
      </c>
      <c r="G80" s="312"/>
      <c r="H80" s="78">
        <v>3.7</v>
      </c>
      <c r="I80" s="122"/>
      <c r="J80" s="122"/>
      <c r="K80" s="139" t="s">
        <v>1013</v>
      </c>
      <c r="L80" s="244">
        <v>1102050102.302</v>
      </c>
      <c r="M80" s="133" t="s">
        <v>1055</v>
      </c>
      <c r="N80" s="261">
        <f t="shared" si="1"/>
        <v>46357.5</v>
      </c>
      <c r="Q80">
        <v>8082</v>
      </c>
      <c r="AA80">
        <v>46357.5</v>
      </c>
      <c r="AI80">
        <v>9603019.1099999994</v>
      </c>
      <c r="AP80">
        <v>5969300.5</v>
      </c>
      <c r="AQ80">
        <v>11873263.25</v>
      </c>
    </row>
    <row r="81" spans="1:68" ht="26.25">
      <c r="A81" s="121">
        <v>1</v>
      </c>
      <c r="B81" s="122" t="s">
        <v>903</v>
      </c>
      <c r="C81" s="123" t="s">
        <v>57</v>
      </c>
      <c r="D81" s="123" t="s">
        <v>906</v>
      </c>
      <c r="E81" s="124" t="s">
        <v>952</v>
      </c>
      <c r="F81" s="122" t="s">
        <v>1056</v>
      </c>
      <c r="G81" s="312"/>
      <c r="H81" s="78">
        <v>3.8</v>
      </c>
      <c r="I81" s="122"/>
      <c r="J81" s="122"/>
      <c r="K81" s="125" t="s">
        <v>1057</v>
      </c>
      <c r="L81" s="249">
        <v>1102050102.602</v>
      </c>
      <c r="M81" s="140" t="s">
        <v>1058</v>
      </c>
      <c r="N81" s="261">
        <f t="shared" si="1"/>
        <v>239225.25</v>
      </c>
      <c r="O81">
        <v>860274.5</v>
      </c>
      <c r="P81">
        <v>47619</v>
      </c>
      <c r="Q81">
        <v>73815</v>
      </c>
      <c r="R81">
        <v>399349</v>
      </c>
      <c r="S81">
        <v>173783</v>
      </c>
      <c r="T81">
        <v>87920</v>
      </c>
      <c r="U81">
        <v>98645.5</v>
      </c>
      <c r="V81">
        <v>103699</v>
      </c>
      <c r="W81">
        <v>13395</v>
      </c>
      <c r="X81">
        <v>25355</v>
      </c>
      <c r="Y81">
        <v>233979</v>
      </c>
      <c r="Z81">
        <v>48272</v>
      </c>
      <c r="AA81">
        <v>239225.25</v>
      </c>
      <c r="AB81">
        <v>458819</v>
      </c>
      <c r="AC81">
        <v>99681</v>
      </c>
      <c r="AD81">
        <v>76157.5</v>
      </c>
      <c r="AE81">
        <v>521738</v>
      </c>
      <c r="AF81">
        <v>303929</v>
      </c>
      <c r="AG81">
        <v>5559.5</v>
      </c>
      <c r="AH81">
        <v>1887</v>
      </c>
      <c r="AI81">
        <v>655</v>
      </c>
      <c r="AJ81">
        <v>396121</v>
      </c>
      <c r="AK81">
        <v>14259</v>
      </c>
      <c r="AL81">
        <v>68253</v>
      </c>
      <c r="AM81">
        <v>7973</v>
      </c>
      <c r="AN81">
        <v>41028.25</v>
      </c>
      <c r="AO81">
        <v>75857</v>
      </c>
      <c r="AP81">
        <v>144246</v>
      </c>
      <c r="AQ81">
        <v>53424</v>
      </c>
      <c r="AR81">
        <v>107362.75</v>
      </c>
      <c r="AS81">
        <v>156080.59</v>
      </c>
      <c r="AT81">
        <v>40480.5</v>
      </c>
      <c r="AU81">
        <v>17890</v>
      </c>
      <c r="AV81">
        <v>81551</v>
      </c>
      <c r="AW81">
        <v>3098</v>
      </c>
      <c r="AX81">
        <v>81952</v>
      </c>
      <c r="AY81">
        <v>280093.25</v>
      </c>
      <c r="AZ81">
        <v>143965</v>
      </c>
      <c r="BA81">
        <v>131863</v>
      </c>
      <c r="BB81">
        <v>28220</v>
      </c>
      <c r="BC81">
        <v>77130</v>
      </c>
      <c r="BD81">
        <v>125188</v>
      </c>
      <c r="BE81">
        <v>51287.56</v>
      </c>
      <c r="BF81">
        <v>29965</v>
      </c>
      <c r="BG81">
        <v>49878</v>
      </c>
      <c r="BH81">
        <v>79732</v>
      </c>
      <c r="BI81">
        <v>301439.5</v>
      </c>
      <c r="BJ81">
        <v>61730</v>
      </c>
      <c r="BK81">
        <v>90851</v>
      </c>
      <c r="BL81">
        <v>746588.27</v>
      </c>
      <c r="BM81">
        <v>75402</v>
      </c>
      <c r="BN81">
        <v>33464.25</v>
      </c>
      <c r="BO81">
        <v>1059514.47</v>
      </c>
      <c r="BP81">
        <v>216928</v>
      </c>
    </row>
    <row r="82" spans="1:68" ht="26.25">
      <c r="A82" s="121">
        <v>1</v>
      </c>
      <c r="B82" s="122" t="s">
        <v>903</v>
      </c>
      <c r="C82" s="123" t="s">
        <v>57</v>
      </c>
      <c r="D82" s="123" t="s">
        <v>906</v>
      </c>
      <c r="E82" s="124" t="s">
        <v>952</v>
      </c>
      <c r="F82" s="122" t="s">
        <v>1056</v>
      </c>
      <c r="G82" s="312"/>
      <c r="H82" s="78">
        <v>3.8</v>
      </c>
      <c r="I82" s="122"/>
      <c r="J82" s="122"/>
      <c r="K82" s="125" t="s">
        <v>1057</v>
      </c>
      <c r="L82" s="248">
        <v>1102050102.6029999</v>
      </c>
      <c r="M82" s="138" t="s">
        <v>1059</v>
      </c>
      <c r="N82" s="261">
        <f t="shared" si="1"/>
        <v>3203139</v>
      </c>
      <c r="O82">
        <v>951465.94</v>
      </c>
      <c r="P82">
        <v>18268</v>
      </c>
      <c r="Q82">
        <v>52274</v>
      </c>
      <c r="R82">
        <v>84716</v>
      </c>
      <c r="S82">
        <v>240533</v>
      </c>
      <c r="T82">
        <v>35719</v>
      </c>
      <c r="U82">
        <v>46574.5</v>
      </c>
      <c r="V82">
        <v>47400</v>
      </c>
      <c r="W82">
        <v>8354</v>
      </c>
      <c r="Y82">
        <v>135362</v>
      </c>
      <c r="Z82">
        <v>48510</v>
      </c>
      <c r="AA82">
        <v>3203139</v>
      </c>
      <c r="AB82">
        <v>237489</v>
      </c>
      <c r="AC82">
        <v>22014.5</v>
      </c>
      <c r="AD82">
        <v>12223.5</v>
      </c>
      <c r="AE82">
        <v>50200</v>
      </c>
      <c r="AF82">
        <v>65363</v>
      </c>
      <c r="AG82">
        <v>10954.5</v>
      </c>
      <c r="AI82">
        <v>803520</v>
      </c>
      <c r="AJ82">
        <v>23553</v>
      </c>
      <c r="AK82">
        <v>6121</v>
      </c>
      <c r="AM82">
        <v>12917</v>
      </c>
      <c r="AN82">
        <v>28591.75</v>
      </c>
      <c r="AO82">
        <v>111654</v>
      </c>
      <c r="AP82">
        <v>18081</v>
      </c>
      <c r="AQ82">
        <v>11767</v>
      </c>
      <c r="AR82">
        <v>33158.75</v>
      </c>
      <c r="AS82">
        <v>113384.15</v>
      </c>
      <c r="AT82">
        <v>6384</v>
      </c>
      <c r="AU82">
        <v>19148</v>
      </c>
      <c r="AV82">
        <v>22084</v>
      </c>
      <c r="AW82">
        <v>385087.75</v>
      </c>
      <c r="AX82">
        <v>42603</v>
      </c>
      <c r="AY82">
        <v>64906.5</v>
      </c>
      <c r="AZ82">
        <v>192594.75</v>
      </c>
      <c r="BA82">
        <v>179503</v>
      </c>
      <c r="BB82">
        <v>23810</v>
      </c>
      <c r="BC82">
        <v>115976</v>
      </c>
      <c r="BD82">
        <v>252777</v>
      </c>
      <c r="BE82">
        <v>15470</v>
      </c>
      <c r="BI82">
        <v>2187503.25</v>
      </c>
      <c r="BJ82">
        <v>51874</v>
      </c>
      <c r="BK82">
        <v>60562</v>
      </c>
      <c r="BL82">
        <v>186945.5</v>
      </c>
      <c r="BM82">
        <v>15461</v>
      </c>
      <c r="BN82">
        <v>83825.13</v>
      </c>
      <c r="BO82">
        <v>204794</v>
      </c>
      <c r="BP82">
        <v>140314.20000000001</v>
      </c>
    </row>
    <row r="83" spans="1:68" ht="26.25">
      <c r="A83" s="121">
        <v>1</v>
      </c>
      <c r="B83" s="122" t="s">
        <v>903</v>
      </c>
      <c r="C83" s="123" t="s">
        <v>57</v>
      </c>
      <c r="D83" s="123" t="s">
        <v>906</v>
      </c>
      <c r="E83" s="124" t="s">
        <v>952</v>
      </c>
      <c r="F83" s="122" t="s">
        <v>1060</v>
      </c>
      <c r="G83" s="312"/>
      <c r="H83" s="78">
        <v>3.6</v>
      </c>
      <c r="I83" s="122"/>
      <c r="J83" s="122"/>
      <c r="K83" s="125" t="s">
        <v>1061</v>
      </c>
      <c r="L83" s="248">
        <v>1102050102.8010001</v>
      </c>
      <c r="M83" s="138" t="s">
        <v>1062</v>
      </c>
      <c r="N83" s="261">
        <f t="shared" si="1"/>
        <v>1526214.5</v>
      </c>
      <c r="O83">
        <v>1366265.51</v>
      </c>
      <c r="P83">
        <v>62662</v>
      </c>
      <c r="Q83">
        <v>129735</v>
      </c>
      <c r="R83">
        <v>98240</v>
      </c>
      <c r="S83">
        <v>764000.57</v>
      </c>
      <c r="T83">
        <v>328825</v>
      </c>
      <c r="U83">
        <v>164143</v>
      </c>
      <c r="V83">
        <v>318124.5</v>
      </c>
      <c r="W83">
        <v>95407</v>
      </c>
      <c r="X83">
        <v>65261</v>
      </c>
      <c r="Y83">
        <v>43680.76</v>
      </c>
      <c r="Z83">
        <v>69217</v>
      </c>
      <c r="AA83">
        <v>1526214.5</v>
      </c>
      <c r="AB83">
        <v>142433</v>
      </c>
      <c r="AC83">
        <v>131843.25</v>
      </c>
      <c r="AD83">
        <v>113112.75</v>
      </c>
      <c r="AE83">
        <v>166284.6</v>
      </c>
      <c r="AF83">
        <v>105314</v>
      </c>
      <c r="AG83">
        <v>27800.25</v>
      </c>
      <c r="AH83">
        <v>25973</v>
      </c>
      <c r="AI83">
        <v>6006907</v>
      </c>
      <c r="AJ83">
        <v>246980.4</v>
      </c>
      <c r="AK83">
        <v>273213</v>
      </c>
      <c r="AL83">
        <v>53429</v>
      </c>
      <c r="AM83">
        <v>143595.75</v>
      </c>
      <c r="AN83">
        <v>62115.75</v>
      </c>
      <c r="AO83">
        <v>83863.03</v>
      </c>
      <c r="AP83">
        <v>145655</v>
      </c>
      <c r="AQ83">
        <v>103405</v>
      </c>
      <c r="AR83">
        <v>703051.87</v>
      </c>
      <c r="AS83">
        <v>182407.43</v>
      </c>
      <c r="AT83">
        <v>80249</v>
      </c>
      <c r="AU83">
        <v>54667.82</v>
      </c>
      <c r="AV83">
        <v>16662</v>
      </c>
      <c r="AW83">
        <v>2763482.02</v>
      </c>
      <c r="AX83">
        <v>56956.5</v>
      </c>
      <c r="AY83">
        <v>78490</v>
      </c>
      <c r="AZ83">
        <v>894566.5</v>
      </c>
      <c r="BA83">
        <v>64708.5</v>
      </c>
      <c r="BB83">
        <v>75497</v>
      </c>
      <c r="BC83">
        <v>94585.43</v>
      </c>
      <c r="BD83">
        <v>282213.92</v>
      </c>
      <c r="BE83">
        <v>50082</v>
      </c>
      <c r="BF83">
        <v>148283.25</v>
      </c>
      <c r="BG83">
        <v>36599</v>
      </c>
      <c r="BH83">
        <v>23330.75</v>
      </c>
      <c r="BI83">
        <v>1560074.5</v>
      </c>
      <c r="BJ83">
        <v>585196</v>
      </c>
      <c r="BK83">
        <v>47678.5</v>
      </c>
      <c r="BL83">
        <v>579599.67000000004</v>
      </c>
      <c r="BM83">
        <v>39477.25</v>
      </c>
      <c r="BN83">
        <v>118663.63</v>
      </c>
      <c r="BO83">
        <v>562964.4</v>
      </c>
      <c r="BP83">
        <v>32345.25</v>
      </c>
    </row>
    <row r="84" spans="1:68" ht="26.25">
      <c r="A84" s="121">
        <v>1</v>
      </c>
      <c r="B84" s="122" t="s">
        <v>903</v>
      </c>
      <c r="C84" s="123" t="s">
        <v>57</v>
      </c>
      <c r="D84" s="123" t="s">
        <v>906</v>
      </c>
      <c r="E84" s="124" t="s">
        <v>952</v>
      </c>
      <c r="F84" s="122" t="s">
        <v>1060</v>
      </c>
      <c r="G84" s="312"/>
      <c r="H84" s="78">
        <v>3.6</v>
      </c>
      <c r="I84" s="122"/>
      <c r="J84" s="122"/>
      <c r="K84" s="125" t="s">
        <v>1061</v>
      </c>
      <c r="L84" s="248">
        <v>1102050102.802</v>
      </c>
      <c r="M84" s="138" t="s">
        <v>1063</v>
      </c>
      <c r="N84" s="261">
        <f t="shared" si="1"/>
        <v>1796032</v>
      </c>
      <c r="O84">
        <v>1579920.81</v>
      </c>
      <c r="P84">
        <v>2306</v>
      </c>
      <c r="Q84">
        <v>11198.19</v>
      </c>
      <c r="R84">
        <v>36002</v>
      </c>
      <c r="S84">
        <v>519301.97</v>
      </c>
      <c r="T84">
        <v>230451</v>
      </c>
      <c r="U84">
        <v>2921</v>
      </c>
      <c r="V84">
        <v>22493</v>
      </c>
      <c r="W84">
        <v>4522</v>
      </c>
      <c r="X84">
        <v>74947</v>
      </c>
      <c r="Z84">
        <v>7919</v>
      </c>
      <c r="AA84">
        <v>1796032</v>
      </c>
      <c r="AB84">
        <v>18012</v>
      </c>
      <c r="AC84">
        <v>5374.75</v>
      </c>
      <c r="AD84">
        <v>12092.75</v>
      </c>
      <c r="AE84">
        <v>11568.75</v>
      </c>
      <c r="AF84">
        <v>46656</v>
      </c>
      <c r="AI84">
        <v>5452516.6100000003</v>
      </c>
      <c r="AJ84">
        <v>88699</v>
      </c>
      <c r="AK84">
        <v>139036</v>
      </c>
      <c r="AL84">
        <v>196716.5</v>
      </c>
      <c r="AM84">
        <v>55544.75</v>
      </c>
      <c r="AO84">
        <v>413250.1</v>
      </c>
      <c r="AP84">
        <v>100508</v>
      </c>
      <c r="AQ84">
        <v>48825.75</v>
      </c>
      <c r="AR84">
        <v>400183.76</v>
      </c>
      <c r="AS84">
        <v>460208.68</v>
      </c>
      <c r="AT84">
        <v>123054</v>
      </c>
      <c r="AU84">
        <v>20739.32</v>
      </c>
      <c r="AW84">
        <v>1057365.0900000001</v>
      </c>
      <c r="AX84">
        <v>30783</v>
      </c>
      <c r="AY84">
        <v>23933.5</v>
      </c>
      <c r="AZ84">
        <v>560126.54</v>
      </c>
      <c r="BA84">
        <v>9145</v>
      </c>
      <c r="BB84">
        <v>0</v>
      </c>
      <c r="BC84">
        <v>462861.83</v>
      </c>
      <c r="BD84">
        <v>1599507.78</v>
      </c>
      <c r="BE84">
        <v>5668</v>
      </c>
      <c r="BI84">
        <v>1374318</v>
      </c>
      <c r="BJ84">
        <v>63274</v>
      </c>
      <c r="BK84">
        <v>4423</v>
      </c>
      <c r="BL84">
        <v>156463.37</v>
      </c>
      <c r="BM84">
        <v>0</v>
      </c>
      <c r="BN84">
        <v>30060.75</v>
      </c>
      <c r="BO84">
        <v>57055.25</v>
      </c>
      <c r="BP84">
        <v>10451.75</v>
      </c>
    </row>
    <row r="85" spans="1:68" ht="26.25">
      <c r="A85" s="121">
        <v>1</v>
      </c>
      <c r="B85" s="122" t="s">
        <v>903</v>
      </c>
      <c r="C85" s="123" t="s">
        <v>57</v>
      </c>
      <c r="D85" s="123" t="s">
        <v>906</v>
      </c>
      <c r="E85" s="124" t="s">
        <v>952</v>
      </c>
      <c r="F85" s="122" t="s">
        <v>1060</v>
      </c>
      <c r="G85" s="312"/>
      <c r="H85" s="78">
        <v>3.6</v>
      </c>
      <c r="I85" s="122"/>
      <c r="J85" s="122"/>
      <c r="K85" s="125" t="s">
        <v>1061</v>
      </c>
      <c r="L85" s="248">
        <v>1102050102.803</v>
      </c>
      <c r="M85" s="138" t="s">
        <v>1064</v>
      </c>
      <c r="N85" s="261">
        <f t="shared" si="1"/>
        <v>28163</v>
      </c>
      <c r="O85">
        <v>814599.9</v>
      </c>
      <c r="P85">
        <v>16815</v>
      </c>
      <c r="Q85">
        <v>4623</v>
      </c>
      <c r="R85">
        <v>23980</v>
      </c>
      <c r="S85">
        <v>39795.5</v>
      </c>
      <c r="U85">
        <v>7874</v>
      </c>
      <c r="V85">
        <v>35475</v>
      </c>
      <c r="W85">
        <v>32037</v>
      </c>
      <c r="X85">
        <v>36103.800000000003</v>
      </c>
      <c r="Y85">
        <v>19992.5</v>
      </c>
      <c r="AA85">
        <v>28163</v>
      </c>
      <c r="AE85">
        <v>22822.35</v>
      </c>
      <c r="AF85">
        <v>17472</v>
      </c>
      <c r="AI85">
        <v>150597.5</v>
      </c>
      <c r="AJ85">
        <v>36497</v>
      </c>
      <c r="AK85">
        <v>70993</v>
      </c>
      <c r="AL85">
        <v>2317</v>
      </c>
      <c r="AM85">
        <v>12921.75</v>
      </c>
      <c r="AO85">
        <v>34305.21</v>
      </c>
      <c r="AP85">
        <v>129256</v>
      </c>
      <c r="AQ85">
        <v>98386</v>
      </c>
      <c r="AR85">
        <v>261243.5</v>
      </c>
      <c r="AS85">
        <v>327074.68</v>
      </c>
      <c r="AT85">
        <v>5845</v>
      </c>
      <c r="AW85">
        <v>211627</v>
      </c>
      <c r="BC85">
        <v>10959.5</v>
      </c>
      <c r="BH85">
        <v>20725.5</v>
      </c>
      <c r="BI85">
        <v>295442</v>
      </c>
      <c r="BK85">
        <v>6706.5</v>
      </c>
      <c r="BN85">
        <v>20336.5</v>
      </c>
    </row>
    <row r="86" spans="1:68" ht="26.25">
      <c r="A86" s="121">
        <v>1</v>
      </c>
      <c r="B86" s="122" t="s">
        <v>903</v>
      </c>
      <c r="C86" s="123" t="s">
        <v>57</v>
      </c>
      <c r="D86" s="123" t="s">
        <v>906</v>
      </c>
      <c r="E86" s="124" t="s">
        <v>952</v>
      </c>
      <c r="F86" s="122" t="s">
        <v>1060</v>
      </c>
      <c r="G86" s="312"/>
      <c r="H86" s="78">
        <v>3.6</v>
      </c>
      <c r="I86" s="122"/>
      <c r="J86" s="122"/>
      <c r="K86" s="125" t="s">
        <v>1061</v>
      </c>
      <c r="L86" s="249">
        <v>1102050102.8039999</v>
      </c>
      <c r="M86" s="140" t="s">
        <v>1065</v>
      </c>
      <c r="N86" s="261">
        <f t="shared" si="1"/>
        <v>692281.5</v>
      </c>
      <c r="O86">
        <v>18714.75</v>
      </c>
      <c r="R86">
        <v>29955</v>
      </c>
      <c r="S86">
        <v>24477</v>
      </c>
      <c r="V86">
        <v>28445</v>
      </c>
      <c r="W86">
        <v>9746</v>
      </c>
      <c r="X86">
        <v>39438.65</v>
      </c>
      <c r="Y86">
        <v>222016.5</v>
      </c>
      <c r="AA86">
        <v>692281.5</v>
      </c>
      <c r="AF86">
        <v>5061</v>
      </c>
      <c r="AI86">
        <v>63414.79</v>
      </c>
      <c r="AK86">
        <v>193443</v>
      </c>
      <c r="AL86">
        <v>4332</v>
      </c>
      <c r="AM86">
        <v>34963</v>
      </c>
      <c r="AO86">
        <v>189093.25</v>
      </c>
      <c r="AP86">
        <v>44953.5</v>
      </c>
      <c r="AQ86">
        <v>68548</v>
      </c>
      <c r="AR86">
        <v>230232.55</v>
      </c>
      <c r="AS86">
        <v>253851.4</v>
      </c>
      <c r="AT86">
        <v>0</v>
      </c>
      <c r="AW86">
        <v>4454.6400000000003</v>
      </c>
      <c r="AX86">
        <v>43756</v>
      </c>
      <c r="BC86">
        <v>39903.25</v>
      </c>
      <c r="BD86">
        <v>0</v>
      </c>
      <c r="BI86">
        <v>159563</v>
      </c>
      <c r="BO86">
        <v>14788</v>
      </c>
    </row>
    <row r="87" spans="1:68" ht="26.25">
      <c r="A87" s="121">
        <v>1</v>
      </c>
      <c r="B87" s="122" t="s">
        <v>903</v>
      </c>
      <c r="C87" s="123" t="s">
        <v>57</v>
      </c>
      <c r="D87" s="123" t="s">
        <v>906</v>
      </c>
      <c r="E87" s="124" t="s">
        <v>952</v>
      </c>
      <c r="F87" s="122"/>
      <c r="G87" s="312"/>
      <c r="H87" s="78">
        <v>5.0999999999999996</v>
      </c>
      <c r="I87" s="122"/>
      <c r="J87" s="122"/>
      <c r="K87" s="135" t="s">
        <v>980</v>
      </c>
      <c r="L87" s="243">
        <v>1102050106.1059999</v>
      </c>
      <c r="M87" s="126" t="s">
        <v>1066</v>
      </c>
      <c r="N87" s="261">
        <f t="shared" si="1"/>
        <v>0</v>
      </c>
      <c r="O87">
        <v>24828375</v>
      </c>
      <c r="Y87">
        <v>27613</v>
      </c>
      <c r="AU87">
        <v>140587.01999999999</v>
      </c>
    </row>
    <row r="88" spans="1:68" ht="26.25">
      <c r="A88" s="121">
        <v>1</v>
      </c>
      <c r="B88" s="122" t="s">
        <v>903</v>
      </c>
      <c r="C88" s="123" t="s">
        <v>57</v>
      </c>
      <c r="D88" s="123" t="s">
        <v>906</v>
      </c>
      <c r="E88" s="124" t="s">
        <v>952</v>
      </c>
      <c r="F88" s="122"/>
      <c r="G88" s="312"/>
      <c r="H88" s="78">
        <v>5.0999999999999996</v>
      </c>
      <c r="I88" s="122"/>
      <c r="J88" s="122"/>
      <c r="K88" s="135" t="s">
        <v>980</v>
      </c>
      <c r="L88" s="242">
        <v>1102050107.1029999</v>
      </c>
      <c r="M88" s="127" t="s">
        <v>1067</v>
      </c>
      <c r="N88" s="261">
        <f t="shared" si="1"/>
        <v>530800</v>
      </c>
      <c r="O88">
        <v>5671785.8300000001</v>
      </c>
      <c r="P88">
        <v>142096.91</v>
      </c>
      <c r="Q88">
        <v>248717.77</v>
      </c>
      <c r="U88">
        <v>695657.61</v>
      </c>
      <c r="V88">
        <v>363896.8</v>
      </c>
      <c r="W88">
        <v>415252.68</v>
      </c>
      <c r="AA88">
        <v>530800</v>
      </c>
      <c r="AD88">
        <v>112600</v>
      </c>
      <c r="AF88">
        <v>924290</v>
      </c>
      <c r="AI88">
        <v>2334900</v>
      </c>
      <c r="AJ88">
        <v>309711.56</v>
      </c>
      <c r="AK88">
        <v>242011.74</v>
      </c>
      <c r="AL88">
        <v>433684.05</v>
      </c>
      <c r="AM88">
        <v>707236.6</v>
      </c>
      <c r="AN88">
        <v>179218.15</v>
      </c>
      <c r="AO88">
        <v>177992</v>
      </c>
      <c r="AP88">
        <v>613688.29</v>
      </c>
      <c r="AQ88">
        <v>81061.960000000006</v>
      </c>
      <c r="AR88">
        <v>244104.88</v>
      </c>
      <c r="AS88">
        <v>776630.26</v>
      </c>
      <c r="AT88">
        <v>799440.99</v>
      </c>
      <c r="AU88">
        <v>222382.18</v>
      </c>
      <c r="AV88">
        <v>44489.47</v>
      </c>
      <c r="AX88">
        <v>480847.82</v>
      </c>
      <c r="BE88">
        <v>0</v>
      </c>
      <c r="BH88">
        <v>76170</v>
      </c>
      <c r="BJ88">
        <v>335030.40999999997</v>
      </c>
      <c r="BK88">
        <v>2040</v>
      </c>
      <c r="BM88">
        <v>1493823.51</v>
      </c>
      <c r="BN88">
        <v>660598.28</v>
      </c>
      <c r="BO88">
        <v>398433.64</v>
      </c>
    </row>
    <row r="89" spans="1:68" ht="26.25">
      <c r="A89" s="121">
        <v>1</v>
      </c>
      <c r="B89" s="122" t="s">
        <v>903</v>
      </c>
      <c r="C89" s="123" t="s">
        <v>57</v>
      </c>
      <c r="D89" s="123" t="s">
        <v>906</v>
      </c>
      <c r="E89" s="124" t="s">
        <v>952</v>
      </c>
      <c r="F89" s="122"/>
      <c r="G89" s="312"/>
      <c r="H89" s="78">
        <v>5.0999999999999996</v>
      </c>
      <c r="I89" s="122"/>
      <c r="J89" s="122"/>
      <c r="K89" s="135" t="s">
        <v>980</v>
      </c>
      <c r="L89" s="243">
        <v>1102050107.1040001</v>
      </c>
      <c r="M89" s="126" t="s">
        <v>1068</v>
      </c>
      <c r="N89" s="261">
        <f t="shared" si="1"/>
        <v>0</v>
      </c>
      <c r="P89">
        <v>506381.88</v>
      </c>
      <c r="Q89">
        <v>2829803.25</v>
      </c>
      <c r="R89">
        <v>1522702.38</v>
      </c>
      <c r="S89">
        <v>2876984.88</v>
      </c>
      <c r="T89">
        <v>2185409.42</v>
      </c>
      <c r="V89">
        <v>1227592</v>
      </c>
      <c r="W89">
        <v>1949382.05</v>
      </c>
      <c r="X89">
        <v>686672.46</v>
      </c>
      <c r="Y89">
        <v>704920.12</v>
      </c>
      <c r="Z89">
        <v>692812.22</v>
      </c>
      <c r="AE89">
        <v>115093.41</v>
      </c>
      <c r="AJ89">
        <v>1226125</v>
      </c>
      <c r="AK89">
        <v>3846946.62</v>
      </c>
      <c r="AL89">
        <v>2923482</v>
      </c>
      <c r="AM89">
        <v>1592000</v>
      </c>
      <c r="AN89">
        <v>1952624.5</v>
      </c>
      <c r="AO89">
        <v>5722062.5</v>
      </c>
      <c r="AP89">
        <v>3780687.5</v>
      </c>
      <c r="AQ89">
        <v>5616250</v>
      </c>
      <c r="AR89">
        <v>28000</v>
      </c>
      <c r="AS89">
        <v>4701070</v>
      </c>
      <c r="AT89">
        <v>1948069.44</v>
      </c>
      <c r="AU89">
        <v>10000</v>
      </c>
      <c r="AV89">
        <v>886875</v>
      </c>
      <c r="AX89">
        <v>2053404.4</v>
      </c>
      <c r="BD89">
        <v>798000</v>
      </c>
      <c r="BE89">
        <v>3123983.3</v>
      </c>
      <c r="BF89">
        <v>1963751.2</v>
      </c>
      <c r="BG89">
        <v>2312650.4</v>
      </c>
      <c r="BH89">
        <v>1061375</v>
      </c>
      <c r="BL89">
        <v>243000</v>
      </c>
      <c r="BM89">
        <v>0</v>
      </c>
    </row>
    <row r="90" spans="1:68" ht="26.25">
      <c r="A90" s="121">
        <v>1</v>
      </c>
      <c r="B90" s="122" t="s">
        <v>903</v>
      </c>
      <c r="C90" s="123" t="s">
        <v>57</v>
      </c>
      <c r="D90" s="123" t="s">
        <v>906</v>
      </c>
      <c r="E90" s="124" t="s">
        <v>952</v>
      </c>
      <c r="F90" s="122" t="s">
        <v>1022</v>
      </c>
      <c r="G90" s="312"/>
      <c r="H90" s="78">
        <v>5.0999999999999996</v>
      </c>
      <c r="I90" s="122"/>
      <c r="J90" s="122"/>
      <c r="K90" s="135" t="s">
        <v>980</v>
      </c>
      <c r="L90" s="242">
        <v>1102050107.105</v>
      </c>
      <c r="M90" s="126" t="s">
        <v>1069</v>
      </c>
      <c r="N90" s="261">
        <f t="shared" si="1"/>
        <v>0</v>
      </c>
      <c r="AC90">
        <v>25748.21</v>
      </c>
      <c r="BC90">
        <v>260735.67</v>
      </c>
      <c r="BF90">
        <v>4021852.07</v>
      </c>
      <c r="BH90">
        <v>3396519.36</v>
      </c>
    </row>
    <row r="91" spans="1:68" ht="26.25">
      <c r="A91" s="121">
        <v>1</v>
      </c>
      <c r="B91" s="122" t="s">
        <v>903</v>
      </c>
      <c r="C91" s="123" t="s">
        <v>57</v>
      </c>
      <c r="D91" s="123" t="s">
        <v>906</v>
      </c>
      <c r="E91" s="124" t="s">
        <v>952</v>
      </c>
      <c r="F91" s="122" t="s">
        <v>1024</v>
      </c>
      <c r="G91" s="312"/>
      <c r="H91" s="78">
        <v>5.0999999999999996</v>
      </c>
      <c r="I91" s="122"/>
      <c r="J91" s="122"/>
      <c r="K91" s="135" t="s">
        <v>980</v>
      </c>
      <c r="L91" s="243">
        <v>1102050107.1059999</v>
      </c>
      <c r="M91" s="126" t="s">
        <v>1070</v>
      </c>
      <c r="N91" s="261">
        <f t="shared" si="1"/>
        <v>0</v>
      </c>
      <c r="Q91">
        <v>4288.1099999999997</v>
      </c>
      <c r="R91">
        <v>342909.45</v>
      </c>
      <c r="S91">
        <v>20814.240000000002</v>
      </c>
      <c r="T91">
        <v>0</v>
      </c>
      <c r="U91">
        <v>15831.11</v>
      </c>
      <c r="W91">
        <v>42883.54</v>
      </c>
      <c r="X91">
        <v>12060.93</v>
      </c>
      <c r="Y91">
        <v>0</v>
      </c>
      <c r="Z91">
        <v>10501.54</v>
      </c>
      <c r="AB91">
        <v>0</v>
      </c>
      <c r="AC91">
        <v>982</v>
      </c>
      <c r="AD91">
        <v>2153974.75</v>
      </c>
      <c r="AI91">
        <v>55123.83</v>
      </c>
      <c r="AW91">
        <v>142205.10999999999</v>
      </c>
      <c r="AY91">
        <v>2584896.65</v>
      </c>
      <c r="BA91">
        <v>0</v>
      </c>
      <c r="BC91">
        <v>342104.16</v>
      </c>
      <c r="BK91">
        <v>26091.62</v>
      </c>
      <c r="BL91">
        <v>712021.65</v>
      </c>
      <c r="BM91">
        <v>8141.2</v>
      </c>
      <c r="BO91">
        <v>0</v>
      </c>
      <c r="BP91">
        <v>0</v>
      </c>
    </row>
    <row r="92" spans="1:68" ht="26.25">
      <c r="A92" s="121">
        <v>1</v>
      </c>
      <c r="B92" s="122" t="s">
        <v>903</v>
      </c>
      <c r="C92" s="123" t="s">
        <v>57</v>
      </c>
      <c r="D92" s="123" t="s">
        <v>906</v>
      </c>
      <c r="E92" s="124" t="s">
        <v>952</v>
      </c>
      <c r="F92" s="122"/>
      <c r="G92" s="312"/>
      <c r="H92" s="78">
        <v>5.0999999999999996</v>
      </c>
      <c r="I92" s="122"/>
      <c r="J92" s="122"/>
      <c r="K92" s="135" t="s">
        <v>997</v>
      </c>
      <c r="L92" s="243">
        <v>1102050107.201</v>
      </c>
      <c r="M92" s="126" t="s">
        <v>1071</v>
      </c>
      <c r="N92" s="261">
        <f t="shared" si="1"/>
        <v>0</v>
      </c>
      <c r="AD92">
        <v>75531.61</v>
      </c>
      <c r="AE92">
        <v>0</v>
      </c>
      <c r="AF92">
        <v>2968012</v>
      </c>
      <c r="AH92">
        <v>1557.65</v>
      </c>
      <c r="AI92">
        <v>0</v>
      </c>
      <c r="AJ92">
        <v>0</v>
      </c>
      <c r="AK92">
        <v>0</v>
      </c>
      <c r="AL92">
        <v>0</v>
      </c>
      <c r="AM92">
        <v>521191.74</v>
      </c>
      <c r="AN92">
        <v>0</v>
      </c>
      <c r="AO92">
        <v>1232016.8400000001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X92">
        <v>386020.77</v>
      </c>
      <c r="AY92">
        <v>394561.78</v>
      </c>
      <c r="AZ92">
        <v>3767845.99</v>
      </c>
      <c r="BA92">
        <v>1290300.99</v>
      </c>
      <c r="BB92">
        <v>1953278.5</v>
      </c>
      <c r="BC92">
        <v>2203750.1800000002</v>
      </c>
      <c r="BD92">
        <v>3027409.67</v>
      </c>
      <c r="BE92">
        <v>861663.61</v>
      </c>
      <c r="BF92">
        <v>191080.75</v>
      </c>
      <c r="BG92">
        <v>6657227</v>
      </c>
      <c r="BH92">
        <v>132418.84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</row>
    <row r="93" spans="1:68" ht="26.25">
      <c r="A93" s="121">
        <v>1</v>
      </c>
      <c r="B93" s="122" t="s">
        <v>903</v>
      </c>
      <c r="C93" s="123" t="s">
        <v>57</v>
      </c>
      <c r="D93" s="123" t="s">
        <v>906</v>
      </c>
      <c r="E93" s="124" t="s">
        <v>952</v>
      </c>
      <c r="F93" s="122"/>
      <c r="G93" s="312"/>
      <c r="H93" s="78">
        <v>5.0999999999999996</v>
      </c>
      <c r="I93" s="122"/>
      <c r="J93" s="122"/>
      <c r="K93" s="135" t="s">
        <v>997</v>
      </c>
      <c r="L93" s="243">
        <v>1102050107.2019999</v>
      </c>
      <c r="M93" s="126" t="s">
        <v>1072</v>
      </c>
      <c r="N93" s="261">
        <f t="shared" si="1"/>
        <v>0</v>
      </c>
      <c r="R93">
        <v>165350.70000000001</v>
      </c>
      <c r="T93">
        <v>0</v>
      </c>
      <c r="X93">
        <v>77510.240000000005</v>
      </c>
      <c r="Y93">
        <v>0</v>
      </c>
      <c r="Z93">
        <v>53416.63</v>
      </c>
      <c r="AK93">
        <v>2952128.17</v>
      </c>
      <c r="AN93">
        <v>2001074.16</v>
      </c>
      <c r="AO93">
        <v>2190223.61</v>
      </c>
      <c r="AS93">
        <v>2073243.53</v>
      </c>
      <c r="AT93">
        <v>649261.61</v>
      </c>
      <c r="BL93">
        <v>332833.25</v>
      </c>
      <c r="BO93">
        <v>0</v>
      </c>
    </row>
    <row r="94" spans="1:68" ht="26.25">
      <c r="A94" s="121">
        <v>1</v>
      </c>
      <c r="B94" s="122" t="s">
        <v>903</v>
      </c>
      <c r="C94" s="123" t="s">
        <v>57</v>
      </c>
      <c r="D94" s="123" t="s">
        <v>906</v>
      </c>
      <c r="E94" s="124" t="s">
        <v>1073</v>
      </c>
      <c r="F94" s="122"/>
      <c r="G94" s="312"/>
      <c r="H94" s="409" t="s">
        <v>2555</v>
      </c>
      <c r="I94" s="122"/>
      <c r="J94" s="122"/>
      <c r="K94" s="135" t="s">
        <v>988</v>
      </c>
      <c r="L94" s="242">
        <v>1102050123.1029999</v>
      </c>
      <c r="M94" s="127" t="s">
        <v>1074</v>
      </c>
      <c r="N94" s="261">
        <f t="shared" si="1"/>
        <v>-1536</v>
      </c>
      <c r="O94">
        <v>-25929.4</v>
      </c>
      <c r="AA94">
        <v>-1536</v>
      </c>
      <c r="AI94">
        <v>-711159.4</v>
      </c>
      <c r="AW94">
        <v>-97715.99</v>
      </c>
      <c r="BD94">
        <v>-1659.56</v>
      </c>
      <c r="BI94">
        <v>-44501.81</v>
      </c>
      <c r="BL94">
        <v>-3781.92</v>
      </c>
    </row>
    <row r="95" spans="1:68" ht="26.25">
      <c r="A95" s="121">
        <v>1</v>
      </c>
      <c r="B95" s="122" t="s">
        <v>903</v>
      </c>
      <c r="C95" s="123" t="s">
        <v>57</v>
      </c>
      <c r="D95" s="123" t="s">
        <v>906</v>
      </c>
      <c r="E95" s="124" t="s">
        <v>1073</v>
      </c>
      <c r="F95" s="122"/>
      <c r="G95" s="312"/>
      <c r="H95" s="409" t="s">
        <v>2555</v>
      </c>
      <c r="I95" s="122"/>
      <c r="J95" s="122"/>
      <c r="K95" s="135" t="s">
        <v>988</v>
      </c>
      <c r="L95" s="243">
        <v>1102050123.105</v>
      </c>
      <c r="M95" s="126" t="s">
        <v>1075</v>
      </c>
      <c r="N95" s="261">
        <f t="shared" si="1"/>
        <v>0</v>
      </c>
      <c r="AI95">
        <v>-610247.93999999994</v>
      </c>
    </row>
    <row r="96" spans="1:68" ht="26.25">
      <c r="A96" s="121">
        <v>1</v>
      </c>
      <c r="B96" s="122" t="s">
        <v>903</v>
      </c>
      <c r="C96" s="123" t="s">
        <v>57</v>
      </c>
      <c r="D96" s="123" t="s">
        <v>906</v>
      </c>
      <c r="E96" s="124" t="s">
        <v>1073</v>
      </c>
      <c r="F96" s="122"/>
      <c r="G96" s="312"/>
      <c r="H96" s="409" t="s">
        <v>2555</v>
      </c>
      <c r="I96" s="122"/>
      <c r="J96" s="122"/>
      <c r="K96" s="139" t="s">
        <v>980</v>
      </c>
      <c r="L96" s="244">
        <v>1102050123.1059999</v>
      </c>
      <c r="M96" s="133" t="s">
        <v>1076</v>
      </c>
      <c r="N96" s="261">
        <f t="shared" si="1"/>
        <v>0</v>
      </c>
      <c r="AE96">
        <v>-387857.94</v>
      </c>
      <c r="BL96">
        <v>-6180</v>
      </c>
    </row>
    <row r="97" spans="1:68" ht="26.25">
      <c r="A97" s="121">
        <v>1</v>
      </c>
      <c r="B97" s="122" t="s">
        <v>903</v>
      </c>
      <c r="C97" s="123" t="s">
        <v>57</v>
      </c>
      <c r="D97" s="123" t="s">
        <v>906</v>
      </c>
      <c r="E97" s="124" t="s">
        <v>1073</v>
      </c>
      <c r="F97" s="122"/>
      <c r="G97" s="312"/>
      <c r="H97" s="409" t="s">
        <v>2555</v>
      </c>
      <c r="I97" s="122"/>
      <c r="J97" s="122"/>
      <c r="K97" s="135" t="s">
        <v>988</v>
      </c>
      <c r="L97" s="243">
        <v>1102050123.1140001</v>
      </c>
      <c r="M97" s="126" t="s">
        <v>1077</v>
      </c>
      <c r="N97" s="261">
        <f t="shared" si="1"/>
        <v>0</v>
      </c>
      <c r="O97">
        <v>-9387.58</v>
      </c>
      <c r="P97">
        <v>-14463.92</v>
      </c>
      <c r="Q97">
        <v>-27017.919999999998</v>
      </c>
      <c r="R97">
        <v>-29636</v>
      </c>
      <c r="S97">
        <v>-26573.68</v>
      </c>
      <c r="T97">
        <v>-18144.96</v>
      </c>
      <c r="U97">
        <v>-22959.88</v>
      </c>
      <c r="V97">
        <v>-21556.959999999999</v>
      </c>
      <c r="W97">
        <v>-6103.36</v>
      </c>
      <c r="X97">
        <v>-24503.119999999999</v>
      </c>
      <c r="Y97">
        <v>-10764.48</v>
      </c>
      <c r="Z97">
        <v>-186361.12</v>
      </c>
      <c r="AC97">
        <v>-11364.48</v>
      </c>
      <c r="AD97">
        <v>-181.6</v>
      </c>
      <c r="AE97">
        <v>-28755.32</v>
      </c>
      <c r="AG97">
        <v>-3578.56</v>
      </c>
      <c r="AH97">
        <v>-283.44</v>
      </c>
      <c r="AI97">
        <v>-37749.440000000002</v>
      </c>
      <c r="AJ97">
        <v>-11020.95</v>
      </c>
      <c r="AN97">
        <v>-10736.16</v>
      </c>
      <c r="AR97">
        <v>-37305.08</v>
      </c>
      <c r="AT97">
        <v>-35673.25</v>
      </c>
      <c r="AW97">
        <v>-237.28</v>
      </c>
      <c r="AY97">
        <v>-8756.3799999999992</v>
      </c>
      <c r="BA97">
        <v>-8735.84</v>
      </c>
      <c r="BC97">
        <v>-304842.08</v>
      </c>
      <c r="BE97">
        <v>0</v>
      </c>
      <c r="BF97">
        <v>-1801.96</v>
      </c>
      <c r="BG97">
        <v>-12357.44</v>
      </c>
      <c r="BH97">
        <v>-7003.76</v>
      </c>
      <c r="BI97">
        <v>-67009.34</v>
      </c>
      <c r="BJ97">
        <v>-36373.760000000002</v>
      </c>
      <c r="BK97">
        <v>-26631.96</v>
      </c>
      <c r="BL97">
        <v>-104063.92</v>
      </c>
      <c r="BM97">
        <v>-2200.3000000000002</v>
      </c>
      <c r="BN97">
        <v>-42693.42</v>
      </c>
      <c r="BO97">
        <v>-33225.360000000001</v>
      </c>
      <c r="BP97">
        <v>-14864.11</v>
      </c>
    </row>
    <row r="98" spans="1:68" ht="27" thickBot="1">
      <c r="A98" s="121">
        <v>1</v>
      </c>
      <c r="B98" s="122" t="s">
        <v>903</v>
      </c>
      <c r="C98" s="123" t="s">
        <v>57</v>
      </c>
      <c r="D98" s="123" t="s">
        <v>906</v>
      </c>
      <c r="E98" s="124" t="s">
        <v>1073</v>
      </c>
      <c r="F98" s="122"/>
      <c r="G98" s="312"/>
      <c r="H98" s="409" t="s">
        <v>2555</v>
      </c>
      <c r="I98" s="122"/>
      <c r="J98" s="122"/>
      <c r="K98" s="135" t="s">
        <v>988</v>
      </c>
      <c r="L98" s="243">
        <v>1102050123.115</v>
      </c>
      <c r="M98" s="126" t="s">
        <v>1078</v>
      </c>
      <c r="N98" s="261">
        <f t="shared" si="1"/>
        <v>0</v>
      </c>
      <c r="O98">
        <v>-101808.04</v>
      </c>
      <c r="P98">
        <v>-1961.92</v>
      </c>
      <c r="Q98">
        <v>-11673.36</v>
      </c>
      <c r="R98">
        <v>-16130.16</v>
      </c>
      <c r="S98">
        <v>-5841.84</v>
      </c>
      <c r="T98">
        <v>-16926.32</v>
      </c>
      <c r="U98">
        <v>-930.88</v>
      </c>
      <c r="V98">
        <v>-12840.32</v>
      </c>
      <c r="W98">
        <v>-480.24</v>
      </c>
      <c r="X98">
        <v>-3719.28</v>
      </c>
      <c r="Y98">
        <v>-10385.879999999999</v>
      </c>
      <c r="Z98">
        <v>-60100.79</v>
      </c>
      <c r="AD98">
        <v>0</v>
      </c>
      <c r="AF98">
        <v>-1876.32</v>
      </c>
      <c r="AG98">
        <v>-471.78</v>
      </c>
      <c r="AI98">
        <v>-152035.51999999999</v>
      </c>
      <c r="AN98">
        <v>-8522.7999999999993</v>
      </c>
      <c r="AR98">
        <v>-899.14</v>
      </c>
      <c r="AT98">
        <v>-8008.5</v>
      </c>
      <c r="AW98">
        <v>-8384.1299999999992</v>
      </c>
      <c r="AX98">
        <v>-128107.5</v>
      </c>
      <c r="AY98">
        <v>-2689.14</v>
      </c>
      <c r="BA98">
        <v>0</v>
      </c>
      <c r="BC98">
        <v>-350184.72</v>
      </c>
      <c r="BI98">
        <v>-133341.79</v>
      </c>
      <c r="BK98">
        <v>-14117.12</v>
      </c>
      <c r="BL98">
        <v>-48111.95</v>
      </c>
      <c r="BM98">
        <v>-1318.72</v>
      </c>
      <c r="BN98">
        <v>-10936.18</v>
      </c>
      <c r="BO98">
        <v>-24321.69</v>
      </c>
      <c r="BP98">
        <v>-1744.92</v>
      </c>
    </row>
    <row r="99" spans="1:68" ht="27" thickBot="1">
      <c r="A99" s="121">
        <v>1</v>
      </c>
      <c r="B99" s="122" t="s">
        <v>903</v>
      </c>
      <c r="C99" s="123" t="s">
        <v>57</v>
      </c>
      <c r="D99" s="123" t="s">
        <v>906</v>
      </c>
      <c r="E99" s="124" t="s">
        <v>1073</v>
      </c>
      <c r="F99" s="122" t="s">
        <v>1008</v>
      </c>
      <c r="G99" s="312"/>
      <c r="H99" s="410">
        <v>3.2</v>
      </c>
      <c r="I99" s="122"/>
      <c r="J99" s="122"/>
      <c r="K99" s="125" t="s">
        <v>980</v>
      </c>
      <c r="L99" s="250">
        <v>1102050123.2030001</v>
      </c>
      <c r="M99" s="133" t="s">
        <v>1079</v>
      </c>
      <c r="N99" s="261">
        <f t="shared" si="1"/>
        <v>0</v>
      </c>
      <c r="O99">
        <v>-289493.08</v>
      </c>
      <c r="P99">
        <v>-1657.35</v>
      </c>
      <c r="Q99">
        <v>-881.16</v>
      </c>
      <c r="R99">
        <v>-66598.59</v>
      </c>
      <c r="S99">
        <v>-6674.58</v>
      </c>
      <c r="T99">
        <v>-5436.24</v>
      </c>
      <c r="U99">
        <v>-2476.38</v>
      </c>
      <c r="V99">
        <v>-1595.88</v>
      </c>
      <c r="W99">
        <v>-2772.72</v>
      </c>
      <c r="X99">
        <v>-6200.43</v>
      </c>
      <c r="Y99">
        <v>-1737.36</v>
      </c>
      <c r="Z99">
        <v>-11350.74</v>
      </c>
      <c r="AA99">
        <v>0</v>
      </c>
      <c r="AB99">
        <v>0</v>
      </c>
      <c r="AC99">
        <v>-14386.81</v>
      </c>
      <c r="AD99">
        <v>-3416.8</v>
      </c>
      <c r="AE99">
        <v>-15349.14</v>
      </c>
      <c r="AF99">
        <v>0</v>
      </c>
      <c r="AG99">
        <v>-93.8</v>
      </c>
      <c r="AH99">
        <v>-44.94</v>
      </c>
      <c r="AI99">
        <v>-133629.62</v>
      </c>
      <c r="AK99">
        <v>-11416.68</v>
      </c>
      <c r="AL99">
        <v>-5878.46</v>
      </c>
      <c r="AN99">
        <v>-835.65</v>
      </c>
      <c r="AQ99">
        <v>-3154.43</v>
      </c>
      <c r="AR99">
        <v>-5996.38</v>
      </c>
      <c r="AS99">
        <v>-24581.45</v>
      </c>
      <c r="AT99">
        <v>-40588.92</v>
      </c>
      <c r="AW99">
        <v>-120940.79</v>
      </c>
      <c r="AY99">
        <v>0</v>
      </c>
      <c r="BA99">
        <v>-125858.33</v>
      </c>
      <c r="BH99">
        <v>-372.9</v>
      </c>
      <c r="BI99">
        <v>-357997.18</v>
      </c>
      <c r="BJ99">
        <v>-1415.7</v>
      </c>
      <c r="BK99">
        <v>-39723.46</v>
      </c>
      <c r="BL99">
        <v>-8424.81</v>
      </c>
      <c r="BM99">
        <v>-92.55</v>
      </c>
      <c r="BN99">
        <v>-2895.48</v>
      </c>
      <c r="BO99">
        <v>-9485.08</v>
      </c>
      <c r="BP99">
        <v>-11160.34</v>
      </c>
    </row>
    <row r="100" spans="1:68" ht="27" thickBot="1">
      <c r="A100" s="121">
        <v>1</v>
      </c>
      <c r="B100" s="122" t="s">
        <v>903</v>
      </c>
      <c r="C100" s="123" t="s">
        <v>57</v>
      </c>
      <c r="D100" s="123" t="s">
        <v>906</v>
      </c>
      <c r="E100" s="124" t="s">
        <v>1073</v>
      </c>
      <c r="F100" s="122" t="s">
        <v>1008</v>
      </c>
      <c r="G100" s="312"/>
      <c r="H100" s="410">
        <v>3.2</v>
      </c>
      <c r="I100" s="122"/>
      <c r="J100" s="122"/>
      <c r="K100" s="125" t="s">
        <v>980</v>
      </c>
      <c r="L100" s="251">
        <v>1102050123.2049999</v>
      </c>
      <c r="M100" s="130" t="s">
        <v>1080</v>
      </c>
      <c r="N100" s="261">
        <f t="shared" si="1"/>
        <v>0</v>
      </c>
    </row>
    <row r="101" spans="1:68" ht="26.25">
      <c r="A101" s="121">
        <v>1</v>
      </c>
      <c r="B101" s="122" t="s">
        <v>903</v>
      </c>
      <c r="C101" s="123" t="s">
        <v>57</v>
      </c>
      <c r="D101" s="123" t="s">
        <v>906</v>
      </c>
      <c r="E101" s="124" t="s">
        <v>952</v>
      </c>
      <c r="F101" s="122"/>
      <c r="G101" s="312"/>
      <c r="H101" s="78">
        <v>5.0999999999999996</v>
      </c>
      <c r="I101" s="122"/>
      <c r="J101" s="122"/>
      <c r="K101" s="135" t="s">
        <v>980</v>
      </c>
      <c r="L101" s="243">
        <v>1102050124.1010001</v>
      </c>
      <c r="M101" s="126" t="s">
        <v>1081</v>
      </c>
      <c r="N101" s="261">
        <f t="shared" si="1"/>
        <v>0</v>
      </c>
      <c r="AW101">
        <v>106191</v>
      </c>
      <c r="BI101">
        <v>70000</v>
      </c>
    </row>
    <row r="102" spans="1:68" ht="26.25">
      <c r="A102" s="121">
        <v>1</v>
      </c>
      <c r="B102" s="122" t="s">
        <v>903</v>
      </c>
      <c r="C102" s="123" t="s">
        <v>57</v>
      </c>
      <c r="D102" s="123" t="s">
        <v>906</v>
      </c>
      <c r="E102" s="124" t="s">
        <v>952</v>
      </c>
      <c r="F102" s="122"/>
      <c r="G102" s="312"/>
      <c r="H102" s="78" t="s">
        <v>2555</v>
      </c>
      <c r="I102" s="122"/>
      <c r="J102" s="122"/>
      <c r="K102" s="135" t="s">
        <v>980</v>
      </c>
      <c r="L102" s="242">
        <v>1102050194.1010001</v>
      </c>
      <c r="M102" s="127" t="s">
        <v>1082</v>
      </c>
      <c r="N102" s="261">
        <f t="shared" si="1"/>
        <v>0</v>
      </c>
      <c r="AC102">
        <v>184360</v>
      </c>
      <c r="AG102">
        <v>94215</v>
      </c>
      <c r="AS102">
        <v>289732.01</v>
      </c>
      <c r="AX102">
        <v>0</v>
      </c>
      <c r="BD102">
        <v>800</v>
      </c>
      <c r="BG102">
        <v>8835.4699999999993</v>
      </c>
    </row>
    <row r="103" spans="1:68" ht="26.25">
      <c r="A103" s="121">
        <v>1</v>
      </c>
      <c r="B103" s="122" t="s">
        <v>903</v>
      </c>
      <c r="C103" s="123" t="s">
        <v>57</v>
      </c>
      <c r="D103" s="123" t="s">
        <v>906</v>
      </c>
      <c r="E103" s="124" t="s">
        <v>952</v>
      </c>
      <c r="F103" s="122"/>
      <c r="G103" s="312"/>
      <c r="H103" s="78" t="s">
        <v>2555</v>
      </c>
      <c r="I103" s="122"/>
      <c r="J103" s="122"/>
      <c r="K103" s="125" t="s">
        <v>980</v>
      </c>
      <c r="L103" s="242">
        <v>1102050194.115</v>
      </c>
      <c r="M103" s="127" t="s">
        <v>1083</v>
      </c>
      <c r="N103" s="261">
        <f t="shared" si="1"/>
        <v>0</v>
      </c>
      <c r="T103">
        <v>12910754.33</v>
      </c>
    </row>
    <row r="104" spans="1:68" ht="26.25">
      <c r="A104" s="121">
        <v>1</v>
      </c>
      <c r="B104" s="122" t="s">
        <v>903</v>
      </c>
      <c r="C104" s="123" t="s">
        <v>57</v>
      </c>
      <c r="D104" s="123" t="s">
        <v>906</v>
      </c>
      <c r="E104" s="124" t="s">
        <v>952</v>
      </c>
      <c r="F104" s="122"/>
      <c r="G104" s="312"/>
      <c r="H104" s="78" t="s">
        <v>2555</v>
      </c>
      <c r="I104" s="122"/>
      <c r="J104" s="122"/>
      <c r="K104" s="125" t="s">
        <v>980</v>
      </c>
      <c r="L104" s="242">
        <v>1102050194.1159999</v>
      </c>
      <c r="M104" s="127" t="s">
        <v>1084</v>
      </c>
      <c r="N104" s="261">
        <f t="shared" si="1"/>
        <v>0</v>
      </c>
    </row>
    <row r="105" spans="1:68" ht="26.25">
      <c r="A105" s="121">
        <v>1</v>
      </c>
      <c r="B105" s="122" t="s">
        <v>903</v>
      </c>
      <c r="C105" s="123" t="s">
        <v>57</v>
      </c>
      <c r="D105" s="123" t="s">
        <v>907</v>
      </c>
      <c r="E105" s="124" t="s">
        <v>952</v>
      </c>
      <c r="F105" s="122"/>
      <c r="G105" s="312"/>
      <c r="H105" s="78">
        <v>5.2</v>
      </c>
      <c r="I105" s="122"/>
      <c r="J105" s="122"/>
      <c r="K105" s="125" t="s">
        <v>980</v>
      </c>
      <c r="L105" s="243">
        <v>1103020111.1010001</v>
      </c>
      <c r="M105" s="126" t="s">
        <v>1085</v>
      </c>
      <c r="N105" s="261">
        <f t="shared" si="1"/>
        <v>0</v>
      </c>
      <c r="BH105">
        <v>54985.98</v>
      </c>
      <c r="BI105">
        <v>30901545</v>
      </c>
    </row>
    <row r="106" spans="1:68" ht="26.25">
      <c r="A106" s="121">
        <v>1</v>
      </c>
      <c r="B106" s="122" t="s">
        <v>903</v>
      </c>
      <c r="C106" s="123" t="s">
        <v>57</v>
      </c>
      <c r="D106" s="123" t="s">
        <v>904</v>
      </c>
      <c r="E106" s="124" t="s">
        <v>952</v>
      </c>
      <c r="F106" s="122"/>
      <c r="G106" s="312" t="s">
        <v>944</v>
      </c>
      <c r="H106" s="78">
        <v>5.2</v>
      </c>
      <c r="I106" s="122" t="s">
        <v>944</v>
      </c>
      <c r="J106" s="122"/>
      <c r="K106" s="125" t="s">
        <v>953</v>
      </c>
      <c r="L106" s="243">
        <v>1104010101.1010001</v>
      </c>
      <c r="M106" s="126" t="s">
        <v>1086</v>
      </c>
      <c r="N106" s="261">
        <f t="shared" si="1"/>
        <v>0</v>
      </c>
    </row>
    <row r="107" spans="1:68" ht="26.25">
      <c r="A107" s="121">
        <v>1</v>
      </c>
      <c r="B107" s="122" t="s">
        <v>903</v>
      </c>
      <c r="C107" s="123" t="s">
        <v>57</v>
      </c>
      <c r="D107" s="123" t="s">
        <v>908</v>
      </c>
      <c r="E107" s="124" t="s">
        <v>952</v>
      </c>
      <c r="F107" s="122"/>
      <c r="G107" s="312"/>
      <c r="H107" s="78">
        <v>4.2</v>
      </c>
      <c r="I107" s="122"/>
      <c r="J107" s="122"/>
      <c r="K107" s="135" t="s">
        <v>1087</v>
      </c>
      <c r="L107" s="243">
        <v>1105010101.1010001</v>
      </c>
      <c r="M107" s="126" t="s">
        <v>1088</v>
      </c>
      <c r="N107" s="261">
        <f t="shared" si="1"/>
        <v>0</v>
      </c>
      <c r="AE107">
        <v>432820.15</v>
      </c>
      <c r="BL107">
        <v>512303.18</v>
      </c>
    </row>
    <row r="108" spans="1:68" ht="26.25">
      <c r="A108" s="121">
        <v>1</v>
      </c>
      <c r="B108" s="122" t="s">
        <v>903</v>
      </c>
      <c r="C108" s="123" t="s">
        <v>57</v>
      </c>
      <c r="D108" s="123" t="s">
        <v>908</v>
      </c>
      <c r="E108" s="124" t="s">
        <v>952</v>
      </c>
      <c r="F108" s="122"/>
      <c r="G108" s="312"/>
      <c r="H108" s="78">
        <v>4.3</v>
      </c>
      <c r="I108" s="122"/>
      <c r="J108" s="122"/>
      <c r="K108" s="135" t="s">
        <v>1087</v>
      </c>
      <c r="L108" s="242">
        <v>1105010102.1010001</v>
      </c>
      <c r="M108" s="127" t="s">
        <v>1089</v>
      </c>
      <c r="N108" s="261">
        <f t="shared" si="1"/>
        <v>0</v>
      </c>
      <c r="AE108">
        <v>0</v>
      </c>
      <c r="BL108">
        <v>0</v>
      </c>
    </row>
    <row r="109" spans="1:68" ht="26.25">
      <c r="A109" s="121">
        <v>1</v>
      </c>
      <c r="B109" s="122" t="s">
        <v>903</v>
      </c>
      <c r="C109" s="123" t="s">
        <v>57</v>
      </c>
      <c r="D109" s="123" t="s">
        <v>908</v>
      </c>
      <c r="E109" s="124" t="s">
        <v>952</v>
      </c>
      <c r="F109" s="122"/>
      <c r="G109" s="312"/>
      <c r="H109" s="78">
        <v>4.4000000000000004</v>
      </c>
      <c r="I109" s="122"/>
      <c r="J109" s="122"/>
      <c r="K109" s="135" t="s">
        <v>1087</v>
      </c>
      <c r="L109" s="243">
        <v>1105010103.1010001</v>
      </c>
      <c r="M109" s="126" t="s">
        <v>1090</v>
      </c>
      <c r="N109" s="261">
        <f t="shared" si="1"/>
        <v>0</v>
      </c>
      <c r="AE109">
        <v>75681.77</v>
      </c>
      <c r="BB109">
        <v>0</v>
      </c>
      <c r="BD109">
        <v>0</v>
      </c>
      <c r="BL109">
        <v>0</v>
      </c>
    </row>
    <row r="110" spans="1:68" ht="26.25">
      <c r="A110" s="121">
        <v>1</v>
      </c>
      <c r="B110" s="122" t="s">
        <v>903</v>
      </c>
      <c r="C110" s="123" t="s">
        <v>57</v>
      </c>
      <c r="D110" s="123" t="s">
        <v>908</v>
      </c>
      <c r="E110" s="124" t="s">
        <v>952</v>
      </c>
      <c r="F110" s="122"/>
      <c r="G110" s="312"/>
      <c r="H110" s="78">
        <v>4.0999999999999996</v>
      </c>
      <c r="I110" s="122"/>
      <c r="J110" s="122"/>
      <c r="K110" s="125" t="s">
        <v>1091</v>
      </c>
      <c r="L110" s="242">
        <v>1105010103.102</v>
      </c>
      <c r="M110" s="127" t="s">
        <v>1092</v>
      </c>
      <c r="N110" s="261">
        <f t="shared" si="1"/>
        <v>10719586.039999999</v>
      </c>
      <c r="O110">
        <v>46335204.219999999</v>
      </c>
      <c r="P110">
        <v>583699.35</v>
      </c>
      <c r="Q110">
        <v>2105328.2999999998</v>
      </c>
      <c r="R110">
        <v>2355761.5299999998</v>
      </c>
      <c r="S110">
        <v>3661580.3</v>
      </c>
      <c r="T110">
        <v>3854458.76</v>
      </c>
      <c r="U110">
        <v>1269822.76</v>
      </c>
      <c r="V110">
        <v>1596408.08</v>
      </c>
      <c r="W110">
        <v>1181392.6299999999</v>
      </c>
      <c r="X110">
        <v>2079251.58</v>
      </c>
      <c r="Y110">
        <v>637647.66</v>
      </c>
      <c r="Z110">
        <v>615676.38</v>
      </c>
      <c r="AA110">
        <v>10719586.039999999</v>
      </c>
      <c r="AB110">
        <v>1610899.5</v>
      </c>
      <c r="AC110">
        <v>1230524.26</v>
      </c>
      <c r="AD110">
        <v>1625009.31</v>
      </c>
      <c r="AE110">
        <v>3560415.41</v>
      </c>
      <c r="AF110">
        <v>3798089.06</v>
      </c>
      <c r="AG110">
        <v>745025.32</v>
      </c>
      <c r="AH110">
        <v>649619.69999999995</v>
      </c>
      <c r="AI110">
        <v>45279161.460000001</v>
      </c>
      <c r="AJ110">
        <v>1288215.29</v>
      </c>
      <c r="AK110">
        <v>4052125.51</v>
      </c>
      <c r="AL110">
        <v>2835183.12</v>
      </c>
      <c r="AM110">
        <v>2682368.4</v>
      </c>
      <c r="AN110">
        <v>1382797.52</v>
      </c>
      <c r="AO110">
        <v>4688563.5999999996</v>
      </c>
      <c r="AP110">
        <v>2683940.84</v>
      </c>
      <c r="AQ110">
        <v>2855836.83</v>
      </c>
      <c r="AR110">
        <v>3990612.09</v>
      </c>
      <c r="AS110">
        <v>3134738.82</v>
      </c>
      <c r="AT110">
        <v>3470221.45</v>
      </c>
      <c r="AU110">
        <v>2079985.02</v>
      </c>
      <c r="AV110">
        <v>713141.39</v>
      </c>
      <c r="AW110">
        <v>25419700.829999998</v>
      </c>
      <c r="AX110">
        <v>972702.47</v>
      </c>
      <c r="AY110">
        <v>371756.68</v>
      </c>
      <c r="AZ110">
        <v>5822388.7199999997</v>
      </c>
      <c r="BA110">
        <v>1663124.72</v>
      </c>
      <c r="BB110">
        <v>693589.38</v>
      </c>
      <c r="BC110">
        <v>1519164.46</v>
      </c>
      <c r="BD110">
        <v>8097845.4400000004</v>
      </c>
      <c r="BE110">
        <v>653530.63</v>
      </c>
      <c r="BF110">
        <v>547069.68999999994</v>
      </c>
      <c r="BG110">
        <v>440942.6</v>
      </c>
      <c r="BH110">
        <v>342327.16</v>
      </c>
      <c r="BI110">
        <v>17232015.449999999</v>
      </c>
      <c r="BJ110">
        <v>5194784.1500000004</v>
      </c>
      <c r="BK110">
        <v>1201332.57</v>
      </c>
      <c r="BL110">
        <v>5472913.8799999999</v>
      </c>
      <c r="BM110">
        <v>113164.39</v>
      </c>
      <c r="BN110">
        <v>3023636.56</v>
      </c>
      <c r="BO110">
        <v>1216399.3899999999</v>
      </c>
      <c r="BP110">
        <v>693821.43999999994</v>
      </c>
    </row>
    <row r="111" spans="1:68" ht="26.25">
      <c r="A111" s="121">
        <v>1</v>
      </c>
      <c r="B111" s="122" t="s">
        <v>903</v>
      </c>
      <c r="C111" s="123" t="s">
        <v>57</v>
      </c>
      <c r="D111" s="123" t="s">
        <v>908</v>
      </c>
      <c r="E111" s="124" t="s">
        <v>952</v>
      </c>
      <c r="F111" s="122"/>
      <c r="G111" s="312"/>
      <c r="H111" s="78">
        <v>4.5</v>
      </c>
      <c r="I111" s="122"/>
      <c r="J111" s="122"/>
      <c r="K111" s="125" t="s">
        <v>1093</v>
      </c>
      <c r="L111" s="243">
        <v>1105010103.1029999</v>
      </c>
      <c r="M111" s="126" t="s">
        <v>1094</v>
      </c>
      <c r="N111" s="261">
        <f t="shared" si="1"/>
        <v>38583.160000000003</v>
      </c>
      <c r="O111">
        <v>991236.91</v>
      </c>
      <c r="Q111">
        <v>27474.5</v>
      </c>
      <c r="R111">
        <v>11250</v>
      </c>
      <c r="S111">
        <v>298030</v>
      </c>
      <c r="T111">
        <v>1428133.53</v>
      </c>
      <c r="U111">
        <v>42155.8</v>
      </c>
      <c r="V111">
        <v>587963.21</v>
      </c>
      <c r="W111">
        <v>369625.75</v>
      </c>
      <c r="Y111">
        <v>18340</v>
      </c>
      <c r="Z111">
        <v>84782.99</v>
      </c>
      <c r="AA111">
        <v>38583.160000000003</v>
      </c>
      <c r="AB111">
        <v>73050</v>
      </c>
      <c r="AE111">
        <v>580486.19999999995</v>
      </c>
      <c r="AF111">
        <v>218400</v>
      </c>
      <c r="AI111">
        <v>65087</v>
      </c>
      <c r="AL111">
        <v>44298.85</v>
      </c>
      <c r="AO111">
        <v>19078.68</v>
      </c>
      <c r="AS111">
        <v>49424.9</v>
      </c>
      <c r="AT111">
        <v>155823</v>
      </c>
      <c r="AU111">
        <v>95697.8</v>
      </c>
      <c r="AV111">
        <v>51788.5</v>
      </c>
      <c r="AW111">
        <v>1913034.31</v>
      </c>
      <c r="AX111">
        <v>46167.05</v>
      </c>
      <c r="AY111">
        <v>5137</v>
      </c>
      <c r="AZ111">
        <v>52726.83</v>
      </c>
      <c r="BA111">
        <v>70256.100000000006</v>
      </c>
      <c r="BB111">
        <v>437058.99</v>
      </c>
      <c r="BD111">
        <v>434750</v>
      </c>
      <c r="BE111">
        <v>33.35</v>
      </c>
      <c r="BF111">
        <v>10624</v>
      </c>
      <c r="BG111">
        <v>26779</v>
      </c>
      <c r="BH111">
        <v>20020</v>
      </c>
      <c r="BI111">
        <v>272785.15000000002</v>
      </c>
      <c r="BJ111">
        <v>157318</v>
      </c>
      <c r="BK111">
        <v>1954</v>
      </c>
      <c r="BL111">
        <v>222370.4</v>
      </c>
      <c r="BM111">
        <v>78777.69</v>
      </c>
      <c r="BN111">
        <v>1000421.44</v>
      </c>
      <c r="BO111">
        <v>607388.38</v>
      </c>
      <c r="BP111">
        <v>576107.37</v>
      </c>
    </row>
    <row r="112" spans="1:68" ht="26.25">
      <c r="A112" s="121">
        <v>1</v>
      </c>
      <c r="B112" s="122" t="s">
        <v>903</v>
      </c>
      <c r="C112" s="123" t="s">
        <v>57</v>
      </c>
      <c r="D112" s="123" t="s">
        <v>908</v>
      </c>
      <c r="E112" s="124" t="s">
        <v>952</v>
      </c>
      <c r="F112" s="122" t="s">
        <v>1095</v>
      </c>
      <c r="G112" s="312"/>
      <c r="H112" s="78">
        <v>4.5999999999999996</v>
      </c>
      <c r="I112" s="122"/>
      <c r="J112" s="122"/>
      <c r="K112" s="125" t="s">
        <v>1096</v>
      </c>
      <c r="L112" s="242">
        <v>1105010103.1040001</v>
      </c>
      <c r="M112" s="126" t="s">
        <v>1097</v>
      </c>
      <c r="N112" s="261">
        <f t="shared" si="1"/>
        <v>9049800.5700000003</v>
      </c>
      <c r="O112">
        <v>37137847.009999998</v>
      </c>
      <c r="P112">
        <v>176670.35</v>
      </c>
      <c r="Q112">
        <v>1457127.5</v>
      </c>
      <c r="R112">
        <v>852389.65</v>
      </c>
      <c r="S112">
        <v>891610.55</v>
      </c>
      <c r="T112">
        <v>808694</v>
      </c>
      <c r="U112">
        <v>452447.21</v>
      </c>
      <c r="V112">
        <v>0</v>
      </c>
      <c r="W112">
        <v>686475.46</v>
      </c>
      <c r="X112">
        <v>748376.58</v>
      </c>
      <c r="Y112">
        <v>489390.75</v>
      </c>
      <c r="Z112">
        <v>484773.75</v>
      </c>
      <c r="AA112">
        <v>9049800.5700000003</v>
      </c>
      <c r="AB112">
        <v>1081474.28</v>
      </c>
      <c r="AC112">
        <v>107510.55</v>
      </c>
      <c r="AD112">
        <v>6791.02</v>
      </c>
      <c r="AE112">
        <v>0</v>
      </c>
      <c r="AF112">
        <v>971430.45</v>
      </c>
      <c r="AG112">
        <v>190781.01</v>
      </c>
      <c r="AH112">
        <v>46253.43</v>
      </c>
      <c r="AI112">
        <v>22075785.640000001</v>
      </c>
      <c r="AJ112">
        <v>691206.81</v>
      </c>
      <c r="AK112">
        <v>1349661.25</v>
      </c>
      <c r="AL112">
        <v>599997.16</v>
      </c>
      <c r="AM112">
        <v>968554.12</v>
      </c>
      <c r="AN112">
        <v>540911.85</v>
      </c>
      <c r="AO112">
        <v>1288078.1299999999</v>
      </c>
      <c r="AP112">
        <v>1505924.46</v>
      </c>
      <c r="AQ112">
        <v>558155.37</v>
      </c>
      <c r="AR112">
        <v>408716.13</v>
      </c>
      <c r="AS112">
        <v>996714.61</v>
      </c>
      <c r="AT112">
        <v>528457.74</v>
      </c>
      <c r="AU112">
        <v>985694.96</v>
      </c>
      <c r="AV112">
        <v>583634.64</v>
      </c>
      <c r="AW112">
        <v>9172864.0600000005</v>
      </c>
      <c r="AX112">
        <v>388471.32</v>
      </c>
      <c r="AY112">
        <v>202032.68</v>
      </c>
      <c r="AZ112">
        <v>443111.88</v>
      </c>
      <c r="BA112">
        <v>511243.76</v>
      </c>
      <c r="BB112">
        <v>11250</v>
      </c>
      <c r="BC112">
        <v>138211.28</v>
      </c>
      <c r="BD112">
        <v>2038095.83</v>
      </c>
      <c r="BE112">
        <v>336594.62</v>
      </c>
      <c r="BF112">
        <v>50629.91</v>
      </c>
      <c r="BG112">
        <v>50899.31</v>
      </c>
      <c r="BH112">
        <v>266328.15000000002</v>
      </c>
      <c r="BI112">
        <v>7088176.0099999998</v>
      </c>
      <c r="BJ112">
        <v>1089910.72</v>
      </c>
      <c r="BK112">
        <v>593680.93999999994</v>
      </c>
      <c r="BL112">
        <v>1119878.74</v>
      </c>
      <c r="BM112">
        <v>0</v>
      </c>
      <c r="BN112">
        <v>0</v>
      </c>
      <c r="BO112">
        <v>0</v>
      </c>
      <c r="BP112">
        <v>0</v>
      </c>
    </row>
    <row r="113" spans="1:68" ht="26.25">
      <c r="A113" s="121">
        <v>1</v>
      </c>
      <c r="B113" s="122" t="s">
        <v>903</v>
      </c>
      <c r="C113" s="123" t="s">
        <v>57</v>
      </c>
      <c r="D113" s="123" t="s">
        <v>908</v>
      </c>
      <c r="E113" s="124" t="s">
        <v>952</v>
      </c>
      <c r="F113" s="122"/>
      <c r="G113" s="312"/>
      <c r="H113" s="78">
        <v>4.7</v>
      </c>
      <c r="I113" s="122"/>
      <c r="J113" s="122"/>
      <c r="K113" s="125" t="s">
        <v>1098</v>
      </c>
      <c r="L113" s="242">
        <v>1105010103.105</v>
      </c>
      <c r="M113" s="127" t="s">
        <v>1099</v>
      </c>
      <c r="N113" s="261">
        <f t="shared" si="1"/>
        <v>1208348.95</v>
      </c>
      <c r="O113">
        <v>7339009.8499999996</v>
      </c>
      <c r="P113">
        <v>209010</v>
      </c>
      <c r="Q113">
        <v>677652.7</v>
      </c>
      <c r="R113">
        <v>1125017.3999999999</v>
      </c>
      <c r="S113">
        <v>3366421.2</v>
      </c>
      <c r="T113">
        <v>1358047</v>
      </c>
      <c r="U113">
        <v>1107289.54</v>
      </c>
      <c r="V113">
        <v>721337.75</v>
      </c>
      <c r="W113">
        <v>389407</v>
      </c>
      <c r="X113">
        <v>279109</v>
      </c>
      <c r="Y113">
        <v>1102439</v>
      </c>
      <c r="Z113">
        <v>134676</v>
      </c>
      <c r="AA113">
        <v>1208348.95</v>
      </c>
      <c r="AB113">
        <v>255479.25</v>
      </c>
      <c r="AC113">
        <v>71382.899999999994</v>
      </c>
      <c r="AD113">
        <v>35214.1</v>
      </c>
      <c r="AE113">
        <v>244986.6</v>
      </c>
      <c r="AF113">
        <v>132342.04999999999</v>
      </c>
      <c r="AG113">
        <v>43214.9</v>
      </c>
      <c r="AH113">
        <v>131390.62</v>
      </c>
      <c r="AI113">
        <v>10862238.310000001</v>
      </c>
      <c r="AJ113">
        <v>757358</v>
      </c>
      <c r="AK113">
        <v>183902.72</v>
      </c>
      <c r="AL113">
        <v>437796</v>
      </c>
      <c r="AM113">
        <v>416133.15</v>
      </c>
      <c r="AN113">
        <v>258422</v>
      </c>
      <c r="AO113">
        <v>787946.55</v>
      </c>
      <c r="AP113">
        <v>179315.23</v>
      </c>
      <c r="AQ113">
        <v>143547.24</v>
      </c>
      <c r="AR113">
        <v>114771</v>
      </c>
      <c r="AS113">
        <v>330877</v>
      </c>
      <c r="AT113">
        <v>467165.1</v>
      </c>
      <c r="AU113">
        <v>232234.3</v>
      </c>
      <c r="AV113">
        <v>48197.3</v>
      </c>
      <c r="AW113">
        <v>2820867.22</v>
      </c>
      <c r="AX113">
        <v>200794.9</v>
      </c>
      <c r="AY113">
        <v>191173.8</v>
      </c>
      <c r="AZ113">
        <v>423729.35</v>
      </c>
      <c r="BA113">
        <v>250985.60000000001</v>
      </c>
      <c r="BB113">
        <v>210042.5</v>
      </c>
      <c r="BC113">
        <v>176637.78</v>
      </c>
      <c r="BD113">
        <v>14223.6</v>
      </c>
      <c r="BE113">
        <v>118993.7</v>
      </c>
      <c r="BF113">
        <v>48343.4</v>
      </c>
      <c r="BG113">
        <v>183441.8</v>
      </c>
      <c r="BH113">
        <v>27864.7</v>
      </c>
      <c r="BI113">
        <v>398231.35</v>
      </c>
      <c r="BJ113">
        <v>859368.4</v>
      </c>
      <c r="BK113">
        <v>267344</v>
      </c>
      <c r="BL113">
        <v>1175184.8799999999</v>
      </c>
      <c r="BM113">
        <v>36586.5</v>
      </c>
      <c r="BN113">
        <v>409311.16</v>
      </c>
      <c r="BO113">
        <v>411323.92</v>
      </c>
      <c r="BP113">
        <v>70444.899999999994</v>
      </c>
    </row>
    <row r="114" spans="1:68" ht="26.25">
      <c r="A114" s="121">
        <v>1</v>
      </c>
      <c r="B114" s="122" t="s">
        <v>903</v>
      </c>
      <c r="C114" s="123" t="s">
        <v>57</v>
      </c>
      <c r="D114" s="123" t="s">
        <v>908</v>
      </c>
      <c r="E114" s="124" t="s">
        <v>952</v>
      </c>
      <c r="F114" s="122"/>
      <c r="G114" s="312"/>
      <c r="H114" s="78">
        <v>4.4000000000000004</v>
      </c>
      <c r="I114" s="122"/>
      <c r="J114" s="122"/>
      <c r="K114" s="125" t="s">
        <v>1098</v>
      </c>
      <c r="L114" s="242">
        <v>1105010103.1059999</v>
      </c>
      <c r="M114" s="127" t="s">
        <v>1100</v>
      </c>
      <c r="N114" s="261">
        <f t="shared" si="1"/>
        <v>17452.77</v>
      </c>
      <c r="O114">
        <v>49260</v>
      </c>
      <c r="W114">
        <v>3180</v>
      </c>
      <c r="Y114">
        <v>3840</v>
      </c>
      <c r="AA114">
        <v>17452.77</v>
      </c>
      <c r="AJ114">
        <v>5800</v>
      </c>
      <c r="AL114">
        <v>27450</v>
      </c>
      <c r="AU114">
        <v>9228</v>
      </c>
      <c r="BI114">
        <v>0</v>
      </c>
      <c r="BM114">
        <v>3000</v>
      </c>
    </row>
    <row r="115" spans="1:68" ht="26.25">
      <c r="A115" s="121">
        <v>1</v>
      </c>
      <c r="B115" s="122" t="s">
        <v>903</v>
      </c>
      <c r="C115" s="123" t="s">
        <v>57</v>
      </c>
      <c r="D115" s="123" t="s">
        <v>908</v>
      </c>
      <c r="E115" s="124" t="s">
        <v>952</v>
      </c>
      <c r="F115" s="122"/>
      <c r="G115" s="312"/>
      <c r="H115" s="78">
        <v>4.8</v>
      </c>
      <c r="I115" s="122"/>
      <c r="J115" s="122"/>
      <c r="K115" s="125" t="s">
        <v>1101</v>
      </c>
      <c r="L115" s="243">
        <v>1105010103.1070001</v>
      </c>
      <c r="M115" s="126" t="s">
        <v>1102</v>
      </c>
      <c r="N115" s="261">
        <f t="shared" si="1"/>
        <v>980526.59</v>
      </c>
      <c r="O115">
        <v>6955706.6200000001</v>
      </c>
      <c r="P115">
        <v>115674.21</v>
      </c>
      <c r="Q115">
        <v>113512.91</v>
      </c>
      <c r="R115">
        <v>21920</v>
      </c>
      <c r="S115">
        <v>431139.66</v>
      </c>
      <c r="T115">
        <v>37261</v>
      </c>
      <c r="U115">
        <v>83400.56</v>
      </c>
      <c r="V115">
        <v>1280</v>
      </c>
      <c r="W115">
        <v>189418.85</v>
      </c>
      <c r="X115">
        <v>68647.710000000006</v>
      </c>
      <c r="Y115">
        <v>42374.22</v>
      </c>
      <c r="Z115">
        <v>179357.94</v>
      </c>
      <c r="AA115">
        <v>980526.59</v>
      </c>
      <c r="AB115">
        <v>132436.48000000001</v>
      </c>
      <c r="AC115">
        <v>109485.39</v>
      </c>
      <c r="AD115">
        <v>47891.6</v>
      </c>
      <c r="AE115">
        <v>109413.35</v>
      </c>
      <c r="AF115">
        <v>160135.24</v>
      </c>
      <c r="AH115">
        <v>31040.58</v>
      </c>
      <c r="AI115">
        <v>2323642.04</v>
      </c>
      <c r="AJ115">
        <v>157506.6</v>
      </c>
      <c r="AK115">
        <v>79611.14</v>
      </c>
      <c r="AL115">
        <v>266135.56</v>
      </c>
      <c r="AM115">
        <v>199924.68</v>
      </c>
      <c r="AN115">
        <v>145686</v>
      </c>
      <c r="AO115">
        <v>313209.13</v>
      </c>
      <c r="AP115">
        <v>211190.94</v>
      </c>
      <c r="AQ115">
        <v>46436</v>
      </c>
      <c r="AR115">
        <v>94460.42</v>
      </c>
      <c r="AS115">
        <v>346088.79</v>
      </c>
      <c r="AT115">
        <v>27766.82</v>
      </c>
      <c r="AU115">
        <v>88695.93</v>
      </c>
      <c r="AV115">
        <v>55842.9</v>
      </c>
      <c r="AW115">
        <v>294349.21999999997</v>
      </c>
      <c r="AX115">
        <v>9475</v>
      </c>
      <c r="AY115">
        <v>68342.05</v>
      </c>
      <c r="AZ115">
        <v>66853.13</v>
      </c>
      <c r="BA115">
        <v>55503.9</v>
      </c>
      <c r="BB115">
        <v>43882</v>
      </c>
      <c r="BC115">
        <v>83617.09</v>
      </c>
      <c r="BD115">
        <v>75560.92</v>
      </c>
      <c r="BE115">
        <v>3361.94</v>
      </c>
      <c r="BF115">
        <v>26098.18</v>
      </c>
      <c r="BG115">
        <v>22746.7</v>
      </c>
      <c r="BH115">
        <v>53957.71</v>
      </c>
      <c r="BI115">
        <v>820594.05</v>
      </c>
      <c r="BJ115">
        <v>163240.45000000001</v>
      </c>
      <c r="BK115">
        <v>65494.07</v>
      </c>
      <c r="BL115">
        <v>120269.18</v>
      </c>
      <c r="BM115">
        <v>41023.699999999997</v>
      </c>
      <c r="BN115">
        <v>208286.06</v>
      </c>
      <c r="BO115">
        <v>92909.54</v>
      </c>
      <c r="BP115">
        <v>122379.59</v>
      </c>
    </row>
    <row r="116" spans="1:68" ht="26.25">
      <c r="A116" s="121">
        <v>1</v>
      </c>
      <c r="B116" s="122" t="s">
        <v>903</v>
      </c>
      <c r="C116" s="123" t="s">
        <v>57</v>
      </c>
      <c r="D116" s="123" t="s">
        <v>908</v>
      </c>
      <c r="E116" s="124" t="s">
        <v>952</v>
      </c>
      <c r="F116" s="122" t="s">
        <v>1103</v>
      </c>
      <c r="G116" s="312"/>
      <c r="H116" s="78" t="s">
        <v>921</v>
      </c>
      <c r="I116" s="122"/>
      <c r="J116" s="122"/>
      <c r="K116" s="125" t="s">
        <v>1087</v>
      </c>
      <c r="L116" s="243">
        <v>1105010103.108</v>
      </c>
      <c r="M116" s="126" t="s">
        <v>1104</v>
      </c>
      <c r="N116" s="261">
        <f t="shared" si="1"/>
        <v>228662.84</v>
      </c>
      <c r="O116">
        <v>34593.68</v>
      </c>
      <c r="Q116">
        <v>6272</v>
      </c>
      <c r="S116">
        <v>0</v>
      </c>
      <c r="T116">
        <v>34693</v>
      </c>
      <c r="U116">
        <v>0</v>
      </c>
      <c r="V116">
        <v>0</v>
      </c>
      <c r="W116">
        <v>0</v>
      </c>
      <c r="X116">
        <v>0</v>
      </c>
      <c r="Y116">
        <v>0</v>
      </c>
      <c r="AA116">
        <v>228662.84</v>
      </c>
      <c r="AC116">
        <v>0</v>
      </c>
      <c r="AE116">
        <v>65688</v>
      </c>
      <c r="AF116">
        <v>0</v>
      </c>
      <c r="AI116">
        <v>0</v>
      </c>
      <c r="AK116">
        <v>966</v>
      </c>
      <c r="AL116">
        <v>0</v>
      </c>
      <c r="AN116">
        <v>0</v>
      </c>
      <c r="AO116">
        <v>5971</v>
      </c>
      <c r="AP116">
        <v>0</v>
      </c>
      <c r="AQ116">
        <v>3360</v>
      </c>
      <c r="AR116">
        <v>0</v>
      </c>
      <c r="AS116">
        <v>0</v>
      </c>
      <c r="AT116">
        <v>0</v>
      </c>
      <c r="AV116">
        <v>0</v>
      </c>
      <c r="AW116">
        <v>0</v>
      </c>
      <c r="AY116">
        <v>0</v>
      </c>
      <c r="AZ116">
        <v>0</v>
      </c>
      <c r="BC116">
        <v>0</v>
      </c>
      <c r="BH116">
        <v>0</v>
      </c>
      <c r="BI116">
        <v>0</v>
      </c>
      <c r="BJ116">
        <v>473.36</v>
      </c>
      <c r="BK116">
        <v>0</v>
      </c>
      <c r="BL116">
        <v>0</v>
      </c>
      <c r="BN116">
        <v>0</v>
      </c>
      <c r="BO116">
        <v>0</v>
      </c>
      <c r="BP116">
        <v>0</v>
      </c>
    </row>
    <row r="117" spans="1:68" ht="26.25">
      <c r="A117" s="121">
        <v>1</v>
      </c>
      <c r="B117" s="122" t="s">
        <v>903</v>
      </c>
      <c r="C117" s="123" t="s">
        <v>57</v>
      </c>
      <c r="D117" s="123" t="s">
        <v>908</v>
      </c>
      <c r="E117" s="124" t="s">
        <v>952</v>
      </c>
      <c r="F117" s="122" t="s">
        <v>1105</v>
      </c>
      <c r="G117" s="312"/>
      <c r="H117" s="78">
        <v>4.9000000000000004</v>
      </c>
      <c r="I117" s="122"/>
      <c r="J117" s="122"/>
      <c r="K117" s="125" t="s">
        <v>1087</v>
      </c>
      <c r="L117" s="243">
        <v>1105010103.109</v>
      </c>
      <c r="M117" s="126" t="s">
        <v>1106</v>
      </c>
      <c r="N117" s="261">
        <f t="shared" si="1"/>
        <v>0</v>
      </c>
      <c r="O117">
        <v>42345</v>
      </c>
      <c r="P117">
        <v>0</v>
      </c>
      <c r="S117">
        <v>0</v>
      </c>
      <c r="T117">
        <v>0</v>
      </c>
      <c r="V117">
        <v>0</v>
      </c>
      <c r="W117">
        <v>0</v>
      </c>
      <c r="X117">
        <v>0</v>
      </c>
      <c r="Y117">
        <v>0</v>
      </c>
      <c r="AC117">
        <v>0</v>
      </c>
      <c r="AI117">
        <v>0</v>
      </c>
      <c r="AK117">
        <v>0</v>
      </c>
      <c r="AN117">
        <v>4625</v>
      </c>
      <c r="AO117">
        <v>0</v>
      </c>
      <c r="AU117">
        <v>0</v>
      </c>
      <c r="AW117">
        <v>6504</v>
      </c>
      <c r="AX117">
        <v>74315</v>
      </c>
      <c r="BA117">
        <v>37420</v>
      </c>
      <c r="BG117">
        <v>0</v>
      </c>
      <c r="BH117">
        <v>53450</v>
      </c>
      <c r="BK117">
        <v>0</v>
      </c>
    </row>
    <row r="118" spans="1:68" ht="26.25">
      <c r="A118" s="121">
        <v>1</v>
      </c>
      <c r="B118" s="122" t="s">
        <v>903</v>
      </c>
      <c r="C118" s="123" t="s">
        <v>57</v>
      </c>
      <c r="D118" s="123" t="s">
        <v>908</v>
      </c>
      <c r="E118" s="124" t="s">
        <v>952</v>
      </c>
      <c r="F118" s="122" t="s">
        <v>1107</v>
      </c>
      <c r="G118" s="312"/>
      <c r="H118" s="78">
        <v>4.1100000000000003</v>
      </c>
      <c r="I118" s="122"/>
      <c r="J118" s="122"/>
      <c r="K118" s="125" t="s">
        <v>1087</v>
      </c>
      <c r="L118" s="242">
        <v>1105010105.105</v>
      </c>
      <c r="M118" s="127" t="s">
        <v>1108</v>
      </c>
      <c r="N118" s="261">
        <f t="shared" si="1"/>
        <v>996991.67</v>
      </c>
      <c r="O118">
        <v>2091772.9</v>
      </c>
      <c r="P118">
        <v>13506</v>
      </c>
      <c r="Q118">
        <v>146236.13</v>
      </c>
      <c r="R118">
        <v>174541</v>
      </c>
      <c r="S118">
        <v>339300.75</v>
      </c>
      <c r="T118">
        <v>126919</v>
      </c>
      <c r="U118">
        <v>183439.9</v>
      </c>
      <c r="V118">
        <v>8287</v>
      </c>
      <c r="W118">
        <v>81382</v>
      </c>
      <c r="X118">
        <v>159125.79999999999</v>
      </c>
      <c r="Y118">
        <v>149759</v>
      </c>
      <c r="Z118">
        <v>85898</v>
      </c>
      <c r="AA118">
        <v>996991.67</v>
      </c>
      <c r="AB118">
        <v>20688</v>
      </c>
      <c r="AC118">
        <v>57592</v>
      </c>
      <c r="AD118">
        <v>75254.100000000006</v>
      </c>
      <c r="AE118">
        <v>125356.7</v>
      </c>
      <c r="AF118">
        <v>28674.33</v>
      </c>
      <c r="AG118">
        <v>52397</v>
      </c>
      <c r="AH118">
        <v>97947.45</v>
      </c>
      <c r="AI118">
        <v>377345.18</v>
      </c>
      <c r="AJ118">
        <v>16048.15</v>
      </c>
      <c r="AK118">
        <v>288590.86</v>
      </c>
      <c r="AL118">
        <v>56286.23</v>
      </c>
      <c r="AM118">
        <v>66914.05</v>
      </c>
      <c r="AN118">
        <v>97742</v>
      </c>
      <c r="AO118">
        <v>198739.5</v>
      </c>
      <c r="AP118">
        <v>176987.5</v>
      </c>
      <c r="AQ118">
        <v>248220.24</v>
      </c>
      <c r="AR118">
        <v>98023.33</v>
      </c>
      <c r="AS118">
        <v>24475</v>
      </c>
      <c r="AT118">
        <v>51728.74</v>
      </c>
      <c r="AU118">
        <v>48778.27</v>
      </c>
      <c r="AV118">
        <v>29301.96</v>
      </c>
      <c r="AW118">
        <v>349931.6</v>
      </c>
      <c r="AX118">
        <v>18623</v>
      </c>
      <c r="AY118">
        <v>43958.14</v>
      </c>
      <c r="AZ118">
        <v>124166.63</v>
      </c>
      <c r="BA118">
        <v>37980</v>
      </c>
      <c r="BB118">
        <v>19495</v>
      </c>
      <c r="BC118">
        <v>84680</v>
      </c>
      <c r="BD118">
        <v>111601.38</v>
      </c>
      <c r="BE118">
        <v>82316</v>
      </c>
      <c r="BF118">
        <v>67192.5</v>
      </c>
      <c r="BG118">
        <v>17913.599999999999</v>
      </c>
      <c r="BH118">
        <v>0</v>
      </c>
      <c r="BI118">
        <v>555115.1</v>
      </c>
      <c r="BJ118">
        <v>298225</v>
      </c>
      <c r="BK118">
        <v>79338</v>
      </c>
      <c r="BL118">
        <v>27943.599999999999</v>
      </c>
      <c r="BM118">
        <v>11528</v>
      </c>
      <c r="BN118">
        <v>21098</v>
      </c>
      <c r="BO118">
        <v>28569</v>
      </c>
      <c r="BP118">
        <v>14173.4</v>
      </c>
    </row>
    <row r="119" spans="1:68" ht="26.25">
      <c r="A119" s="121">
        <v>1</v>
      </c>
      <c r="B119" s="122" t="s">
        <v>903</v>
      </c>
      <c r="C119" s="123" t="s">
        <v>57</v>
      </c>
      <c r="D119" s="123" t="s">
        <v>908</v>
      </c>
      <c r="E119" s="124" t="s">
        <v>952</v>
      </c>
      <c r="F119" s="122" t="s">
        <v>1109</v>
      </c>
      <c r="G119" s="312"/>
      <c r="H119" s="78">
        <v>4.9000000000000004</v>
      </c>
      <c r="I119" s="122"/>
      <c r="J119" s="122"/>
      <c r="K119" s="125" t="s">
        <v>1087</v>
      </c>
      <c r="L119" s="243">
        <v>1105010105.1059999</v>
      </c>
      <c r="M119" s="126" t="s">
        <v>1110</v>
      </c>
      <c r="N119" s="261">
        <f t="shared" si="1"/>
        <v>0</v>
      </c>
      <c r="O119">
        <v>0</v>
      </c>
      <c r="S119">
        <v>0</v>
      </c>
      <c r="W119">
        <v>0</v>
      </c>
      <c r="Z119">
        <v>0</v>
      </c>
      <c r="AP119">
        <v>0</v>
      </c>
      <c r="AT119">
        <v>0</v>
      </c>
      <c r="BB119">
        <v>0</v>
      </c>
      <c r="BI119">
        <v>1350</v>
      </c>
      <c r="BJ119">
        <v>880</v>
      </c>
      <c r="BK119">
        <v>0</v>
      </c>
    </row>
    <row r="120" spans="1:68" ht="26.25">
      <c r="A120" s="121">
        <v>1</v>
      </c>
      <c r="B120" s="122" t="s">
        <v>903</v>
      </c>
      <c r="C120" s="123" t="s">
        <v>57</v>
      </c>
      <c r="D120" s="123" t="s">
        <v>908</v>
      </c>
      <c r="E120" s="124" t="s">
        <v>952</v>
      </c>
      <c r="F120" s="122" t="s">
        <v>1111</v>
      </c>
      <c r="G120" s="312"/>
      <c r="H120" s="78">
        <v>4.9000000000000004</v>
      </c>
      <c r="I120" s="122"/>
      <c r="J120" s="122"/>
      <c r="K120" s="125" t="s">
        <v>1087</v>
      </c>
      <c r="L120" s="242">
        <v>1105010105.1070001</v>
      </c>
      <c r="M120" s="127" t="s">
        <v>1112</v>
      </c>
      <c r="N120" s="261">
        <f t="shared" si="1"/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K120">
        <v>0</v>
      </c>
      <c r="AL120">
        <v>0</v>
      </c>
      <c r="AM120">
        <v>0</v>
      </c>
      <c r="AN120">
        <v>380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B120">
        <v>0</v>
      </c>
      <c r="BC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</row>
    <row r="121" spans="1:68" ht="26.25">
      <c r="A121" s="121">
        <v>1</v>
      </c>
      <c r="B121" s="122" t="s">
        <v>903</v>
      </c>
      <c r="C121" s="123" t="s">
        <v>57</v>
      </c>
      <c r="D121" s="123" t="s">
        <v>908</v>
      </c>
      <c r="E121" s="124" t="s">
        <v>952</v>
      </c>
      <c r="F121" s="122" t="s">
        <v>1113</v>
      </c>
      <c r="G121" s="312"/>
      <c r="H121" s="78">
        <v>4.9000000000000004</v>
      </c>
      <c r="I121" s="122"/>
      <c r="J121" s="122"/>
      <c r="K121" s="125" t="s">
        <v>1087</v>
      </c>
      <c r="L121" s="243">
        <v>1105010105.108</v>
      </c>
      <c r="M121" s="126" t="s">
        <v>1114</v>
      </c>
      <c r="N121" s="261">
        <f t="shared" si="1"/>
        <v>106909</v>
      </c>
      <c r="O121">
        <v>593565.27</v>
      </c>
      <c r="P121">
        <v>0</v>
      </c>
      <c r="Q121">
        <v>18652.45</v>
      </c>
      <c r="R121">
        <v>30275</v>
      </c>
      <c r="S121">
        <v>0</v>
      </c>
      <c r="T121">
        <v>0</v>
      </c>
      <c r="U121">
        <v>4825</v>
      </c>
      <c r="V121">
        <v>3825</v>
      </c>
      <c r="W121">
        <v>0</v>
      </c>
      <c r="X121">
        <v>4200</v>
      </c>
      <c r="Y121">
        <v>0</v>
      </c>
      <c r="Z121">
        <v>0</v>
      </c>
      <c r="AA121">
        <v>106909</v>
      </c>
      <c r="AB121">
        <v>0</v>
      </c>
      <c r="AC121">
        <v>4667.5</v>
      </c>
      <c r="AD121">
        <v>7526.75</v>
      </c>
      <c r="AE121">
        <v>0</v>
      </c>
      <c r="AF121">
        <v>2449</v>
      </c>
      <c r="AG121">
        <v>0</v>
      </c>
      <c r="AH121">
        <v>500</v>
      </c>
      <c r="AI121">
        <v>636018.05000000005</v>
      </c>
      <c r="AJ121">
        <v>2402.5</v>
      </c>
      <c r="AK121">
        <v>4258.92</v>
      </c>
      <c r="AM121">
        <v>2810.93</v>
      </c>
      <c r="AN121">
        <v>1745</v>
      </c>
      <c r="AO121">
        <v>0</v>
      </c>
      <c r="AP121">
        <v>0</v>
      </c>
      <c r="AQ121">
        <v>14803.1</v>
      </c>
      <c r="AR121">
        <v>950</v>
      </c>
      <c r="AS121">
        <v>0</v>
      </c>
      <c r="AU121">
        <v>5768</v>
      </c>
      <c r="AV121">
        <v>0</v>
      </c>
      <c r="AW121">
        <v>13279.5</v>
      </c>
      <c r="AX121">
        <v>6700</v>
      </c>
      <c r="AY121">
        <v>905</v>
      </c>
      <c r="AZ121">
        <v>420</v>
      </c>
      <c r="BB121">
        <v>0</v>
      </c>
      <c r="BC121">
        <v>0</v>
      </c>
      <c r="BD121">
        <v>8482.7099999999991</v>
      </c>
      <c r="BE121">
        <v>0</v>
      </c>
      <c r="BF121">
        <v>0</v>
      </c>
      <c r="BG121">
        <v>3084</v>
      </c>
      <c r="BH121">
        <v>0</v>
      </c>
      <c r="BI121">
        <v>26676</v>
      </c>
      <c r="BJ121">
        <v>3420</v>
      </c>
      <c r="BK121">
        <v>1759</v>
      </c>
      <c r="BL121">
        <v>0</v>
      </c>
      <c r="BM121">
        <v>2704</v>
      </c>
      <c r="BN121">
        <v>39392</v>
      </c>
      <c r="BO121">
        <v>1462</v>
      </c>
      <c r="BP121">
        <v>670</v>
      </c>
    </row>
    <row r="122" spans="1:68" ht="26.25">
      <c r="A122" s="121">
        <v>1</v>
      </c>
      <c r="B122" s="122" t="s">
        <v>903</v>
      </c>
      <c r="C122" s="123" t="s">
        <v>57</v>
      </c>
      <c r="D122" s="123" t="s">
        <v>908</v>
      </c>
      <c r="E122" s="124" t="s">
        <v>952</v>
      </c>
      <c r="F122" s="122" t="s">
        <v>1115</v>
      </c>
      <c r="G122" s="312"/>
      <c r="H122" s="78">
        <v>4.9000000000000004</v>
      </c>
      <c r="I122" s="122"/>
      <c r="J122" s="122"/>
      <c r="K122" s="125" t="s">
        <v>1087</v>
      </c>
      <c r="L122" s="242">
        <v>1105010105.109</v>
      </c>
      <c r="M122" s="127" t="s">
        <v>1116</v>
      </c>
      <c r="N122" s="261">
        <f t="shared" si="1"/>
        <v>0</v>
      </c>
      <c r="O122">
        <v>11670</v>
      </c>
      <c r="R122">
        <v>0</v>
      </c>
      <c r="AA122">
        <v>0</v>
      </c>
      <c r="AI122">
        <v>926084.33</v>
      </c>
      <c r="AJ122">
        <v>1130</v>
      </c>
      <c r="AK122">
        <v>0</v>
      </c>
      <c r="AO122">
        <v>0</v>
      </c>
      <c r="AR122">
        <v>0</v>
      </c>
      <c r="AW122">
        <v>0</v>
      </c>
      <c r="AZ122">
        <v>0</v>
      </c>
      <c r="BC122">
        <v>0</v>
      </c>
      <c r="BI122">
        <v>0</v>
      </c>
      <c r="BK122">
        <v>0</v>
      </c>
    </row>
    <row r="123" spans="1:68" ht="26.25">
      <c r="A123" s="121">
        <v>1</v>
      </c>
      <c r="B123" s="122" t="s">
        <v>903</v>
      </c>
      <c r="C123" s="123" t="s">
        <v>57</v>
      </c>
      <c r="D123" s="123" t="s">
        <v>908</v>
      </c>
      <c r="E123" s="124" t="s">
        <v>952</v>
      </c>
      <c r="F123" s="122" t="s">
        <v>1117</v>
      </c>
      <c r="G123" s="312"/>
      <c r="H123" s="78">
        <v>4.12</v>
      </c>
      <c r="I123" s="122"/>
      <c r="J123" s="122"/>
      <c r="K123" s="125" t="s">
        <v>1087</v>
      </c>
      <c r="L123" s="242">
        <v>1105010105.1099999</v>
      </c>
      <c r="M123" s="127" t="s">
        <v>1118</v>
      </c>
      <c r="N123" s="261">
        <f t="shared" si="1"/>
        <v>111442</v>
      </c>
      <c r="O123">
        <v>0</v>
      </c>
      <c r="P123">
        <v>92770</v>
      </c>
      <c r="Q123">
        <v>25750</v>
      </c>
      <c r="R123">
        <v>117000</v>
      </c>
      <c r="S123">
        <v>146400</v>
      </c>
      <c r="T123">
        <v>45846</v>
      </c>
      <c r="U123">
        <v>19480</v>
      </c>
      <c r="V123">
        <v>62900</v>
      </c>
      <c r="W123">
        <v>0</v>
      </c>
      <c r="X123">
        <v>80360</v>
      </c>
      <c r="Y123">
        <v>7200</v>
      </c>
      <c r="Z123">
        <v>83350</v>
      </c>
      <c r="AA123">
        <v>111442</v>
      </c>
      <c r="AB123">
        <v>4425</v>
      </c>
      <c r="AC123">
        <v>42850</v>
      </c>
      <c r="AD123">
        <v>67607</v>
      </c>
      <c r="AE123">
        <v>45346.78</v>
      </c>
      <c r="AF123">
        <v>23555</v>
      </c>
      <c r="AG123">
        <v>7999.95</v>
      </c>
      <c r="AH123">
        <v>4670</v>
      </c>
      <c r="AI123">
        <v>0</v>
      </c>
      <c r="AJ123">
        <v>36670</v>
      </c>
      <c r="AK123">
        <v>35469.72</v>
      </c>
      <c r="AL123">
        <v>58590</v>
      </c>
      <c r="AM123">
        <v>0</v>
      </c>
      <c r="AN123">
        <v>1638</v>
      </c>
      <c r="AO123">
        <v>145530</v>
      </c>
      <c r="AP123">
        <v>2080</v>
      </c>
      <c r="AQ123">
        <v>97560.2</v>
      </c>
      <c r="AR123">
        <v>0</v>
      </c>
      <c r="AS123">
        <v>10970</v>
      </c>
      <c r="AT123">
        <v>7320</v>
      </c>
      <c r="AU123">
        <v>36760</v>
      </c>
      <c r="AV123">
        <v>6450</v>
      </c>
      <c r="AW123">
        <v>79798</v>
      </c>
      <c r="AX123">
        <v>1298</v>
      </c>
      <c r="AY123">
        <v>16425</v>
      </c>
      <c r="AZ123">
        <v>45640</v>
      </c>
      <c r="BA123">
        <v>52180</v>
      </c>
      <c r="BB123">
        <v>7062</v>
      </c>
      <c r="BD123">
        <v>9540</v>
      </c>
      <c r="BE123">
        <v>25120</v>
      </c>
      <c r="BF123">
        <v>11630</v>
      </c>
      <c r="BG123">
        <v>3270</v>
      </c>
      <c r="BH123">
        <v>0</v>
      </c>
      <c r="BI123">
        <v>24750</v>
      </c>
      <c r="BJ123">
        <v>840</v>
      </c>
      <c r="BK123">
        <v>8100</v>
      </c>
      <c r="BL123">
        <v>0</v>
      </c>
      <c r="BM123">
        <v>5700</v>
      </c>
      <c r="BN123">
        <v>33625</v>
      </c>
      <c r="BO123">
        <v>48625</v>
      </c>
      <c r="BP123">
        <v>12555</v>
      </c>
    </row>
    <row r="124" spans="1:68" ht="26.25">
      <c r="A124" s="121">
        <v>1</v>
      </c>
      <c r="B124" s="122" t="s">
        <v>903</v>
      </c>
      <c r="C124" s="123" t="s">
        <v>57</v>
      </c>
      <c r="D124" s="123" t="s">
        <v>908</v>
      </c>
      <c r="E124" s="124" t="s">
        <v>952</v>
      </c>
      <c r="F124" s="122" t="s">
        <v>1119</v>
      </c>
      <c r="G124" s="312"/>
      <c r="H124" s="78">
        <v>4.13</v>
      </c>
      <c r="I124" s="122"/>
      <c r="J124" s="122"/>
      <c r="K124" s="125" t="s">
        <v>1087</v>
      </c>
      <c r="L124" s="242">
        <v>1105010105.1110001</v>
      </c>
      <c r="M124" s="127" t="s">
        <v>1120</v>
      </c>
      <c r="N124" s="261">
        <f t="shared" si="1"/>
        <v>478492.04</v>
      </c>
      <c r="O124">
        <v>825515.3</v>
      </c>
      <c r="P124">
        <v>199439</v>
      </c>
      <c r="Q124">
        <v>92543.58</v>
      </c>
      <c r="R124">
        <v>291609</v>
      </c>
      <c r="S124">
        <v>224646.62</v>
      </c>
      <c r="T124">
        <v>392281.5</v>
      </c>
      <c r="U124">
        <v>126217.06</v>
      </c>
      <c r="V124">
        <v>215258.3</v>
      </c>
      <c r="W124">
        <v>74655</v>
      </c>
      <c r="X124">
        <v>107094</v>
      </c>
      <c r="Y124">
        <v>116088.65</v>
      </c>
      <c r="Z124">
        <v>182330</v>
      </c>
      <c r="AA124">
        <v>478492.04</v>
      </c>
      <c r="AB124">
        <v>23296.85</v>
      </c>
      <c r="AC124">
        <v>94123.06</v>
      </c>
      <c r="AD124">
        <v>152509.18</v>
      </c>
      <c r="AE124">
        <v>112911.24</v>
      </c>
      <c r="AF124">
        <v>57184.7</v>
      </c>
      <c r="AG124">
        <v>39967.410000000003</v>
      </c>
      <c r="AH124">
        <v>10676</v>
      </c>
      <c r="AI124">
        <v>509496.74</v>
      </c>
      <c r="AJ124">
        <v>24027.93</v>
      </c>
      <c r="AK124">
        <v>94717.42</v>
      </c>
      <c r="AL124">
        <v>148949.54999999999</v>
      </c>
      <c r="AM124">
        <v>47994.73</v>
      </c>
      <c r="AN124">
        <v>152630</v>
      </c>
      <c r="AO124">
        <v>0</v>
      </c>
      <c r="AP124">
        <v>204211.04</v>
      </c>
      <c r="AQ124">
        <v>209392.09</v>
      </c>
      <c r="AR124">
        <v>44436.31</v>
      </c>
      <c r="AS124">
        <v>92905</v>
      </c>
      <c r="AT124">
        <v>89264.83</v>
      </c>
      <c r="AU124">
        <v>33628.83</v>
      </c>
      <c r="AV124">
        <v>19528.41</v>
      </c>
      <c r="AW124">
        <v>343090.9</v>
      </c>
      <c r="AX124">
        <v>32429</v>
      </c>
      <c r="AY124">
        <v>53602</v>
      </c>
      <c r="AZ124">
        <v>102311.5</v>
      </c>
      <c r="BA124">
        <v>16697.310000000001</v>
      </c>
      <c r="BB124">
        <v>7108</v>
      </c>
      <c r="BC124">
        <v>38953</v>
      </c>
      <c r="BD124">
        <v>56058.47</v>
      </c>
      <c r="BE124">
        <v>38545.72</v>
      </c>
      <c r="BF124">
        <v>46621</v>
      </c>
      <c r="BG124">
        <v>18643.5</v>
      </c>
      <c r="BH124">
        <v>0</v>
      </c>
      <c r="BI124">
        <v>414848.33</v>
      </c>
      <c r="BJ124">
        <v>291754.77</v>
      </c>
      <c r="BK124">
        <v>23623</v>
      </c>
      <c r="BL124">
        <v>44216</v>
      </c>
      <c r="BM124">
        <v>11980</v>
      </c>
      <c r="BN124">
        <v>37576</v>
      </c>
      <c r="BO124">
        <v>60926.6</v>
      </c>
      <c r="BP124">
        <v>20034</v>
      </c>
    </row>
    <row r="125" spans="1:68" ht="26.25">
      <c r="A125" s="121">
        <v>1</v>
      </c>
      <c r="B125" s="122" t="s">
        <v>903</v>
      </c>
      <c r="C125" s="123" t="s">
        <v>57</v>
      </c>
      <c r="D125" s="123" t="s">
        <v>908</v>
      </c>
      <c r="E125" s="124" t="s">
        <v>952</v>
      </c>
      <c r="F125" s="122" t="s">
        <v>1121</v>
      </c>
      <c r="G125" s="312"/>
      <c r="H125" s="78">
        <v>4.9000000000000004</v>
      </c>
      <c r="I125" s="122"/>
      <c r="J125" s="122"/>
      <c r="K125" s="125" t="s">
        <v>1087</v>
      </c>
      <c r="L125" s="243">
        <v>1105010105.1140001</v>
      </c>
      <c r="M125" s="126" t="s">
        <v>1122</v>
      </c>
      <c r="N125" s="261">
        <f t="shared" si="1"/>
        <v>199124</v>
      </c>
      <c r="O125">
        <v>636337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199124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225475.8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W125">
        <v>0</v>
      </c>
      <c r="AX125">
        <v>16600</v>
      </c>
      <c r="AY125">
        <v>0</v>
      </c>
      <c r="AZ125">
        <v>0</v>
      </c>
      <c r="BB125">
        <v>0</v>
      </c>
      <c r="BC125">
        <v>0</v>
      </c>
      <c r="BD125">
        <v>23004.67</v>
      </c>
      <c r="BE125">
        <v>0</v>
      </c>
      <c r="BG125">
        <v>0</v>
      </c>
      <c r="BH125">
        <v>0</v>
      </c>
      <c r="BI125">
        <v>54679</v>
      </c>
      <c r="BJ125">
        <v>0</v>
      </c>
      <c r="BL125">
        <v>0</v>
      </c>
      <c r="BN125">
        <v>0</v>
      </c>
      <c r="BO125">
        <v>0</v>
      </c>
    </row>
    <row r="126" spans="1:68" ht="26.25">
      <c r="A126" s="121">
        <v>1</v>
      </c>
      <c r="B126" s="122" t="s">
        <v>903</v>
      </c>
      <c r="C126" s="123" t="s">
        <v>57</v>
      </c>
      <c r="D126" s="123" t="s">
        <v>908</v>
      </c>
      <c r="E126" s="124" t="s">
        <v>952</v>
      </c>
      <c r="F126" s="122" t="s">
        <v>1123</v>
      </c>
      <c r="G126" s="312"/>
      <c r="H126" s="78">
        <v>4.9000000000000004</v>
      </c>
      <c r="I126" s="122"/>
      <c r="J126" s="122"/>
      <c r="K126" s="125" t="s">
        <v>1087</v>
      </c>
      <c r="L126" s="243">
        <v>1105010105.115</v>
      </c>
      <c r="M126" s="126" t="s">
        <v>1124</v>
      </c>
      <c r="N126" s="261">
        <f t="shared" si="1"/>
        <v>0</v>
      </c>
      <c r="O126">
        <v>0</v>
      </c>
      <c r="Q126">
        <v>0</v>
      </c>
      <c r="R126">
        <v>0</v>
      </c>
      <c r="S126">
        <v>0</v>
      </c>
      <c r="T126">
        <v>0</v>
      </c>
      <c r="V126">
        <v>0</v>
      </c>
      <c r="W126">
        <v>0</v>
      </c>
      <c r="X126">
        <v>0</v>
      </c>
      <c r="Y126">
        <v>40</v>
      </c>
      <c r="AE126">
        <v>0</v>
      </c>
      <c r="AI126">
        <v>511443.19</v>
      </c>
      <c r="AJ126">
        <v>0</v>
      </c>
      <c r="AK126">
        <v>0</v>
      </c>
      <c r="AL126">
        <v>0</v>
      </c>
      <c r="AN126">
        <v>3122</v>
      </c>
      <c r="AO126">
        <v>160003.04</v>
      </c>
      <c r="AS126">
        <v>86082.22</v>
      </c>
      <c r="AT126">
        <v>0</v>
      </c>
      <c r="AV126">
        <v>26070</v>
      </c>
      <c r="AZ126">
        <v>0</v>
      </c>
      <c r="BA126">
        <v>0</v>
      </c>
      <c r="BB126">
        <v>0</v>
      </c>
      <c r="BC126">
        <v>0</v>
      </c>
      <c r="BF126">
        <v>0</v>
      </c>
      <c r="BG126">
        <v>0</v>
      </c>
      <c r="BJ126">
        <v>0</v>
      </c>
      <c r="BL126">
        <v>0</v>
      </c>
      <c r="BM126">
        <v>0</v>
      </c>
      <c r="BO126">
        <v>0</v>
      </c>
    </row>
    <row r="127" spans="1:68" ht="26.25">
      <c r="A127" s="121">
        <v>1</v>
      </c>
      <c r="B127" s="122" t="s">
        <v>903</v>
      </c>
      <c r="C127" s="123" t="s">
        <v>57</v>
      </c>
      <c r="D127" s="123" t="s">
        <v>907</v>
      </c>
      <c r="E127" s="124" t="s">
        <v>952</v>
      </c>
      <c r="F127" s="122"/>
      <c r="G127" s="312"/>
      <c r="H127" s="78">
        <v>5.2</v>
      </c>
      <c r="I127" s="122"/>
      <c r="J127" s="122"/>
      <c r="K127" s="125" t="s">
        <v>1125</v>
      </c>
      <c r="L127" s="243">
        <v>1106010103.1029999</v>
      </c>
      <c r="M127" s="126" t="s">
        <v>1126</v>
      </c>
      <c r="N127" s="261">
        <f t="shared" si="1"/>
        <v>0</v>
      </c>
      <c r="P127">
        <v>39501.15</v>
      </c>
      <c r="Q127">
        <v>47648.6</v>
      </c>
      <c r="R127">
        <v>47284.37</v>
      </c>
      <c r="S127">
        <v>106813.29</v>
      </c>
      <c r="U127">
        <v>69828.27</v>
      </c>
      <c r="V127">
        <v>20078.919999999998</v>
      </c>
      <c r="W127">
        <v>21917.47</v>
      </c>
      <c r="X127">
        <v>0</v>
      </c>
      <c r="Y127">
        <v>50208.62</v>
      </c>
      <c r="Z127">
        <v>79581.2</v>
      </c>
      <c r="AB127">
        <v>17439.18</v>
      </c>
      <c r="AC127">
        <v>62869.65</v>
      </c>
      <c r="AF127">
        <v>126767.39</v>
      </c>
      <c r="AG127">
        <v>59230.3</v>
      </c>
      <c r="AH127">
        <v>3745</v>
      </c>
      <c r="AI127">
        <v>3532.04</v>
      </c>
      <c r="AJ127">
        <v>6823.16</v>
      </c>
      <c r="AK127">
        <v>36597.54</v>
      </c>
      <c r="AL127">
        <v>50042.28</v>
      </c>
      <c r="AM127">
        <v>60554.94</v>
      </c>
      <c r="AN127">
        <v>52434.44</v>
      </c>
      <c r="AO127">
        <v>95702.73</v>
      </c>
      <c r="AP127">
        <v>24264.26</v>
      </c>
      <c r="AQ127">
        <v>81872.42</v>
      </c>
      <c r="AR127">
        <v>74406.179999999993</v>
      </c>
      <c r="AS127">
        <v>56258.12</v>
      </c>
      <c r="AT127">
        <v>16351.29</v>
      </c>
      <c r="AV127">
        <v>39679.15</v>
      </c>
      <c r="AW127">
        <v>9576564.4700000007</v>
      </c>
      <c r="AX127">
        <v>47888.75</v>
      </c>
      <c r="AY127">
        <v>101568.24</v>
      </c>
      <c r="BA127">
        <v>25407.63</v>
      </c>
      <c r="BB127">
        <v>-229.29</v>
      </c>
      <c r="BD127">
        <v>46870.33</v>
      </c>
      <c r="BE127">
        <v>42468.33</v>
      </c>
      <c r="BF127">
        <v>44381.55</v>
      </c>
      <c r="BG127">
        <v>0</v>
      </c>
      <c r="BJ127">
        <v>69935.240000000005</v>
      </c>
      <c r="BK127">
        <v>101393.43</v>
      </c>
      <c r="BL127">
        <v>90122.44</v>
      </c>
      <c r="BM127">
        <v>74644.11</v>
      </c>
      <c r="BN127">
        <v>204472.51</v>
      </c>
      <c r="BO127">
        <v>98409.18</v>
      </c>
      <c r="BP127">
        <v>64813.48</v>
      </c>
    </row>
    <row r="128" spans="1:68" ht="26.25">
      <c r="A128" s="121">
        <v>1</v>
      </c>
      <c r="B128" s="122" t="s">
        <v>903</v>
      </c>
      <c r="C128" s="123" t="s">
        <v>57</v>
      </c>
      <c r="D128" s="123" t="s">
        <v>907</v>
      </c>
      <c r="E128" s="124" t="s">
        <v>952</v>
      </c>
      <c r="F128" s="122"/>
      <c r="G128" s="312"/>
      <c r="H128" s="78">
        <v>5.2</v>
      </c>
      <c r="I128" s="122"/>
      <c r="J128" s="122"/>
      <c r="K128" s="125" t="s">
        <v>1125</v>
      </c>
      <c r="L128" s="242">
        <v>1106010103.201</v>
      </c>
      <c r="M128" s="127" t="s">
        <v>1127</v>
      </c>
      <c r="N128" s="261">
        <f t="shared" si="1"/>
        <v>0</v>
      </c>
      <c r="X128">
        <v>26000</v>
      </c>
      <c r="AD128">
        <v>0</v>
      </c>
      <c r="AQ128">
        <v>1560000</v>
      </c>
    </row>
    <row r="129" spans="1:68" ht="26.25">
      <c r="A129" s="121">
        <v>1</v>
      </c>
      <c r="B129" s="122" t="s">
        <v>903</v>
      </c>
      <c r="C129" s="123" t="s">
        <v>57</v>
      </c>
      <c r="D129" s="123" t="s">
        <v>907</v>
      </c>
      <c r="E129" s="124" t="s">
        <v>952</v>
      </c>
      <c r="F129" s="122"/>
      <c r="G129" s="312"/>
      <c r="H129" s="78">
        <v>5.2</v>
      </c>
      <c r="I129" s="122"/>
      <c r="J129" s="122"/>
      <c r="K129" s="125" t="s">
        <v>1125</v>
      </c>
      <c r="L129" s="242">
        <v>1106010112.1010001</v>
      </c>
      <c r="M129" s="127" t="s">
        <v>1128</v>
      </c>
      <c r="N129" s="261">
        <f t="shared" si="1"/>
        <v>0</v>
      </c>
      <c r="BC129">
        <v>7420.76</v>
      </c>
      <c r="BD129">
        <v>0</v>
      </c>
    </row>
    <row r="130" spans="1:68" ht="26.25">
      <c r="A130" s="121">
        <v>1</v>
      </c>
      <c r="B130" s="122" t="s">
        <v>903</v>
      </c>
      <c r="C130" s="123" t="s">
        <v>57</v>
      </c>
      <c r="D130" s="123" t="s">
        <v>907</v>
      </c>
      <c r="E130" s="124" t="s">
        <v>952</v>
      </c>
      <c r="F130" s="122"/>
      <c r="G130" s="312"/>
      <c r="H130" s="78">
        <v>5.2</v>
      </c>
      <c r="I130" s="122"/>
      <c r="J130" s="122"/>
      <c r="K130" s="125" t="s">
        <v>1125</v>
      </c>
      <c r="L130" s="242">
        <v>1106010199.1010001</v>
      </c>
      <c r="M130" s="126" t="s">
        <v>1129</v>
      </c>
      <c r="N130" s="261">
        <f t="shared" si="1"/>
        <v>0</v>
      </c>
      <c r="P130">
        <v>113381.88</v>
      </c>
      <c r="Q130">
        <v>613928.67000000004</v>
      </c>
      <c r="R130">
        <v>335000</v>
      </c>
      <c r="S130">
        <v>442415.88</v>
      </c>
      <c r="T130">
        <v>434918.22</v>
      </c>
      <c r="U130">
        <v>0</v>
      </c>
      <c r="Y130">
        <v>239925.12</v>
      </c>
      <c r="Z130">
        <v>123792.3</v>
      </c>
    </row>
    <row r="131" spans="1:68" ht="26.25">
      <c r="A131" s="121">
        <v>1</v>
      </c>
      <c r="B131" s="122" t="s">
        <v>903</v>
      </c>
      <c r="C131" s="123" t="s">
        <v>905</v>
      </c>
      <c r="D131" s="123">
        <v>1.2</v>
      </c>
      <c r="E131" s="124" t="s">
        <v>952</v>
      </c>
      <c r="F131" s="122"/>
      <c r="G131" s="312"/>
      <c r="H131" s="122">
        <v>6</v>
      </c>
      <c r="I131" s="122"/>
      <c r="J131" s="122"/>
      <c r="K131" s="125" t="s">
        <v>1130</v>
      </c>
      <c r="L131" s="243">
        <v>1201050198.1010001</v>
      </c>
      <c r="M131" s="126" t="s">
        <v>1131</v>
      </c>
      <c r="N131" s="261">
        <f t="shared" si="1"/>
        <v>0</v>
      </c>
    </row>
    <row r="132" spans="1:68" ht="26.25">
      <c r="A132" s="121">
        <v>1</v>
      </c>
      <c r="B132" s="122" t="s">
        <v>903</v>
      </c>
      <c r="C132" s="123" t="s">
        <v>905</v>
      </c>
      <c r="D132" s="123">
        <v>1.2</v>
      </c>
      <c r="E132" s="124" t="s">
        <v>952</v>
      </c>
      <c r="F132" s="122"/>
      <c r="G132" s="312" t="s">
        <v>944</v>
      </c>
      <c r="H132" s="122">
        <v>6</v>
      </c>
      <c r="I132" s="122" t="s">
        <v>944</v>
      </c>
      <c r="J132" s="122"/>
      <c r="K132" s="125" t="s">
        <v>1130</v>
      </c>
      <c r="L132" s="242">
        <v>1203010101.1010001</v>
      </c>
      <c r="M132" s="127" t="s">
        <v>1132</v>
      </c>
      <c r="N132" s="261">
        <f t="shared" ref="N132:N195" si="2">SUMIF($O$1:$BP$1,$N$1,$O132:$BP132)</f>
        <v>0</v>
      </c>
    </row>
    <row r="133" spans="1:68" ht="26.25">
      <c r="A133" s="121">
        <v>1</v>
      </c>
      <c r="B133" s="122" t="s">
        <v>903</v>
      </c>
      <c r="C133" s="123" t="s">
        <v>905</v>
      </c>
      <c r="D133" s="123">
        <v>1.2</v>
      </c>
      <c r="E133" s="124" t="s">
        <v>952</v>
      </c>
      <c r="F133" s="122"/>
      <c r="G133" s="312"/>
      <c r="H133" s="122">
        <v>6</v>
      </c>
      <c r="I133" s="122"/>
      <c r="J133" s="122"/>
      <c r="K133" s="125" t="s">
        <v>1133</v>
      </c>
      <c r="L133" s="243">
        <v>1204010102.1010001</v>
      </c>
      <c r="M133" s="126" t="s">
        <v>1134</v>
      </c>
      <c r="N133" s="261">
        <f t="shared" si="2"/>
        <v>0</v>
      </c>
    </row>
    <row r="134" spans="1:68" ht="26.25">
      <c r="A134" s="121">
        <v>1</v>
      </c>
      <c r="B134" s="122" t="s">
        <v>903</v>
      </c>
      <c r="C134" s="123" t="s">
        <v>905</v>
      </c>
      <c r="D134" s="123">
        <v>1.2</v>
      </c>
      <c r="E134" s="124" t="s">
        <v>952</v>
      </c>
      <c r="F134" s="122"/>
      <c r="G134" s="312"/>
      <c r="H134" s="122">
        <v>6</v>
      </c>
      <c r="I134" s="122"/>
      <c r="J134" s="122"/>
      <c r="K134" s="125" t="s">
        <v>1135</v>
      </c>
      <c r="L134" s="243">
        <v>1205010101.1010001</v>
      </c>
      <c r="M134" s="126" t="s">
        <v>1136</v>
      </c>
      <c r="N134" s="261">
        <f t="shared" si="2"/>
        <v>72532084.719999999</v>
      </c>
      <c r="O134">
        <v>202394154</v>
      </c>
      <c r="P134">
        <v>8401890</v>
      </c>
      <c r="Q134">
        <v>7395444</v>
      </c>
      <c r="R134">
        <v>5751250</v>
      </c>
      <c r="S134">
        <v>36319848</v>
      </c>
      <c r="T134">
        <v>13711708</v>
      </c>
      <c r="U134">
        <v>42874884</v>
      </c>
      <c r="V134">
        <v>8375620</v>
      </c>
      <c r="W134">
        <v>7656780</v>
      </c>
      <c r="X134">
        <v>7751456</v>
      </c>
      <c r="Y134">
        <v>14405100</v>
      </c>
      <c r="Z134">
        <v>12330000</v>
      </c>
      <c r="AA134">
        <v>72532084.719999999</v>
      </c>
      <c r="AB134">
        <v>13722895</v>
      </c>
      <c r="AC134">
        <v>20293200</v>
      </c>
      <c r="AD134">
        <v>12766875</v>
      </c>
      <c r="AE134">
        <v>17876219</v>
      </c>
      <c r="AF134">
        <v>13932115</v>
      </c>
      <c r="AG134">
        <v>8909995.8100000005</v>
      </c>
      <c r="AH134">
        <v>18158000</v>
      </c>
      <c r="AI134">
        <v>146731575</v>
      </c>
      <c r="AJ134">
        <v>9177000</v>
      </c>
      <c r="AK134">
        <v>11313937</v>
      </c>
      <c r="AL134">
        <v>8863600</v>
      </c>
      <c r="AN134">
        <v>995000</v>
      </c>
      <c r="AO134">
        <v>8900168</v>
      </c>
      <c r="AP134">
        <v>10340000</v>
      </c>
      <c r="AQ134">
        <v>21523750</v>
      </c>
      <c r="AR134">
        <v>14688435</v>
      </c>
      <c r="AS134">
        <v>12647966</v>
      </c>
      <c r="AT134">
        <v>9628990.5</v>
      </c>
      <c r="AU134">
        <v>10618690.49</v>
      </c>
      <c r="AV134">
        <v>11597364</v>
      </c>
      <c r="AW134">
        <v>118723000</v>
      </c>
      <c r="AX134">
        <v>16330000</v>
      </c>
      <c r="AY134">
        <v>17313770</v>
      </c>
      <c r="AZ134">
        <v>9085000</v>
      </c>
      <c r="BA134">
        <v>15073618</v>
      </c>
      <c r="BB134">
        <v>24745467</v>
      </c>
      <c r="BC134">
        <v>13212320</v>
      </c>
      <c r="BD134">
        <v>19601183.719999999</v>
      </c>
      <c r="BE134">
        <v>12666146</v>
      </c>
      <c r="BF134">
        <v>10148100</v>
      </c>
      <c r="BG134">
        <v>10982868</v>
      </c>
      <c r="BH134">
        <v>10222844</v>
      </c>
      <c r="BI134">
        <v>54291142</v>
      </c>
      <c r="BJ134">
        <v>15309411</v>
      </c>
      <c r="BK134">
        <v>14313200</v>
      </c>
      <c r="BL134">
        <v>32589800</v>
      </c>
      <c r="BM134">
        <v>3887000</v>
      </c>
      <c r="BN134">
        <v>27479182</v>
      </c>
      <c r="BO134">
        <v>16444500</v>
      </c>
      <c r="BP134">
        <v>20311140</v>
      </c>
    </row>
    <row r="135" spans="1:68" ht="26.25">
      <c r="A135" s="121">
        <v>1</v>
      </c>
      <c r="B135" s="122" t="s">
        <v>903</v>
      </c>
      <c r="C135" s="123" t="s">
        <v>905</v>
      </c>
      <c r="D135" s="123">
        <v>1.2</v>
      </c>
      <c r="E135" s="124" t="s">
        <v>952</v>
      </c>
      <c r="F135" s="122"/>
      <c r="G135" s="312"/>
      <c r="H135" s="122">
        <v>6</v>
      </c>
      <c r="I135" s="122"/>
      <c r="J135" s="122"/>
      <c r="K135" s="125" t="s">
        <v>1135</v>
      </c>
      <c r="L135" s="243">
        <v>1205010102.1010001</v>
      </c>
      <c r="M135" s="126" t="s">
        <v>1137</v>
      </c>
      <c r="N135" s="261">
        <f t="shared" si="2"/>
        <v>0</v>
      </c>
    </row>
    <row r="136" spans="1:68" ht="26.25">
      <c r="A136" s="121">
        <v>1</v>
      </c>
      <c r="B136" s="122" t="s">
        <v>903</v>
      </c>
      <c r="C136" s="123" t="s">
        <v>905</v>
      </c>
      <c r="D136" s="123">
        <v>1.2</v>
      </c>
      <c r="E136" s="124" t="s">
        <v>1073</v>
      </c>
      <c r="F136" s="122"/>
      <c r="G136" s="312"/>
      <c r="H136" s="122">
        <v>6</v>
      </c>
      <c r="I136" s="122"/>
      <c r="J136" s="122"/>
      <c r="K136" s="125" t="s">
        <v>1135</v>
      </c>
      <c r="L136" s="243">
        <v>1205010103.1010001</v>
      </c>
      <c r="M136" s="126" t="s">
        <v>1138</v>
      </c>
      <c r="N136" s="261">
        <f t="shared" si="2"/>
        <v>-25010058.59</v>
      </c>
      <c r="O136">
        <v>-202094786.03999999</v>
      </c>
      <c r="P136">
        <v>-8401878</v>
      </c>
      <c r="Q136">
        <v>-7284932.5899999999</v>
      </c>
      <c r="R136">
        <v>-5521199.54</v>
      </c>
      <c r="S136">
        <v>-30701303.800000001</v>
      </c>
      <c r="T136">
        <v>-12172518.98</v>
      </c>
      <c r="U136">
        <v>-37078005.840000004</v>
      </c>
      <c r="V136">
        <v>-8117707.4699999997</v>
      </c>
      <c r="W136">
        <v>-6071107.3300000001</v>
      </c>
      <c r="X136">
        <v>-6571312.8899999997</v>
      </c>
      <c r="Y136">
        <v>-9057438.3200000003</v>
      </c>
      <c r="Z136">
        <v>-2857533.33</v>
      </c>
      <c r="AA136">
        <v>-25010058.59</v>
      </c>
      <c r="AB136">
        <v>-9069569.2200000007</v>
      </c>
      <c r="AC136">
        <v>-5155498.5599999996</v>
      </c>
      <c r="AD136">
        <v>-7900012.5700000003</v>
      </c>
      <c r="AE136">
        <v>-10450814.15</v>
      </c>
      <c r="AF136">
        <v>-9333969.4900000002</v>
      </c>
      <c r="AG136">
        <v>-1935299.69</v>
      </c>
      <c r="AH136">
        <v>-3611111</v>
      </c>
      <c r="AI136">
        <v>-18062250.780000001</v>
      </c>
      <c r="AJ136">
        <v>-9176988</v>
      </c>
      <c r="AK136">
        <v>-9662199.7799999993</v>
      </c>
      <c r="AL136">
        <v>-8641791</v>
      </c>
      <c r="AN136">
        <v>-43116.67</v>
      </c>
      <c r="AO136">
        <v>-3297419.2</v>
      </c>
      <c r="AP136">
        <v>-9595719.3300000001</v>
      </c>
      <c r="AQ136">
        <v>-13512086.17</v>
      </c>
      <c r="AR136">
        <v>-7792301.2199999997</v>
      </c>
      <c r="AS136">
        <v>-7820559.8399999999</v>
      </c>
      <c r="AT136">
        <v>-8200359.3600000003</v>
      </c>
      <c r="AU136">
        <v>-9880740.8200000003</v>
      </c>
      <c r="AV136">
        <v>-717311.01</v>
      </c>
      <c r="AW136">
        <v>-86574950.159999996</v>
      </c>
      <c r="AX136">
        <v>-10631914.390000001</v>
      </c>
      <c r="AY136">
        <v>-9175602</v>
      </c>
      <c r="AZ136">
        <v>-2089549.87</v>
      </c>
      <c r="BA136">
        <v>-7446663.2000000002</v>
      </c>
      <c r="BB136">
        <v>-12629634.42</v>
      </c>
      <c r="BC136">
        <v>-5944928.2000000002</v>
      </c>
      <c r="BD136">
        <v>-18686234.030000001</v>
      </c>
      <c r="BE136">
        <v>-3928250.13</v>
      </c>
      <c r="BF136">
        <v>-1820416.83</v>
      </c>
      <c r="BG136">
        <v>-1691134.92</v>
      </c>
      <c r="BH136">
        <v>-1729406.19</v>
      </c>
      <c r="BI136">
        <v>-22656296.93</v>
      </c>
      <c r="BJ136">
        <v>-6488721.4699999997</v>
      </c>
      <c r="BK136">
        <v>-6540506.6699999999</v>
      </c>
      <c r="BL136">
        <v>-19678325.780000001</v>
      </c>
      <c r="BM136">
        <v>-3857115</v>
      </c>
      <c r="BN136">
        <v>-12925260.939999999</v>
      </c>
      <c r="BO136">
        <v>-3464788</v>
      </c>
      <c r="BP136">
        <v>-14468112.67</v>
      </c>
    </row>
    <row r="137" spans="1:68" ht="26.25">
      <c r="A137" s="121">
        <v>1</v>
      </c>
      <c r="B137" s="122" t="s">
        <v>903</v>
      </c>
      <c r="C137" s="123" t="s">
        <v>905</v>
      </c>
      <c r="D137" s="123">
        <v>1.2</v>
      </c>
      <c r="E137" s="124" t="s">
        <v>952</v>
      </c>
      <c r="F137" s="122"/>
      <c r="G137" s="312"/>
      <c r="H137" s="122">
        <v>6</v>
      </c>
      <c r="I137" s="122"/>
      <c r="J137" s="122"/>
      <c r="K137" s="125" t="s">
        <v>1135</v>
      </c>
      <c r="L137" s="243">
        <v>1205020101.1010001</v>
      </c>
      <c r="M137" s="126" t="s">
        <v>1139</v>
      </c>
      <c r="N137" s="261">
        <f t="shared" si="2"/>
        <v>442510443.64999998</v>
      </c>
      <c r="P137">
        <v>5458150</v>
      </c>
      <c r="Q137">
        <v>30219947.5</v>
      </c>
      <c r="R137">
        <v>5005470</v>
      </c>
      <c r="S137">
        <v>103692642</v>
      </c>
      <c r="T137">
        <v>10013500</v>
      </c>
      <c r="U137">
        <v>46446177</v>
      </c>
      <c r="V137">
        <v>14522190</v>
      </c>
      <c r="W137">
        <v>12851800</v>
      </c>
      <c r="X137">
        <v>14604689</v>
      </c>
      <c r="Y137">
        <v>29378000</v>
      </c>
      <c r="Z137">
        <v>20581500</v>
      </c>
      <c r="AA137">
        <v>442510443.64999998</v>
      </c>
      <c r="AF137">
        <v>15589547</v>
      </c>
      <c r="AG137">
        <v>22575488</v>
      </c>
      <c r="AH137">
        <v>12182777</v>
      </c>
      <c r="AI137">
        <v>424321897</v>
      </c>
      <c r="AJ137">
        <v>18969115</v>
      </c>
      <c r="AL137">
        <v>19600270</v>
      </c>
      <c r="AQ137">
        <v>30819700</v>
      </c>
      <c r="AS137">
        <v>6449005</v>
      </c>
      <c r="AV137">
        <v>11640000</v>
      </c>
      <c r="AW137">
        <v>61340549</v>
      </c>
      <c r="AX137">
        <v>27994632.5</v>
      </c>
      <c r="AY137">
        <v>16408076.41</v>
      </c>
      <c r="AZ137">
        <v>175025506.19999999</v>
      </c>
      <c r="BA137">
        <v>44353659.090000004</v>
      </c>
      <c r="BB137">
        <v>56831400</v>
      </c>
      <c r="BC137">
        <v>24962850</v>
      </c>
      <c r="BD137">
        <v>89392755.040000007</v>
      </c>
      <c r="BE137">
        <v>22320325</v>
      </c>
      <c r="BF137">
        <v>11620000</v>
      </c>
      <c r="BG137">
        <v>11620000</v>
      </c>
      <c r="BH137">
        <v>11619000</v>
      </c>
      <c r="BI137">
        <v>224041867.99000001</v>
      </c>
      <c r="BJ137">
        <v>27534017</v>
      </c>
      <c r="BK137">
        <v>10890000</v>
      </c>
      <c r="BL137">
        <v>35100000</v>
      </c>
      <c r="BM137">
        <v>18818000</v>
      </c>
      <c r="BN137">
        <v>53815800</v>
      </c>
      <c r="BO137">
        <v>50847845</v>
      </c>
      <c r="BP137">
        <v>30091000</v>
      </c>
    </row>
    <row r="138" spans="1:68" ht="26.25">
      <c r="A138" s="121">
        <v>1</v>
      </c>
      <c r="B138" s="122" t="s">
        <v>903</v>
      </c>
      <c r="C138" s="123" t="s">
        <v>905</v>
      </c>
      <c r="D138" s="123">
        <v>1.2</v>
      </c>
      <c r="E138" s="124" t="s">
        <v>952</v>
      </c>
      <c r="F138" s="122"/>
      <c r="G138" s="312"/>
      <c r="H138" s="122">
        <v>6</v>
      </c>
      <c r="I138" s="122"/>
      <c r="J138" s="122"/>
      <c r="K138" s="125" t="s">
        <v>1135</v>
      </c>
      <c r="L138" s="242">
        <v>1205020102.1010001</v>
      </c>
      <c r="M138" s="127" t="s">
        <v>1140</v>
      </c>
      <c r="N138" s="261">
        <f t="shared" si="2"/>
        <v>0</v>
      </c>
    </row>
    <row r="139" spans="1:68" ht="26.25">
      <c r="A139" s="121">
        <v>1</v>
      </c>
      <c r="B139" s="122" t="s">
        <v>903</v>
      </c>
      <c r="C139" s="123" t="s">
        <v>905</v>
      </c>
      <c r="D139" s="123">
        <v>1.2</v>
      </c>
      <c r="E139" s="124" t="s">
        <v>1073</v>
      </c>
      <c r="F139" s="122"/>
      <c r="G139" s="312"/>
      <c r="H139" s="122">
        <v>6</v>
      </c>
      <c r="I139" s="122"/>
      <c r="J139" s="122"/>
      <c r="K139" s="125" t="s">
        <v>1135</v>
      </c>
      <c r="L139" s="243">
        <v>1205020103.1010001</v>
      </c>
      <c r="M139" s="126" t="s">
        <v>1141</v>
      </c>
      <c r="N139" s="261">
        <f t="shared" si="2"/>
        <v>-122368510.38</v>
      </c>
      <c r="P139">
        <v>-5458147</v>
      </c>
      <c r="Q139">
        <v>-28886048.789999999</v>
      </c>
      <c r="R139">
        <v>-4727853.5</v>
      </c>
      <c r="S139">
        <v>-50660453.329999998</v>
      </c>
      <c r="T139">
        <v>-9825275.8699999992</v>
      </c>
      <c r="U139">
        <v>-8538022.1099999994</v>
      </c>
      <c r="V139">
        <v>-14522187</v>
      </c>
      <c r="W139">
        <v>-9856424.5099999998</v>
      </c>
      <c r="X139">
        <v>-12901969.25</v>
      </c>
      <c r="Y139">
        <v>-16416553.33</v>
      </c>
      <c r="Z139">
        <v>-5559363.3300000001</v>
      </c>
      <c r="AA139">
        <v>-122368510.38</v>
      </c>
      <c r="AF139">
        <v>-13656272.109999999</v>
      </c>
      <c r="AG139">
        <v>-6693571.0300000003</v>
      </c>
      <c r="AH139">
        <v>-3798356</v>
      </c>
      <c r="AI139">
        <v>-300326399.5</v>
      </c>
      <c r="AJ139">
        <v>-18954478.25</v>
      </c>
      <c r="AL139">
        <v>-19282170.170000002</v>
      </c>
      <c r="AQ139">
        <v>-6883066.3300000001</v>
      </c>
      <c r="AS139">
        <v>-2472118.7799999998</v>
      </c>
      <c r="AV139">
        <v>-4035200</v>
      </c>
      <c r="AW139">
        <v>-40982641.560000002</v>
      </c>
      <c r="AX139">
        <v>-23219708.539999999</v>
      </c>
      <c r="AY139">
        <v>-16380662.41</v>
      </c>
      <c r="AZ139">
        <v>-79226495.420000002</v>
      </c>
      <c r="BA139">
        <v>-30143622.649999999</v>
      </c>
      <c r="BB139">
        <v>-22504154.219999999</v>
      </c>
      <c r="BC139">
        <v>-17748556.239999998</v>
      </c>
      <c r="BD139">
        <v>-67355867.25</v>
      </c>
      <c r="BE139">
        <v>-13211971.18</v>
      </c>
      <c r="BF139">
        <v>-4066999.65</v>
      </c>
      <c r="BG139">
        <v>-4083304.23</v>
      </c>
      <c r="BH139">
        <v>-3795413.13</v>
      </c>
      <c r="BI139">
        <v>-182388782.16999999</v>
      </c>
      <c r="BJ139">
        <v>-19320320.510000002</v>
      </c>
      <c r="BK139">
        <v>-1597200</v>
      </c>
      <c r="BL139">
        <v>-4212000</v>
      </c>
      <c r="BM139">
        <v>-9035964.6699999999</v>
      </c>
      <c r="BN139">
        <v>-23078980.66</v>
      </c>
      <c r="BO139">
        <v>-27621338.100000001</v>
      </c>
      <c r="BP139">
        <v>-20863739</v>
      </c>
    </row>
    <row r="140" spans="1:68" ht="26.25">
      <c r="A140" s="121">
        <v>1</v>
      </c>
      <c r="B140" s="122" t="s">
        <v>903</v>
      </c>
      <c r="C140" s="123" t="s">
        <v>905</v>
      </c>
      <c r="D140" s="123">
        <v>1.2</v>
      </c>
      <c r="E140" s="124" t="s">
        <v>952</v>
      </c>
      <c r="F140" s="122"/>
      <c r="G140" s="312"/>
      <c r="H140" s="122">
        <v>6</v>
      </c>
      <c r="I140" s="122"/>
      <c r="J140" s="122"/>
      <c r="K140" s="125" t="s">
        <v>1135</v>
      </c>
      <c r="L140" s="243">
        <v>1205030101.1010001</v>
      </c>
      <c r="M140" s="126" t="s">
        <v>1142</v>
      </c>
      <c r="N140" s="261">
        <f t="shared" si="2"/>
        <v>21123573.640000001</v>
      </c>
      <c r="O140">
        <v>2678000</v>
      </c>
      <c r="P140">
        <v>777100</v>
      </c>
      <c r="Q140">
        <v>3159388</v>
      </c>
      <c r="R140">
        <v>1955000</v>
      </c>
      <c r="S140">
        <v>8908900</v>
      </c>
      <c r="T140">
        <v>3577990</v>
      </c>
      <c r="U140">
        <v>199000</v>
      </c>
      <c r="V140">
        <v>2421184</v>
      </c>
      <c r="X140">
        <v>1057345</v>
      </c>
      <c r="Y140">
        <v>2129000</v>
      </c>
      <c r="Z140">
        <v>2000500</v>
      </c>
      <c r="AA140">
        <v>21123573.640000001</v>
      </c>
      <c r="AB140">
        <v>16763684</v>
      </c>
      <c r="AD140">
        <v>31756915</v>
      </c>
      <c r="AE140">
        <v>32733745.359999999</v>
      </c>
      <c r="AF140">
        <v>11254852</v>
      </c>
      <c r="AH140">
        <v>230000</v>
      </c>
      <c r="AI140">
        <v>675165416.32000005</v>
      </c>
      <c r="AK140">
        <v>88248301.599999994</v>
      </c>
      <c r="AL140">
        <v>4564345.54</v>
      </c>
      <c r="AN140">
        <v>891000</v>
      </c>
      <c r="AO140">
        <v>122279656.83</v>
      </c>
      <c r="AP140">
        <v>11043200</v>
      </c>
      <c r="AQ140">
        <v>29933082</v>
      </c>
      <c r="AR140">
        <v>30086425</v>
      </c>
      <c r="AS140">
        <v>70174662.150000006</v>
      </c>
      <c r="AT140">
        <v>3643170.12</v>
      </c>
      <c r="AU140">
        <v>18144733.949999999</v>
      </c>
      <c r="AV140">
        <v>1838112</v>
      </c>
      <c r="AW140">
        <v>503510357</v>
      </c>
      <c r="AX140">
        <v>3108000</v>
      </c>
      <c r="BB140">
        <v>7996700</v>
      </c>
      <c r="BC140">
        <v>4171068</v>
      </c>
      <c r="BD140">
        <v>7779528.4400000004</v>
      </c>
      <c r="BE140">
        <v>893498</v>
      </c>
      <c r="BF140">
        <v>1320000</v>
      </c>
      <c r="BG140">
        <v>2123000</v>
      </c>
      <c r="BH140">
        <v>2128000</v>
      </c>
      <c r="BI140">
        <v>13333600</v>
      </c>
      <c r="BJ140">
        <v>4057400</v>
      </c>
      <c r="BM140">
        <v>725000</v>
      </c>
      <c r="BP140">
        <v>4373850</v>
      </c>
    </row>
    <row r="141" spans="1:68" ht="26.25">
      <c r="A141" s="121">
        <v>1</v>
      </c>
      <c r="B141" s="122" t="s">
        <v>903</v>
      </c>
      <c r="C141" s="123" t="s">
        <v>905</v>
      </c>
      <c r="D141" s="123">
        <v>1.2</v>
      </c>
      <c r="E141" s="124" t="s">
        <v>952</v>
      </c>
      <c r="F141" s="122"/>
      <c r="G141" s="312"/>
      <c r="H141" s="122">
        <v>6</v>
      </c>
      <c r="I141" s="122"/>
      <c r="J141" s="122"/>
      <c r="K141" s="125" t="s">
        <v>1135</v>
      </c>
      <c r="L141" s="243">
        <v>1205030102.1010001</v>
      </c>
      <c r="M141" s="126" t="s">
        <v>1143</v>
      </c>
      <c r="N141" s="261">
        <f t="shared" si="2"/>
        <v>0</v>
      </c>
    </row>
    <row r="142" spans="1:68" ht="26.25">
      <c r="A142" s="121">
        <v>1</v>
      </c>
      <c r="B142" s="122" t="s">
        <v>903</v>
      </c>
      <c r="C142" s="123" t="s">
        <v>905</v>
      </c>
      <c r="D142" s="123">
        <v>1.2</v>
      </c>
      <c r="E142" s="124" t="s">
        <v>1073</v>
      </c>
      <c r="F142" s="122"/>
      <c r="G142" s="312"/>
      <c r="H142" s="122">
        <v>6</v>
      </c>
      <c r="I142" s="122"/>
      <c r="J142" s="122"/>
      <c r="K142" s="125" t="s">
        <v>1135</v>
      </c>
      <c r="L142" s="243">
        <v>1205030103.1010001</v>
      </c>
      <c r="M142" s="126" t="s">
        <v>1144</v>
      </c>
      <c r="N142" s="261">
        <f t="shared" si="2"/>
        <v>-21123564.640000001</v>
      </c>
      <c r="O142">
        <v>-2529221.54</v>
      </c>
      <c r="P142">
        <v>-777094</v>
      </c>
      <c r="Q142">
        <v>-2974819.11</v>
      </c>
      <c r="R142">
        <v>-1646513.79</v>
      </c>
      <c r="S142">
        <v>-3118115.01</v>
      </c>
      <c r="T142">
        <v>-3326782.04</v>
      </c>
      <c r="U142">
        <v>-186838.94</v>
      </c>
      <c r="V142">
        <v>-2421178</v>
      </c>
      <c r="X142">
        <v>-1039630.95</v>
      </c>
      <c r="Y142">
        <v>-1991070</v>
      </c>
      <c r="Z142">
        <v>-1500375</v>
      </c>
      <c r="AA142">
        <v>-21123564.640000001</v>
      </c>
      <c r="AB142">
        <v>-16562898.710000001</v>
      </c>
      <c r="AD142">
        <v>-20877881.710000001</v>
      </c>
      <c r="AE142">
        <v>-21042764.079999998</v>
      </c>
      <c r="AF142">
        <v>-9304249.7699999996</v>
      </c>
      <c r="AH142">
        <v>-113992</v>
      </c>
      <c r="AI142">
        <v>-91855145.099999994</v>
      </c>
      <c r="AK142">
        <v>-32598134.469999999</v>
      </c>
      <c r="AL142">
        <v>-3745076.55</v>
      </c>
      <c r="AN142">
        <v>-211612.5</v>
      </c>
      <c r="AO142">
        <v>-42721993.729999997</v>
      </c>
      <c r="AP142">
        <v>-5089604.33</v>
      </c>
      <c r="AQ142">
        <v>-26870406.579999998</v>
      </c>
      <c r="AR142">
        <v>-29017822.260000002</v>
      </c>
      <c r="AS142">
        <v>-16675555.439999999</v>
      </c>
      <c r="AT142">
        <v>-3049405.16</v>
      </c>
      <c r="AU142">
        <v>-17073380.870000001</v>
      </c>
      <c r="AV142">
        <v>-526925.43999999994</v>
      </c>
      <c r="AW142">
        <v>-186141818.90000001</v>
      </c>
      <c r="AX142">
        <v>-3103874.51</v>
      </c>
      <c r="BB142">
        <v>-4096359.06</v>
      </c>
      <c r="BC142">
        <v>-4058024.44</v>
      </c>
      <c r="BD142">
        <v>-103727.03999999999</v>
      </c>
      <c r="BE142">
        <v>-707067.61</v>
      </c>
      <c r="BF142">
        <v>-439999.67</v>
      </c>
      <c r="BG142">
        <v>-620014.22</v>
      </c>
      <c r="BH142">
        <v>-606976.76</v>
      </c>
      <c r="BI142">
        <v>-12397593</v>
      </c>
      <c r="BJ142">
        <v>-4057392</v>
      </c>
      <c r="BM142">
        <v>-717750</v>
      </c>
      <c r="BP142">
        <v>-4041112.33</v>
      </c>
    </row>
    <row r="143" spans="1:68" ht="26.25">
      <c r="A143" s="121">
        <v>1</v>
      </c>
      <c r="B143" s="122" t="s">
        <v>903</v>
      </c>
      <c r="C143" s="123" t="s">
        <v>905</v>
      </c>
      <c r="D143" s="123">
        <v>1.2</v>
      </c>
      <c r="E143" s="124" t="s">
        <v>952</v>
      </c>
      <c r="F143" s="122"/>
      <c r="G143" s="312"/>
      <c r="H143" s="122">
        <v>6</v>
      </c>
      <c r="I143" s="122"/>
      <c r="J143" s="122"/>
      <c r="K143" s="125" t="s">
        <v>1135</v>
      </c>
      <c r="L143" s="243">
        <v>1205030106.1010001</v>
      </c>
      <c r="M143" s="126" t="s">
        <v>1145</v>
      </c>
      <c r="N143" s="261">
        <f t="shared" si="2"/>
        <v>0</v>
      </c>
      <c r="AN143">
        <v>980000</v>
      </c>
    </row>
    <row r="144" spans="1:68" ht="26.25">
      <c r="A144" s="121">
        <v>1</v>
      </c>
      <c r="B144" s="122" t="s">
        <v>903</v>
      </c>
      <c r="C144" s="123" t="s">
        <v>905</v>
      </c>
      <c r="D144" s="123">
        <v>1.2</v>
      </c>
      <c r="E144" s="124" t="s">
        <v>952</v>
      </c>
      <c r="F144" s="122"/>
      <c r="G144" s="312"/>
      <c r="H144" s="122">
        <v>6</v>
      </c>
      <c r="I144" s="122"/>
      <c r="J144" s="122"/>
      <c r="K144" s="125" t="s">
        <v>1135</v>
      </c>
      <c r="L144" s="243">
        <v>1205030107.1010001</v>
      </c>
      <c r="M144" s="126" t="s">
        <v>1146</v>
      </c>
      <c r="N144" s="261">
        <f t="shared" si="2"/>
        <v>0</v>
      </c>
    </row>
    <row r="145" spans="1:68" ht="26.25">
      <c r="A145" s="121">
        <v>1</v>
      </c>
      <c r="B145" s="122" t="s">
        <v>903</v>
      </c>
      <c r="C145" s="123" t="s">
        <v>905</v>
      </c>
      <c r="D145" s="123">
        <v>1.2</v>
      </c>
      <c r="E145" s="124" t="s">
        <v>1073</v>
      </c>
      <c r="F145" s="122"/>
      <c r="G145" s="312"/>
      <c r="H145" s="122">
        <v>6</v>
      </c>
      <c r="I145" s="122"/>
      <c r="J145" s="122"/>
      <c r="K145" s="125" t="s">
        <v>1135</v>
      </c>
      <c r="L145" s="243">
        <v>1205030108.1010001</v>
      </c>
      <c r="M145" s="126" t="s">
        <v>1147</v>
      </c>
      <c r="N145" s="261">
        <f t="shared" si="2"/>
        <v>0</v>
      </c>
      <c r="AN145">
        <v>-24500</v>
      </c>
    </row>
    <row r="146" spans="1:68" ht="26.25">
      <c r="A146" s="121">
        <v>1</v>
      </c>
      <c r="B146" s="122" t="s">
        <v>903</v>
      </c>
      <c r="C146" s="123" t="s">
        <v>905</v>
      </c>
      <c r="D146" s="123">
        <v>1.2</v>
      </c>
      <c r="E146" s="124" t="s">
        <v>952</v>
      </c>
      <c r="F146" s="122"/>
      <c r="G146" s="312"/>
      <c r="H146" s="122">
        <v>6</v>
      </c>
      <c r="I146" s="122"/>
      <c r="J146" s="122"/>
      <c r="K146" s="125" t="s">
        <v>1135</v>
      </c>
      <c r="L146" s="243">
        <v>1205040101.1010001</v>
      </c>
      <c r="M146" s="126" t="s">
        <v>1148</v>
      </c>
      <c r="N146" s="261">
        <f t="shared" si="2"/>
        <v>21853632.329999998</v>
      </c>
      <c r="P146">
        <v>1433765</v>
      </c>
      <c r="R146">
        <v>550000</v>
      </c>
      <c r="S146">
        <v>580000</v>
      </c>
      <c r="T146">
        <v>1406400</v>
      </c>
      <c r="U146">
        <v>241600</v>
      </c>
      <c r="V146">
        <v>289565</v>
      </c>
      <c r="W146">
        <v>1721793</v>
      </c>
      <c r="X146">
        <v>2744700</v>
      </c>
      <c r="Z146">
        <v>2963000</v>
      </c>
      <c r="AA146">
        <v>21853632.329999998</v>
      </c>
      <c r="AC146">
        <v>5470000</v>
      </c>
      <c r="AG146">
        <v>6260219</v>
      </c>
      <c r="AI146">
        <v>3301482.3</v>
      </c>
      <c r="AK146">
        <v>529000</v>
      </c>
      <c r="AL146">
        <v>10449375</v>
      </c>
      <c r="AO146">
        <v>5933173</v>
      </c>
      <c r="AP146">
        <v>11059090</v>
      </c>
      <c r="AQ146">
        <v>8081287.7999999998</v>
      </c>
      <c r="AR146">
        <v>22256285</v>
      </c>
      <c r="AS146">
        <v>8867360</v>
      </c>
      <c r="AT146">
        <v>270000</v>
      </c>
      <c r="AU146">
        <v>10778200</v>
      </c>
      <c r="AV146">
        <v>15497523.960000001</v>
      </c>
      <c r="AW146">
        <v>367000</v>
      </c>
      <c r="BA146">
        <v>1175000</v>
      </c>
      <c r="BB146">
        <v>8846136</v>
      </c>
      <c r="BE146">
        <v>8089935</v>
      </c>
      <c r="BF146">
        <v>2245100</v>
      </c>
      <c r="BG146">
        <v>1064000</v>
      </c>
      <c r="BH146">
        <v>10123714.16</v>
      </c>
      <c r="BK146">
        <v>254000</v>
      </c>
      <c r="BO146">
        <v>254000</v>
      </c>
    </row>
    <row r="147" spans="1:68" ht="26.25">
      <c r="A147" s="121">
        <v>1</v>
      </c>
      <c r="B147" s="122" t="s">
        <v>903</v>
      </c>
      <c r="C147" s="123" t="s">
        <v>905</v>
      </c>
      <c r="D147" s="123">
        <v>1.2</v>
      </c>
      <c r="E147" s="124" t="s">
        <v>952</v>
      </c>
      <c r="F147" s="122"/>
      <c r="G147" s="312"/>
      <c r="H147" s="122">
        <v>6</v>
      </c>
      <c r="I147" s="122"/>
      <c r="J147" s="122"/>
      <c r="K147" s="125" t="s">
        <v>1135</v>
      </c>
      <c r="L147" s="242">
        <v>1205040101.102</v>
      </c>
      <c r="M147" s="127" t="s">
        <v>1149</v>
      </c>
      <c r="N147" s="261">
        <f t="shared" si="2"/>
        <v>0</v>
      </c>
      <c r="O147">
        <v>435000</v>
      </c>
      <c r="P147">
        <v>1065000</v>
      </c>
      <c r="Q147">
        <v>670000</v>
      </c>
      <c r="R147">
        <v>1630000</v>
      </c>
      <c r="T147">
        <v>2640000</v>
      </c>
      <c r="V147">
        <v>670000</v>
      </c>
      <c r="W147">
        <v>1370000</v>
      </c>
      <c r="Z147">
        <v>1997000</v>
      </c>
      <c r="AH147">
        <v>1819742</v>
      </c>
      <c r="AX147">
        <v>1206000</v>
      </c>
      <c r="BA147">
        <v>5449985</v>
      </c>
      <c r="BB147">
        <v>900000</v>
      </c>
      <c r="BC147">
        <v>1475000</v>
      </c>
      <c r="BD147">
        <v>815524</v>
      </c>
      <c r="BE147">
        <v>1707516</v>
      </c>
      <c r="BF147">
        <v>4713500</v>
      </c>
      <c r="BG147">
        <v>1884400</v>
      </c>
      <c r="BP147">
        <v>2030000</v>
      </c>
    </row>
    <row r="148" spans="1:68" ht="26.25">
      <c r="A148" s="121">
        <v>1</v>
      </c>
      <c r="B148" s="122" t="s">
        <v>903</v>
      </c>
      <c r="C148" s="123" t="s">
        <v>905</v>
      </c>
      <c r="D148" s="123">
        <v>1.2</v>
      </c>
      <c r="E148" s="124" t="s">
        <v>952</v>
      </c>
      <c r="F148" s="122"/>
      <c r="G148" s="312"/>
      <c r="H148" s="122">
        <v>6</v>
      </c>
      <c r="I148" s="122"/>
      <c r="J148" s="122"/>
      <c r="K148" s="125" t="s">
        <v>1135</v>
      </c>
      <c r="L148" s="242">
        <v>1205040101.1029999</v>
      </c>
      <c r="M148" s="127" t="s">
        <v>1150</v>
      </c>
      <c r="N148" s="261">
        <f t="shared" si="2"/>
        <v>0</v>
      </c>
      <c r="P148">
        <v>2400000</v>
      </c>
      <c r="R148">
        <v>4817140</v>
      </c>
      <c r="T148">
        <v>3512000</v>
      </c>
      <c r="V148">
        <v>3634000</v>
      </c>
      <c r="W148">
        <v>4350620</v>
      </c>
      <c r="AH148">
        <v>1066877</v>
      </c>
      <c r="AI148">
        <v>85089999</v>
      </c>
      <c r="AX148">
        <v>4911949.41</v>
      </c>
      <c r="AZ148">
        <v>9280000</v>
      </c>
      <c r="BB148">
        <v>4990000</v>
      </c>
      <c r="BC148">
        <v>4570430</v>
      </c>
      <c r="BD148">
        <v>5310000</v>
      </c>
      <c r="BE148">
        <v>3945000</v>
      </c>
      <c r="BF148">
        <v>118411.21</v>
      </c>
      <c r="BG148">
        <v>1800000</v>
      </c>
      <c r="BP148">
        <v>450000</v>
      </c>
    </row>
    <row r="149" spans="1:68" ht="26.25">
      <c r="A149" s="121">
        <v>1</v>
      </c>
      <c r="B149" s="122" t="s">
        <v>903</v>
      </c>
      <c r="C149" s="123" t="s">
        <v>905</v>
      </c>
      <c r="D149" s="123">
        <v>1.2</v>
      </c>
      <c r="E149" s="124" t="s">
        <v>952</v>
      </c>
      <c r="F149" s="122"/>
      <c r="G149" s="312"/>
      <c r="H149" s="122">
        <v>6</v>
      </c>
      <c r="I149" s="122"/>
      <c r="J149" s="122"/>
      <c r="K149" s="125" t="s">
        <v>1135</v>
      </c>
      <c r="L149" s="242">
        <v>1205040101.1040001</v>
      </c>
      <c r="M149" s="127" t="s">
        <v>1151</v>
      </c>
      <c r="N149" s="261">
        <f t="shared" si="2"/>
        <v>0</v>
      </c>
      <c r="O149">
        <v>1288000</v>
      </c>
      <c r="Q149">
        <v>128000</v>
      </c>
      <c r="W149">
        <v>135000</v>
      </c>
      <c r="Z149">
        <v>1201901.8500000001</v>
      </c>
      <c r="BD149">
        <v>80000</v>
      </c>
      <c r="BF149">
        <v>1209500</v>
      </c>
      <c r="BG149">
        <v>1206714.6599999999</v>
      </c>
    </row>
    <row r="150" spans="1:68" ht="26.25">
      <c r="A150" s="121">
        <v>1</v>
      </c>
      <c r="B150" s="122" t="s">
        <v>903</v>
      </c>
      <c r="C150" s="123" t="s">
        <v>905</v>
      </c>
      <c r="D150" s="123">
        <v>1.2</v>
      </c>
      <c r="E150" s="124" t="s">
        <v>952</v>
      </c>
      <c r="F150" s="122"/>
      <c r="G150" s="312"/>
      <c r="H150" s="122">
        <v>6</v>
      </c>
      <c r="I150" s="122"/>
      <c r="J150" s="122"/>
      <c r="K150" s="125" t="s">
        <v>1135</v>
      </c>
      <c r="L150" s="243">
        <v>1205040101.105</v>
      </c>
      <c r="M150" s="126" t="s">
        <v>1152</v>
      </c>
      <c r="N150" s="261">
        <f t="shared" si="2"/>
        <v>0</v>
      </c>
    </row>
    <row r="151" spans="1:68" ht="26.25">
      <c r="A151" s="121">
        <v>1</v>
      </c>
      <c r="B151" s="122" t="s">
        <v>903</v>
      </c>
      <c r="C151" s="123" t="s">
        <v>905</v>
      </c>
      <c r="D151" s="123">
        <v>1.2</v>
      </c>
      <c r="E151" s="124" t="s">
        <v>952</v>
      </c>
      <c r="F151" s="122"/>
      <c r="G151" s="312"/>
      <c r="H151" s="122">
        <v>6</v>
      </c>
      <c r="I151" s="122"/>
      <c r="J151" s="122"/>
      <c r="K151" s="125" t="s">
        <v>1135</v>
      </c>
      <c r="L151" s="243">
        <v>1205040101.1059999</v>
      </c>
      <c r="M151" s="126" t="s">
        <v>1153</v>
      </c>
      <c r="N151" s="261">
        <f t="shared" si="2"/>
        <v>0</v>
      </c>
      <c r="O151">
        <v>1558000</v>
      </c>
      <c r="Q151">
        <v>1771400</v>
      </c>
      <c r="R151">
        <v>621327</v>
      </c>
      <c r="S151">
        <v>512000</v>
      </c>
      <c r="Z151">
        <v>4553500</v>
      </c>
      <c r="AB151">
        <v>586000</v>
      </c>
      <c r="AI151">
        <v>1907199.49</v>
      </c>
      <c r="AX151">
        <v>1595123</v>
      </c>
      <c r="BC151">
        <v>1819510</v>
      </c>
      <c r="BD151">
        <v>11730600</v>
      </c>
      <c r="BF151">
        <v>4539000</v>
      </c>
      <c r="BG151">
        <v>3138000</v>
      </c>
      <c r="BP151">
        <v>1217800</v>
      </c>
    </row>
    <row r="152" spans="1:68" ht="26.25">
      <c r="A152" s="121">
        <v>1</v>
      </c>
      <c r="B152" s="122" t="s">
        <v>903</v>
      </c>
      <c r="C152" s="123" t="s">
        <v>905</v>
      </c>
      <c r="D152" s="123">
        <v>1.2</v>
      </c>
      <c r="E152" s="124" t="s">
        <v>952</v>
      </c>
      <c r="F152" s="122"/>
      <c r="G152" s="312"/>
      <c r="H152" s="122">
        <v>6</v>
      </c>
      <c r="I152" s="122"/>
      <c r="J152" s="122"/>
      <c r="K152" s="125" t="s">
        <v>1135</v>
      </c>
      <c r="L152" s="243">
        <v>1205040102.1010001</v>
      </c>
      <c r="M152" s="126" t="s">
        <v>1154</v>
      </c>
      <c r="N152" s="261">
        <f t="shared" si="2"/>
        <v>0</v>
      </c>
    </row>
    <row r="153" spans="1:68" ht="26.25">
      <c r="A153" s="121">
        <v>1</v>
      </c>
      <c r="B153" s="122" t="s">
        <v>903</v>
      </c>
      <c r="C153" s="123" t="s">
        <v>905</v>
      </c>
      <c r="D153" s="123">
        <v>1.2</v>
      </c>
      <c r="E153" s="124" t="s">
        <v>952</v>
      </c>
      <c r="F153" s="122"/>
      <c r="G153" s="312"/>
      <c r="H153" s="122">
        <v>6</v>
      </c>
      <c r="I153" s="122"/>
      <c r="J153" s="122"/>
      <c r="K153" s="125" t="s">
        <v>1135</v>
      </c>
      <c r="L153" s="242">
        <v>1205040102.102</v>
      </c>
      <c r="M153" s="127" t="s">
        <v>1155</v>
      </c>
      <c r="N153" s="261">
        <f t="shared" si="2"/>
        <v>0</v>
      </c>
    </row>
    <row r="154" spans="1:68" ht="26.25">
      <c r="A154" s="121">
        <v>1</v>
      </c>
      <c r="B154" s="122" t="s">
        <v>903</v>
      </c>
      <c r="C154" s="123" t="s">
        <v>905</v>
      </c>
      <c r="D154" s="123">
        <v>1.2</v>
      </c>
      <c r="E154" s="124" t="s">
        <v>952</v>
      </c>
      <c r="F154" s="122"/>
      <c r="G154" s="312"/>
      <c r="H154" s="122">
        <v>6</v>
      </c>
      <c r="I154" s="122"/>
      <c r="J154" s="122"/>
      <c r="K154" s="125" t="s">
        <v>1135</v>
      </c>
      <c r="L154" s="242">
        <v>1205040102.1029999</v>
      </c>
      <c r="M154" s="127" t="s">
        <v>1156</v>
      </c>
      <c r="N154" s="261">
        <f t="shared" si="2"/>
        <v>0</v>
      </c>
    </row>
    <row r="155" spans="1:68" ht="26.25">
      <c r="A155" s="121">
        <v>1</v>
      </c>
      <c r="B155" s="122" t="s">
        <v>903</v>
      </c>
      <c r="C155" s="123" t="s">
        <v>905</v>
      </c>
      <c r="D155" s="123">
        <v>1.2</v>
      </c>
      <c r="E155" s="124" t="s">
        <v>952</v>
      </c>
      <c r="F155" s="122"/>
      <c r="G155" s="312"/>
      <c r="H155" s="122">
        <v>6</v>
      </c>
      <c r="I155" s="122"/>
      <c r="J155" s="122"/>
      <c r="K155" s="125" t="s">
        <v>1135</v>
      </c>
      <c r="L155" s="243">
        <v>1205040102.1040001</v>
      </c>
      <c r="M155" s="126" t="s">
        <v>1157</v>
      </c>
      <c r="N155" s="261">
        <f t="shared" si="2"/>
        <v>0</v>
      </c>
    </row>
    <row r="156" spans="1:68" ht="26.25">
      <c r="A156" s="121">
        <v>1</v>
      </c>
      <c r="B156" s="122" t="s">
        <v>903</v>
      </c>
      <c r="C156" s="123" t="s">
        <v>905</v>
      </c>
      <c r="D156" s="123">
        <v>1.2</v>
      </c>
      <c r="E156" s="124" t="s">
        <v>952</v>
      </c>
      <c r="F156" s="122"/>
      <c r="G156" s="312"/>
      <c r="H156" s="122">
        <v>6</v>
      </c>
      <c r="I156" s="122"/>
      <c r="J156" s="122"/>
      <c r="K156" s="125" t="s">
        <v>1135</v>
      </c>
      <c r="L156" s="242">
        <v>1205040102.105</v>
      </c>
      <c r="M156" s="127" t="s">
        <v>1158</v>
      </c>
      <c r="N156" s="261">
        <f t="shared" si="2"/>
        <v>0</v>
      </c>
    </row>
    <row r="157" spans="1:68" ht="26.25">
      <c r="A157" s="121">
        <v>1</v>
      </c>
      <c r="B157" s="122" t="s">
        <v>903</v>
      </c>
      <c r="C157" s="123" t="s">
        <v>905</v>
      </c>
      <c r="D157" s="123">
        <v>1.2</v>
      </c>
      <c r="E157" s="124" t="s">
        <v>952</v>
      </c>
      <c r="F157" s="122"/>
      <c r="G157" s="312"/>
      <c r="H157" s="122">
        <v>6</v>
      </c>
      <c r="I157" s="122"/>
      <c r="J157" s="122"/>
      <c r="K157" s="125" t="s">
        <v>1135</v>
      </c>
      <c r="L157" s="242">
        <v>1205040102.1059999</v>
      </c>
      <c r="M157" s="127" t="s">
        <v>1159</v>
      </c>
      <c r="N157" s="261">
        <f t="shared" si="2"/>
        <v>0</v>
      </c>
    </row>
    <row r="158" spans="1:68" ht="26.25">
      <c r="A158" s="121">
        <v>1</v>
      </c>
      <c r="B158" s="122" t="s">
        <v>903</v>
      </c>
      <c r="C158" s="123" t="s">
        <v>905</v>
      </c>
      <c r="D158" s="123">
        <v>1.2</v>
      </c>
      <c r="E158" s="124" t="s">
        <v>1073</v>
      </c>
      <c r="F158" s="122"/>
      <c r="G158" s="312"/>
      <c r="H158" s="122">
        <v>6</v>
      </c>
      <c r="I158" s="122"/>
      <c r="J158" s="122"/>
      <c r="K158" s="125" t="s">
        <v>1135</v>
      </c>
      <c r="L158" s="243">
        <v>1205040103.1010001</v>
      </c>
      <c r="M158" s="126" t="s">
        <v>1160</v>
      </c>
      <c r="N158" s="261">
        <f t="shared" si="2"/>
        <v>-21808668.949999999</v>
      </c>
      <c r="P158">
        <v>-1433760</v>
      </c>
      <c r="R158">
        <v>-483999.65</v>
      </c>
      <c r="S158">
        <v>-132110.41</v>
      </c>
      <c r="T158">
        <v>-1406396</v>
      </c>
      <c r="U158">
        <v>-127242.63</v>
      </c>
      <c r="V158">
        <v>-257324.46</v>
      </c>
      <c r="W158">
        <v>-1634201.94</v>
      </c>
      <c r="X158">
        <v>-2742558.12</v>
      </c>
      <c r="Z158">
        <v>-1476577.78</v>
      </c>
      <c r="AA158">
        <v>-21808668.949999999</v>
      </c>
      <c r="AC158">
        <v>-2873569.93</v>
      </c>
      <c r="AG158">
        <v>-4789740.8</v>
      </c>
      <c r="AI158">
        <v>-164739.28</v>
      </c>
      <c r="AK158">
        <v>-502584.99</v>
      </c>
      <c r="AL158">
        <v>-10417583.220000001</v>
      </c>
      <c r="AO158">
        <v>-2627615.44</v>
      </c>
      <c r="AP158">
        <v>-10816381.67</v>
      </c>
      <c r="AQ158">
        <v>-8015353.4800000004</v>
      </c>
      <c r="AR158">
        <v>-4676167.33</v>
      </c>
      <c r="AS158">
        <v>-4855109.6100000003</v>
      </c>
      <c r="AT158">
        <v>-84600</v>
      </c>
      <c r="AU158">
        <v>-10774256.5</v>
      </c>
      <c r="AV158">
        <v>-10476321.59</v>
      </c>
      <c r="AW158">
        <v>-340263.23</v>
      </c>
      <c r="BA158">
        <v>-1136430.53</v>
      </c>
      <c r="BB158">
        <v>-8692389.2100000009</v>
      </c>
      <c r="BE158">
        <v>-3065555.62</v>
      </c>
      <c r="BF158">
        <v>-1310163.94</v>
      </c>
      <c r="BG158">
        <v>-518003.22</v>
      </c>
      <c r="BH158">
        <v>-4615748.84</v>
      </c>
      <c r="BK158">
        <v>-131233.32999999999</v>
      </c>
      <c r="BO158">
        <v>-131233.32999999999</v>
      </c>
    </row>
    <row r="159" spans="1:68" ht="26.25">
      <c r="A159" s="121">
        <v>1</v>
      </c>
      <c r="B159" s="122" t="s">
        <v>903</v>
      </c>
      <c r="C159" s="123" t="s">
        <v>905</v>
      </c>
      <c r="D159" s="123">
        <v>1.2</v>
      </c>
      <c r="E159" s="124" t="s">
        <v>1073</v>
      </c>
      <c r="F159" s="122"/>
      <c r="G159" s="312"/>
      <c r="H159" s="122">
        <v>6</v>
      </c>
      <c r="I159" s="122"/>
      <c r="J159" s="122"/>
      <c r="K159" s="125" t="s">
        <v>1135</v>
      </c>
      <c r="L159" s="243">
        <v>1205040103.102</v>
      </c>
      <c r="M159" s="126" t="s">
        <v>1161</v>
      </c>
      <c r="N159" s="261">
        <f t="shared" si="2"/>
        <v>0</v>
      </c>
      <c r="O159">
        <v>-406000.5</v>
      </c>
      <c r="P159">
        <v>-1064999</v>
      </c>
      <c r="Q159">
        <v>-669999</v>
      </c>
      <c r="R159">
        <v>-1342032.98</v>
      </c>
      <c r="T159">
        <v>-2639998</v>
      </c>
      <c r="V159">
        <v>-669999</v>
      </c>
      <c r="W159">
        <v>-1369999</v>
      </c>
      <c r="Z159">
        <v>-1630883.33</v>
      </c>
      <c r="AH159">
        <v>-1494183</v>
      </c>
      <c r="AX159">
        <v>-1205996</v>
      </c>
      <c r="BA159">
        <v>-5449983</v>
      </c>
      <c r="BB159">
        <v>-899999</v>
      </c>
      <c r="BC159">
        <v>-1474999</v>
      </c>
      <c r="BD159">
        <v>-520787.85</v>
      </c>
      <c r="BE159">
        <v>-1707515</v>
      </c>
      <c r="BF159">
        <v>-1963957.92</v>
      </c>
      <c r="BG159">
        <v>-1108173.67</v>
      </c>
      <c r="BP159">
        <v>-2029999</v>
      </c>
    </row>
    <row r="160" spans="1:68" ht="26.25">
      <c r="A160" s="121">
        <v>1</v>
      </c>
      <c r="B160" s="122" t="s">
        <v>903</v>
      </c>
      <c r="C160" s="123" t="s">
        <v>905</v>
      </c>
      <c r="D160" s="123">
        <v>1.2</v>
      </c>
      <c r="E160" s="124" t="s">
        <v>1073</v>
      </c>
      <c r="F160" s="122"/>
      <c r="G160" s="312"/>
      <c r="H160" s="122">
        <v>6</v>
      </c>
      <c r="I160" s="122"/>
      <c r="J160" s="122"/>
      <c r="K160" s="125" t="s">
        <v>1135</v>
      </c>
      <c r="L160" s="243">
        <v>1205040103.1029999</v>
      </c>
      <c r="M160" s="126" t="s">
        <v>1162</v>
      </c>
      <c r="N160" s="261">
        <f t="shared" si="2"/>
        <v>0</v>
      </c>
      <c r="P160">
        <v>-2399999</v>
      </c>
      <c r="R160">
        <v>-4576282.6500000004</v>
      </c>
      <c r="T160">
        <v>-3511999</v>
      </c>
      <c r="V160">
        <v>-3524979.03</v>
      </c>
      <c r="W160">
        <v>-4350619</v>
      </c>
      <c r="AH160">
        <v>-777213</v>
      </c>
      <c r="AI160">
        <v>-16638899.029999999</v>
      </c>
      <c r="AX160">
        <v>-4542316.9000000004</v>
      </c>
      <c r="AZ160">
        <v>-1752889.03</v>
      </c>
      <c r="BB160">
        <v>-4514185.5</v>
      </c>
      <c r="BC160">
        <v>-4570429</v>
      </c>
      <c r="BD160">
        <v>-4584998.12</v>
      </c>
      <c r="BE160">
        <v>-3419000</v>
      </c>
      <c r="BF160">
        <v>-43828.34</v>
      </c>
      <c r="BG160">
        <v>-881455.79</v>
      </c>
      <c r="BP160">
        <v>-449999</v>
      </c>
    </row>
    <row r="161" spans="1:68" ht="26.25">
      <c r="A161" s="121">
        <v>1</v>
      </c>
      <c r="B161" s="122" t="s">
        <v>903</v>
      </c>
      <c r="C161" s="123" t="s">
        <v>905</v>
      </c>
      <c r="D161" s="123">
        <v>1.2</v>
      </c>
      <c r="E161" s="124" t="s">
        <v>1073</v>
      </c>
      <c r="F161" s="122"/>
      <c r="G161" s="312"/>
      <c r="H161" s="122">
        <v>6</v>
      </c>
      <c r="I161" s="122"/>
      <c r="J161" s="122"/>
      <c r="K161" s="125" t="s">
        <v>1135</v>
      </c>
      <c r="L161" s="243">
        <v>1205040103.1040001</v>
      </c>
      <c r="M161" s="126" t="s">
        <v>1163</v>
      </c>
      <c r="N161" s="261">
        <f t="shared" si="2"/>
        <v>0</v>
      </c>
      <c r="O161">
        <v>-1287999</v>
      </c>
      <c r="Q161">
        <v>-127999</v>
      </c>
      <c r="W161">
        <v>-134999</v>
      </c>
      <c r="Z161">
        <v>-721141.11</v>
      </c>
      <c r="BD161">
        <v>-79999</v>
      </c>
      <c r="BF161">
        <v>-503957.92</v>
      </c>
      <c r="BG161">
        <v>-704575.98</v>
      </c>
    </row>
    <row r="162" spans="1:68" ht="26.25">
      <c r="A162" s="121">
        <v>1</v>
      </c>
      <c r="B162" s="122" t="s">
        <v>903</v>
      </c>
      <c r="C162" s="123" t="s">
        <v>905</v>
      </c>
      <c r="D162" s="123">
        <v>1.2</v>
      </c>
      <c r="E162" s="124" t="s">
        <v>1073</v>
      </c>
      <c r="F162" s="122"/>
      <c r="G162" s="312"/>
      <c r="H162" s="122">
        <v>6</v>
      </c>
      <c r="I162" s="122"/>
      <c r="J162" s="122"/>
      <c r="K162" s="125" t="s">
        <v>1135</v>
      </c>
      <c r="L162" s="242">
        <v>1205040103.105</v>
      </c>
      <c r="M162" s="126" t="s">
        <v>1164</v>
      </c>
      <c r="N162" s="261">
        <f t="shared" si="2"/>
        <v>0</v>
      </c>
    </row>
    <row r="163" spans="1:68" ht="26.25">
      <c r="A163" s="121">
        <v>1</v>
      </c>
      <c r="B163" s="122" t="s">
        <v>903</v>
      </c>
      <c r="C163" s="123" t="s">
        <v>905</v>
      </c>
      <c r="D163" s="123">
        <v>1.2</v>
      </c>
      <c r="E163" s="124" t="s">
        <v>1073</v>
      </c>
      <c r="F163" s="122"/>
      <c r="G163" s="312"/>
      <c r="H163" s="122">
        <v>6</v>
      </c>
      <c r="I163" s="122"/>
      <c r="J163" s="122"/>
      <c r="K163" s="125" t="s">
        <v>1135</v>
      </c>
      <c r="L163" s="242">
        <v>1205040103.1059999</v>
      </c>
      <c r="M163" s="126" t="s">
        <v>1165</v>
      </c>
      <c r="N163" s="261">
        <f t="shared" si="2"/>
        <v>0</v>
      </c>
      <c r="O163">
        <v>-1462789.59</v>
      </c>
      <c r="Q163">
        <v>-1771396</v>
      </c>
      <c r="R163">
        <v>-407551.27</v>
      </c>
      <c r="S163">
        <v>-511900</v>
      </c>
      <c r="Z163">
        <v>-3597091.67</v>
      </c>
      <c r="AB163">
        <v>-585999</v>
      </c>
      <c r="AI163">
        <v>-158933.25</v>
      </c>
      <c r="AX163">
        <v>-1595117</v>
      </c>
      <c r="BC163">
        <v>-1806506.01</v>
      </c>
      <c r="BD163">
        <v>-10598706.66</v>
      </c>
      <c r="BF163">
        <v>-3851633.83</v>
      </c>
      <c r="BG163">
        <v>-2519676.79</v>
      </c>
      <c r="BP163">
        <v>-1217800</v>
      </c>
    </row>
    <row r="164" spans="1:68" ht="26.25">
      <c r="A164" s="121">
        <v>1</v>
      </c>
      <c r="B164" s="122" t="s">
        <v>903</v>
      </c>
      <c r="C164" s="123" t="s">
        <v>905</v>
      </c>
      <c r="D164" s="123">
        <v>1.2</v>
      </c>
      <c r="E164" s="124" t="s">
        <v>952</v>
      </c>
      <c r="F164" s="122"/>
      <c r="G164" s="312"/>
      <c r="H164" s="122">
        <v>6</v>
      </c>
      <c r="I164" s="122"/>
      <c r="J164" s="122"/>
      <c r="K164" s="125" t="s">
        <v>1135</v>
      </c>
      <c r="L164" s="242">
        <v>1205050101.1010001</v>
      </c>
      <c r="M164" s="126" t="s">
        <v>1166</v>
      </c>
      <c r="N164" s="261">
        <f t="shared" si="2"/>
        <v>0</v>
      </c>
      <c r="O164">
        <v>106318844</v>
      </c>
      <c r="Q164">
        <v>7579736</v>
      </c>
      <c r="R164">
        <v>9913500</v>
      </c>
      <c r="S164">
        <v>8955762</v>
      </c>
      <c r="T164">
        <v>10835400</v>
      </c>
      <c r="V164">
        <v>7630100</v>
      </c>
      <c r="W164">
        <v>7630100</v>
      </c>
      <c r="X164">
        <v>18387415</v>
      </c>
      <c r="AC164">
        <v>6480400</v>
      </c>
      <c r="AE164">
        <v>8925170</v>
      </c>
      <c r="AH164">
        <v>28735</v>
      </c>
      <c r="AI164">
        <v>102714339</v>
      </c>
      <c r="AK164">
        <v>7900000</v>
      </c>
      <c r="AL164">
        <v>8865829</v>
      </c>
      <c r="AM164">
        <v>24309880</v>
      </c>
      <c r="AN164">
        <v>16169424</v>
      </c>
      <c r="AO164">
        <v>87500</v>
      </c>
      <c r="AP164">
        <v>2327103</v>
      </c>
      <c r="AQ164">
        <v>1935388</v>
      </c>
      <c r="AR164">
        <v>725000</v>
      </c>
      <c r="AS164">
        <v>1920600</v>
      </c>
      <c r="AT164">
        <v>1738000</v>
      </c>
      <c r="AU164">
        <v>12761367.32</v>
      </c>
      <c r="AV164">
        <v>2007276</v>
      </c>
      <c r="AW164">
        <v>10051634</v>
      </c>
      <c r="AX164">
        <v>741800</v>
      </c>
      <c r="BA164">
        <v>1345659.09</v>
      </c>
      <c r="BD164">
        <v>8640000</v>
      </c>
      <c r="BE164">
        <v>99000</v>
      </c>
      <c r="BH164">
        <v>1230000</v>
      </c>
      <c r="BI164">
        <v>25675500</v>
      </c>
      <c r="BJ164">
        <v>12379500</v>
      </c>
      <c r="BK164">
        <v>7586687</v>
      </c>
      <c r="BM164">
        <v>647945</v>
      </c>
      <c r="BO164">
        <v>13860965</v>
      </c>
      <c r="BP164">
        <v>4449485</v>
      </c>
    </row>
    <row r="165" spans="1:68" ht="26.25">
      <c r="A165" s="121">
        <v>1</v>
      </c>
      <c r="B165" s="122" t="s">
        <v>903</v>
      </c>
      <c r="C165" s="123" t="s">
        <v>905</v>
      </c>
      <c r="D165" s="123">
        <v>1.2</v>
      </c>
      <c r="E165" s="124" t="s">
        <v>952</v>
      </c>
      <c r="F165" s="122"/>
      <c r="G165" s="312"/>
      <c r="H165" s="122">
        <v>6</v>
      </c>
      <c r="I165" s="122"/>
      <c r="J165" s="122"/>
      <c r="K165" s="125" t="s">
        <v>1135</v>
      </c>
      <c r="L165" s="242">
        <v>1205050101.102</v>
      </c>
      <c r="M165" s="127" t="s">
        <v>1167</v>
      </c>
      <c r="N165" s="261">
        <f t="shared" si="2"/>
        <v>3056716</v>
      </c>
      <c r="O165">
        <v>367112818.19999999</v>
      </c>
      <c r="P165">
        <v>13195500</v>
      </c>
      <c r="Q165">
        <v>4402821</v>
      </c>
      <c r="R165">
        <v>19669567</v>
      </c>
      <c r="S165">
        <v>686500</v>
      </c>
      <c r="T165">
        <v>73023078</v>
      </c>
      <c r="U165">
        <v>705760</v>
      </c>
      <c r="V165">
        <v>28681586</v>
      </c>
      <c r="W165">
        <v>12067200</v>
      </c>
      <c r="X165">
        <v>9968300</v>
      </c>
      <c r="Y165">
        <v>2100295</v>
      </c>
      <c r="Z165">
        <v>9070300</v>
      </c>
      <c r="AA165">
        <v>3056716</v>
      </c>
      <c r="AB165">
        <v>936960</v>
      </c>
      <c r="AC165">
        <v>33359100</v>
      </c>
      <c r="AE165">
        <v>6149000</v>
      </c>
      <c r="AF165">
        <v>8925345</v>
      </c>
      <c r="AI165">
        <v>43795000</v>
      </c>
      <c r="AJ165">
        <v>7457731.5700000003</v>
      </c>
      <c r="AL165">
        <v>1770000</v>
      </c>
      <c r="AX165">
        <v>7138793.2000000002</v>
      </c>
      <c r="AY165">
        <v>5407968</v>
      </c>
      <c r="AZ165">
        <v>10013342.48</v>
      </c>
      <c r="BA165">
        <v>3393819.29</v>
      </c>
      <c r="BB165">
        <v>5416746</v>
      </c>
      <c r="BC165">
        <v>1227552</v>
      </c>
      <c r="BD165">
        <v>42930054</v>
      </c>
      <c r="BE165">
        <v>3411295.94</v>
      </c>
      <c r="BF165">
        <v>1400000</v>
      </c>
      <c r="BG165">
        <v>1723324</v>
      </c>
      <c r="BH165">
        <v>668477.43000000005</v>
      </c>
      <c r="BI165">
        <v>56649756.399999999</v>
      </c>
      <c r="BJ165">
        <v>11849100</v>
      </c>
      <c r="BK165">
        <v>31466507.57</v>
      </c>
      <c r="BL165">
        <v>42285582.219999999</v>
      </c>
      <c r="BM165">
        <v>2450612.48</v>
      </c>
      <c r="BO165">
        <v>1101455</v>
      </c>
    </row>
    <row r="166" spans="1:68" ht="26.25">
      <c r="A166" s="121">
        <v>1</v>
      </c>
      <c r="B166" s="122" t="s">
        <v>903</v>
      </c>
      <c r="C166" s="123" t="s">
        <v>905</v>
      </c>
      <c r="D166" s="123">
        <v>1.2</v>
      </c>
      <c r="E166" s="124" t="s">
        <v>952</v>
      </c>
      <c r="F166" s="122"/>
      <c r="G166" s="312"/>
      <c r="H166" s="122">
        <v>6</v>
      </c>
      <c r="I166" s="122"/>
      <c r="J166" s="122"/>
      <c r="K166" s="125" t="s">
        <v>1135</v>
      </c>
      <c r="L166" s="243">
        <v>1205050101.1029999</v>
      </c>
      <c r="M166" s="126" t="s">
        <v>1168</v>
      </c>
      <c r="N166" s="261">
        <f t="shared" si="2"/>
        <v>4512000</v>
      </c>
      <c r="O166">
        <v>2465950</v>
      </c>
      <c r="P166">
        <v>506400</v>
      </c>
      <c r="Q166">
        <v>3395460</v>
      </c>
      <c r="R166">
        <v>5388816</v>
      </c>
      <c r="S166">
        <v>5157920</v>
      </c>
      <c r="T166">
        <v>14182811.9</v>
      </c>
      <c r="U166">
        <v>619240</v>
      </c>
      <c r="W166">
        <v>1009700</v>
      </c>
      <c r="X166">
        <v>88000</v>
      </c>
      <c r="Y166">
        <v>876784</v>
      </c>
      <c r="Z166">
        <v>2905000</v>
      </c>
      <c r="AA166">
        <v>4512000</v>
      </c>
      <c r="AC166">
        <v>9144691.7200000007</v>
      </c>
      <c r="AD166">
        <v>2461629.35</v>
      </c>
      <c r="AE166">
        <v>20615585.640000001</v>
      </c>
      <c r="AF166">
        <v>4953931.6399999997</v>
      </c>
      <c r="AH166">
        <v>469163.17</v>
      </c>
      <c r="AJ166">
        <v>300000</v>
      </c>
      <c r="AK166">
        <v>7998449</v>
      </c>
      <c r="AL166">
        <v>2187005.7400000002</v>
      </c>
      <c r="AM166">
        <v>46042286.710000001</v>
      </c>
      <c r="AN166">
        <v>40260855</v>
      </c>
      <c r="AO166">
        <v>7569967.5199999996</v>
      </c>
      <c r="AP166">
        <v>48831052</v>
      </c>
      <c r="AQ166">
        <v>9422574</v>
      </c>
      <c r="AR166">
        <v>3831899</v>
      </c>
      <c r="AS166">
        <v>1321775</v>
      </c>
      <c r="AT166">
        <v>23319437.800000001</v>
      </c>
      <c r="AU166">
        <v>16980900</v>
      </c>
      <c r="AW166">
        <v>88280541</v>
      </c>
      <c r="AX166">
        <v>84700</v>
      </c>
      <c r="AY166">
        <v>5993989</v>
      </c>
      <c r="BB166">
        <v>5248750</v>
      </c>
      <c r="BC166">
        <v>449000</v>
      </c>
      <c r="BD166">
        <v>5989000</v>
      </c>
      <c r="BE166">
        <v>3714800</v>
      </c>
      <c r="BF166">
        <v>574400</v>
      </c>
      <c r="BG166">
        <v>99500</v>
      </c>
      <c r="BH166">
        <v>1443800</v>
      </c>
      <c r="BI166">
        <v>3181500</v>
      </c>
      <c r="BJ166">
        <v>4159213</v>
      </c>
      <c r="BM166">
        <v>134000</v>
      </c>
    </row>
    <row r="167" spans="1:68" ht="26.25">
      <c r="A167" s="121">
        <v>1</v>
      </c>
      <c r="B167" s="122" t="s">
        <v>903</v>
      </c>
      <c r="C167" s="123" t="s">
        <v>905</v>
      </c>
      <c r="D167" s="123">
        <v>1.2</v>
      </c>
      <c r="E167" s="124" t="s">
        <v>952</v>
      </c>
      <c r="F167" s="122"/>
      <c r="G167" s="312"/>
      <c r="H167" s="122">
        <v>6</v>
      </c>
      <c r="I167" s="122"/>
      <c r="J167" s="122"/>
      <c r="K167" s="125" t="s">
        <v>1135</v>
      </c>
      <c r="L167" s="243">
        <v>1205050101.1040001</v>
      </c>
      <c r="M167" s="126" t="s">
        <v>1169</v>
      </c>
      <c r="N167" s="261">
        <f t="shared" si="2"/>
        <v>15886572.619999999</v>
      </c>
      <c r="O167">
        <v>8008237.5700000003</v>
      </c>
      <c r="P167">
        <v>2486302</v>
      </c>
      <c r="R167">
        <v>1379270</v>
      </c>
      <c r="T167">
        <v>4263763.63</v>
      </c>
      <c r="U167">
        <v>6387399</v>
      </c>
      <c r="V167">
        <v>3833625.67</v>
      </c>
      <c r="W167">
        <v>2319797.5</v>
      </c>
      <c r="X167">
        <v>5190123</v>
      </c>
      <c r="Y167">
        <v>1561024</v>
      </c>
      <c r="Z167">
        <v>99000</v>
      </c>
      <c r="AA167">
        <v>15886572.619999999</v>
      </c>
      <c r="AB167">
        <v>1768858.3</v>
      </c>
      <c r="AC167">
        <v>2887590.5</v>
      </c>
      <c r="AD167">
        <v>3370150</v>
      </c>
      <c r="AE167">
        <v>1001000</v>
      </c>
      <c r="AF167">
        <v>1346649.4</v>
      </c>
      <c r="AG167">
        <v>2394352</v>
      </c>
      <c r="AH167">
        <v>1748950</v>
      </c>
      <c r="AI167">
        <v>5645800</v>
      </c>
      <c r="AJ167">
        <v>2901500</v>
      </c>
      <c r="AK167">
        <v>2557045</v>
      </c>
      <c r="AL167">
        <v>821350</v>
      </c>
      <c r="AM167">
        <v>4529965</v>
      </c>
      <c r="AN167">
        <v>771730</v>
      </c>
      <c r="AO167">
        <v>4553375.83</v>
      </c>
      <c r="AP167">
        <v>3022351</v>
      </c>
      <c r="AQ167">
        <v>5261880.18</v>
      </c>
      <c r="AR167">
        <v>1899000</v>
      </c>
      <c r="AS167">
        <v>6858719.5700000003</v>
      </c>
      <c r="AT167">
        <v>4677829.3</v>
      </c>
      <c r="AU167">
        <v>2235231</v>
      </c>
      <c r="AV167">
        <v>4254416.09</v>
      </c>
      <c r="AW167">
        <v>14035153</v>
      </c>
      <c r="AX167">
        <v>1114918</v>
      </c>
      <c r="AZ167">
        <v>4145659.28</v>
      </c>
      <c r="BA167">
        <v>5353419.9400000004</v>
      </c>
      <c r="BB167">
        <v>5643552.29</v>
      </c>
      <c r="BC167">
        <v>820320</v>
      </c>
      <c r="BE167">
        <v>3160610</v>
      </c>
      <c r="BF167">
        <v>1415700</v>
      </c>
      <c r="BG167">
        <v>2108910.6</v>
      </c>
      <c r="BH167">
        <v>782900</v>
      </c>
      <c r="BJ167">
        <v>5359655.68</v>
      </c>
      <c r="BK167">
        <v>3129545</v>
      </c>
      <c r="BL167">
        <v>6498503.5</v>
      </c>
      <c r="BM167">
        <v>2407570</v>
      </c>
      <c r="BO167">
        <v>249758</v>
      </c>
    </row>
    <row r="168" spans="1:68" ht="26.25">
      <c r="A168" s="121">
        <v>1</v>
      </c>
      <c r="B168" s="122" t="s">
        <v>903</v>
      </c>
      <c r="C168" s="123" t="s">
        <v>905</v>
      </c>
      <c r="D168" s="123">
        <v>1.2</v>
      </c>
      <c r="E168" s="124" t="s">
        <v>952</v>
      </c>
      <c r="F168" s="122"/>
      <c r="G168" s="312"/>
      <c r="H168" s="122">
        <v>6</v>
      </c>
      <c r="I168" s="122"/>
      <c r="J168" s="122"/>
      <c r="K168" s="125" t="s">
        <v>1135</v>
      </c>
      <c r="L168" s="242">
        <v>1205050101.105</v>
      </c>
      <c r="M168" s="127" t="s">
        <v>1170</v>
      </c>
      <c r="N168" s="261">
        <f t="shared" si="2"/>
        <v>0</v>
      </c>
      <c r="O168">
        <v>4150964</v>
      </c>
      <c r="P168">
        <v>363650</v>
      </c>
      <c r="Q168">
        <v>623000</v>
      </c>
      <c r="AI168">
        <v>2264800</v>
      </c>
      <c r="AX168">
        <v>120000</v>
      </c>
      <c r="AZ168">
        <v>3325078</v>
      </c>
      <c r="BA168">
        <v>160426.70000000001</v>
      </c>
      <c r="BB168">
        <v>292200</v>
      </c>
      <c r="BC168">
        <v>13375</v>
      </c>
      <c r="BD168">
        <v>189900</v>
      </c>
      <c r="BM168">
        <v>3602924.39</v>
      </c>
      <c r="BO168">
        <v>130000</v>
      </c>
      <c r="BP168">
        <v>1932000</v>
      </c>
    </row>
    <row r="169" spans="1:68" ht="26.25">
      <c r="A169" s="121">
        <v>1</v>
      </c>
      <c r="B169" s="122" t="s">
        <v>903</v>
      </c>
      <c r="C169" s="123" t="s">
        <v>905</v>
      </c>
      <c r="D169" s="123">
        <v>1.2</v>
      </c>
      <c r="E169" s="124" t="s">
        <v>952</v>
      </c>
      <c r="F169" s="122"/>
      <c r="G169" s="312"/>
      <c r="H169" s="122">
        <v>6</v>
      </c>
      <c r="I169" s="122"/>
      <c r="J169" s="122"/>
      <c r="K169" s="125" t="s">
        <v>1135</v>
      </c>
      <c r="L169" s="243">
        <v>1205050101.1059999</v>
      </c>
      <c r="M169" s="126" t="s">
        <v>1171</v>
      </c>
      <c r="N169" s="261">
        <f t="shared" si="2"/>
        <v>0</v>
      </c>
      <c r="O169">
        <v>23337000</v>
      </c>
      <c r="Q169">
        <v>528580</v>
      </c>
      <c r="U169">
        <v>319587.59999999998</v>
      </c>
      <c r="Y169">
        <v>2636585.75</v>
      </c>
      <c r="AX169">
        <v>549721</v>
      </c>
      <c r="BC169">
        <v>123548</v>
      </c>
      <c r="BE169">
        <v>35000</v>
      </c>
      <c r="BL169">
        <v>4000000</v>
      </c>
      <c r="BO169">
        <v>2300000</v>
      </c>
    </row>
    <row r="170" spans="1:68" ht="26.25">
      <c r="A170" s="121">
        <v>1</v>
      </c>
      <c r="B170" s="122" t="s">
        <v>903</v>
      </c>
      <c r="C170" s="123" t="s">
        <v>905</v>
      </c>
      <c r="D170" s="123">
        <v>1.2</v>
      </c>
      <c r="E170" s="124" t="s">
        <v>952</v>
      </c>
      <c r="F170" s="122"/>
      <c r="G170" s="312"/>
      <c r="H170" s="122">
        <v>6</v>
      </c>
      <c r="I170" s="122"/>
      <c r="J170" s="122"/>
      <c r="K170" s="125" t="s">
        <v>1135</v>
      </c>
      <c r="L170" s="242">
        <v>1205050101.1070001</v>
      </c>
      <c r="M170" s="127" t="s">
        <v>1172</v>
      </c>
      <c r="N170" s="261">
        <f t="shared" si="2"/>
        <v>0</v>
      </c>
      <c r="O170">
        <v>15006380</v>
      </c>
      <c r="Q170">
        <v>1497726.2</v>
      </c>
      <c r="U170">
        <v>3115239.04</v>
      </c>
      <c r="W170">
        <v>253502.79</v>
      </c>
      <c r="X170">
        <v>352985.88</v>
      </c>
      <c r="AY170">
        <v>745816.31</v>
      </c>
      <c r="AZ170">
        <v>454732.33</v>
      </c>
      <c r="BD170">
        <v>3123848.46</v>
      </c>
      <c r="BL170">
        <v>721500</v>
      </c>
    </row>
    <row r="171" spans="1:68" ht="26.25">
      <c r="A171" s="121">
        <v>1</v>
      </c>
      <c r="B171" s="122" t="s">
        <v>903</v>
      </c>
      <c r="C171" s="123" t="s">
        <v>905</v>
      </c>
      <c r="D171" s="123">
        <v>1.2</v>
      </c>
      <c r="E171" s="124" t="s">
        <v>952</v>
      </c>
      <c r="F171" s="122"/>
      <c r="G171" s="312"/>
      <c r="H171" s="122">
        <v>6</v>
      </c>
      <c r="I171" s="122"/>
      <c r="J171" s="122"/>
      <c r="K171" s="125" t="s">
        <v>1135</v>
      </c>
      <c r="L171" s="243">
        <v>1205050101.108</v>
      </c>
      <c r="M171" s="126" t="s">
        <v>1173</v>
      </c>
      <c r="N171" s="261">
        <f t="shared" si="2"/>
        <v>0</v>
      </c>
      <c r="O171">
        <v>1985000</v>
      </c>
      <c r="AF171">
        <v>300000</v>
      </c>
    </row>
    <row r="172" spans="1:68" ht="26.25">
      <c r="A172" s="121">
        <v>1</v>
      </c>
      <c r="B172" s="122" t="s">
        <v>903</v>
      </c>
      <c r="C172" s="123" t="s">
        <v>905</v>
      </c>
      <c r="D172" s="123">
        <v>1.2</v>
      </c>
      <c r="E172" s="124" t="s">
        <v>952</v>
      </c>
      <c r="F172" s="122"/>
      <c r="G172" s="312"/>
      <c r="H172" s="122">
        <v>6</v>
      </c>
      <c r="I172" s="122"/>
      <c r="J172" s="122"/>
      <c r="K172" s="125" t="s">
        <v>1135</v>
      </c>
      <c r="L172" s="243">
        <v>1205050101.109</v>
      </c>
      <c r="M172" s="126" t="s">
        <v>1174</v>
      </c>
      <c r="N172" s="261">
        <f t="shared" si="2"/>
        <v>0</v>
      </c>
      <c r="Q172">
        <v>880672.16</v>
      </c>
      <c r="R172">
        <v>144800</v>
      </c>
      <c r="U172">
        <v>780883</v>
      </c>
      <c r="W172">
        <v>203022</v>
      </c>
      <c r="Y172">
        <v>1228922</v>
      </c>
      <c r="Z172">
        <v>387000</v>
      </c>
      <c r="AI172">
        <v>1961045.4</v>
      </c>
      <c r="AX172">
        <v>84000</v>
      </c>
      <c r="AY172">
        <v>1558000</v>
      </c>
      <c r="BA172">
        <v>775022.76</v>
      </c>
      <c r="BB172">
        <v>2580000</v>
      </c>
      <c r="BE172">
        <v>305000</v>
      </c>
      <c r="BF172">
        <v>66960</v>
      </c>
      <c r="BG172">
        <v>30000</v>
      </c>
      <c r="BK172">
        <v>499562</v>
      </c>
      <c r="BO172">
        <v>2440560</v>
      </c>
    </row>
    <row r="173" spans="1:68" ht="26.25">
      <c r="A173" s="121">
        <v>1</v>
      </c>
      <c r="B173" s="122" t="s">
        <v>903</v>
      </c>
      <c r="C173" s="123" t="s">
        <v>905</v>
      </c>
      <c r="D173" s="123">
        <v>1.2</v>
      </c>
      <c r="E173" s="124" t="s">
        <v>1073</v>
      </c>
      <c r="F173" s="122"/>
      <c r="G173" s="312"/>
      <c r="H173" s="122">
        <v>6</v>
      </c>
      <c r="I173" s="122"/>
      <c r="J173" s="122"/>
      <c r="K173" s="125" t="s">
        <v>1135</v>
      </c>
      <c r="L173" s="243">
        <v>1205050102.1010001</v>
      </c>
      <c r="M173" s="126" t="s">
        <v>1175</v>
      </c>
      <c r="N173" s="261">
        <f t="shared" si="2"/>
        <v>0</v>
      </c>
      <c r="O173">
        <v>-17053245.489999998</v>
      </c>
      <c r="Q173">
        <v>-2223389.23</v>
      </c>
      <c r="R173">
        <v>-4468105.1900000004</v>
      </c>
      <c r="S173">
        <v>-1522483.68</v>
      </c>
      <c r="T173">
        <v>-2899136.33</v>
      </c>
      <c r="V173">
        <v>-2797702.6</v>
      </c>
      <c r="W173">
        <v>-2238162.96</v>
      </c>
      <c r="X173">
        <v>-5221765.6100000003</v>
      </c>
      <c r="AC173">
        <v>-5929409.4400000004</v>
      </c>
      <c r="AE173">
        <v>-1881823.36</v>
      </c>
      <c r="AH173">
        <v>-224</v>
      </c>
      <c r="AI173">
        <v>-90692359.170000002</v>
      </c>
      <c r="AK173">
        <v>-3370666.59</v>
      </c>
      <c r="AL173">
        <v>-2571090.41</v>
      </c>
      <c r="AM173">
        <v>-18752145.219999999</v>
      </c>
      <c r="AN173">
        <v>-10016835.439999999</v>
      </c>
      <c r="AO173">
        <v>-43263.89</v>
      </c>
      <c r="AP173">
        <v>-823307.58</v>
      </c>
      <c r="AQ173">
        <v>-745532.88</v>
      </c>
      <c r="AR173">
        <v>-294833.36</v>
      </c>
      <c r="AS173">
        <v>-526690.67000000004</v>
      </c>
      <c r="AT173">
        <v>-672026.67</v>
      </c>
      <c r="AU173">
        <v>-10570993.449999999</v>
      </c>
      <c r="AV173">
        <v>-468364.4</v>
      </c>
      <c r="AW173">
        <v>-7738626.79</v>
      </c>
      <c r="AX173">
        <v>-741798</v>
      </c>
      <c r="BA173">
        <v>-784599.71</v>
      </c>
      <c r="BD173">
        <v>-4841266.87</v>
      </c>
      <c r="BE173">
        <v>-68200</v>
      </c>
      <c r="BI173">
        <v>-17125619</v>
      </c>
      <c r="BJ173">
        <v>-8492293.3300000001</v>
      </c>
      <c r="BK173">
        <v>-7521776.0800000001</v>
      </c>
      <c r="BM173">
        <v>-217438.89</v>
      </c>
      <c r="BO173">
        <v>-12085719.279999999</v>
      </c>
      <c r="BP173">
        <v>-2084806.23</v>
      </c>
    </row>
    <row r="174" spans="1:68" ht="26.25">
      <c r="A174" s="121">
        <v>1</v>
      </c>
      <c r="B174" s="122" t="s">
        <v>903</v>
      </c>
      <c r="C174" s="123" t="s">
        <v>905</v>
      </c>
      <c r="D174" s="123">
        <v>1.2</v>
      </c>
      <c r="E174" s="124" t="s">
        <v>1073</v>
      </c>
      <c r="F174" s="122"/>
      <c r="G174" s="312"/>
      <c r="H174" s="122">
        <v>6</v>
      </c>
      <c r="I174" s="122"/>
      <c r="J174" s="122"/>
      <c r="K174" s="125" t="s">
        <v>1135</v>
      </c>
      <c r="L174" s="243">
        <v>1205050102.102</v>
      </c>
      <c r="M174" s="126" t="s">
        <v>1176</v>
      </c>
      <c r="N174" s="261">
        <f t="shared" si="2"/>
        <v>-931864.16</v>
      </c>
      <c r="O174">
        <v>-99022159.840000004</v>
      </c>
      <c r="P174">
        <v>-4924783.33</v>
      </c>
      <c r="Q174">
        <v>-519439.28</v>
      </c>
      <c r="R174">
        <v>-7484709.2599999998</v>
      </c>
      <c r="S174">
        <v>-22883.34</v>
      </c>
      <c r="T174">
        <v>-19429262.489999998</v>
      </c>
      <c r="U174">
        <v>-348874.84</v>
      </c>
      <c r="V174">
        <v>-3290165.67</v>
      </c>
      <c r="W174">
        <v>-2425667.33</v>
      </c>
      <c r="X174">
        <v>-3872317.34</v>
      </c>
      <c r="Y174">
        <v>-706540.5</v>
      </c>
      <c r="Z174">
        <v>-552063.03</v>
      </c>
      <c r="AA174">
        <v>-931864.16</v>
      </c>
      <c r="AB174">
        <v>-264710.45</v>
      </c>
      <c r="AC174">
        <v>-20134985.739999998</v>
      </c>
      <c r="AE174">
        <v>-1229800</v>
      </c>
      <c r="AF174">
        <v>-3292094.32</v>
      </c>
      <c r="AI174">
        <v>-20437666.649999999</v>
      </c>
      <c r="AJ174">
        <v>-2139935.9</v>
      </c>
      <c r="AL174">
        <v>-519877.78</v>
      </c>
      <c r="AX174">
        <v>-3935150.64</v>
      </c>
      <c r="AY174">
        <v>-1848911.76</v>
      </c>
      <c r="AZ174">
        <v>-3319296.85</v>
      </c>
      <c r="BA174">
        <v>-2187876.79</v>
      </c>
      <c r="BB174">
        <v>-1188715.8400000001</v>
      </c>
      <c r="BC174">
        <v>-630463.55000000005</v>
      </c>
      <c r="BD174">
        <v>-12773476.210000001</v>
      </c>
      <c r="BE174">
        <v>-2474919.2400000002</v>
      </c>
      <c r="BF174">
        <v>-153.41999999999999</v>
      </c>
      <c r="BG174">
        <v>-110610.19</v>
      </c>
      <c r="BH174">
        <v>-76905.009999999995</v>
      </c>
      <c r="BI174">
        <v>-42031949.329999998</v>
      </c>
      <c r="BJ174">
        <v>-9386523.3800000008</v>
      </c>
      <c r="BK174">
        <v>-28354357.210000001</v>
      </c>
      <c r="BL174">
        <v>-27395568.27</v>
      </c>
      <c r="BM174">
        <v>-334469.84000000003</v>
      </c>
      <c r="BO174">
        <v>-357986.35</v>
      </c>
    </row>
    <row r="175" spans="1:68" ht="26.25">
      <c r="A175" s="121">
        <v>1</v>
      </c>
      <c r="B175" s="122" t="s">
        <v>903</v>
      </c>
      <c r="C175" s="123" t="s">
        <v>905</v>
      </c>
      <c r="D175" s="123">
        <v>1.2</v>
      </c>
      <c r="E175" s="124" t="s">
        <v>1073</v>
      </c>
      <c r="F175" s="122"/>
      <c r="G175" s="312"/>
      <c r="H175" s="122">
        <v>6</v>
      </c>
      <c r="I175" s="122"/>
      <c r="J175" s="122"/>
      <c r="K175" s="125" t="s">
        <v>1135</v>
      </c>
      <c r="L175" s="243">
        <v>1205050102.1029999</v>
      </c>
      <c r="M175" s="126" t="s">
        <v>1177</v>
      </c>
      <c r="N175" s="261">
        <f t="shared" si="2"/>
        <v>-2942099.97</v>
      </c>
      <c r="O175">
        <v>-2465948</v>
      </c>
      <c r="P175">
        <v>-245188.89</v>
      </c>
      <c r="Q175">
        <v>-1561495.78</v>
      </c>
      <c r="R175">
        <v>-1546527.23</v>
      </c>
      <c r="S175">
        <v>-1293059.79</v>
      </c>
      <c r="T175">
        <v>-3260923.68</v>
      </c>
      <c r="U175">
        <v>-257927.57</v>
      </c>
      <c r="W175">
        <v>-385414.44</v>
      </c>
      <c r="X175">
        <v>-8506.2800000000007</v>
      </c>
      <c r="Y175">
        <v>-750807.87</v>
      </c>
      <c r="Z175">
        <v>-779868.07</v>
      </c>
      <c r="AA175">
        <v>-2942099.97</v>
      </c>
      <c r="AC175">
        <v>-8738481.4700000007</v>
      </c>
      <c r="AD175">
        <v>-614431.1</v>
      </c>
      <c r="AE175">
        <v>-5081857.4400000004</v>
      </c>
      <c r="AF175">
        <v>-1242521.78</v>
      </c>
      <c r="AH175">
        <v>-115872</v>
      </c>
      <c r="AJ175">
        <v>-117500</v>
      </c>
      <c r="AK175">
        <v>-2413095.11</v>
      </c>
      <c r="AL175">
        <v>-458758.56</v>
      </c>
      <c r="AM175">
        <v>-30373124.16</v>
      </c>
      <c r="AN175">
        <v>-36430944.990000002</v>
      </c>
      <c r="AO175">
        <v>-3118187.74</v>
      </c>
      <c r="AP175">
        <v>-14491501.050000001</v>
      </c>
      <c r="AQ175">
        <v>-2547590.7799999998</v>
      </c>
      <c r="AR175">
        <v>-1557070.52</v>
      </c>
      <c r="AS175">
        <v>-560665.57999999996</v>
      </c>
      <c r="AT175">
        <v>-7265319.5300000003</v>
      </c>
      <c r="AU175">
        <v>-8417976.1099999994</v>
      </c>
      <c r="AW175">
        <v>-51464397.780000001</v>
      </c>
      <c r="AX175">
        <v>-61704.56</v>
      </c>
      <c r="AY175">
        <v>-1431948.2</v>
      </c>
      <c r="BB175">
        <v>-1804796.72</v>
      </c>
      <c r="BC175">
        <v>-143430.95000000001</v>
      </c>
      <c r="BD175">
        <v>-68955.960000000006</v>
      </c>
      <c r="BE175">
        <v>-1006824.56</v>
      </c>
      <c r="BF175">
        <v>-69115.83</v>
      </c>
      <c r="BG175">
        <v>-26464.01</v>
      </c>
      <c r="BH175">
        <v>-396996.58</v>
      </c>
      <c r="BI175">
        <v>-3043929.33</v>
      </c>
      <c r="BJ175">
        <v>-3019973.67</v>
      </c>
      <c r="BM175">
        <v>-51220</v>
      </c>
    </row>
    <row r="176" spans="1:68" ht="26.25">
      <c r="A176" s="121">
        <v>1</v>
      </c>
      <c r="B176" s="122" t="s">
        <v>903</v>
      </c>
      <c r="C176" s="123" t="s">
        <v>905</v>
      </c>
      <c r="D176" s="123">
        <v>1.2</v>
      </c>
      <c r="E176" s="124" t="s">
        <v>1073</v>
      </c>
      <c r="F176" s="122"/>
      <c r="G176" s="312"/>
      <c r="H176" s="122">
        <v>6</v>
      </c>
      <c r="I176" s="122"/>
      <c r="J176" s="122"/>
      <c r="K176" s="125" t="s">
        <v>1135</v>
      </c>
      <c r="L176" s="243">
        <v>1205050102.1040001</v>
      </c>
      <c r="M176" s="126" t="s">
        <v>1178</v>
      </c>
      <c r="N176" s="261">
        <f t="shared" si="2"/>
        <v>-6575919.9800000004</v>
      </c>
      <c r="O176">
        <v>-3601079.05</v>
      </c>
      <c r="P176">
        <v>-1142245.8500000001</v>
      </c>
      <c r="R176">
        <v>-1004323.76</v>
      </c>
      <c r="T176">
        <v>-1527158.73</v>
      </c>
      <c r="U176">
        <v>-3124647.66</v>
      </c>
      <c r="V176">
        <v>-674942.33</v>
      </c>
      <c r="W176">
        <v>-1165154.71</v>
      </c>
      <c r="X176">
        <v>-1967470.62</v>
      </c>
      <c r="Y176">
        <v>-733377.78</v>
      </c>
      <c r="Z176">
        <v>-10816.67</v>
      </c>
      <c r="AA176">
        <v>-6575919.9800000004</v>
      </c>
      <c r="AB176">
        <v>-632625.05000000005</v>
      </c>
      <c r="AC176">
        <v>-2671383.13</v>
      </c>
      <c r="AD176">
        <v>-875540.71</v>
      </c>
      <c r="AE176">
        <v>-992998</v>
      </c>
      <c r="AF176">
        <v>-27971.63</v>
      </c>
      <c r="AG176">
        <v>-383374.64</v>
      </c>
      <c r="AH176">
        <v>-689145</v>
      </c>
      <c r="AI176">
        <v>-862457.3</v>
      </c>
      <c r="AJ176">
        <v>-2515015.86</v>
      </c>
      <c r="AK176">
        <v>-1483532.24</v>
      </c>
      <c r="AL176">
        <v>-679260.5</v>
      </c>
      <c r="AM176">
        <v>-3140278.21</v>
      </c>
      <c r="AN176">
        <v>-379911.83</v>
      </c>
      <c r="AO176">
        <v>-1586840.36</v>
      </c>
      <c r="AP176">
        <v>-1306710.69</v>
      </c>
      <c r="AQ176">
        <v>-2259563.13</v>
      </c>
      <c r="AR176">
        <v>-542183.28</v>
      </c>
      <c r="AS176">
        <v>-2810151.78</v>
      </c>
      <c r="AT176">
        <v>-1132250.1100000001</v>
      </c>
      <c r="AU176">
        <v>-639053.26</v>
      </c>
      <c r="AV176">
        <v>-571812.15</v>
      </c>
      <c r="AW176">
        <v>-11819437.289999999</v>
      </c>
      <c r="AX176">
        <v>-335123.27</v>
      </c>
      <c r="AZ176">
        <v>-1002635.04</v>
      </c>
      <c r="BA176">
        <v>-4920243.7</v>
      </c>
      <c r="BB176">
        <v>-3425261.07</v>
      </c>
      <c r="BC176">
        <v>-514105.21</v>
      </c>
      <c r="BD176">
        <v>-176286.29</v>
      </c>
      <c r="BE176">
        <v>-1128103.8600000001</v>
      </c>
      <c r="BF176">
        <v>-295165.21000000002</v>
      </c>
      <c r="BG176">
        <v>-369304.3</v>
      </c>
      <c r="BH176">
        <v>-130019.82</v>
      </c>
      <c r="BJ176">
        <v>-3231768.47</v>
      </c>
      <c r="BK176">
        <v>-2068264.66</v>
      </c>
      <c r="BL176">
        <v>-4416806.8899999997</v>
      </c>
      <c r="BM176">
        <v>-431398.06</v>
      </c>
      <c r="BO176">
        <v>-121249.7</v>
      </c>
    </row>
    <row r="177" spans="1:68" ht="26.25">
      <c r="A177" s="121">
        <v>1</v>
      </c>
      <c r="B177" s="122" t="s">
        <v>903</v>
      </c>
      <c r="C177" s="123" t="s">
        <v>905</v>
      </c>
      <c r="D177" s="123">
        <v>1.2</v>
      </c>
      <c r="E177" s="124" t="s">
        <v>1073</v>
      </c>
      <c r="F177" s="122"/>
      <c r="G177" s="312"/>
      <c r="H177" s="122">
        <v>6</v>
      </c>
      <c r="I177" s="122"/>
      <c r="J177" s="122"/>
      <c r="K177" s="125" t="s">
        <v>1135</v>
      </c>
      <c r="L177" s="243">
        <v>1205050102.105</v>
      </c>
      <c r="M177" s="126" t="s">
        <v>1179</v>
      </c>
      <c r="N177" s="261">
        <f t="shared" si="2"/>
        <v>0</v>
      </c>
      <c r="O177">
        <v>-1660385.57</v>
      </c>
      <c r="P177">
        <v>-299244</v>
      </c>
      <c r="Q177">
        <v>-253227.78</v>
      </c>
      <c r="AI177">
        <v>-286874.53999999998</v>
      </c>
      <c r="AX177">
        <v>-119996</v>
      </c>
      <c r="AZ177">
        <v>-1311558.8400000001</v>
      </c>
      <c r="BA177">
        <v>-149257.4</v>
      </c>
      <c r="BB177">
        <v>-292199</v>
      </c>
      <c r="BC177">
        <v>-5558.31</v>
      </c>
      <c r="BD177">
        <v>-91468.44</v>
      </c>
      <c r="BM177">
        <v>-2544349.9300000002</v>
      </c>
      <c r="BO177">
        <v>-129999</v>
      </c>
      <c r="BP177">
        <v>-375666.67</v>
      </c>
    </row>
    <row r="178" spans="1:68" ht="26.25">
      <c r="A178" s="121">
        <v>1</v>
      </c>
      <c r="B178" s="122" t="s">
        <v>903</v>
      </c>
      <c r="C178" s="123" t="s">
        <v>905</v>
      </c>
      <c r="D178" s="123">
        <v>1.2</v>
      </c>
      <c r="E178" s="124" t="s">
        <v>1073</v>
      </c>
      <c r="F178" s="122"/>
      <c r="G178" s="312"/>
      <c r="H178" s="122">
        <v>6</v>
      </c>
      <c r="I178" s="122"/>
      <c r="J178" s="122"/>
      <c r="K178" s="125" t="s">
        <v>1135</v>
      </c>
      <c r="L178" s="242">
        <v>1205050102.1059999</v>
      </c>
      <c r="M178" s="127" t="s">
        <v>1180</v>
      </c>
      <c r="N178" s="261">
        <f t="shared" si="2"/>
        <v>0</v>
      </c>
      <c r="O178">
        <v>-2489280</v>
      </c>
      <c r="Q178">
        <v>-200607.17</v>
      </c>
      <c r="U178">
        <v>-146600.34</v>
      </c>
      <c r="Y178">
        <v>-219715.48</v>
      </c>
      <c r="AX178">
        <v>-415537.53</v>
      </c>
      <c r="BC178">
        <v>-123547</v>
      </c>
      <c r="BE178">
        <v>-26638.89</v>
      </c>
      <c r="BL178">
        <v>-3999999</v>
      </c>
      <c r="BO178">
        <v>-2299999</v>
      </c>
    </row>
    <row r="179" spans="1:68" ht="26.25">
      <c r="A179" s="121">
        <v>1</v>
      </c>
      <c r="B179" s="122" t="s">
        <v>903</v>
      </c>
      <c r="C179" s="123" t="s">
        <v>905</v>
      </c>
      <c r="D179" s="123">
        <v>1.2</v>
      </c>
      <c r="E179" s="124" t="s">
        <v>1073</v>
      </c>
      <c r="F179" s="122"/>
      <c r="G179" s="312"/>
      <c r="H179" s="122">
        <v>6</v>
      </c>
      <c r="I179" s="122"/>
      <c r="J179" s="122"/>
      <c r="K179" s="125" t="s">
        <v>1135</v>
      </c>
      <c r="L179" s="243">
        <v>1205050102.1070001</v>
      </c>
      <c r="M179" s="126" t="s">
        <v>1181</v>
      </c>
      <c r="N179" s="261">
        <f t="shared" si="2"/>
        <v>0</v>
      </c>
      <c r="O179">
        <v>-9250434.3200000003</v>
      </c>
      <c r="Q179">
        <v>-748863.1</v>
      </c>
      <c r="U179">
        <v>-513476.72</v>
      </c>
      <c r="W179">
        <v>-57653.77</v>
      </c>
      <c r="X179">
        <v>-139245.13</v>
      </c>
      <c r="AY179">
        <v>-385338.44</v>
      </c>
      <c r="AZ179">
        <v>-108723.39</v>
      </c>
      <c r="BD179">
        <v>-2267020.42</v>
      </c>
      <c r="BL179">
        <v>-671887.89</v>
      </c>
    </row>
    <row r="180" spans="1:68" ht="26.25">
      <c r="A180" s="121">
        <v>1</v>
      </c>
      <c r="B180" s="122" t="s">
        <v>903</v>
      </c>
      <c r="C180" s="123" t="s">
        <v>905</v>
      </c>
      <c r="D180" s="123">
        <v>1.2</v>
      </c>
      <c r="E180" s="124" t="s">
        <v>1073</v>
      </c>
      <c r="F180" s="122"/>
      <c r="G180" s="312"/>
      <c r="H180" s="122">
        <v>6</v>
      </c>
      <c r="I180" s="122"/>
      <c r="J180" s="122"/>
      <c r="K180" s="125" t="s">
        <v>1135</v>
      </c>
      <c r="L180" s="243">
        <v>1205050102.108</v>
      </c>
      <c r="M180" s="126" t="s">
        <v>1182</v>
      </c>
      <c r="N180" s="261">
        <f t="shared" si="2"/>
        <v>0</v>
      </c>
      <c r="O180">
        <v>-1131450.08</v>
      </c>
      <c r="AF180">
        <v>-178684.63</v>
      </c>
    </row>
    <row r="181" spans="1:68" ht="26.25">
      <c r="A181" s="121">
        <v>1</v>
      </c>
      <c r="B181" s="122" t="s">
        <v>903</v>
      </c>
      <c r="C181" s="123" t="s">
        <v>905</v>
      </c>
      <c r="D181" s="123">
        <v>1.2</v>
      </c>
      <c r="E181" s="124" t="s">
        <v>1073</v>
      </c>
      <c r="F181" s="122"/>
      <c r="G181" s="312"/>
      <c r="H181" s="122">
        <v>6</v>
      </c>
      <c r="I181" s="122"/>
      <c r="J181" s="122"/>
      <c r="K181" s="125" t="s">
        <v>1135</v>
      </c>
      <c r="L181" s="243">
        <v>1205050102.109</v>
      </c>
      <c r="M181" s="126" t="s">
        <v>1183</v>
      </c>
      <c r="N181" s="261">
        <f t="shared" si="2"/>
        <v>0</v>
      </c>
      <c r="Q181">
        <v>-432439.95</v>
      </c>
      <c r="R181">
        <v>-51390.05</v>
      </c>
      <c r="U181">
        <v>-521351.32</v>
      </c>
      <c r="W181">
        <v>-103453.46</v>
      </c>
      <c r="Y181">
        <v>-970416.97</v>
      </c>
      <c r="Z181">
        <v>-180258.33</v>
      </c>
      <c r="AI181">
        <v>-285844.83</v>
      </c>
      <c r="AX181">
        <v>-83999</v>
      </c>
      <c r="AY181">
        <v>-452553.44</v>
      </c>
      <c r="BA181">
        <v>-742880.39</v>
      </c>
      <c r="BB181">
        <v>-1137695.07</v>
      </c>
      <c r="BE181">
        <v>-246999</v>
      </c>
      <c r="BF181">
        <v>-34577.19</v>
      </c>
      <c r="BG181">
        <v>-26354.36</v>
      </c>
      <c r="BK181">
        <v>-310604.69</v>
      </c>
      <c r="BO181">
        <v>-2440557</v>
      </c>
    </row>
    <row r="182" spans="1:68" ht="26.25">
      <c r="A182" s="121">
        <v>1</v>
      </c>
      <c r="B182" s="122" t="s">
        <v>903</v>
      </c>
      <c r="C182" s="123" t="s">
        <v>905</v>
      </c>
      <c r="D182" s="123">
        <v>1.2</v>
      </c>
      <c r="E182" s="124" t="s">
        <v>952</v>
      </c>
      <c r="F182" s="122"/>
      <c r="G182" s="312"/>
      <c r="H182" s="122">
        <v>6</v>
      </c>
      <c r="I182" s="122"/>
      <c r="J182" s="122"/>
      <c r="K182" s="125" t="s">
        <v>1135</v>
      </c>
      <c r="L182" s="242">
        <v>1205060101.1010001</v>
      </c>
      <c r="M182" s="126" t="s">
        <v>1184</v>
      </c>
      <c r="N182" s="261">
        <f t="shared" si="2"/>
        <v>246918150</v>
      </c>
      <c r="AA182">
        <v>246918150</v>
      </c>
    </row>
    <row r="183" spans="1:68" ht="26.25">
      <c r="A183" s="121">
        <v>1</v>
      </c>
      <c r="B183" s="122" t="s">
        <v>903</v>
      </c>
      <c r="C183" s="123" t="s">
        <v>905</v>
      </c>
      <c r="D183" s="123">
        <v>1.2</v>
      </c>
      <c r="E183" s="124" t="s">
        <v>1073</v>
      </c>
      <c r="F183" s="122"/>
      <c r="G183" s="312"/>
      <c r="H183" s="122">
        <v>6</v>
      </c>
      <c r="I183" s="122"/>
      <c r="J183" s="122"/>
      <c r="K183" s="125" t="s">
        <v>1135</v>
      </c>
      <c r="L183" s="242">
        <v>1205060102.1010001</v>
      </c>
      <c r="M183" s="126" t="s">
        <v>1185</v>
      </c>
      <c r="N183" s="261">
        <f t="shared" si="2"/>
        <v>-202116024.34999999</v>
      </c>
      <c r="AA183">
        <v>-202116024.34999999</v>
      </c>
    </row>
    <row r="184" spans="1:68" ht="26.25">
      <c r="A184" s="121">
        <v>1</v>
      </c>
      <c r="B184" s="122" t="s">
        <v>903</v>
      </c>
      <c r="C184" s="123" t="s">
        <v>905</v>
      </c>
      <c r="D184" s="123">
        <v>1.2</v>
      </c>
      <c r="E184" s="124" t="s">
        <v>952</v>
      </c>
      <c r="F184" s="122"/>
      <c r="G184" s="312"/>
      <c r="H184" s="122">
        <v>6</v>
      </c>
      <c r="I184" s="122"/>
      <c r="J184" s="122"/>
      <c r="K184" s="125" t="s">
        <v>1186</v>
      </c>
      <c r="L184" s="242">
        <v>1206010101.1010001</v>
      </c>
      <c r="M184" s="127" t="s">
        <v>1187</v>
      </c>
      <c r="N184" s="261">
        <f t="shared" si="2"/>
        <v>4576345.7</v>
      </c>
      <c r="O184">
        <v>6677954.7699999996</v>
      </c>
      <c r="P184">
        <v>536057</v>
      </c>
      <c r="Q184">
        <v>841280</v>
      </c>
      <c r="R184">
        <v>965126</v>
      </c>
      <c r="S184">
        <v>120000</v>
      </c>
      <c r="T184">
        <v>534900</v>
      </c>
      <c r="U184">
        <v>924411</v>
      </c>
      <c r="V184">
        <v>594660.02</v>
      </c>
      <c r="W184">
        <v>768930</v>
      </c>
      <c r="X184">
        <v>648070</v>
      </c>
      <c r="Z184">
        <v>407500</v>
      </c>
      <c r="AA184">
        <v>4576345.7</v>
      </c>
      <c r="AB184">
        <v>1038426</v>
      </c>
      <c r="AC184">
        <v>17300</v>
      </c>
      <c r="AE184">
        <v>8092107</v>
      </c>
      <c r="AF184">
        <v>1083882</v>
      </c>
      <c r="AG184">
        <v>74000</v>
      </c>
      <c r="AH184">
        <v>697147</v>
      </c>
      <c r="AI184">
        <v>12901484</v>
      </c>
      <c r="AJ184">
        <v>2223124.02</v>
      </c>
      <c r="AK184">
        <v>2678386</v>
      </c>
      <c r="AL184">
        <v>1515412</v>
      </c>
      <c r="AN184">
        <v>374591</v>
      </c>
      <c r="AO184">
        <v>2530652.5</v>
      </c>
      <c r="AP184">
        <v>1272725</v>
      </c>
      <c r="AQ184">
        <v>2661543.2999999998</v>
      </c>
      <c r="AR184">
        <v>623507</v>
      </c>
      <c r="AS184">
        <v>2930819.75</v>
      </c>
      <c r="AT184">
        <v>1791192</v>
      </c>
      <c r="AU184">
        <v>1091110</v>
      </c>
      <c r="AV184">
        <v>95148</v>
      </c>
      <c r="AW184">
        <v>27334000.050000001</v>
      </c>
      <c r="AX184">
        <v>1077280</v>
      </c>
      <c r="AY184">
        <v>17300</v>
      </c>
      <c r="AZ184">
        <v>1779569</v>
      </c>
      <c r="BA184">
        <v>780500</v>
      </c>
      <c r="BB184">
        <v>55500</v>
      </c>
      <c r="BC184">
        <v>2548193</v>
      </c>
      <c r="BD184">
        <v>4627797</v>
      </c>
      <c r="BE184">
        <v>97000</v>
      </c>
      <c r="BG184">
        <v>13500</v>
      </c>
      <c r="BI184">
        <v>1537800</v>
      </c>
      <c r="BK184">
        <v>273500</v>
      </c>
      <c r="BL184">
        <v>6900</v>
      </c>
      <c r="BM184">
        <v>97200</v>
      </c>
      <c r="BP184">
        <v>145000</v>
      </c>
    </row>
    <row r="185" spans="1:68" ht="26.25">
      <c r="A185" s="121">
        <v>1</v>
      </c>
      <c r="B185" s="122" t="s">
        <v>903</v>
      </c>
      <c r="C185" s="123" t="s">
        <v>905</v>
      </c>
      <c r="D185" s="123">
        <v>1.2</v>
      </c>
      <c r="E185" s="124" t="s">
        <v>952</v>
      </c>
      <c r="F185" s="122"/>
      <c r="G185" s="312"/>
      <c r="H185" s="122">
        <v>6</v>
      </c>
      <c r="I185" s="122"/>
      <c r="J185" s="122"/>
      <c r="K185" s="125" t="s">
        <v>1186</v>
      </c>
      <c r="L185" s="242">
        <v>1206010102.1010001</v>
      </c>
      <c r="M185" s="127" t="s">
        <v>1188</v>
      </c>
      <c r="N185" s="261">
        <f t="shared" si="2"/>
        <v>0</v>
      </c>
      <c r="AA185">
        <v>0</v>
      </c>
    </row>
    <row r="186" spans="1:68" ht="26.25">
      <c r="A186" s="121">
        <v>1</v>
      </c>
      <c r="B186" s="122" t="s">
        <v>903</v>
      </c>
      <c r="C186" s="123" t="s">
        <v>905</v>
      </c>
      <c r="D186" s="123">
        <v>1.2</v>
      </c>
      <c r="E186" s="124" t="s">
        <v>1073</v>
      </c>
      <c r="F186" s="122"/>
      <c r="G186" s="312"/>
      <c r="H186" s="122">
        <v>6</v>
      </c>
      <c r="I186" s="122"/>
      <c r="J186" s="122"/>
      <c r="K186" s="125" t="s">
        <v>1186</v>
      </c>
      <c r="L186" s="243">
        <v>1206010103.1010001</v>
      </c>
      <c r="M186" s="126" t="s">
        <v>1189</v>
      </c>
      <c r="N186" s="261">
        <f t="shared" si="2"/>
        <v>-4019421.33</v>
      </c>
      <c r="O186">
        <v>-6559240.6100000003</v>
      </c>
      <c r="P186">
        <v>-536039</v>
      </c>
      <c r="Q186">
        <v>-841253</v>
      </c>
      <c r="R186">
        <v>-965057</v>
      </c>
      <c r="S186">
        <v>-119992</v>
      </c>
      <c r="T186">
        <v>-534883</v>
      </c>
      <c r="U186">
        <v>-924373</v>
      </c>
      <c r="V186">
        <v>-594630.02</v>
      </c>
      <c r="W186">
        <v>-768898</v>
      </c>
      <c r="X186">
        <v>-648046</v>
      </c>
      <c r="Z186">
        <v>-407488</v>
      </c>
      <c r="AA186">
        <v>-4019421.33</v>
      </c>
      <c r="AB186">
        <v>-1038383</v>
      </c>
      <c r="AC186">
        <v>-17298</v>
      </c>
      <c r="AE186">
        <v>-7498672.1200000001</v>
      </c>
      <c r="AF186">
        <v>-1083000</v>
      </c>
      <c r="AG186">
        <v>-73998</v>
      </c>
      <c r="AH186">
        <v>-696978</v>
      </c>
      <c r="AI186">
        <v>-5403264.5199999996</v>
      </c>
      <c r="AJ186">
        <v>-2223031</v>
      </c>
      <c r="AK186">
        <v>-2678267</v>
      </c>
      <c r="AL186">
        <v>-1515370</v>
      </c>
      <c r="AN186">
        <v>-374568</v>
      </c>
      <c r="AO186">
        <v>-2530545.5</v>
      </c>
      <c r="AP186">
        <v>-1272669</v>
      </c>
      <c r="AQ186">
        <v>-2661424.2999999998</v>
      </c>
      <c r="AR186">
        <v>-623484</v>
      </c>
      <c r="AS186">
        <v>-2930721.75</v>
      </c>
      <c r="AT186">
        <v>-1791126</v>
      </c>
      <c r="AU186">
        <v>-710970.5</v>
      </c>
      <c r="AV186">
        <v>-20303</v>
      </c>
      <c r="AW186">
        <v>-27333156.050000001</v>
      </c>
      <c r="AX186">
        <v>-1077199</v>
      </c>
      <c r="AY186">
        <v>-17298</v>
      </c>
      <c r="AZ186">
        <v>-1779509.95</v>
      </c>
      <c r="BA186">
        <v>-723556.96</v>
      </c>
      <c r="BB186">
        <v>-55498</v>
      </c>
      <c r="BC186">
        <v>-2548098</v>
      </c>
      <c r="BD186">
        <v>-4627790</v>
      </c>
      <c r="BE186">
        <v>-96999</v>
      </c>
      <c r="BG186">
        <v>-13499</v>
      </c>
      <c r="BI186">
        <v>-225962.67</v>
      </c>
      <c r="BK186">
        <v>-273491</v>
      </c>
      <c r="BL186">
        <v>-6899</v>
      </c>
      <c r="BM186">
        <v>-97197</v>
      </c>
      <c r="BP186">
        <v>-119322.92</v>
      </c>
    </row>
    <row r="187" spans="1:68" ht="26.25">
      <c r="A187" s="121">
        <v>1</v>
      </c>
      <c r="B187" s="122" t="s">
        <v>903</v>
      </c>
      <c r="C187" s="123" t="s">
        <v>905</v>
      </c>
      <c r="D187" s="123">
        <v>1.2</v>
      </c>
      <c r="E187" s="124" t="s">
        <v>952</v>
      </c>
      <c r="F187" s="122"/>
      <c r="G187" s="312"/>
      <c r="H187" s="122">
        <v>6</v>
      </c>
      <c r="I187" s="122"/>
      <c r="J187" s="122"/>
      <c r="K187" s="125" t="s">
        <v>1186</v>
      </c>
      <c r="L187" s="242">
        <v>1206020101.1010001</v>
      </c>
      <c r="M187" s="127" t="s">
        <v>1190</v>
      </c>
      <c r="N187" s="261">
        <f t="shared" si="2"/>
        <v>6565000</v>
      </c>
      <c r="O187">
        <v>9511217</v>
      </c>
      <c r="P187">
        <v>2559200</v>
      </c>
      <c r="Q187">
        <v>4131000</v>
      </c>
      <c r="R187">
        <v>3086100</v>
      </c>
      <c r="S187">
        <v>18311416</v>
      </c>
      <c r="T187">
        <v>6131884.4800000004</v>
      </c>
      <c r="U187">
        <v>12262500</v>
      </c>
      <c r="V187">
        <v>6839850</v>
      </c>
      <c r="W187">
        <v>1898154</v>
      </c>
      <c r="X187">
        <v>5988100</v>
      </c>
      <c r="Y187">
        <v>2097000</v>
      </c>
      <c r="Z187">
        <v>4819800</v>
      </c>
      <c r="AA187">
        <v>6565000</v>
      </c>
      <c r="AB187">
        <v>3169496</v>
      </c>
      <c r="AC187">
        <v>8902000</v>
      </c>
      <c r="AE187">
        <v>6615000</v>
      </c>
      <c r="AF187">
        <v>6191987</v>
      </c>
      <c r="AG187">
        <v>5159700</v>
      </c>
      <c r="AH187">
        <v>3448303</v>
      </c>
      <c r="AI187">
        <v>20014800</v>
      </c>
      <c r="AJ187">
        <v>3056600</v>
      </c>
      <c r="AK187">
        <v>14777661</v>
      </c>
      <c r="AL187">
        <v>5502000</v>
      </c>
      <c r="AM187">
        <v>1797000</v>
      </c>
      <c r="AN187">
        <v>6312000</v>
      </c>
      <c r="AO187">
        <v>10007000</v>
      </c>
      <c r="AP187">
        <v>7806499</v>
      </c>
      <c r="AQ187">
        <v>7407002</v>
      </c>
      <c r="AR187">
        <v>10879654</v>
      </c>
      <c r="AS187">
        <v>13471000</v>
      </c>
      <c r="AT187">
        <v>12325750</v>
      </c>
      <c r="AU187">
        <v>10951360</v>
      </c>
      <c r="AV187">
        <v>5268800</v>
      </c>
      <c r="AW187">
        <v>11947820</v>
      </c>
      <c r="AX187">
        <v>2882500</v>
      </c>
      <c r="AY187">
        <v>6406428</v>
      </c>
      <c r="AZ187">
        <v>6510900</v>
      </c>
      <c r="BA187">
        <v>9746150</v>
      </c>
      <c r="BB187">
        <v>7830550</v>
      </c>
      <c r="BC187">
        <v>9030000</v>
      </c>
      <c r="BD187">
        <v>13347671</v>
      </c>
      <c r="BE187">
        <v>6642250</v>
      </c>
      <c r="BF187">
        <v>5648600</v>
      </c>
      <c r="BG187">
        <v>4613300</v>
      </c>
      <c r="BH187">
        <v>4613000</v>
      </c>
      <c r="BI187">
        <v>7119520</v>
      </c>
      <c r="BJ187">
        <v>8407000</v>
      </c>
      <c r="BK187">
        <v>9082000</v>
      </c>
      <c r="BL187">
        <v>1797000</v>
      </c>
      <c r="BM187">
        <v>1797000</v>
      </c>
      <c r="BN187">
        <v>4497000</v>
      </c>
      <c r="BO187">
        <v>8776000</v>
      </c>
      <c r="BP187">
        <v>6343000</v>
      </c>
    </row>
    <row r="188" spans="1:68" ht="26.25">
      <c r="A188" s="121">
        <v>1</v>
      </c>
      <c r="B188" s="122" t="s">
        <v>903</v>
      </c>
      <c r="C188" s="123" t="s">
        <v>905</v>
      </c>
      <c r="D188" s="123">
        <v>1.2</v>
      </c>
      <c r="E188" s="124" t="s">
        <v>952</v>
      </c>
      <c r="F188" s="122"/>
      <c r="G188" s="312"/>
      <c r="H188" s="122">
        <v>6</v>
      </c>
      <c r="I188" s="122"/>
      <c r="J188" s="122"/>
      <c r="K188" s="125" t="s">
        <v>1186</v>
      </c>
      <c r="L188" s="242">
        <v>1206020102.1010001</v>
      </c>
      <c r="M188" s="127" t="s">
        <v>1191</v>
      </c>
      <c r="N188" s="261">
        <f t="shared" si="2"/>
        <v>0</v>
      </c>
    </row>
    <row r="189" spans="1:68" ht="26.25">
      <c r="A189" s="121">
        <v>1</v>
      </c>
      <c r="B189" s="122" t="s">
        <v>903</v>
      </c>
      <c r="C189" s="123" t="s">
        <v>905</v>
      </c>
      <c r="D189" s="123">
        <v>1.2</v>
      </c>
      <c r="E189" s="124" t="s">
        <v>1073</v>
      </c>
      <c r="F189" s="122"/>
      <c r="G189" s="312"/>
      <c r="H189" s="122">
        <v>6</v>
      </c>
      <c r="I189" s="122"/>
      <c r="J189" s="122"/>
      <c r="K189" s="125" t="s">
        <v>1186</v>
      </c>
      <c r="L189" s="243">
        <v>1206020103.1010001</v>
      </c>
      <c r="M189" s="126" t="s">
        <v>1192</v>
      </c>
      <c r="N189" s="261">
        <f t="shared" si="2"/>
        <v>-4750666.75</v>
      </c>
      <c r="O189">
        <v>-9511207</v>
      </c>
      <c r="P189">
        <v>-2559193</v>
      </c>
      <c r="Q189">
        <v>-4130992</v>
      </c>
      <c r="R189">
        <v>-3086096</v>
      </c>
      <c r="S189">
        <v>-15520505.689999999</v>
      </c>
      <c r="T189">
        <v>-6131876.4800000004</v>
      </c>
      <c r="U189">
        <v>-11983940</v>
      </c>
      <c r="V189">
        <v>-4530960.9800000004</v>
      </c>
      <c r="W189">
        <v>-1898152</v>
      </c>
      <c r="X189">
        <v>-3598198.67</v>
      </c>
      <c r="Y189">
        <v>-978600</v>
      </c>
      <c r="Z189">
        <v>-3771297</v>
      </c>
      <c r="AA189">
        <v>-4750666.75</v>
      </c>
      <c r="AB189">
        <v>-2170125.9</v>
      </c>
      <c r="AC189">
        <v>-8604015.8100000005</v>
      </c>
      <c r="AE189">
        <v>-5185197.97</v>
      </c>
      <c r="AF189">
        <v>-5520484.1100000003</v>
      </c>
      <c r="AG189">
        <v>-2813195.71</v>
      </c>
      <c r="AH189">
        <v>-3247374</v>
      </c>
      <c r="AI189">
        <v>-4106978.36</v>
      </c>
      <c r="AJ189">
        <v>-3056595</v>
      </c>
      <c r="AK189">
        <v>-10516494.880000001</v>
      </c>
      <c r="AL189">
        <v>-5501995</v>
      </c>
      <c r="AM189">
        <v>-1796999</v>
      </c>
      <c r="AN189">
        <v>-6111993</v>
      </c>
      <c r="AO189">
        <v>-7996326.3300000001</v>
      </c>
      <c r="AP189">
        <v>-6697161.6699999999</v>
      </c>
      <c r="AQ189">
        <v>-7406995</v>
      </c>
      <c r="AR189">
        <v>-10679643.93</v>
      </c>
      <c r="AS189">
        <v>-13470983</v>
      </c>
      <c r="AT189">
        <v>-11432737</v>
      </c>
      <c r="AU189">
        <v>-6782471</v>
      </c>
      <c r="AV189">
        <v>-4359463.67</v>
      </c>
      <c r="AW189">
        <v>-9338033.4700000007</v>
      </c>
      <c r="AX189">
        <v>-2882497</v>
      </c>
      <c r="AY189">
        <v>-5040440.6900000004</v>
      </c>
      <c r="AZ189">
        <v>-6510894</v>
      </c>
      <c r="BA189">
        <v>-7477768.5999999996</v>
      </c>
      <c r="BB189">
        <v>-7608702.3300000001</v>
      </c>
      <c r="BC189">
        <v>-9029987</v>
      </c>
      <c r="BD189">
        <v>-13347653</v>
      </c>
      <c r="BE189">
        <v>-6609029.3300000001</v>
      </c>
      <c r="BF189">
        <v>-5453412.54</v>
      </c>
      <c r="BG189">
        <v>-4419029.8</v>
      </c>
      <c r="BH189">
        <v>-4417812.54</v>
      </c>
      <c r="BI189">
        <v>-4325649.67</v>
      </c>
      <c r="BJ189">
        <v>-6297664.6699999999</v>
      </c>
      <c r="BK189">
        <v>-6156799</v>
      </c>
      <c r="BL189">
        <v>-1796999</v>
      </c>
      <c r="BM189">
        <v>-1796999</v>
      </c>
      <c r="BN189">
        <v>-2039649</v>
      </c>
      <c r="BO189">
        <v>-4159665.67</v>
      </c>
      <c r="BP189">
        <v>-5381888.6699999999</v>
      </c>
    </row>
    <row r="190" spans="1:68" ht="26.25">
      <c r="A190" s="121">
        <v>1</v>
      </c>
      <c r="B190" s="122" t="s">
        <v>903</v>
      </c>
      <c r="C190" s="123" t="s">
        <v>905</v>
      </c>
      <c r="D190" s="123">
        <v>1.2</v>
      </c>
      <c r="E190" s="124" t="s">
        <v>952</v>
      </c>
      <c r="F190" s="122"/>
      <c r="G190" s="312"/>
      <c r="H190" s="122">
        <v>6</v>
      </c>
      <c r="I190" s="122"/>
      <c r="J190" s="122"/>
      <c r="K190" s="125" t="s">
        <v>1186</v>
      </c>
      <c r="L190" s="242">
        <v>1206030101.1010001</v>
      </c>
      <c r="M190" s="127" t="s">
        <v>1193</v>
      </c>
      <c r="N190" s="261">
        <f t="shared" si="2"/>
        <v>3688969</v>
      </c>
      <c r="O190">
        <v>1152170.7</v>
      </c>
      <c r="P190">
        <v>549790</v>
      </c>
      <c r="R190">
        <v>900000</v>
      </c>
      <c r="S190">
        <v>555000</v>
      </c>
      <c r="T190">
        <v>5990</v>
      </c>
      <c r="U190">
        <v>1799976</v>
      </c>
      <c r="V190">
        <v>99330</v>
      </c>
      <c r="W190">
        <v>256849.99</v>
      </c>
      <c r="X190">
        <v>751600</v>
      </c>
      <c r="Y190">
        <v>1860000</v>
      </c>
      <c r="Z190">
        <v>1230000</v>
      </c>
      <c r="AA190">
        <v>3688969</v>
      </c>
      <c r="AB190">
        <v>2092530</v>
      </c>
      <c r="AF190">
        <v>311785.3</v>
      </c>
      <c r="AG190">
        <v>1156542</v>
      </c>
      <c r="AH190">
        <v>1250000</v>
      </c>
      <c r="AI190">
        <v>9485694</v>
      </c>
      <c r="AJ190">
        <v>1437699</v>
      </c>
      <c r="AK190">
        <v>4764620</v>
      </c>
      <c r="AL190">
        <v>1356822.27</v>
      </c>
      <c r="AN190">
        <v>2313496.6800000002</v>
      </c>
      <c r="AO190">
        <v>1571500</v>
      </c>
      <c r="AP190">
        <v>1645490</v>
      </c>
      <c r="AQ190">
        <v>1483844</v>
      </c>
      <c r="AR190">
        <v>191725</v>
      </c>
      <c r="AS190">
        <v>285010</v>
      </c>
      <c r="AT190">
        <v>2477807</v>
      </c>
      <c r="AU190">
        <v>108235</v>
      </c>
      <c r="AV190">
        <v>49400</v>
      </c>
      <c r="AW190">
        <v>8423192.75</v>
      </c>
      <c r="AX190">
        <v>2065216.33</v>
      </c>
      <c r="AY190">
        <v>500000</v>
      </c>
      <c r="AZ190">
        <v>1557200</v>
      </c>
      <c r="BA190">
        <v>1370000</v>
      </c>
      <c r="BB190">
        <v>2179260</v>
      </c>
      <c r="BC190">
        <v>2674006.33</v>
      </c>
      <c r="BD190">
        <v>1927164</v>
      </c>
      <c r="BE190">
        <v>889000</v>
      </c>
      <c r="BG190">
        <v>1241666.67</v>
      </c>
      <c r="BI190">
        <v>6409500</v>
      </c>
      <c r="BK190">
        <v>1677000</v>
      </c>
      <c r="BN190">
        <v>31600</v>
      </c>
    </row>
    <row r="191" spans="1:68" ht="26.25">
      <c r="A191" s="121">
        <v>1</v>
      </c>
      <c r="B191" s="122" t="s">
        <v>903</v>
      </c>
      <c r="C191" s="123" t="s">
        <v>905</v>
      </c>
      <c r="D191" s="123">
        <v>1.2</v>
      </c>
      <c r="E191" s="124" t="s">
        <v>952</v>
      </c>
      <c r="F191" s="122"/>
      <c r="G191" s="312"/>
      <c r="H191" s="122">
        <v>6</v>
      </c>
      <c r="I191" s="122"/>
      <c r="J191" s="122"/>
      <c r="K191" s="125" t="s">
        <v>1186</v>
      </c>
      <c r="L191" s="243">
        <v>1206030102.1010001</v>
      </c>
      <c r="M191" s="126" t="s">
        <v>1194</v>
      </c>
      <c r="N191" s="261">
        <f t="shared" si="2"/>
        <v>0</v>
      </c>
      <c r="AA191">
        <v>0</v>
      </c>
    </row>
    <row r="192" spans="1:68" ht="26.25">
      <c r="A192" s="121">
        <v>1</v>
      </c>
      <c r="B192" s="122" t="s">
        <v>903</v>
      </c>
      <c r="C192" s="123" t="s">
        <v>905</v>
      </c>
      <c r="D192" s="123">
        <v>1.2</v>
      </c>
      <c r="E192" s="124" t="s">
        <v>1073</v>
      </c>
      <c r="F192" s="122"/>
      <c r="G192" s="312"/>
      <c r="H192" s="122">
        <v>6</v>
      </c>
      <c r="I192" s="122"/>
      <c r="J192" s="122"/>
      <c r="K192" s="125" t="s">
        <v>1186</v>
      </c>
      <c r="L192" s="243">
        <v>1206030103.1010001</v>
      </c>
      <c r="M192" s="126" t="s">
        <v>1195</v>
      </c>
      <c r="N192" s="261">
        <f t="shared" si="2"/>
        <v>-3173476.61</v>
      </c>
      <c r="O192">
        <v>-1152141.7</v>
      </c>
      <c r="P192">
        <v>-549787</v>
      </c>
      <c r="R192">
        <v>-899999</v>
      </c>
      <c r="S192">
        <v>-554999</v>
      </c>
      <c r="T192">
        <v>-4467.58</v>
      </c>
      <c r="U192">
        <v>-1631967</v>
      </c>
      <c r="V192">
        <v>-99329</v>
      </c>
      <c r="W192">
        <v>-256845.99</v>
      </c>
      <c r="X192">
        <v>-751594</v>
      </c>
      <c r="Y192">
        <v>-878333.33</v>
      </c>
      <c r="Z192">
        <v>-615000</v>
      </c>
      <c r="AA192">
        <v>-3173476.61</v>
      </c>
      <c r="AB192">
        <v>-302318.03000000003</v>
      </c>
      <c r="AF192">
        <v>-311761.3</v>
      </c>
      <c r="AG192">
        <v>-1156541</v>
      </c>
      <c r="AH192">
        <v>-658219</v>
      </c>
      <c r="AI192">
        <v>-1739151.19</v>
      </c>
      <c r="AJ192">
        <v>-1437686.94</v>
      </c>
      <c r="AK192">
        <v>-1589845.39</v>
      </c>
      <c r="AL192">
        <v>-1356812.27</v>
      </c>
      <c r="AN192">
        <v>-632868.11</v>
      </c>
      <c r="AO192">
        <v>-1571494</v>
      </c>
      <c r="AP192">
        <v>-1645485</v>
      </c>
      <c r="AQ192">
        <v>-1483835</v>
      </c>
      <c r="AR192">
        <v>-191712.97</v>
      </c>
      <c r="AS192">
        <v>-284992</v>
      </c>
      <c r="AT192">
        <v>-1051231</v>
      </c>
      <c r="AU192">
        <v>-108226</v>
      </c>
      <c r="AV192">
        <v>-49399</v>
      </c>
      <c r="AW192">
        <v>-8423096.75</v>
      </c>
      <c r="AX192">
        <v>-1346569.52</v>
      </c>
      <c r="AY192">
        <v>-499999</v>
      </c>
      <c r="AZ192">
        <v>-1557192</v>
      </c>
      <c r="BA192">
        <v>-1369999</v>
      </c>
      <c r="BB192">
        <v>-1378868.6</v>
      </c>
      <c r="BC192">
        <v>-1960202.3</v>
      </c>
      <c r="BD192">
        <v>-1927159</v>
      </c>
      <c r="BE192">
        <v>-888999</v>
      </c>
      <c r="BG192">
        <v>-1241665.67</v>
      </c>
      <c r="BI192">
        <v>-6409499</v>
      </c>
      <c r="BK192">
        <v>-130433.33</v>
      </c>
      <c r="BN192">
        <v>-31596</v>
      </c>
    </row>
    <row r="193" spans="1:68" ht="26.25">
      <c r="A193" s="121">
        <v>1</v>
      </c>
      <c r="B193" s="122" t="s">
        <v>903</v>
      </c>
      <c r="C193" s="123" t="s">
        <v>905</v>
      </c>
      <c r="D193" s="123">
        <v>1.2</v>
      </c>
      <c r="E193" s="124" t="s">
        <v>952</v>
      </c>
      <c r="F193" s="122"/>
      <c r="G193" s="312"/>
      <c r="H193" s="122">
        <v>6</v>
      </c>
      <c r="I193" s="122"/>
      <c r="J193" s="122"/>
      <c r="K193" s="125" t="s">
        <v>1186</v>
      </c>
      <c r="L193" s="243">
        <v>1206040101.1010001</v>
      </c>
      <c r="M193" s="126" t="s">
        <v>1196</v>
      </c>
      <c r="N193" s="261">
        <f t="shared" si="2"/>
        <v>1307150</v>
      </c>
      <c r="O193">
        <v>2131288</v>
      </c>
      <c r="P193">
        <v>198990</v>
      </c>
      <c r="Q193">
        <v>82480</v>
      </c>
      <c r="R193">
        <v>33500</v>
      </c>
      <c r="S193">
        <v>263990</v>
      </c>
      <c r="T193">
        <v>97000</v>
      </c>
      <c r="U193">
        <v>710118</v>
      </c>
      <c r="V193">
        <v>463400</v>
      </c>
      <c r="W193">
        <v>42550</v>
      </c>
      <c r="X193">
        <v>152050</v>
      </c>
      <c r="AA193">
        <v>1307150</v>
      </c>
      <c r="AB193">
        <v>154170</v>
      </c>
      <c r="AC193">
        <v>157800</v>
      </c>
      <c r="AE193">
        <v>195200</v>
      </c>
      <c r="AF193">
        <v>541064</v>
      </c>
      <c r="AH193">
        <v>25230</v>
      </c>
      <c r="AI193">
        <v>15557893</v>
      </c>
      <c r="AJ193">
        <v>498095</v>
      </c>
      <c r="AK193">
        <v>139800</v>
      </c>
      <c r="AL193">
        <v>345980</v>
      </c>
      <c r="AN193">
        <v>105583</v>
      </c>
      <c r="AO193">
        <v>213180</v>
      </c>
      <c r="AP193">
        <v>362225</v>
      </c>
      <c r="AQ193">
        <v>250672.5</v>
      </c>
      <c r="AR193">
        <v>237729</v>
      </c>
      <c r="AS193">
        <v>591230</v>
      </c>
      <c r="AT193">
        <v>679710</v>
      </c>
      <c r="AU193">
        <v>157320</v>
      </c>
      <c r="AW193">
        <v>1972947.6</v>
      </c>
      <c r="AY193">
        <v>31990</v>
      </c>
      <c r="AZ193">
        <v>449712</v>
      </c>
      <c r="BA193">
        <v>15800</v>
      </c>
      <c r="BC193">
        <v>572900</v>
      </c>
      <c r="BD193">
        <v>1301053</v>
      </c>
    </row>
    <row r="194" spans="1:68" ht="26.25">
      <c r="A194" s="121">
        <v>1</v>
      </c>
      <c r="B194" s="122" t="s">
        <v>903</v>
      </c>
      <c r="C194" s="123" t="s">
        <v>905</v>
      </c>
      <c r="D194" s="123">
        <v>1.2</v>
      </c>
      <c r="E194" s="124" t="s">
        <v>952</v>
      </c>
      <c r="F194" s="122"/>
      <c r="G194" s="312"/>
      <c r="H194" s="122">
        <v>6</v>
      </c>
      <c r="I194" s="122"/>
      <c r="J194" s="122"/>
      <c r="K194" s="125" t="s">
        <v>1186</v>
      </c>
      <c r="L194" s="243">
        <v>1206040102.1010001</v>
      </c>
      <c r="M194" s="126" t="s">
        <v>1197</v>
      </c>
      <c r="N194" s="261">
        <f t="shared" si="2"/>
        <v>0</v>
      </c>
    </row>
    <row r="195" spans="1:68" ht="26.25">
      <c r="A195" s="121">
        <v>1</v>
      </c>
      <c r="B195" s="122" t="s">
        <v>903</v>
      </c>
      <c r="C195" s="123" t="s">
        <v>905</v>
      </c>
      <c r="D195" s="123">
        <v>1.2</v>
      </c>
      <c r="E195" s="124" t="s">
        <v>1073</v>
      </c>
      <c r="F195" s="122"/>
      <c r="G195" s="312"/>
      <c r="H195" s="122">
        <v>6</v>
      </c>
      <c r="I195" s="122"/>
      <c r="J195" s="122"/>
      <c r="K195" s="125" t="s">
        <v>1186</v>
      </c>
      <c r="L195" s="243">
        <v>1206040103.1010001</v>
      </c>
      <c r="M195" s="126" t="s">
        <v>1198</v>
      </c>
      <c r="N195" s="261">
        <f t="shared" si="2"/>
        <v>-477717.62</v>
      </c>
      <c r="O195">
        <v>-2131191</v>
      </c>
      <c r="P195">
        <v>-198988</v>
      </c>
      <c r="Q195">
        <v>-82477</v>
      </c>
      <c r="R195">
        <v>-33499</v>
      </c>
      <c r="S195">
        <v>-263988</v>
      </c>
      <c r="T195">
        <v>-96999</v>
      </c>
      <c r="U195">
        <v>-710108</v>
      </c>
      <c r="V195">
        <v>-463396</v>
      </c>
      <c r="W195">
        <v>-42547</v>
      </c>
      <c r="X195">
        <v>-152046</v>
      </c>
      <c r="AA195">
        <v>-477717.62</v>
      </c>
      <c r="AB195">
        <v>-154166</v>
      </c>
      <c r="AC195">
        <v>-157796</v>
      </c>
      <c r="AE195">
        <v>-148361.37</v>
      </c>
      <c r="AF195">
        <v>-541051</v>
      </c>
      <c r="AH195">
        <v>-25229</v>
      </c>
      <c r="AI195">
        <v>-4047909.45</v>
      </c>
      <c r="AJ195">
        <v>-498086</v>
      </c>
      <c r="AK195">
        <v>-139781</v>
      </c>
      <c r="AL195">
        <v>-345957</v>
      </c>
      <c r="AN195">
        <v>-105576</v>
      </c>
      <c r="AO195">
        <v>-213169</v>
      </c>
      <c r="AP195">
        <v>-362207</v>
      </c>
      <c r="AQ195">
        <v>-250664.5</v>
      </c>
      <c r="AR195">
        <v>-237721</v>
      </c>
      <c r="AS195">
        <v>-591216</v>
      </c>
      <c r="AT195">
        <v>-679692</v>
      </c>
      <c r="AU195">
        <v>-157314</v>
      </c>
      <c r="AW195">
        <v>-1972867.6</v>
      </c>
      <c r="AY195">
        <v>-31986</v>
      </c>
      <c r="AZ195">
        <v>-449698</v>
      </c>
      <c r="BA195">
        <v>-15797</v>
      </c>
      <c r="BC195">
        <v>-572883</v>
      </c>
      <c r="BD195">
        <v>-1301032</v>
      </c>
    </row>
    <row r="196" spans="1:68" ht="26.25">
      <c r="A196" s="121">
        <v>1</v>
      </c>
      <c r="B196" s="122" t="s">
        <v>903</v>
      </c>
      <c r="C196" s="123" t="s">
        <v>905</v>
      </c>
      <c r="D196" s="123">
        <v>1.2</v>
      </c>
      <c r="E196" s="124" t="s">
        <v>952</v>
      </c>
      <c r="F196" s="122"/>
      <c r="G196" s="312"/>
      <c r="H196" s="122">
        <v>6</v>
      </c>
      <c r="I196" s="122"/>
      <c r="J196" s="122"/>
      <c r="K196" s="125" t="s">
        <v>1186</v>
      </c>
      <c r="L196" s="243">
        <v>1206050101.1010001</v>
      </c>
      <c r="M196" s="126" t="s">
        <v>1199</v>
      </c>
      <c r="N196" s="261">
        <f t="shared" ref="N196:N259" si="3">SUMIF($O$1:$BP$1,$N$1,$O196:$BP196)</f>
        <v>0</v>
      </c>
      <c r="O196">
        <v>16000</v>
      </c>
      <c r="T196">
        <v>48500</v>
      </c>
      <c r="U196">
        <v>8000</v>
      </c>
      <c r="V196">
        <v>64200</v>
      </c>
      <c r="AB196">
        <v>23400</v>
      </c>
      <c r="AF196">
        <v>247680</v>
      </c>
      <c r="AI196">
        <v>757318.59</v>
      </c>
      <c r="AJ196">
        <v>161465</v>
      </c>
      <c r="AK196">
        <v>283795</v>
      </c>
      <c r="AL196">
        <v>100000</v>
      </c>
      <c r="AO196">
        <v>110800</v>
      </c>
      <c r="AP196">
        <v>80600</v>
      </c>
      <c r="AQ196">
        <v>690364</v>
      </c>
      <c r="AR196">
        <v>442500</v>
      </c>
      <c r="AS196">
        <v>633300</v>
      </c>
      <c r="AT196">
        <v>554305</v>
      </c>
      <c r="AU196">
        <v>190408</v>
      </c>
      <c r="AW196">
        <v>735609</v>
      </c>
      <c r="AX196">
        <v>179720</v>
      </c>
      <c r="AZ196">
        <v>115600</v>
      </c>
      <c r="BC196">
        <v>53750</v>
      </c>
    </row>
    <row r="197" spans="1:68" ht="26.25">
      <c r="A197" s="121">
        <v>1</v>
      </c>
      <c r="B197" s="122" t="s">
        <v>903</v>
      </c>
      <c r="C197" s="123" t="s">
        <v>905</v>
      </c>
      <c r="D197" s="123">
        <v>1.2</v>
      </c>
      <c r="E197" s="124" t="s">
        <v>952</v>
      </c>
      <c r="F197" s="122"/>
      <c r="G197" s="312"/>
      <c r="H197" s="122">
        <v>6</v>
      </c>
      <c r="I197" s="122"/>
      <c r="J197" s="122"/>
      <c r="K197" s="125" t="s">
        <v>1186</v>
      </c>
      <c r="L197" s="243">
        <v>1206050102.1010001</v>
      </c>
      <c r="M197" s="126" t="s">
        <v>1200</v>
      </c>
      <c r="N197" s="261">
        <f t="shared" si="3"/>
        <v>0</v>
      </c>
    </row>
    <row r="198" spans="1:68" ht="26.25">
      <c r="A198" s="121">
        <v>1</v>
      </c>
      <c r="B198" s="122" t="s">
        <v>903</v>
      </c>
      <c r="C198" s="123" t="s">
        <v>905</v>
      </c>
      <c r="D198" s="123">
        <v>1.2</v>
      </c>
      <c r="E198" s="124" t="s">
        <v>1073</v>
      </c>
      <c r="F198" s="122"/>
      <c r="G198" s="312"/>
      <c r="H198" s="122">
        <v>6</v>
      </c>
      <c r="I198" s="122"/>
      <c r="J198" s="122"/>
      <c r="K198" s="125" t="s">
        <v>1186</v>
      </c>
      <c r="L198" s="243">
        <v>1206050103.1010001</v>
      </c>
      <c r="M198" s="126" t="s">
        <v>1201</v>
      </c>
      <c r="N198" s="261">
        <f t="shared" si="3"/>
        <v>0</v>
      </c>
      <c r="O198">
        <v>-15999</v>
      </c>
      <c r="T198">
        <v>-48498</v>
      </c>
      <c r="U198">
        <v>-7999</v>
      </c>
      <c r="V198">
        <v>-64199</v>
      </c>
      <c r="AB198">
        <v>-23399</v>
      </c>
      <c r="AF198">
        <v>-196854</v>
      </c>
      <c r="AI198">
        <v>-556899.27</v>
      </c>
      <c r="AJ198">
        <v>-161461</v>
      </c>
      <c r="AK198">
        <v>-283779</v>
      </c>
      <c r="AL198">
        <v>-99998</v>
      </c>
      <c r="AO198">
        <v>-110796</v>
      </c>
      <c r="AP198">
        <v>-80598</v>
      </c>
      <c r="AQ198">
        <v>-690351</v>
      </c>
      <c r="AR198">
        <v>-442491.96</v>
      </c>
      <c r="AS198">
        <v>-633280</v>
      </c>
      <c r="AT198">
        <v>-554284</v>
      </c>
      <c r="AU198">
        <v>-190396</v>
      </c>
      <c r="AW198">
        <v>-735592</v>
      </c>
      <c r="AX198">
        <v>-179715</v>
      </c>
      <c r="AZ198">
        <v>-115598</v>
      </c>
      <c r="BC198">
        <v>-53748</v>
      </c>
    </row>
    <row r="199" spans="1:68" ht="26.25">
      <c r="A199" s="121">
        <v>1</v>
      </c>
      <c r="B199" s="122" t="s">
        <v>903</v>
      </c>
      <c r="C199" s="123" t="s">
        <v>905</v>
      </c>
      <c r="D199" s="123">
        <v>1.2</v>
      </c>
      <c r="E199" s="124" t="s">
        <v>952</v>
      </c>
      <c r="F199" s="122"/>
      <c r="G199" s="312"/>
      <c r="H199" s="122">
        <v>6</v>
      </c>
      <c r="I199" s="122"/>
      <c r="J199" s="122"/>
      <c r="K199" s="125" t="s">
        <v>1186</v>
      </c>
      <c r="L199" s="243">
        <v>1206070101.1010001</v>
      </c>
      <c r="M199" s="126" t="s">
        <v>1202</v>
      </c>
      <c r="N199" s="261">
        <f t="shared" si="3"/>
        <v>0</v>
      </c>
      <c r="Q199">
        <v>25840.5</v>
      </c>
      <c r="R199">
        <v>199000</v>
      </c>
      <c r="T199">
        <v>17120</v>
      </c>
      <c r="V199">
        <v>53500</v>
      </c>
      <c r="AF199">
        <v>27513</v>
      </c>
      <c r="AK199">
        <v>15699</v>
      </c>
      <c r="AU199">
        <v>36405</v>
      </c>
      <c r="AW199">
        <v>292284</v>
      </c>
    </row>
    <row r="200" spans="1:68" ht="26.25">
      <c r="A200" s="121">
        <v>1</v>
      </c>
      <c r="B200" s="122" t="s">
        <v>903</v>
      </c>
      <c r="C200" s="123" t="s">
        <v>905</v>
      </c>
      <c r="D200" s="123">
        <v>1.2</v>
      </c>
      <c r="E200" s="124" t="s">
        <v>952</v>
      </c>
      <c r="F200" s="122"/>
      <c r="G200" s="312"/>
      <c r="H200" s="122">
        <v>6</v>
      </c>
      <c r="I200" s="122"/>
      <c r="J200" s="122"/>
      <c r="K200" s="125" t="s">
        <v>1186</v>
      </c>
      <c r="L200" s="243">
        <v>1206070102.1010001</v>
      </c>
      <c r="M200" s="126" t="s">
        <v>1203</v>
      </c>
      <c r="N200" s="261">
        <f t="shared" si="3"/>
        <v>0</v>
      </c>
    </row>
    <row r="201" spans="1:68" ht="26.25">
      <c r="A201" s="121">
        <v>1</v>
      </c>
      <c r="B201" s="122" t="s">
        <v>903</v>
      </c>
      <c r="C201" s="123" t="s">
        <v>905</v>
      </c>
      <c r="D201" s="123">
        <v>1.2</v>
      </c>
      <c r="E201" s="124" t="s">
        <v>1073</v>
      </c>
      <c r="F201" s="122"/>
      <c r="G201" s="312"/>
      <c r="H201" s="122">
        <v>6</v>
      </c>
      <c r="I201" s="122"/>
      <c r="J201" s="122"/>
      <c r="K201" s="125" t="s">
        <v>1186</v>
      </c>
      <c r="L201" s="243">
        <v>1206070103.1010001</v>
      </c>
      <c r="M201" s="126" t="s">
        <v>1204</v>
      </c>
      <c r="N201" s="261">
        <f t="shared" si="3"/>
        <v>0</v>
      </c>
      <c r="Q201">
        <v>-25839.5</v>
      </c>
      <c r="R201">
        <v>-113429.63</v>
      </c>
      <c r="T201">
        <v>-17119</v>
      </c>
      <c r="V201">
        <v>-53499</v>
      </c>
      <c r="AF201">
        <v>-15198</v>
      </c>
      <c r="AK201">
        <v>-15698</v>
      </c>
      <c r="AU201">
        <v>-36401</v>
      </c>
      <c r="AW201">
        <v>-292275</v>
      </c>
    </row>
    <row r="202" spans="1:68" ht="26.25">
      <c r="A202" s="121">
        <v>1</v>
      </c>
      <c r="B202" s="122" t="s">
        <v>903</v>
      </c>
      <c r="C202" s="123" t="s">
        <v>905</v>
      </c>
      <c r="D202" s="123">
        <v>1.2</v>
      </c>
      <c r="E202" s="124" t="s">
        <v>952</v>
      </c>
      <c r="F202" s="122"/>
      <c r="G202" s="312"/>
      <c r="H202" s="122">
        <v>6</v>
      </c>
      <c r="I202" s="122"/>
      <c r="J202" s="122"/>
      <c r="K202" s="125" t="s">
        <v>1186</v>
      </c>
      <c r="L202" s="242">
        <v>1206090101.1010001</v>
      </c>
      <c r="M202" s="127" t="s">
        <v>1205</v>
      </c>
      <c r="N202" s="261">
        <f t="shared" si="3"/>
        <v>312581354.23000002</v>
      </c>
      <c r="O202">
        <v>71578566.5</v>
      </c>
      <c r="P202">
        <v>4882398</v>
      </c>
      <c r="Q202">
        <v>2170230</v>
      </c>
      <c r="R202">
        <v>3086150</v>
      </c>
      <c r="S202">
        <v>20510050</v>
      </c>
      <c r="T202">
        <v>6656900</v>
      </c>
      <c r="U202">
        <v>15467600</v>
      </c>
      <c r="V202">
        <v>6525013</v>
      </c>
      <c r="W202">
        <v>3825550</v>
      </c>
      <c r="X202">
        <v>7756278.7000000002</v>
      </c>
      <c r="Y202">
        <v>450000</v>
      </c>
      <c r="Z202">
        <v>6900660</v>
      </c>
      <c r="AA202">
        <v>312581354.23000002</v>
      </c>
      <c r="AB202">
        <v>6217625</v>
      </c>
      <c r="AC202">
        <v>9652460</v>
      </c>
      <c r="AE202">
        <v>8418730</v>
      </c>
      <c r="AF202">
        <v>14066281.720000001</v>
      </c>
      <c r="AG202">
        <v>5163040</v>
      </c>
      <c r="AH202">
        <v>4748161</v>
      </c>
      <c r="AI202">
        <v>773770973.95000005</v>
      </c>
      <c r="AJ202">
        <v>9899102.5399999991</v>
      </c>
      <c r="AK202">
        <v>25674281</v>
      </c>
      <c r="AL202">
        <v>22497892.039999999</v>
      </c>
      <c r="AM202">
        <v>4567460</v>
      </c>
      <c r="AN202">
        <v>7507483.2800000003</v>
      </c>
      <c r="AO202">
        <v>35972828.659999996</v>
      </c>
      <c r="AP202">
        <v>28723818</v>
      </c>
      <c r="AQ202">
        <v>11038123.130000001</v>
      </c>
      <c r="AR202">
        <v>19438074.620000001</v>
      </c>
      <c r="AS202">
        <v>43701117.799999997</v>
      </c>
      <c r="AT202">
        <v>15899088.380000001</v>
      </c>
      <c r="AU202">
        <v>11358471.199999999</v>
      </c>
      <c r="AV202">
        <v>6920130</v>
      </c>
      <c r="AW202">
        <v>254966851.69</v>
      </c>
      <c r="AX202">
        <v>10904283</v>
      </c>
      <c r="AY202">
        <v>4376933.33</v>
      </c>
      <c r="AZ202">
        <v>29122637.379999999</v>
      </c>
      <c r="BA202">
        <v>14806043.33</v>
      </c>
      <c r="BB202">
        <v>6471033</v>
      </c>
      <c r="BC202">
        <v>11724494</v>
      </c>
      <c r="BD202">
        <v>70294753.5</v>
      </c>
      <c r="BE202">
        <v>7256500</v>
      </c>
      <c r="BF202">
        <v>7436883.3300000001</v>
      </c>
      <c r="BG202">
        <v>6510208.3300000001</v>
      </c>
      <c r="BH202">
        <v>4299465</v>
      </c>
      <c r="BI202">
        <v>189780446.44999999</v>
      </c>
      <c r="BJ202">
        <v>23788283.329999998</v>
      </c>
      <c r="BK202">
        <v>13057189.060000001</v>
      </c>
      <c r="BL202">
        <v>16734400</v>
      </c>
      <c r="BM202">
        <v>9402069.6999999993</v>
      </c>
      <c r="BN202">
        <v>10242187.869999999</v>
      </c>
      <c r="BO202">
        <v>11190051.5</v>
      </c>
      <c r="BP202">
        <v>14293800</v>
      </c>
    </row>
    <row r="203" spans="1:68" ht="26.25">
      <c r="A203" s="121">
        <v>1</v>
      </c>
      <c r="B203" s="122" t="s">
        <v>903</v>
      </c>
      <c r="C203" s="123" t="s">
        <v>905</v>
      </c>
      <c r="D203" s="123">
        <v>1.2</v>
      </c>
      <c r="E203" s="124" t="s">
        <v>952</v>
      </c>
      <c r="F203" s="122"/>
      <c r="G203" s="312"/>
      <c r="H203" s="122">
        <v>6</v>
      </c>
      <c r="I203" s="122"/>
      <c r="J203" s="122"/>
      <c r="K203" s="125" t="s">
        <v>1186</v>
      </c>
      <c r="L203" s="242">
        <v>1206090102.1010001</v>
      </c>
      <c r="M203" s="127" t="s">
        <v>1206</v>
      </c>
      <c r="N203" s="261">
        <f t="shared" si="3"/>
        <v>0</v>
      </c>
      <c r="AA203">
        <v>0</v>
      </c>
    </row>
    <row r="204" spans="1:68" ht="26.25">
      <c r="A204" s="121">
        <v>1</v>
      </c>
      <c r="B204" s="122" t="s">
        <v>903</v>
      </c>
      <c r="C204" s="123" t="s">
        <v>905</v>
      </c>
      <c r="D204" s="123">
        <v>1.2</v>
      </c>
      <c r="E204" s="124" t="s">
        <v>1073</v>
      </c>
      <c r="F204" s="122"/>
      <c r="G204" s="312"/>
      <c r="H204" s="122">
        <v>6</v>
      </c>
      <c r="I204" s="122"/>
      <c r="J204" s="122"/>
      <c r="K204" s="125" t="s">
        <v>1186</v>
      </c>
      <c r="L204" s="242">
        <v>1206090103.1010001</v>
      </c>
      <c r="M204" s="127" t="s">
        <v>1207</v>
      </c>
      <c r="N204" s="261">
        <f t="shared" si="3"/>
        <v>-172164268.58000001</v>
      </c>
      <c r="O204">
        <v>-71577667.5</v>
      </c>
      <c r="P204">
        <v>-2289496.33</v>
      </c>
      <c r="Q204">
        <v>-2170203</v>
      </c>
      <c r="R204">
        <v>-3086112</v>
      </c>
      <c r="S204">
        <v>-7601429.4100000001</v>
      </c>
      <c r="T204">
        <v>-6656760</v>
      </c>
      <c r="U204">
        <v>-12618313.17</v>
      </c>
      <c r="V204">
        <v>-4735668.12</v>
      </c>
      <c r="W204">
        <v>-3825494</v>
      </c>
      <c r="X204">
        <v>-4032149.68</v>
      </c>
      <c r="Y204">
        <v>-360000</v>
      </c>
      <c r="Z204">
        <v>-5125461.32</v>
      </c>
      <c r="AA204">
        <v>-172164268.58000001</v>
      </c>
      <c r="AB204">
        <v>-4268055.5999999996</v>
      </c>
      <c r="AC204">
        <v>-6039118.21</v>
      </c>
      <c r="AE204">
        <v>-3467287.33</v>
      </c>
      <c r="AF204">
        <v>-14066157.720000001</v>
      </c>
      <c r="AG204">
        <v>-3095146.97</v>
      </c>
      <c r="AH204">
        <v>-4326825</v>
      </c>
      <c r="AI204">
        <v>-266748234.49000001</v>
      </c>
      <c r="AJ204">
        <v>-6795131.3799999999</v>
      </c>
      <c r="AK204">
        <v>-18185196.629999999</v>
      </c>
      <c r="AL204">
        <v>-13587689.210000001</v>
      </c>
      <c r="AM204">
        <v>-1497267.33</v>
      </c>
      <c r="AN204">
        <v>-5039388.6500000004</v>
      </c>
      <c r="AO204">
        <v>-23281383.91</v>
      </c>
      <c r="AP204">
        <v>-18754951.829999998</v>
      </c>
      <c r="AQ204">
        <v>-8670646.4600000009</v>
      </c>
      <c r="AR204">
        <v>-17560687.48</v>
      </c>
      <c r="AS204">
        <v>-29527429.309999999</v>
      </c>
      <c r="AT204">
        <v>-9415965.0500000007</v>
      </c>
      <c r="AU204">
        <v>-5476239.8300000001</v>
      </c>
      <c r="AV204">
        <v>-3535064</v>
      </c>
      <c r="AW204">
        <v>-180787554.88999999</v>
      </c>
      <c r="AX204">
        <v>-7292959.5899999999</v>
      </c>
      <c r="AY204">
        <v>-1779372.66</v>
      </c>
      <c r="AZ204">
        <v>-28685080.530000001</v>
      </c>
      <c r="BA204">
        <v>-10122152.039999999</v>
      </c>
      <c r="BB204">
        <v>-4735627.5599999996</v>
      </c>
      <c r="BC204">
        <v>-8232376.6299999999</v>
      </c>
      <c r="BD204">
        <v>-48651312.840000004</v>
      </c>
      <c r="BE204">
        <v>-3415974.19</v>
      </c>
      <c r="BF204">
        <v>-4493180.17</v>
      </c>
      <c r="BG204">
        <v>-4008659.21</v>
      </c>
      <c r="BH204">
        <v>-1598575.71</v>
      </c>
      <c r="BI204">
        <v>-108113507.88</v>
      </c>
      <c r="BJ204">
        <v>-9516914.2200000007</v>
      </c>
      <c r="BK204">
        <v>-6811911.4199999999</v>
      </c>
      <c r="BL204">
        <v>-10324395.789999999</v>
      </c>
      <c r="BM204">
        <v>-4854005.59</v>
      </c>
      <c r="BN204">
        <v>-5045059.5</v>
      </c>
      <c r="BO204">
        <v>-6087773.7999999998</v>
      </c>
      <c r="BP204">
        <v>-6272188.8600000003</v>
      </c>
    </row>
    <row r="205" spans="1:68" ht="26.25">
      <c r="A205" s="121">
        <v>1</v>
      </c>
      <c r="B205" s="122" t="s">
        <v>903</v>
      </c>
      <c r="C205" s="123" t="s">
        <v>905</v>
      </c>
      <c r="D205" s="123">
        <v>1.2</v>
      </c>
      <c r="E205" s="124" t="s">
        <v>952</v>
      </c>
      <c r="F205" s="122"/>
      <c r="G205" s="312"/>
      <c r="H205" s="122">
        <v>6</v>
      </c>
      <c r="I205" s="122"/>
      <c r="J205" s="122"/>
      <c r="K205" s="125" t="s">
        <v>1186</v>
      </c>
      <c r="L205" s="242">
        <v>1206100101.1010001</v>
      </c>
      <c r="M205" s="127" t="s">
        <v>1208</v>
      </c>
      <c r="N205" s="261">
        <f t="shared" si="3"/>
        <v>3985174.65</v>
      </c>
      <c r="O205">
        <v>8342042</v>
      </c>
      <c r="P205">
        <v>365173</v>
      </c>
      <c r="Q205">
        <v>417600</v>
      </c>
      <c r="R205">
        <v>34000</v>
      </c>
      <c r="S205">
        <v>169250</v>
      </c>
      <c r="T205">
        <v>738195</v>
      </c>
      <c r="U205">
        <v>317680</v>
      </c>
      <c r="V205">
        <v>213812</v>
      </c>
      <c r="W205">
        <v>252900</v>
      </c>
      <c r="X205">
        <v>217240</v>
      </c>
      <c r="Z205">
        <v>8100</v>
      </c>
      <c r="AA205">
        <v>3985174.65</v>
      </c>
      <c r="AB205">
        <v>682312</v>
      </c>
      <c r="AC205">
        <v>386590</v>
      </c>
      <c r="AE205">
        <v>844280</v>
      </c>
      <c r="AF205">
        <v>3397217.11</v>
      </c>
      <c r="AG205">
        <v>78750</v>
      </c>
      <c r="AH205">
        <v>481400</v>
      </c>
      <c r="AI205">
        <v>24499027.649999999</v>
      </c>
      <c r="AJ205">
        <v>1478020</v>
      </c>
      <c r="AK205">
        <v>1241840</v>
      </c>
      <c r="AL205">
        <v>1154304</v>
      </c>
      <c r="AN205">
        <v>570441</v>
      </c>
      <c r="AO205">
        <v>1178428.5</v>
      </c>
      <c r="AP205">
        <v>668303.5</v>
      </c>
      <c r="AQ205">
        <v>2320293</v>
      </c>
      <c r="AR205">
        <v>1128648</v>
      </c>
      <c r="AS205">
        <v>2798011</v>
      </c>
      <c r="AT205">
        <v>2213459</v>
      </c>
      <c r="AU205">
        <v>1223798.42</v>
      </c>
      <c r="AV205">
        <v>86850</v>
      </c>
      <c r="AW205">
        <v>4669559.87</v>
      </c>
      <c r="AX205">
        <v>228483</v>
      </c>
      <c r="AZ205">
        <v>1915180</v>
      </c>
      <c r="BC205">
        <v>1205383</v>
      </c>
      <c r="BD205">
        <v>5352759.68</v>
      </c>
      <c r="BE205">
        <v>130000</v>
      </c>
      <c r="BG205">
        <v>65260</v>
      </c>
      <c r="BI205">
        <v>1539100</v>
      </c>
      <c r="BP205">
        <v>129500</v>
      </c>
    </row>
    <row r="206" spans="1:68" ht="26.25">
      <c r="A206" s="121">
        <v>1</v>
      </c>
      <c r="B206" s="122" t="s">
        <v>903</v>
      </c>
      <c r="C206" s="123" t="s">
        <v>905</v>
      </c>
      <c r="D206" s="123">
        <v>1.2</v>
      </c>
      <c r="E206" s="124" t="s">
        <v>952</v>
      </c>
      <c r="F206" s="122"/>
      <c r="G206" s="312"/>
      <c r="H206" s="122">
        <v>6</v>
      </c>
      <c r="I206" s="122"/>
      <c r="J206" s="122"/>
      <c r="K206" s="125" t="s">
        <v>1186</v>
      </c>
      <c r="L206" s="242">
        <v>1206100102.1010001</v>
      </c>
      <c r="M206" s="127" t="s">
        <v>1209</v>
      </c>
      <c r="N206" s="261">
        <f t="shared" si="3"/>
        <v>0</v>
      </c>
    </row>
    <row r="207" spans="1:68" ht="26.25">
      <c r="A207" s="121">
        <v>1</v>
      </c>
      <c r="B207" s="122" t="s">
        <v>903</v>
      </c>
      <c r="C207" s="123" t="s">
        <v>905</v>
      </c>
      <c r="D207" s="123">
        <v>1.2</v>
      </c>
      <c r="E207" s="124" t="s">
        <v>1073</v>
      </c>
      <c r="F207" s="122"/>
      <c r="G207" s="312"/>
      <c r="H207" s="122">
        <v>6</v>
      </c>
      <c r="I207" s="122"/>
      <c r="J207" s="122"/>
      <c r="K207" s="125" t="s">
        <v>1186</v>
      </c>
      <c r="L207" s="243">
        <v>1206100103.1010001</v>
      </c>
      <c r="M207" s="126" t="s">
        <v>1210</v>
      </c>
      <c r="N207" s="261">
        <f t="shared" si="3"/>
        <v>-2250164.64</v>
      </c>
      <c r="O207">
        <v>-8311924.3399999999</v>
      </c>
      <c r="P207">
        <v>-365158</v>
      </c>
      <c r="Q207">
        <v>-417585</v>
      </c>
      <c r="R207">
        <v>-33996</v>
      </c>
      <c r="S207">
        <v>-169241</v>
      </c>
      <c r="T207">
        <v>-738149</v>
      </c>
      <c r="U207">
        <v>-317673</v>
      </c>
      <c r="V207">
        <v>-213804</v>
      </c>
      <c r="W207">
        <v>-252889</v>
      </c>
      <c r="X207">
        <v>-217230</v>
      </c>
      <c r="Z207">
        <v>-8099</v>
      </c>
      <c r="AA207">
        <v>-2250164.64</v>
      </c>
      <c r="AB207">
        <v>-668921.92000000004</v>
      </c>
      <c r="AC207">
        <v>-119358.8</v>
      </c>
      <c r="AE207">
        <v>-463630.38</v>
      </c>
      <c r="AF207">
        <v>-3385160.11</v>
      </c>
      <c r="AG207">
        <v>-78747</v>
      </c>
      <c r="AH207">
        <v>-481157</v>
      </c>
      <c r="AI207">
        <v>-10163367.68</v>
      </c>
      <c r="AJ207">
        <v>-1477964.02</v>
      </c>
      <c r="AK207">
        <v>-1241765</v>
      </c>
      <c r="AL207">
        <v>-1154261</v>
      </c>
      <c r="AN207">
        <v>-570414</v>
      </c>
      <c r="AO207">
        <v>-1178379.5</v>
      </c>
      <c r="AP207">
        <v>-668281.5</v>
      </c>
      <c r="AQ207">
        <v>-2320223</v>
      </c>
      <c r="AR207">
        <v>-1128610</v>
      </c>
      <c r="AS207">
        <v>-2797886</v>
      </c>
      <c r="AT207">
        <v>-2213384</v>
      </c>
      <c r="AU207">
        <v>-1223738.42</v>
      </c>
      <c r="AV207">
        <v>-86846</v>
      </c>
      <c r="AW207">
        <v>-4669395.87</v>
      </c>
      <c r="AX207">
        <v>-220070.63</v>
      </c>
      <c r="AZ207">
        <v>-1915075</v>
      </c>
      <c r="BC207">
        <v>-1196942.29</v>
      </c>
      <c r="BD207">
        <v>-5352563.68</v>
      </c>
      <c r="BE207">
        <v>-3611.11</v>
      </c>
      <c r="BG207">
        <v>-65257</v>
      </c>
      <c r="BI207">
        <v>-1195506.6200000001</v>
      </c>
      <c r="BP207">
        <v>-30216.67</v>
      </c>
    </row>
    <row r="208" spans="1:68" ht="26.25">
      <c r="A208" s="121">
        <v>1</v>
      </c>
      <c r="B208" s="122" t="s">
        <v>903</v>
      </c>
      <c r="C208" s="123" t="s">
        <v>905</v>
      </c>
      <c r="D208" s="123">
        <v>1.2</v>
      </c>
      <c r="E208" s="124" t="s">
        <v>952</v>
      </c>
      <c r="F208" s="122"/>
      <c r="G208" s="312"/>
      <c r="H208" s="122">
        <v>6</v>
      </c>
      <c r="I208" s="122"/>
      <c r="J208" s="122"/>
      <c r="K208" s="125" t="s">
        <v>1186</v>
      </c>
      <c r="L208" s="242">
        <v>1206110101.1010001</v>
      </c>
      <c r="M208" s="127" t="s">
        <v>1211</v>
      </c>
      <c r="N208" s="261">
        <f t="shared" si="3"/>
        <v>0</v>
      </c>
      <c r="AE208">
        <v>115528</v>
      </c>
      <c r="AI208">
        <v>12291300</v>
      </c>
      <c r="AW208">
        <v>5342269</v>
      </c>
    </row>
    <row r="209" spans="1:68" ht="26.25">
      <c r="A209" s="121">
        <v>1</v>
      </c>
      <c r="B209" s="122" t="s">
        <v>903</v>
      </c>
      <c r="C209" s="123" t="s">
        <v>905</v>
      </c>
      <c r="D209" s="123">
        <v>1.2</v>
      </c>
      <c r="E209" s="124" t="s">
        <v>952</v>
      </c>
      <c r="F209" s="122"/>
      <c r="G209" s="312"/>
      <c r="H209" s="122">
        <v>6</v>
      </c>
      <c r="I209" s="122"/>
      <c r="J209" s="122"/>
      <c r="K209" s="125" t="s">
        <v>1186</v>
      </c>
      <c r="L209" s="242">
        <v>1206110102.1010001</v>
      </c>
      <c r="M209" s="127" t="s">
        <v>1212</v>
      </c>
      <c r="N209" s="261">
        <f t="shared" si="3"/>
        <v>0</v>
      </c>
    </row>
    <row r="210" spans="1:68" ht="26.25">
      <c r="A210" s="121">
        <v>1</v>
      </c>
      <c r="B210" s="122" t="s">
        <v>903</v>
      </c>
      <c r="C210" s="123" t="s">
        <v>905</v>
      </c>
      <c r="D210" s="123">
        <v>1.2</v>
      </c>
      <c r="E210" s="124" t="s">
        <v>1073</v>
      </c>
      <c r="F210" s="122"/>
      <c r="G210" s="312"/>
      <c r="H210" s="122">
        <v>6</v>
      </c>
      <c r="I210" s="122"/>
      <c r="J210" s="122"/>
      <c r="K210" s="125" t="s">
        <v>1186</v>
      </c>
      <c r="L210" s="242">
        <v>1206110103.1010001</v>
      </c>
      <c r="M210" s="126" t="s">
        <v>1213</v>
      </c>
      <c r="N210" s="261">
        <f t="shared" si="3"/>
        <v>0</v>
      </c>
      <c r="AE210">
        <v>-61385.67</v>
      </c>
      <c r="AI210">
        <v>-10082597.369999999</v>
      </c>
      <c r="AW210">
        <v>-4014261.99</v>
      </c>
    </row>
    <row r="211" spans="1:68" ht="26.25">
      <c r="A211" s="121">
        <v>1</v>
      </c>
      <c r="B211" s="122" t="s">
        <v>903</v>
      </c>
      <c r="C211" s="123" t="s">
        <v>905</v>
      </c>
      <c r="D211" s="123">
        <v>1.2</v>
      </c>
      <c r="E211" s="124" t="s">
        <v>952</v>
      </c>
      <c r="F211" s="122"/>
      <c r="G211" s="312"/>
      <c r="H211" s="122">
        <v>6</v>
      </c>
      <c r="I211" s="122"/>
      <c r="J211" s="122"/>
      <c r="K211" s="125" t="s">
        <v>1186</v>
      </c>
      <c r="L211" s="242">
        <v>1206120101.1010001</v>
      </c>
      <c r="M211" s="127" t="s">
        <v>1214</v>
      </c>
      <c r="N211" s="261">
        <f t="shared" si="3"/>
        <v>11047920</v>
      </c>
      <c r="O211">
        <v>1415170</v>
      </c>
      <c r="P211">
        <v>505647</v>
      </c>
      <c r="Q211">
        <v>610430</v>
      </c>
      <c r="R211">
        <v>195375.02</v>
      </c>
      <c r="S211">
        <v>480000</v>
      </c>
      <c r="T211">
        <v>652070</v>
      </c>
      <c r="U211">
        <v>86408</v>
      </c>
      <c r="V211">
        <v>237180</v>
      </c>
      <c r="W211">
        <v>572860</v>
      </c>
      <c r="X211">
        <v>408870</v>
      </c>
      <c r="Z211">
        <v>14900</v>
      </c>
      <c r="AA211">
        <v>11047920</v>
      </c>
      <c r="AB211">
        <v>509200</v>
      </c>
      <c r="AC211">
        <v>1062450</v>
      </c>
      <c r="AE211">
        <v>1793400</v>
      </c>
      <c r="AF211">
        <v>759440</v>
      </c>
      <c r="AG211">
        <v>1196000</v>
      </c>
      <c r="AH211">
        <v>99926.68</v>
      </c>
      <c r="AI211">
        <v>2473642</v>
      </c>
      <c r="AJ211">
        <v>1246080</v>
      </c>
      <c r="AK211">
        <v>3390589</v>
      </c>
      <c r="AL211">
        <v>769581</v>
      </c>
      <c r="AN211">
        <v>233655</v>
      </c>
      <c r="AO211">
        <v>3301611</v>
      </c>
      <c r="AP211">
        <v>910786</v>
      </c>
      <c r="AQ211">
        <v>1533076</v>
      </c>
      <c r="AR211">
        <v>175490</v>
      </c>
      <c r="AS211">
        <v>2611790</v>
      </c>
      <c r="AT211">
        <v>2251965.56</v>
      </c>
      <c r="AU211">
        <v>881011</v>
      </c>
      <c r="AV211">
        <v>768400</v>
      </c>
      <c r="AW211">
        <v>7701071</v>
      </c>
      <c r="AX211">
        <v>262160</v>
      </c>
      <c r="AY211">
        <v>5600</v>
      </c>
      <c r="AZ211">
        <v>1150551</v>
      </c>
      <c r="BA211">
        <v>71300</v>
      </c>
      <c r="BB211">
        <v>787080</v>
      </c>
      <c r="BC211">
        <v>1212911</v>
      </c>
      <c r="BD211">
        <v>3032735</v>
      </c>
      <c r="BE211">
        <v>277000</v>
      </c>
      <c r="BG211">
        <v>13500</v>
      </c>
      <c r="BI211">
        <v>935000</v>
      </c>
      <c r="BJ211">
        <v>688000</v>
      </c>
      <c r="BK211">
        <v>579000</v>
      </c>
      <c r="BP211">
        <v>829000</v>
      </c>
    </row>
    <row r="212" spans="1:68" ht="26.25">
      <c r="A212" s="121">
        <v>1</v>
      </c>
      <c r="B212" s="122" t="s">
        <v>903</v>
      </c>
      <c r="C212" s="123" t="s">
        <v>905</v>
      </c>
      <c r="D212" s="123">
        <v>1.2</v>
      </c>
      <c r="E212" s="124" t="s">
        <v>952</v>
      </c>
      <c r="F212" s="122"/>
      <c r="G212" s="312"/>
      <c r="H212" s="122">
        <v>6</v>
      </c>
      <c r="I212" s="122"/>
      <c r="J212" s="122"/>
      <c r="K212" s="125" t="s">
        <v>1186</v>
      </c>
      <c r="L212" s="242">
        <v>1206120102.1010001</v>
      </c>
      <c r="M212" s="127" t="s">
        <v>1215</v>
      </c>
      <c r="N212" s="261">
        <f t="shared" si="3"/>
        <v>0</v>
      </c>
    </row>
    <row r="213" spans="1:68" ht="26.25">
      <c r="A213" s="121">
        <v>1</v>
      </c>
      <c r="B213" s="122" t="s">
        <v>903</v>
      </c>
      <c r="C213" s="123" t="s">
        <v>905</v>
      </c>
      <c r="D213" s="123">
        <v>1.2</v>
      </c>
      <c r="E213" s="124" t="s">
        <v>1073</v>
      </c>
      <c r="F213" s="122"/>
      <c r="G213" s="312"/>
      <c r="H213" s="122">
        <v>6</v>
      </c>
      <c r="I213" s="122"/>
      <c r="J213" s="122"/>
      <c r="K213" s="125" t="s">
        <v>1186</v>
      </c>
      <c r="L213" s="242">
        <v>1206120103.1010001</v>
      </c>
      <c r="M213" s="126" t="s">
        <v>1216</v>
      </c>
      <c r="N213" s="261">
        <f t="shared" si="3"/>
        <v>-9932946.9299999997</v>
      </c>
      <c r="O213">
        <v>-1214897.5900000001</v>
      </c>
      <c r="P213">
        <v>-505637</v>
      </c>
      <c r="Q213">
        <v>-610413</v>
      </c>
      <c r="R213">
        <v>-195368.02</v>
      </c>
      <c r="S213">
        <v>-479999</v>
      </c>
      <c r="T213">
        <v>-652063</v>
      </c>
      <c r="U213">
        <v>-86399</v>
      </c>
      <c r="V213">
        <v>-237173</v>
      </c>
      <c r="W213">
        <v>-572855</v>
      </c>
      <c r="X213">
        <v>-408859</v>
      </c>
      <c r="Z213">
        <v>-14899</v>
      </c>
      <c r="AA213">
        <v>-9932946.9299999997</v>
      </c>
      <c r="AB213">
        <v>-509100</v>
      </c>
      <c r="AC213">
        <v>-1050879.6299999999</v>
      </c>
      <c r="AE213">
        <v>-1289477.8400000001</v>
      </c>
      <c r="AF213">
        <v>-759408</v>
      </c>
      <c r="AG213">
        <v>-928111.56</v>
      </c>
      <c r="AH213">
        <v>-99915</v>
      </c>
      <c r="AI213">
        <v>-1692082.76</v>
      </c>
      <c r="AJ213">
        <v>-1246065</v>
      </c>
      <c r="AK213">
        <v>-1982858.95</v>
      </c>
      <c r="AL213">
        <v>-769567</v>
      </c>
      <c r="AN213">
        <v>-233653</v>
      </c>
      <c r="AO213">
        <v>-1953588</v>
      </c>
      <c r="AP213">
        <v>-910770</v>
      </c>
      <c r="AQ213">
        <v>-1533055</v>
      </c>
      <c r="AR213">
        <v>-175480</v>
      </c>
      <c r="AS213">
        <v>-2611760</v>
      </c>
      <c r="AT213">
        <v>-2251950.56</v>
      </c>
      <c r="AU213">
        <v>-880996</v>
      </c>
      <c r="AV213">
        <v>-705482.33</v>
      </c>
      <c r="AW213">
        <v>-7700868</v>
      </c>
      <c r="AX213">
        <v>-262137</v>
      </c>
      <c r="AY213">
        <v>-5599</v>
      </c>
      <c r="AZ213">
        <v>-1150513</v>
      </c>
      <c r="BA213">
        <v>-71289</v>
      </c>
      <c r="BB213">
        <v>-373877.29</v>
      </c>
      <c r="BC213">
        <v>-1212867</v>
      </c>
      <c r="BD213">
        <v>-3033410.33</v>
      </c>
      <c r="BE213">
        <v>-276999</v>
      </c>
      <c r="BG213">
        <v>-13499</v>
      </c>
      <c r="BI213">
        <v>-934998</v>
      </c>
      <c r="BJ213">
        <v>-177066.67</v>
      </c>
      <c r="BK213">
        <v>-578998</v>
      </c>
      <c r="BP213">
        <v>-829000</v>
      </c>
    </row>
    <row r="214" spans="1:68" ht="26.25">
      <c r="A214" s="121">
        <v>1</v>
      </c>
      <c r="B214" s="122" t="s">
        <v>903</v>
      </c>
      <c r="C214" s="123" t="s">
        <v>905</v>
      </c>
      <c r="D214" s="123">
        <v>1.2</v>
      </c>
      <c r="E214" s="124" t="s">
        <v>952</v>
      </c>
      <c r="F214" s="122"/>
      <c r="G214" s="312"/>
      <c r="H214" s="122">
        <v>6</v>
      </c>
      <c r="I214" s="122"/>
      <c r="J214" s="122"/>
      <c r="K214" s="125" t="s">
        <v>1186</v>
      </c>
      <c r="L214" s="242">
        <v>1206130101.1010001</v>
      </c>
      <c r="M214" s="127" t="s">
        <v>1217</v>
      </c>
      <c r="N214" s="261">
        <f t="shared" si="3"/>
        <v>0</v>
      </c>
      <c r="AI214">
        <v>158000</v>
      </c>
      <c r="AW214">
        <v>346600</v>
      </c>
    </row>
    <row r="215" spans="1:68" ht="26.25">
      <c r="A215" s="121">
        <v>1</v>
      </c>
      <c r="B215" s="122" t="s">
        <v>903</v>
      </c>
      <c r="C215" s="123" t="s">
        <v>905</v>
      </c>
      <c r="D215" s="123">
        <v>1.2</v>
      </c>
      <c r="E215" s="124" t="s">
        <v>952</v>
      </c>
      <c r="F215" s="122"/>
      <c r="G215" s="312"/>
      <c r="H215" s="122">
        <v>6</v>
      </c>
      <c r="I215" s="122"/>
      <c r="J215" s="122"/>
      <c r="K215" s="125" t="s">
        <v>1186</v>
      </c>
      <c r="L215" s="243">
        <v>1206130102.1010001</v>
      </c>
      <c r="M215" s="126" t="s">
        <v>1218</v>
      </c>
      <c r="N215" s="261">
        <f t="shared" si="3"/>
        <v>0</v>
      </c>
    </row>
    <row r="216" spans="1:68" ht="26.25">
      <c r="A216" s="121">
        <v>1</v>
      </c>
      <c r="B216" s="122" t="s">
        <v>903</v>
      </c>
      <c r="C216" s="123" t="s">
        <v>905</v>
      </c>
      <c r="D216" s="123">
        <v>1.2</v>
      </c>
      <c r="E216" s="124" t="s">
        <v>1073</v>
      </c>
      <c r="F216" s="122"/>
      <c r="G216" s="312"/>
      <c r="H216" s="122">
        <v>6</v>
      </c>
      <c r="I216" s="122"/>
      <c r="J216" s="122"/>
      <c r="K216" s="125" t="s">
        <v>1186</v>
      </c>
      <c r="L216" s="243">
        <v>1206130103.1010001</v>
      </c>
      <c r="M216" s="126" t="s">
        <v>1219</v>
      </c>
      <c r="N216" s="261">
        <f t="shared" si="3"/>
        <v>0</v>
      </c>
      <c r="AI216">
        <v>-157998</v>
      </c>
      <c r="AW216">
        <v>-346588</v>
      </c>
    </row>
    <row r="217" spans="1:68" ht="26.25">
      <c r="A217" s="121">
        <v>1</v>
      </c>
      <c r="B217" s="122" t="s">
        <v>903</v>
      </c>
      <c r="C217" s="123" t="s">
        <v>905</v>
      </c>
      <c r="D217" s="123">
        <v>1.2</v>
      </c>
      <c r="E217" s="124" t="s">
        <v>952</v>
      </c>
      <c r="F217" s="122"/>
      <c r="G217" s="312"/>
      <c r="H217" s="122">
        <v>6</v>
      </c>
      <c r="I217" s="122"/>
      <c r="J217" s="122"/>
      <c r="K217" s="125" t="s">
        <v>1186</v>
      </c>
      <c r="L217" s="243">
        <v>1206140101.1010001</v>
      </c>
      <c r="M217" s="126" t="s">
        <v>1220</v>
      </c>
      <c r="N217" s="261">
        <f t="shared" si="3"/>
        <v>0</v>
      </c>
    </row>
    <row r="218" spans="1:68" ht="26.25">
      <c r="A218" s="121">
        <v>1</v>
      </c>
      <c r="B218" s="122" t="s">
        <v>903</v>
      </c>
      <c r="C218" s="123" t="s">
        <v>905</v>
      </c>
      <c r="D218" s="123">
        <v>1.2</v>
      </c>
      <c r="E218" s="124" t="s">
        <v>952</v>
      </c>
      <c r="F218" s="122"/>
      <c r="G218" s="312"/>
      <c r="H218" s="122">
        <v>6</v>
      </c>
      <c r="I218" s="122"/>
      <c r="J218" s="122"/>
      <c r="K218" s="125" t="s">
        <v>1186</v>
      </c>
      <c r="L218" s="242">
        <v>1206140102.1010001</v>
      </c>
      <c r="M218" s="127" t="s">
        <v>1221</v>
      </c>
      <c r="N218" s="261">
        <f t="shared" si="3"/>
        <v>0</v>
      </c>
    </row>
    <row r="219" spans="1:68" ht="26.25">
      <c r="A219" s="121">
        <v>1</v>
      </c>
      <c r="B219" s="122" t="s">
        <v>903</v>
      </c>
      <c r="C219" s="123" t="s">
        <v>905</v>
      </c>
      <c r="D219" s="123">
        <v>1.2</v>
      </c>
      <c r="E219" s="124" t="s">
        <v>1073</v>
      </c>
      <c r="F219" s="122"/>
      <c r="G219" s="312"/>
      <c r="H219" s="122">
        <v>6</v>
      </c>
      <c r="I219" s="122"/>
      <c r="J219" s="122"/>
      <c r="K219" s="125" t="s">
        <v>1186</v>
      </c>
      <c r="L219" s="243">
        <v>1206140103.1010001</v>
      </c>
      <c r="M219" s="126" t="s">
        <v>1222</v>
      </c>
      <c r="N219" s="261">
        <f t="shared" si="3"/>
        <v>0</v>
      </c>
    </row>
    <row r="220" spans="1:68" ht="26.25">
      <c r="A220" s="121">
        <v>1</v>
      </c>
      <c r="B220" s="122" t="s">
        <v>903</v>
      </c>
      <c r="C220" s="123" t="s">
        <v>905</v>
      </c>
      <c r="D220" s="123">
        <v>1.2</v>
      </c>
      <c r="E220" s="124" t="s">
        <v>952</v>
      </c>
      <c r="F220" s="122"/>
      <c r="G220" s="312"/>
      <c r="H220" s="122">
        <v>6</v>
      </c>
      <c r="I220" s="122"/>
      <c r="J220" s="122"/>
      <c r="K220" s="125" t="s">
        <v>1186</v>
      </c>
      <c r="L220" s="242">
        <v>1206150101.1010001</v>
      </c>
      <c r="M220" s="127" t="s">
        <v>1223</v>
      </c>
      <c r="N220" s="261">
        <f t="shared" si="3"/>
        <v>0</v>
      </c>
      <c r="AI220">
        <v>270000</v>
      </c>
    </row>
    <row r="221" spans="1:68" ht="26.25">
      <c r="A221" s="121">
        <v>1</v>
      </c>
      <c r="B221" s="122" t="s">
        <v>903</v>
      </c>
      <c r="C221" s="123" t="s">
        <v>905</v>
      </c>
      <c r="D221" s="123">
        <v>1.2</v>
      </c>
      <c r="E221" s="124" t="s">
        <v>952</v>
      </c>
      <c r="F221" s="122"/>
      <c r="G221" s="312"/>
      <c r="H221" s="122">
        <v>6</v>
      </c>
      <c r="I221" s="122"/>
      <c r="J221" s="122"/>
      <c r="K221" s="125" t="s">
        <v>1186</v>
      </c>
      <c r="L221" s="243">
        <v>1206150102.1010001</v>
      </c>
      <c r="M221" s="126" t="s">
        <v>1224</v>
      </c>
      <c r="N221" s="261">
        <f t="shared" si="3"/>
        <v>0</v>
      </c>
    </row>
    <row r="222" spans="1:68" ht="26.25">
      <c r="A222" s="121">
        <v>1</v>
      </c>
      <c r="B222" s="122" t="s">
        <v>903</v>
      </c>
      <c r="C222" s="123" t="s">
        <v>905</v>
      </c>
      <c r="D222" s="123">
        <v>1.2</v>
      </c>
      <c r="E222" s="124" t="s">
        <v>1073</v>
      </c>
      <c r="F222" s="122"/>
      <c r="G222" s="312"/>
      <c r="H222" s="122">
        <v>6</v>
      </c>
      <c r="I222" s="122"/>
      <c r="J222" s="122"/>
      <c r="K222" s="125" t="s">
        <v>1186</v>
      </c>
      <c r="L222" s="242">
        <v>1206150103.1010001</v>
      </c>
      <c r="M222" s="126" t="s">
        <v>1225</v>
      </c>
      <c r="N222" s="261">
        <f t="shared" si="3"/>
        <v>0</v>
      </c>
      <c r="AI222">
        <v>-269998</v>
      </c>
    </row>
    <row r="223" spans="1:68" ht="26.25">
      <c r="A223" s="121">
        <v>1</v>
      </c>
      <c r="B223" s="122" t="s">
        <v>903</v>
      </c>
      <c r="C223" s="123" t="s">
        <v>905</v>
      </c>
      <c r="D223" s="123">
        <v>1.2</v>
      </c>
      <c r="E223" s="124" t="s">
        <v>952</v>
      </c>
      <c r="F223" s="122"/>
      <c r="G223" s="312"/>
      <c r="H223" s="122">
        <v>6</v>
      </c>
      <c r="I223" s="122"/>
      <c r="J223" s="122"/>
      <c r="K223" s="125" t="s">
        <v>1186</v>
      </c>
      <c r="L223" s="242">
        <v>1206160101.1010001</v>
      </c>
      <c r="M223" s="126" t="s">
        <v>1226</v>
      </c>
      <c r="N223" s="261">
        <f t="shared" si="3"/>
        <v>5339022</v>
      </c>
      <c r="O223">
        <v>101318161.97</v>
      </c>
      <c r="R223">
        <v>48150</v>
      </c>
      <c r="T223">
        <v>115400</v>
      </c>
      <c r="U223">
        <v>85050</v>
      </c>
      <c r="AA223">
        <v>5339022</v>
      </c>
      <c r="AB223">
        <v>27437</v>
      </c>
      <c r="AE223">
        <v>116350</v>
      </c>
      <c r="AF223">
        <v>78964</v>
      </c>
      <c r="AI223">
        <v>487400</v>
      </c>
      <c r="AJ223">
        <v>197080</v>
      </c>
      <c r="AK223">
        <v>16790</v>
      </c>
      <c r="AL223">
        <v>232456.2</v>
      </c>
      <c r="AN223">
        <v>16050</v>
      </c>
      <c r="AP223">
        <v>50310</v>
      </c>
      <c r="AQ223">
        <v>117380</v>
      </c>
      <c r="AS223">
        <v>111380</v>
      </c>
      <c r="AU223">
        <v>41100</v>
      </c>
      <c r="AW223">
        <v>116455</v>
      </c>
      <c r="AZ223">
        <v>457382.5</v>
      </c>
      <c r="BA223">
        <v>8000</v>
      </c>
      <c r="BC223">
        <v>255738</v>
      </c>
      <c r="BD223">
        <v>1543051.42</v>
      </c>
      <c r="BI223">
        <v>606700</v>
      </c>
    </row>
    <row r="224" spans="1:68" ht="26.25">
      <c r="A224" s="121">
        <v>1</v>
      </c>
      <c r="B224" s="122" t="s">
        <v>903</v>
      </c>
      <c r="C224" s="123" t="s">
        <v>905</v>
      </c>
      <c r="D224" s="123">
        <v>1.2</v>
      </c>
      <c r="E224" s="124" t="s">
        <v>952</v>
      </c>
      <c r="F224" s="122"/>
      <c r="G224" s="312"/>
      <c r="H224" s="122">
        <v>6</v>
      </c>
      <c r="I224" s="122"/>
      <c r="J224" s="122"/>
      <c r="K224" s="125" t="s">
        <v>1186</v>
      </c>
      <c r="L224" s="242">
        <v>1206160102.1010001</v>
      </c>
      <c r="M224" s="127" t="s">
        <v>1227</v>
      </c>
      <c r="N224" s="261">
        <f t="shared" si="3"/>
        <v>0</v>
      </c>
      <c r="AA224">
        <v>0</v>
      </c>
    </row>
    <row r="225" spans="1:68" ht="26.25">
      <c r="A225" s="121">
        <v>1</v>
      </c>
      <c r="B225" s="122" t="s">
        <v>903</v>
      </c>
      <c r="C225" s="123" t="s">
        <v>905</v>
      </c>
      <c r="D225" s="123">
        <v>1.2</v>
      </c>
      <c r="E225" s="124" t="s">
        <v>1073</v>
      </c>
      <c r="F225" s="122"/>
      <c r="G225" s="312"/>
      <c r="H225" s="122">
        <v>6</v>
      </c>
      <c r="I225" s="122"/>
      <c r="J225" s="122"/>
      <c r="K225" s="125" t="s">
        <v>1186</v>
      </c>
      <c r="L225" s="243">
        <v>1206160103.1010001</v>
      </c>
      <c r="M225" s="126" t="s">
        <v>1228</v>
      </c>
      <c r="N225" s="261">
        <f t="shared" si="3"/>
        <v>-4693835.38</v>
      </c>
      <c r="O225">
        <v>-101047486.95999999</v>
      </c>
      <c r="R225">
        <v>-48147</v>
      </c>
      <c r="T225">
        <v>-115397</v>
      </c>
      <c r="U225">
        <v>-85045</v>
      </c>
      <c r="AA225">
        <v>-4693835.38</v>
      </c>
      <c r="AB225">
        <v>-27434</v>
      </c>
      <c r="AE225">
        <v>-116338</v>
      </c>
      <c r="AF225">
        <v>-78958</v>
      </c>
      <c r="AI225">
        <v>-173728</v>
      </c>
      <c r="AJ225">
        <v>-197064.99</v>
      </c>
      <c r="AK225">
        <v>-16787</v>
      </c>
      <c r="AL225">
        <v>-232448.2</v>
      </c>
      <c r="AN225">
        <v>-16049</v>
      </c>
      <c r="AP225">
        <v>-50305</v>
      </c>
      <c r="AQ225">
        <v>-117368</v>
      </c>
      <c r="AS225">
        <v>-111365</v>
      </c>
      <c r="AU225">
        <v>-41093</v>
      </c>
      <c r="AW225">
        <v>-116447</v>
      </c>
      <c r="AZ225">
        <v>-457364.5</v>
      </c>
      <c r="BA225">
        <v>-7999</v>
      </c>
      <c r="BC225">
        <v>-255732</v>
      </c>
      <c r="BD225">
        <v>-1543043.42</v>
      </c>
      <c r="BI225">
        <v>-606691</v>
      </c>
    </row>
    <row r="226" spans="1:68" ht="26.25">
      <c r="A226" s="121">
        <v>1</v>
      </c>
      <c r="B226" s="122" t="s">
        <v>903</v>
      </c>
      <c r="C226" s="123" t="s">
        <v>905</v>
      </c>
      <c r="D226" s="123">
        <v>1.2</v>
      </c>
      <c r="E226" s="124" t="s">
        <v>952</v>
      </c>
      <c r="F226" s="122"/>
      <c r="G226" s="312"/>
      <c r="H226" s="122">
        <v>6</v>
      </c>
      <c r="I226" s="122"/>
      <c r="J226" s="122"/>
      <c r="K226" s="125" t="s">
        <v>1186</v>
      </c>
      <c r="L226" s="243">
        <v>1206170101.1010001</v>
      </c>
      <c r="M226" s="126" t="s">
        <v>1229</v>
      </c>
      <c r="N226" s="261">
        <f t="shared" si="3"/>
        <v>8823113.0199999996</v>
      </c>
      <c r="O226">
        <v>35381803.100000001</v>
      </c>
      <c r="P226">
        <v>2615034.7000000002</v>
      </c>
      <c r="Q226">
        <v>4410011.4000000004</v>
      </c>
      <c r="R226">
        <v>8900199</v>
      </c>
      <c r="S226">
        <v>7775530</v>
      </c>
      <c r="T226">
        <v>10790787.609999999</v>
      </c>
      <c r="U226">
        <v>6448243</v>
      </c>
      <c r="V226">
        <v>4473638</v>
      </c>
      <c r="W226">
        <v>5198347</v>
      </c>
      <c r="X226">
        <v>3552843</v>
      </c>
      <c r="Y226">
        <v>4478237.0999999996</v>
      </c>
      <c r="Z226">
        <v>3214437</v>
      </c>
      <c r="AA226">
        <v>8823113.0199999996</v>
      </c>
      <c r="AB226">
        <v>2167930</v>
      </c>
      <c r="AC226">
        <v>5580280</v>
      </c>
      <c r="AD226">
        <v>3939727.64</v>
      </c>
      <c r="AE226">
        <v>8540302</v>
      </c>
      <c r="AF226">
        <v>4732032</v>
      </c>
      <c r="AG226">
        <v>1920527</v>
      </c>
      <c r="AH226">
        <v>1337178</v>
      </c>
      <c r="AI226">
        <v>47352699.740000002</v>
      </c>
      <c r="AJ226">
        <v>1864170</v>
      </c>
      <c r="AK226">
        <v>4356998.5</v>
      </c>
      <c r="AL226">
        <v>3376272</v>
      </c>
      <c r="AM226">
        <v>9089287.5</v>
      </c>
      <c r="AN226">
        <v>4215911.46</v>
      </c>
      <c r="AO226">
        <v>11738000.5</v>
      </c>
      <c r="AP226">
        <v>9430862</v>
      </c>
      <c r="AQ226">
        <v>3633839</v>
      </c>
      <c r="AR226">
        <v>3476374.02</v>
      </c>
      <c r="AS226">
        <v>6796308.7999999998</v>
      </c>
      <c r="AT226">
        <v>3842071</v>
      </c>
      <c r="AU226">
        <v>3209416.8</v>
      </c>
      <c r="AV226">
        <v>1430619</v>
      </c>
      <c r="AW226">
        <v>23015273.530000001</v>
      </c>
      <c r="AX226">
        <v>2369962.5</v>
      </c>
      <c r="AY226">
        <v>3507915</v>
      </c>
      <c r="AZ226">
        <v>3516424</v>
      </c>
      <c r="BA226">
        <v>5265724.75</v>
      </c>
      <c r="BB226">
        <v>7048172.4199999999</v>
      </c>
      <c r="BC226">
        <v>4712903.5</v>
      </c>
      <c r="BD226">
        <v>4039217.86</v>
      </c>
      <c r="BE226">
        <v>3408516.5</v>
      </c>
      <c r="BF226">
        <v>2605002</v>
      </c>
      <c r="BG226">
        <v>1918387.55</v>
      </c>
      <c r="BH226">
        <v>840715.05</v>
      </c>
      <c r="BI226">
        <v>51618658.009999998</v>
      </c>
      <c r="BJ226">
        <v>15996099</v>
      </c>
      <c r="BK226">
        <v>4305663</v>
      </c>
      <c r="BL226">
        <v>10596431.1</v>
      </c>
      <c r="BM226">
        <v>1700290.2</v>
      </c>
      <c r="BN226">
        <v>6452879.5</v>
      </c>
      <c r="BO226">
        <v>5404428.04</v>
      </c>
      <c r="BP226">
        <v>4335951.2</v>
      </c>
    </row>
    <row r="227" spans="1:68" ht="26.25">
      <c r="A227" s="121">
        <v>1</v>
      </c>
      <c r="B227" s="122" t="s">
        <v>903</v>
      </c>
      <c r="C227" s="123" t="s">
        <v>905</v>
      </c>
      <c r="D227" s="123">
        <v>1.2</v>
      </c>
      <c r="E227" s="124" t="s">
        <v>952</v>
      </c>
      <c r="F227" s="122"/>
      <c r="G227" s="312"/>
      <c r="H227" s="122">
        <v>6</v>
      </c>
      <c r="I227" s="122"/>
      <c r="J227" s="122"/>
      <c r="K227" s="125" t="s">
        <v>1186</v>
      </c>
      <c r="L227" s="243">
        <v>1206170101.102</v>
      </c>
      <c r="M227" s="126" t="s">
        <v>1230</v>
      </c>
      <c r="N227" s="261">
        <f t="shared" si="3"/>
        <v>11103083</v>
      </c>
      <c r="O227">
        <v>21632974.02</v>
      </c>
      <c r="P227">
        <v>3896000</v>
      </c>
      <c r="Q227">
        <v>9227300</v>
      </c>
      <c r="R227">
        <v>10151000</v>
      </c>
      <c r="S227">
        <v>6409000</v>
      </c>
      <c r="T227">
        <v>12763900</v>
      </c>
      <c r="U227">
        <v>3744500</v>
      </c>
      <c r="V227">
        <v>5738430</v>
      </c>
      <c r="W227">
        <v>8858800</v>
      </c>
      <c r="X227">
        <v>5605000</v>
      </c>
      <c r="Y227">
        <v>9421255</v>
      </c>
      <c r="Z227">
        <v>2888000</v>
      </c>
      <c r="AA227">
        <v>11103083</v>
      </c>
      <c r="AB227">
        <v>7542000</v>
      </c>
      <c r="AC227">
        <v>1663600</v>
      </c>
      <c r="AD227">
        <v>13216689</v>
      </c>
      <c r="AE227">
        <v>7949420</v>
      </c>
      <c r="AF227">
        <v>7274880</v>
      </c>
      <c r="AG227">
        <v>2758887</v>
      </c>
      <c r="AH227">
        <v>4010000</v>
      </c>
      <c r="AI227">
        <v>32402599.989999998</v>
      </c>
      <c r="AJ227">
        <v>6247590</v>
      </c>
      <c r="AK227">
        <v>7681715</v>
      </c>
      <c r="AL227">
        <v>8755750</v>
      </c>
      <c r="AM227">
        <v>11044200</v>
      </c>
      <c r="AN227">
        <v>3540000</v>
      </c>
      <c r="AO227">
        <v>17357590</v>
      </c>
      <c r="AP227">
        <v>5551010</v>
      </c>
      <c r="AQ227">
        <v>5143770</v>
      </c>
      <c r="AR227">
        <v>2705000</v>
      </c>
      <c r="AS227">
        <v>12574400</v>
      </c>
      <c r="AT227">
        <v>3539000</v>
      </c>
      <c r="AU227">
        <v>8763340</v>
      </c>
      <c r="AV227">
        <v>2592799</v>
      </c>
      <c r="AW227">
        <v>15298105</v>
      </c>
      <c r="AX227">
        <v>3912190</v>
      </c>
      <c r="AY227">
        <v>2056800</v>
      </c>
      <c r="AZ227">
        <v>5552355</v>
      </c>
      <c r="BA227">
        <v>1883455</v>
      </c>
      <c r="BB227">
        <v>4182130</v>
      </c>
      <c r="BC227">
        <v>2581750</v>
      </c>
      <c r="BD227">
        <v>2758900</v>
      </c>
      <c r="BE227">
        <v>58610</v>
      </c>
      <c r="BH227">
        <v>1864900</v>
      </c>
      <c r="BI227">
        <v>21789915</v>
      </c>
      <c r="BJ227">
        <v>16710761</v>
      </c>
      <c r="BK227">
        <v>11532010</v>
      </c>
      <c r="BL227">
        <v>13309000</v>
      </c>
      <c r="BM227">
        <v>3694000</v>
      </c>
      <c r="BN227">
        <v>18119953</v>
      </c>
      <c r="BO227">
        <v>9397350</v>
      </c>
      <c r="BP227">
        <v>7036000</v>
      </c>
    </row>
    <row r="228" spans="1:68" ht="26.25">
      <c r="A228" s="121">
        <v>1</v>
      </c>
      <c r="B228" s="122" t="s">
        <v>903</v>
      </c>
      <c r="C228" s="123" t="s">
        <v>905</v>
      </c>
      <c r="D228" s="123">
        <v>1.2</v>
      </c>
      <c r="E228" s="124" t="s">
        <v>952</v>
      </c>
      <c r="F228" s="122"/>
      <c r="G228" s="312"/>
      <c r="H228" s="122">
        <v>6</v>
      </c>
      <c r="I228" s="122"/>
      <c r="J228" s="122"/>
      <c r="K228" s="125" t="s">
        <v>1186</v>
      </c>
      <c r="L228" s="242">
        <v>1206170101.1029999</v>
      </c>
      <c r="M228" s="127" t="s">
        <v>1231</v>
      </c>
      <c r="N228" s="261">
        <f t="shared" si="3"/>
        <v>3556416.15</v>
      </c>
      <c r="O228">
        <v>13220775.300000001</v>
      </c>
      <c r="P228">
        <v>1299956</v>
      </c>
      <c r="Q228">
        <v>570490</v>
      </c>
      <c r="R228">
        <v>3937465.18</v>
      </c>
      <c r="S228">
        <v>354330</v>
      </c>
      <c r="T228">
        <v>7443424.2599999998</v>
      </c>
      <c r="U228">
        <v>2865970</v>
      </c>
      <c r="V228">
        <v>3945424.81</v>
      </c>
      <c r="W228">
        <v>1859790</v>
      </c>
      <c r="X228">
        <v>2880134.15</v>
      </c>
      <c r="Y228">
        <v>1589170</v>
      </c>
      <c r="Z228">
        <v>138300</v>
      </c>
      <c r="AA228">
        <v>3556416.15</v>
      </c>
      <c r="AB228">
        <v>990090</v>
      </c>
      <c r="AC228">
        <v>1545320.53</v>
      </c>
      <c r="AD228">
        <v>157774.5</v>
      </c>
      <c r="AE228">
        <v>5008493</v>
      </c>
      <c r="AF228">
        <v>3281225</v>
      </c>
      <c r="AG228">
        <v>1008045.03</v>
      </c>
      <c r="AH228">
        <v>88911.3</v>
      </c>
      <c r="AI228">
        <v>1408275</v>
      </c>
      <c r="AJ228">
        <v>50869</v>
      </c>
      <c r="AK228">
        <v>1934120</v>
      </c>
      <c r="AL228">
        <v>588988</v>
      </c>
      <c r="AM228">
        <v>3660287.8</v>
      </c>
      <c r="AN228">
        <v>715501.66</v>
      </c>
      <c r="AO228">
        <v>3538701.6</v>
      </c>
      <c r="AP228">
        <v>953651.18</v>
      </c>
      <c r="AQ228">
        <v>600078.36</v>
      </c>
      <c r="AR228">
        <v>2143950</v>
      </c>
      <c r="AS228">
        <v>3023959.99</v>
      </c>
      <c r="AT228">
        <v>1249890</v>
      </c>
      <c r="AU228">
        <v>753780</v>
      </c>
      <c r="AV228">
        <v>122800</v>
      </c>
      <c r="AW228">
        <v>14350242</v>
      </c>
      <c r="AX228">
        <v>99560</v>
      </c>
      <c r="AY228">
        <v>295277.59999999998</v>
      </c>
      <c r="AZ228">
        <v>1523711</v>
      </c>
      <c r="BA228">
        <v>1360458.1</v>
      </c>
      <c r="BB228">
        <v>130243.55</v>
      </c>
      <c r="BC228">
        <v>1132954</v>
      </c>
      <c r="BD228">
        <v>688628</v>
      </c>
      <c r="BE228">
        <v>731800.5</v>
      </c>
      <c r="BF228">
        <v>1558097</v>
      </c>
      <c r="BG228">
        <v>390685</v>
      </c>
      <c r="BH228">
        <v>1301666.67</v>
      </c>
      <c r="BI228">
        <v>16453096.4</v>
      </c>
      <c r="BJ228">
        <v>7270711</v>
      </c>
      <c r="BK228">
        <v>2228305</v>
      </c>
      <c r="BL228">
        <v>3249281.36</v>
      </c>
      <c r="BM228">
        <v>2252390.29</v>
      </c>
      <c r="BN228">
        <v>2823526</v>
      </c>
      <c r="BO228">
        <v>3407192</v>
      </c>
      <c r="BP228">
        <v>3180048.15</v>
      </c>
    </row>
    <row r="229" spans="1:68" ht="26.25">
      <c r="A229" s="121">
        <v>1</v>
      </c>
      <c r="B229" s="122" t="s">
        <v>903</v>
      </c>
      <c r="C229" s="123" t="s">
        <v>905</v>
      </c>
      <c r="D229" s="123">
        <v>1.2</v>
      </c>
      <c r="E229" s="124" t="s">
        <v>952</v>
      </c>
      <c r="F229" s="122"/>
      <c r="G229" s="312"/>
      <c r="H229" s="122">
        <v>6</v>
      </c>
      <c r="I229" s="122"/>
      <c r="J229" s="122"/>
      <c r="K229" s="125" t="s">
        <v>1186</v>
      </c>
      <c r="L229" s="243">
        <v>1206170101.1040001</v>
      </c>
      <c r="M229" s="126" t="s">
        <v>1232</v>
      </c>
      <c r="N229" s="261">
        <f t="shared" si="3"/>
        <v>2207187.7599999998</v>
      </c>
      <c r="O229">
        <v>8805545.7100000009</v>
      </c>
      <c r="P229">
        <v>673483</v>
      </c>
      <c r="Q229">
        <v>501110</v>
      </c>
      <c r="R229">
        <v>1562770</v>
      </c>
      <c r="S229">
        <v>1852993</v>
      </c>
      <c r="T229">
        <v>1232978.5</v>
      </c>
      <c r="U229">
        <v>970360</v>
      </c>
      <c r="V229">
        <v>894659</v>
      </c>
      <c r="W229">
        <v>438979</v>
      </c>
      <c r="X229">
        <v>564786</v>
      </c>
      <c r="Y229">
        <v>1190795.6000000001</v>
      </c>
      <c r="Z229">
        <v>571820</v>
      </c>
      <c r="AA229">
        <v>2207187.7599999998</v>
      </c>
      <c r="AB229">
        <v>335925</v>
      </c>
      <c r="AC229">
        <v>1090770</v>
      </c>
      <c r="AD229">
        <v>1114744</v>
      </c>
      <c r="AE229">
        <v>550750</v>
      </c>
      <c r="AF229">
        <v>593890</v>
      </c>
      <c r="AG229">
        <v>951870</v>
      </c>
      <c r="AH229">
        <v>194050</v>
      </c>
      <c r="AI229">
        <v>16271240.119999999</v>
      </c>
      <c r="AJ229">
        <v>430436.4</v>
      </c>
      <c r="AK229">
        <v>564270</v>
      </c>
      <c r="AL229">
        <v>607014.16</v>
      </c>
      <c r="AM229">
        <v>685938</v>
      </c>
      <c r="AN229">
        <v>434453</v>
      </c>
      <c r="AO229">
        <v>965292</v>
      </c>
      <c r="AP229">
        <v>829863</v>
      </c>
      <c r="AQ229">
        <v>389996.91</v>
      </c>
      <c r="AR229">
        <v>342475</v>
      </c>
      <c r="AS229">
        <v>409417</v>
      </c>
      <c r="AT229">
        <v>410430</v>
      </c>
      <c r="AU229">
        <v>1358914.5</v>
      </c>
      <c r="AV229">
        <v>103190</v>
      </c>
      <c r="AW229">
        <v>6502935</v>
      </c>
      <c r="AX229">
        <v>428280</v>
      </c>
      <c r="AY229">
        <v>217443</v>
      </c>
      <c r="AZ229">
        <v>371454.3</v>
      </c>
      <c r="BA229">
        <v>1020243.54</v>
      </c>
      <c r="BB229">
        <v>472085.1</v>
      </c>
      <c r="BC229">
        <v>332530</v>
      </c>
      <c r="BD229">
        <v>730141.21</v>
      </c>
      <c r="BE229">
        <v>971672.7</v>
      </c>
      <c r="BF229">
        <v>201766</v>
      </c>
      <c r="BG229">
        <v>299370</v>
      </c>
      <c r="BH229">
        <v>123390</v>
      </c>
      <c r="BI229">
        <v>3236133.87</v>
      </c>
      <c r="BJ229">
        <v>1044623</v>
      </c>
      <c r="BK229">
        <v>167050</v>
      </c>
      <c r="BL229">
        <v>2728470.04</v>
      </c>
      <c r="BM229">
        <v>418340</v>
      </c>
      <c r="BN229">
        <v>1165651.79</v>
      </c>
      <c r="BO229">
        <v>919834.3</v>
      </c>
      <c r="BP229">
        <v>910569.32</v>
      </c>
    </row>
    <row r="230" spans="1:68" ht="26.25">
      <c r="A230" s="121">
        <v>1</v>
      </c>
      <c r="B230" s="122" t="s">
        <v>903</v>
      </c>
      <c r="C230" s="123" t="s">
        <v>905</v>
      </c>
      <c r="D230" s="123">
        <v>1.2</v>
      </c>
      <c r="E230" s="124" t="s">
        <v>952</v>
      </c>
      <c r="F230" s="122"/>
      <c r="G230" s="312"/>
      <c r="H230" s="122">
        <v>6</v>
      </c>
      <c r="I230" s="122"/>
      <c r="J230" s="122"/>
      <c r="K230" s="125" t="s">
        <v>1186</v>
      </c>
      <c r="L230" s="242">
        <v>1206170101.105</v>
      </c>
      <c r="M230" s="127" t="s">
        <v>1233</v>
      </c>
      <c r="N230" s="261">
        <f t="shared" si="3"/>
        <v>0</v>
      </c>
      <c r="O230">
        <v>571577.39</v>
      </c>
      <c r="P230">
        <v>272900</v>
      </c>
      <c r="Q230">
        <v>320995</v>
      </c>
      <c r="R230">
        <v>227886</v>
      </c>
      <c r="S230">
        <v>503230</v>
      </c>
      <c r="T230">
        <v>176912</v>
      </c>
      <c r="U230">
        <v>226615</v>
      </c>
      <c r="V230">
        <v>334810</v>
      </c>
      <c r="W230">
        <v>46200</v>
      </c>
      <c r="X230">
        <v>154854</v>
      </c>
      <c r="Z230">
        <v>0</v>
      </c>
      <c r="AB230">
        <v>161820</v>
      </c>
      <c r="AC230">
        <v>367040</v>
      </c>
      <c r="AD230">
        <v>48952.5</v>
      </c>
      <c r="AE230">
        <v>104334</v>
      </c>
      <c r="AF230">
        <v>148468</v>
      </c>
      <c r="AG230">
        <v>40200</v>
      </c>
      <c r="AI230">
        <v>4826693.3600000003</v>
      </c>
      <c r="AJ230">
        <v>525856</v>
      </c>
      <c r="AK230">
        <v>607275</v>
      </c>
      <c r="AL230">
        <v>102840</v>
      </c>
      <c r="AM230">
        <v>821543.65</v>
      </c>
      <c r="AN230">
        <v>146901.75</v>
      </c>
      <c r="AO230">
        <v>466040</v>
      </c>
      <c r="AP230">
        <v>597865</v>
      </c>
      <c r="AQ230">
        <v>688880</v>
      </c>
      <c r="AR230">
        <v>469320.29</v>
      </c>
      <c r="AS230">
        <v>347913</v>
      </c>
      <c r="AT230">
        <v>305383</v>
      </c>
      <c r="AU230">
        <v>752192</v>
      </c>
      <c r="AV230">
        <v>58390</v>
      </c>
      <c r="AW230">
        <v>2310851.25</v>
      </c>
      <c r="AX230">
        <v>31281</v>
      </c>
      <c r="AY230">
        <v>506330</v>
      </c>
      <c r="AZ230">
        <v>131202</v>
      </c>
      <c r="BA230">
        <v>564750</v>
      </c>
      <c r="BB230">
        <v>368874.8</v>
      </c>
      <c r="BC230">
        <v>224793</v>
      </c>
      <c r="BD230">
        <v>11000</v>
      </c>
      <c r="BE230">
        <v>90000</v>
      </c>
      <c r="BF230">
        <v>44075</v>
      </c>
      <c r="BH230">
        <v>8500</v>
      </c>
      <c r="BI230">
        <v>2036035.72</v>
      </c>
      <c r="BJ230">
        <v>995470</v>
      </c>
      <c r="BK230">
        <v>1095689.56</v>
      </c>
      <c r="BL230">
        <v>1858841.6000000001</v>
      </c>
      <c r="BM230">
        <v>520902</v>
      </c>
      <c r="BN230">
        <v>1415643</v>
      </c>
      <c r="BO230">
        <v>640710</v>
      </c>
      <c r="BP230">
        <v>380525</v>
      </c>
    </row>
    <row r="231" spans="1:68" ht="26.25">
      <c r="A231" s="121">
        <v>1</v>
      </c>
      <c r="B231" s="122" t="s">
        <v>903</v>
      </c>
      <c r="C231" s="123" t="s">
        <v>905</v>
      </c>
      <c r="D231" s="123">
        <v>1.2</v>
      </c>
      <c r="E231" s="124" t="s">
        <v>952</v>
      </c>
      <c r="F231" s="122"/>
      <c r="G231" s="312"/>
      <c r="H231" s="122">
        <v>6</v>
      </c>
      <c r="I231" s="122"/>
      <c r="J231" s="122"/>
      <c r="K231" s="125" t="s">
        <v>1186</v>
      </c>
      <c r="L231" s="243">
        <v>1206170101.1059999</v>
      </c>
      <c r="M231" s="126" t="s">
        <v>1234</v>
      </c>
      <c r="N231" s="261">
        <f t="shared" si="3"/>
        <v>0</v>
      </c>
      <c r="P231">
        <v>5000</v>
      </c>
      <c r="Q231">
        <v>113750</v>
      </c>
      <c r="S231">
        <v>64350</v>
      </c>
      <c r="T231">
        <v>50129</v>
      </c>
      <c r="U231">
        <v>14700</v>
      </c>
      <c r="V231">
        <v>192455.55</v>
      </c>
      <c r="X231">
        <v>16933</v>
      </c>
      <c r="Z231">
        <v>14100</v>
      </c>
      <c r="AB231">
        <v>1780000</v>
      </c>
      <c r="AD231">
        <v>17000</v>
      </c>
      <c r="AE231">
        <v>84989</v>
      </c>
      <c r="AF231">
        <v>58598</v>
      </c>
      <c r="AG231">
        <v>17050</v>
      </c>
      <c r="AH231">
        <v>1600</v>
      </c>
      <c r="AK231">
        <v>111700</v>
      </c>
      <c r="AM231">
        <v>68200</v>
      </c>
      <c r="AO231">
        <v>9000</v>
      </c>
      <c r="AQ231">
        <v>90241.5</v>
      </c>
      <c r="AU231">
        <v>132990</v>
      </c>
      <c r="AV231">
        <v>5640</v>
      </c>
      <c r="AW231">
        <v>107220</v>
      </c>
      <c r="AX231">
        <v>8680</v>
      </c>
      <c r="AZ231">
        <v>253100</v>
      </c>
      <c r="BA231">
        <v>59500</v>
      </c>
      <c r="BD231">
        <v>322148.77</v>
      </c>
      <c r="BE231">
        <v>25278.75</v>
      </c>
      <c r="BF231">
        <v>30768</v>
      </c>
      <c r="BG231">
        <v>15920</v>
      </c>
      <c r="BI231">
        <v>432940</v>
      </c>
      <c r="BN231">
        <v>59136</v>
      </c>
      <c r="BO231">
        <v>5350</v>
      </c>
    </row>
    <row r="232" spans="1:68" ht="26.25">
      <c r="A232" s="121">
        <v>1</v>
      </c>
      <c r="B232" s="122" t="s">
        <v>903</v>
      </c>
      <c r="C232" s="123" t="s">
        <v>905</v>
      </c>
      <c r="D232" s="123">
        <v>1.2</v>
      </c>
      <c r="E232" s="124" t="s">
        <v>952</v>
      </c>
      <c r="F232" s="122"/>
      <c r="G232" s="312"/>
      <c r="H232" s="122">
        <v>6</v>
      </c>
      <c r="I232" s="122"/>
      <c r="J232" s="122"/>
      <c r="K232" s="125" t="s">
        <v>1186</v>
      </c>
      <c r="L232" s="243">
        <v>1206170101.1070001</v>
      </c>
      <c r="M232" s="126" t="s">
        <v>1235</v>
      </c>
      <c r="N232" s="261">
        <f t="shared" si="3"/>
        <v>204728174.38</v>
      </c>
      <c r="O232">
        <v>617737288.94000006</v>
      </c>
      <c r="P232">
        <v>16988110.670000002</v>
      </c>
      <c r="Q232">
        <v>37434516.240000002</v>
      </c>
      <c r="R232">
        <v>53581683</v>
      </c>
      <c r="S232">
        <v>65193680</v>
      </c>
      <c r="T232">
        <v>94091278.760000005</v>
      </c>
      <c r="U232">
        <v>43366042.009999998</v>
      </c>
      <c r="V232">
        <v>30229299</v>
      </c>
      <c r="W232">
        <v>40934368</v>
      </c>
      <c r="X232">
        <v>19655020.66</v>
      </c>
      <c r="Y232">
        <v>28339573.399999999</v>
      </c>
      <c r="Z232">
        <v>15187220</v>
      </c>
      <c r="AA232">
        <v>204728174.38</v>
      </c>
      <c r="AB232">
        <v>15810686.5</v>
      </c>
      <c r="AC232">
        <v>22340556.91</v>
      </c>
      <c r="AD232">
        <v>20548275.600000001</v>
      </c>
      <c r="AE232">
        <v>21160107.43</v>
      </c>
      <c r="AF232">
        <v>27390942.149999999</v>
      </c>
      <c r="AG232">
        <v>10419830.300000001</v>
      </c>
      <c r="AH232">
        <v>3116690</v>
      </c>
      <c r="AI232">
        <v>894695626.10000002</v>
      </c>
      <c r="AJ232">
        <v>15966874.17</v>
      </c>
      <c r="AK232">
        <v>44069996.170000002</v>
      </c>
      <c r="AL232">
        <v>24297361</v>
      </c>
      <c r="AM232">
        <v>59915795.090000004</v>
      </c>
      <c r="AN232">
        <v>17039987.449999999</v>
      </c>
      <c r="AO232">
        <v>73795522.299999997</v>
      </c>
      <c r="AP232">
        <v>26829880.5</v>
      </c>
      <c r="AQ232">
        <v>27218401.899999999</v>
      </c>
      <c r="AR232">
        <v>14496743.869999999</v>
      </c>
      <c r="AS232">
        <v>78197727</v>
      </c>
      <c r="AT232">
        <v>28335297.699999999</v>
      </c>
      <c r="AU232">
        <v>24012801</v>
      </c>
      <c r="AV232">
        <v>9244850</v>
      </c>
      <c r="AW232">
        <v>386541826.49000001</v>
      </c>
      <c r="AX232">
        <v>18632642.890000001</v>
      </c>
      <c r="AY232">
        <v>21318287.27</v>
      </c>
      <c r="AZ232">
        <v>52364176.32</v>
      </c>
      <c r="BA232">
        <v>21075584.809999999</v>
      </c>
      <c r="BB232">
        <v>26514458.670000002</v>
      </c>
      <c r="BC232">
        <v>17976957.010000002</v>
      </c>
      <c r="BD232">
        <v>59740408.460000001</v>
      </c>
      <c r="BE232">
        <v>15247816.82</v>
      </c>
      <c r="BF232">
        <v>6973812.4800000004</v>
      </c>
      <c r="BG232">
        <v>6594576.6500000004</v>
      </c>
      <c r="BH232">
        <v>8471493.7300000004</v>
      </c>
      <c r="BI232">
        <v>351133091.31</v>
      </c>
      <c r="BJ232">
        <v>48965915.939999998</v>
      </c>
      <c r="BK232">
        <v>16194151.34</v>
      </c>
      <c r="BL232">
        <v>84123632.469999999</v>
      </c>
      <c r="BM232">
        <v>8116297.9500000002</v>
      </c>
      <c r="BN232">
        <v>33925745.960000001</v>
      </c>
      <c r="BO232">
        <v>34964978.82</v>
      </c>
      <c r="BP232">
        <v>18667170.27</v>
      </c>
    </row>
    <row r="233" spans="1:68" ht="26.25">
      <c r="A233" s="121">
        <v>1</v>
      </c>
      <c r="B233" s="122" t="s">
        <v>903</v>
      </c>
      <c r="C233" s="123" t="s">
        <v>905</v>
      </c>
      <c r="D233" s="123">
        <v>1.2</v>
      </c>
      <c r="E233" s="124" t="s">
        <v>952</v>
      </c>
      <c r="F233" s="122"/>
      <c r="G233" s="312"/>
      <c r="H233" s="122">
        <v>6</v>
      </c>
      <c r="I233" s="122"/>
      <c r="J233" s="122"/>
      <c r="K233" s="125" t="s">
        <v>1186</v>
      </c>
      <c r="L233" s="243">
        <v>1206170101.108</v>
      </c>
      <c r="M233" s="126" t="s">
        <v>1236</v>
      </c>
      <c r="N233" s="261">
        <f t="shared" si="3"/>
        <v>9058024.5199999996</v>
      </c>
      <c r="O233">
        <v>37140943</v>
      </c>
      <c r="P233">
        <v>2332413</v>
      </c>
      <c r="Q233">
        <v>3775470</v>
      </c>
      <c r="R233">
        <v>4096330</v>
      </c>
      <c r="S233">
        <v>3402460</v>
      </c>
      <c r="T233">
        <v>2140005</v>
      </c>
      <c r="U233">
        <v>5427656</v>
      </c>
      <c r="V233">
        <v>2221493.9</v>
      </c>
      <c r="W233">
        <v>2060310</v>
      </c>
      <c r="X233">
        <v>3170320</v>
      </c>
      <c r="Y233">
        <v>3258336</v>
      </c>
      <c r="Z233">
        <v>3624080</v>
      </c>
      <c r="AA233">
        <v>9058024.5199999996</v>
      </c>
      <c r="AB233">
        <v>2540977</v>
      </c>
      <c r="AC233">
        <v>2895746</v>
      </c>
      <c r="AD233">
        <v>2744665</v>
      </c>
      <c r="AE233">
        <v>3392176.6</v>
      </c>
      <c r="AF233">
        <v>2100617</v>
      </c>
      <c r="AG233">
        <v>1628871</v>
      </c>
      <c r="AH233">
        <v>948260</v>
      </c>
      <c r="AI233">
        <v>43780312.719999999</v>
      </c>
      <c r="AJ233">
        <v>2579156.96</v>
      </c>
      <c r="AK233">
        <v>3942271.94</v>
      </c>
      <c r="AL233">
        <v>3759963</v>
      </c>
      <c r="AM233">
        <v>4275467.4000000004</v>
      </c>
      <c r="AN233">
        <v>1886855.6</v>
      </c>
      <c r="AO233">
        <v>8582860</v>
      </c>
      <c r="AP233">
        <v>3677594</v>
      </c>
      <c r="AQ233">
        <v>3204874</v>
      </c>
      <c r="AR233">
        <v>2225434.5</v>
      </c>
      <c r="AS233">
        <v>5719326</v>
      </c>
      <c r="AT233">
        <v>3271946.65</v>
      </c>
      <c r="AU233">
        <v>3860141</v>
      </c>
      <c r="AV233">
        <v>2141720.35</v>
      </c>
      <c r="AW233">
        <v>19483433.5</v>
      </c>
      <c r="AX233">
        <v>1832454</v>
      </c>
      <c r="AY233">
        <v>1983200</v>
      </c>
      <c r="AZ233">
        <v>3366485</v>
      </c>
      <c r="BA233">
        <v>3448775</v>
      </c>
      <c r="BB233">
        <v>5075664</v>
      </c>
      <c r="BC233">
        <v>2316829</v>
      </c>
      <c r="BD233">
        <v>9838398</v>
      </c>
      <c r="BE233">
        <v>4838066</v>
      </c>
      <c r="BF233">
        <v>1966684.3</v>
      </c>
      <c r="BG233">
        <v>1520773</v>
      </c>
      <c r="BH233">
        <v>981440</v>
      </c>
      <c r="BI233">
        <v>11722646.01</v>
      </c>
      <c r="BJ233">
        <v>4444244</v>
      </c>
      <c r="BK233">
        <v>2637102.4500000002</v>
      </c>
      <c r="BL233">
        <v>6643772</v>
      </c>
      <c r="BM233">
        <v>1793347</v>
      </c>
      <c r="BN233">
        <v>3764980</v>
      </c>
      <c r="BO233">
        <v>4234613</v>
      </c>
      <c r="BP233">
        <v>1842244.61</v>
      </c>
    </row>
    <row r="234" spans="1:68" ht="26.25">
      <c r="A234" s="121">
        <v>1</v>
      </c>
      <c r="B234" s="122" t="s">
        <v>903</v>
      </c>
      <c r="C234" s="123" t="s">
        <v>905</v>
      </c>
      <c r="D234" s="123">
        <v>1.2</v>
      </c>
      <c r="E234" s="124" t="s">
        <v>952</v>
      </c>
      <c r="F234" s="122"/>
      <c r="G234" s="312"/>
      <c r="H234" s="122">
        <v>6</v>
      </c>
      <c r="I234" s="122"/>
      <c r="J234" s="122"/>
      <c r="K234" s="125" t="s">
        <v>1186</v>
      </c>
      <c r="L234" s="243">
        <v>1206170101.109</v>
      </c>
      <c r="M234" s="126" t="s">
        <v>1237</v>
      </c>
      <c r="N234" s="261">
        <f t="shared" si="3"/>
        <v>532372.30000000005</v>
      </c>
      <c r="O234">
        <v>9350951</v>
      </c>
      <c r="P234">
        <v>1067283</v>
      </c>
      <c r="Q234">
        <v>5088121</v>
      </c>
      <c r="R234">
        <v>3984273</v>
      </c>
      <c r="S234">
        <v>6859427</v>
      </c>
      <c r="T234">
        <v>2990000</v>
      </c>
      <c r="U234">
        <v>1650690</v>
      </c>
      <c r="V234">
        <v>1762535.56</v>
      </c>
      <c r="W234">
        <v>921040</v>
      </c>
      <c r="X234">
        <v>1521573</v>
      </c>
      <c r="Y234">
        <v>1660577</v>
      </c>
      <c r="Z234">
        <v>2045300</v>
      </c>
      <c r="AA234">
        <v>532372.30000000005</v>
      </c>
      <c r="AB234">
        <v>1788987</v>
      </c>
      <c r="AC234">
        <v>1066077</v>
      </c>
      <c r="AD234">
        <v>576290</v>
      </c>
      <c r="AE234">
        <v>5263440</v>
      </c>
      <c r="AF234">
        <v>2221379.6</v>
      </c>
      <c r="AG234">
        <v>704054.96</v>
      </c>
      <c r="AH234">
        <v>153216</v>
      </c>
      <c r="AI234">
        <v>22385011.890000001</v>
      </c>
      <c r="AJ234">
        <v>548192</v>
      </c>
      <c r="AK234">
        <v>1414395</v>
      </c>
      <c r="AL234">
        <v>1827801</v>
      </c>
      <c r="AM234">
        <v>3111671.1</v>
      </c>
      <c r="AN234">
        <v>1058010</v>
      </c>
      <c r="AO234">
        <v>4224932</v>
      </c>
      <c r="AP234">
        <v>2338581</v>
      </c>
      <c r="AQ234">
        <v>1494190.76</v>
      </c>
      <c r="AR234">
        <v>1925749</v>
      </c>
      <c r="AS234">
        <v>3257237.35</v>
      </c>
      <c r="AT234">
        <v>1545101.2</v>
      </c>
      <c r="AU234">
        <v>1746868.6</v>
      </c>
      <c r="AV234">
        <v>347140</v>
      </c>
      <c r="AW234">
        <v>10539271</v>
      </c>
      <c r="AX234">
        <v>1976519</v>
      </c>
      <c r="AY234">
        <v>1846150</v>
      </c>
      <c r="AZ234">
        <v>1217349.5</v>
      </c>
      <c r="BA234">
        <v>2536140</v>
      </c>
      <c r="BB234">
        <v>6428502</v>
      </c>
      <c r="BC234">
        <v>950332</v>
      </c>
      <c r="BD234">
        <v>2120250</v>
      </c>
      <c r="BE234">
        <v>1438447</v>
      </c>
      <c r="BF234">
        <v>409035</v>
      </c>
      <c r="BG234">
        <v>332771.5</v>
      </c>
      <c r="BH234">
        <v>198190</v>
      </c>
      <c r="BI234">
        <v>6280988</v>
      </c>
      <c r="BJ234">
        <v>3364239</v>
      </c>
      <c r="BK234">
        <v>1053124.6000000001</v>
      </c>
      <c r="BL234">
        <v>4835977.12</v>
      </c>
      <c r="BM234">
        <v>915445</v>
      </c>
      <c r="BN234">
        <v>2016658</v>
      </c>
      <c r="BO234">
        <v>5010229</v>
      </c>
      <c r="BP234">
        <v>1646115</v>
      </c>
    </row>
    <row r="235" spans="1:68" ht="26.25">
      <c r="A235" s="121">
        <v>1</v>
      </c>
      <c r="B235" s="122" t="s">
        <v>903</v>
      </c>
      <c r="C235" s="123" t="s">
        <v>905</v>
      </c>
      <c r="D235" s="123">
        <v>1.2</v>
      </c>
      <c r="E235" s="124" t="s">
        <v>952</v>
      </c>
      <c r="F235" s="122"/>
      <c r="G235" s="312"/>
      <c r="H235" s="122">
        <v>6</v>
      </c>
      <c r="I235" s="122"/>
      <c r="J235" s="122"/>
      <c r="K235" s="125" t="s">
        <v>1186</v>
      </c>
      <c r="L235" s="243">
        <v>1206170101.1099999</v>
      </c>
      <c r="M235" s="126" t="s">
        <v>1238</v>
      </c>
      <c r="N235" s="261">
        <f t="shared" si="3"/>
        <v>1590342.5</v>
      </c>
      <c r="O235">
        <v>88300</v>
      </c>
      <c r="P235">
        <v>279880</v>
      </c>
      <c r="Q235">
        <v>49900</v>
      </c>
      <c r="R235">
        <v>1560062</v>
      </c>
      <c r="S235">
        <v>236250</v>
      </c>
      <c r="T235">
        <v>526490</v>
      </c>
      <c r="U235">
        <v>333750</v>
      </c>
      <c r="V235">
        <v>10000</v>
      </c>
      <c r="W235">
        <v>507095</v>
      </c>
      <c r="X235">
        <v>4500</v>
      </c>
      <c r="AA235">
        <v>1590342.5</v>
      </c>
      <c r="AB235">
        <v>49955</v>
      </c>
      <c r="AC235">
        <v>132600</v>
      </c>
      <c r="AD235">
        <v>307297</v>
      </c>
      <c r="AF235">
        <v>371000</v>
      </c>
      <c r="AH235">
        <v>146000</v>
      </c>
      <c r="AI235">
        <v>12159493</v>
      </c>
      <c r="AJ235">
        <v>119880</v>
      </c>
      <c r="AK235">
        <v>67916</v>
      </c>
      <c r="AL235">
        <v>52847</v>
      </c>
      <c r="AM235">
        <v>1224000</v>
      </c>
      <c r="AN235">
        <v>102500</v>
      </c>
      <c r="AO235">
        <v>87970.5</v>
      </c>
      <c r="AP235">
        <v>184144</v>
      </c>
      <c r="AQ235">
        <v>7490</v>
      </c>
      <c r="AR235">
        <v>27215</v>
      </c>
      <c r="AS235">
        <v>7200</v>
      </c>
      <c r="AT235">
        <v>126650</v>
      </c>
      <c r="AV235">
        <v>27300</v>
      </c>
      <c r="AW235">
        <v>2896358.7</v>
      </c>
      <c r="AY235">
        <v>123500</v>
      </c>
      <c r="BA235">
        <v>237310</v>
      </c>
      <c r="BC235">
        <v>372627</v>
      </c>
      <c r="BD235">
        <v>696461.6</v>
      </c>
      <c r="BE235">
        <v>607417.5</v>
      </c>
      <c r="BG235">
        <v>97900</v>
      </c>
      <c r="BI235">
        <v>528115</v>
      </c>
      <c r="BJ235">
        <v>3045983</v>
      </c>
      <c r="BK235">
        <v>655263</v>
      </c>
      <c r="BL235">
        <v>2664266</v>
      </c>
      <c r="BM235">
        <v>436132</v>
      </c>
      <c r="BO235">
        <v>637870</v>
      </c>
      <c r="BP235">
        <v>285504.2</v>
      </c>
    </row>
    <row r="236" spans="1:68" ht="26.25">
      <c r="A236" s="121">
        <v>1</v>
      </c>
      <c r="B236" s="122" t="s">
        <v>903</v>
      </c>
      <c r="C236" s="123" t="s">
        <v>905</v>
      </c>
      <c r="D236" s="123">
        <v>1.2</v>
      </c>
      <c r="E236" s="124" t="s">
        <v>1073</v>
      </c>
      <c r="F236" s="122"/>
      <c r="G236" s="312"/>
      <c r="H236" s="122">
        <v>6</v>
      </c>
      <c r="I236" s="122"/>
      <c r="J236" s="122"/>
      <c r="K236" s="125" t="s">
        <v>1186</v>
      </c>
      <c r="L236" s="243">
        <v>1206170102.1010001</v>
      </c>
      <c r="M236" s="126" t="s">
        <v>1239</v>
      </c>
      <c r="N236" s="261">
        <f t="shared" si="3"/>
        <v>-8365769.9199999999</v>
      </c>
      <c r="O236">
        <v>-29280289.510000002</v>
      </c>
      <c r="P236">
        <v>-2158227.9900000002</v>
      </c>
      <c r="Q236">
        <v>-3168502.92</v>
      </c>
      <c r="R236">
        <v>-7901871.3600000003</v>
      </c>
      <c r="S236">
        <v>-7396071.3300000001</v>
      </c>
      <c r="T236">
        <v>-10012750.74</v>
      </c>
      <c r="U236">
        <v>-6282369.3300000001</v>
      </c>
      <c r="V236">
        <v>-3492702.38</v>
      </c>
      <c r="W236">
        <v>-4802592.28</v>
      </c>
      <c r="X236">
        <v>-2709361.17</v>
      </c>
      <c r="Y236">
        <v>-4063022.86</v>
      </c>
      <c r="Z236">
        <v>-2504846.44</v>
      </c>
      <c r="AA236">
        <v>-8365769.9199999999</v>
      </c>
      <c r="AB236">
        <v>-1806038.24</v>
      </c>
      <c r="AC236">
        <v>-5107547.3499999996</v>
      </c>
      <c r="AD236">
        <v>-2254297.75</v>
      </c>
      <c r="AE236">
        <v>-6796188.1600000001</v>
      </c>
      <c r="AF236">
        <v>-1903493.09</v>
      </c>
      <c r="AG236">
        <v>-1731144.33</v>
      </c>
      <c r="AH236">
        <v>-1040242</v>
      </c>
      <c r="AI236">
        <v>-46705991.789999999</v>
      </c>
      <c r="AJ236">
        <v>-1286856.74</v>
      </c>
      <c r="AK236">
        <v>-3295652.82</v>
      </c>
      <c r="AL236">
        <v>-3216406.44</v>
      </c>
      <c r="AM236">
        <v>-7632536.6799999997</v>
      </c>
      <c r="AN236">
        <v>-3944745.68</v>
      </c>
      <c r="AO236">
        <v>-9359132.3300000001</v>
      </c>
      <c r="AP236">
        <v>-8622066.75</v>
      </c>
      <c r="AQ236">
        <v>-3334827.89</v>
      </c>
      <c r="AR236">
        <v>-3125313.74</v>
      </c>
      <c r="AS236">
        <v>-6080999.0800000001</v>
      </c>
      <c r="AT236">
        <v>-3413954.67</v>
      </c>
      <c r="AU236">
        <v>-2046908.27</v>
      </c>
      <c r="AV236">
        <v>-788101.72</v>
      </c>
      <c r="AW236">
        <v>-21474127.800000001</v>
      </c>
      <c r="AX236">
        <v>-1776295.64</v>
      </c>
      <c r="AY236">
        <v>-3345921.4</v>
      </c>
      <c r="AZ236">
        <v>-2832196.15</v>
      </c>
      <c r="BA236">
        <v>-4801866.28</v>
      </c>
      <c r="BB236">
        <v>-6296224.6100000003</v>
      </c>
      <c r="BC236">
        <v>-3195275.19</v>
      </c>
      <c r="BD236">
        <v>-3245899.6</v>
      </c>
      <c r="BE236">
        <v>-3245983.31</v>
      </c>
      <c r="BF236">
        <v>-2221748.79</v>
      </c>
      <c r="BG236">
        <v>-1629523.83</v>
      </c>
      <c r="BH236">
        <v>-796597.26</v>
      </c>
      <c r="BI236">
        <v>-46413861.950000003</v>
      </c>
      <c r="BJ236">
        <v>-15379306.439999999</v>
      </c>
      <c r="BK236">
        <v>-3941415.67</v>
      </c>
      <c r="BL236">
        <v>-9243139.4299999997</v>
      </c>
      <c r="BM236">
        <v>-1211909.4099999999</v>
      </c>
      <c r="BN236">
        <v>-5196899.3099999996</v>
      </c>
      <c r="BO236">
        <v>-4586691.43</v>
      </c>
      <c r="BP236">
        <v>-3974353.14</v>
      </c>
    </row>
    <row r="237" spans="1:68" ht="26.25">
      <c r="A237" s="121">
        <v>1</v>
      </c>
      <c r="B237" s="122" t="s">
        <v>903</v>
      </c>
      <c r="C237" s="123" t="s">
        <v>905</v>
      </c>
      <c r="D237" s="123">
        <v>1.2</v>
      </c>
      <c r="E237" s="124" t="s">
        <v>1073</v>
      </c>
      <c r="F237" s="122"/>
      <c r="G237" s="312"/>
      <c r="H237" s="122">
        <v>6</v>
      </c>
      <c r="I237" s="122"/>
      <c r="J237" s="122"/>
      <c r="K237" s="125" t="s">
        <v>1186</v>
      </c>
      <c r="L237" s="243">
        <v>1206170102.102</v>
      </c>
      <c r="M237" s="126" t="s">
        <v>1240</v>
      </c>
      <c r="N237" s="261">
        <f t="shared" si="3"/>
        <v>-11068073</v>
      </c>
      <c r="O237">
        <v>-15061822.640000001</v>
      </c>
      <c r="P237">
        <v>-2812549</v>
      </c>
      <c r="Q237">
        <v>-5225681.33</v>
      </c>
      <c r="R237">
        <v>-9737493.8399999999</v>
      </c>
      <c r="S237">
        <v>-6409482.6900000004</v>
      </c>
      <c r="T237">
        <v>-8229211.96</v>
      </c>
      <c r="U237">
        <v>-3744497</v>
      </c>
      <c r="V237">
        <v>-5736179</v>
      </c>
      <c r="W237">
        <v>-4052417</v>
      </c>
      <c r="X237">
        <v>-4793858.45</v>
      </c>
      <c r="Y237">
        <v>-9421244</v>
      </c>
      <c r="Z237">
        <v>-1592033.33</v>
      </c>
      <c r="AA237">
        <v>-11068073</v>
      </c>
      <c r="AB237">
        <v>-6497522.6699999999</v>
      </c>
      <c r="AC237">
        <v>-1663596</v>
      </c>
      <c r="AD237">
        <v>-11815561.18</v>
      </c>
      <c r="AE237">
        <v>-7215222.7000000002</v>
      </c>
      <c r="AF237">
        <v>-6551948.2300000004</v>
      </c>
      <c r="AG237">
        <v>-2386514.9900000002</v>
      </c>
      <c r="AH237">
        <v>-1972812</v>
      </c>
      <c r="AI237">
        <v>-30324139.620000001</v>
      </c>
      <c r="AJ237">
        <v>-5990933.3399999999</v>
      </c>
      <c r="AK237">
        <v>-4722208.84</v>
      </c>
      <c r="AL237">
        <v>-4403255.33</v>
      </c>
      <c r="AM237">
        <v>-10438905</v>
      </c>
      <c r="AN237">
        <v>-3076346</v>
      </c>
      <c r="AO237">
        <v>-14415910.67</v>
      </c>
      <c r="AP237">
        <v>-5176505.25</v>
      </c>
      <c r="AQ237">
        <v>-4973816</v>
      </c>
      <c r="AR237">
        <v>-1861449</v>
      </c>
      <c r="AS237">
        <v>-9636659.6699999999</v>
      </c>
      <c r="AT237">
        <v>-508565.67</v>
      </c>
      <c r="AU237">
        <v>-8763064.6699999999</v>
      </c>
      <c r="AV237">
        <v>-1183995.83</v>
      </c>
      <c r="AW237">
        <v>-12805655.91</v>
      </c>
      <c r="AX237">
        <v>-2132256.38</v>
      </c>
      <c r="AY237">
        <v>-2056797</v>
      </c>
      <c r="AZ237">
        <v>-5549490.9699999997</v>
      </c>
      <c r="BA237">
        <v>-1282385.8</v>
      </c>
      <c r="BB237">
        <v>-3979685.03</v>
      </c>
      <c r="BC237">
        <v>-2581747</v>
      </c>
      <c r="BD237">
        <v>-3381123.33</v>
      </c>
      <c r="BE237">
        <v>-58609</v>
      </c>
      <c r="BH237">
        <v>-1103611.46</v>
      </c>
      <c r="BI237">
        <v>-19447021.670000002</v>
      </c>
      <c r="BJ237">
        <v>-14164994.67</v>
      </c>
      <c r="BK237">
        <v>-11531994</v>
      </c>
      <c r="BL237">
        <v>-12265362.67</v>
      </c>
      <c r="BM237">
        <v>-3693997</v>
      </c>
      <c r="BN237">
        <v>-15150058.48</v>
      </c>
      <c r="BO237">
        <v>-9355738.5</v>
      </c>
      <c r="BP237">
        <v>-6389791</v>
      </c>
    </row>
    <row r="238" spans="1:68" ht="26.25">
      <c r="A238" s="121">
        <v>1</v>
      </c>
      <c r="B238" s="122" t="s">
        <v>903</v>
      </c>
      <c r="C238" s="123" t="s">
        <v>905</v>
      </c>
      <c r="D238" s="123">
        <v>1.2</v>
      </c>
      <c r="E238" s="124" t="s">
        <v>1073</v>
      </c>
      <c r="F238" s="122"/>
      <c r="G238" s="312"/>
      <c r="H238" s="122">
        <v>6</v>
      </c>
      <c r="I238" s="122"/>
      <c r="J238" s="122"/>
      <c r="K238" s="125" t="s">
        <v>1186</v>
      </c>
      <c r="L238" s="243">
        <v>1206170102.1029999</v>
      </c>
      <c r="M238" s="126" t="s">
        <v>1241</v>
      </c>
      <c r="N238" s="261">
        <f t="shared" si="3"/>
        <v>-2272584.4500000002</v>
      </c>
      <c r="O238">
        <v>-5962211.7999999998</v>
      </c>
      <c r="P238">
        <v>-431145.81</v>
      </c>
      <c r="Q238">
        <v>-552941</v>
      </c>
      <c r="R238">
        <v>-3096436.52</v>
      </c>
      <c r="S238">
        <v>-117547.35</v>
      </c>
      <c r="T238">
        <v>-3496057.95</v>
      </c>
      <c r="U238">
        <v>-1013432.71</v>
      </c>
      <c r="V238">
        <v>-3288903.78</v>
      </c>
      <c r="W238">
        <v>-782397</v>
      </c>
      <c r="X238">
        <v>-2069130.87</v>
      </c>
      <c r="Y238">
        <v>-1506106.09</v>
      </c>
      <c r="Z238">
        <v>-94524.11</v>
      </c>
      <c r="AA238">
        <v>-2272584.4500000002</v>
      </c>
      <c r="AB238">
        <v>-734154.54</v>
      </c>
      <c r="AC238">
        <v>-1542166.66</v>
      </c>
      <c r="AD238">
        <v>-149549.10999999999</v>
      </c>
      <c r="AE238">
        <v>-2759937.89</v>
      </c>
      <c r="AF238">
        <v>-3055227.64</v>
      </c>
      <c r="AG238">
        <v>-454905.46</v>
      </c>
      <c r="AH238">
        <v>-72718</v>
      </c>
      <c r="AI238">
        <v>-1407745.37</v>
      </c>
      <c r="AJ238">
        <v>-40570.07</v>
      </c>
      <c r="AK238">
        <v>-1903925.91</v>
      </c>
      <c r="AL238">
        <v>-438882.67</v>
      </c>
      <c r="AM238">
        <v>-2567391.6800000002</v>
      </c>
      <c r="AN238">
        <v>-447334.37</v>
      </c>
      <c r="AO238">
        <v>-1360411.1</v>
      </c>
      <c r="AP238">
        <v>-900416.4</v>
      </c>
      <c r="AQ238">
        <v>-451128.09</v>
      </c>
      <c r="AR238">
        <v>-1216469.67</v>
      </c>
      <c r="AS238">
        <v>-2303387.16</v>
      </c>
      <c r="AT238">
        <v>-972700.83</v>
      </c>
      <c r="AU238">
        <v>-438987.67</v>
      </c>
      <c r="AV238">
        <v>-53700.67</v>
      </c>
      <c r="AW238">
        <v>-10581111.369999999</v>
      </c>
      <c r="AX238">
        <v>-71055.320000000007</v>
      </c>
      <c r="AY238">
        <v>-191987.69</v>
      </c>
      <c r="AZ238">
        <v>-869217.09</v>
      </c>
      <c r="BA238">
        <v>-1231115.1000000001</v>
      </c>
      <c r="BB238">
        <v>-97202.99</v>
      </c>
      <c r="BC238">
        <v>-868120.99</v>
      </c>
      <c r="BD238">
        <v>-293741.90000000002</v>
      </c>
      <c r="BE238">
        <v>-363788.5</v>
      </c>
      <c r="BF238">
        <v>-925566.02</v>
      </c>
      <c r="BG238">
        <v>-352992.2</v>
      </c>
      <c r="BH238">
        <v>-664481.80000000005</v>
      </c>
      <c r="BI238">
        <v>-8556789.7200000007</v>
      </c>
      <c r="BJ238">
        <v>-5267824.78</v>
      </c>
      <c r="BK238">
        <v>-1802171.39</v>
      </c>
      <c r="BL238">
        <v>-3128623.35</v>
      </c>
      <c r="BM238">
        <v>-604247.6</v>
      </c>
      <c r="BN238">
        <v>-2447703.98</v>
      </c>
      <c r="BO238">
        <v>-2531480.89</v>
      </c>
      <c r="BP238">
        <v>-1666075.07</v>
      </c>
    </row>
    <row r="239" spans="1:68" ht="26.25">
      <c r="A239" s="121">
        <v>1</v>
      </c>
      <c r="B239" s="122" t="s">
        <v>903</v>
      </c>
      <c r="C239" s="123" t="s">
        <v>905</v>
      </c>
      <c r="D239" s="123">
        <v>1.2</v>
      </c>
      <c r="E239" s="124" t="s">
        <v>1073</v>
      </c>
      <c r="F239" s="122"/>
      <c r="G239" s="312"/>
      <c r="H239" s="122">
        <v>6</v>
      </c>
      <c r="I239" s="122"/>
      <c r="J239" s="122"/>
      <c r="K239" s="125" t="s">
        <v>1186</v>
      </c>
      <c r="L239" s="243">
        <v>1206170102.1040001</v>
      </c>
      <c r="M239" s="126" t="s">
        <v>1242</v>
      </c>
      <c r="N239" s="261">
        <f t="shared" si="3"/>
        <v>-2136997.56</v>
      </c>
      <c r="O239">
        <v>-5524820.6100000003</v>
      </c>
      <c r="P239">
        <v>-458470.5</v>
      </c>
      <c r="Q239">
        <v>-323775.25</v>
      </c>
      <c r="R239">
        <v>-1232689.99</v>
      </c>
      <c r="S239">
        <v>-1446314.22</v>
      </c>
      <c r="T239">
        <v>-1052413.5</v>
      </c>
      <c r="U239">
        <v>-917922.68</v>
      </c>
      <c r="V239">
        <v>-508864.45</v>
      </c>
      <c r="W239">
        <v>-361653.37</v>
      </c>
      <c r="X239">
        <v>-302584.40000000002</v>
      </c>
      <c r="Y239">
        <v>-999574.26</v>
      </c>
      <c r="Z239">
        <v>-456317.5</v>
      </c>
      <c r="AA239">
        <v>-2136997.56</v>
      </c>
      <c r="AB239">
        <v>-277249.52</v>
      </c>
      <c r="AC239">
        <v>-1000990.92</v>
      </c>
      <c r="AD239">
        <v>-1058426.53</v>
      </c>
      <c r="AE239">
        <v>-425693.63</v>
      </c>
      <c r="AF239">
        <v>-290587.71999999997</v>
      </c>
      <c r="AG239">
        <v>-471208.71</v>
      </c>
      <c r="AH239">
        <v>-107130</v>
      </c>
      <c r="AI239">
        <v>-15224815.289999999</v>
      </c>
      <c r="AJ239">
        <v>-359858.34</v>
      </c>
      <c r="AK239">
        <v>-410677.3</v>
      </c>
      <c r="AL239">
        <v>-542356.16</v>
      </c>
      <c r="AM239">
        <v>-623746</v>
      </c>
      <c r="AN239">
        <v>-283550.83</v>
      </c>
      <c r="AO239">
        <v>-871564.6</v>
      </c>
      <c r="AP239">
        <v>-735335.2</v>
      </c>
      <c r="AQ239">
        <v>-376906.23999999999</v>
      </c>
      <c r="AR239">
        <v>-232897.36</v>
      </c>
      <c r="AS239">
        <v>-366839.67</v>
      </c>
      <c r="AT239">
        <v>-291671.5</v>
      </c>
      <c r="AU239">
        <v>-1242057.21</v>
      </c>
      <c r="AV239">
        <v>-67027</v>
      </c>
      <c r="AW239">
        <v>-5596610.9199999999</v>
      </c>
      <c r="AX239">
        <v>-247844.04</v>
      </c>
      <c r="AY239">
        <v>-171938.84</v>
      </c>
      <c r="AZ239">
        <v>-275927.44</v>
      </c>
      <c r="BA239">
        <v>-816117.44</v>
      </c>
      <c r="BB239">
        <v>-351365.42</v>
      </c>
      <c r="BC239">
        <v>-322704.14</v>
      </c>
      <c r="BD239">
        <v>-1450154.4</v>
      </c>
      <c r="BE239">
        <v>-834746.53</v>
      </c>
      <c r="BF239">
        <v>-192845.68</v>
      </c>
      <c r="BG239">
        <v>-183403.42</v>
      </c>
      <c r="BH239">
        <v>-117579.88</v>
      </c>
      <c r="BI239">
        <v>-2551057.8199999998</v>
      </c>
      <c r="BJ239">
        <v>-813160.5</v>
      </c>
      <c r="BK239">
        <v>-131464.5</v>
      </c>
      <c r="BL239">
        <v>-1624008.37</v>
      </c>
      <c r="BM239">
        <v>-337026.83</v>
      </c>
      <c r="BN239">
        <v>-778546.87</v>
      </c>
      <c r="BO239">
        <v>-723294.13</v>
      </c>
      <c r="BP239">
        <v>-685979.14</v>
      </c>
    </row>
    <row r="240" spans="1:68" ht="26.25">
      <c r="A240" s="121">
        <v>1</v>
      </c>
      <c r="B240" s="122" t="s">
        <v>903</v>
      </c>
      <c r="C240" s="123" t="s">
        <v>905</v>
      </c>
      <c r="D240" s="123">
        <v>1.2</v>
      </c>
      <c r="E240" s="124" t="s">
        <v>1073</v>
      </c>
      <c r="F240" s="122"/>
      <c r="G240" s="312"/>
      <c r="H240" s="122">
        <v>6</v>
      </c>
      <c r="I240" s="122"/>
      <c r="J240" s="122"/>
      <c r="K240" s="125" t="s">
        <v>1186</v>
      </c>
      <c r="L240" s="243">
        <v>1206170102.105</v>
      </c>
      <c r="M240" s="126" t="s">
        <v>1243</v>
      </c>
      <c r="N240" s="261">
        <f t="shared" si="3"/>
        <v>0</v>
      </c>
      <c r="O240">
        <v>-571576.39</v>
      </c>
      <c r="P240">
        <v>-186240.67</v>
      </c>
      <c r="Q240">
        <v>-344245.46</v>
      </c>
      <c r="R240">
        <v>-213351.61</v>
      </c>
      <c r="S240">
        <v>-248754.2</v>
      </c>
      <c r="T240">
        <v>-164646.43</v>
      </c>
      <c r="U240">
        <v>-179434.83</v>
      </c>
      <c r="V240">
        <v>-305303.96000000002</v>
      </c>
      <c r="W240">
        <v>-46195</v>
      </c>
      <c r="X240">
        <v>-142542</v>
      </c>
      <c r="AB240">
        <v>-156575.95000000001</v>
      </c>
      <c r="AC240">
        <v>-293355.59999999998</v>
      </c>
      <c r="AD240">
        <v>-48950.5</v>
      </c>
      <c r="AE240">
        <v>-104328</v>
      </c>
      <c r="AF240">
        <v>-34281.22</v>
      </c>
      <c r="AG240">
        <v>-40114.89</v>
      </c>
      <c r="AI240">
        <v>-4826613.37</v>
      </c>
      <c r="AJ240">
        <v>-438636.67</v>
      </c>
      <c r="AK240">
        <v>-538320.51</v>
      </c>
      <c r="AL240">
        <v>-102838</v>
      </c>
      <c r="AM240">
        <v>-706254.64</v>
      </c>
      <c r="AN240">
        <v>-114610.68</v>
      </c>
      <c r="AO240">
        <v>-441467</v>
      </c>
      <c r="AP240">
        <v>-446763.17</v>
      </c>
      <c r="AQ240">
        <v>-670138</v>
      </c>
      <c r="AR240">
        <v>-392272.29</v>
      </c>
      <c r="AS240">
        <v>-347892</v>
      </c>
      <c r="AT240">
        <v>-284748</v>
      </c>
      <c r="AU240">
        <v>-743313.75</v>
      </c>
      <c r="AV240">
        <v>-53844.42</v>
      </c>
      <c r="AW240">
        <v>-1959775.05</v>
      </c>
      <c r="AX240">
        <v>-27789.78</v>
      </c>
      <c r="AY240">
        <v>-458895.16</v>
      </c>
      <c r="AZ240">
        <v>-131197</v>
      </c>
      <c r="BA240">
        <v>-553522.4</v>
      </c>
      <c r="BB240">
        <v>-359342.16</v>
      </c>
      <c r="BC240">
        <v>-203455.77</v>
      </c>
      <c r="BE240">
        <v>-57415.67</v>
      </c>
      <c r="BF240">
        <v>-33492.9</v>
      </c>
      <c r="BH240">
        <v>-8499</v>
      </c>
      <c r="BI240">
        <v>-1915812.84</v>
      </c>
      <c r="BJ240">
        <v>-985404.75</v>
      </c>
      <c r="BK240">
        <v>-1090611.3899999999</v>
      </c>
      <c r="BL240">
        <v>-1778709.85</v>
      </c>
      <c r="BM240">
        <v>-481463.1</v>
      </c>
      <c r="BN240">
        <v>-1390606</v>
      </c>
      <c r="BO240">
        <v>-562307.67000000004</v>
      </c>
      <c r="BP240">
        <v>-307681.83</v>
      </c>
    </row>
    <row r="241" spans="1:68" ht="26.25">
      <c r="A241" s="121">
        <v>1</v>
      </c>
      <c r="B241" s="122" t="s">
        <v>903</v>
      </c>
      <c r="C241" s="123" t="s">
        <v>905</v>
      </c>
      <c r="D241" s="123">
        <v>1.2</v>
      </c>
      <c r="E241" s="124" t="s">
        <v>1073</v>
      </c>
      <c r="F241" s="122"/>
      <c r="G241" s="312"/>
      <c r="H241" s="122">
        <v>6</v>
      </c>
      <c r="I241" s="122"/>
      <c r="J241" s="122"/>
      <c r="K241" s="125" t="s">
        <v>1186</v>
      </c>
      <c r="L241" s="243">
        <v>1206170102.1059999</v>
      </c>
      <c r="M241" s="126" t="s">
        <v>1244</v>
      </c>
      <c r="N241" s="261">
        <f t="shared" si="3"/>
        <v>0</v>
      </c>
      <c r="P241">
        <v>-4999</v>
      </c>
      <c r="Q241">
        <v>-91151.17</v>
      </c>
      <c r="S241">
        <v>-64345</v>
      </c>
      <c r="T241">
        <v>-50124.99</v>
      </c>
      <c r="U241">
        <v>-15019.81</v>
      </c>
      <c r="V241">
        <v>-167172.9</v>
      </c>
      <c r="X241">
        <v>-16930</v>
      </c>
      <c r="Z241">
        <v>-14098</v>
      </c>
      <c r="AB241">
        <v>-1780000</v>
      </c>
      <c r="AD241">
        <v>-16431.36</v>
      </c>
      <c r="AE241">
        <v>-78679</v>
      </c>
      <c r="AF241">
        <v>-58594</v>
      </c>
      <c r="AG241">
        <v>-13066.55</v>
      </c>
      <c r="AH241">
        <v>-1599</v>
      </c>
      <c r="AK241">
        <v>-92699.86</v>
      </c>
      <c r="AM241">
        <v>-60697</v>
      </c>
      <c r="AO241">
        <v>-2950</v>
      </c>
      <c r="AQ241">
        <v>-90233.5</v>
      </c>
      <c r="AU241">
        <v>-123083.17</v>
      </c>
      <c r="AV241">
        <v>-4700</v>
      </c>
      <c r="AW241">
        <v>-107213</v>
      </c>
      <c r="AX241">
        <v>-8679</v>
      </c>
      <c r="AZ241">
        <v>-253097.86</v>
      </c>
      <c r="BA241">
        <v>-59495</v>
      </c>
      <c r="BE241">
        <v>-25277.75</v>
      </c>
      <c r="BF241">
        <v>-30762</v>
      </c>
      <c r="BG241">
        <v>-13165.36</v>
      </c>
      <c r="BI241">
        <v>-412460.33</v>
      </c>
      <c r="BN241">
        <v>-59129</v>
      </c>
      <c r="BO241">
        <v>-5349</v>
      </c>
    </row>
    <row r="242" spans="1:68" ht="26.25">
      <c r="A242" s="121">
        <v>1</v>
      </c>
      <c r="B242" s="122" t="s">
        <v>903</v>
      </c>
      <c r="C242" s="123" t="s">
        <v>905</v>
      </c>
      <c r="D242" s="123">
        <v>1.2</v>
      </c>
      <c r="E242" s="124" t="s">
        <v>1073</v>
      </c>
      <c r="F242" s="122"/>
      <c r="G242" s="312"/>
      <c r="H242" s="122">
        <v>6</v>
      </c>
      <c r="I242" s="122"/>
      <c r="J242" s="122"/>
      <c r="K242" s="125" t="s">
        <v>1186</v>
      </c>
      <c r="L242" s="243">
        <v>1206170102.1070001</v>
      </c>
      <c r="M242" s="126" t="s">
        <v>1245</v>
      </c>
      <c r="N242" s="261">
        <f t="shared" si="3"/>
        <v>-170350698.47999999</v>
      </c>
      <c r="O242">
        <v>-436016280.27999997</v>
      </c>
      <c r="P242">
        <v>-12306678.34</v>
      </c>
      <c r="Q242">
        <v>-23436453.48</v>
      </c>
      <c r="R242">
        <v>-35211449.969999999</v>
      </c>
      <c r="S242">
        <v>-48377469.079999998</v>
      </c>
      <c r="T242">
        <v>-69101805.959999993</v>
      </c>
      <c r="U242">
        <v>-36944200.049999997</v>
      </c>
      <c r="V242">
        <v>-20977418.629999999</v>
      </c>
      <c r="W242">
        <v>-30688078.670000002</v>
      </c>
      <c r="X242">
        <v>-12521966.060000001</v>
      </c>
      <c r="Y242">
        <v>-19903075.850000001</v>
      </c>
      <c r="Z242">
        <v>-10769166</v>
      </c>
      <c r="AA242">
        <v>-170350698.47999999</v>
      </c>
      <c r="AB242">
        <v>-10960111.890000001</v>
      </c>
      <c r="AC242">
        <v>-18749823.559999999</v>
      </c>
      <c r="AD242">
        <v>-15800446.9</v>
      </c>
      <c r="AE242">
        <v>-10437941.76</v>
      </c>
      <c r="AF242">
        <v>-12961082.08</v>
      </c>
      <c r="AG242">
        <v>-7269903.0499999998</v>
      </c>
      <c r="AH242">
        <v>-1696577</v>
      </c>
      <c r="AI242">
        <v>-770250613.35000002</v>
      </c>
      <c r="AJ242">
        <v>-9624793.2599999998</v>
      </c>
      <c r="AK242">
        <v>-35668728.840000004</v>
      </c>
      <c r="AL242">
        <v>-19401655.559999999</v>
      </c>
      <c r="AM242">
        <v>-45210941.700000003</v>
      </c>
      <c r="AN242">
        <v>-12836176.640000001</v>
      </c>
      <c r="AO242">
        <v>-45056164.350000001</v>
      </c>
      <c r="AP242">
        <v>-19747592.670000002</v>
      </c>
      <c r="AQ242">
        <v>-20375566.379999999</v>
      </c>
      <c r="AR242">
        <v>-7735442.1900000004</v>
      </c>
      <c r="AS242">
        <v>-61325053.460000001</v>
      </c>
      <c r="AT242">
        <v>-19459670.579999998</v>
      </c>
      <c r="AU242">
        <v>-19619142.329999998</v>
      </c>
      <c r="AV242">
        <v>-5348121.17</v>
      </c>
      <c r="AW242">
        <v>-290205125.18000001</v>
      </c>
      <c r="AX242">
        <v>-9951926.3300000001</v>
      </c>
      <c r="AY242">
        <v>-17523131.93</v>
      </c>
      <c r="AZ242">
        <v>-38925906.100000001</v>
      </c>
      <c r="BA242">
        <v>-17533193.120000001</v>
      </c>
      <c r="BB242">
        <v>-21739389.75</v>
      </c>
      <c r="BC242">
        <v>-12678689.449999999</v>
      </c>
      <c r="BD242">
        <v>-45812843</v>
      </c>
      <c r="BE242">
        <v>-11716776.779999999</v>
      </c>
      <c r="BF242">
        <v>-3513766.57</v>
      </c>
      <c r="BG242">
        <v>-4168933.12</v>
      </c>
      <c r="BH242">
        <v>-7633612.6399999997</v>
      </c>
      <c r="BI242">
        <v>-306548521.56999999</v>
      </c>
      <c r="BJ242">
        <v>-39241221.920000002</v>
      </c>
      <c r="BK242">
        <v>-13398097.539999999</v>
      </c>
      <c r="BL242">
        <v>-75230023.390000001</v>
      </c>
      <c r="BM242">
        <v>-6174907</v>
      </c>
      <c r="BN242">
        <v>-27766222.16</v>
      </c>
      <c r="BO242">
        <v>-27273906.170000002</v>
      </c>
      <c r="BP242">
        <v>-16385032.01</v>
      </c>
    </row>
    <row r="243" spans="1:68" ht="26.25">
      <c r="A243" s="121">
        <v>1</v>
      </c>
      <c r="B243" s="122" t="s">
        <v>903</v>
      </c>
      <c r="C243" s="123" t="s">
        <v>905</v>
      </c>
      <c r="D243" s="123">
        <v>1.2</v>
      </c>
      <c r="E243" s="124" t="s">
        <v>1073</v>
      </c>
      <c r="F243" s="122"/>
      <c r="G243" s="312"/>
      <c r="H243" s="122">
        <v>6</v>
      </c>
      <c r="I243" s="122"/>
      <c r="J243" s="122"/>
      <c r="K243" s="125" t="s">
        <v>1186</v>
      </c>
      <c r="L243" s="243">
        <v>1206170102.108</v>
      </c>
      <c r="M243" s="126" t="s">
        <v>1246</v>
      </c>
      <c r="N243" s="261">
        <f t="shared" si="3"/>
        <v>-7240259.2199999997</v>
      </c>
      <c r="O243">
        <v>-32832473.27</v>
      </c>
      <c r="P243">
        <v>-2097444.11</v>
      </c>
      <c r="Q243">
        <v>-2971187.44</v>
      </c>
      <c r="R243">
        <v>-3814303.88</v>
      </c>
      <c r="S243">
        <v>-3166064.5</v>
      </c>
      <c r="T243">
        <v>-1642797.21</v>
      </c>
      <c r="U243">
        <v>-4838757.8099999996</v>
      </c>
      <c r="V243">
        <v>-1817483.82</v>
      </c>
      <c r="W243">
        <v>-2060219</v>
      </c>
      <c r="X243">
        <v>-2460246.89</v>
      </c>
      <c r="Y243">
        <v>-2911468.91</v>
      </c>
      <c r="Z243">
        <v>-2856922</v>
      </c>
      <c r="AA243">
        <v>-7240259.2199999997</v>
      </c>
      <c r="AB243">
        <v>-1875816.42</v>
      </c>
      <c r="AC243">
        <v>-2867848.62</v>
      </c>
      <c r="AD243">
        <v>-2431323.0099999998</v>
      </c>
      <c r="AE243">
        <v>-2329370.9500000002</v>
      </c>
      <c r="AF243">
        <v>-602880.74</v>
      </c>
      <c r="AG243">
        <v>-1485247.82</v>
      </c>
      <c r="AH243">
        <v>-698144</v>
      </c>
      <c r="AI243">
        <v>-43461593.890000001</v>
      </c>
      <c r="AJ243">
        <v>-2000514.36</v>
      </c>
      <c r="AK243">
        <v>-3252412.57</v>
      </c>
      <c r="AL243">
        <v>-2994093.44</v>
      </c>
      <c r="AM243">
        <v>-3355448.79</v>
      </c>
      <c r="AN243">
        <v>-1668113.82</v>
      </c>
      <c r="AO243">
        <v>-6748107.2400000002</v>
      </c>
      <c r="AP243">
        <v>-3228911.28</v>
      </c>
      <c r="AQ243">
        <v>-2811477.28</v>
      </c>
      <c r="AR243">
        <v>-2105211.94</v>
      </c>
      <c r="AS243">
        <v>-4815761.4400000004</v>
      </c>
      <c r="AT243">
        <v>-2963103.4</v>
      </c>
      <c r="AU243">
        <v>-3190211.44</v>
      </c>
      <c r="AV243">
        <v>-1461838.8</v>
      </c>
      <c r="AW243">
        <v>-16543190.310000001</v>
      </c>
      <c r="AX243">
        <v>-1419294.93</v>
      </c>
      <c r="AY243">
        <v>-1820737.11</v>
      </c>
      <c r="AZ243">
        <v>-2693192.86</v>
      </c>
      <c r="BA243">
        <v>-2880155.76</v>
      </c>
      <c r="BB243">
        <v>-4537827.26</v>
      </c>
      <c r="BC243">
        <v>-2007721.29</v>
      </c>
      <c r="BD243">
        <v>-7614470.5199999996</v>
      </c>
      <c r="BE243">
        <v>-4455825.34</v>
      </c>
      <c r="BF243">
        <v>-1312900.47</v>
      </c>
      <c r="BG243">
        <v>-1118818.49</v>
      </c>
      <c r="BH243">
        <v>-825375.29</v>
      </c>
      <c r="BI243">
        <v>-11426664.9</v>
      </c>
      <c r="BJ243">
        <v>-3838267.67</v>
      </c>
      <c r="BK243">
        <v>-2383984.4500000002</v>
      </c>
      <c r="BL243">
        <v>-6040792.7199999997</v>
      </c>
      <c r="BM243">
        <v>-1603083.78</v>
      </c>
      <c r="BN243">
        <v>-3174775.39</v>
      </c>
      <c r="BO243">
        <v>-3884906.67</v>
      </c>
      <c r="BP243">
        <v>-1579063.83</v>
      </c>
    </row>
    <row r="244" spans="1:68" ht="26.25">
      <c r="A244" s="121">
        <v>1</v>
      </c>
      <c r="B244" s="122" t="s">
        <v>903</v>
      </c>
      <c r="C244" s="123" t="s">
        <v>905</v>
      </c>
      <c r="D244" s="123">
        <v>1.2</v>
      </c>
      <c r="E244" s="124" t="s">
        <v>1073</v>
      </c>
      <c r="F244" s="122"/>
      <c r="G244" s="312"/>
      <c r="H244" s="122">
        <v>6</v>
      </c>
      <c r="I244" s="122"/>
      <c r="J244" s="122"/>
      <c r="K244" s="125" t="s">
        <v>1186</v>
      </c>
      <c r="L244" s="243">
        <v>1206170102.109</v>
      </c>
      <c r="M244" s="126" t="s">
        <v>1247</v>
      </c>
      <c r="N244" s="261">
        <f t="shared" si="3"/>
        <v>-518173.17</v>
      </c>
      <c r="O244">
        <v>-7947487.7300000004</v>
      </c>
      <c r="P244">
        <v>-627672.56000000006</v>
      </c>
      <c r="Q244">
        <v>-3395923.08</v>
      </c>
      <c r="R244">
        <v>-3581925.3</v>
      </c>
      <c r="S244">
        <v>-6825287.2199999997</v>
      </c>
      <c r="T244">
        <v>-2450291</v>
      </c>
      <c r="U244">
        <v>-1522917.92</v>
      </c>
      <c r="V244">
        <v>-1337541.22</v>
      </c>
      <c r="W244">
        <v>-900639.83</v>
      </c>
      <c r="X244">
        <v>-1322533.78</v>
      </c>
      <c r="Y244">
        <v>-1504075.34</v>
      </c>
      <c r="Z244">
        <v>-1674977.33</v>
      </c>
      <c r="AA244">
        <v>-518173.17</v>
      </c>
      <c r="AB244">
        <v>-1649285.93</v>
      </c>
      <c r="AC244">
        <v>-1049849.45</v>
      </c>
      <c r="AD244">
        <v>-478246.31</v>
      </c>
      <c r="AE244">
        <v>-3994072.77</v>
      </c>
      <c r="AF244">
        <v>-1598494.68</v>
      </c>
      <c r="AG244">
        <v>-470734.55</v>
      </c>
      <c r="AH244">
        <v>-138269</v>
      </c>
      <c r="AI244">
        <v>-22291761.050000001</v>
      </c>
      <c r="AJ244">
        <v>-527143.06000000006</v>
      </c>
      <c r="AK244">
        <v>-1034945.6</v>
      </c>
      <c r="AL244">
        <v>-1655231.06</v>
      </c>
      <c r="AM244">
        <v>-2717731.1</v>
      </c>
      <c r="AN244">
        <v>-1023728.03</v>
      </c>
      <c r="AO244">
        <v>-3814809.52</v>
      </c>
      <c r="AP244">
        <v>-2292830.61</v>
      </c>
      <c r="AQ244">
        <v>-1398326.7</v>
      </c>
      <c r="AR244">
        <v>-1790410.35</v>
      </c>
      <c r="AS244">
        <v>-3137949.6</v>
      </c>
      <c r="AT244">
        <v>-1361355.51</v>
      </c>
      <c r="AU244">
        <v>-1625357.54</v>
      </c>
      <c r="AV244">
        <v>-303410.78000000003</v>
      </c>
      <c r="AW244">
        <v>-10271725.98</v>
      </c>
      <c r="AX244">
        <v>-1767942.76</v>
      </c>
      <c r="AY244">
        <v>-1620890.76</v>
      </c>
      <c r="AZ244">
        <v>-1069334.1299999999</v>
      </c>
      <c r="BA244">
        <v>-2433126.63</v>
      </c>
      <c r="BB244">
        <v>-5880175.2199999997</v>
      </c>
      <c r="BC244">
        <v>-918010.64</v>
      </c>
      <c r="BD244">
        <v>-1975215.61</v>
      </c>
      <c r="BE244">
        <v>-1398126.11</v>
      </c>
      <c r="BF244">
        <v>-308007.06</v>
      </c>
      <c r="BG244">
        <v>-268997.3</v>
      </c>
      <c r="BH244">
        <v>-198173</v>
      </c>
      <c r="BI244">
        <v>-6180710.2800000003</v>
      </c>
      <c r="BJ244">
        <v>-2714953.75</v>
      </c>
      <c r="BK244">
        <v>-1032517.04</v>
      </c>
      <c r="BL244">
        <v>-4706460.18</v>
      </c>
      <c r="BM244">
        <v>-877699.72</v>
      </c>
      <c r="BN244">
        <v>-1861436.94</v>
      </c>
      <c r="BO244">
        <v>-4995626.67</v>
      </c>
      <c r="BP244">
        <v>-1590754.72</v>
      </c>
    </row>
    <row r="245" spans="1:68" ht="26.25">
      <c r="A245" s="121">
        <v>1</v>
      </c>
      <c r="B245" s="122" t="s">
        <v>903</v>
      </c>
      <c r="C245" s="123" t="s">
        <v>905</v>
      </c>
      <c r="D245" s="123">
        <v>1.2</v>
      </c>
      <c r="E245" s="124" t="s">
        <v>1073</v>
      </c>
      <c r="F245" s="122"/>
      <c r="G245" s="312"/>
      <c r="H245" s="122">
        <v>6</v>
      </c>
      <c r="I245" s="122"/>
      <c r="J245" s="122"/>
      <c r="K245" s="125" t="s">
        <v>1186</v>
      </c>
      <c r="L245" s="243">
        <v>1206170102.1099999</v>
      </c>
      <c r="M245" s="126" t="s">
        <v>1248</v>
      </c>
      <c r="N245" s="261">
        <f t="shared" si="3"/>
        <v>-1590296.5</v>
      </c>
      <c r="O245">
        <v>-67196.899999999994</v>
      </c>
      <c r="P245">
        <v>-253378</v>
      </c>
      <c r="Q245">
        <v>-49899</v>
      </c>
      <c r="R245">
        <v>-949006.52</v>
      </c>
      <c r="S245">
        <v>-214961.18</v>
      </c>
      <c r="T245">
        <v>-497154.76</v>
      </c>
      <c r="U245">
        <v>-326217</v>
      </c>
      <c r="V245">
        <v>-6166.42</v>
      </c>
      <c r="W245">
        <v>-490073.5</v>
      </c>
      <c r="X245">
        <v>-4499</v>
      </c>
      <c r="AA245">
        <v>-1590296.5</v>
      </c>
      <c r="AB245">
        <v>-41140.639999999999</v>
      </c>
      <c r="AC245">
        <v>-125311.46</v>
      </c>
      <c r="AD245">
        <v>-293539.06</v>
      </c>
      <c r="AF245">
        <v>-133097.38</v>
      </c>
      <c r="AH245">
        <v>-21628</v>
      </c>
      <c r="AI245">
        <v>-12077831.43</v>
      </c>
      <c r="AJ245">
        <v>-37482.57</v>
      </c>
      <c r="AK245">
        <v>-66217.919999999998</v>
      </c>
      <c r="AL245">
        <v>-52843</v>
      </c>
      <c r="AM245">
        <v>-1223991</v>
      </c>
      <c r="AN245">
        <v>-96244</v>
      </c>
      <c r="AO245">
        <v>-74291.08</v>
      </c>
      <c r="AP245">
        <v>-183095.33</v>
      </c>
      <c r="AQ245">
        <v>-7489</v>
      </c>
      <c r="AR245">
        <v>-27212</v>
      </c>
      <c r="AS245">
        <v>-7199</v>
      </c>
      <c r="AT245">
        <v>-102920.67</v>
      </c>
      <c r="AV245">
        <v>-27296</v>
      </c>
      <c r="AW245">
        <v>-2470109.77</v>
      </c>
      <c r="AY245">
        <v>-98175.67</v>
      </c>
      <c r="BA245">
        <v>-205954.5</v>
      </c>
      <c r="BC245">
        <v>-304822.46000000002</v>
      </c>
      <c r="BD245">
        <v>-362212.82</v>
      </c>
      <c r="BE245">
        <v>-607393.5</v>
      </c>
      <c r="BG245">
        <v>-34366.29</v>
      </c>
      <c r="BI245">
        <v>-445713.17</v>
      </c>
      <c r="BJ245">
        <v>-3045944</v>
      </c>
      <c r="BK245">
        <v>-655241</v>
      </c>
      <c r="BL245">
        <v>-2649889.75</v>
      </c>
      <c r="BM245">
        <v>-404565</v>
      </c>
      <c r="BO245">
        <v>-600430.6</v>
      </c>
      <c r="BP245">
        <v>-262341.89</v>
      </c>
    </row>
    <row r="246" spans="1:68" ht="26.25">
      <c r="A246" s="121">
        <v>1</v>
      </c>
      <c r="B246" s="122" t="s">
        <v>903</v>
      </c>
      <c r="C246" s="123" t="s">
        <v>905</v>
      </c>
      <c r="D246" s="123">
        <v>1.2</v>
      </c>
      <c r="E246" s="124" t="s">
        <v>952</v>
      </c>
      <c r="F246" s="122"/>
      <c r="G246" s="312"/>
      <c r="H246" s="122">
        <v>6</v>
      </c>
      <c r="I246" s="122"/>
      <c r="J246" s="122"/>
      <c r="K246" s="125" t="s">
        <v>1186</v>
      </c>
      <c r="L246" s="242">
        <v>1206180101.1010001</v>
      </c>
      <c r="M246" s="127" t="s">
        <v>1249</v>
      </c>
      <c r="N246" s="261">
        <f t="shared" si="3"/>
        <v>38666986.579999998</v>
      </c>
      <c r="AA246">
        <v>38666986.579999998</v>
      </c>
    </row>
    <row r="247" spans="1:68" ht="26.25">
      <c r="A247" s="121">
        <v>1</v>
      </c>
      <c r="B247" s="122" t="s">
        <v>903</v>
      </c>
      <c r="C247" s="123" t="s">
        <v>905</v>
      </c>
      <c r="D247" s="123">
        <v>1.2</v>
      </c>
      <c r="E247" s="124" t="s">
        <v>1073</v>
      </c>
      <c r="F247" s="122"/>
      <c r="G247" s="312"/>
      <c r="H247" s="122">
        <v>6</v>
      </c>
      <c r="I247" s="122"/>
      <c r="J247" s="122"/>
      <c r="K247" s="125" t="s">
        <v>1186</v>
      </c>
      <c r="L247" s="242">
        <v>1206180102.1010001</v>
      </c>
      <c r="M247" s="126" t="s">
        <v>1250</v>
      </c>
      <c r="N247" s="261">
        <f t="shared" si="3"/>
        <v>-38666748.579999998</v>
      </c>
      <c r="AA247">
        <v>-38666748.579999998</v>
      </c>
    </row>
    <row r="248" spans="1:68" ht="26.25">
      <c r="A248" s="121">
        <v>1</v>
      </c>
      <c r="B248" s="122" t="s">
        <v>903</v>
      </c>
      <c r="C248" s="123" t="s">
        <v>905</v>
      </c>
      <c r="D248" s="123">
        <v>1.2</v>
      </c>
      <c r="E248" s="124" t="s">
        <v>952</v>
      </c>
      <c r="F248" s="122"/>
      <c r="G248" s="312"/>
      <c r="H248" s="122">
        <v>6</v>
      </c>
      <c r="I248" s="122"/>
      <c r="J248" s="122"/>
      <c r="K248" s="125" t="s">
        <v>1251</v>
      </c>
      <c r="L248" s="243">
        <v>1209010101.1010001</v>
      </c>
      <c r="M248" s="126" t="s">
        <v>1252</v>
      </c>
      <c r="N248" s="261">
        <f t="shared" si="3"/>
        <v>658000</v>
      </c>
      <c r="O248">
        <v>709200</v>
      </c>
      <c r="Q248">
        <v>60000</v>
      </c>
      <c r="R248">
        <v>70000</v>
      </c>
      <c r="V248">
        <v>40000</v>
      </c>
      <c r="X248">
        <v>20500</v>
      </c>
      <c r="AA248">
        <v>658000</v>
      </c>
      <c r="AL248">
        <v>535000</v>
      </c>
      <c r="BD248">
        <v>65000</v>
      </c>
      <c r="BE248">
        <v>592470</v>
      </c>
      <c r="BM248">
        <v>150000</v>
      </c>
    </row>
    <row r="249" spans="1:68" ht="26.25">
      <c r="A249" s="121">
        <v>1</v>
      </c>
      <c r="B249" s="122" t="s">
        <v>903</v>
      </c>
      <c r="C249" s="123" t="s">
        <v>905</v>
      </c>
      <c r="D249" s="123">
        <v>1.2</v>
      </c>
      <c r="E249" s="124" t="s">
        <v>952</v>
      </c>
      <c r="F249" s="122"/>
      <c r="G249" s="312"/>
      <c r="H249" s="122">
        <v>6</v>
      </c>
      <c r="I249" s="122"/>
      <c r="J249" s="122"/>
      <c r="K249" s="125" t="s">
        <v>1251</v>
      </c>
      <c r="L249" s="243">
        <v>1209010102.1010001</v>
      </c>
      <c r="M249" s="126" t="s">
        <v>1253</v>
      </c>
      <c r="N249" s="261">
        <f t="shared" si="3"/>
        <v>0</v>
      </c>
    </row>
    <row r="250" spans="1:68" ht="26.25">
      <c r="A250" s="121">
        <v>1</v>
      </c>
      <c r="B250" s="122" t="s">
        <v>903</v>
      </c>
      <c r="C250" s="123" t="s">
        <v>905</v>
      </c>
      <c r="D250" s="123">
        <v>1.2</v>
      </c>
      <c r="E250" s="124" t="s">
        <v>1073</v>
      </c>
      <c r="F250" s="122"/>
      <c r="G250" s="312"/>
      <c r="H250" s="122">
        <v>6</v>
      </c>
      <c r="I250" s="122"/>
      <c r="J250" s="122"/>
      <c r="K250" s="125" t="s">
        <v>1251</v>
      </c>
      <c r="L250" s="243">
        <v>1209010103.1010001</v>
      </c>
      <c r="M250" s="126" t="s">
        <v>1254</v>
      </c>
      <c r="N250" s="261">
        <f t="shared" si="3"/>
        <v>-222194.07</v>
      </c>
      <c r="O250">
        <v>-709199.1</v>
      </c>
      <c r="Q250">
        <v>-59999</v>
      </c>
      <c r="R250">
        <v>-69999</v>
      </c>
      <c r="V250">
        <v>-39999</v>
      </c>
      <c r="X250">
        <v>-20499</v>
      </c>
      <c r="AA250">
        <v>-222194.07</v>
      </c>
      <c r="AL250">
        <v>-534994</v>
      </c>
      <c r="BD250">
        <v>-64999</v>
      </c>
      <c r="BE250">
        <v>-592463</v>
      </c>
      <c r="BM250">
        <v>-149998</v>
      </c>
    </row>
    <row r="251" spans="1:68" ht="26.25">
      <c r="A251" s="121">
        <v>1</v>
      </c>
      <c r="B251" s="122" t="s">
        <v>903</v>
      </c>
      <c r="C251" s="123" t="s">
        <v>905</v>
      </c>
      <c r="D251" s="123">
        <v>1.2</v>
      </c>
      <c r="E251" s="124" t="s">
        <v>952</v>
      </c>
      <c r="F251" s="122"/>
      <c r="G251" s="312"/>
      <c r="H251" s="122">
        <v>6</v>
      </c>
      <c r="I251" s="122"/>
      <c r="J251" s="122"/>
      <c r="K251" s="125" t="s">
        <v>1251</v>
      </c>
      <c r="L251" s="243">
        <v>1209030101.1010001</v>
      </c>
      <c r="M251" s="126" t="s">
        <v>1255</v>
      </c>
      <c r="N251" s="261">
        <f t="shared" si="3"/>
        <v>505510</v>
      </c>
      <c r="Q251">
        <v>199000</v>
      </c>
      <c r="U251">
        <v>314998</v>
      </c>
      <c r="X251">
        <v>199000</v>
      </c>
      <c r="Y251">
        <v>197100</v>
      </c>
      <c r="Z251">
        <v>1096730</v>
      </c>
      <c r="AA251">
        <v>505510</v>
      </c>
      <c r="AB251">
        <v>96000</v>
      </c>
      <c r="AC251">
        <v>109390</v>
      </c>
      <c r="AD251">
        <v>96000</v>
      </c>
      <c r="AG251">
        <v>571370</v>
      </c>
      <c r="AH251">
        <v>97200</v>
      </c>
      <c r="AJ251">
        <v>58000</v>
      </c>
      <c r="AK251">
        <v>153000</v>
      </c>
      <c r="AL251">
        <v>620121</v>
      </c>
      <c r="AN251">
        <v>315820</v>
      </c>
      <c r="AO251">
        <v>208820</v>
      </c>
      <c r="AR251">
        <v>95000</v>
      </c>
      <c r="AV251">
        <v>36380</v>
      </c>
      <c r="AX251">
        <v>797089</v>
      </c>
      <c r="AY251">
        <v>80000</v>
      </c>
      <c r="BD251">
        <v>364940</v>
      </c>
      <c r="BE251">
        <v>99500</v>
      </c>
      <c r="BF251">
        <v>29960</v>
      </c>
      <c r="BG251">
        <v>28000</v>
      </c>
      <c r="BJ251">
        <v>30000</v>
      </c>
      <c r="BL251">
        <v>150000</v>
      </c>
      <c r="BN251">
        <v>155000</v>
      </c>
      <c r="BO251">
        <v>490900</v>
      </c>
      <c r="BP251">
        <v>156000</v>
      </c>
    </row>
    <row r="252" spans="1:68" ht="26.25">
      <c r="A252" s="121">
        <v>1</v>
      </c>
      <c r="B252" s="122" t="s">
        <v>903</v>
      </c>
      <c r="C252" s="123" t="s">
        <v>905</v>
      </c>
      <c r="D252" s="123">
        <v>1.2</v>
      </c>
      <c r="E252" s="124" t="s">
        <v>952</v>
      </c>
      <c r="F252" s="122"/>
      <c r="G252" s="312"/>
      <c r="H252" s="122">
        <v>6</v>
      </c>
      <c r="I252" s="122"/>
      <c r="J252" s="122"/>
      <c r="K252" s="125" t="s">
        <v>1251</v>
      </c>
      <c r="L252" s="243">
        <v>1209030101.1040001</v>
      </c>
      <c r="M252" s="126" t="s">
        <v>1256</v>
      </c>
      <c r="N252" s="261">
        <f t="shared" si="3"/>
        <v>0</v>
      </c>
      <c r="P252">
        <v>337600</v>
      </c>
      <c r="Q252">
        <v>134000</v>
      </c>
      <c r="R252">
        <v>134000</v>
      </c>
      <c r="T252">
        <v>208900</v>
      </c>
      <c r="U252">
        <v>134000</v>
      </c>
      <c r="V252">
        <v>134000</v>
      </c>
      <c r="W252">
        <v>169260</v>
      </c>
      <c r="Y252">
        <v>232922</v>
      </c>
      <c r="BL252">
        <v>62060</v>
      </c>
    </row>
    <row r="253" spans="1:68" ht="26.25">
      <c r="A253" s="121">
        <v>1</v>
      </c>
      <c r="B253" s="122" t="s">
        <v>903</v>
      </c>
      <c r="C253" s="123" t="s">
        <v>905</v>
      </c>
      <c r="D253" s="123">
        <v>1.2</v>
      </c>
      <c r="E253" s="124" t="s">
        <v>1073</v>
      </c>
      <c r="F253" s="122"/>
      <c r="G253" s="312"/>
      <c r="H253" s="122">
        <v>6</v>
      </c>
      <c r="I253" s="122"/>
      <c r="J253" s="122"/>
      <c r="K253" s="125" t="s">
        <v>1251</v>
      </c>
      <c r="L253" s="243">
        <v>1209030102.1010001</v>
      </c>
      <c r="M253" s="126" t="s">
        <v>1257</v>
      </c>
      <c r="N253" s="261">
        <f t="shared" si="3"/>
        <v>-358895.96</v>
      </c>
      <c r="Q253">
        <v>-132666.67000000001</v>
      </c>
      <c r="U253">
        <v>-263403.25</v>
      </c>
      <c r="X253">
        <v>-143722.28</v>
      </c>
      <c r="Y253">
        <v>-197098</v>
      </c>
      <c r="Z253">
        <v>-538373.43999999994</v>
      </c>
      <c r="AA253">
        <v>-358895.96</v>
      </c>
      <c r="AB253">
        <v>-94027.4</v>
      </c>
      <c r="AC253">
        <v>-109388</v>
      </c>
      <c r="AD253">
        <v>-95999</v>
      </c>
      <c r="AG253">
        <v>-505305.54</v>
      </c>
      <c r="AH253">
        <v>-57432</v>
      </c>
      <c r="AJ253">
        <v>-57998.99</v>
      </c>
      <c r="AK253">
        <v>-27984.34</v>
      </c>
      <c r="AL253">
        <v>-493527.33</v>
      </c>
      <c r="AN253">
        <v>-246748</v>
      </c>
      <c r="AO253">
        <v>-179452.44</v>
      </c>
      <c r="AR253">
        <v>-31666.67</v>
      </c>
      <c r="AV253">
        <v>-36379</v>
      </c>
      <c r="AX253">
        <v>-651669.62</v>
      </c>
      <c r="AY253">
        <v>-79999</v>
      </c>
      <c r="BD253">
        <v>-364937.16</v>
      </c>
      <c r="BE253">
        <v>-85680.56</v>
      </c>
      <c r="BF253">
        <v>-29959</v>
      </c>
      <c r="BG253">
        <v>-27999</v>
      </c>
      <c r="BJ253">
        <v>-15833.33</v>
      </c>
      <c r="BL253">
        <v>-149999</v>
      </c>
      <c r="BN253">
        <v>-154998</v>
      </c>
      <c r="BO253">
        <v>-342096</v>
      </c>
      <c r="BP253">
        <v>-155997</v>
      </c>
    </row>
    <row r="254" spans="1:68" ht="26.25">
      <c r="A254" s="121">
        <v>1</v>
      </c>
      <c r="B254" s="122" t="s">
        <v>903</v>
      </c>
      <c r="C254" s="123" t="s">
        <v>905</v>
      </c>
      <c r="D254" s="123">
        <v>1.2</v>
      </c>
      <c r="E254" s="124" t="s">
        <v>1073</v>
      </c>
      <c r="F254" s="122"/>
      <c r="G254" s="312"/>
      <c r="H254" s="122">
        <v>6</v>
      </c>
      <c r="I254" s="122"/>
      <c r="J254" s="122"/>
      <c r="K254" s="125" t="s">
        <v>1251</v>
      </c>
      <c r="L254" s="243">
        <v>1209030102.1029999</v>
      </c>
      <c r="M254" s="126" t="s">
        <v>1258</v>
      </c>
      <c r="N254" s="261">
        <f t="shared" si="3"/>
        <v>0</v>
      </c>
      <c r="P254">
        <v>-179688.89</v>
      </c>
      <c r="Q254">
        <v>-133998</v>
      </c>
      <c r="R254">
        <v>-133998</v>
      </c>
      <c r="T254">
        <v>-208897</v>
      </c>
      <c r="U254">
        <v>-133998</v>
      </c>
      <c r="V254">
        <v>-133998</v>
      </c>
      <c r="W254">
        <v>-169256</v>
      </c>
      <c r="Y254">
        <v>-217434.67</v>
      </c>
      <c r="BL254">
        <v>-62058</v>
      </c>
    </row>
    <row r="255" spans="1:68" ht="26.25">
      <c r="A255" s="121">
        <v>1</v>
      </c>
      <c r="B255" s="122" t="s">
        <v>903</v>
      </c>
      <c r="C255" s="123" t="s">
        <v>905</v>
      </c>
      <c r="D255" s="123">
        <v>1.2</v>
      </c>
      <c r="E255" s="124" t="s">
        <v>952</v>
      </c>
      <c r="F255" s="122"/>
      <c r="G255" s="312"/>
      <c r="H255" s="122">
        <v>6</v>
      </c>
      <c r="I255" s="122"/>
      <c r="J255" s="122"/>
      <c r="K255" s="125" t="s">
        <v>1130</v>
      </c>
      <c r="L255" s="242">
        <v>1211010101.1010001</v>
      </c>
      <c r="M255" s="127" t="s">
        <v>1259</v>
      </c>
      <c r="N255" s="261">
        <f t="shared" si="3"/>
        <v>0</v>
      </c>
      <c r="AI255">
        <v>600225791.71000004</v>
      </c>
      <c r="AK255">
        <v>263120</v>
      </c>
      <c r="AT255">
        <v>4108440</v>
      </c>
      <c r="AW255">
        <v>4587943.4400000004</v>
      </c>
      <c r="AY255">
        <v>2558400</v>
      </c>
      <c r="BE255">
        <v>686400</v>
      </c>
      <c r="BF255">
        <v>780640</v>
      </c>
      <c r="BI255">
        <v>243501875</v>
      </c>
    </row>
    <row r="256" spans="1:68" ht="26.25">
      <c r="A256" s="121">
        <v>1</v>
      </c>
      <c r="B256" s="122" t="s">
        <v>903</v>
      </c>
      <c r="C256" s="123" t="s">
        <v>905</v>
      </c>
      <c r="D256" s="123">
        <v>1.2</v>
      </c>
      <c r="E256" s="124" t="s">
        <v>952</v>
      </c>
      <c r="F256" s="122"/>
      <c r="G256" s="312"/>
      <c r="H256" s="122">
        <v>6</v>
      </c>
      <c r="I256" s="122"/>
      <c r="J256" s="122"/>
      <c r="K256" s="125" t="s">
        <v>1130</v>
      </c>
      <c r="L256" s="242">
        <v>1211010102.1010001</v>
      </c>
      <c r="M256" s="127" t="s">
        <v>1260</v>
      </c>
      <c r="N256" s="261">
        <f t="shared" si="3"/>
        <v>0</v>
      </c>
      <c r="AW256">
        <v>0</v>
      </c>
    </row>
    <row r="257" spans="1:67" ht="26.25">
      <c r="A257" s="121">
        <v>1</v>
      </c>
      <c r="B257" s="122" t="s">
        <v>903</v>
      </c>
      <c r="C257" s="123" t="s">
        <v>905</v>
      </c>
      <c r="D257" s="123">
        <v>1.2</v>
      </c>
      <c r="E257" s="124" t="s">
        <v>952</v>
      </c>
      <c r="F257" s="122"/>
      <c r="G257" s="312"/>
      <c r="H257" s="122">
        <v>6</v>
      </c>
      <c r="I257" s="122"/>
      <c r="J257" s="122"/>
      <c r="K257" s="125" t="s">
        <v>1130</v>
      </c>
      <c r="L257" s="243">
        <v>1211010103.1010001</v>
      </c>
      <c r="M257" s="126" t="s">
        <v>1261</v>
      </c>
      <c r="N257" s="261">
        <f t="shared" si="3"/>
        <v>0</v>
      </c>
      <c r="O257">
        <v>24050850</v>
      </c>
      <c r="P257">
        <v>0</v>
      </c>
      <c r="Q257">
        <v>2286432</v>
      </c>
      <c r="AL257">
        <v>5575400</v>
      </c>
      <c r="BC257">
        <v>1633000</v>
      </c>
      <c r="BI257">
        <v>33264000</v>
      </c>
      <c r="BO257">
        <v>360719.44</v>
      </c>
    </row>
    <row r="258" spans="1:67" ht="26.25">
      <c r="A258" s="121">
        <v>2</v>
      </c>
      <c r="B258" s="122" t="s">
        <v>909</v>
      </c>
      <c r="C258" s="123" t="s">
        <v>910</v>
      </c>
      <c r="D258" s="123">
        <v>2.1</v>
      </c>
      <c r="E258" s="124" t="s">
        <v>1073</v>
      </c>
      <c r="F258" s="122"/>
      <c r="G258" s="312"/>
      <c r="H258" s="122" t="s">
        <v>937</v>
      </c>
      <c r="I258" s="122"/>
      <c r="J258" s="122"/>
      <c r="K258" s="125" t="s">
        <v>1262</v>
      </c>
      <c r="L258" s="242">
        <v>2101010101.102</v>
      </c>
      <c r="M258" s="127" t="s">
        <v>1263</v>
      </c>
      <c r="N258" s="261">
        <f t="shared" si="3"/>
        <v>0</v>
      </c>
      <c r="AZ258">
        <v>45940</v>
      </c>
      <c r="BC258">
        <v>5400</v>
      </c>
    </row>
    <row r="259" spans="1:67" ht="26.25">
      <c r="A259" s="121">
        <v>2</v>
      </c>
      <c r="B259" s="122" t="s">
        <v>909</v>
      </c>
      <c r="C259" s="123" t="s">
        <v>910</v>
      </c>
      <c r="D259" s="123">
        <v>2.1</v>
      </c>
      <c r="E259" s="124" t="s">
        <v>1073</v>
      </c>
      <c r="F259" s="122"/>
      <c r="G259" s="312" t="s">
        <v>945</v>
      </c>
      <c r="H259" s="122">
        <v>7.1</v>
      </c>
      <c r="I259" s="122" t="s">
        <v>945</v>
      </c>
      <c r="J259" s="122"/>
      <c r="K259" s="125" t="s">
        <v>1262</v>
      </c>
      <c r="L259" s="242">
        <v>2101010102.102</v>
      </c>
      <c r="M259" s="127" t="s">
        <v>1264</v>
      </c>
      <c r="N259" s="261">
        <f t="shared" si="3"/>
        <v>0</v>
      </c>
      <c r="AI259">
        <v>84891964.290000007</v>
      </c>
      <c r="AM259">
        <v>0</v>
      </c>
      <c r="AW259">
        <v>48491590.810000002</v>
      </c>
      <c r="BI259">
        <v>18578124.129999999</v>
      </c>
    </row>
    <row r="260" spans="1:67" ht="26.25">
      <c r="A260" s="121">
        <v>2</v>
      </c>
      <c r="B260" s="122" t="s">
        <v>909</v>
      </c>
      <c r="C260" s="123" t="s">
        <v>910</v>
      </c>
      <c r="D260" s="123">
        <v>2.1</v>
      </c>
      <c r="E260" s="124" t="s">
        <v>1073</v>
      </c>
      <c r="F260" s="122"/>
      <c r="G260" s="312" t="s">
        <v>945</v>
      </c>
      <c r="H260" s="122">
        <v>7.2</v>
      </c>
      <c r="I260" s="122" t="s">
        <v>945</v>
      </c>
      <c r="J260" s="122"/>
      <c r="K260" s="125" t="s">
        <v>1262</v>
      </c>
      <c r="L260" s="243">
        <v>2101010102.1029999</v>
      </c>
      <c r="M260" s="126" t="s">
        <v>1265</v>
      </c>
      <c r="N260" s="261">
        <f t="shared" ref="N260:N323" si="4">SUMIF($O$1:$BP$1,$N$1,$O260:$BP260)</f>
        <v>0</v>
      </c>
      <c r="AI260">
        <v>85115743.819999993</v>
      </c>
      <c r="AW260">
        <v>27331046.75</v>
      </c>
      <c r="BI260">
        <v>5013072.5999999996</v>
      </c>
    </row>
    <row r="261" spans="1:67" ht="26.25">
      <c r="A261" s="121">
        <v>2</v>
      </c>
      <c r="B261" s="122" t="s">
        <v>909</v>
      </c>
      <c r="C261" s="123" t="s">
        <v>910</v>
      </c>
      <c r="D261" s="123">
        <v>2.1</v>
      </c>
      <c r="E261" s="124" t="s">
        <v>1073</v>
      </c>
      <c r="F261" s="122"/>
      <c r="G261" s="312" t="s">
        <v>945</v>
      </c>
      <c r="H261" s="122">
        <v>7.3</v>
      </c>
      <c r="I261" s="122" t="s">
        <v>945</v>
      </c>
      <c r="J261" s="122"/>
      <c r="K261" s="125" t="s">
        <v>1262</v>
      </c>
      <c r="L261" s="243">
        <v>2101010102.105</v>
      </c>
      <c r="M261" s="126" t="s">
        <v>1266</v>
      </c>
      <c r="N261" s="261">
        <f t="shared" si="4"/>
        <v>0</v>
      </c>
      <c r="S261">
        <v>0</v>
      </c>
      <c r="AI261">
        <v>26808734.809999999</v>
      </c>
      <c r="AM261">
        <v>0</v>
      </c>
      <c r="AW261">
        <v>21404830.800000001</v>
      </c>
    </row>
    <row r="262" spans="1:67" ht="26.25">
      <c r="A262" s="121">
        <v>2</v>
      </c>
      <c r="B262" s="122" t="s">
        <v>909</v>
      </c>
      <c r="C262" s="123" t="s">
        <v>910</v>
      </c>
      <c r="D262" s="123">
        <v>2.1</v>
      </c>
      <c r="E262" s="124" t="s">
        <v>1073</v>
      </c>
      <c r="F262" s="122"/>
      <c r="G262" s="312" t="s">
        <v>945</v>
      </c>
      <c r="H262" s="122" t="s">
        <v>936</v>
      </c>
      <c r="I262" s="122" t="s">
        <v>945</v>
      </c>
      <c r="J262" s="122"/>
      <c r="K262" s="125" t="s">
        <v>1262</v>
      </c>
      <c r="L262" s="242">
        <v>2101010102.1159999</v>
      </c>
      <c r="M262" s="127" t="s">
        <v>1267</v>
      </c>
      <c r="N262" s="261">
        <f t="shared" si="4"/>
        <v>0</v>
      </c>
      <c r="AA262">
        <v>0</v>
      </c>
      <c r="AI262">
        <v>7392553.2999999998</v>
      </c>
      <c r="AW262">
        <v>1988882.67</v>
      </c>
      <c r="BI262">
        <v>109576</v>
      </c>
    </row>
    <row r="263" spans="1:67" ht="26.25">
      <c r="A263" s="121">
        <v>2</v>
      </c>
      <c r="B263" s="122" t="s">
        <v>909</v>
      </c>
      <c r="C263" s="123" t="s">
        <v>910</v>
      </c>
      <c r="D263" s="123">
        <v>2.1</v>
      </c>
      <c r="E263" s="124" t="s">
        <v>1073</v>
      </c>
      <c r="F263" s="122"/>
      <c r="G263" s="312" t="s">
        <v>945</v>
      </c>
      <c r="H263" s="122" t="s">
        <v>937</v>
      </c>
      <c r="I263" s="122" t="s">
        <v>945</v>
      </c>
      <c r="J263" s="122"/>
      <c r="K263" s="125" t="s">
        <v>1262</v>
      </c>
      <c r="L263" s="242">
        <v>2101010102.1289999</v>
      </c>
      <c r="M263" s="127" t="s">
        <v>1268</v>
      </c>
      <c r="N263" s="261">
        <f t="shared" si="4"/>
        <v>0</v>
      </c>
      <c r="AA263">
        <v>0</v>
      </c>
      <c r="AI263">
        <v>15278504.939999999</v>
      </c>
      <c r="AM263">
        <v>0</v>
      </c>
      <c r="AW263">
        <v>18366620.260000002</v>
      </c>
      <c r="BI263">
        <v>21761146</v>
      </c>
    </row>
    <row r="264" spans="1:67" ht="26.25">
      <c r="A264" s="121">
        <v>2</v>
      </c>
      <c r="B264" s="122" t="s">
        <v>909</v>
      </c>
      <c r="C264" s="123" t="s">
        <v>910</v>
      </c>
      <c r="D264" s="123">
        <v>2.1</v>
      </c>
      <c r="E264" s="124" t="s">
        <v>1073</v>
      </c>
      <c r="F264" s="122"/>
      <c r="G264" s="312" t="s">
        <v>945</v>
      </c>
      <c r="H264" s="122">
        <v>7.8</v>
      </c>
      <c r="I264" s="122" t="s">
        <v>945</v>
      </c>
      <c r="J264" s="122"/>
      <c r="K264" s="125" t="s">
        <v>1262</v>
      </c>
      <c r="L264" s="242">
        <v>2101010102.1300001</v>
      </c>
      <c r="M264" s="127" t="s">
        <v>1269</v>
      </c>
      <c r="N264" s="261">
        <f t="shared" si="4"/>
        <v>0</v>
      </c>
      <c r="AI264">
        <v>692551</v>
      </c>
      <c r="AW264">
        <v>4599346.28</v>
      </c>
    </row>
    <row r="265" spans="1:67" ht="26.25">
      <c r="A265" s="121">
        <v>2</v>
      </c>
      <c r="B265" s="122" t="s">
        <v>909</v>
      </c>
      <c r="C265" s="123" t="s">
        <v>910</v>
      </c>
      <c r="D265" s="123">
        <v>2.1</v>
      </c>
      <c r="E265" s="124" t="s">
        <v>1073</v>
      </c>
      <c r="F265" s="122"/>
      <c r="G265" s="312" t="s">
        <v>945</v>
      </c>
      <c r="H265" s="122">
        <v>7.9</v>
      </c>
      <c r="I265" s="122" t="s">
        <v>945</v>
      </c>
      <c r="J265" s="122"/>
      <c r="K265" s="125" t="s">
        <v>1262</v>
      </c>
      <c r="L265" s="243">
        <v>2101010102.131</v>
      </c>
      <c r="M265" s="126" t="s">
        <v>1270</v>
      </c>
      <c r="N265" s="261">
        <f t="shared" si="4"/>
        <v>0</v>
      </c>
      <c r="AI265">
        <v>967436.1</v>
      </c>
      <c r="AW265">
        <v>287469</v>
      </c>
    </row>
    <row r="266" spans="1:67" ht="26.25">
      <c r="A266" s="121">
        <v>2</v>
      </c>
      <c r="B266" s="122" t="s">
        <v>909</v>
      </c>
      <c r="C266" s="123" t="s">
        <v>910</v>
      </c>
      <c r="D266" s="123">
        <v>2.1</v>
      </c>
      <c r="E266" s="124" t="s">
        <v>1073</v>
      </c>
      <c r="F266" s="122"/>
      <c r="G266" s="312" t="s">
        <v>945</v>
      </c>
      <c r="H266" s="122" t="s">
        <v>931</v>
      </c>
      <c r="I266" s="122" t="s">
        <v>945</v>
      </c>
      <c r="J266" s="122"/>
      <c r="K266" s="125" t="s">
        <v>1262</v>
      </c>
      <c r="L266" s="243">
        <v>2101010102.132</v>
      </c>
      <c r="M266" s="126" t="s">
        <v>1271</v>
      </c>
      <c r="N266" s="261">
        <f t="shared" si="4"/>
        <v>0</v>
      </c>
    </row>
    <row r="267" spans="1:67" ht="26.25">
      <c r="A267" s="121">
        <v>2</v>
      </c>
      <c r="B267" s="122" t="s">
        <v>909</v>
      </c>
      <c r="C267" s="123" t="s">
        <v>910</v>
      </c>
      <c r="D267" s="123">
        <v>2.1</v>
      </c>
      <c r="E267" s="124" t="s">
        <v>1073</v>
      </c>
      <c r="F267" s="122"/>
      <c r="G267" s="312"/>
      <c r="H267" s="122" t="s">
        <v>937</v>
      </c>
      <c r="I267" s="122"/>
      <c r="J267" s="122"/>
      <c r="K267" s="125" t="s">
        <v>1262</v>
      </c>
      <c r="L267" s="243">
        <v>2101010103.1010001</v>
      </c>
      <c r="M267" s="126" t="s">
        <v>1272</v>
      </c>
      <c r="N267" s="261">
        <f t="shared" si="4"/>
        <v>3590000</v>
      </c>
      <c r="AA267">
        <v>3590000</v>
      </c>
      <c r="AI267">
        <v>3085076.6</v>
      </c>
    </row>
    <row r="268" spans="1:67" ht="26.25">
      <c r="A268" s="121">
        <v>2</v>
      </c>
      <c r="B268" s="122" t="s">
        <v>909</v>
      </c>
      <c r="C268" s="123" t="s">
        <v>910</v>
      </c>
      <c r="D268" s="123">
        <v>2.1</v>
      </c>
      <c r="E268" s="124" t="s">
        <v>1073</v>
      </c>
      <c r="F268" s="122"/>
      <c r="G268" s="312"/>
      <c r="H268" s="122" t="s">
        <v>937</v>
      </c>
      <c r="I268" s="122"/>
      <c r="J268" s="122"/>
      <c r="K268" s="125" t="s">
        <v>1262</v>
      </c>
      <c r="L268" s="242">
        <v>2101010107.1010001</v>
      </c>
      <c r="M268" s="127" t="s">
        <v>1273</v>
      </c>
      <c r="N268" s="261">
        <f t="shared" si="4"/>
        <v>0</v>
      </c>
    </row>
    <row r="269" spans="1:67" ht="26.25">
      <c r="A269" s="121">
        <v>2</v>
      </c>
      <c r="B269" s="122" t="s">
        <v>909</v>
      </c>
      <c r="C269" s="123" t="s">
        <v>910</v>
      </c>
      <c r="D269" s="123">
        <v>2.1</v>
      </c>
      <c r="E269" s="124" t="s">
        <v>1073</v>
      </c>
      <c r="F269" s="122"/>
      <c r="G269" s="312"/>
      <c r="H269" s="122" t="s">
        <v>937</v>
      </c>
      <c r="I269" s="122"/>
      <c r="J269" s="122"/>
      <c r="K269" s="125" t="s">
        <v>1262</v>
      </c>
      <c r="L269" s="242">
        <v>2101020106.1010001</v>
      </c>
      <c r="M269" s="127" t="s">
        <v>1274</v>
      </c>
      <c r="N269" s="261">
        <f t="shared" si="4"/>
        <v>0</v>
      </c>
      <c r="AA269">
        <v>0</v>
      </c>
    </row>
    <row r="270" spans="1:67" ht="26.25">
      <c r="A270" s="121">
        <v>2</v>
      </c>
      <c r="B270" s="122" t="s">
        <v>909</v>
      </c>
      <c r="C270" s="123" t="s">
        <v>910</v>
      </c>
      <c r="D270" s="123">
        <v>2.1</v>
      </c>
      <c r="E270" s="124" t="s">
        <v>1073</v>
      </c>
      <c r="F270" s="122"/>
      <c r="G270" s="312" t="s">
        <v>945</v>
      </c>
      <c r="H270" s="122">
        <v>7.1</v>
      </c>
      <c r="I270" s="122" t="s">
        <v>945</v>
      </c>
      <c r="J270" s="122"/>
      <c r="K270" s="125" t="s">
        <v>1262</v>
      </c>
      <c r="L270" s="243">
        <v>2101020198.102</v>
      </c>
      <c r="M270" s="126" t="s">
        <v>1275</v>
      </c>
      <c r="N270" s="261">
        <f t="shared" si="4"/>
        <v>0</v>
      </c>
      <c r="AI270">
        <v>3450.4</v>
      </c>
      <c r="AW270">
        <v>1554651</v>
      </c>
    </row>
    <row r="271" spans="1:67" ht="26.25">
      <c r="A271" s="121">
        <v>2</v>
      </c>
      <c r="B271" s="122" t="s">
        <v>909</v>
      </c>
      <c r="C271" s="123" t="s">
        <v>910</v>
      </c>
      <c r="D271" s="123">
        <v>2.1</v>
      </c>
      <c r="E271" s="124" t="s">
        <v>1073</v>
      </c>
      <c r="F271" s="122"/>
      <c r="G271" s="312" t="s">
        <v>945</v>
      </c>
      <c r="H271" s="122">
        <v>7.2</v>
      </c>
      <c r="I271" s="122" t="s">
        <v>945</v>
      </c>
      <c r="J271" s="122"/>
      <c r="K271" s="125" t="s">
        <v>1262</v>
      </c>
      <c r="L271" s="243">
        <v>2101020198.1029999</v>
      </c>
      <c r="M271" s="126" t="s">
        <v>1276</v>
      </c>
      <c r="N271" s="261">
        <f t="shared" si="4"/>
        <v>0</v>
      </c>
    </row>
    <row r="272" spans="1:67" ht="26.25">
      <c r="A272" s="121">
        <v>2</v>
      </c>
      <c r="B272" s="122" t="s">
        <v>909</v>
      </c>
      <c r="C272" s="123" t="s">
        <v>910</v>
      </c>
      <c r="D272" s="123">
        <v>2.1</v>
      </c>
      <c r="E272" s="124" t="s">
        <v>1073</v>
      </c>
      <c r="F272" s="122"/>
      <c r="G272" s="312" t="s">
        <v>945</v>
      </c>
      <c r="H272" s="122">
        <v>7.3</v>
      </c>
      <c r="I272" s="122" t="s">
        <v>945</v>
      </c>
      <c r="J272" s="122"/>
      <c r="K272" s="125" t="s">
        <v>1262</v>
      </c>
      <c r="L272" s="243">
        <v>2101020198.105</v>
      </c>
      <c r="M272" s="126" t="s">
        <v>1277</v>
      </c>
      <c r="N272" s="261">
        <f t="shared" si="4"/>
        <v>0</v>
      </c>
    </row>
    <row r="273" spans="1:68" ht="26.25">
      <c r="A273" s="121">
        <v>2</v>
      </c>
      <c r="B273" s="122" t="s">
        <v>909</v>
      </c>
      <c r="C273" s="123" t="s">
        <v>910</v>
      </c>
      <c r="D273" s="123">
        <v>2.1</v>
      </c>
      <c r="E273" s="124" t="s">
        <v>1073</v>
      </c>
      <c r="F273" s="122"/>
      <c r="G273" s="312" t="s">
        <v>945</v>
      </c>
      <c r="H273" s="122" t="s">
        <v>936</v>
      </c>
      <c r="I273" s="122" t="s">
        <v>945</v>
      </c>
      <c r="J273" s="122"/>
      <c r="K273" s="125" t="s">
        <v>1262</v>
      </c>
      <c r="L273" s="243">
        <v>2101020198.1070001</v>
      </c>
      <c r="M273" s="126" t="s">
        <v>1278</v>
      </c>
      <c r="N273" s="261">
        <f t="shared" si="4"/>
        <v>0</v>
      </c>
    </row>
    <row r="274" spans="1:68" ht="26.25">
      <c r="A274" s="121">
        <v>2</v>
      </c>
      <c r="B274" s="122" t="s">
        <v>909</v>
      </c>
      <c r="C274" s="123" t="s">
        <v>910</v>
      </c>
      <c r="D274" s="123">
        <v>2.1</v>
      </c>
      <c r="E274" s="124" t="s">
        <v>1073</v>
      </c>
      <c r="F274" s="122"/>
      <c r="G274" s="312" t="s">
        <v>945</v>
      </c>
      <c r="H274" s="122" t="s">
        <v>937</v>
      </c>
      <c r="I274" s="122" t="s">
        <v>945</v>
      </c>
      <c r="J274" s="122"/>
      <c r="K274" s="125" t="s">
        <v>1262</v>
      </c>
      <c r="L274" s="243">
        <v>2101020198.1110001</v>
      </c>
      <c r="M274" s="126" t="s">
        <v>1279</v>
      </c>
      <c r="N274" s="261">
        <f t="shared" si="4"/>
        <v>0</v>
      </c>
      <c r="AW274">
        <v>3126232.56</v>
      </c>
      <c r="BI274">
        <v>1647800</v>
      </c>
    </row>
    <row r="275" spans="1:68" ht="26.25">
      <c r="A275" s="121">
        <v>2</v>
      </c>
      <c r="B275" s="122" t="s">
        <v>909</v>
      </c>
      <c r="C275" s="123" t="s">
        <v>910</v>
      </c>
      <c r="D275" s="123">
        <v>2.1</v>
      </c>
      <c r="E275" s="124" t="s">
        <v>1073</v>
      </c>
      <c r="F275" s="122"/>
      <c r="G275" s="312" t="s">
        <v>945</v>
      </c>
      <c r="H275" s="122">
        <v>7.8</v>
      </c>
      <c r="I275" s="122" t="s">
        <v>945</v>
      </c>
      <c r="J275" s="122"/>
      <c r="K275" s="125" t="s">
        <v>1262</v>
      </c>
      <c r="L275" s="243">
        <v>2101020198.112</v>
      </c>
      <c r="M275" s="126" t="s">
        <v>1280</v>
      </c>
      <c r="N275" s="261">
        <f t="shared" si="4"/>
        <v>0</v>
      </c>
      <c r="AW275">
        <v>700</v>
      </c>
    </row>
    <row r="276" spans="1:68" ht="26.25">
      <c r="A276" s="121">
        <v>2</v>
      </c>
      <c r="B276" s="122" t="s">
        <v>909</v>
      </c>
      <c r="C276" s="123" t="s">
        <v>910</v>
      </c>
      <c r="D276" s="123">
        <v>2.1</v>
      </c>
      <c r="E276" s="124" t="s">
        <v>1073</v>
      </c>
      <c r="F276" s="122"/>
      <c r="G276" s="312" t="s">
        <v>945</v>
      </c>
      <c r="H276" s="122">
        <v>7.9</v>
      </c>
      <c r="I276" s="122" t="s">
        <v>945</v>
      </c>
      <c r="J276" s="122"/>
      <c r="K276" s="125" t="s">
        <v>1262</v>
      </c>
      <c r="L276" s="243">
        <v>2101020198.1129999</v>
      </c>
      <c r="M276" s="126" t="s">
        <v>1281</v>
      </c>
      <c r="N276" s="261">
        <f t="shared" si="4"/>
        <v>0</v>
      </c>
    </row>
    <row r="277" spans="1:68" ht="26.25">
      <c r="A277" s="121">
        <v>2</v>
      </c>
      <c r="B277" s="122" t="s">
        <v>909</v>
      </c>
      <c r="C277" s="123" t="s">
        <v>910</v>
      </c>
      <c r="D277" s="123">
        <v>2.1</v>
      </c>
      <c r="E277" s="124" t="s">
        <v>1073</v>
      </c>
      <c r="F277" s="122"/>
      <c r="G277" s="312" t="s">
        <v>945</v>
      </c>
      <c r="H277" s="122" t="s">
        <v>931</v>
      </c>
      <c r="I277" s="122" t="s">
        <v>945</v>
      </c>
      <c r="J277" s="122"/>
      <c r="K277" s="125" t="s">
        <v>1262</v>
      </c>
      <c r="L277" s="243">
        <v>2101020198.1140001</v>
      </c>
      <c r="M277" s="126" t="s">
        <v>1282</v>
      </c>
      <c r="N277" s="261">
        <f t="shared" si="4"/>
        <v>0</v>
      </c>
    </row>
    <row r="278" spans="1:68" ht="26.25">
      <c r="A278" s="121">
        <v>2</v>
      </c>
      <c r="B278" s="122" t="s">
        <v>909</v>
      </c>
      <c r="C278" s="123" t="s">
        <v>910</v>
      </c>
      <c r="D278" s="123">
        <v>2.1</v>
      </c>
      <c r="E278" s="124" t="s">
        <v>1073</v>
      </c>
      <c r="F278" s="122" t="s">
        <v>1283</v>
      </c>
      <c r="G278" s="312" t="s">
        <v>945</v>
      </c>
      <c r="H278" s="122">
        <v>7.1</v>
      </c>
      <c r="I278" s="122" t="s">
        <v>945</v>
      </c>
      <c r="J278" s="122"/>
      <c r="K278" s="125" t="s">
        <v>1262</v>
      </c>
      <c r="L278" s="243">
        <v>2101020199.1340001</v>
      </c>
      <c r="M278" s="126" t="s">
        <v>1284</v>
      </c>
      <c r="N278" s="261">
        <f t="shared" si="4"/>
        <v>24028417.879999999</v>
      </c>
      <c r="O278">
        <v>70196552.560000002</v>
      </c>
      <c r="P278">
        <v>1017055.37</v>
      </c>
      <c r="Q278">
        <v>2334259.13</v>
      </c>
      <c r="R278">
        <v>4762148.58</v>
      </c>
      <c r="S278">
        <v>11042030.800000001</v>
      </c>
      <c r="T278">
        <v>23740283.239999998</v>
      </c>
      <c r="U278">
        <v>6853059.3200000003</v>
      </c>
      <c r="V278">
        <v>5315671.33</v>
      </c>
      <c r="W278">
        <v>2601564.9300000002</v>
      </c>
      <c r="X278">
        <v>3073346.23</v>
      </c>
      <c r="Y278">
        <v>1710733.89</v>
      </c>
      <c r="Z278">
        <v>1989707.02</v>
      </c>
      <c r="AA278">
        <v>24028417.879999999</v>
      </c>
      <c r="AB278">
        <v>3442914.42</v>
      </c>
      <c r="AC278">
        <v>484791.36</v>
      </c>
      <c r="AD278">
        <v>1746821.03</v>
      </c>
      <c r="AE278">
        <v>6609807.6500000004</v>
      </c>
      <c r="AF278">
        <v>4560922.24</v>
      </c>
      <c r="AG278">
        <v>3249820.63</v>
      </c>
      <c r="AH278">
        <v>2255056.2799999998</v>
      </c>
      <c r="AI278">
        <v>223283.81</v>
      </c>
      <c r="AJ278">
        <v>4332661.2300000004</v>
      </c>
      <c r="AK278">
        <v>11206809.529999999</v>
      </c>
      <c r="AL278">
        <v>12987510.6</v>
      </c>
      <c r="AM278">
        <v>7445454.1600000001</v>
      </c>
      <c r="AN278">
        <v>2504792.04</v>
      </c>
      <c r="AO278">
        <v>23989068.210000001</v>
      </c>
      <c r="AP278">
        <v>20027134.370000001</v>
      </c>
      <c r="AQ278">
        <v>9608724.9800000004</v>
      </c>
      <c r="AR278">
        <v>6616875.6900000004</v>
      </c>
      <c r="AS278">
        <v>28814588.73</v>
      </c>
      <c r="AT278">
        <v>10811163.23</v>
      </c>
      <c r="AU278">
        <v>2481331.27</v>
      </c>
      <c r="AV278">
        <v>1471445.25</v>
      </c>
      <c r="AW278">
        <v>0</v>
      </c>
      <c r="AX278">
        <v>1722144.22</v>
      </c>
      <c r="AY278">
        <v>1249886.53</v>
      </c>
      <c r="AZ278">
        <v>14225356.9</v>
      </c>
      <c r="BA278">
        <v>6284499.8099999996</v>
      </c>
      <c r="BB278">
        <v>481461.54</v>
      </c>
      <c r="BC278">
        <v>3447300.13</v>
      </c>
      <c r="BD278">
        <v>4405154.51</v>
      </c>
      <c r="BE278">
        <v>863634.79</v>
      </c>
      <c r="BF278">
        <v>1137496.0900000001</v>
      </c>
      <c r="BG278">
        <v>1021353.98</v>
      </c>
      <c r="BH278">
        <v>882388.84</v>
      </c>
      <c r="BI278">
        <v>15115255.76</v>
      </c>
      <c r="BJ278">
        <v>1590276</v>
      </c>
      <c r="BK278">
        <v>4002273.58</v>
      </c>
      <c r="BL278">
        <v>4629646.68</v>
      </c>
      <c r="BM278">
        <v>0</v>
      </c>
      <c r="BN278">
        <v>2402753.1</v>
      </c>
      <c r="BO278">
        <v>3756607.97</v>
      </c>
      <c r="BP278">
        <v>2914778.77</v>
      </c>
    </row>
    <row r="279" spans="1:68" ht="26.25">
      <c r="A279" s="121">
        <v>2</v>
      </c>
      <c r="B279" s="122" t="s">
        <v>909</v>
      </c>
      <c r="C279" s="123" t="s">
        <v>910</v>
      </c>
      <c r="D279" s="123">
        <v>2.1</v>
      </c>
      <c r="E279" s="124" t="s">
        <v>1073</v>
      </c>
      <c r="F279" s="122"/>
      <c r="G279" s="312" t="s">
        <v>945</v>
      </c>
      <c r="H279" s="122">
        <v>7.2</v>
      </c>
      <c r="I279" s="122" t="s">
        <v>945</v>
      </c>
      <c r="J279" s="122"/>
      <c r="K279" s="125" t="s">
        <v>1262</v>
      </c>
      <c r="L279" s="243">
        <v>2101020199.135</v>
      </c>
      <c r="M279" s="126" t="s">
        <v>1285</v>
      </c>
      <c r="N279" s="261">
        <f t="shared" si="4"/>
        <v>17355358.850000001</v>
      </c>
      <c r="O279">
        <v>68243943.629999995</v>
      </c>
      <c r="P279">
        <v>598404.9</v>
      </c>
      <c r="Q279">
        <v>1332593.3600000001</v>
      </c>
      <c r="R279">
        <v>1982434.57</v>
      </c>
      <c r="S279">
        <v>2448091.39</v>
      </c>
      <c r="T279">
        <v>2486618</v>
      </c>
      <c r="U279">
        <v>2761759.44</v>
      </c>
      <c r="V279">
        <v>615874</v>
      </c>
      <c r="W279">
        <v>1623689.44</v>
      </c>
      <c r="X279">
        <v>1544271.05</v>
      </c>
      <c r="Y279">
        <v>890986.73</v>
      </c>
      <c r="Z279">
        <v>1383693.8</v>
      </c>
      <c r="AA279">
        <v>17355358.850000001</v>
      </c>
      <c r="AB279">
        <v>1042631.08</v>
      </c>
      <c r="AC279">
        <v>3306.3</v>
      </c>
      <c r="AD279">
        <v>331235.09999999998</v>
      </c>
      <c r="AE279">
        <v>87025.14</v>
      </c>
      <c r="AF279">
        <v>661029.44999999995</v>
      </c>
      <c r="AG279">
        <v>522706.18</v>
      </c>
      <c r="AH279">
        <v>59328.480000000003</v>
      </c>
      <c r="AI279">
        <v>3394067.19</v>
      </c>
      <c r="AJ279">
        <v>1095966.26</v>
      </c>
      <c r="AK279">
        <v>3267491.31</v>
      </c>
      <c r="AL279">
        <v>2420663.44</v>
      </c>
      <c r="AM279">
        <v>2674214.15</v>
      </c>
      <c r="AN279">
        <v>903012.22</v>
      </c>
      <c r="AO279">
        <v>3684823.54</v>
      </c>
      <c r="AP279">
        <v>2433831.11</v>
      </c>
      <c r="AQ279">
        <v>1643843.16</v>
      </c>
      <c r="AR279">
        <v>1201870.69</v>
      </c>
      <c r="AS279">
        <v>6658044.2800000003</v>
      </c>
      <c r="AT279">
        <v>743744.43</v>
      </c>
      <c r="AU279">
        <v>736410.1</v>
      </c>
      <c r="AV279">
        <v>338840.7</v>
      </c>
      <c r="AW279">
        <v>1404727.32</v>
      </c>
      <c r="AX279">
        <v>734928.7</v>
      </c>
      <c r="AY279">
        <v>460784.79</v>
      </c>
      <c r="AZ279">
        <v>6739830.4900000002</v>
      </c>
      <c r="BA279">
        <v>1791720.35</v>
      </c>
      <c r="BB279">
        <v>264839.2</v>
      </c>
      <c r="BC279">
        <v>832297.77</v>
      </c>
      <c r="BD279">
        <v>4767899.82</v>
      </c>
      <c r="BE279">
        <v>330722.59999999998</v>
      </c>
      <c r="BF279">
        <v>295805</v>
      </c>
      <c r="BG279">
        <v>347186.81</v>
      </c>
      <c r="BH279">
        <v>544874.30000000005</v>
      </c>
      <c r="BI279">
        <v>14126289.68</v>
      </c>
      <c r="BJ279">
        <v>458053.69</v>
      </c>
      <c r="BK279">
        <v>1332013.5900000001</v>
      </c>
      <c r="BL279">
        <v>2339727.5699999998</v>
      </c>
      <c r="BM279">
        <v>8700</v>
      </c>
      <c r="BN279">
        <v>0</v>
      </c>
      <c r="BO279">
        <v>376029.11</v>
      </c>
      <c r="BP279">
        <v>42928.4</v>
      </c>
    </row>
    <row r="280" spans="1:68" ht="26.25">
      <c r="A280" s="121">
        <v>2</v>
      </c>
      <c r="B280" s="122" t="s">
        <v>909</v>
      </c>
      <c r="C280" s="123" t="s">
        <v>910</v>
      </c>
      <c r="D280" s="123">
        <v>2.1</v>
      </c>
      <c r="E280" s="124" t="s">
        <v>1073</v>
      </c>
      <c r="F280" s="122" t="s">
        <v>1286</v>
      </c>
      <c r="G280" s="312" t="s">
        <v>945</v>
      </c>
      <c r="H280" s="122">
        <v>7.3</v>
      </c>
      <c r="I280" s="122" t="s">
        <v>945</v>
      </c>
      <c r="J280" s="122"/>
      <c r="K280" s="125" t="s">
        <v>1262</v>
      </c>
      <c r="L280" s="243">
        <v>2101020199.1359999</v>
      </c>
      <c r="M280" s="126" t="s">
        <v>1287</v>
      </c>
      <c r="N280" s="261">
        <f t="shared" si="4"/>
        <v>12301766.52</v>
      </c>
      <c r="O280">
        <v>60073433.130000003</v>
      </c>
      <c r="P280">
        <v>226770</v>
      </c>
      <c r="Q280">
        <v>111451</v>
      </c>
      <c r="R280">
        <v>3165608</v>
      </c>
      <c r="S280">
        <v>6719181</v>
      </c>
      <c r="T280">
        <v>8991500.2599999998</v>
      </c>
      <c r="U280">
        <v>2535789</v>
      </c>
      <c r="V280">
        <v>746144</v>
      </c>
      <c r="W280">
        <v>770107.7</v>
      </c>
      <c r="X280">
        <v>1371455</v>
      </c>
      <c r="Y280">
        <v>1097090</v>
      </c>
      <c r="Z280">
        <v>387400</v>
      </c>
      <c r="AA280">
        <v>12301766.52</v>
      </c>
      <c r="AB280">
        <v>799937.99</v>
      </c>
      <c r="AC280">
        <v>0</v>
      </c>
      <c r="AD280">
        <v>388578.2</v>
      </c>
      <c r="AE280">
        <v>1701979.24</v>
      </c>
      <c r="AF280">
        <v>601278.27</v>
      </c>
      <c r="AG280">
        <v>1186560.2</v>
      </c>
      <c r="AH280">
        <v>230008</v>
      </c>
      <c r="AI280">
        <v>1060902.3999999999</v>
      </c>
      <c r="AJ280">
        <v>2086746.8</v>
      </c>
      <c r="AK280">
        <v>2194675</v>
      </c>
      <c r="AL280">
        <v>3236658</v>
      </c>
      <c r="AM280">
        <v>2190342</v>
      </c>
      <c r="AN280">
        <v>761342</v>
      </c>
      <c r="AO280">
        <v>3315291.2</v>
      </c>
      <c r="AP280">
        <v>3132858.97</v>
      </c>
      <c r="AQ280">
        <v>1738034</v>
      </c>
      <c r="AR280">
        <v>438542.5</v>
      </c>
      <c r="AS280">
        <v>3959922.23</v>
      </c>
      <c r="AT280">
        <v>975607</v>
      </c>
      <c r="AU280">
        <v>1435543.16</v>
      </c>
      <c r="AV280">
        <v>787474.73</v>
      </c>
      <c r="AW280">
        <v>12595962.5</v>
      </c>
      <c r="AX280">
        <v>756478.25</v>
      </c>
      <c r="AY280">
        <v>262244</v>
      </c>
      <c r="AZ280">
        <v>1607462.25</v>
      </c>
      <c r="BA280">
        <v>1587215.75</v>
      </c>
      <c r="BB280">
        <v>310553.45</v>
      </c>
      <c r="BC280">
        <v>1455450.5</v>
      </c>
      <c r="BD280">
        <v>1638921.25</v>
      </c>
      <c r="BE280">
        <v>304498.09999999998</v>
      </c>
      <c r="BF280">
        <v>572324.4</v>
      </c>
      <c r="BG280">
        <v>541747.5</v>
      </c>
      <c r="BH280">
        <v>189388.7</v>
      </c>
      <c r="BI280">
        <v>19555451.52</v>
      </c>
      <c r="BJ280">
        <v>975271.2</v>
      </c>
      <c r="BK280">
        <v>883756</v>
      </c>
      <c r="BL280">
        <v>1504352</v>
      </c>
      <c r="BM280">
        <v>0</v>
      </c>
      <c r="BN280">
        <v>803592.3</v>
      </c>
      <c r="BO280">
        <v>559760.19999999995</v>
      </c>
      <c r="BP280">
        <v>668262.40000000002</v>
      </c>
    </row>
    <row r="281" spans="1:68" ht="26.25">
      <c r="A281" s="121">
        <v>2</v>
      </c>
      <c r="B281" s="122" t="s">
        <v>909</v>
      </c>
      <c r="C281" s="123" t="s">
        <v>910</v>
      </c>
      <c r="D281" s="123">
        <v>2.1</v>
      </c>
      <c r="E281" s="124" t="s">
        <v>1073</v>
      </c>
      <c r="F281" s="122"/>
      <c r="G281" s="312" t="s">
        <v>945</v>
      </c>
      <c r="H281" s="122" t="s">
        <v>936</v>
      </c>
      <c r="I281" s="122" t="s">
        <v>945</v>
      </c>
      <c r="J281" s="122"/>
      <c r="K281" s="125" t="s">
        <v>1262</v>
      </c>
      <c r="L281" s="243">
        <v>2101020199.1370001</v>
      </c>
      <c r="M281" s="126" t="s">
        <v>1288</v>
      </c>
      <c r="N281" s="261">
        <f t="shared" si="4"/>
        <v>3941784.35</v>
      </c>
      <c r="O281">
        <v>5215780.3499999996</v>
      </c>
      <c r="P281">
        <v>367021</v>
      </c>
      <c r="Q281">
        <v>1053112.1000000001</v>
      </c>
      <c r="R281">
        <v>685474.5</v>
      </c>
      <c r="S281">
        <v>2155585.46</v>
      </c>
      <c r="T281">
        <v>2259626.9</v>
      </c>
      <c r="U281">
        <v>1034947.92</v>
      </c>
      <c r="V281">
        <v>956250.89</v>
      </c>
      <c r="W281">
        <v>278538.03999999998</v>
      </c>
      <c r="X281">
        <v>578733.93000000005</v>
      </c>
      <c r="Y281">
        <v>367450.1</v>
      </c>
      <c r="Z281">
        <v>708383.7</v>
      </c>
      <c r="AA281">
        <v>3941784.35</v>
      </c>
      <c r="AB281">
        <v>227106.62</v>
      </c>
      <c r="AC281">
        <v>0</v>
      </c>
      <c r="AD281">
        <v>188375.19</v>
      </c>
      <c r="AE281">
        <v>1536818.77</v>
      </c>
      <c r="AF281">
        <v>622676</v>
      </c>
      <c r="AG281">
        <v>137064.20000000001</v>
      </c>
      <c r="AH281">
        <v>71112</v>
      </c>
      <c r="AI281">
        <v>915671.61</v>
      </c>
      <c r="AJ281">
        <v>630901.4</v>
      </c>
      <c r="AK281">
        <v>618113.5</v>
      </c>
      <c r="AL281">
        <v>3195255.54</v>
      </c>
      <c r="AM281">
        <v>965545.4</v>
      </c>
      <c r="AN281">
        <v>515539</v>
      </c>
      <c r="AO281">
        <v>1512091.02</v>
      </c>
      <c r="AP281">
        <v>726957.12</v>
      </c>
      <c r="AQ281">
        <v>1793969.58</v>
      </c>
      <c r="AR281">
        <v>348391.51</v>
      </c>
      <c r="AS281">
        <v>836483.24</v>
      </c>
      <c r="AT281">
        <v>640971.19999999995</v>
      </c>
      <c r="AU281">
        <v>938997.2</v>
      </c>
      <c r="AV281">
        <v>435635</v>
      </c>
      <c r="AW281">
        <v>1594078.5</v>
      </c>
      <c r="AX281">
        <v>571647</v>
      </c>
      <c r="AY281">
        <v>200050</v>
      </c>
      <c r="AZ281">
        <v>2158354.34</v>
      </c>
      <c r="BA281">
        <v>853305.77</v>
      </c>
      <c r="BB281">
        <v>111293.4</v>
      </c>
      <c r="BC281">
        <v>540394.6</v>
      </c>
      <c r="BD281">
        <v>1075805.0900000001</v>
      </c>
      <c r="BE281">
        <v>226383.91</v>
      </c>
      <c r="BF281">
        <v>221160.75</v>
      </c>
      <c r="BG281">
        <v>610155.30000000005</v>
      </c>
      <c r="BH281">
        <v>128263.37</v>
      </c>
      <c r="BI281">
        <v>2504887.87</v>
      </c>
      <c r="BJ281">
        <v>642308.5</v>
      </c>
      <c r="BK281">
        <v>534693</v>
      </c>
      <c r="BL281">
        <v>897495</v>
      </c>
      <c r="BM281">
        <v>54545.5</v>
      </c>
      <c r="BN281">
        <v>75729.67</v>
      </c>
      <c r="BO281">
        <v>738145.96</v>
      </c>
      <c r="BP281">
        <v>471609.5</v>
      </c>
    </row>
    <row r="282" spans="1:68" ht="26.25">
      <c r="A282" s="121">
        <v>2</v>
      </c>
      <c r="B282" s="122" t="s">
        <v>909</v>
      </c>
      <c r="C282" s="123" t="s">
        <v>910</v>
      </c>
      <c r="D282" s="123">
        <v>2.1</v>
      </c>
      <c r="E282" s="124" t="s">
        <v>1073</v>
      </c>
      <c r="F282" s="122" t="s">
        <v>1289</v>
      </c>
      <c r="G282" s="312" t="s">
        <v>945</v>
      </c>
      <c r="H282" s="122" t="s">
        <v>937</v>
      </c>
      <c r="I282" s="122" t="s">
        <v>945</v>
      </c>
      <c r="J282" s="122"/>
      <c r="K282" s="125" t="s">
        <v>1262</v>
      </c>
      <c r="L282" s="242">
        <v>2101020199.138</v>
      </c>
      <c r="M282" s="127" t="s">
        <v>1290</v>
      </c>
      <c r="N282" s="261">
        <f t="shared" si="4"/>
        <v>20369960.440000001</v>
      </c>
      <c r="O282">
        <v>11692915.35</v>
      </c>
      <c r="P282">
        <v>96678.42</v>
      </c>
      <c r="Q282">
        <v>390937.25</v>
      </c>
      <c r="R282">
        <v>501634</v>
      </c>
      <c r="S282">
        <v>654081.99</v>
      </c>
      <c r="T282">
        <v>769484.01</v>
      </c>
      <c r="U282">
        <v>518345.25</v>
      </c>
      <c r="V282">
        <v>621432.07999999996</v>
      </c>
      <c r="W282">
        <v>155000.79999999999</v>
      </c>
      <c r="X282">
        <v>275952.12</v>
      </c>
      <c r="Y282">
        <v>92919.03</v>
      </c>
      <c r="Z282">
        <v>449633.38</v>
      </c>
      <c r="AA282">
        <v>20369960.440000001</v>
      </c>
      <c r="AB282">
        <v>256014.75</v>
      </c>
      <c r="AC282">
        <v>0</v>
      </c>
      <c r="AD282">
        <v>240459.51999999999</v>
      </c>
      <c r="AE282">
        <v>2675243.34</v>
      </c>
      <c r="AF282">
        <v>1593936.57</v>
      </c>
      <c r="AG282">
        <v>149150.76999999999</v>
      </c>
      <c r="AH282">
        <v>444528</v>
      </c>
      <c r="AI282">
        <v>3592677.65</v>
      </c>
      <c r="AJ282">
        <v>2087675.18</v>
      </c>
      <c r="AK282">
        <v>250803.18</v>
      </c>
      <c r="AL282">
        <v>524358.48</v>
      </c>
      <c r="AM282">
        <v>1951473.75</v>
      </c>
      <c r="AN282">
        <v>412771.81</v>
      </c>
      <c r="AO282">
        <v>2257691.7200000002</v>
      </c>
      <c r="AP282">
        <v>346390.53</v>
      </c>
      <c r="AQ282">
        <v>445871.91</v>
      </c>
      <c r="AR282">
        <v>571789.19999999995</v>
      </c>
      <c r="AS282">
        <v>740762.21</v>
      </c>
      <c r="AT282">
        <v>364580.75</v>
      </c>
      <c r="AU282">
        <v>265886</v>
      </c>
      <c r="AV282">
        <v>417173.78</v>
      </c>
      <c r="AW282">
        <v>329300.5</v>
      </c>
      <c r="AX282">
        <v>673742.68</v>
      </c>
      <c r="AY282">
        <v>157256.26</v>
      </c>
      <c r="AZ282">
        <v>5707583.2999999998</v>
      </c>
      <c r="BA282">
        <v>190124.17</v>
      </c>
      <c r="BB282">
        <v>83498</v>
      </c>
      <c r="BC282">
        <v>330634.7</v>
      </c>
      <c r="BD282">
        <v>461551.26</v>
      </c>
      <c r="BE282">
        <v>413504.28</v>
      </c>
      <c r="BF282">
        <v>278348.88</v>
      </c>
      <c r="BG282">
        <v>217191.71</v>
      </c>
      <c r="BH282">
        <v>281421.99</v>
      </c>
      <c r="BI282">
        <v>6262905.2000000002</v>
      </c>
      <c r="BJ282">
        <v>383341</v>
      </c>
      <c r="BK282">
        <v>192347.03</v>
      </c>
      <c r="BL282">
        <v>478182.54</v>
      </c>
      <c r="BM282">
        <v>138421.75</v>
      </c>
      <c r="BN282">
        <v>82916.45</v>
      </c>
      <c r="BO282">
        <v>503367.15</v>
      </c>
      <c r="BP282">
        <v>360208.36</v>
      </c>
    </row>
    <row r="283" spans="1:68" ht="26.25">
      <c r="A283" s="121">
        <v>2</v>
      </c>
      <c r="B283" s="122" t="s">
        <v>909</v>
      </c>
      <c r="C283" s="123" t="s">
        <v>910</v>
      </c>
      <c r="D283" s="123">
        <v>2.1</v>
      </c>
      <c r="E283" s="124" t="s">
        <v>1073</v>
      </c>
      <c r="F283" s="122" t="s">
        <v>1291</v>
      </c>
      <c r="G283" s="312" t="s">
        <v>945</v>
      </c>
      <c r="H283" s="122">
        <v>7.4</v>
      </c>
      <c r="I283" s="122" t="s">
        <v>945</v>
      </c>
      <c r="J283" s="122"/>
      <c r="K283" s="125" t="s">
        <v>1262</v>
      </c>
      <c r="L283" s="242">
        <v>2101020199.1389999</v>
      </c>
      <c r="M283" s="127" t="s">
        <v>1292</v>
      </c>
      <c r="N283" s="261">
        <f t="shared" si="4"/>
        <v>1233740</v>
      </c>
      <c r="O283">
        <v>618451.6</v>
      </c>
      <c r="P283">
        <v>257570</v>
      </c>
      <c r="Q283">
        <v>1004050</v>
      </c>
      <c r="R283">
        <v>81800</v>
      </c>
      <c r="S283">
        <v>918900</v>
      </c>
      <c r="T283">
        <v>632365</v>
      </c>
      <c r="U283">
        <v>110790</v>
      </c>
      <c r="V283">
        <v>740887.95</v>
      </c>
      <c r="W283">
        <v>825740</v>
      </c>
      <c r="X283">
        <v>1167070.5</v>
      </c>
      <c r="Y283">
        <v>52230</v>
      </c>
      <c r="Z283">
        <v>540970</v>
      </c>
      <c r="AA283">
        <v>1233740</v>
      </c>
      <c r="AB283">
        <v>156200</v>
      </c>
      <c r="AC283">
        <v>0</v>
      </c>
      <c r="AD283">
        <v>8500</v>
      </c>
      <c r="AE283">
        <v>1451480</v>
      </c>
      <c r="AF283">
        <v>323801</v>
      </c>
      <c r="AG283">
        <v>37000</v>
      </c>
      <c r="AH283">
        <v>114000</v>
      </c>
      <c r="AI283">
        <v>51366.5</v>
      </c>
      <c r="AJ283">
        <v>792410</v>
      </c>
      <c r="AK283">
        <v>16670</v>
      </c>
      <c r="AL283">
        <v>687189.98</v>
      </c>
      <c r="AM283">
        <v>446406</v>
      </c>
      <c r="AN283">
        <v>26660</v>
      </c>
      <c r="AO283">
        <v>898560</v>
      </c>
      <c r="AP283">
        <v>284417</v>
      </c>
      <c r="AQ283">
        <v>123727.9</v>
      </c>
      <c r="AR283">
        <v>69500</v>
      </c>
      <c r="AS283">
        <v>1301126.95</v>
      </c>
      <c r="AT283">
        <v>321351.5</v>
      </c>
      <c r="AU283">
        <v>573170</v>
      </c>
      <c r="AV283">
        <v>239000</v>
      </c>
      <c r="AW283">
        <v>7515500</v>
      </c>
      <c r="AX283">
        <v>181430</v>
      </c>
      <c r="AY283">
        <v>141580</v>
      </c>
      <c r="AZ283">
        <v>3363480</v>
      </c>
      <c r="BA283">
        <v>98728</v>
      </c>
      <c r="BB283">
        <v>316000</v>
      </c>
      <c r="BC283">
        <v>25145</v>
      </c>
      <c r="BD283">
        <v>949670</v>
      </c>
      <c r="BE283">
        <v>53927.76</v>
      </c>
      <c r="BF283">
        <v>116290</v>
      </c>
      <c r="BG283">
        <v>239510</v>
      </c>
      <c r="BH283">
        <v>35500</v>
      </c>
      <c r="BI283">
        <v>200734.93</v>
      </c>
      <c r="BJ283">
        <v>302372</v>
      </c>
      <c r="BK283">
        <v>6000</v>
      </c>
      <c r="BL283">
        <v>333960</v>
      </c>
      <c r="BM283">
        <v>0</v>
      </c>
      <c r="BN283">
        <v>72492.5</v>
      </c>
      <c r="BO283">
        <v>213210.04</v>
      </c>
      <c r="BP283">
        <v>110269</v>
      </c>
    </row>
    <row r="284" spans="1:68" ht="26.25">
      <c r="A284" s="121">
        <v>2</v>
      </c>
      <c r="B284" s="122" t="s">
        <v>909</v>
      </c>
      <c r="C284" s="123" t="s">
        <v>910</v>
      </c>
      <c r="D284" s="123">
        <v>2.1</v>
      </c>
      <c r="E284" s="124" t="s">
        <v>1073</v>
      </c>
      <c r="F284" s="122" t="s">
        <v>1293</v>
      </c>
      <c r="G284" s="312" t="s">
        <v>945</v>
      </c>
      <c r="H284" s="122">
        <v>7.5</v>
      </c>
      <c r="I284" s="122" t="s">
        <v>945</v>
      </c>
      <c r="J284" s="122"/>
      <c r="K284" s="125" t="s">
        <v>1262</v>
      </c>
      <c r="L284" s="242">
        <v>2101020199.1400001</v>
      </c>
      <c r="M284" s="127" t="s">
        <v>1294</v>
      </c>
      <c r="N284" s="261">
        <f t="shared" si="4"/>
        <v>0</v>
      </c>
      <c r="O284">
        <v>0</v>
      </c>
      <c r="P284">
        <v>0</v>
      </c>
      <c r="Q284">
        <v>295865</v>
      </c>
      <c r="X284">
        <v>0</v>
      </c>
      <c r="Y284">
        <v>70000</v>
      </c>
      <c r="AE284">
        <v>95000</v>
      </c>
      <c r="AF284">
        <v>867000</v>
      </c>
      <c r="AG284">
        <v>260000</v>
      </c>
      <c r="AH284">
        <v>0</v>
      </c>
      <c r="AI284">
        <v>0</v>
      </c>
      <c r="AL284">
        <v>0</v>
      </c>
      <c r="AY284">
        <v>0</v>
      </c>
      <c r="BB284">
        <v>0</v>
      </c>
      <c r="BC284">
        <v>368728.15</v>
      </c>
      <c r="BE284">
        <v>490000</v>
      </c>
      <c r="BF284">
        <v>1400000</v>
      </c>
      <c r="BG284">
        <v>31000</v>
      </c>
      <c r="BH284">
        <v>0</v>
      </c>
    </row>
    <row r="285" spans="1:68" ht="26.25">
      <c r="A285" s="121">
        <v>2</v>
      </c>
      <c r="B285" s="122" t="s">
        <v>909</v>
      </c>
      <c r="C285" s="123" t="s">
        <v>910</v>
      </c>
      <c r="D285" s="123">
        <v>2.1</v>
      </c>
      <c r="E285" s="124" t="s">
        <v>1073</v>
      </c>
      <c r="F285" s="122"/>
      <c r="G285" s="312" t="s">
        <v>945</v>
      </c>
      <c r="H285" s="122">
        <v>7.6</v>
      </c>
      <c r="I285" s="122" t="s">
        <v>945</v>
      </c>
      <c r="J285" s="122"/>
      <c r="K285" s="125" t="s">
        <v>1262</v>
      </c>
      <c r="L285" s="243">
        <v>2101020199.141</v>
      </c>
      <c r="M285" s="126" t="s">
        <v>1295</v>
      </c>
      <c r="N285" s="261">
        <f t="shared" si="4"/>
        <v>0</v>
      </c>
      <c r="AE285">
        <v>1299779.56</v>
      </c>
      <c r="BL285">
        <v>843890.14</v>
      </c>
    </row>
    <row r="286" spans="1:68" ht="26.25">
      <c r="A286" s="121">
        <v>2</v>
      </c>
      <c r="B286" s="122" t="s">
        <v>909</v>
      </c>
      <c r="C286" s="123" t="s">
        <v>910</v>
      </c>
      <c r="D286" s="123">
        <v>2.1</v>
      </c>
      <c r="E286" s="124" t="s">
        <v>1073</v>
      </c>
      <c r="F286" s="122"/>
      <c r="G286" s="312" t="s">
        <v>945</v>
      </c>
      <c r="H286" s="122">
        <v>7.7</v>
      </c>
      <c r="I286" s="122" t="s">
        <v>945</v>
      </c>
      <c r="J286" s="122"/>
      <c r="K286" s="125" t="s">
        <v>1262</v>
      </c>
      <c r="L286" s="243">
        <v>2101020199.142</v>
      </c>
      <c r="M286" s="126" t="s">
        <v>1296</v>
      </c>
      <c r="N286" s="261">
        <f t="shared" si="4"/>
        <v>0</v>
      </c>
    </row>
    <row r="287" spans="1:68" ht="26.25">
      <c r="A287" s="121">
        <v>2</v>
      </c>
      <c r="B287" s="122" t="s">
        <v>909</v>
      </c>
      <c r="C287" s="123" t="s">
        <v>910</v>
      </c>
      <c r="D287" s="123">
        <v>2.1</v>
      </c>
      <c r="E287" s="124" t="s">
        <v>1073</v>
      </c>
      <c r="F287" s="122" t="s">
        <v>1297</v>
      </c>
      <c r="G287" s="312" t="s">
        <v>945</v>
      </c>
      <c r="H287" s="122">
        <v>7.8</v>
      </c>
      <c r="I287" s="122" t="s">
        <v>945</v>
      </c>
      <c r="J287" s="122"/>
      <c r="K287" s="125" t="s">
        <v>1262</v>
      </c>
      <c r="L287" s="242">
        <v>2101020199.1429999</v>
      </c>
      <c r="M287" s="127" t="s">
        <v>1298</v>
      </c>
      <c r="N287" s="261">
        <f t="shared" si="4"/>
        <v>826320.92</v>
      </c>
      <c r="O287">
        <v>2973003.01</v>
      </c>
      <c r="Q287">
        <v>51095</v>
      </c>
      <c r="R287">
        <v>289843.34999999998</v>
      </c>
      <c r="S287">
        <v>300425</v>
      </c>
      <c r="T287">
        <v>2986641.5</v>
      </c>
      <c r="U287">
        <v>266775.59999999998</v>
      </c>
      <c r="V287">
        <v>2917940.82</v>
      </c>
      <c r="W287">
        <v>168500</v>
      </c>
      <c r="Y287">
        <v>29501.8</v>
      </c>
      <c r="Z287">
        <v>119034.5</v>
      </c>
      <c r="AA287">
        <v>826320.92</v>
      </c>
      <c r="AB287">
        <v>33280</v>
      </c>
      <c r="AE287">
        <v>1724402.4</v>
      </c>
      <c r="AF287">
        <v>41250</v>
      </c>
      <c r="AI287">
        <v>44870</v>
      </c>
      <c r="AL287">
        <v>89515</v>
      </c>
      <c r="AO287">
        <v>343100.19</v>
      </c>
      <c r="AS287">
        <v>169975</v>
      </c>
      <c r="AT287">
        <v>127075</v>
      </c>
      <c r="AU287">
        <v>38900</v>
      </c>
      <c r="AV287">
        <v>1733.4</v>
      </c>
      <c r="AW287">
        <v>356029.01</v>
      </c>
      <c r="AX287">
        <v>53550</v>
      </c>
      <c r="AY287">
        <v>14962</v>
      </c>
      <c r="AZ287">
        <v>109293.66</v>
      </c>
      <c r="BA287">
        <v>173475</v>
      </c>
      <c r="BD287">
        <v>105650</v>
      </c>
      <c r="BE287">
        <v>10400</v>
      </c>
      <c r="BF287">
        <v>30440</v>
      </c>
      <c r="BG287">
        <v>64350</v>
      </c>
      <c r="BH287">
        <v>0</v>
      </c>
      <c r="BI287">
        <v>479564.95</v>
      </c>
      <c r="BJ287">
        <v>41850</v>
      </c>
      <c r="BK287">
        <v>1380</v>
      </c>
      <c r="BL287">
        <v>205520</v>
      </c>
      <c r="BM287">
        <v>49900</v>
      </c>
      <c r="BN287">
        <v>984621.9</v>
      </c>
      <c r="BO287">
        <v>1199293.58</v>
      </c>
      <c r="BP287">
        <v>980512.7</v>
      </c>
    </row>
    <row r="288" spans="1:68" ht="26.25">
      <c r="A288" s="121">
        <v>2</v>
      </c>
      <c r="B288" s="122" t="s">
        <v>909</v>
      </c>
      <c r="C288" s="123" t="s">
        <v>910</v>
      </c>
      <c r="D288" s="123">
        <v>2.1</v>
      </c>
      <c r="E288" s="124" t="s">
        <v>1073</v>
      </c>
      <c r="F288" s="122" t="s">
        <v>1299</v>
      </c>
      <c r="G288" s="312" t="s">
        <v>945</v>
      </c>
      <c r="H288" s="122">
        <v>7.9</v>
      </c>
      <c r="I288" s="122" t="s">
        <v>945</v>
      </c>
      <c r="J288" s="122"/>
      <c r="K288" s="125" t="s">
        <v>1262</v>
      </c>
      <c r="L288" s="242">
        <v>2101020199.1440001</v>
      </c>
      <c r="M288" s="127" t="s">
        <v>1300</v>
      </c>
      <c r="N288" s="261">
        <f t="shared" si="4"/>
        <v>546262.18000000005</v>
      </c>
      <c r="O288">
        <v>1594508.65</v>
      </c>
      <c r="P288">
        <v>24650</v>
      </c>
      <c r="Q288">
        <v>92428.95</v>
      </c>
      <c r="R288">
        <v>814650.51</v>
      </c>
      <c r="S288">
        <v>33074</v>
      </c>
      <c r="T288">
        <v>115376.74</v>
      </c>
      <c r="U288">
        <v>198170.76</v>
      </c>
      <c r="V288">
        <v>30450.84</v>
      </c>
      <c r="W288">
        <v>136754.12</v>
      </c>
      <c r="X288">
        <v>23571.95</v>
      </c>
      <c r="Y288">
        <v>35107.47</v>
      </c>
      <c r="Z288">
        <v>78877.05</v>
      </c>
      <c r="AA288">
        <v>546262.18000000005</v>
      </c>
      <c r="AB288">
        <v>71480.33</v>
      </c>
      <c r="AC288">
        <v>0</v>
      </c>
      <c r="AD288">
        <v>104177.8</v>
      </c>
      <c r="AE288">
        <v>374648.16</v>
      </c>
      <c r="AF288">
        <v>132606.39999999999</v>
      </c>
      <c r="AG288">
        <v>17722</v>
      </c>
      <c r="AH288">
        <v>9643.9599999999991</v>
      </c>
      <c r="AI288">
        <v>15533.99</v>
      </c>
      <c r="AJ288">
        <v>331541.09999999998</v>
      </c>
      <c r="AK288">
        <v>66133.399999999994</v>
      </c>
      <c r="AL288">
        <v>65715.600000000006</v>
      </c>
      <c r="AM288">
        <v>48185</v>
      </c>
      <c r="AN288">
        <v>18240</v>
      </c>
      <c r="AO288">
        <v>442322.35</v>
      </c>
      <c r="AP288">
        <v>592942.49</v>
      </c>
      <c r="AQ288">
        <v>56667.9</v>
      </c>
      <c r="AR288">
        <v>87797.55</v>
      </c>
      <c r="AS288">
        <v>436210.38</v>
      </c>
      <c r="AT288">
        <v>202597.01</v>
      </c>
      <c r="AU288">
        <v>230435.62</v>
      </c>
      <c r="AV288">
        <v>63060</v>
      </c>
      <c r="AW288">
        <v>24334.400000000001</v>
      </c>
      <c r="AX288">
        <v>138037.75</v>
      </c>
      <c r="AY288">
        <v>47880</v>
      </c>
      <c r="AZ288">
        <v>268011.28000000003</v>
      </c>
      <c r="BA288">
        <v>197941.94</v>
      </c>
      <c r="BB288">
        <v>21510.81</v>
      </c>
      <c r="BC288">
        <v>35103</v>
      </c>
      <c r="BD288">
        <v>115912.02</v>
      </c>
      <c r="BF288">
        <v>36010.949999999997</v>
      </c>
      <c r="BG288">
        <v>42024.1</v>
      </c>
      <c r="BH288">
        <v>49397.69</v>
      </c>
      <c r="BI288">
        <v>419104.36</v>
      </c>
      <c r="BJ288">
        <v>176737.45</v>
      </c>
      <c r="BK288">
        <v>89533.34</v>
      </c>
      <c r="BL288">
        <v>42590</v>
      </c>
      <c r="BN288">
        <v>37871</v>
      </c>
      <c r="BO288">
        <v>42705.7</v>
      </c>
      <c r="BP288">
        <v>53637.83</v>
      </c>
    </row>
    <row r="289" spans="1:68" ht="26.25">
      <c r="A289" s="121">
        <v>2</v>
      </c>
      <c r="B289" s="122" t="s">
        <v>909</v>
      </c>
      <c r="C289" s="123" t="s">
        <v>910</v>
      </c>
      <c r="D289" s="123">
        <v>2.1</v>
      </c>
      <c r="E289" s="124" t="s">
        <v>1073</v>
      </c>
      <c r="F289" s="122" t="s">
        <v>1286</v>
      </c>
      <c r="G289" s="312" t="s">
        <v>945</v>
      </c>
      <c r="H289" s="122" t="s">
        <v>931</v>
      </c>
      <c r="I289" s="122" t="s">
        <v>945</v>
      </c>
      <c r="J289" s="122"/>
      <c r="K289" s="125" t="s">
        <v>1262</v>
      </c>
      <c r="L289" s="242">
        <v>2101020199.145</v>
      </c>
      <c r="M289" s="127" t="s">
        <v>1301</v>
      </c>
      <c r="N289" s="261">
        <f t="shared" si="4"/>
        <v>0</v>
      </c>
      <c r="O289">
        <v>87800</v>
      </c>
      <c r="Y289">
        <v>1860</v>
      </c>
      <c r="AJ289">
        <v>15500</v>
      </c>
      <c r="BI289">
        <v>21828</v>
      </c>
      <c r="BM289">
        <v>0</v>
      </c>
    </row>
    <row r="290" spans="1:68" ht="26.25">
      <c r="A290" s="121">
        <v>2</v>
      </c>
      <c r="B290" s="122" t="s">
        <v>909</v>
      </c>
      <c r="C290" s="123" t="s">
        <v>910</v>
      </c>
      <c r="D290" s="123">
        <v>2.1</v>
      </c>
      <c r="E290" s="124" t="s">
        <v>1073</v>
      </c>
      <c r="F290" s="122"/>
      <c r="G290" s="312" t="s">
        <v>945</v>
      </c>
      <c r="H290" s="122" t="s">
        <v>932</v>
      </c>
      <c r="I290" s="122" t="s">
        <v>945</v>
      </c>
      <c r="J290" s="122"/>
      <c r="K290" s="125" t="s">
        <v>1262</v>
      </c>
      <c r="L290" s="242">
        <v>2101020199.1459999</v>
      </c>
      <c r="M290" s="127" t="s">
        <v>1302</v>
      </c>
      <c r="N290" s="261">
        <f t="shared" si="4"/>
        <v>0</v>
      </c>
      <c r="O290">
        <v>8841145.1999999993</v>
      </c>
      <c r="P290">
        <v>38475</v>
      </c>
      <c r="U290">
        <v>181200</v>
      </c>
      <c r="Z290">
        <v>140000</v>
      </c>
      <c r="AC290">
        <v>0</v>
      </c>
      <c r="AE290">
        <v>0</v>
      </c>
      <c r="AG290">
        <v>240000</v>
      </c>
      <c r="AH290">
        <v>30000</v>
      </c>
      <c r="AL290">
        <v>70000</v>
      </c>
      <c r="AQ290">
        <v>70000</v>
      </c>
      <c r="AS290">
        <v>807298.2</v>
      </c>
      <c r="AT290">
        <v>120000</v>
      </c>
      <c r="AU290">
        <v>76850.8</v>
      </c>
      <c r="AY290">
        <v>0</v>
      </c>
      <c r="AZ290">
        <v>2850000</v>
      </c>
      <c r="BA290">
        <v>78000</v>
      </c>
      <c r="BD290">
        <v>100000</v>
      </c>
      <c r="BF290">
        <v>64000</v>
      </c>
      <c r="BG290">
        <v>81000</v>
      </c>
      <c r="BI290">
        <v>2759820</v>
      </c>
      <c r="BJ290">
        <v>41500</v>
      </c>
      <c r="BM290">
        <v>29337.200000000001</v>
      </c>
    </row>
    <row r="291" spans="1:68" ht="26.25">
      <c r="A291" s="121">
        <v>2</v>
      </c>
      <c r="B291" s="122" t="s">
        <v>909</v>
      </c>
      <c r="C291" s="123" t="s">
        <v>910</v>
      </c>
      <c r="D291" s="123">
        <v>2.1</v>
      </c>
      <c r="E291" s="124" t="s">
        <v>1073</v>
      </c>
      <c r="F291" s="122"/>
      <c r="G291" s="312" t="s">
        <v>945</v>
      </c>
      <c r="H291" s="122" t="s">
        <v>933</v>
      </c>
      <c r="I291" s="122" t="s">
        <v>945</v>
      </c>
      <c r="J291" s="122"/>
      <c r="K291" s="125" t="s">
        <v>1262</v>
      </c>
      <c r="L291" s="243">
        <v>2101020199.1470001</v>
      </c>
      <c r="M291" s="126" t="s">
        <v>1303</v>
      </c>
      <c r="N291" s="261">
        <f t="shared" si="4"/>
        <v>2035313</v>
      </c>
      <c r="O291">
        <v>2968711.9</v>
      </c>
      <c r="P291">
        <v>60013.4</v>
      </c>
      <c r="Q291">
        <v>257419.4</v>
      </c>
      <c r="R291">
        <v>484253.3</v>
      </c>
      <c r="S291">
        <v>689373.26</v>
      </c>
      <c r="T291">
        <v>1719400</v>
      </c>
      <c r="U291">
        <v>1196322.75</v>
      </c>
      <c r="V291">
        <v>154400</v>
      </c>
      <c r="W291">
        <v>97902</v>
      </c>
      <c r="X291">
        <v>87540</v>
      </c>
      <c r="Y291">
        <v>180798.75</v>
      </c>
      <c r="Z291">
        <v>351102.63</v>
      </c>
      <c r="AA291">
        <v>2035313</v>
      </c>
      <c r="AB291">
        <v>79558</v>
      </c>
      <c r="AC291">
        <v>0</v>
      </c>
      <c r="AD291">
        <v>65484.2</v>
      </c>
      <c r="AE291">
        <v>196668.79999999999</v>
      </c>
      <c r="AF291">
        <v>47528</v>
      </c>
      <c r="AG291">
        <v>118357.2</v>
      </c>
      <c r="AH291">
        <v>30250</v>
      </c>
      <c r="AJ291">
        <v>209580</v>
      </c>
      <c r="AK291">
        <v>124002.2</v>
      </c>
      <c r="AL291">
        <v>531560.80000000005</v>
      </c>
      <c r="AM291">
        <v>9600</v>
      </c>
      <c r="AN291">
        <v>58647.65</v>
      </c>
      <c r="AO291">
        <v>4798389</v>
      </c>
      <c r="AP291">
        <v>2698539.89</v>
      </c>
      <c r="AQ291">
        <v>2025864.6</v>
      </c>
      <c r="AR291">
        <v>300966.75</v>
      </c>
      <c r="AS291">
        <v>4563412.3499999996</v>
      </c>
      <c r="AT291">
        <v>404220</v>
      </c>
      <c r="AU291">
        <v>557134</v>
      </c>
      <c r="AV291">
        <v>365097</v>
      </c>
      <c r="AW291">
        <v>63958</v>
      </c>
      <c r="AX291">
        <v>211569</v>
      </c>
      <c r="AY291">
        <v>634839.5</v>
      </c>
      <c r="AZ291">
        <v>1069664.75</v>
      </c>
      <c r="BA291">
        <v>391293.4</v>
      </c>
      <c r="BB291">
        <v>57728</v>
      </c>
      <c r="BC291">
        <v>859414.27</v>
      </c>
      <c r="BD291">
        <v>336754.4</v>
      </c>
      <c r="BE291">
        <v>486802</v>
      </c>
      <c r="BF291">
        <v>44182</v>
      </c>
      <c r="BG291">
        <v>158441</v>
      </c>
      <c r="BH291">
        <v>120490.7</v>
      </c>
      <c r="BI291">
        <v>4385603.5999999996</v>
      </c>
      <c r="BJ291">
        <v>151044.5</v>
      </c>
      <c r="BK291">
        <v>78795</v>
      </c>
      <c r="BL291">
        <v>473818.69</v>
      </c>
      <c r="BM291">
        <v>186378</v>
      </c>
      <c r="BN291">
        <v>72514.83</v>
      </c>
      <c r="BO291">
        <v>263061.40000000002</v>
      </c>
      <c r="BP291">
        <v>118435</v>
      </c>
    </row>
    <row r="292" spans="1:68" ht="26.25">
      <c r="A292" s="121">
        <v>2</v>
      </c>
      <c r="B292" s="122" t="s">
        <v>909</v>
      </c>
      <c r="C292" s="123" t="s">
        <v>910</v>
      </c>
      <c r="D292" s="123">
        <v>2.1</v>
      </c>
      <c r="E292" s="124" t="s">
        <v>1073</v>
      </c>
      <c r="F292" s="122"/>
      <c r="G292" s="312" t="s">
        <v>945</v>
      </c>
      <c r="H292" s="122" t="s">
        <v>934</v>
      </c>
      <c r="I292" s="122" t="s">
        <v>945</v>
      </c>
      <c r="J292" s="122"/>
      <c r="K292" s="125" t="s">
        <v>1262</v>
      </c>
      <c r="L292" s="243">
        <v>2101020199.148</v>
      </c>
      <c r="M292" s="126" t="s">
        <v>1304</v>
      </c>
      <c r="N292" s="261">
        <f t="shared" si="4"/>
        <v>0</v>
      </c>
      <c r="O292">
        <v>686850.1</v>
      </c>
      <c r="P292">
        <v>5400</v>
      </c>
      <c r="Q292">
        <v>47910</v>
      </c>
      <c r="R292">
        <v>0</v>
      </c>
      <c r="S292">
        <v>72892</v>
      </c>
      <c r="T292">
        <v>610347</v>
      </c>
      <c r="U292">
        <v>322340</v>
      </c>
      <c r="V292">
        <v>121775</v>
      </c>
      <c r="W292">
        <v>73810</v>
      </c>
      <c r="X292">
        <v>27690</v>
      </c>
      <c r="Y292">
        <v>48370</v>
      </c>
      <c r="Z292">
        <v>29300</v>
      </c>
      <c r="AB292">
        <v>542690</v>
      </c>
      <c r="AC292">
        <v>25400</v>
      </c>
      <c r="AE292">
        <v>2289353.0099999998</v>
      </c>
      <c r="AF292">
        <v>2150615</v>
      </c>
      <c r="AG292">
        <v>415350</v>
      </c>
      <c r="AH292">
        <v>40890</v>
      </c>
      <c r="AI292">
        <v>2440150</v>
      </c>
      <c r="AN292">
        <v>22014</v>
      </c>
      <c r="AQ292">
        <v>8750</v>
      </c>
      <c r="AS292">
        <v>20855</v>
      </c>
      <c r="AT292">
        <v>35000</v>
      </c>
      <c r="AX292">
        <v>140066</v>
      </c>
      <c r="AY292">
        <v>0</v>
      </c>
      <c r="AZ292">
        <v>1649601.5</v>
      </c>
      <c r="BA292">
        <v>1553116.7</v>
      </c>
      <c r="BB292">
        <v>0</v>
      </c>
      <c r="BC292">
        <v>1013822</v>
      </c>
      <c r="BD292">
        <v>645070.25</v>
      </c>
      <c r="BE292">
        <v>71543</v>
      </c>
      <c r="BF292">
        <v>4075</v>
      </c>
      <c r="BG292">
        <v>157568.29999999999</v>
      </c>
      <c r="BH292">
        <v>193839.9</v>
      </c>
      <c r="BI292">
        <v>6211633</v>
      </c>
      <c r="BJ292">
        <v>815630</v>
      </c>
      <c r="BL292">
        <v>1099930</v>
      </c>
      <c r="BM292">
        <v>271585</v>
      </c>
      <c r="BO292">
        <v>956230.65</v>
      </c>
      <c r="BP292">
        <v>332030</v>
      </c>
    </row>
    <row r="293" spans="1:68" ht="26.25">
      <c r="A293" s="121">
        <v>2</v>
      </c>
      <c r="B293" s="122" t="s">
        <v>909</v>
      </c>
      <c r="C293" s="123" t="s">
        <v>910</v>
      </c>
      <c r="D293" s="123">
        <v>2.1</v>
      </c>
      <c r="E293" s="124" t="s">
        <v>1073</v>
      </c>
      <c r="F293" s="122"/>
      <c r="G293" s="312" t="s">
        <v>945</v>
      </c>
      <c r="H293" s="122" t="s">
        <v>936</v>
      </c>
      <c r="I293" s="122" t="s">
        <v>945</v>
      </c>
      <c r="J293" s="122"/>
      <c r="K293" s="135" t="s">
        <v>1305</v>
      </c>
      <c r="L293" s="243">
        <v>2101020199.1489999</v>
      </c>
      <c r="M293" s="126" t="s">
        <v>1306</v>
      </c>
      <c r="N293" s="261">
        <f t="shared" si="4"/>
        <v>0</v>
      </c>
      <c r="BI293">
        <v>23100</v>
      </c>
    </row>
    <row r="294" spans="1:68" ht="26.25">
      <c r="A294" s="121">
        <v>2</v>
      </c>
      <c r="B294" s="122" t="s">
        <v>909</v>
      </c>
      <c r="C294" s="123" t="s">
        <v>910</v>
      </c>
      <c r="D294" s="123">
        <v>2.1</v>
      </c>
      <c r="E294" s="124" t="s">
        <v>1073</v>
      </c>
      <c r="F294" s="122"/>
      <c r="G294" s="312" t="s">
        <v>945</v>
      </c>
      <c r="H294" s="122" t="s">
        <v>936</v>
      </c>
      <c r="I294" s="122" t="s">
        <v>945</v>
      </c>
      <c r="J294" s="122"/>
      <c r="K294" s="135" t="s">
        <v>1305</v>
      </c>
      <c r="L294" s="243">
        <v>2101020199.1500001</v>
      </c>
      <c r="M294" s="126" t="s">
        <v>1307</v>
      </c>
      <c r="N294" s="261">
        <f t="shared" si="4"/>
        <v>0</v>
      </c>
      <c r="BO294">
        <v>71723.16</v>
      </c>
    </row>
    <row r="295" spans="1:68" ht="26.25">
      <c r="A295" s="121">
        <v>2</v>
      </c>
      <c r="B295" s="122" t="s">
        <v>909</v>
      </c>
      <c r="C295" s="123" t="s">
        <v>59</v>
      </c>
      <c r="D295" s="123">
        <v>2.2000000000000002</v>
      </c>
      <c r="E295" s="124" t="s">
        <v>1073</v>
      </c>
      <c r="F295" s="122"/>
      <c r="G295" s="312"/>
      <c r="H295" s="122" t="s">
        <v>938</v>
      </c>
      <c r="I295" s="122"/>
      <c r="J295" s="122"/>
      <c r="K295" s="135" t="s">
        <v>1308</v>
      </c>
      <c r="L295" s="245">
        <v>2101020199.151</v>
      </c>
      <c r="M295" s="130" t="s">
        <v>1309</v>
      </c>
      <c r="N295" s="261">
        <f t="shared" si="4"/>
        <v>3770000</v>
      </c>
      <c r="O295">
        <v>1065830</v>
      </c>
      <c r="T295">
        <v>479000</v>
      </c>
      <c r="AA295">
        <v>3770000</v>
      </c>
      <c r="AK295">
        <v>0</v>
      </c>
      <c r="AM295">
        <v>116005</v>
      </c>
      <c r="AO295">
        <v>557276</v>
      </c>
      <c r="AP295">
        <v>124000</v>
      </c>
      <c r="AQ295">
        <v>393371.4</v>
      </c>
      <c r="AS295">
        <v>135000</v>
      </c>
      <c r="AT295">
        <v>400000</v>
      </c>
      <c r="AU295">
        <v>200000</v>
      </c>
      <c r="AX295">
        <v>78000</v>
      </c>
      <c r="BI295">
        <v>14118260</v>
      </c>
    </row>
    <row r="296" spans="1:68" ht="26.25">
      <c r="A296" s="121">
        <v>2</v>
      </c>
      <c r="B296" s="122" t="s">
        <v>909</v>
      </c>
      <c r="C296" s="123" t="s">
        <v>59</v>
      </c>
      <c r="D296" s="123">
        <v>2.2000000000000002</v>
      </c>
      <c r="E296" s="124" t="s">
        <v>1073</v>
      </c>
      <c r="F296" s="122"/>
      <c r="G296" s="312"/>
      <c r="H296" s="122" t="s">
        <v>935</v>
      </c>
      <c r="I296" s="122"/>
      <c r="J296" s="122"/>
      <c r="K296" s="135" t="s">
        <v>1308</v>
      </c>
      <c r="L296" s="243">
        <v>2101020199.201</v>
      </c>
      <c r="M296" s="126" t="s">
        <v>1310</v>
      </c>
      <c r="N296" s="261">
        <f t="shared" si="4"/>
        <v>462823</v>
      </c>
      <c r="O296">
        <v>7476052.4000000004</v>
      </c>
      <c r="Q296">
        <v>1455140</v>
      </c>
      <c r="R296">
        <v>0</v>
      </c>
      <c r="S296">
        <v>438000</v>
      </c>
      <c r="T296">
        <v>1823600</v>
      </c>
      <c r="U296">
        <v>270197.86</v>
      </c>
      <c r="W296">
        <v>330000</v>
      </c>
      <c r="X296">
        <v>0</v>
      </c>
      <c r="Z296">
        <v>38400</v>
      </c>
      <c r="AA296">
        <v>462823</v>
      </c>
      <c r="AE296">
        <v>1518500</v>
      </c>
      <c r="AF296">
        <v>1070500</v>
      </c>
      <c r="AH296">
        <v>0</v>
      </c>
      <c r="AK296">
        <v>3317</v>
      </c>
      <c r="AL296">
        <v>275000</v>
      </c>
      <c r="AM296">
        <v>0</v>
      </c>
      <c r="AN296">
        <v>148300</v>
      </c>
      <c r="AO296">
        <v>958670</v>
      </c>
      <c r="AP296">
        <v>440900</v>
      </c>
      <c r="AQ296">
        <v>819000</v>
      </c>
      <c r="AR296">
        <v>0</v>
      </c>
      <c r="AS296">
        <v>459500</v>
      </c>
      <c r="AT296">
        <v>0</v>
      </c>
      <c r="AU296">
        <v>0</v>
      </c>
      <c r="AX296">
        <v>0</v>
      </c>
      <c r="AZ296">
        <v>697999.48</v>
      </c>
      <c r="BA296">
        <v>0</v>
      </c>
      <c r="BC296">
        <v>1087671.8500000001</v>
      </c>
      <c r="BD296">
        <v>64060</v>
      </c>
      <c r="BE296">
        <v>0</v>
      </c>
      <c r="BF296">
        <v>27500</v>
      </c>
      <c r="BG296">
        <v>147000</v>
      </c>
      <c r="BH296">
        <v>0</v>
      </c>
      <c r="BI296">
        <v>0</v>
      </c>
      <c r="BO296">
        <v>13000</v>
      </c>
    </row>
    <row r="297" spans="1:68" ht="26.25">
      <c r="A297" s="121">
        <v>2</v>
      </c>
      <c r="B297" s="122" t="s">
        <v>909</v>
      </c>
      <c r="C297" s="123" t="s">
        <v>910</v>
      </c>
      <c r="D297" s="123">
        <v>2.1</v>
      </c>
      <c r="E297" s="124" t="s">
        <v>1073</v>
      </c>
      <c r="F297" s="122"/>
      <c r="G297" s="312" t="s">
        <v>945</v>
      </c>
      <c r="H297" s="122">
        <v>8</v>
      </c>
      <c r="I297" s="122" t="s">
        <v>945</v>
      </c>
      <c r="J297" s="122"/>
      <c r="K297" s="125" t="s">
        <v>1305</v>
      </c>
      <c r="L297" s="242">
        <v>2101020199.2019999</v>
      </c>
      <c r="M297" s="127" t="s">
        <v>1311</v>
      </c>
      <c r="N297" s="261">
        <f t="shared" si="4"/>
        <v>19152.25</v>
      </c>
      <c r="O297">
        <v>0</v>
      </c>
      <c r="P297">
        <v>174748.22</v>
      </c>
      <c r="Q297">
        <v>1662694.93</v>
      </c>
      <c r="R297">
        <v>2188287.7000000002</v>
      </c>
      <c r="S297">
        <v>4292147.5199999996</v>
      </c>
      <c r="T297">
        <v>2397990.84</v>
      </c>
      <c r="U297">
        <v>4362402.46</v>
      </c>
      <c r="V297">
        <v>1430203.95</v>
      </c>
      <c r="W297">
        <v>725837.01</v>
      </c>
      <c r="X297">
        <v>1292524.06</v>
      </c>
      <c r="Y297">
        <v>939629.38</v>
      </c>
      <c r="Z297">
        <v>915738.52</v>
      </c>
      <c r="AA297">
        <v>19152.25</v>
      </c>
      <c r="AB297">
        <v>1746.75</v>
      </c>
      <c r="AC297">
        <v>218758.5</v>
      </c>
      <c r="AD297">
        <v>9832.65</v>
      </c>
      <c r="AE297">
        <v>38664.51</v>
      </c>
      <c r="AF297">
        <v>955027.5</v>
      </c>
      <c r="AG297">
        <v>16379</v>
      </c>
      <c r="AH297">
        <v>1518114</v>
      </c>
      <c r="AI297">
        <v>0</v>
      </c>
      <c r="AJ297">
        <v>31064.75</v>
      </c>
      <c r="AK297">
        <v>38963.75</v>
      </c>
      <c r="AL297">
        <v>300132.25</v>
      </c>
      <c r="AM297">
        <v>89204.25</v>
      </c>
      <c r="AN297">
        <v>69982.75</v>
      </c>
      <c r="AO297">
        <v>564802.54</v>
      </c>
      <c r="AP297">
        <v>4053987.05</v>
      </c>
      <c r="AQ297">
        <v>1083113.75</v>
      </c>
      <c r="AR297">
        <v>613882.92000000004</v>
      </c>
      <c r="AS297">
        <v>179940.07</v>
      </c>
      <c r="AT297">
        <v>787285.5</v>
      </c>
      <c r="AU297">
        <v>348080.5</v>
      </c>
      <c r="AV297">
        <v>160200</v>
      </c>
      <c r="AW297">
        <v>10380</v>
      </c>
      <c r="AX297">
        <v>244806.25</v>
      </c>
      <c r="AY297">
        <v>0</v>
      </c>
      <c r="AZ297">
        <v>4195879</v>
      </c>
      <c r="BA297">
        <v>973948.45</v>
      </c>
      <c r="BB297">
        <v>701126.93</v>
      </c>
      <c r="BC297">
        <v>1249732.1599999999</v>
      </c>
      <c r="BD297">
        <v>1493147.3</v>
      </c>
      <c r="BE297">
        <v>383271.25</v>
      </c>
      <c r="BF297">
        <v>0</v>
      </c>
      <c r="BG297">
        <v>322095.5</v>
      </c>
      <c r="BH297">
        <v>4279</v>
      </c>
      <c r="BJ297">
        <v>0</v>
      </c>
      <c r="BK297">
        <v>8395</v>
      </c>
      <c r="BL297">
        <v>6889</v>
      </c>
      <c r="BM297">
        <v>1092.75</v>
      </c>
      <c r="BN297">
        <v>0</v>
      </c>
      <c r="BO297">
        <v>35653</v>
      </c>
      <c r="BP297">
        <v>2951</v>
      </c>
    </row>
    <row r="298" spans="1:68" ht="26.25">
      <c r="A298" s="121">
        <v>2</v>
      </c>
      <c r="B298" s="122" t="s">
        <v>909</v>
      </c>
      <c r="C298" s="123" t="s">
        <v>910</v>
      </c>
      <c r="D298" s="123">
        <v>2.1</v>
      </c>
      <c r="E298" s="124" t="s">
        <v>1073</v>
      </c>
      <c r="F298" s="122"/>
      <c r="G298" s="312" t="s">
        <v>945</v>
      </c>
      <c r="H298" s="122">
        <v>8</v>
      </c>
      <c r="I298" s="122" t="s">
        <v>945</v>
      </c>
      <c r="J298" s="122"/>
      <c r="K298" s="125" t="s">
        <v>1305</v>
      </c>
      <c r="L298" s="243">
        <v>2101020199.2030001</v>
      </c>
      <c r="M298" s="126" t="s">
        <v>1312</v>
      </c>
      <c r="N298" s="261">
        <f t="shared" si="4"/>
        <v>0</v>
      </c>
      <c r="O298">
        <v>0</v>
      </c>
      <c r="P298">
        <v>8090</v>
      </c>
      <c r="S298">
        <v>118026.25</v>
      </c>
      <c r="U298">
        <v>16836</v>
      </c>
      <c r="V298">
        <v>9797.5</v>
      </c>
      <c r="AN298">
        <v>12078</v>
      </c>
      <c r="AR298">
        <v>23410.75</v>
      </c>
      <c r="AS298">
        <v>44974</v>
      </c>
      <c r="AY298">
        <v>0</v>
      </c>
      <c r="BA298">
        <v>0</v>
      </c>
      <c r="BB298">
        <v>14664</v>
      </c>
    </row>
    <row r="299" spans="1:68" ht="26.25">
      <c r="A299" s="121">
        <v>2</v>
      </c>
      <c r="B299" s="122" t="s">
        <v>909</v>
      </c>
      <c r="C299" s="123" t="s">
        <v>910</v>
      </c>
      <c r="D299" s="123">
        <v>2.1</v>
      </c>
      <c r="E299" s="124" t="s">
        <v>1073</v>
      </c>
      <c r="F299" s="122"/>
      <c r="G299" s="312" t="s">
        <v>945</v>
      </c>
      <c r="H299" s="122">
        <v>8</v>
      </c>
      <c r="I299" s="122" t="s">
        <v>945</v>
      </c>
      <c r="J299" s="122"/>
      <c r="K299" s="125" t="s">
        <v>1305</v>
      </c>
      <c r="L299" s="243">
        <v>2101020199.204</v>
      </c>
      <c r="M299" s="126" t="s">
        <v>1313</v>
      </c>
      <c r="N299" s="261">
        <f t="shared" si="4"/>
        <v>0</v>
      </c>
      <c r="O299">
        <v>0</v>
      </c>
      <c r="P299">
        <v>45118.5</v>
      </c>
      <c r="R299">
        <v>690</v>
      </c>
      <c r="V299">
        <v>47442.5</v>
      </c>
      <c r="AD299">
        <v>466380</v>
      </c>
      <c r="AI299">
        <v>99316</v>
      </c>
      <c r="AJ299">
        <v>96394</v>
      </c>
      <c r="AK299">
        <v>45023</v>
      </c>
      <c r="AL299">
        <v>257931.5</v>
      </c>
      <c r="AM299">
        <v>98387.75</v>
      </c>
      <c r="AN299">
        <v>21269</v>
      </c>
      <c r="AO299">
        <v>602964.64</v>
      </c>
      <c r="AP299">
        <v>103658</v>
      </c>
      <c r="AQ299">
        <v>456003.75</v>
      </c>
      <c r="AR299">
        <v>572852.64</v>
      </c>
      <c r="AS299">
        <v>65647</v>
      </c>
      <c r="AT299">
        <v>285846</v>
      </c>
      <c r="AU299">
        <v>12732</v>
      </c>
      <c r="AV299">
        <v>11525</v>
      </c>
      <c r="AW299">
        <v>304400</v>
      </c>
      <c r="AY299">
        <v>0</v>
      </c>
      <c r="BA299">
        <v>650</v>
      </c>
      <c r="BL299">
        <v>195</v>
      </c>
      <c r="BO299">
        <v>60784.25</v>
      </c>
    </row>
    <row r="300" spans="1:68" ht="26.25">
      <c r="A300" s="121">
        <v>2</v>
      </c>
      <c r="B300" s="122" t="s">
        <v>909</v>
      </c>
      <c r="C300" s="123" t="s">
        <v>910</v>
      </c>
      <c r="D300" s="123">
        <v>2.1</v>
      </c>
      <c r="E300" s="124" t="s">
        <v>1073</v>
      </c>
      <c r="F300" s="122"/>
      <c r="G300" s="312" t="s">
        <v>945</v>
      </c>
      <c r="H300" s="122" t="s">
        <v>937</v>
      </c>
      <c r="I300" s="122" t="s">
        <v>945</v>
      </c>
      <c r="J300" s="122"/>
      <c r="K300" s="125" t="s">
        <v>1305</v>
      </c>
      <c r="L300" s="243">
        <v>2101020199.3010001</v>
      </c>
      <c r="M300" s="126" t="s">
        <v>1314</v>
      </c>
      <c r="N300" s="261">
        <f t="shared" si="4"/>
        <v>0</v>
      </c>
      <c r="O300">
        <v>5946227.0999999996</v>
      </c>
      <c r="AW300">
        <v>1663419.28</v>
      </c>
    </row>
    <row r="301" spans="1:68" ht="26.25">
      <c r="A301" s="121">
        <v>2</v>
      </c>
      <c r="B301" s="122" t="s">
        <v>909</v>
      </c>
      <c r="C301" s="123" t="s">
        <v>910</v>
      </c>
      <c r="D301" s="123">
        <v>2.1</v>
      </c>
      <c r="E301" s="124" t="s">
        <v>1073</v>
      </c>
      <c r="F301" s="122"/>
      <c r="G301" s="312" t="s">
        <v>945</v>
      </c>
      <c r="H301" s="122" t="s">
        <v>937</v>
      </c>
      <c r="I301" s="122" t="s">
        <v>945</v>
      </c>
      <c r="J301" s="122"/>
      <c r="K301" s="125" t="s">
        <v>1305</v>
      </c>
      <c r="L301" s="243">
        <v>2101020199.5009999</v>
      </c>
      <c r="M301" s="126" t="s">
        <v>1315</v>
      </c>
      <c r="N301" s="261">
        <f t="shared" si="4"/>
        <v>0</v>
      </c>
      <c r="O301">
        <v>1745</v>
      </c>
      <c r="P301">
        <v>1314</v>
      </c>
      <c r="Q301">
        <v>9916</v>
      </c>
      <c r="R301">
        <v>0</v>
      </c>
      <c r="S301">
        <v>32387</v>
      </c>
      <c r="T301">
        <v>60145.25</v>
      </c>
      <c r="U301">
        <v>0</v>
      </c>
      <c r="V301">
        <v>11156</v>
      </c>
      <c r="W301">
        <v>46865</v>
      </c>
      <c r="X301">
        <v>700</v>
      </c>
      <c r="Y301">
        <v>10952.6</v>
      </c>
      <c r="Z301">
        <v>6150.5</v>
      </c>
      <c r="AB301">
        <v>929677.24</v>
      </c>
      <c r="AF301">
        <v>117408</v>
      </c>
      <c r="AJ301">
        <v>21910.2</v>
      </c>
      <c r="AK301">
        <v>0</v>
      </c>
      <c r="AM301">
        <v>340</v>
      </c>
      <c r="AN301">
        <v>25152.16</v>
      </c>
      <c r="AP301">
        <v>2960</v>
      </c>
      <c r="AQ301">
        <v>41950.86</v>
      </c>
      <c r="AR301">
        <v>0</v>
      </c>
      <c r="AS301">
        <v>80679.570000000007</v>
      </c>
      <c r="AT301">
        <v>22225.09</v>
      </c>
      <c r="AU301">
        <v>8345.49</v>
      </c>
      <c r="AY301">
        <v>19033.75</v>
      </c>
      <c r="BC301">
        <v>1902</v>
      </c>
      <c r="BE301">
        <v>1538</v>
      </c>
    </row>
    <row r="302" spans="1:68" ht="26.25">
      <c r="A302" s="121">
        <v>2</v>
      </c>
      <c r="B302" s="122" t="s">
        <v>909</v>
      </c>
      <c r="C302" s="123" t="s">
        <v>910</v>
      </c>
      <c r="D302" s="123">
        <v>2.1</v>
      </c>
      <c r="E302" s="124" t="s">
        <v>1073</v>
      </c>
      <c r="F302" s="122"/>
      <c r="G302" s="312" t="s">
        <v>945</v>
      </c>
      <c r="H302" s="122" t="s">
        <v>937</v>
      </c>
      <c r="I302" s="122" t="s">
        <v>945</v>
      </c>
      <c r="J302" s="122"/>
      <c r="K302" s="125" t="s">
        <v>1305</v>
      </c>
      <c r="L302" s="242">
        <v>2101020199.5020001</v>
      </c>
      <c r="M302" s="127" t="s">
        <v>1316</v>
      </c>
      <c r="N302" s="261">
        <f t="shared" si="4"/>
        <v>0</v>
      </c>
      <c r="T302">
        <v>27536.39</v>
      </c>
    </row>
    <row r="303" spans="1:68" ht="26.25">
      <c r="A303" s="121">
        <v>2</v>
      </c>
      <c r="B303" s="122" t="s">
        <v>909</v>
      </c>
      <c r="C303" s="123" t="s">
        <v>910</v>
      </c>
      <c r="D303" s="123">
        <v>2.1</v>
      </c>
      <c r="E303" s="124" t="s">
        <v>1073</v>
      </c>
      <c r="F303" s="122"/>
      <c r="G303" s="312" t="s">
        <v>945</v>
      </c>
      <c r="H303" s="122" t="s">
        <v>937</v>
      </c>
      <c r="I303" s="122" t="s">
        <v>945</v>
      </c>
      <c r="J303" s="122"/>
      <c r="K303" s="125" t="s">
        <v>1305</v>
      </c>
      <c r="L303" s="243">
        <v>2101020199.701</v>
      </c>
      <c r="M303" s="126" t="s">
        <v>1317</v>
      </c>
      <c r="N303" s="261">
        <f t="shared" si="4"/>
        <v>0</v>
      </c>
      <c r="AW303">
        <v>0</v>
      </c>
      <c r="BL303">
        <v>290</v>
      </c>
    </row>
    <row r="304" spans="1:68" ht="26.25">
      <c r="A304" s="121">
        <v>2</v>
      </c>
      <c r="B304" s="122" t="s">
        <v>909</v>
      </c>
      <c r="C304" s="123" t="s">
        <v>910</v>
      </c>
      <c r="D304" s="123">
        <v>2.1</v>
      </c>
      <c r="E304" s="124" t="s">
        <v>1073</v>
      </c>
      <c r="F304" s="122"/>
      <c r="G304" s="312"/>
      <c r="H304" s="122">
        <v>10.1</v>
      </c>
      <c r="I304" s="122"/>
      <c r="J304" s="122"/>
      <c r="K304" s="125" t="s">
        <v>1318</v>
      </c>
      <c r="L304" s="243">
        <v>2102040101.1010001</v>
      </c>
      <c r="M304" s="126" t="s">
        <v>1319</v>
      </c>
      <c r="N304" s="261">
        <f t="shared" si="4"/>
        <v>11847040.890000001</v>
      </c>
      <c r="X304">
        <v>488200.93</v>
      </c>
      <c r="AA304">
        <v>11847040.890000001</v>
      </c>
      <c r="AP304">
        <v>328376.31</v>
      </c>
      <c r="AU304">
        <v>364641.01</v>
      </c>
      <c r="AZ304">
        <v>532692.22</v>
      </c>
      <c r="BB304">
        <v>1605</v>
      </c>
      <c r="BI304">
        <v>578226.98</v>
      </c>
    </row>
    <row r="305" spans="1:68" ht="26.25">
      <c r="A305" s="121">
        <v>2</v>
      </c>
      <c r="B305" s="122" t="s">
        <v>909</v>
      </c>
      <c r="C305" s="123" t="s">
        <v>910</v>
      </c>
      <c r="D305" s="123">
        <v>2.1</v>
      </c>
      <c r="E305" s="124" t="s">
        <v>1073</v>
      </c>
      <c r="F305" s="122"/>
      <c r="G305" s="312" t="s">
        <v>945</v>
      </c>
      <c r="H305" s="122">
        <v>12</v>
      </c>
      <c r="I305" s="122" t="s">
        <v>945</v>
      </c>
      <c r="J305" s="122"/>
      <c r="K305" s="125" t="s">
        <v>1318</v>
      </c>
      <c r="L305" s="243">
        <v>2102040102.1010001</v>
      </c>
      <c r="M305" s="126" t="s">
        <v>1320</v>
      </c>
      <c r="N305" s="261">
        <f t="shared" si="4"/>
        <v>21212</v>
      </c>
      <c r="P305">
        <v>569571.88</v>
      </c>
      <c r="Q305">
        <v>2829803.25</v>
      </c>
      <c r="R305">
        <v>1522702.38</v>
      </c>
      <c r="S305">
        <v>4144765.88</v>
      </c>
      <c r="T305">
        <v>3546498.22</v>
      </c>
      <c r="W305">
        <v>1949382.05</v>
      </c>
      <c r="Y305">
        <v>704920.12</v>
      </c>
      <c r="Z305">
        <v>750712.22</v>
      </c>
      <c r="AA305">
        <v>21212</v>
      </c>
      <c r="AN305">
        <v>1952624.5</v>
      </c>
      <c r="AS305">
        <v>0</v>
      </c>
      <c r="AW305">
        <v>164405</v>
      </c>
      <c r="BI305">
        <v>70000</v>
      </c>
    </row>
    <row r="306" spans="1:68" ht="26.25">
      <c r="A306" s="121">
        <v>2</v>
      </c>
      <c r="B306" s="122" t="s">
        <v>909</v>
      </c>
      <c r="C306" s="123" t="s">
        <v>910</v>
      </c>
      <c r="D306" s="123">
        <v>2.1</v>
      </c>
      <c r="E306" s="124" t="s">
        <v>1073</v>
      </c>
      <c r="F306" s="122"/>
      <c r="G306" s="312" t="s">
        <v>945</v>
      </c>
      <c r="H306" s="122">
        <v>12</v>
      </c>
      <c r="I306" s="122" t="s">
        <v>945</v>
      </c>
      <c r="J306" s="122"/>
      <c r="K306" s="125" t="s">
        <v>1318</v>
      </c>
      <c r="L306" s="243">
        <v>2102040103.1010001</v>
      </c>
      <c r="M306" s="126" t="s">
        <v>1321</v>
      </c>
      <c r="N306" s="261">
        <f t="shared" si="4"/>
        <v>0</v>
      </c>
      <c r="AD306">
        <v>7316.76</v>
      </c>
    </row>
    <row r="307" spans="1:68" ht="26.25">
      <c r="A307" s="121">
        <v>2</v>
      </c>
      <c r="B307" s="122" t="s">
        <v>909</v>
      </c>
      <c r="C307" s="123" t="s">
        <v>910</v>
      </c>
      <c r="D307" s="123">
        <v>2.1</v>
      </c>
      <c r="E307" s="124" t="s">
        <v>1073</v>
      </c>
      <c r="F307" s="122"/>
      <c r="G307" s="312" t="s">
        <v>945</v>
      </c>
      <c r="H307" s="122">
        <v>12</v>
      </c>
      <c r="I307" s="122" t="s">
        <v>945</v>
      </c>
      <c r="J307" s="122"/>
      <c r="K307" s="125" t="s">
        <v>1318</v>
      </c>
      <c r="L307" s="243">
        <v>2102040104.1010001</v>
      </c>
      <c r="M307" s="126" t="s">
        <v>1322</v>
      </c>
      <c r="N307" s="261">
        <f t="shared" si="4"/>
        <v>0</v>
      </c>
      <c r="AI307">
        <v>0</v>
      </c>
      <c r="AO307">
        <v>321584</v>
      </c>
      <c r="AW307">
        <v>0</v>
      </c>
      <c r="BC307">
        <v>16000</v>
      </c>
      <c r="BH307">
        <v>1073.56</v>
      </c>
    </row>
    <row r="308" spans="1:68" ht="26.25">
      <c r="A308" s="121">
        <v>2</v>
      </c>
      <c r="B308" s="122" t="s">
        <v>909</v>
      </c>
      <c r="C308" s="123" t="s">
        <v>910</v>
      </c>
      <c r="D308" s="123">
        <v>2.1</v>
      </c>
      <c r="E308" s="124" t="s">
        <v>1073</v>
      </c>
      <c r="F308" s="122"/>
      <c r="G308" s="312" t="s">
        <v>945</v>
      </c>
      <c r="H308" s="122">
        <v>12</v>
      </c>
      <c r="I308" s="122" t="s">
        <v>945</v>
      </c>
      <c r="J308" s="122"/>
      <c r="K308" s="125" t="s">
        <v>1318</v>
      </c>
      <c r="L308" s="243">
        <v>2102040106.1010001</v>
      </c>
      <c r="M308" s="126" t="s">
        <v>1323</v>
      </c>
      <c r="N308" s="261">
        <f t="shared" si="4"/>
        <v>0</v>
      </c>
      <c r="AW308">
        <v>0</v>
      </c>
    </row>
    <row r="309" spans="1:68" ht="26.25">
      <c r="A309" s="121">
        <v>2</v>
      </c>
      <c r="B309" s="122" t="s">
        <v>909</v>
      </c>
      <c r="C309" s="123" t="s">
        <v>910</v>
      </c>
      <c r="D309" s="123">
        <v>2.1</v>
      </c>
      <c r="E309" s="124" t="s">
        <v>1073</v>
      </c>
      <c r="F309" s="122"/>
      <c r="G309" s="312" t="s">
        <v>945</v>
      </c>
      <c r="H309" s="122">
        <v>12</v>
      </c>
      <c r="I309" s="122" t="s">
        <v>945</v>
      </c>
      <c r="J309" s="122"/>
      <c r="K309" s="125" t="s">
        <v>1318</v>
      </c>
      <c r="L309" s="243">
        <v>2102040198.1010001</v>
      </c>
      <c r="M309" s="126" t="s">
        <v>1324</v>
      </c>
      <c r="N309" s="261">
        <f t="shared" si="4"/>
        <v>0</v>
      </c>
      <c r="AK309">
        <v>8900.7999999999993</v>
      </c>
      <c r="BE309">
        <v>1727.43</v>
      </c>
    </row>
    <row r="310" spans="1:68" ht="26.25">
      <c r="A310" s="121">
        <v>2</v>
      </c>
      <c r="B310" s="122" t="s">
        <v>909</v>
      </c>
      <c r="C310" s="123" t="s">
        <v>910</v>
      </c>
      <c r="D310" s="123">
        <v>2.1</v>
      </c>
      <c r="E310" s="124" t="s">
        <v>1073</v>
      </c>
      <c r="F310" s="122"/>
      <c r="G310" s="312" t="s">
        <v>945</v>
      </c>
      <c r="H310" s="122">
        <v>12</v>
      </c>
      <c r="I310" s="122" t="s">
        <v>945</v>
      </c>
      <c r="J310" s="122"/>
      <c r="K310" s="125" t="s">
        <v>1318</v>
      </c>
      <c r="L310" s="243">
        <v>2102040199.1010001</v>
      </c>
      <c r="M310" s="126" t="s">
        <v>1325</v>
      </c>
      <c r="N310" s="261">
        <f t="shared" si="4"/>
        <v>0</v>
      </c>
      <c r="Q310">
        <v>347729.6</v>
      </c>
      <c r="W310">
        <v>300580.67</v>
      </c>
      <c r="Z310">
        <v>159602.5</v>
      </c>
      <c r="AC310">
        <v>63043.55</v>
      </c>
      <c r="AE310">
        <v>136908.38</v>
      </c>
      <c r="AK310">
        <v>63795.75</v>
      </c>
      <c r="AP310">
        <v>330500</v>
      </c>
      <c r="AT310">
        <v>21330</v>
      </c>
      <c r="AY310">
        <v>91137.5</v>
      </c>
      <c r="BC310">
        <v>32267</v>
      </c>
      <c r="BE310">
        <v>347975.05</v>
      </c>
      <c r="BK310">
        <v>2797076</v>
      </c>
      <c r="BM310">
        <v>18450.46</v>
      </c>
    </row>
    <row r="311" spans="1:68" ht="26.25">
      <c r="A311" s="121">
        <v>2</v>
      </c>
      <c r="B311" s="122" t="s">
        <v>909</v>
      </c>
      <c r="C311" s="123" t="s">
        <v>910</v>
      </c>
      <c r="D311" s="123">
        <v>2.1</v>
      </c>
      <c r="E311" s="124" t="s">
        <v>1073</v>
      </c>
      <c r="F311" s="122"/>
      <c r="G311" s="312" t="s">
        <v>945</v>
      </c>
      <c r="H311" s="122">
        <v>12</v>
      </c>
      <c r="I311" s="122" t="s">
        <v>945</v>
      </c>
      <c r="J311" s="122"/>
      <c r="K311" s="125" t="s">
        <v>1318</v>
      </c>
      <c r="L311" s="243">
        <v>2102040199.105</v>
      </c>
      <c r="M311" s="126" t="s">
        <v>1326</v>
      </c>
      <c r="N311" s="261">
        <f t="shared" si="4"/>
        <v>0</v>
      </c>
      <c r="V311">
        <v>1227592</v>
      </c>
      <c r="W311">
        <v>221134</v>
      </c>
      <c r="X311">
        <v>686672.46</v>
      </c>
      <c r="Y311">
        <v>13806.5</v>
      </c>
      <c r="AA311">
        <v>0</v>
      </c>
      <c r="AB311">
        <v>258707.5</v>
      </c>
      <c r="AD311">
        <v>237343.5</v>
      </c>
      <c r="AF311">
        <v>57250</v>
      </c>
      <c r="AH311">
        <v>0</v>
      </c>
      <c r="AJ311">
        <v>1226125</v>
      </c>
      <c r="AK311">
        <v>3846946.62</v>
      </c>
      <c r="AL311">
        <v>2923482</v>
      </c>
      <c r="AM311">
        <v>1592000</v>
      </c>
      <c r="AN311">
        <v>25580.799999999999</v>
      </c>
      <c r="AO311">
        <v>5722062.5</v>
      </c>
      <c r="AP311">
        <v>3780687.5</v>
      </c>
      <c r="AQ311">
        <v>5616250</v>
      </c>
      <c r="AR311">
        <v>10000</v>
      </c>
      <c r="AS311">
        <v>4701070</v>
      </c>
      <c r="AT311">
        <v>1948069.44</v>
      </c>
      <c r="AU311">
        <v>10000</v>
      </c>
      <c r="AV311">
        <v>886875</v>
      </c>
      <c r="AW311">
        <v>104944</v>
      </c>
      <c r="AX311">
        <v>113500</v>
      </c>
      <c r="AY311">
        <v>0</v>
      </c>
      <c r="BD311">
        <v>401500</v>
      </c>
      <c r="BE311">
        <v>24624</v>
      </c>
      <c r="BF311">
        <v>1928540</v>
      </c>
      <c r="BG311">
        <v>2013492.5</v>
      </c>
      <c r="BH311">
        <v>1127375</v>
      </c>
      <c r="BJ311">
        <v>0</v>
      </c>
      <c r="BL311">
        <v>6897642.3399999999</v>
      </c>
      <c r="BM311">
        <v>1147620</v>
      </c>
      <c r="BN311">
        <v>4558562</v>
      </c>
      <c r="BO311">
        <v>2253972</v>
      </c>
      <c r="BP311">
        <v>3456527</v>
      </c>
    </row>
    <row r="312" spans="1:68" ht="26.25">
      <c r="A312" s="121">
        <v>2</v>
      </c>
      <c r="B312" s="122" t="s">
        <v>909</v>
      </c>
      <c r="C312" s="123" t="s">
        <v>910</v>
      </c>
      <c r="D312" s="123">
        <v>2.1</v>
      </c>
      <c r="E312" s="124" t="s">
        <v>1073</v>
      </c>
      <c r="F312" s="122"/>
      <c r="G312" s="312" t="s">
        <v>945</v>
      </c>
      <c r="H312" s="122">
        <v>9</v>
      </c>
      <c r="I312" s="122" t="s">
        <v>945</v>
      </c>
      <c r="J312" s="122"/>
      <c r="K312" s="125" t="s">
        <v>1327</v>
      </c>
      <c r="L312" s="243">
        <v>2102040199.1059999</v>
      </c>
      <c r="M312" s="126" t="s">
        <v>1328</v>
      </c>
      <c r="N312" s="261">
        <f t="shared" si="4"/>
        <v>0</v>
      </c>
      <c r="V312">
        <v>128720</v>
      </c>
      <c r="W312">
        <v>36750</v>
      </c>
      <c r="AE312">
        <v>102221</v>
      </c>
      <c r="AF312">
        <v>45590</v>
      </c>
      <c r="AH312">
        <v>6000</v>
      </c>
      <c r="AN312">
        <v>99340</v>
      </c>
      <c r="AP312">
        <v>276376</v>
      </c>
      <c r="AQ312">
        <v>176668.38</v>
      </c>
      <c r="BO312">
        <v>150332.5</v>
      </c>
    </row>
    <row r="313" spans="1:68" ht="26.25">
      <c r="A313" s="121">
        <v>2</v>
      </c>
      <c r="B313" s="122" t="s">
        <v>909</v>
      </c>
      <c r="C313" s="123" t="s">
        <v>910</v>
      </c>
      <c r="D313" s="123">
        <v>2.1</v>
      </c>
      <c r="E313" s="124" t="s">
        <v>1073</v>
      </c>
      <c r="F313" s="122"/>
      <c r="G313" s="312" t="s">
        <v>945</v>
      </c>
      <c r="H313" s="122">
        <v>9</v>
      </c>
      <c r="I313" s="122" t="s">
        <v>945</v>
      </c>
      <c r="J313" s="122"/>
      <c r="K313" s="125" t="s">
        <v>1327</v>
      </c>
      <c r="L313" s="243">
        <v>2102040199.1070001</v>
      </c>
      <c r="M313" s="126" t="s">
        <v>1329</v>
      </c>
      <c r="N313" s="261">
        <f t="shared" si="4"/>
        <v>0</v>
      </c>
      <c r="V313">
        <v>25020</v>
      </c>
      <c r="W313">
        <v>20400</v>
      </c>
      <c r="AF313">
        <v>110100</v>
      </c>
      <c r="AN313">
        <v>6720</v>
      </c>
      <c r="AP313">
        <v>167060</v>
      </c>
      <c r="AQ313">
        <v>19835</v>
      </c>
      <c r="BK313">
        <v>7800</v>
      </c>
      <c r="BO313">
        <v>91430</v>
      </c>
    </row>
    <row r="314" spans="1:68" ht="26.25">
      <c r="A314" s="121">
        <v>2</v>
      </c>
      <c r="B314" s="122" t="s">
        <v>909</v>
      </c>
      <c r="C314" s="123" t="s">
        <v>910</v>
      </c>
      <c r="D314" s="123">
        <v>2.1</v>
      </c>
      <c r="E314" s="124" t="s">
        <v>1073</v>
      </c>
      <c r="F314" s="122"/>
      <c r="G314" s="312" t="s">
        <v>945</v>
      </c>
      <c r="H314" s="122">
        <v>9</v>
      </c>
      <c r="I314" s="122" t="s">
        <v>945</v>
      </c>
      <c r="J314" s="122"/>
      <c r="K314" s="125" t="s">
        <v>1327</v>
      </c>
      <c r="L314" s="243">
        <v>2102040199.108</v>
      </c>
      <c r="M314" s="126" t="s">
        <v>1330</v>
      </c>
      <c r="N314" s="261">
        <f t="shared" si="4"/>
        <v>0</v>
      </c>
      <c r="AP314">
        <v>397860</v>
      </c>
    </row>
    <row r="315" spans="1:68" ht="26.25">
      <c r="A315" s="121">
        <v>2</v>
      </c>
      <c r="B315" s="122" t="s">
        <v>909</v>
      </c>
      <c r="C315" s="123" t="s">
        <v>910</v>
      </c>
      <c r="D315" s="123">
        <v>2.1</v>
      </c>
      <c r="E315" s="124" t="s">
        <v>1073</v>
      </c>
      <c r="F315" s="122"/>
      <c r="G315" s="312" t="s">
        <v>945</v>
      </c>
      <c r="H315" s="122">
        <v>9</v>
      </c>
      <c r="I315" s="122" t="s">
        <v>945</v>
      </c>
      <c r="J315" s="122"/>
      <c r="K315" s="125" t="s">
        <v>1327</v>
      </c>
      <c r="L315" s="242">
        <v>2102040199.109</v>
      </c>
      <c r="M315" s="127" t="s">
        <v>1331</v>
      </c>
      <c r="N315" s="261">
        <f t="shared" si="4"/>
        <v>0</v>
      </c>
      <c r="AP315">
        <v>217890</v>
      </c>
    </row>
    <row r="316" spans="1:68" ht="26.25">
      <c r="A316" s="121">
        <v>2</v>
      </c>
      <c r="B316" s="122" t="s">
        <v>909</v>
      </c>
      <c r="C316" s="123" t="s">
        <v>910</v>
      </c>
      <c r="D316" s="123">
        <v>2.1</v>
      </c>
      <c r="E316" s="124" t="s">
        <v>1073</v>
      </c>
      <c r="F316" s="122"/>
      <c r="G316" s="312" t="s">
        <v>945</v>
      </c>
      <c r="H316" s="122">
        <v>9</v>
      </c>
      <c r="I316" s="122" t="s">
        <v>945</v>
      </c>
      <c r="J316" s="122"/>
      <c r="K316" s="125" t="s">
        <v>1327</v>
      </c>
      <c r="L316" s="243">
        <v>2102040199.1099999</v>
      </c>
      <c r="M316" s="126" t="s">
        <v>1332</v>
      </c>
      <c r="N316" s="261">
        <f t="shared" si="4"/>
        <v>0</v>
      </c>
      <c r="P316">
        <v>55000</v>
      </c>
      <c r="Q316">
        <v>75000</v>
      </c>
      <c r="R316">
        <v>130000</v>
      </c>
      <c r="U316">
        <v>145000</v>
      </c>
      <c r="V316">
        <v>70000</v>
      </c>
      <c r="W316">
        <v>50000</v>
      </c>
      <c r="X316">
        <v>80000</v>
      </c>
      <c r="Y316">
        <v>75000</v>
      </c>
      <c r="Z316">
        <v>60000</v>
      </c>
      <c r="AB316">
        <v>80000</v>
      </c>
      <c r="AC316">
        <v>65000</v>
      </c>
      <c r="AE316">
        <v>100000</v>
      </c>
      <c r="AF316">
        <v>95000</v>
      </c>
      <c r="AG316">
        <v>55000</v>
      </c>
      <c r="AH316">
        <v>30000</v>
      </c>
      <c r="AM316">
        <v>140000</v>
      </c>
      <c r="AN316">
        <v>111500</v>
      </c>
      <c r="AO316">
        <v>210000</v>
      </c>
      <c r="AP316">
        <v>125000</v>
      </c>
      <c r="AQ316">
        <v>160000</v>
      </c>
      <c r="AR316">
        <v>75000</v>
      </c>
      <c r="AU316">
        <v>140000</v>
      </c>
      <c r="BB316">
        <v>60000</v>
      </c>
      <c r="BC316">
        <v>85000</v>
      </c>
      <c r="BD316">
        <v>240000</v>
      </c>
      <c r="BL316">
        <v>190000</v>
      </c>
      <c r="BM316">
        <v>70000</v>
      </c>
      <c r="BN316">
        <v>145000</v>
      </c>
      <c r="BP316">
        <v>80000</v>
      </c>
    </row>
    <row r="317" spans="1:68" ht="26.25">
      <c r="A317" s="121">
        <v>2</v>
      </c>
      <c r="B317" s="122" t="s">
        <v>909</v>
      </c>
      <c r="C317" s="123" t="s">
        <v>910</v>
      </c>
      <c r="D317" s="123">
        <v>2.1</v>
      </c>
      <c r="E317" s="124" t="s">
        <v>1073</v>
      </c>
      <c r="F317" s="122"/>
      <c r="G317" s="312" t="s">
        <v>945</v>
      </c>
      <c r="H317" s="122">
        <v>9</v>
      </c>
      <c r="I317" s="122" t="s">
        <v>945</v>
      </c>
      <c r="J317" s="122"/>
      <c r="K317" s="125" t="s">
        <v>1327</v>
      </c>
      <c r="L317" s="243">
        <v>2102040199.1110001</v>
      </c>
      <c r="M317" s="126" t="s">
        <v>1333</v>
      </c>
      <c r="N317" s="261">
        <f t="shared" si="4"/>
        <v>0</v>
      </c>
      <c r="O317">
        <v>9995000</v>
      </c>
      <c r="P317">
        <v>555270</v>
      </c>
      <c r="Q317">
        <v>834531</v>
      </c>
      <c r="R317">
        <v>632020</v>
      </c>
      <c r="S317">
        <v>2063794.75</v>
      </c>
      <c r="U317">
        <v>750000</v>
      </c>
      <c r="V317">
        <v>889320</v>
      </c>
      <c r="W317">
        <v>359025</v>
      </c>
      <c r="X317">
        <v>581992.5</v>
      </c>
      <c r="Y317">
        <v>604440</v>
      </c>
      <c r="Z317">
        <v>1028586.27</v>
      </c>
      <c r="AB317">
        <v>437820</v>
      </c>
      <c r="AC317">
        <v>306000</v>
      </c>
      <c r="AD317">
        <v>803786</v>
      </c>
      <c r="AE317">
        <v>850000</v>
      </c>
      <c r="AF317">
        <v>644412.5</v>
      </c>
      <c r="AH317">
        <v>74030</v>
      </c>
      <c r="AJ317">
        <v>348000</v>
      </c>
      <c r="AN317">
        <v>633830</v>
      </c>
      <c r="AO317">
        <v>1568023</v>
      </c>
      <c r="AP317">
        <v>1000000</v>
      </c>
      <c r="AQ317">
        <v>682780</v>
      </c>
      <c r="AR317">
        <v>840580</v>
      </c>
      <c r="AS317">
        <v>1749675</v>
      </c>
      <c r="AT317">
        <v>468742</v>
      </c>
      <c r="AU317">
        <v>633630</v>
      </c>
      <c r="AV317">
        <v>416795</v>
      </c>
      <c r="AY317">
        <v>573000</v>
      </c>
      <c r="BB317">
        <v>300000</v>
      </c>
      <c r="BC317">
        <v>661039</v>
      </c>
      <c r="BD317">
        <v>2600000</v>
      </c>
      <c r="BE317">
        <v>390380</v>
      </c>
      <c r="BF317">
        <v>420000</v>
      </c>
      <c r="BI317">
        <v>3341427</v>
      </c>
      <c r="BJ317">
        <v>681241</v>
      </c>
      <c r="BK317">
        <v>359050</v>
      </c>
      <c r="BL317">
        <v>1091000</v>
      </c>
      <c r="BM317">
        <v>260000</v>
      </c>
      <c r="BN317">
        <v>950000</v>
      </c>
      <c r="BO317">
        <v>773510</v>
      </c>
      <c r="BP317">
        <v>694490</v>
      </c>
    </row>
    <row r="318" spans="1:68" ht="26.25">
      <c r="A318" s="121">
        <v>2</v>
      </c>
      <c r="B318" s="122" t="s">
        <v>909</v>
      </c>
      <c r="C318" s="123" t="s">
        <v>910</v>
      </c>
      <c r="D318" s="123">
        <v>2.1</v>
      </c>
      <c r="E318" s="124" t="s">
        <v>1073</v>
      </c>
      <c r="F318" s="122"/>
      <c r="G318" s="312" t="s">
        <v>945</v>
      </c>
      <c r="H318" s="122">
        <v>9</v>
      </c>
      <c r="I318" s="122" t="s">
        <v>945</v>
      </c>
      <c r="J318" s="122"/>
      <c r="K318" s="125" t="s">
        <v>1327</v>
      </c>
      <c r="L318" s="243">
        <v>2102040199.112</v>
      </c>
      <c r="M318" s="126" t="s">
        <v>1334</v>
      </c>
      <c r="N318" s="261">
        <f t="shared" si="4"/>
        <v>0</v>
      </c>
      <c r="O318">
        <v>869000</v>
      </c>
      <c r="P318">
        <v>30810</v>
      </c>
      <c r="Q318">
        <v>97581.75</v>
      </c>
      <c r="R318">
        <v>10080</v>
      </c>
      <c r="S318">
        <v>54675</v>
      </c>
      <c r="U318">
        <v>30000</v>
      </c>
      <c r="V318">
        <v>106510</v>
      </c>
      <c r="W318">
        <v>41850</v>
      </c>
      <c r="X318">
        <v>30620</v>
      </c>
      <c r="Y318">
        <v>54190</v>
      </c>
      <c r="Z318">
        <v>66511.460000000006</v>
      </c>
      <c r="AC318">
        <v>75150</v>
      </c>
      <c r="AE318">
        <v>40000</v>
      </c>
      <c r="AF318">
        <v>77660</v>
      </c>
      <c r="AJ318">
        <v>44000</v>
      </c>
      <c r="AN318">
        <v>50010</v>
      </c>
      <c r="AO318">
        <v>195788</v>
      </c>
      <c r="AP318">
        <v>90000</v>
      </c>
      <c r="AQ318">
        <v>34130</v>
      </c>
      <c r="AR318">
        <v>54630</v>
      </c>
      <c r="AS318">
        <v>249030</v>
      </c>
      <c r="AT318">
        <v>85075.5</v>
      </c>
      <c r="AU318">
        <v>23130</v>
      </c>
      <c r="AV318">
        <v>48900</v>
      </c>
      <c r="AY318">
        <v>44000</v>
      </c>
      <c r="BB318">
        <v>30000</v>
      </c>
      <c r="BC318">
        <v>63797</v>
      </c>
      <c r="BE318">
        <v>40285</v>
      </c>
      <c r="BF318">
        <v>58000</v>
      </c>
      <c r="BI318">
        <v>0</v>
      </c>
      <c r="BJ318">
        <v>5760</v>
      </c>
      <c r="BK318">
        <v>14685</v>
      </c>
      <c r="BL318">
        <v>40000</v>
      </c>
      <c r="BM318">
        <v>30000</v>
      </c>
      <c r="BN318">
        <v>25000</v>
      </c>
      <c r="BO318">
        <v>73345</v>
      </c>
      <c r="BP318">
        <v>100000</v>
      </c>
    </row>
    <row r="319" spans="1:68" ht="26.25">
      <c r="A319" s="121">
        <v>2</v>
      </c>
      <c r="B319" s="122" t="s">
        <v>909</v>
      </c>
      <c r="C319" s="123" t="s">
        <v>910</v>
      </c>
      <c r="D319" s="123">
        <v>2.1</v>
      </c>
      <c r="E319" s="124" t="s">
        <v>1073</v>
      </c>
      <c r="F319" s="122"/>
      <c r="G319" s="312" t="s">
        <v>945</v>
      </c>
      <c r="H319" s="122">
        <v>9</v>
      </c>
      <c r="I319" s="122" t="s">
        <v>945</v>
      </c>
      <c r="J319" s="122"/>
      <c r="K319" s="125" t="s">
        <v>1327</v>
      </c>
      <c r="L319" s="243">
        <v>2102040199.1129999</v>
      </c>
      <c r="M319" s="126" t="s">
        <v>1335</v>
      </c>
      <c r="N319" s="261">
        <f t="shared" si="4"/>
        <v>0</v>
      </c>
      <c r="P319">
        <v>5000</v>
      </c>
      <c r="R319">
        <v>3000</v>
      </c>
      <c r="U319">
        <v>10500</v>
      </c>
      <c r="V319">
        <v>6500</v>
      </c>
      <c r="W319">
        <v>1500</v>
      </c>
      <c r="Y319">
        <v>17800</v>
      </c>
      <c r="AB319">
        <v>1500</v>
      </c>
      <c r="AE319">
        <v>189000</v>
      </c>
      <c r="AF319">
        <v>7000</v>
      </c>
      <c r="AG319">
        <v>4500</v>
      </c>
      <c r="AH319">
        <v>4500</v>
      </c>
      <c r="AN319">
        <v>5000</v>
      </c>
      <c r="AP319">
        <v>7500</v>
      </c>
      <c r="AQ319">
        <v>0</v>
      </c>
      <c r="AR319">
        <v>24000</v>
      </c>
      <c r="AT319">
        <v>0</v>
      </c>
      <c r="BB319">
        <v>4000</v>
      </c>
      <c r="BC319">
        <v>117500</v>
      </c>
      <c r="BE319">
        <v>3000</v>
      </c>
      <c r="BG319">
        <v>0</v>
      </c>
      <c r="BJ319">
        <v>11000</v>
      </c>
      <c r="BL319">
        <v>9500</v>
      </c>
      <c r="BM319">
        <v>84000</v>
      </c>
      <c r="BN319">
        <v>12000</v>
      </c>
      <c r="BP319">
        <v>4000</v>
      </c>
    </row>
    <row r="320" spans="1:68" ht="26.25">
      <c r="A320" s="121">
        <v>2</v>
      </c>
      <c r="B320" s="122" t="s">
        <v>909</v>
      </c>
      <c r="C320" s="123" t="s">
        <v>910</v>
      </c>
      <c r="D320" s="123">
        <v>2.1</v>
      </c>
      <c r="E320" s="124" t="s">
        <v>1073</v>
      </c>
      <c r="F320" s="122"/>
      <c r="G320" s="312" t="s">
        <v>945</v>
      </c>
      <c r="H320" s="122">
        <v>9</v>
      </c>
      <c r="I320" s="122" t="s">
        <v>945</v>
      </c>
      <c r="J320" s="122"/>
      <c r="K320" s="125" t="s">
        <v>1327</v>
      </c>
      <c r="L320" s="243">
        <v>2102040199.1140001</v>
      </c>
      <c r="M320" s="126" t="s">
        <v>1336</v>
      </c>
      <c r="N320" s="261">
        <f t="shared" si="4"/>
        <v>2500000</v>
      </c>
      <c r="O320">
        <v>8454743.5</v>
      </c>
      <c r="AA320">
        <v>2500000</v>
      </c>
      <c r="AF320">
        <v>8400</v>
      </c>
      <c r="AI320">
        <v>10541620</v>
      </c>
      <c r="AO320">
        <v>36610.550000000003</v>
      </c>
      <c r="AW320">
        <v>7187500</v>
      </c>
      <c r="AZ320">
        <v>920098.92</v>
      </c>
      <c r="BI320">
        <v>1755265</v>
      </c>
      <c r="BJ320">
        <v>47800</v>
      </c>
      <c r="BN320">
        <v>89200</v>
      </c>
    </row>
    <row r="321" spans="1:68" ht="26.25">
      <c r="A321" s="121">
        <v>2</v>
      </c>
      <c r="B321" s="122" t="s">
        <v>909</v>
      </c>
      <c r="C321" s="123" t="s">
        <v>910</v>
      </c>
      <c r="D321" s="123">
        <v>2.1</v>
      </c>
      <c r="E321" s="124" t="s">
        <v>1073</v>
      </c>
      <c r="F321" s="122"/>
      <c r="G321" s="312" t="s">
        <v>945</v>
      </c>
      <c r="H321" s="122">
        <v>9</v>
      </c>
      <c r="I321" s="122" t="s">
        <v>945</v>
      </c>
      <c r="J321" s="122"/>
      <c r="K321" s="125" t="s">
        <v>1327</v>
      </c>
      <c r="L321" s="243">
        <v>2102040199.115</v>
      </c>
      <c r="M321" s="126" t="s">
        <v>1337</v>
      </c>
      <c r="N321" s="261">
        <f t="shared" si="4"/>
        <v>0</v>
      </c>
      <c r="P321">
        <v>352681.88</v>
      </c>
      <c r="Q321">
        <v>560400</v>
      </c>
      <c r="R321">
        <v>778500</v>
      </c>
      <c r="S321">
        <v>1032100</v>
      </c>
      <c r="T321">
        <v>870400</v>
      </c>
      <c r="U321">
        <v>1065924</v>
      </c>
      <c r="V321">
        <v>500700</v>
      </c>
      <c r="W321">
        <v>72000</v>
      </c>
      <c r="X321">
        <v>485200</v>
      </c>
      <c r="Y321">
        <v>456200</v>
      </c>
      <c r="Z321">
        <v>426692.3</v>
      </c>
      <c r="AB321">
        <v>550868</v>
      </c>
      <c r="AC321">
        <v>120993</v>
      </c>
      <c r="AE321">
        <v>552328</v>
      </c>
      <c r="AF321">
        <v>547400</v>
      </c>
      <c r="AG321">
        <v>318800</v>
      </c>
      <c r="AH321">
        <v>52363</v>
      </c>
      <c r="AJ321">
        <v>1469200</v>
      </c>
      <c r="AK321">
        <v>4039600</v>
      </c>
      <c r="AL321">
        <v>2219103</v>
      </c>
      <c r="AM321">
        <v>4404650</v>
      </c>
      <c r="AN321">
        <v>1053100</v>
      </c>
      <c r="AO321">
        <v>2913000</v>
      </c>
      <c r="AP321">
        <v>739600</v>
      </c>
      <c r="AQ321">
        <v>3677100</v>
      </c>
      <c r="AR321">
        <v>3120000</v>
      </c>
      <c r="AS321">
        <v>1294505</v>
      </c>
      <c r="AT321">
        <v>826279</v>
      </c>
      <c r="AU321">
        <v>1496000</v>
      </c>
      <c r="AV321">
        <v>415500</v>
      </c>
      <c r="AX321">
        <v>443500</v>
      </c>
      <c r="AY321">
        <v>412600</v>
      </c>
      <c r="BA321">
        <v>632000</v>
      </c>
      <c r="BB321">
        <v>428800</v>
      </c>
      <c r="BC321">
        <v>455900</v>
      </c>
      <c r="BD321">
        <v>2956900</v>
      </c>
      <c r="BE321">
        <v>500500</v>
      </c>
      <c r="BF321">
        <v>196900</v>
      </c>
      <c r="BG321">
        <v>355200</v>
      </c>
      <c r="BH321">
        <v>442800</v>
      </c>
      <c r="BJ321">
        <v>417468</v>
      </c>
      <c r="BK321">
        <v>546900</v>
      </c>
      <c r="BL321">
        <v>1433800</v>
      </c>
      <c r="BM321">
        <v>508125</v>
      </c>
      <c r="BN321">
        <v>751738</v>
      </c>
      <c r="BO321">
        <v>49636</v>
      </c>
      <c r="BP321">
        <v>881400</v>
      </c>
    </row>
    <row r="322" spans="1:68" ht="26.25">
      <c r="A322" s="121">
        <v>2</v>
      </c>
      <c r="B322" s="122" t="s">
        <v>909</v>
      </c>
      <c r="C322" s="123" t="s">
        <v>910</v>
      </c>
      <c r="D322" s="123">
        <v>2.1</v>
      </c>
      <c r="E322" s="124" t="s">
        <v>1073</v>
      </c>
      <c r="F322" s="122"/>
      <c r="G322" s="312" t="s">
        <v>945</v>
      </c>
      <c r="H322" s="122">
        <v>9</v>
      </c>
      <c r="I322" s="122" t="s">
        <v>945</v>
      </c>
      <c r="J322" s="122"/>
      <c r="K322" s="125" t="s">
        <v>1327</v>
      </c>
      <c r="L322" s="243">
        <v>2102040199.1159999</v>
      </c>
      <c r="M322" s="126" t="s">
        <v>1338</v>
      </c>
      <c r="N322" s="261">
        <f t="shared" si="4"/>
        <v>0</v>
      </c>
      <c r="O322">
        <v>24828375</v>
      </c>
      <c r="P322">
        <v>5000</v>
      </c>
      <c r="Q322">
        <v>13500</v>
      </c>
      <c r="V322">
        <v>5750</v>
      </c>
      <c r="W322">
        <v>77910</v>
      </c>
      <c r="X322">
        <v>8450</v>
      </c>
      <c r="Y322">
        <v>222799</v>
      </c>
      <c r="Z322">
        <v>5000</v>
      </c>
      <c r="AE322">
        <v>76650</v>
      </c>
      <c r="AH322">
        <v>2400</v>
      </c>
      <c r="AQ322">
        <v>3000</v>
      </c>
      <c r="AT322">
        <v>6080</v>
      </c>
      <c r="AX322">
        <v>28000</v>
      </c>
      <c r="AY322">
        <v>1200</v>
      </c>
      <c r="BB322">
        <v>63000</v>
      </c>
      <c r="BC322">
        <v>37535</v>
      </c>
      <c r="BE322">
        <v>3065062.5</v>
      </c>
      <c r="BG322">
        <v>29100</v>
      </c>
      <c r="BH322">
        <v>0</v>
      </c>
      <c r="BJ322">
        <v>172123</v>
      </c>
      <c r="BL322">
        <v>131000</v>
      </c>
    </row>
    <row r="323" spans="1:68" ht="26.25">
      <c r="A323" s="121">
        <v>2</v>
      </c>
      <c r="B323" s="122" t="s">
        <v>909</v>
      </c>
      <c r="C323" s="123" t="s">
        <v>910</v>
      </c>
      <c r="D323" s="123">
        <v>2.1</v>
      </c>
      <c r="E323" s="124" t="s">
        <v>1073</v>
      </c>
      <c r="F323" s="122"/>
      <c r="G323" s="312" t="s">
        <v>945</v>
      </c>
      <c r="H323" s="122">
        <v>10.1</v>
      </c>
      <c r="I323" s="122" t="s">
        <v>945</v>
      </c>
      <c r="J323" s="122"/>
      <c r="K323" s="125" t="s">
        <v>1318</v>
      </c>
      <c r="L323" s="243">
        <v>2102040199.1170001</v>
      </c>
      <c r="M323" s="126" t="s">
        <v>1319</v>
      </c>
      <c r="N323" s="261">
        <f t="shared" si="4"/>
        <v>0</v>
      </c>
      <c r="O323">
        <v>8216798.2800000003</v>
      </c>
      <c r="P323">
        <v>119083.22</v>
      </c>
      <c r="Q323">
        <v>411047.33</v>
      </c>
      <c r="R323">
        <v>350015.06</v>
      </c>
      <c r="S323">
        <v>785525.24</v>
      </c>
      <c r="T323">
        <v>420270.6</v>
      </c>
      <c r="U323">
        <v>10013.200000000001</v>
      </c>
      <c r="V323">
        <v>570704.23</v>
      </c>
      <c r="W323">
        <v>854474.76</v>
      </c>
      <c r="Y323">
        <v>156305.31</v>
      </c>
      <c r="Z323">
        <v>518403.77</v>
      </c>
      <c r="AB323">
        <v>320262.48</v>
      </c>
      <c r="AC323">
        <v>370902.23</v>
      </c>
      <c r="AE323">
        <v>389436.8</v>
      </c>
      <c r="AF323">
        <v>600839.11</v>
      </c>
      <c r="AG323">
        <v>1605</v>
      </c>
      <c r="AH323">
        <v>93289.71</v>
      </c>
      <c r="AI323">
        <v>61089.46</v>
      </c>
      <c r="AJ323">
        <v>205093.24</v>
      </c>
      <c r="AK323">
        <v>818413.55</v>
      </c>
      <c r="AL323">
        <v>604628.51</v>
      </c>
      <c r="AM323">
        <v>1067653.56</v>
      </c>
      <c r="AN323">
        <v>426285.29</v>
      </c>
      <c r="AO323">
        <v>1470086.74</v>
      </c>
      <c r="AQ323">
        <v>710834.18</v>
      </c>
      <c r="AR323">
        <v>446278.88</v>
      </c>
      <c r="AS323">
        <v>1163184.77</v>
      </c>
      <c r="AT323">
        <v>766445.32</v>
      </c>
      <c r="AV323">
        <v>181473.13</v>
      </c>
      <c r="AW323">
        <v>129104.44</v>
      </c>
      <c r="AX323">
        <v>341012.61</v>
      </c>
      <c r="AY323">
        <v>152725.51</v>
      </c>
      <c r="BA323">
        <v>242625.32</v>
      </c>
      <c r="BC323">
        <v>285272.14</v>
      </c>
      <c r="BD323">
        <v>19083.34</v>
      </c>
      <c r="BE323">
        <v>167872.16</v>
      </c>
      <c r="BF323">
        <v>97539.07</v>
      </c>
      <c r="BG323">
        <v>227652.38</v>
      </c>
      <c r="BH323">
        <v>78479.41</v>
      </c>
      <c r="BJ323">
        <v>528889.96</v>
      </c>
      <c r="BK323">
        <v>554144.42000000004</v>
      </c>
      <c r="BL323">
        <v>1020424.38</v>
      </c>
      <c r="BM323">
        <v>109356.66</v>
      </c>
      <c r="BN323">
        <v>499792.92</v>
      </c>
      <c r="BO323">
        <v>981801.64</v>
      </c>
      <c r="BP323">
        <v>261755.22</v>
      </c>
    </row>
    <row r="324" spans="1:68" ht="26.25">
      <c r="A324" s="121">
        <v>2</v>
      </c>
      <c r="B324" s="122" t="s">
        <v>909</v>
      </c>
      <c r="C324" s="123" t="s">
        <v>910</v>
      </c>
      <c r="D324" s="123">
        <v>2.1</v>
      </c>
      <c r="E324" s="124" t="s">
        <v>1073</v>
      </c>
      <c r="F324" s="122"/>
      <c r="G324" s="312" t="s">
        <v>945</v>
      </c>
      <c r="H324" s="122">
        <v>10.199999999999999</v>
      </c>
      <c r="I324" s="122" t="s">
        <v>945</v>
      </c>
      <c r="J324" s="122"/>
      <c r="K324" s="125" t="s">
        <v>1318</v>
      </c>
      <c r="L324" s="243">
        <v>2102040199.118</v>
      </c>
      <c r="M324" s="126" t="s">
        <v>1339</v>
      </c>
      <c r="N324" s="261">
        <f t="shared" ref="N324:N387" si="5">SUMIF($O$1:$BP$1,$N$1,$O324:$BP324)</f>
        <v>0</v>
      </c>
      <c r="P324">
        <v>5680</v>
      </c>
      <c r="T324">
        <v>395925</v>
      </c>
      <c r="X324">
        <v>176404.82</v>
      </c>
      <c r="AF324">
        <v>46200</v>
      </c>
      <c r="AK324">
        <v>0</v>
      </c>
      <c r="AN324">
        <v>63800</v>
      </c>
      <c r="AO324">
        <v>51500</v>
      </c>
      <c r="AQ324">
        <v>51330</v>
      </c>
      <c r="AR324">
        <v>1585525</v>
      </c>
      <c r="AS324">
        <v>18000</v>
      </c>
      <c r="AT324">
        <v>110458</v>
      </c>
      <c r="AV324">
        <v>28600</v>
      </c>
      <c r="AX324">
        <v>367925</v>
      </c>
      <c r="BE324">
        <v>81195</v>
      </c>
      <c r="BF324">
        <v>9000</v>
      </c>
      <c r="BG324">
        <v>1000</v>
      </c>
      <c r="BH324">
        <v>60430</v>
      </c>
    </row>
    <row r="325" spans="1:68" ht="26.25">
      <c r="A325" s="121">
        <v>2</v>
      </c>
      <c r="B325" s="122" t="s">
        <v>909</v>
      </c>
      <c r="C325" s="123" t="s">
        <v>910</v>
      </c>
      <c r="D325" s="123">
        <v>2.1</v>
      </c>
      <c r="E325" s="124" t="s">
        <v>1073</v>
      </c>
      <c r="F325" s="122"/>
      <c r="G325" s="312" t="s">
        <v>945</v>
      </c>
      <c r="H325" s="122">
        <v>12</v>
      </c>
      <c r="I325" s="122" t="s">
        <v>945</v>
      </c>
      <c r="J325" s="122"/>
      <c r="K325" s="125" t="s">
        <v>1340</v>
      </c>
      <c r="L325" s="243">
        <v>2103010103.1010001</v>
      </c>
      <c r="M325" s="126" t="s">
        <v>1341</v>
      </c>
      <c r="N325" s="261">
        <f t="shared" si="5"/>
        <v>0</v>
      </c>
      <c r="AI325">
        <v>0</v>
      </c>
      <c r="AL325">
        <v>95916.9</v>
      </c>
      <c r="AM325">
        <v>647004.04</v>
      </c>
      <c r="AN325">
        <v>0</v>
      </c>
      <c r="AO325">
        <v>175585</v>
      </c>
      <c r="AQ325">
        <v>0</v>
      </c>
      <c r="AS325">
        <v>0</v>
      </c>
      <c r="AT325">
        <v>0</v>
      </c>
      <c r="AU325">
        <v>20255</v>
      </c>
      <c r="AV325">
        <v>6823.34</v>
      </c>
      <c r="AW325">
        <v>2623273.14</v>
      </c>
    </row>
    <row r="326" spans="1:68" ht="26.25">
      <c r="A326" s="121">
        <v>2</v>
      </c>
      <c r="B326" s="122" t="s">
        <v>909</v>
      </c>
      <c r="C326" s="123" t="s">
        <v>910</v>
      </c>
      <c r="D326" s="123">
        <v>2.1</v>
      </c>
      <c r="E326" s="124" t="s">
        <v>1073</v>
      </c>
      <c r="F326" s="122"/>
      <c r="G326" s="312" t="s">
        <v>945</v>
      </c>
      <c r="H326" s="122">
        <v>12</v>
      </c>
      <c r="I326" s="122" t="s">
        <v>945</v>
      </c>
      <c r="J326" s="122"/>
      <c r="K326" s="125" t="s">
        <v>1340</v>
      </c>
      <c r="L326" s="243">
        <v>2103010103.5020001</v>
      </c>
      <c r="M326" s="126" t="s">
        <v>1342</v>
      </c>
      <c r="N326" s="261">
        <f t="shared" si="5"/>
        <v>336476.36</v>
      </c>
      <c r="O326">
        <v>332160.39</v>
      </c>
      <c r="P326">
        <v>245493.67</v>
      </c>
      <c r="Q326">
        <v>188191.4</v>
      </c>
      <c r="R326">
        <v>127536</v>
      </c>
      <c r="T326">
        <v>421092.61</v>
      </c>
      <c r="U326">
        <v>586466.5</v>
      </c>
      <c r="V326">
        <v>107862.33</v>
      </c>
      <c r="W326">
        <v>762995.09</v>
      </c>
      <c r="X326">
        <v>216647.52</v>
      </c>
      <c r="Y326">
        <v>640731.02</v>
      </c>
      <c r="Z326">
        <v>388566.5</v>
      </c>
      <c r="AA326">
        <v>336476.36</v>
      </c>
      <c r="AB326">
        <v>95388</v>
      </c>
      <c r="AD326">
        <v>29248</v>
      </c>
      <c r="AE326">
        <v>51359</v>
      </c>
      <c r="AF326">
        <v>26911.73</v>
      </c>
      <c r="AG326">
        <v>514</v>
      </c>
      <c r="AI326">
        <v>0</v>
      </c>
      <c r="AJ326">
        <v>75526</v>
      </c>
      <c r="AK326">
        <v>0</v>
      </c>
      <c r="AL326">
        <v>0</v>
      </c>
      <c r="AN326">
        <v>69676.66</v>
      </c>
      <c r="AO326">
        <v>0</v>
      </c>
      <c r="AP326">
        <v>203243</v>
      </c>
      <c r="AQ326">
        <v>0</v>
      </c>
      <c r="AR326">
        <v>0</v>
      </c>
      <c r="AS326">
        <v>16254.53</v>
      </c>
      <c r="AT326">
        <v>181607.9</v>
      </c>
      <c r="AU326">
        <v>37763</v>
      </c>
      <c r="AW326">
        <v>35290.910000000003</v>
      </c>
      <c r="AX326">
        <v>55183.95</v>
      </c>
      <c r="AY326">
        <v>330560.65999999997</v>
      </c>
      <c r="AZ326">
        <v>131224.5</v>
      </c>
      <c r="BA326">
        <v>78843</v>
      </c>
      <c r="BB326">
        <v>99272</v>
      </c>
      <c r="BC326">
        <v>0</v>
      </c>
      <c r="BD326">
        <v>0</v>
      </c>
      <c r="BE326">
        <v>74988.25</v>
      </c>
      <c r="BM326">
        <v>0</v>
      </c>
    </row>
    <row r="327" spans="1:68" ht="26.25">
      <c r="A327" s="121">
        <v>2</v>
      </c>
      <c r="B327" s="122" t="s">
        <v>909</v>
      </c>
      <c r="C327" s="123" t="s">
        <v>910</v>
      </c>
      <c r="D327" s="123">
        <v>2.1</v>
      </c>
      <c r="E327" s="124" t="s">
        <v>1073</v>
      </c>
      <c r="F327" s="122"/>
      <c r="G327" s="312" t="s">
        <v>945</v>
      </c>
      <c r="H327" s="122">
        <v>12</v>
      </c>
      <c r="I327" s="122" t="s">
        <v>945</v>
      </c>
      <c r="J327" s="122"/>
      <c r="K327" s="125" t="s">
        <v>1343</v>
      </c>
      <c r="L327" s="243">
        <v>2104010101.1010001</v>
      </c>
      <c r="M327" s="126" t="s">
        <v>1344</v>
      </c>
      <c r="N327" s="261">
        <f t="shared" si="5"/>
        <v>0</v>
      </c>
    </row>
    <row r="328" spans="1:68" ht="26.25">
      <c r="A328" s="121">
        <v>2</v>
      </c>
      <c r="B328" s="122" t="s">
        <v>909</v>
      </c>
      <c r="C328" s="123" t="s">
        <v>910</v>
      </c>
      <c r="D328" s="123">
        <v>2.1</v>
      </c>
      <c r="E328" s="124" t="s">
        <v>1073</v>
      </c>
      <c r="F328" s="122"/>
      <c r="G328" s="312" t="s">
        <v>945</v>
      </c>
      <c r="H328" s="122">
        <v>12</v>
      </c>
      <c r="I328" s="122" t="s">
        <v>945</v>
      </c>
      <c r="J328" s="122"/>
      <c r="K328" s="125" t="s">
        <v>1343</v>
      </c>
      <c r="L328" s="243">
        <v>2109010199.1010001</v>
      </c>
      <c r="M328" s="126" t="s">
        <v>1345</v>
      </c>
      <c r="N328" s="261">
        <f t="shared" si="5"/>
        <v>0</v>
      </c>
      <c r="P328">
        <v>38050</v>
      </c>
      <c r="Q328">
        <v>1454135</v>
      </c>
      <c r="R328">
        <v>0</v>
      </c>
      <c r="S328">
        <v>88400</v>
      </c>
      <c r="T328">
        <v>0</v>
      </c>
      <c r="U328">
        <v>280800</v>
      </c>
      <c r="V328">
        <v>0</v>
      </c>
      <c r="W328">
        <v>257660</v>
      </c>
      <c r="Y328">
        <v>60180</v>
      </c>
      <c r="Z328">
        <v>27050</v>
      </c>
      <c r="AB328">
        <v>27744</v>
      </c>
      <c r="AD328">
        <v>27452.25</v>
      </c>
      <c r="AE328">
        <v>285714.53999999998</v>
      </c>
      <c r="AG328">
        <v>95095</v>
      </c>
      <c r="AI328">
        <v>70030</v>
      </c>
      <c r="AK328">
        <v>91690</v>
      </c>
      <c r="AN328">
        <v>123460</v>
      </c>
      <c r="AT328">
        <v>14400</v>
      </c>
      <c r="AU328">
        <v>110115</v>
      </c>
      <c r="AV328">
        <v>35000</v>
      </c>
      <c r="AX328">
        <v>115705</v>
      </c>
      <c r="AY328">
        <v>0</v>
      </c>
      <c r="AZ328">
        <v>1489815</v>
      </c>
      <c r="BA328">
        <v>139393.20000000001</v>
      </c>
      <c r="BC328">
        <v>372215.89</v>
      </c>
      <c r="BD328">
        <v>80179.820000000007</v>
      </c>
      <c r="BE328">
        <v>0</v>
      </c>
      <c r="BF328">
        <v>0</v>
      </c>
      <c r="BL328">
        <v>0</v>
      </c>
      <c r="BN328">
        <v>127900</v>
      </c>
      <c r="BO328">
        <v>208971.4</v>
      </c>
    </row>
    <row r="329" spans="1:68" ht="26.25">
      <c r="A329" s="121">
        <v>2</v>
      </c>
      <c r="B329" s="122" t="s">
        <v>909</v>
      </c>
      <c r="C329" s="123" t="s">
        <v>910</v>
      </c>
      <c r="D329" s="123">
        <v>2.1</v>
      </c>
      <c r="E329" s="124" t="s">
        <v>1073</v>
      </c>
      <c r="F329" s="122"/>
      <c r="G329" s="312" t="s">
        <v>945</v>
      </c>
      <c r="H329" s="122">
        <v>12</v>
      </c>
      <c r="I329" s="122" t="s">
        <v>945</v>
      </c>
      <c r="J329" s="122"/>
      <c r="K329" s="125" t="s">
        <v>1343</v>
      </c>
      <c r="L329" s="243">
        <v>2109010199.201</v>
      </c>
      <c r="M329" s="126" t="s">
        <v>1346</v>
      </c>
      <c r="N329" s="261">
        <f t="shared" si="5"/>
        <v>0</v>
      </c>
      <c r="O329">
        <v>3155786.8</v>
      </c>
      <c r="Q329">
        <v>0</v>
      </c>
      <c r="R329">
        <v>0</v>
      </c>
      <c r="T329">
        <v>0</v>
      </c>
      <c r="U329">
        <v>0</v>
      </c>
      <c r="V329">
        <v>32500</v>
      </c>
      <c r="W329">
        <v>635750</v>
      </c>
      <c r="X329">
        <v>118096.43</v>
      </c>
      <c r="Y329">
        <v>13728</v>
      </c>
      <c r="Z329">
        <v>430465</v>
      </c>
      <c r="AA329">
        <v>0</v>
      </c>
      <c r="AB329">
        <v>0</v>
      </c>
      <c r="AD329">
        <v>153921</v>
      </c>
      <c r="AE329">
        <v>302526.65999999997</v>
      </c>
      <c r="AF329">
        <v>0</v>
      </c>
      <c r="AG329">
        <v>265374.03999999998</v>
      </c>
      <c r="AH329">
        <v>0</v>
      </c>
      <c r="AI329">
        <v>469540</v>
      </c>
      <c r="AJ329">
        <v>100000</v>
      </c>
      <c r="AK329">
        <v>16800</v>
      </c>
      <c r="AL329">
        <v>36000</v>
      </c>
      <c r="AM329">
        <v>3150</v>
      </c>
      <c r="AN329">
        <v>0</v>
      </c>
      <c r="AO329">
        <v>12000</v>
      </c>
      <c r="AP329">
        <v>268110</v>
      </c>
      <c r="AR329">
        <v>0</v>
      </c>
      <c r="AS329">
        <v>0</v>
      </c>
      <c r="AT329">
        <v>417299</v>
      </c>
      <c r="AU329">
        <v>71755</v>
      </c>
      <c r="AV329">
        <v>456114.8</v>
      </c>
      <c r="AW329">
        <v>2076993.04</v>
      </c>
      <c r="AY329">
        <v>22500</v>
      </c>
      <c r="AZ329">
        <v>384540</v>
      </c>
      <c r="BA329">
        <v>71000</v>
      </c>
      <c r="BC329">
        <v>12605.81</v>
      </c>
      <c r="BD329">
        <v>180214</v>
      </c>
      <c r="BE329">
        <v>0</v>
      </c>
      <c r="BF329">
        <v>0</v>
      </c>
      <c r="BH329">
        <v>450577.1</v>
      </c>
      <c r="BI329">
        <v>164105</v>
      </c>
      <c r="BL329">
        <v>17100</v>
      </c>
      <c r="BM329">
        <v>0</v>
      </c>
      <c r="BN329">
        <v>195540</v>
      </c>
      <c r="BO329">
        <v>80046</v>
      </c>
    </row>
    <row r="330" spans="1:68" ht="26.25">
      <c r="A330" s="121">
        <v>2</v>
      </c>
      <c r="B330" s="122" t="s">
        <v>909</v>
      </c>
      <c r="C330" s="123" t="s">
        <v>910</v>
      </c>
      <c r="D330" s="123">
        <v>2.1</v>
      </c>
      <c r="E330" s="124" t="s">
        <v>1073</v>
      </c>
      <c r="F330" s="122"/>
      <c r="G330" s="312" t="s">
        <v>945</v>
      </c>
      <c r="H330" s="122">
        <v>12</v>
      </c>
      <c r="I330" s="122" t="s">
        <v>945</v>
      </c>
      <c r="J330" s="122"/>
      <c r="K330" s="125" t="s">
        <v>1343</v>
      </c>
      <c r="L330" s="243">
        <v>2109010199.701</v>
      </c>
      <c r="M330" s="126" t="s">
        <v>1347</v>
      </c>
      <c r="N330" s="261">
        <f t="shared" si="5"/>
        <v>0</v>
      </c>
      <c r="O330">
        <v>36587.379999999997</v>
      </c>
      <c r="P330">
        <v>11285.72</v>
      </c>
      <c r="Q330">
        <v>2287.98</v>
      </c>
      <c r="R330">
        <v>84590.29</v>
      </c>
      <c r="S330">
        <v>27048.11</v>
      </c>
      <c r="T330">
        <v>107848.26</v>
      </c>
      <c r="U330">
        <v>18656.5</v>
      </c>
      <c r="V330">
        <v>10416.950000000001</v>
      </c>
      <c r="W330">
        <v>0</v>
      </c>
      <c r="X330">
        <v>51136.84</v>
      </c>
      <c r="Z330">
        <v>1668.37</v>
      </c>
      <c r="AI330">
        <v>2354.2399999999998</v>
      </c>
      <c r="AJ330">
        <v>164352.82999999999</v>
      </c>
      <c r="AK330">
        <v>212879.56</v>
      </c>
      <c r="AL330">
        <v>21153.71</v>
      </c>
      <c r="AN330">
        <v>31626.18</v>
      </c>
      <c r="AO330">
        <v>11698.38</v>
      </c>
      <c r="AP330">
        <v>59831.71</v>
      </c>
      <c r="AQ330">
        <v>62410.69</v>
      </c>
      <c r="AS330">
        <v>5455.54</v>
      </c>
      <c r="AT330">
        <v>73724.570000000007</v>
      </c>
      <c r="AU330">
        <v>63799.81</v>
      </c>
      <c r="AW330">
        <v>89909.81</v>
      </c>
      <c r="AX330">
        <v>9766.84</v>
      </c>
      <c r="AY330">
        <v>4189.18</v>
      </c>
      <c r="BA330">
        <v>21669.82</v>
      </c>
      <c r="BB330">
        <v>3193.44</v>
      </c>
      <c r="BC330">
        <v>62259.46</v>
      </c>
      <c r="BG330">
        <v>0</v>
      </c>
      <c r="BM330">
        <v>0</v>
      </c>
    </row>
    <row r="331" spans="1:68" ht="26.25">
      <c r="A331" s="121">
        <v>2</v>
      </c>
      <c r="B331" s="122" t="s">
        <v>909</v>
      </c>
      <c r="C331" s="123" t="s">
        <v>910</v>
      </c>
      <c r="D331" s="123">
        <v>2.1</v>
      </c>
      <c r="E331" s="124" t="s">
        <v>1073</v>
      </c>
      <c r="F331" s="122"/>
      <c r="G331" s="312" t="s">
        <v>945</v>
      </c>
      <c r="H331" s="122">
        <v>12</v>
      </c>
      <c r="I331" s="122" t="s">
        <v>945</v>
      </c>
      <c r="J331" s="122"/>
      <c r="K331" s="125" t="s">
        <v>1343</v>
      </c>
      <c r="L331" s="243">
        <v>2111020199.1029999</v>
      </c>
      <c r="M331" s="126" t="s">
        <v>1348</v>
      </c>
      <c r="N331" s="261">
        <f t="shared" si="5"/>
        <v>0</v>
      </c>
      <c r="P331">
        <v>2113.67</v>
      </c>
      <c r="R331">
        <v>0</v>
      </c>
      <c r="T331">
        <v>517.33000000000004</v>
      </c>
      <c r="X331">
        <v>335.58</v>
      </c>
      <c r="Y331">
        <v>8.0399999999999991</v>
      </c>
      <c r="AK331">
        <v>2328.73</v>
      </c>
      <c r="AP331">
        <v>9457.48</v>
      </c>
      <c r="AQ331">
        <v>17640.22</v>
      </c>
      <c r="AS331">
        <v>9249.65</v>
      </c>
      <c r="AU331">
        <v>4111.83</v>
      </c>
      <c r="AV331">
        <v>115.33</v>
      </c>
      <c r="AX331">
        <v>92.36</v>
      </c>
      <c r="AZ331">
        <v>107500</v>
      </c>
      <c r="BB331">
        <v>0</v>
      </c>
      <c r="BD331">
        <v>166898</v>
      </c>
      <c r="BJ331">
        <v>0</v>
      </c>
      <c r="BL331">
        <v>18.23</v>
      </c>
      <c r="BM331">
        <v>0</v>
      </c>
    </row>
    <row r="332" spans="1:68" ht="26.25">
      <c r="A332" s="121">
        <v>2</v>
      </c>
      <c r="B332" s="122" t="s">
        <v>909</v>
      </c>
      <c r="C332" s="123" t="s">
        <v>910</v>
      </c>
      <c r="D332" s="123">
        <v>2.1</v>
      </c>
      <c r="E332" s="124" t="s">
        <v>1073</v>
      </c>
      <c r="F332" s="122"/>
      <c r="G332" s="312" t="s">
        <v>945</v>
      </c>
      <c r="H332" s="122" t="s">
        <v>2592</v>
      </c>
      <c r="I332" s="122" t="s">
        <v>945</v>
      </c>
      <c r="J332" s="122"/>
      <c r="K332" s="125" t="s">
        <v>1343</v>
      </c>
      <c r="L332" s="243">
        <v>2111020199.105</v>
      </c>
      <c r="M332" s="126" t="s">
        <v>1349</v>
      </c>
      <c r="N332" s="261">
        <f t="shared" si="5"/>
        <v>990133.66</v>
      </c>
      <c r="O332">
        <v>5710465.7199999997</v>
      </c>
      <c r="P332">
        <v>12960</v>
      </c>
      <c r="Q332">
        <v>144600</v>
      </c>
      <c r="R332">
        <v>0</v>
      </c>
      <c r="S332">
        <v>76185</v>
      </c>
      <c r="T332">
        <v>33862.019999999997</v>
      </c>
      <c r="U332">
        <v>305194.5</v>
      </c>
      <c r="V332">
        <v>2160</v>
      </c>
      <c r="W332">
        <v>220456.46</v>
      </c>
      <c r="X332">
        <v>71173</v>
      </c>
      <c r="Y332">
        <v>18000</v>
      </c>
      <c r="Z332">
        <v>3187</v>
      </c>
      <c r="AA332">
        <v>990133.66</v>
      </c>
      <c r="AD332">
        <v>0</v>
      </c>
      <c r="AE332">
        <v>360299.14</v>
      </c>
      <c r="AI332">
        <v>9545602.3900000006</v>
      </c>
      <c r="AJ332">
        <v>898</v>
      </c>
      <c r="AK332">
        <v>8425.2000000000007</v>
      </c>
      <c r="AL332">
        <v>0</v>
      </c>
      <c r="AM332">
        <v>50086.15</v>
      </c>
      <c r="AN332">
        <v>311162.7</v>
      </c>
      <c r="AO332">
        <v>27047</v>
      </c>
      <c r="AP332">
        <v>0</v>
      </c>
      <c r="AQ332">
        <v>1292</v>
      </c>
      <c r="AR332">
        <v>1915</v>
      </c>
      <c r="AT332">
        <v>0</v>
      </c>
      <c r="AU332">
        <v>89539.42</v>
      </c>
      <c r="AV332">
        <v>55683</v>
      </c>
      <c r="AW332">
        <v>15490095.369999999</v>
      </c>
      <c r="AY332">
        <v>22653.1</v>
      </c>
      <c r="AZ332">
        <v>9073947.25</v>
      </c>
      <c r="BA332">
        <v>0</v>
      </c>
      <c r="BB332">
        <v>20320</v>
      </c>
      <c r="BC332">
        <v>16598.439999999999</v>
      </c>
      <c r="BD332">
        <v>374851.27</v>
      </c>
      <c r="BE332">
        <v>29707</v>
      </c>
      <c r="BF332">
        <v>0</v>
      </c>
      <c r="BG332">
        <v>4718.04</v>
      </c>
      <c r="BI332">
        <v>671029.87</v>
      </c>
      <c r="BJ332">
        <v>14645</v>
      </c>
      <c r="BK332">
        <v>0</v>
      </c>
      <c r="BL332">
        <v>30404</v>
      </c>
      <c r="BM332">
        <v>22246</v>
      </c>
      <c r="BO332">
        <v>35340.199999999997</v>
      </c>
      <c r="BP332">
        <v>144530.67000000001</v>
      </c>
    </row>
    <row r="333" spans="1:68" ht="26.25">
      <c r="A333" s="121">
        <v>2</v>
      </c>
      <c r="B333" s="122" t="s">
        <v>909</v>
      </c>
      <c r="C333" s="123" t="s">
        <v>910</v>
      </c>
      <c r="D333" s="123">
        <v>2.1</v>
      </c>
      <c r="E333" s="124" t="s">
        <v>1073</v>
      </c>
      <c r="F333" s="122"/>
      <c r="G333" s="312" t="s">
        <v>945</v>
      </c>
      <c r="H333" s="122">
        <v>12</v>
      </c>
      <c r="I333" s="122" t="s">
        <v>945</v>
      </c>
      <c r="J333" s="122"/>
      <c r="K333" s="125" t="s">
        <v>1343</v>
      </c>
      <c r="L333" s="242">
        <v>2111020199.1059999</v>
      </c>
      <c r="M333" s="127" t="s">
        <v>1350</v>
      </c>
      <c r="N333" s="261">
        <f t="shared" si="5"/>
        <v>0</v>
      </c>
      <c r="O333">
        <v>102650</v>
      </c>
      <c r="X333">
        <v>31311</v>
      </c>
      <c r="Y333">
        <v>31147</v>
      </c>
      <c r="AB333">
        <v>50756</v>
      </c>
      <c r="AC333">
        <v>355129</v>
      </c>
      <c r="AD333">
        <v>390474</v>
      </c>
      <c r="AE333">
        <v>24005</v>
      </c>
      <c r="AF333">
        <v>0</v>
      </c>
      <c r="AG333">
        <v>34693.75</v>
      </c>
      <c r="AH333">
        <v>3532</v>
      </c>
      <c r="AJ333">
        <v>53433</v>
      </c>
      <c r="AK333">
        <v>44954</v>
      </c>
      <c r="AL333">
        <v>300</v>
      </c>
      <c r="AM333">
        <v>820935</v>
      </c>
      <c r="AN333">
        <v>19549</v>
      </c>
      <c r="AO333">
        <v>328653.5</v>
      </c>
      <c r="AP333">
        <v>41217</v>
      </c>
      <c r="AQ333">
        <v>192473</v>
      </c>
      <c r="AT333">
        <v>73416</v>
      </c>
      <c r="AV333">
        <v>26922</v>
      </c>
      <c r="AW333">
        <v>44955.5</v>
      </c>
      <c r="AZ333">
        <v>20</v>
      </c>
    </row>
    <row r="334" spans="1:68" ht="26.25">
      <c r="A334" s="121">
        <v>2</v>
      </c>
      <c r="B334" s="122" t="s">
        <v>909</v>
      </c>
      <c r="C334" s="123" t="s">
        <v>910</v>
      </c>
      <c r="D334" s="123">
        <v>2.1</v>
      </c>
      <c r="E334" s="124" t="s">
        <v>1073</v>
      </c>
      <c r="F334" s="122"/>
      <c r="G334" s="312" t="s">
        <v>945</v>
      </c>
      <c r="H334" s="338" t="s">
        <v>2591</v>
      </c>
      <c r="I334" s="122" t="s">
        <v>945</v>
      </c>
      <c r="J334" s="122"/>
      <c r="K334" s="125" t="s">
        <v>1343</v>
      </c>
      <c r="L334" s="243">
        <v>2111020199.1070001</v>
      </c>
      <c r="M334" s="126" t="s">
        <v>1351</v>
      </c>
      <c r="N334" s="261">
        <f t="shared" si="5"/>
        <v>7095.78</v>
      </c>
      <c r="O334">
        <v>642532.61</v>
      </c>
      <c r="P334">
        <v>15822.04</v>
      </c>
      <c r="Q334">
        <v>31545.08</v>
      </c>
      <c r="R334">
        <v>72855.25</v>
      </c>
      <c r="S334">
        <v>57597.26</v>
      </c>
      <c r="T334">
        <v>50928.75</v>
      </c>
      <c r="U334">
        <v>36171.97</v>
      </c>
      <c r="V334">
        <v>34123.410000000003</v>
      </c>
      <c r="W334">
        <v>23289.75</v>
      </c>
      <c r="X334">
        <v>63772.51</v>
      </c>
      <c r="Y334">
        <v>22004.560000000001</v>
      </c>
      <c r="Z334">
        <v>20055.400000000001</v>
      </c>
      <c r="AA334">
        <v>7095.78</v>
      </c>
      <c r="AB334">
        <v>11207.03</v>
      </c>
      <c r="AC334">
        <v>21662.55</v>
      </c>
      <c r="AE334">
        <v>14639.33</v>
      </c>
      <c r="AF334">
        <v>40784.379999999997</v>
      </c>
      <c r="AG334">
        <v>18233.310000000001</v>
      </c>
      <c r="AH334">
        <v>0</v>
      </c>
      <c r="AI334">
        <v>0</v>
      </c>
      <c r="AJ334">
        <v>40087.550000000003</v>
      </c>
      <c r="AK334">
        <v>43210.87</v>
      </c>
      <c r="AL334">
        <v>63117.83</v>
      </c>
      <c r="AM334">
        <v>69534.759999999995</v>
      </c>
      <c r="AN334">
        <v>29322.240000000002</v>
      </c>
      <c r="AO334">
        <v>43196.05</v>
      </c>
      <c r="AP334">
        <v>78550.039999999994</v>
      </c>
      <c r="AQ334">
        <v>83566.86</v>
      </c>
      <c r="AR334">
        <v>52330.84</v>
      </c>
      <c r="AS334">
        <v>100055.29</v>
      </c>
      <c r="AT334">
        <v>66126.240000000005</v>
      </c>
      <c r="AU334">
        <v>72034.73</v>
      </c>
      <c r="AV334">
        <v>36499.96</v>
      </c>
      <c r="AW334">
        <v>137648.39000000001</v>
      </c>
      <c r="AX334">
        <v>21691.360000000001</v>
      </c>
      <c r="AY334">
        <v>41895.96</v>
      </c>
      <c r="AZ334">
        <v>21177.75</v>
      </c>
      <c r="BA334">
        <v>79199.759999999995</v>
      </c>
      <c r="BB334">
        <v>38704.53</v>
      </c>
      <c r="BC334">
        <v>22050.17</v>
      </c>
      <c r="BD334">
        <v>77114.09</v>
      </c>
      <c r="BE334">
        <v>25674.6</v>
      </c>
      <c r="BF334">
        <v>19905.52</v>
      </c>
      <c r="BG334">
        <v>25281.09</v>
      </c>
      <c r="BH334">
        <v>20948.490000000002</v>
      </c>
      <c r="BI334">
        <v>234541.57</v>
      </c>
      <c r="BJ334">
        <v>52259.86</v>
      </c>
      <c r="BK334">
        <v>30930.09</v>
      </c>
      <c r="BL334">
        <v>75139.48</v>
      </c>
      <c r="BM334">
        <v>7804.12</v>
      </c>
      <c r="BN334">
        <v>44393.97</v>
      </c>
      <c r="BO334">
        <v>24787.040000000001</v>
      </c>
      <c r="BP334">
        <v>10325.99</v>
      </c>
    </row>
    <row r="335" spans="1:68" ht="26.25">
      <c r="A335" s="121">
        <v>2</v>
      </c>
      <c r="B335" s="122" t="s">
        <v>909</v>
      </c>
      <c r="C335" s="123" t="s">
        <v>910</v>
      </c>
      <c r="D335" s="123">
        <v>2.1</v>
      </c>
      <c r="E335" s="124" t="s">
        <v>1073</v>
      </c>
      <c r="F335" s="122"/>
      <c r="G335" s="312" t="s">
        <v>945</v>
      </c>
      <c r="H335" s="122" t="s">
        <v>2592</v>
      </c>
      <c r="I335" s="122" t="s">
        <v>945</v>
      </c>
      <c r="J335" s="122"/>
      <c r="K335" s="125" t="s">
        <v>1343</v>
      </c>
      <c r="L335" s="243">
        <v>2111020199.108</v>
      </c>
      <c r="M335" s="126" t="s">
        <v>1352</v>
      </c>
      <c r="N335" s="261">
        <f t="shared" si="5"/>
        <v>0</v>
      </c>
      <c r="P335">
        <v>0</v>
      </c>
      <c r="R335">
        <v>0</v>
      </c>
      <c r="S335">
        <v>0</v>
      </c>
      <c r="T335">
        <v>0</v>
      </c>
      <c r="U335">
        <v>0</v>
      </c>
      <c r="V335">
        <v>622</v>
      </c>
      <c r="Y335">
        <v>0</v>
      </c>
      <c r="Z335">
        <v>0</v>
      </c>
      <c r="AC335">
        <v>0</v>
      </c>
      <c r="AG335">
        <v>0</v>
      </c>
      <c r="AH335">
        <v>4394</v>
      </c>
      <c r="AK335">
        <v>0</v>
      </c>
      <c r="AL335">
        <v>1323</v>
      </c>
      <c r="AM335">
        <v>0</v>
      </c>
      <c r="AN335">
        <v>0</v>
      </c>
      <c r="AO335">
        <v>0</v>
      </c>
      <c r="AQ335">
        <v>782.6</v>
      </c>
      <c r="AR335">
        <v>18135.599999999999</v>
      </c>
      <c r="AS335">
        <v>0</v>
      </c>
      <c r="AV335">
        <v>4397.3999999999996</v>
      </c>
      <c r="AW335">
        <v>46989.68</v>
      </c>
      <c r="AX335">
        <v>0</v>
      </c>
      <c r="AY335">
        <v>0</v>
      </c>
      <c r="AZ335">
        <v>0</v>
      </c>
      <c r="BB335">
        <v>0</v>
      </c>
      <c r="BE335">
        <v>0</v>
      </c>
      <c r="BF335">
        <v>2125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</row>
    <row r="336" spans="1:68" ht="26.25">
      <c r="A336" s="121">
        <v>2</v>
      </c>
      <c r="B336" s="122" t="s">
        <v>909</v>
      </c>
      <c r="C336" s="123" t="s">
        <v>910</v>
      </c>
      <c r="D336" s="123">
        <v>2.1</v>
      </c>
      <c r="E336" s="124" t="s">
        <v>1073</v>
      </c>
      <c r="F336" s="122"/>
      <c r="G336" s="312" t="s">
        <v>945</v>
      </c>
      <c r="H336" s="338" t="s">
        <v>2590</v>
      </c>
      <c r="I336" s="122" t="s">
        <v>945</v>
      </c>
      <c r="J336" s="122"/>
      <c r="K336" s="125" t="s">
        <v>1343</v>
      </c>
      <c r="L336" s="246">
        <v>2111020199.109</v>
      </c>
      <c r="M336" s="136" t="s">
        <v>1353</v>
      </c>
      <c r="N336" s="261">
        <f t="shared" si="5"/>
        <v>21212</v>
      </c>
      <c r="P336">
        <v>0</v>
      </c>
      <c r="R336">
        <v>0</v>
      </c>
      <c r="S336">
        <v>0</v>
      </c>
      <c r="T336">
        <v>0</v>
      </c>
      <c r="V336">
        <v>0</v>
      </c>
      <c r="W336">
        <v>1800</v>
      </c>
      <c r="Z336">
        <v>0</v>
      </c>
      <c r="AA336">
        <v>21212</v>
      </c>
      <c r="AB336">
        <v>0</v>
      </c>
      <c r="AX336">
        <v>0</v>
      </c>
      <c r="AY336">
        <v>0</v>
      </c>
      <c r="AZ336">
        <v>1351</v>
      </c>
      <c r="BD336">
        <v>0</v>
      </c>
      <c r="BE336">
        <v>0</v>
      </c>
      <c r="BF336">
        <v>0</v>
      </c>
      <c r="BG336">
        <v>0</v>
      </c>
      <c r="BH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</row>
    <row r="337" spans="1:68" ht="26.25">
      <c r="A337" s="121">
        <v>2</v>
      </c>
      <c r="B337" s="122" t="s">
        <v>909</v>
      </c>
      <c r="C337" s="123" t="s">
        <v>910</v>
      </c>
      <c r="D337" s="123">
        <v>2.1</v>
      </c>
      <c r="E337" s="124" t="s">
        <v>1073</v>
      </c>
      <c r="F337" s="122"/>
      <c r="G337" s="312" t="s">
        <v>945</v>
      </c>
      <c r="H337" s="338" t="s">
        <v>2589</v>
      </c>
      <c r="I337" s="122" t="s">
        <v>945</v>
      </c>
      <c r="J337" s="122"/>
      <c r="K337" s="125" t="s">
        <v>1343</v>
      </c>
      <c r="L337" s="246">
        <v>2111020199.1099999</v>
      </c>
      <c r="M337" s="136" t="s">
        <v>1354</v>
      </c>
      <c r="N337" s="261">
        <f t="shared" si="5"/>
        <v>160207</v>
      </c>
      <c r="O337">
        <v>0</v>
      </c>
      <c r="P337">
        <v>0</v>
      </c>
      <c r="S337">
        <v>0</v>
      </c>
      <c r="U337">
        <v>0</v>
      </c>
      <c r="V337">
        <v>0</v>
      </c>
      <c r="Y337">
        <v>0</v>
      </c>
      <c r="Z337">
        <v>0</v>
      </c>
      <c r="AA337">
        <v>160207</v>
      </c>
      <c r="AB337">
        <v>13150</v>
      </c>
      <c r="AC337">
        <v>0</v>
      </c>
      <c r="AD337">
        <v>0</v>
      </c>
      <c r="AE337">
        <v>71733</v>
      </c>
      <c r="AF337">
        <v>30989</v>
      </c>
      <c r="AG337">
        <v>0</v>
      </c>
      <c r="AH337">
        <v>4201</v>
      </c>
      <c r="AJ337">
        <v>13722</v>
      </c>
      <c r="AK337">
        <v>19623</v>
      </c>
      <c r="AL337">
        <v>76590</v>
      </c>
      <c r="AM337">
        <v>38349</v>
      </c>
      <c r="AN337">
        <v>31344</v>
      </c>
      <c r="AO337">
        <v>0</v>
      </c>
      <c r="AP337">
        <v>0</v>
      </c>
      <c r="AQ337">
        <v>19529</v>
      </c>
      <c r="AR337">
        <v>18014</v>
      </c>
      <c r="AS337">
        <v>34656</v>
      </c>
      <c r="AT337">
        <v>21346</v>
      </c>
      <c r="AU337">
        <v>0</v>
      </c>
      <c r="AV337">
        <v>11278</v>
      </c>
      <c r="AW337">
        <v>0</v>
      </c>
      <c r="AX337">
        <v>0</v>
      </c>
      <c r="AY337">
        <v>0</v>
      </c>
      <c r="AZ337">
        <v>30987</v>
      </c>
      <c r="BA337">
        <v>0</v>
      </c>
      <c r="BB337">
        <v>16132</v>
      </c>
      <c r="BE337">
        <v>12407</v>
      </c>
      <c r="BF337">
        <v>4934</v>
      </c>
      <c r="BG337">
        <v>0</v>
      </c>
      <c r="BH337">
        <v>335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</row>
    <row r="338" spans="1:68" ht="26.25">
      <c r="A338" s="144">
        <v>2</v>
      </c>
      <c r="B338" s="145" t="s">
        <v>909</v>
      </c>
      <c r="C338" s="146" t="s">
        <v>910</v>
      </c>
      <c r="D338" s="146">
        <v>2.1</v>
      </c>
      <c r="E338" s="147" t="s">
        <v>1073</v>
      </c>
      <c r="F338" s="145"/>
      <c r="G338" s="314" t="s">
        <v>945</v>
      </c>
      <c r="H338" s="145" t="s">
        <v>2588</v>
      </c>
      <c r="I338" s="145" t="s">
        <v>945</v>
      </c>
      <c r="J338" s="145"/>
      <c r="K338" s="148" t="s">
        <v>1343</v>
      </c>
      <c r="L338" s="252">
        <v>2111020199.201</v>
      </c>
      <c r="M338" s="146" t="s">
        <v>1355</v>
      </c>
      <c r="N338" s="261">
        <f t="shared" si="5"/>
        <v>0</v>
      </c>
      <c r="O338">
        <v>0</v>
      </c>
      <c r="Q338">
        <v>0</v>
      </c>
      <c r="U338">
        <v>0</v>
      </c>
      <c r="W338">
        <v>0</v>
      </c>
      <c r="X338">
        <v>1365644.48</v>
      </c>
      <c r="Z338">
        <v>0</v>
      </c>
      <c r="AA338">
        <v>0</v>
      </c>
      <c r="AG338">
        <v>187197.54</v>
      </c>
      <c r="AI338">
        <v>43819469.950000003</v>
      </c>
      <c r="AM338">
        <v>409551.62</v>
      </c>
      <c r="AS338">
        <v>1094847.7</v>
      </c>
      <c r="AW338">
        <v>0</v>
      </c>
      <c r="AZ338">
        <v>881893.87</v>
      </c>
      <c r="BA338">
        <v>2199328.61</v>
      </c>
      <c r="BB338">
        <v>5277145.0199999996</v>
      </c>
      <c r="BD338">
        <v>1000000</v>
      </c>
      <c r="BH338">
        <v>279343.90999999997</v>
      </c>
      <c r="BI338">
        <v>421426.67</v>
      </c>
    </row>
    <row r="339" spans="1:68" ht="26.25">
      <c r="A339" s="121">
        <v>2</v>
      </c>
      <c r="B339" s="122" t="s">
        <v>909</v>
      </c>
      <c r="C339" s="123" t="s">
        <v>59</v>
      </c>
      <c r="D339" s="123">
        <v>2.2000000000000002</v>
      </c>
      <c r="E339" s="124" t="s">
        <v>1073</v>
      </c>
      <c r="F339" s="122"/>
      <c r="G339" s="312"/>
      <c r="H339" s="122">
        <v>11.2</v>
      </c>
      <c r="I339" s="122"/>
      <c r="J339" s="122"/>
      <c r="K339" s="125" t="s">
        <v>1308</v>
      </c>
      <c r="L339" s="242">
        <v>2111020199.2019999</v>
      </c>
      <c r="M339" s="127" t="s">
        <v>1356</v>
      </c>
      <c r="N339" s="261">
        <f t="shared" si="5"/>
        <v>1012000</v>
      </c>
      <c r="O339">
        <v>493932.9</v>
      </c>
      <c r="Q339">
        <v>0</v>
      </c>
      <c r="R339">
        <v>607300</v>
      </c>
      <c r="T339">
        <v>32180</v>
      </c>
      <c r="U339">
        <v>0</v>
      </c>
      <c r="V339">
        <v>6500</v>
      </c>
      <c r="W339">
        <v>126291.52</v>
      </c>
      <c r="X339">
        <v>30900</v>
      </c>
      <c r="Y339">
        <v>501</v>
      </c>
      <c r="AA339">
        <v>1012000</v>
      </c>
      <c r="AG339">
        <v>0</v>
      </c>
      <c r="AK339">
        <v>60723.9</v>
      </c>
      <c r="AL339">
        <v>850000</v>
      </c>
      <c r="AM339">
        <v>0</v>
      </c>
      <c r="AN339">
        <v>84425.75</v>
      </c>
      <c r="AO339">
        <v>0</v>
      </c>
      <c r="AP339">
        <v>218795</v>
      </c>
      <c r="AR339">
        <v>0</v>
      </c>
      <c r="AS339">
        <v>609000</v>
      </c>
      <c r="AU339">
        <v>279752.59999999998</v>
      </c>
      <c r="AV339">
        <v>193835.74</v>
      </c>
      <c r="AW339">
        <v>780000</v>
      </c>
      <c r="AX339">
        <v>148939.63</v>
      </c>
      <c r="BA339">
        <v>152510</v>
      </c>
      <c r="BB339">
        <v>0</v>
      </c>
      <c r="BC339">
        <v>197656.58</v>
      </c>
      <c r="BE339">
        <v>87700</v>
      </c>
      <c r="BF339">
        <v>54000</v>
      </c>
      <c r="BG339">
        <v>11280</v>
      </c>
      <c r="BH339">
        <v>1153320</v>
      </c>
      <c r="BM339">
        <v>1487.74</v>
      </c>
    </row>
    <row r="340" spans="1:68" ht="26.25">
      <c r="A340" s="121">
        <v>2</v>
      </c>
      <c r="B340" s="122" t="s">
        <v>909</v>
      </c>
      <c r="C340" s="123" t="s">
        <v>910</v>
      </c>
      <c r="D340" s="123">
        <v>2.1</v>
      </c>
      <c r="E340" s="124" t="s">
        <v>1073</v>
      </c>
      <c r="F340" s="122"/>
      <c r="G340" s="312" t="s">
        <v>945</v>
      </c>
      <c r="H340" s="122">
        <v>11.1</v>
      </c>
      <c r="I340" s="122" t="s">
        <v>945</v>
      </c>
      <c r="J340" s="122"/>
      <c r="K340" s="125" t="s">
        <v>1343</v>
      </c>
      <c r="L340" s="242">
        <v>2111020199.204</v>
      </c>
      <c r="M340" s="127" t="s">
        <v>1357</v>
      </c>
      <c r="N340" s="261">
        <f t="shared" si="5"/>
        <v>0</v>
      </c>
      <c r="O340">
        <v>0</v>
      </c>
      <c r="Q340">
        <v>0</v>
      </c>
      <c r="R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E340">
        <v>0</v>
      </c>
      <c r="AF340">
        <v>0</v>
      </c>
      <c r="AG340">
        <v>300783.19</v>
      </c>
      <c r="AH340">
        <v>0</v>
      </c>
      <c r="AI340">
        <v>13982881.26</v>
      </c>
      <c r="AJ340">
        <v>0</v>
      </c>
      <c r="AK340">
        <v>0</v>
      </c>
      <c r="AL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213698.23</v>
      </c>
      <c r="AY340">
        <v>0</v>
      </c>
      <c r="AZ340">
        <v>-140000.15</v>
      </c>
      <c r="BA340">
        <v>165499.43</v>
      </c>
      <c r="BB340">
        <v>0</v>
      </c>
      <c r="BC340">
        <v>210349.15</v>
      </c>
      <c r="BD340">
        <v>0</v>
      </c>
      <c r="BE340">
        <v>0</v>
      </c>
      <c r="BF340">
        <v>0</v>
      </c>
      <c r="BG340">
        <v>667948.04</v>
      </c>
      <c r="BH340">
        <v>1048401.45</v>
      </c>
      <c r="BI340">
        <v>849419.77</v>
      </c>
      <c r="BJ340">
        <v>0</v>
      </c>
      <c r="BL340">
        <v>0</v>
      </c>
      <c r="BM340">
        <v>0</v>
      </c>
      <c r="BN340">
        <v>1622706.23</v>
      </c>
      <c r="BO340">
        <v>0</v>
      </c>
    </row>
    <row r="341" spans="1:68" ht="26.25">
      <c r="A341" s="121">
        <v>2</v>
      </c>
      <c r="B341" s="122" t="s">
        <v>909</v>
      </c>
      <c r="C341" s="123" t="s">
        <v>910</v>
      </c>
      <c r="D341" s="123">
        <v>2.1</v>
      </c>
      <c r="E341" s="124" t="s">
        <v>1073</v>
      </c>
      <c r="F341" s="122" t="s">
        <v>1358</v>
      </c>
      <c r="G341" s="312" t="s">
        <v>945</v>
      </c>
      <c r="H341" s="122">
        <v>11.1</v>
      </c>
      <c r="I341" s="122" t="s">
        <v>945</v>
      </c>
      <c r="J341" s="122"/>
      <c r="K341" s="125" t="s">
        <v>1343</v>
      </c>
      <c r="L341" s="242">
        <v>2111020199.2049999</v>
      </c>
      <c r="M341" s="127" t="s">
        <v>1359</v>
      </c>
      <c r="N341" s="261">
        <f t="shared" si="5"/>
        <v>0</v>
      </c>
      <c r="O341">
        <v>0</v>
      </c>
      <c r="W341">
        <v>0</v>
      </c>
      <c r="AC341">
        <v>0</v>
      </c>
      <c r="AE341">
        <v>0</v>
      </c>
      <c r="AI341">
        <v>6767736.7199999997</v>
      </c>
      <c r="AJ341">
        <v>0</v>
      </c>
      <c r="AK341">
        <v>0</v>
      </c>
      <c r="AM341">
        <v>0</v>
      </c>
      <c r="AN341">
        <v>0</v>
      </c>
      <c r="AO341">
        <v>1803735.07</v>
      </c>
      <c r="AP341">
        <v>4000000</v>
      </c>
      <c r="AR341">
        <v>0</v>
      </c>
      <c r="AS341">
        <v>0</v>
      </c>
      <c r="AV341">
        <v>0</v>
      </c>
      <c r="AW341">
        <v>0</v>
      </c>
      <c r="BB341">
        <v>0</v>
      </c>
      <c r="BC341">
        <v>1273252.96</v>
      </c>
      <c r="BJ341">
        <v>0</v>
      </c>
      <c r="BP341">
        <v>0</v>
      </c>
    </row>
    <row r="342" spans="1:68" ht="26.25">
      <c r="A342" s="121">
        <v>2</v>
      </c>
      <c r="B342" s="122" t="s">
        <v>909</v>
      </c>
      <c r="C342" s="123" t="s">
        <v>910</v>
      </c>
      <c r="D342" s="123">
        <v>2.1</v>
      </c>
      <c r="E342" s="124" t="s">
        <v>1073</v>
      </c>
      <c r="F342" s="122" t="s">
        <v>1358</v>
      </c>
      <c r="G342" s="312" t="s">
        <v>945</v>
      </c>
      <c r="H342" s="122">
        <v>11.1</v>
      </c>
      <c r="I342" s="122" t="s">
        <v>945</v>
      </c>
      <c r="J342" s="122"/>
      <c r="K342" s="125" t="s">
        <v>1343</v>
      </c>
      <c r="L342" s="243">
        <v>2111020199.2060001</v>
      </c>
      <c r="M342" s="126" t="s">
        <v>1360</v>
      </c>
      <c r="N342" s="261">
        <f t="shared" si="5"/>
        <v>0</v>
      </c>
      <c r="O342">
        <v>150938</v>
      </c>
      <c r="Q342">
        <v>0</v>
      </c>
      <c r="U342">
        <v>833000</v>
      </c>
      <c r="V342">
        <v>1262522.06</v>
      </c>
      <c r="Z342">
        <v>568581.75</v>
      </c>
      <c r="AA342">
        <v>0</v>
      </c>
      <c r="AD342">
        <v>0</v>
      </c>
      <c r="AF342">
        <v>0</v>
      </c>
      <c r="AG342">
        <v>0</v>
      </c>
      <c r="AJ342">
        <v>1059307.1000000001</v>
      </c>
      <c r="AK342">
        <v>3355157.63</v>
      </c>
      <c r="AM342">
        <v>661277.81999999995</v>
      </c>
      <c r="AN342">
        <v>0</v>
      </c>
      <c r="AP342">
        <v>518766.21</v>
      </c>
      <c r="AQ342">
        <v>469864.01</v>
      </c>
      <c r="AS342">
        <v>2955310.32</v>
      </c>
      <c r="AT342">
        <v>3011467.63</v>
      </c>
      <c r="AU342">
        <v>4537694.3</v>
      </c>
      <c r="AV342">
        <v>472815.22</v>
      </c>
      <c r="AW342">
        <v>1786348.7</v>
      </c>
      <c r="AX342">
        <v>1180545.57</v>
      </c>
      <c r="AY342">
        <v>0</v>
      </c>
      <c r="AZ342">
        <v>453725.45</v>
      </c>
      <c r="BA342">
        <v>226104</v>
      </c>
      <c r="BB342">
        <v>0</v>
      </c>
      <c r="BC342">
        <v>550934.93999999994</v>
      </c>
      <c r="BD342">
        <v>0</v>
      </c>
      <c r="BE342">
        <v>301065.02</v>
      </c>
      <c r="BF342">
        <v>2081891.56</v>
      </c>
      <c r="BG342">
        <v>258492.11</v>
      </c>
      <c r="BH342">
        <v>1131966.51</v>
      </c>
    </row>
    <row r="343" spans="1:68" ht="26.25">
      <c r="A343" s="121">
        <v>2</v>
      </c>
      <c r="B343" s="122" t="s">
        <v>909</v>
      </c>
      <c r="C343" s="123" t="s">
        <v>910</v>
      </c>
      <c r="D343" s="123">
        <v>2.1</v>
      </c>
      <c r="E343" s="124" t="s">
        <v>1073</v>
      </c>
      <c r="F343" s="122"/>
      <c r="G343" s="312" t="s">
        <v>945</v>
      </c>
      <c r="H343" s="338" t="s">
        <v>2584</v>
      </c>
      <c r="I343" s="122" t="s">
        <v>945</v>
      </c>
      <c r="J343" s="122"/>
      <c r="K343" s="125" t="s">
        <v>1343</v>
      </c>
      <c r="L343" s="243">
        <v>2111020199.3010001</v>
      </c>
      <c r="M343" s="126" t="s">
        <v>1361</v>
      </c>
      <c r="N343" s="261">
        <f t="shared" si="5"/>
        <v>7256721.1299999999</v>
      </c>
      <c r="O343">
        <v>0</v>
      </c>
      <c r="AA343">
        <v>7256721.1299999999</v>
      </c>
      <c r="AI343">
        <v>51671899.140000001</v>
      </c>
      <c r="AW343">
        <v>2566214.83</v>
      </c>
      <c r="BI343">
        <v>19147864.27</v>
      </c>
    </row>
    <row r="344" spans="1:68" ht="26.25">
      <c r="A344" s="121">
        <v>2</v>
      </c>
      <c r="B344" s="122" t="s">
        <v>909</v>
      </c>
      <c r="C344" s="123" t="s">
        <v>910</v>
      </c>
      <c r="D344" s="123">
        <v>2.1</v>
      </c>
      <c r="E344" s="124" t="s">
        <v>1073</v>
      </c>
      <c r="F344" s="122"/>
      <c r="G344" s="312" t="s">
        <v>945</v>
      </c>
      <c r="H344" s="122" t="s">
        <v>2586</v>
      </c>
      <c r="I344" s="122" t="s">
        <v>945</v>
      </c>
      <c r="J344" s="122"/>
      <c r="K344" s="125" t="s">
        <v>1343</v>
      </c>
      <c r="L344" s="243">
        <v>2111020199.3039999</v>
      </c>
      <c r="M344" s="126" t="s">
        <v>1362</v>
      </c>
      <c r="N344" s="261">
        <f t="shared" si="5"/>
        <v>4113342.74</v>
      </c>
      <c r="O344">
        <v>5068462.2</v>
      </c>
      <c r="AA344">
        <v>4113342.74</v>
      </c>
      <c r="AI344">
        <v>2580362.08</v>
      </c>
      <c r="AW344">
        <v>4938448.59</v>
      </c>
      <c r="BI344">
        <v>5209976.79</v>
      </c>
    </row>
    <row r="345" spans="1:68" ht="26.25">
      <c r="A345" s="121">
        <v>2</v>
      </c>
      <c r="B345" s="122" t="s">
        <v>909</v>
      </c>
      <c r="C345" s="123" t="s">
        <v>910</v>
      </c>
      <c r="D345" s="123">
        <v>2.1</v>
      </c>
      <c r="E345" s="124" t="s">
        <v>1073</v>
      </c>
      <c r="F345" s="122"/>
      <c r="G345" s="312" t="s">
        <v>945</v>
      </c>
      <c r="H345" s="122" t="s">
        <v>2593</v>
      </c>
      <c r="I345" s="122" t="s">
        <v>945</v>
      </c>
      <c r="J345" s="122"/>
      <c r="K345" s="125" t="s">
        <v>1343</v>
      </c>
      <c r="L345" s="243">
        <v>2111020199.5009999</v>
      </c>
      <c r="M345" s="126" t="s">
        <v>1363</v>
      </c>
      <c r="N345" s="261">
        <f t="shared" si="5"/>
        <v>238</v>
      </c>
      <c r="O345">
        <v>36532.5</v>
      </c>
      <c r="Q345">
        <v>260</v>
      </c>
      <c r="R345">
        <v>0</v>
      </c>
      <c r="S345">
        <v>0</v>
      </c>
      <c r="T345">
        <v>6388</v>
      </c>
      <c r="U345">
        <v>23140</v>
      </c>
      <c r="V345">
        <v>332</v>
      </c>
      <c r="W345">
        <v>145628</v>
      </c>
      <c r="Y345">
        <v>0</v>
      </c>
      <c r="Z345">
        <v>0</v>
      </c>
      <c r="AA345">
        <v>238</v>
      </c>
      <c r="AB345">
        <v>40</v>
      </c>
      <c r="AD345">
        <v>4154</v>
      </c>
      <c r="AE345">
        <v>36340</v>
      </c>
      <c r="AF345">
        <v>10720</v>
      </c>
      <c r="AI345">
        <v>374243</v>
      </c>
      <c r="AJ345">
        <v>150718.84</v>
      </c>
      <c r="AK345">
        <v>13948</v>
      </c>
      <c r="AL345">
        <v>21986</v>
      </c>
      <c r="AM345">
        <v>43927.5</v>
      </c>
      <c r="AN345">
        <v>2026</v>
      </c>
      <c r="AP345">
        <v>25312</v>
      </c>
      <c r="AQ345">
        <v>9655</v>
      </c>
      <c r="AR345">
        <v>40335</v>
      </c>
      <c r="AS345">
        <v>62417</v>
      </c>
      <c r="AT345">
        <v>23187</v>
      </c>
      <c r="AU345">
        <v>22543</v>
      </c>
      <c r="AW345">
        <v>0</v>
      </c>
      <c r="AY345">
        <v>10683</v>
      </c>
      <c r="AZ345">
        <v>-18970</v>
      </c>
      <c r="BA345">
        <v>0</v>
      </c>
      <c r="BB345">
        <v>2676</v>
      </c>
      <c r="BD345">
        <v>13010</v>
      </c>
      <c r="BE345">
        <v>0</v>
      </c>
      <c r="BI345">
        <v>43456.75</v>
      </c>
      <c r="BN345">
        <v>376220</v>
      </c>
    </row>
    <row r="346" spans="1:68" ht="26.25">
      <c r="A346" s="121">
        <v>2</v>
      </c>
      <c r="B346" s="122" t="s">
        <v>909</v>
      </c>
      <c r="C346" s="123" t="s">
        <v>910</v>
      </c>
      <c r="D346" s="123">
        <v>2.1</v>
      </c>
      <c r="E346" s="124" t="s">
        <v>1073</v>
      </c>
      <c r="F346" s="122"/>
      <c r="G346" s="312" t="s">
        <v>945</v>
      </c>
      <c r="H346" s="122" t="s">
        <v>2585</v>
      </c>
      <c r="I346" s="122" t="s">
        <v>945</v>
      </c>
      <c r="J346" s="122"/>
      <c r="K346" s="125" t="s">
        <v>1343</v>
      </c>
      <c r="L346" s="242">
        <v>2111020199.5020001</v>
      </c>
      <c r="M346" s="127" t="s">
        <v>1364</v>
      </c>
      <c r="N346" s="261">
        <f t="shared" si="5"/>
        <v>392</v>
      </c>
      <c r="O346">
        <v>3201</v>
      </c>
      <c r="Q346">
        <v>700</v>
      </c>
      <c r="R346">
        <v>0</v>
      </c>
      <c r="S346">
        <v>0</v>
      </c>
      <c r="T346">
        <v>21429</v>
      </c>
      <c r="U346">
        <v>7728</v>
      </c>
      <c r="V346">
        <v>728</v>
      </c>
      <c r="W346">
        <v>42788.71</v>
      </c>
      <c r="Y346">
        <v>0</v>
      </c>
      <c r="Z346">
        <v>0</v>
      </c>
      <c r="AA346">
        <v>392</v>
      </c>
      <c r="AB346">
        <v>1400</v>
      </c>
      <c r="AD346">
        <v>13172</v>
      </c>
      <c r="AE346">
        <v>7820</v>
      </c>
      <c r="AF346">
        <v>28196</v>
      </c>
      <c r="AI346">
        <v>19955</v>
      </c>
      <c r="AK346">
        <v>6790</v>
      </c>
      <c r="AL346">
        <v>2100</v>
      </c>
      <c r="AM346">
        <v>32091</v>
      </c>
      <c r="AN346">
        <v>44498</v>
      </c>
      <c r="AO346">
        <v>47870</v>
      </c>
      <c r="AP346">
        <v>1400</v>
      </c>
      <c r="AQ346">
        <v>700</v>
      </c>
      <c r="AR346">
        <v>21464</v>
      </c>
      <c r="AS346">
        <v>14796</v>
      </c>
      <c r="AT346">
        <v>0</v>
      </c>
      <c r="AU346">
        <v>7745.23</v>
      </c>
      <c r="AW346">
        <v>0</v>
      </c>
      <c r="AY346">
        <v>0</v>
      </c>
      <c r="AZ346">
        <v>42894.63</v>
      </c>
      <c r="BA346">
        <v>0</v>
      </c>
      <c r="BB346">
        <v>8386</v>
      </c>
      <c r="BD346">
        <v>10150</v>
      </c>
      <c r="BE346">
        <v>0</v>
      </c>
      <c r="BI346">
        <v>6400</v>
      </c>
    </row>
    <row r="347" spans="1:68" ht="26.25">
      <c r="A347" s="121">
        <v>2</v>
      </c>
      <c r="B347" s="122" t="s">
        <v>909</v>
      </c>
      <c r="C347" s="123" t="s">
        <v>910</v>
      </c>
      <c r="D347" s="123">
        <v>2.1</v>
      </c>
      <c r="E347" s="124" t="s">
        <v>1073</v>
      </c>
      <c r="F347" s="122"/>
      <c r="G347" s="312" t="s">
        <v>945</v>
      </c>
      <c r="H347" s="122" t="s">
        <v>2587</v>
      </c>
      <c r="I347" s="122" t="s">
        <v>945</v>
      </c>
      <c r="J347" s="122"/>
      <c r="K347" s="125" t="s">
        <v>1343</v>
      </c>
      <c r="L347" s="242">
        <v>2111020199.503</v>
      </c>
      <c r="M347" s="127" t="s">
        <v>1365</v>
      </c>
      <c r="N347" s="261">
        <f t="shared" si="5"/>
        <v>380</v>
      </c>
      <c r="O347">
        <v>2821.8</v>
      </c>
      <c r="Q347">
        <v>412</v>
      </c>
      <c r="R347">
        <v>0</v>
      </c>
      <c r="S347">
        <v>0</v>
      </c>
      <c r="T347">
        <v>9999</v>
      </c>
      <c r="U347">
        <v>38728</v>
      </c>
      <c r="V347">
        <v>528</v>
      </c>
      <c r="W347">
        <v>77424.679999999993</v>
      </c>
      <c r="Y347">
        <v>0</v>
      </c>
      <c r="Z347">
        <v>0</v>
      </c>
      <c r="AA347">
        <v>380</v>
      </c>
      <c r="AB347">
        <v>1304</v>
      </c>
      <c r="AD347">
        <v>64084</v>
      </c>
      <c r="AE347">
        <v>4552</v>
      </c>
      <c r="AF347">
        <v>66963</v>
      </c>
      <c r="AI347">
        <v>681539.65</v>
      </c>
      <c r="AJ347">
        <v>319539</v>
      </c>
      <c r="AK347">
        <v>23510</v>
      </c>
      <c r="AL347">
        <v>56975</v>
      </c>
      <c r="AM347">
        <v>61260</v>
      </c>
      <c r="AN347">
        <v>33992</v>
      </c>
      <c r="AP347">
        <v>43493</v>
      </c>
      <c r="AQ347">
        <v>16662</v>
      </c>
      <c r="AR347">
        <v>65219.67</v>
      </c>
      <c r="AS347">
        <v>119398</v>
      </c>
      <c r="AT347">
        <v>39859</v>
      </c>
      <c r="AU347">
        <v>9888</v>
      </c>
      <c r="AW347">
        <v>0</v>
      </c>
      <c r="AY347">
        <v>18349</v>
      </c>
      <c r="AZ347">
        <v>-15498</v>
      </c>
      <c r="BA347">
        <v>0</v>
      </c>
      <c r="BB347">
        <v>23492</v>
      </c>
      <c r="BD347">
        <v>47030</v>
      </c>
      <c r="BE347">
        <v>0</v>
      </c>
      <c r="BM347">
        <v>0</v>
      </c>
    </row>
    <row r="348" spans="1:68" ht="26.25">
      <c r="A348" s="121">
        <v>2</v>
      </c>
      <c r="B348" s="122" t="s">
        <v>909</v>
      </c>
      <c r="C348" s="123" t="s">
        <v>910</v>
      </c>
      <c r="D348" s="123">
        <v>2.1</v>
      </c>
      <c r="E348" s="124" t="s">
        <v>1073</v>
      </c>
      <c r="F348" s="122"/>
      <c r="G348" s="312"/>
      <c r="H348" s="122">
        <v>12</v>
      </c>
      <c r="I348" s="122"/>
      <c r="J348" s="122"/>
      <c r="K348" s="125" t="s">
        <v>1343</v>
      </c>
      <c r="L348" s="242">
        <v>2112010101.1010001</v>
      </c>
      <c r="M348" s="127" t="s">
        <v>1366</v>
      </c>
      <c r="N348" s="261">
        <f t="shared" si="5"/>
        <v>0</v>
      </c>
      <c r="X348">
        <v>151721.65</v>
      </c>
      <c r="AG348">
        <v>355448.81</v>
      </c>
      <c r="AY348">
        <v>52550</v>
      </c>
      <c r="AZ348">
        <v>8000</v>
      </c>
      <c r="BC348">
        <v>24085</v>
      </c>
      <c r="BO348">
        <v>24750</v>
      </c>
    </row>
    <row r="349" spans="1:68" ht="26.25">
      <c r="A349" s="121">
        <v>2</v>
      </c>
      <c r="B349" s="122" t="s">
        <v>909</v>
      </c>
      <c r="C349" s="123" t="s">
        <v>910</v>
      </c>
      <c r="D349" s="123">
        <v>2.1</v>
      </c>
      <c r="E349" s="124" t="s">
        <v>1073</v>
      </c>
      <c r="F349" s="122"/>
      <c r="G349" s="312"/>
      <c r="H349" s="122">
        <v>12</v>
      </c>
      <c r="I349" s="122"/>
      <c r="J349" s="122"/>
      <c r="K349" s="125" t="s">
        <v>1343</v>
      </c>
      <c r="L349" s="242">
        <v>2112010102.1010001</v>
      </c>
      <c r="M349" s="127" t="s">
        <v>1367</v>
      </c>
      <c r="N349" s="261">
        <f t="shared" si="5"/>
        <v>0</v>
      </c>
    </row>
    <row r="350" spans="1:68" ht="26.25">
      <c r="A350" s="121">
        <v>2</v>
      </c>
      <c r="B350" s="122" t="s">
        <v>909</v>
      </c>
      <c r="C350" s="123" t="s">
        <v>910</v>
      </c>
      <c r="D350" s="123">
        <v>2.1</v>
      </c>
      <c r="E350" s="124" t="s">
        <v>1073</v>
      </c>
      <c r="F350" s="122"/>
      <c r="G350" s="312" t="s">
        <v>945</v>
      </c>
      <c r="H350" s="122">
        <v>12</v>
      </c>
      <c r="I350" s="122" t="s">
        <v>945</v>
      </c>
      <c r="J350" s="122"/>
      <c r="K350" s="125" t="s">
        <v>1343</v>
      </c>
      <c r="L350" s="243">
        <v>2112010199.1010001</v>
      </c>
      <c r="M350" s="126" t="s">
        <v>1368</v>
      </c>
      <c r="N350" s="261">
        <f t="shared" si="5"/>
        <v>0</v>
      </c>
      <c r="AI350">
        <v>18880900</v>
      </c>
    </row>
    <row r="351" spans="1:68" ht="26.25">
      <c r="A351" s="121">
        <v>2</v>
      </c>
      <c r="B351" s="122" t="s">
        <v>909</v>
      </c>
      <c r="C351" s="123" t="s">
        <v>910</v>
      </c>
      <c r="D351" s="123">
        <v>2.1</v>
      </c>
      <c r="E351" s="124" t="s">
        <v>1073</v>
      </c>
      <c r="F351" s="122"/>
      <c r="G351" s="312" t="s">
        <v>945</v>
      </c>
      <c r="H351" s="122">
        <v>12</v>
      </c>
      <c r="I351" s="122" t="s">
        <v>945</v>
      </c>
      <c r="J351" s="122"/>
      <c r="K351" s="125" t="s">
        <v>1343</v>
      </c>
      <c r="L351" s="243">
        <v>2112010199.102</v>
      </c>
      <c r="M351" s="126" t="s">
        <v>1369</v>
      </c>
      <c r="N351" s="261">
        <f t="shared" si="5"/>
        <v>1844429.7</v>
      </c>
      <c r="O351">
        <v>3261221.95</v>
      </c>
      <c r="P351">
        <v>62442.75</v>
      </c>
      <c r="Q351">
        <v>454870.45</v>
      </c>
      <c r="R351">
        <v>240319</v>
      </c>
      <c r="S351">
        <v>93375</v>
      </c>
      <c r="T351">
        <v>349777.78</v>
      </c>
      <c r="U351">
        <v>279190</v>
      </c>
      <c r="V351">
        <v>194529.84</v>
      </c>
      <c r="W351">
        <v>47840</v>
      </c>
      <c r="Y351">
        <v>45050</v>
      </c>
      <c r="Z351">
        <v>241916</v>
      </c>
      <c r="AA351">
        <v>1844429.7</v>
      </c>
      <c r="AB351">
        <v>214940</v>
      </c>
      <c r="AC351">
        <v>160974</v>
      </c>
      <c r="AD351">
        <v>124563.5</v>
      </c>
      <c r="AE351">
        <v>56748</v>
      </c>
      <c r="AF351">
        <v>298061</v>
      </c>
      <c r="AH351">
        <v>217885</v>
      </c>
      <c r="AI351">
        <v>9478833.5500000007</v>
      </c>
      <c r="AJ351">
        <v>24000</v>
      </c>
      <c r="AN351">
        <v>187142.5</v>
      </c>
      <c r="AR351">
        <v>110400</v>
      </c>
      <c r="AS351">
        <v>1563708.15</v>
      </c>
      <c r="AT351">
        <v>950</v>
      </c>
      <c r="AV351">
        <v>283726</v>
      </c>
      <c r="AW351">
        <v>842020.8</v>
      </c>
      <c r="AX351">
        <v>199325</v>
      </c>
      <c r="AZ351">
        <v>292139.46999999997</v>
      </c>
      <c r="BA351">
        <v>192145.85</v>
      </c>
      <c r="BB351">
        <v>319879.09999999998</v>
      </c>
      <c r="BD351">
        <v>92158</v>
      </c>
      <c r="BE351">
        <v>83932</v>
      </c>
      <c r="BF351">
        <v>30705</v>
      </c>
      <c r="BG351">
        <v>43693.5</v>
      </c>
      <c r="BI351">
        <v>2857040.19</v>
      </c>
      <c r="BJ351">
        <v>326582.40000000002</v>
      </c>
      <c r="BK351">
        <v>250690</v>
      </c>
      <c r="BL351">
        <v>276270</v>
      </c>
      <c r="BM351">
        <v>75898</v>
      </c>
      <c r="BN351">
        <v>30368.7</v>
      </c>
      <c r="BO351">
        <v>69033</v>
      </c>
      <c r="BP351">
        <v>134323</v>
      </c>
    </row>
    <row r="352" spans="1:68" ht="26.25">
      <c r="A352" s="121">
        <v>2</v>
      </c>
      <c r="B352" s="122" t="s">
        <v>909</v>
      </c>
      <c r="C352" s="123" t="s">
        <v>910</v>
      </c>
      <c r="D352" s="123">
        <v>2.1</v>
      </c>
      <c r="E352" s="124" t="s">
        <v>1073</v>
      </c>
      <c r="F352" s="122"/>
      <c r="G352" s="312" t="s">
        <v>945</v>
      </c>
      <c r="H352" s="122">
        <v>12</v>
      </c>
      <c r="I352" s="122" t="s">
        <v>945</v>
      </c>
      <c r="J352" s="122"/>
      <c r="K352" s="125" t="s">
        <v>1343</v>
      </c>
      <c r="L352" s="243">
        <v>2112010199.1029999</v>
      </c>
      <c r="M352" s="126" t="s">
        <v>1370</v>
      </c>
      <c r="N352" s="261">
        <f t="shared" si="5"/>
        <v>0</v>
      </c>
    </row>
    <row r="353" spans="1:68" ht="26.25">
      <c r="A353" s="121">
        <v>2</v>
      </c>
      <c r="B353" s="122" t="s">
        <v>909</v>
      </c>
      <c r="C353" s="123" t="s">
        <v>910</v>
      </c>
      <c r="D353" s="123">
        <v>2.1</v>
      </c>
      <c r="E353" s="124" t="s">
        <v>1073</v>
      </c>
      <c r="F353" s="122"/>
      <c r="G353" s="312" t="s">
        <v>945</v>
      </c>
      <c r="H353" s="122">
        <v>12</v>
      </c>
      <c r="I353" s="122" t="s">
        <v>945</v>
      </c>
      <c r="J353" s="122"/>
      <c r="K353" s="125" t="s">
        <v>1343</v>
      </c>
      <c r="L353" s="243">
        <v>2112010199.1040001</v>
      </c>
      <c r="M353" s="126" t="s">
        <v>1371</v>
      </c>
      <c r="N353" s="261">
        <f t="shared" si="5"/>
        <v>0</v>
      </c>
    </row>
    <row r="354" spans="1:68" ht="26.25">
      <c r="A354" s="121">
        <v>2</v>
      </c>
      <c r="B354" s="122" t="s">
        <v>909</v>
      </c>
      <c r="C354" s="123" t="s">
        <v>910</v>
      </c>
      <c r="D354" s="123">
        <v>2.1</v>
      </c>
      <c r="E354" s="124" t="s">
        <v>1073</v>
      </c>
      <c r="F354" s="122"/>
      <c r="G354" s="312"/>
      <c r="H354" s="122">
        <v>12</v>
      </c>
      <c r="I354" s="122"/>
      <c r="J354" s="122"/>
      <c r="K354" s="125" t="s">
        <v>1343</v>
      </c>
      <c r="L354" s="243">
        <v>2116010104.1010001</v>
      </c>
      <c r="M354" s="126" t="s">
        <v>1372</v>
      </c>
      <c r="N354" s="261">
        <f t="shared" si="5"/>
        <v>0</v>
      </c>
      <c r="AA354">
        <v>0</v>
      </c>
      <c r="AI354">
        <v>0</v>
      </c>
    </row>
    <row r="355" spans="1:68" ht="26.25">
      <c r="A355" s="121">
        <v>2</v>
      </c>
      <c r="B355" s="122" t="s">
        <v>909</v>
      </c>
      <c r="C355" s="123" t="s">
        <v>910</v>
      </c>
      <c r="D355" s="123">
        <v>2.1</v>
      </c>
      <c r="E355" s="124" t="s">
        <v>1073</v>
      </c>
      <c r="F355" s="122"/>
      <c r="G355" s="312"/>
      <c r="H355" s="122">
        <v>12</v>
      </c>
      <c r="I355" s="122"/>
      <c r="J355" s="122"/>
      <c r="K355" s="125" t="s">
        <v>1343</v>
      </c>
      <c r="L355" s="243">
        <v>2116010199.1010001</v>
      </c>
      <c r="M355" s="126" t="s">
        <v>1373</v>
      </c>
      <c r="N355" s="261">
        <f t="shared" si="5"/>
        <v>0</v>
      </c>
      <c r="AD355">
        <v>33253</v>
      </c>
      <c r="AZ355">
        <v>-45700</v>
      </c>
      <c r="BA355">
        <v>190477</v>
      </c>
    </row>
    <row r="356" spans="1:68" ht="26.25">
      <c r="A356" s="121">
        <v>2</v>
      </c>
      <c r="B356" s="122" t="s">
        <v>909</v>
      </c>
      <c r="C356" s="123" t="s">
        <v>910</v>
      </c>
      <c r="D356" s="123">
        <v>2.1</v>
      </c>
      <c r="E356" s="124" t="s">
        <v>1073</v>
      </c>
      <c r="F356" s="122"/>
      <c r="G356" s="312"/>
      <c r="H356" s="122">
        <v>12</v>
      </c>
      <c r="I356" s="122"/>
      <c r="J356" s="122"/>
      <c r="K356" s="125" t="s">
        <v>1343</v>
      </c>
      <c r="L356" s="242">
        <v>2116010199.102</v>
      </c>
      <c r="M356" s="127" t="s">
        <v>1374</v>
      </c>
      <c r="N356" s="261">
        <f t="shared" si="5"/>
        <v>0</v>
      </c>
    </row>
    <row r="357" spans="1:68" ht="26.25">
      <c r="A357" s="121">
        <v>2</v>
      </c>
      <c r="B357" s="122" t="s">
        <v>909</v>
      </c>
      <c r="C357" s="123" t="s">
        <v>59</v>
      </c>
      <c r="D357" s="123">
        <v>2.2000000000000002</v>
      </c>
      <c r="E357" s="124" t="s">
        <v>1073</v>
      </c>
      <c r="F357" s="122"/>
      <c r="G357" s="312"/>
      <c r="H357" s="122">
        <v>13</v>
      </c>
      <c r="I357" s="122"/>
      <c r="J357" s="122"/>
      <c r="K357" s="125" t="s">
        <v>1308</v>
      </c>
      <c r="L357" s="242">
        <v>2202010101.1009998</v>
      </c>
      <c r="M357" s="126" t="s">
        <v>1375</v>
      </c>
      <c r="N357" s="261">
        <f t="shared" si="5"/>
        <v>0</v>
      </c>
      <c r="AW357">
        <v>5000</v>
      </c>
      <c r="BI357">
        <v>5000</v>
      </c>
    </row>
    <row r="358" spans="1:68" ht="26.25">
      <c r="A358" s="121">
        <v>2</v>
      </c>
      <c r="B358" s="122" t="s">
        <v>909</v>
      </c>
      <c r="C358" s="123" t="s">
        <v>59</v>
      </c>
      <c r="D358" s="123">
        <v>2.2000000000000002</v>
      </c>
      <c r="E358" s="124" t="s">
        <v>1073</v>
      </c>
      <c r="F358" s="122"/>
      <c r="G358" s="312" t="s">
        <v>945</v>
      </c>
      <c r="H358" s="122">
        <v>13</v>
      </c>
      <c r="I358" s="122" t="s">
        <v>945</v>
      </c>
      <c r="J358" s="122"/>
      <c r="K358" s="125" t="s">
        <v>1308</v>
      </c>
      <c r="L358" s="242">
        <v>2208010101.1009998</v>
      </c>
      <c r="M358" s="127" t="s">
        <v>1376</v>
      </c>
      <c r="N358" s="261">
        <f t="shared" si="5"/>
        <v>1396534.5</v>
      </c>
      <c r="AA358">
        <v>1396534.5</v>
      </c>
      <c r="BH358">
        <v>11350</v>
      </c>
    </row>
    <row r="359" spans="1:68" ht="26.25">
      <c r="A359" s="121">
        <v>2</v>
      </c>
      <c r="B359" s="122" t="s">
        <v>909</v>
      </c>
      <c r="C359" s="123" t="s">
        <v>59</v>
      </c>
      <c r="D359" s="123">
        <v>2.2000000000000002</v>
      </c>
      <c r="E359" s="124" t="s">
        <v>1073</v>
      </c>
      <c r="F359" s="122"/>
      <c r="G359" s="312" t="s">
        <v>945</v>
      </c>
      <c r="H359" s="122">
        <v>13</v>
      </c>
      <c r="I359" s="122" t="s">
        <v>945</v>
      </c>
      <c r="J359" s="122"/>
      <c r="K359" s="125" t="s">
        <v>1308</v>
      </c>
      <c r="L359" s="242">
        <v>2208010102.1009998</v>
      </c>
      <c r="M359" s="127" t="s">
        <v>1377</v>
      </c>
      <c r="N359" s="261">
        <f t="shared" si="5"/>
        <v>0</v>
      </c>
    </row>
    <row r="360" spans="1:68" ht="26.25">
      <c r="A360" s="121">
        <v>2</v>
      </c>
      <c r="B360" s="122" t="s">
        <v>909</v>
      </c>
      <c r="C360" s="123" t="s">
        <v>59</v>
      </c>
      <c r="D360" s="123">
        <v>2.2000000000000002</v>
      </c>
      <c r="E360" s="124" t="s">
        <v>1073</v>
      </c>
      <c r="F360" s="122"/>
      <c r="G360" s="312" t="s">
        <v>945</v>
      </c>
      <c r="H360" s="122">
        <v>13</v>
      </c>
      <c r="I360" s="122" t="s">
        <v>945</v>
      </c>
      <c r="J360" s="122"/>
      <c r="K360" s="125" t="s">
        <v>1308</v>
      </c>
      <c r="L360" s="243">
        <v>2208010103.1009998</v>
      </c>
      <c r="M360" s="126" t="s">
        <v>1378</v>
      </c>
      <c r="N360" s="261">
        <f t="shared" si="5"/>
        <v>0</v>
      </c>
      <c r="AI360">
        <v>40000</v>
      </c>
    </row>
    <row r="361" spans="1:68" ht="26.25">
      <c r="A361" s="121">
        <v>2</v>
      </c>
      <c r="B361" s="122" t="s">
        <v>909</v>
      </c>
      <c r="C361" s="123" t="s">
        <v>59</v>
      </c>
      <c r="D361" s="123">
        <v>2.2000000000000002</v>
      </c>
      <c r="E361" s="124" t="s">
        <v>1073</v>
      </c>
      <c r="F361" s="122"/>
      <c r="G361" s="312"/>
      <c r="H361" s="122">
        <v>13</v>
      </c>
      <c r="I361" s="122"/>
      <c r="J361" s="122"/>
      <c r="K361" s="125" t="s">
        <v>1308</v>
      </c>
      <c r="L361" s="243">
        <v>2213010101.1009998</v>
      </c>
      <c r="M361" s="126" t="s">
        <v>1379</v>
      </c>
      <c r="N361" s="261">
        <f t="shared" si="5"/>
        <v>1971185.06</v>
      </c>
      <c r="O361">
        <v>23606336.420000002</v>
      </c>
      <c r="Q361">
        <v>236010</v>
      </c>
      <c r="T361">
        <v>200000</v>
      </c>
      <c r="W361">
        <v>50000</v>
      </c>
      <c r="X361">
        <v>504000</v>
      </c>
      <c r="AA361">
        <v>1971185.06</v>
      </c>
      <c r="AD361">
        <v>492000</v>
      </c>
      <c r="AE361">
        <v>1796000</v>
      </c>
      <c r="AI361">
        <v>100000</v>
      </c>
      <c r="AL361">
        <v>2375448.38</v>
      </c>
      <c r="AO361">
        <v>4033229.61</v>
      </c>
      <c r="AP361">
        <v>117796.19</v>
      </c>
      <c r="AS361">
        <v>0</v>
      </c>
      <c r="AT361">
        <v>100123.37</v>
      </c>
      <c r="AW361">
        <v>67603023.5</v>
      </c>
      <c r="AX361">
        <v>1381256.27</v>
      </c>
      <c r="AY361">
        <v>150000</v>
      </c>
      <c r="AZ361">
        <v>7647403.9199999999</v>
      </c>
      <c r="BC361">
        <v>155012.45000000001</v>
      </c>
      <c r="BD361">
        <v>1452036.68</v>
      </c>
      <c r="BF361">
        <v>354835.3</v>
      </c>
      <c r="BI361">
        <v>62763397.509999998</v>
      </c>
      <c r="BK361">
        <v>393714.55</v>
      </c>
      <c r="BM361">
        <v>225796</v>
      </c>
      <c r="BN361">
        <v>2344619.86</v>
      </c>
      <c r="BO361">
        <v>1449292.86</v>
      </c>
    </row>
    <row r="362" spans="1:68" ht="26.25">
      <c r="A362" s="121">
        <v>2</v>
      </c>
      <c r="B362" s="122" t="s">
        <v>909</v>
      </c>
      <c r="C362" s="123" t="s">
        <v>59</v>
      </c>
      <c r="D362" s="123">
        <v>2.2000000000000002</v>
      </c>
      <c r="E362" s="124" t="s">
        <v>1073</v>
      </c>
      <c r="F362" s="122"/>
      <c r="G362" s="312"/>
      <c r="H362" s="122">
        <v>13</v>
      </c>
      <c r="I362" s="122"/>
      <c r="J362" s="122"/>
      <c r="K362" s="125" t="s">
        <v>1308</v>
      </c>
      <c r="L362" s="243">
        <v>2213010101.1030002</v>
      </c>
      <c r="M362" s="126" t="s">
        <v>1380</v>
      </c>
      <c r="N362" s="261">
        <f t="shared" si="5"/>
        <v>16612012.039999999</v>
      </c>
      <c r="O362">
        <v>11502776.27</v>
      </c>
      <c r="Q362">
        <v>159675.18</v>
      </c>
      <c r="U362">
        <v>813366.6</v>
      </c>
      <c r="V362">
        <v>363819.96</v>
      </c>
      <c r="W362">
        <v>539371.56000000006</v>
      </c>
      <c r="Y362">
        <v>413577.01</v>
      </c>
      <c r="Z362">
        <v>8305142.2699999996</v>
      </c>
      <c r="AA362">
        <v>16612012.039999999</v>
      </c>
      <c r="AB362">
        <v>68873.88</v>
      </c>
      <c r="AD362">
        <v>4220</v>
      </c>
      <c r="AE362">
        <v>1952677.6</v>
      </c>
      <c r="AI362">
        <v>32683733.219999999</v>
      </c>
      <c r="AJ362">
        <v>87739.07</v>
      </c>
      <c r="AK362">
        <v>2963755.58</v>
      </c>
      <c r="AM362">
        <v>7961990</v>
      </c>
      <c r="AN362">
        <v>40399.480000000003</v>
      </c>
      <c r="AQ362">
        <v>167120.04999999999</v>
      </c>
      <c r="AS362">
        <v>3004493.57</v>
      </c>
      <c r="AT362">
        <v>5204776.1399999997</v>
      </c>
      <c r="AU362">
        <v>8432958.8300000001</v>
      </c>
      <c r="AV362">
        <v>363335.44</v>
      </c>
      <c r="AW362">
        <v>4059443.64</v>
      </c>
      <c r="AY362">
        <v>2074254.21</v>
      </c>
      <c r="AZ362">
        <v>2637649.2799999998</v>
      </c>
      <c r="BA362">
        <v>289505.82</v>
      </c>
      <c r="BB362">
        <v>5621.96</v>
      </c>
      <c r="BC362">
        <v>528486.40000000002</v>
      </c>
      <c r="BD362">
        <v>12941280.289999999</v>
      </c>
      <c r="BE362">
        <v>182219.15</v>
      </c>
      <c r="BF362">
        <v>192068.47</v>
      </c>
      <c r="BG362">
        <v>52668.86</v>
      </c>
      <c r="BH362">
        <v>25450.35</v>
      </c>
      <c r="BM362">
        <v>262665.82</v>
      </c>
      <c r="BO362">
        <v>130000</v>
      </c>
    </row>
    <row r="363" spans="1:68" ht="26.25">
      <c r="A363" s="121">
        <v>2</v>
      </c>
      <c r="B363" s="122" t="s">
        <v>909</v>
      </c>
      <c r="C363" s="123" t="s">
        <v>59</v>
      </c>
      <c r="D363" s="123">
        <v>2.2000000000000002</v>
      </c>
      <c r="E363" s="124" t="s">
        <v>1073</v>
      </c>
      <c r="F363" s="122"/>
      <c r="G363" s="312"/>
      <c r="H363" s="122">
        <v>13</v>
      </c>
      <c r="I363" s="122"/>
      <c r="J363" s="122"/>
      <c r="K363" s="125" t="s">
        <v>1308</v>
      </c>
      <c r="L363" s="243">
        <v>2213010199.1020002</v>
      </c>
      <c r="M363" s="126" t="s">
        <v>1381</v>
      </c>
      <c r="N363" s="261">
        <f t="shared" si="5"/>
        <v>0</v>
      </c>
    </row>
    <row r="364" spans="1:68" ht="26.25">
      <c r="A364" s="121">
        <v>3</v>
      </c>
      <c r="B364" s="122" t="s">
        <v>911</v>
      </c>
      <c r="C364" s="123" t="s">
        <v>912</v>
      </c>
      <c r="D364" s="123" t="s">
        <v>912</v>
      </c>
      <c r="E364" s="124" t="s">
        <v>1382</v>
      </c>
      <c r="F364" s="122"/>
      <c r="G364" s="312"/>
      <c r="H364" s="122"/>
      <c r="I364" s="122"/>
      <c r="J364" s="122"/>
      <c r="K364" s="135" t="s">
        <v>1383</v>
      </c>
      <c r="L364" s="243">
        <v>3101010101.1009998</v>
      </c>
      <c r="M364" s="126" t="s">
        <v>1384</v>
      </c>
      <c r="N364" s="261">
        <f t="shared" si="5"/>
        <v>0</v>
      </c>
      <c r="BJ364">
        <v>9147289.0899999999</v>
      </c>
      <c r="BO364">
        <v>43237368.950000003</v>
      </c>
    </row>
    <row r="365" spans="1:68" ht="26.25">
      <c r="A365" s="121">
        <v>3</v>
      </c>
      <c r="B365" s="122" t="s">
        <v>911</v>
      </c>
      <c r="C365" s="123" t="s">
        <v>912</v>
      </c>
      <c r="D365" s="123" t="s">
        <v>912</v>
      </c>
      <c r="E365" s="124" t="s">
        <v>1382</v>
      </c>
      <c r="F365" s="122"/>
      <c r="G365" s="312"/>
      <c r="H365" s="122"/>
      <c r="I365" s="122"/>
      <c r="J365" s="122"/>
      <c r="K365" s="135" t="s">
        <v>1383</v>
      </c>
      <c r="L365" s="243">
        <v>3102010101.1009998</v>
      </c>
      <c r="M365" s="126" t="s">
        <v>1385</v>
      </c>
      <c r="N365" s="261">
        <f t="shared" si="5"/>
        <v>0</v>
      </c>
      <c r="AI365">
        <v>-2139393.73</v>
      </c>
      <c r="AM365">
        <v>641274.4</v>
      </c>
      <c r="AW365">
        <v>0</v>
      </c>
      <c r="AZ365">
        <v>12451525.789999999</v>
      </c>
      <c r="BB365">
        <v>8283116.5099999998</v>
      </c>
      <c r="BH365">
        <v>56519.47</v>
      </c>
      <c r="BJ365">
        <v>15338161.33</v>
      </c>
      <c r="BK365">
        <v>950000</v>
      </c>
      <c r="BL365">
        <v>18031566.550000001</v>
      </c>
      <c r="BN365">
        <v>7286629.3200000003</v>
      </c>
      <c r="BO365">
        <v>-1800000</v>
      </c>
      <c r="BP365">
        <v>295845.96000000002</v>
      </c>
    </row>
    <row r="366" spans="1:68" ht="26.25">
      <c r="A366" s="121">
        <v>3</v>
      </c>
      <c r="B366" s="122" t="s">
        <v>911</v>
      </c>
      <c r="C366" s="123" t="s">
        <v>912</v>
      </c>
      <c r="D366" s="123" t="s">
        <v>912</v>
      </c>
      <c r="E366" s="124" t="s">
        <v>1382</v>
      </c>
      <c r="F366" s="122"/>
      <c r="G366" s="312"/>
      <c r="H366" s="122"/>
      <c r="I366" s="122"/>
      <c r="J366" s="122"/>
      <c r="K366" s="135" t="s">
        <v>1383</v>
      </c>
      <c r="L366" s="246">
        <v>3102010101.1020002</v>
      </c>
      <c r="M366" s="136" t="s">
        <v>1386</v>
      </c>
      <c r="N366" s="261">
        <f t="shared" si="5"/>
        <v>295187368.38</v>
      </c>
      <c r="O366">
        <v>429840501.12</v>
      </c>
      <c r="P366">
        <v>42937362.049999997</v>
      </c>
      <c r="Q366">
        <v>32307160.449999999</v>
      </c>
      <c r="R366">
        <v>22587232.23</v>
      </c>
      <c r="S366">
        <v>67165889.379999995</v>
      </c>
      <c r="T366">
        <v>96737275.810000002</v>
      </c>
      <c r="U366">
        <v>53737810.390000001</v>
      </c>
      <c r="V366">
        <v>36654611.380000003</v>
      </c>
      <c r="W366">
        <v>35178282.850000001</v>
      </c>
      <c r="X366">
        <v>44938199.710000001</v>
      </c>
      <c r="Y366">
        <v>25913916.030000001</v>
      </c>
      <c r="Z366">
        <v>22009258.82</v>
      </c>
      <c r="AA366">
        <v>295187368.38</v>
      </c>
      <c r="AB366">
        <v>6120074.0599999996</v>
      </c>
      <c r="AC366">
        <v>22069959.699999999</v>
      </c>
      <c r="AD366">
        <v>15399816.4</v>
      </c>
      <c r="AE366">
        <v>31099417.010000002</v>
      </c>
      <c r="AF366">
        <v>25894191.260000002</v>
      </c>
      <c r="AG366">
        <v>8755826.7200000007</v>
      </c>
      <c r="AH366">
        <v>21373479.219999999</v>
      </c>
      <c r="AI366">
        <v>2406451261.6300001</v>
      </c>
      <c r="AJ366">
        <v>-3901430.97</v>
      </c>
      <c r="AK366">
        <v>88657516.280000001</v>
      </c>
      <c r="AL366">
        <v>-11313674.15</v>
      </c>
      <c r="AM366">
        <v>36266354.759999998</v>
      </c>
      <c r="AN366">
        <v>-730421.92</v>
      </c>
      <c r="AO366">
        <v>96609776.590000004</v>
      </c>
      <c r="AP366">
        <v>34929585.170000002</v>
      </c>
      <c r="AQ366">
        <v>36553220.950000003</v>
      </c>
      <c r="AR366">
        <v>67390333.180000007</v>
      </c>
      <c r="AS366">
        <v>102430181.59999999</v>
      </c>
      <c r="AT366">
        <v>28872350.300000001</v>
      </c>
      <c r="AU366">
        <v>9398664.9700000007</v>
      </c>
      <c r="AV366">
        <v>36044811.219999999</v>
      </c>
      <c r="AW366">
        <v>219938228.88</v>
      </c>
      <c r="AX366">
        <v>-2793321.6</v>
      </c>
      <c r="AY366">
        <v>21909094.010000002</v>
      </c>
      <c r="AZ366">
        <v>92463469.650000006</v>
      </c>
      <c r="BA366">
        <v>6999070</v>
      </c>
      <c r="BB366">
        <v>41732674.560000002</v>
      </c>
      <c r="BC366">
        <v>9500385.6999999993</v>
      </c>
      <c r="BD366">
        <v>60433027.630000003</v>
      </c>
      <c r="BE366">
        <v>19219955.239999998</v>
      </c>
      <c r="BF366">
        <v>5382837.5300000003</v>
      </c>
      <c r="BG366">
        <v>940506.27</v>
      </c>
      <c r="BH366">
        <v>7636077.1299999999</v>
      </c>
      <c r="BI366">
        <v>80682950.269999996</v>
      </c>
      <c r="BJ366">
        <v>50369603.899999999</v>
      </c>
      <c r="BK366">
        <v>22610971.629999999</v>
      </c>
      <c r="BL366">
        <v>37940514.079999998</v>
      </c>
      <c r="BM366">
        <v>17924150.260000002</v>
      </c>
      <c r="BN366">
        <v>49147116.939999998</v>
      </c>
      <c r="BO366">
        <v>1455238.25</v>
      </c>
      <c r="BP366">
        <v>19967370.879999999</v>
      </c>
    </row>
    <row r="367" spans="1:68" ht="26.25">
      <c r="A367" s="121">
        <v>3</v>
      </c>
      <c r="B367" s="122" t="s">
        <v>911</v>
      </c>
      <c r="C367" s="123" t="s">
        <v>912</v>
      </c>
      <c r="D367" s="123" t="s">
        <v>912</v>
      </c>
      <c r="E367" s="124" t="s">
        <v>1382</v>
      </c>
      <c r="F367" s="122"/>
      <c r="G367" s="312"/>
      <c r="H367" s="122"/>
      <c r="I367" s="122"/>
      <c r="J367" s="122"/>
      <c r="K367" s="135" t="s">
        <v>1383</v>
      </c>
      <c r="L367" s="243">
        <v>3102010102.1009998</v>
      </c>
      <c r="M367" s="126" t="s">
        <v>1387</v>
      </c>
      <c r="N367" s="261">
        <f t="shared" si="5"/>
        <v>-8728940.2799999993</v>
      </c>
      <c r="O367">
        <v>-109554431.98</v>
      </c>
      <c r="P367">
        <v>497243.92</v>
      </c>
      <c r="Q367">
        <v>1224468.96</v>
      </c>
      <c r="R367">
        <v>3101694.33</v>
      </c>
      <c r="S367">
        <v>1347468.04</v>
      </c>
      <c r="T367">
        <v>147595.26</v>
      </c>
      <c r="U367">
        <v>3535277.91</v>
      </c>
      <c r="V367">
        <v>-204589.21</v>
      </c>
      <c r="W367">
        <v>1855939.41</v>
      </c>
      <c r="X367">
        <v>232377.56</v>
      </c>
      <c r="Y367">
        <v>616026.76</v>
      </c>
      <c r="Z367">
        <v>1256629.02</v>
      </c>
      <c r="AA367">
        <v>-8728940.2799999993</v>
      </c>
      <c r="AB367">
        <v>1035829.7</v>
      </c>
      <c r="AC367">
        <v>4287633.3899999997</v>
      </c>
      <c r="AD367">
        <v>424124.2</v>
      </c>
      <c r="AE367">
        <v>3338542.09</v>
      </c>
      <c r="AF367">
        <v>-1574407.23</v>
      </c>
      <c r="AG367">
        <v>-752102.51</v>
      </c>
      <c r="AH367">
        <v>-464929.6</v>
      </c>
      <c r="AI367">
        <v>233652629.22999999</v>
      </c>
      <c r="AJ367">
        <v>170000</v>
      </c>
      <c r="AK367">
        <v>505653.81</v>
      </c>
      <c r="AL367">
        <v>-1153835.8899999999</v>
      </c>
      <c r="AM367">
        <v>228293.86</v>
      </c>
      <c r="AN367">
        <v>176379.54</v>
      </c>
      <c r="AO367">
        <v>-444265.23</v>
      </c>
      <c r="AP367">
        <v>-4767003.8899999997</v>
      </c>
      <c r="AQ367">
        <v>-999501.2</v>
      </c>
      <c r="AR367">
        <v>-1100767.44</v>
      </c>
      <c r="AS367">
        <v>-485800.18</v>
      </c>
      <c r="AT367">
        <v>-1501938.78</v>
      </c>
      <c r="AU367">
        <v>304095.81</v>
      </c>
      <c r="AV367">
        <v>227741.54</v>
      </c>
      <c r="AW367">
        <v>-12288704.810000001</v>
      </c>
      <c r="AX367">
        <v>2257260</v>
      </c>
      <c r="AY367">
        <v>1827665.37</v>
      </c>
      <c r="AZ367">
        <v>1135921.67</v>
      </c>
      <c r="BA367">
        <v>148843.72</v>
      </c>
      <c r="BB367">
        <v>-4000</v>
      </c>
      <c r="BC367">
        <v>168359.87</v>
      </c>
      <c r="BD367">
        <v>15666253.68</v>
      </c>
      <c r="BE367">
        <v>751436.24</v>
      </c>
      <c r="BF367">
        <v>0</v>
      </c>
      <c r="BG367">
        <v>0</v>
      </c>
      <c r="BH367">
        <v>0</v>
      </c>
      <c r="BI367">
        <v>9675174.1400000006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</row>
    <row r="368" spans="1:68" ht="26.25">
      <c r="A368" s="121">
        <v>3</v>
      </c>
      <c r="B368" s="122" t="s">
        <v>911</v>
      </c>
      <c r="C368" s="123" t="s">
        <v>912</v>
      </c>
      <c r="D368" s="123" t="s">
        <v>912</v>
      </c>
      <c r="E368" s="124" t="s">
        <v>1382</v>
      </c>
      <c r="F368" s="122"/>
      <c r="G368" s="312"/>
      <c r="H368" s="122"/>
      <c r="I368" s="122"/>
      <c r="J368" s="122"/>
      <c r="K368" s="135" t="s">
        <v>1383</v>
      </c>
      <c r="L368" s="243">
        <v>3102010102.2010002</v>
      </c>
      <c r="M368" s="126" t="s">
        <v>1388</v>
      </c>
      <c r="N368" s="261">
        <f t="shared" si="5"/>
        <v>11105891.51</v>
      </c>
      <c r="O368">
        <v>23278502.940000001</v>
      </c>
      <c r="P368">
        <v>197877.16</v>
      </c>
      <c r="Q368">
        <v>994700.23</v>
      </c>
      <c r="R368">
        <v>-57521.18</v>
      </c>
      <c r="S368">
        <v>-8987</v>
      </c>
      <c r="T368">
        <v>2715771.7</v>
      </c>
      <c r="U368">
        <v>1010245.21</v>
      </c>
      <c r="V368">
        <v>977289.37</v>
      </c>
      <c r="W368">
        <v>469151.85</v>
      </c>
      <c r="X368">
        <v>597088.06000000006</v>
      </c>
      <c r="Y368">
        <v>800880.41</v>
      </c>
      <c r="Z368">
        <v>63218.06</v>
      </c>
      <c r="AA368">
        <v>11105891.51</v>
      </c>
      <c r="AB368">
        <v>1037785.9</v>
      </c>
      <c r="AF368">
        <v>706957.13</v>
      </c>
      <c r="AG368">
        <v>1183464.6399999999</v>
      </c>
      <c r="AI368">
        <v>47979923.369999997</v>
      </c>
      <c r="AK368">
        <v>1893109.39</v>
      </c>
      <c r="AL368">
        <v>1164709.58</v>
      </c>
      <c r="AM368">
        <v>3700534.7</v>
      </c>
      <c r="AN368">
        <v>469261.43</v>
      </c>
      <c r="AO368">
        <v>3275372.42</v>
      </c>
      <c r="AP368">
        <v>1129838.5900000001</v>
      </c>
      <c r="AQ368">
        <v>1083257.6200000001</v>
      </c>
      <c r="AS368">
        <v>2694143.3</v>
      </c>
      <c r="AT368">
        <v>531843.56000000006</v>
      </c>
      <c r="AW368">
        <v>0</v>
      </c>
      <c r="AX368">
        <v>1005794.3</v>
      </c>
      <c r="AY368">
        <v>581630.46</v>
      </c>
      <c r="AZ368">
        <v>214508.67</v>
      </c>
      <c r="BA368">
        <v>-514407.24</v>
      </c>
      <c r="BB368">
        <v>424589.79</v>
      </c>
      <c r="BC368">
        <v>426680.54</v>
      </c>
      <c r="BD368">
        <v>-503028.46</v>
      </c>
      <c r="BE368">
        <v>1066628.19</v>
      </c>
      <c r="BF368">
        <v>0</v>
      </c>
      <c r="BG368">
        <v>0</v>
      </c>
      <c r="BI368">
        <v>-749342.18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</row>
    <row r="369" spans="1:68" ht="26.25">
      <c r="A369" s="121">
        <v>3</v>
      </c>
      <c r="B369" s="122" t="s">
        <v>911</v>
      </c>
      <c r="C369" s="123" t="s">
        <v>912</v>
      </c>
      <c r="D369" s="123" t="s">
        <v>912</v>
      </c>
      <c r="E369" s="124" t="s">
        <v>1073</v>
      </c>
      <c r="F369" s="122"/>
      <c r="G369" s="312"/>
      <c r="H369" s="122"/>
      <c r="I369" s="122"/>
      <c r="J369" s="122"/>
      <c r="K369" s="125" t="s">
        <v>1389</v>
      </c>
      <c r="L369" s="243">
        <v>3105010101.1009998</v>
      </c>
      <c r="M369" s="126" t="s">
        <v>1390</v>
      </c>
      <c r="N369" s="261">
        <f t="shared" si="5"/>
        <v>394152517.08999997</v>
      </c>
      <c r="O369">
        <v>320006657.81</v>
      </c>
      <c r="P369">
        <v>8871634.5700000003</v>
      </c>
      <c r="Q369">
        <v>19518823.859999999</v>
      </c>
      <c r="R369">
        <v>29280725.129999999</v>
      </c>
      <c r="S369">
        <v>62173505.770000003</v>
      </c>
      <c r="T369">
        <v>28418870.120000001</v>
      </c>
      <c r="U369">
        <v>33592455.710000001</v>
      </c>
      <c r="V369">
        <v>25054612.510000002</v>
      </c>
      <c r="X369">
        <v>22504258.460000001</v>
      </c>
      <c r="Y369">
        <v>23586887.059999999</v>
      </c>
      <c r="Z369">
        <v>31612395.780000001</v>
      </c>
      <c r="AA369">
        <v>394152517.08999997</v>
      </c>
      <c r="AB369">
        <v>24225313.379999999</v>
      </c>
      <c r="AC369">
        <v>25981721.199999999</v>
      </c>
      <c r="AD369">
        <v>30171415.73</v>
      </c>
      <c r="AE369">
        <v>44001893.799999997</v>
      </c>
      <c r="AF369">
        <v>46646807.359999999</v>
      </c>
      <c r="AG369">
        <v>30944200.059999999</v>
      </c>
      <c r="AH369">
        <v>21666781</v>
      </c>
      <c r="AI369">
        <v>257760083.56999999</v>
      </c>
      <c r="AJ369">
        <v>27819591.800000001</v>
      </c>
      <c r="AK369">
        <v>30261290.399999999</v>
      </c>
      <c r="AL369">
        <v>42724642.380000003</v>
      </c>
      <c r="AM369">
        <v>24392425.940000001</v>
      </c>
      <c r="AN369">
        <v>39922879.700000003</v>
      </c>
      <c r="AO369">
        <v>52636771.200000003</v>
      </c>
      <c r="AP369">
        <v>22291462.879999999</v>
      </c>
      <c r="AQ369">
        <v>44428989.030000001</v>
      </c>
      <c r="AR369">
        <v>18300219.100000001</v>
      </c>
      <c r="AS369">
        <v>22594388.629999999</v>
      </c>
      <c r="AT369">
        <v>7129420.3899999997</v>
      </c>
      <c r="AU369">
        <v>30839490.260000002</v>
      </c>
      <c r="AV369">
        <v>30511391.190000001</v>
      </c>
      <c r="AW369">
        <v>455596944.48000002</v>
      </c>
      <c r="AX369">
        <v>35811172.460000001</v>
      </c>
      <c r="AY369">
        <v>21036525.879999999</v>
      </c>
      <c r="AZ369">
        <v>52913181.869999997</v>
      </c>
      <c r="BA369">
        <v>40799102.659999996</v>
      </c>
      <c r="BB369">
        <v>36878555.07</v>
      </c>
      <c r="BC369">
        <v>20767894.23</v>
      </c>
      <c r="BD369">
        <v>58893079.549999997</v>
      </c>
      <c r="BE369">
        <v>24906675.449999999</v>
      </c>
      <c r="BF369">
        <v>32760479.949999999</v>
      </c>
      <c r="BG369">
        <v>34114505.909999996</v>
      </c>
      <c r="BH369">
        <v>30328006.690000001</v>
      </c>
      <c r="BI369">
        <v>410267937.44</v>
      </c>
      <c r="BJ369">
        <v>54204978.229999997</v>
      </c>
      <c r="BK369">
        <v>24503115.510000002</v>
      </c>
      <c r="BL369">
        <v>62697971.030000001</v>
      </c>
      <c r="BM369">
        <v>12579595.119999999</v>
      </c>
      <c r="BN369">
        <v>17875841.710000001</v>
      </c>
      <c r="BO369">
        <v>30030846.600000001</v>
      </c>
      <c r="BP369">
        <v>28969335.350000001</v>
      </c>
    </row>
    <row r="370" spans="1:68" ht="26.25">
      <c r="A370" s="121">
        <v>3</v>
      </c>
      <c r="B370" s="122" t="s">
        <v>911</v>
      </c>
      <c r="C370" s="123" t="s">
        <v>912</v>
      </c>
      <c r="D370" s="123" t="s">
        <v>912</v>
      </c>
      <c r="E370" s="124" t="s">
        <v>1073</v>
      </c>
      <c r="F370" s="122"/>
      <c r="G370" s="312"/>
      <c r="H370" s="122"/>
      <c r="I370" s="122"/>
      <c r="J370" s="122"/>
      <c r="K370" s="125" t="s">
        <v>1389</v>
      </c>
      <c r="L370" s="243">
        <v>3105010103.1009998</v>
      </c>
      <c r="M370" s="126" t="s">
        <v>1391</v>
      </c>
      <c r="N370" s="261">
        <f t="shared" si="5"/>
        <v>0</v>
      </c>
      <c r="O370">
        <v>1447130.6</v>
      </c>
      <c r="W370">
        <v>15268196.09</v>
      </c>
      <c r="AI370">
        <v>203324.22</v>
      </c>
    </row>
    <row r="371" spans="1:68" ht="26.25">
      <c r="A371" s="121">
        <v>4</v>
      </c>
      <c r="B371" s="122" t="s">
        <v>913</v>
      </c>
      <c r="C371" s="123" t="s">
        <v>914</v>
      </c>
      <c r="D371" s="123">
        <v>4.0999999999999996</v>
      </c>
      <c r="E371" s="124" t="s">
        <v>1073</v>
      </c>
      <c r="F371" s="122" t="s">
        <v>1392</v>
      </c>
      <c r="G371" s="315" t="s">
        <v>1393</v>
      </c>
      <c r="H371" s="118"/>
      <c r="I371" t="s">
        <v>1393</v>
      </c>
      <c r="J371" s="149" t="s">
        <v>1394</v>
      </c>
      <c r="K371" s="150" t="s">
        <v>1395</v>
      </c>
      <c r="L371" s="243">
        <v>4201020106.1009998</v>
      </c>
      <c r="M371" s="126" t="s">
        <v>1396</v>
      </c>
      <c r="N371" s="261">
        <f t="shared" si="5"/>
        <v>0</v>
      </c>
      <c r="AI371">
        <v>1166762.52</v>
      </c>
      <c r="BI371">
        <v>652366.02</v>
      </c>
    </row>
    <row r="372" spans="1:68" ht="26.25">
      <c r="A372" s="121">
        <v>4</v>
      </c>
      <c r="B372" s="122" t="s">
        <v>913</v>
      </c>
      <c r="C372" s="123" t="s">
        <v>914</v>
      </c>
      <c r="D372" s="123">
        <v>4.0999999999999996</v>
      </c>
      <c r="E372" s="124" t="s">
        <v>1073</v>
      </c>
      <c r="F372" s="122" t="s">
        <v>1392</v>
      </c>
      <c r="G372" s="315" t="s">
        <v>1393</v>
      </c>
      <c r="H372" s="118"/>
      <c r="I372" t="s">
        <v>1393</v>
      </c>
      <c r="J372" s="149" t="s">
        <v>1394</v>
      </c>
      <c r="K372" s="150" t="s">
        <v>1395</v>
      </c>
      <c r="L372" s="243">
        <v>4201020199.1009998</v>
      </c>
      <c r="M372" s="126" t="s">
        <v>1397</v>
      </c>
      <c r="N372" s="261">
        <f t="shared" si="5"/>
        <v>498918.18</v>
      </c>
      <c r="AA372">
        <v>498918.18</v>
      </c>
    </row>
    <row r="373" spans="1:68" ht="26.25">
      <c r="A373" s="121">
        <v>4</v>
      </c>
      <c r="B373" s="122" t="s">
        <v>913</v>
      </c>
      <c r="C373" s="123" t="s">
        <v>914</v>
      </c>
      <c r="D373" s="123">
        <v>4.0999999999999996</v>
      </c>
      <c r="E373" s="124" t="s">
        <v>1073</v>
      </c>
      <c r="F373" s="122" t="s">
        <v>1398</v>
      </c>
      <c r="G373" s="315" t="s">
        <v>1393</v>
      </c>
      <c r="H373" s="118"/>
      <c r="I373" t="s">
        <v>1393</v>
      </c>
      <c r="J373" s="149" t="s">
        <v>1394</v>
      </c>
      <c r="K373" s="150" t="s">
        <v>1395</v>
      </c>
      <c r="L373" s="243">
        <v>4202010199.1009998</v>
      </c>
      <c r="M373" s="126" t="s">
        <v>1399</v>
      </c>
      <c r="N373" s="261">
        <f t="shared" si="5"/>
        <v>0</v>
      </c>
      <c r="O373">
        <v>28400</v>
      </c>
      <c r="AE373">
        <v>8980</v>
      </c>
      <c r="AI373">
        <v>63100</v>
      </c>
      <c r="AW373">
        <v>18450</v>
      </c>
      <c r="BM373">
        <v>3800</v>
      </c>
    </row>
    <row r="374" spans="1:68" ht="26.25">
      <c r="A374" s="121">
        <v>4</v>
      </c>
      <c r="B374" s="122" t="s">
        <v>913</v>
      </c>
      <c r="C374" s="123" t="s">
        <v>914</v>
      </c>
      <c r="D374" s="123">
        <v>4.0999999999999996</v>
      </c>
      <c r="E374" s="124" t="s">
        <v>1073</v>
      </c>
      <c r="F374" s="122" t="s">
        <v>1392</v>
      </c>
      <c r="G374" s="315" t="s">
        <v>1393</v>
      </c>
      <c r="H374" s="118"/>
      <c r="I374" t="s">
        <v>1393</v>
      </c>
      <c r="J374" s="149" t="s">
        <v>1394</v>
      </c>
      <c r="K374" s="150" t="s">
        <v>1395</v>
      </c>
      <c r="L374" s="243">
        <v>4202020102.1009998</v>
      </c>
      <c r="M374" s="126" t="s">
        <v>1400</v>
      </c>
      <c r="N374" s="261">
        <f t="shared" si="5"/>
        <v>0</v>
      </c>
      <c r="O374">
        <v>23525.33</v>
      </c>
      <c r="AI374">
        <v>18000</v>
      </c>
    </row>
    <row r="375" spans="1:68" ht="26.25">
      <c r="A375" s="121">
        <v>4</v>
      </c>
      <c r="B375" s="122" t="s">
        <v>913</v>
      </c>
      <c r="C375" s="123" t="s">
        <v>914</v>
      </c>
      <c r="D375" s="123">
        <v>4.0999999999999996</v>
      </c>
      <c r="E375" s="124" t="s">
        <v>1073</v>
      </c>
      <c r="F375" s="122" t="s">
        <v>1392</v>
      </c>
      <c r="G375" s="315" t="s">
        <v>1393</v>
      </c>
      <c r="H375" s="118"/>
      <c r="I375" t="s">
        <v>1393</v>
      </c>
      <c r="J375" s="149" t="s">
        <v>1394</v>
      </c>
      <c r="K375" s="150" t="s">
        <v>1395</v>
      </c>
      <c r="L375" s="243">
        <v>4202030105.1009998</v>
      </c>
      <c r="M375" s="126" t="s">
        <v>1401</v>
      </c>
      <c r="N375" s="261">
        <f t="shared" si="5"/>
        <v>0</v>
      </c>
      <c r="O375">
        <v>85000</v>
      </c>
      <c r="AW375">
        <v>160000</v>
      </c>
    </row>
    <row r="376" spans="1:68" ht="26.25">
      <c r="A376" s="121">
        <v>4</v>
      </c>
      <c r="B376" s="122" t="s">
        <v>913</v>
      </c>
      <c r="C376" s="123" t="s">
        <v>914</v>
      </c>
      <c r="D376" s="123">
        <v>4.0999999999999996</v>
      </c>
      <c r="E376" s="124" t="s">
        <v>1073</v>
      </c>
      <c r="F376" s="122" t="s">
        <v>1402</v>
      </c>
      <c r="G376" s="315" t="s">
        <v>1393</v>
      </c>
      <c r="H376" s="118"/>
      <c r="I376" t="s">
        <v>1393</v>
      </c>
      <c r="J376" s="149" t="s">
        <v>1394</v>
      </c>
      <c r="K376" s="150" t="s">
        <v>1395</v>
      </c>
      <c r="L376" s="243">
        <v>4203010101.1009998</v>
      </c>
      <c r="M376" s="126" t="s">
        <v>1403</v>
      </c>
      <c r="N376" s="261">
        <f t="shared" si="5"/>
        <v>415.02</v>
      </c>
      <c r="O376">
        <v>5669.91</v>
      </c>
      <c r="Z376">
        <v>0</v>
      </c>
      <c r="AA376">
        <v>415.02</v>
      </c>
      <c r="AC376">
        <v>29930.85</v>
      </c>
      <c r="AE376">
        <v>1161.79</v>
      </c>
      <c r="AI376">
        <v>555306.19999999995</v>
      </c>
      <c r="AO376">
        <v>23406.77</v>
      </c>
      <c r="AW376">
        <v>43376.65</v>
      </c>
      <c r="BI376">
        <v>5437.82</v>
      </c>
    </row>
    <row r="377" spans="1:68" ht="26.25">
      <c r="A377" s="121">
        <v>4</v>
      </c>
      <c r="B377" s="122" t="s">
        <v>913</v>
      </c>
      <c r="C377" s="123" t="s">
        <v>914</v>
      </c>
      <c r="D377" s="123">
        <v>4.0999999999999996</v>
      </c>
      <c r="E377" s="124" t="s">
        <v>1073</v>
      </c>
      <c r="F377" s="122" t="s">
        <v>1392</v>
      </c>
      <c r="G377" s="315" t="s">
        <v>1393</v>
      </c>
      <c r="H377" s="118"/>
      <c r="I377" t="s">
        <v>1393</v>
      </c>
      <c r="J377" s="149" t="s">
        <v>1394</v>
      </c>
      <c r="K377" s="150" t="s">
        <v>1395</v>
      </c>
      <c r="L377" s="243">
        <v>4205010104.1009998</v>
      </c>
      <c r="M377" s="126" t="s">
        <v>1404</v>
      </c>
      <c r="N377" s="261">
        <f t="shared" si="5"/>
        <v>0</v>
      </c>
      <c r="AE377">
        <v>900</v>
      </c>
      <c r="AF377">
        <v>967.96</v>
      </c>
    </row>
    <row r="378" spans="1:68" ht="26.25">
      <c r="A378" s="121">
        <v>4</v>
      </c>
      <c r="B378" s="122" t="s">
        <v>913</v>
      </c>
      <c r="C378" s="123" t="s">
        <v>914</v>
      </c>
      <c r="D378" s="123">
        <v>4.0999999999999996</v>
      </c>
      <c r="E378" s="124" t="s">
        <v>1073</v>
      </c>
      <c r="F378" s="122" t="s">
        <v>1392</v>
      </c>
      <c r="G378" s="315" t="s">
        <v>1393</v>
      </c>
      <c r="H378" s="118"/>
      <c r="I378" t="s">
        <v>1393</v>
      </c>
      <c r="J378" s="149" t="s">
        <v>1394</v>
      </c>
      <c r="K378" s="150" t="s">
        <v>1395</v>
      </c>
      <c r="L378" s="243">
        <v>4205010110.1009998</v>
      </c>
      <c r="M378" s="126" t="s">
        <v>1405</v>
      </c>
      <c r="N378" s="261">
        <f t="shared" si="5"/>
        <v>0</v>
      </c>
      <c r="O378">
        <v>2400</v>
      </c>
      <c r="AD378">
        <v>8815</v>
      </c>
      <c r="AI378">
        <v>740</v>
      </c>
      <c r="BI378">
        <v>79546</v>
      </c>
      <c r="BK378">
        <v>11030</v>
      </c>
    </row>
    <row r="379" spans="1:68" ht="26.25">
      <c r="A379" s="121">
        <v>4</v>
      </c>
      <c r="B379" s="122" t="s">
        <v>913</v>
      </c>
      <c r="C379" s="123" t="s">
        <v>914</v>
      </c>
      <c r="D379" s="123">
        <v>4.0999999999999996</v>
      </c>
      <c r="E379" s="124" t="s">
        <v>1073</v>
      </c>
      <c r="F379" s="122" t="s">
        <v>1392</v>
      </c>
      <c r="G379" s="315" t="s">
        <v>1393</v>
      </c>
      <c r="H379" s="118"/>
      <c r="I379" t="s">
        <v>1393</v>
      </c>
      <c r="J379" s="149" t="s">
        <v>1394</v>
      </c>
      <c r="K379" s="150" t="s">
        <v>1395</v>
      </c>
      <c r="L379" s="243">
        <v>4206010102.1009998</v>
      </c>
      <c r="M379" s="126" t="s">
        <v>1406</v>
      </c>
      <c r="N379" s="261">
        <f t="shared" si="5"/>
        <v>21439.47</v>
      </c>
      <c r="O379">
        <v>41595.94</v>
      </c>
      <c r="AA379">
        <v>21439.47</v>
      </c>
      <c r="AI379">
        <v>2969.52</v>
      </c>
      <c r="BI379">
        <v>373036.86</v>
      </c>
    </row>
    <row r="380" spans="1:68" ht="26.25">
      <c r="A380" s="121">
        <v>4</v>
      </c>
      <c r="B380" s="122" t="s">
        <v>913</v>
      </c>
      <c r="C380" s="123" t="s">
        <v>914</v>
      </c>
      <c r="D380" s="123">
        <v>4.0999999999999996</v>
      </c>
      <c r="E380" s="124" t="s">
        <v>1073</v>
      </c>
      <c r="F380" s="122" t="s">
        <v>1392</v>
      </c>
      <c r="G380" s="315" t="s">
        <v>1393</v>
      </c>
      <c r="H380" s="118"/>
      <c r="I380" t="s">
        <v>1393</v>
      </c>
      <c r="J380" s="149" t="s">
        <v>1394</v>
      </c>
      <c r="K380" s="150" t="s">
        <v>1395</v>
      </c>
      <c r="L380" s="244">
        <v>4206010199.1009998</v>
      </c>
      <c r="M380" s="133" t="s">
        <v>1407</v>
      </c>
      <c r="N380" s="261">
        <f t="shared" si="5"/>
        <v>0</v>
      </c>
    </row>
    <row r="381" spans="1:68" ht="26.25">
      <c r="A381" s="121">
        <v>4</v>
      </c>
      <c r="B381" s="122" t="s">
        <v>913</v>
      </c>
      <c r="C381" s="123" t="s">
        <v>914</v>
      </c>
      <c r="D381" s="123">
        <v>4.0999999999999996</v>
      </c>
      <c r="E381" s="124" t="s">
        <v>1073</v>
      </c>
      <c r="F381" s="122" t="s">
        <v>1392</v>
      </c>
      <c r="G381" s="312" t="s">
        <v>1393</v>
      </c>
      <c r="H381" s="122"/>
      <c r="I381" s="122" t="s">
        <v>1393</v>
      </c>
      <c r="J381" s="151" t="s">
        <v>1394</v>
      </c>
      <c r="K381" s="150" t="s">
        <v>1395</v>
      </c>
      <c r="L381" s="243">
        <v>4207010102.1020002</v>
      </c>
      <c r="M381" s="126" t="s">
        <v>1408</v>
      </c>
      <c r="N381" s="261">
        <f t="shared" si="5"/>
        <v>0</v>
      </c>
    </row>
    <row r="382" spans="1:68" ht="26.25">
      <c r="A382" s="121">
        <v>4</v>
      </c>
      <c r="B382" s="122" t="s">
        <v>913</v>
      </c>
      <c r="C382" s="123" t="s">
        <v>915</v>
      </c>
      <c r="D382" s="123">
        <v>4.0999999999999996</v>
      </c>
      <c r="E382" s="124" t="s">
        <v>1073</v>
      </c>
      <c r="F382" s="122" t="s">
        <v>1409</v>
      </c>
      <c r="G382" s="312" t="s">
        <v>1410</v>
      </c>
      <c r="H382" s="122"/>
      <c r="I382" s="122" t="s">
        <v>1410</v>
      </c>
      <c r="J382" s="151" t="s">
        <v>1411</v>
      </c>
      <c r="K382" s="150" t="s">
        <v>1412</v>
      </c>
      <c r="L382" s="243">
        <v>4301010102.1009998</v>
      </c>
      <c r="M382" s="126" t="s">
        <v>1413</v>
      </c>
      <c r="N382" s="261">
        <f t="shared" si="5"/>
        <v>17388</v>
      </c>
      <c r="AA382">
        <v>17388</v>
      </c>
      <c r="AE382">
        <v>433398.56</v>
      </c>
    </row>
    <row r="383" spans="1:68" ht="26.25">
      <c r="A383" s="121">
        <v>4</v>
      </c>
      <c r="B383" s="122" t="s">
        <v>913</v>
      </c>
      <c r="C383" s="123" t="s">
        <v>915</v>
      </c>
      <c r="D383" s="123">
        <v>4.0999999999999996</v>
      </c>
      <c r="E383" s="124" t="s">
        <v>1073</v>
      </c>
      <c r="F383" s="122" t="s">
        <v>1409</v>
      </c>
      <c r="G383" s="312" t="s">
        <v>1410</v>
      </c>
      <c r="H383" s="122"/>
      <c r="I383" s="122" t="s">
        <v>1410</v>
      </c>
      <c r="J383" s="151" t="s">
        <v>1411</v>
      </c>
      <c r="K383" s="150" t="s">
        <v>1412</v>
      </c>
      <c r="L383" s="243">
        <v>4301010102.1020002</v>
      </c>
      <c r="M383" s="126" t="s">
        <v>1414</v>
      </c>
      <c r="N383" s="261">
        <f t="shared" si="5"/>
        <v>0</v>
      </c>
      <c r="AC383">
        <v>30980</v>
      </c>
      <c r="AE383">
        <v>140</v>
      </c>
    </row>
    <row r="384" spans="1:68" ht="26.25">
      <c r="A384" s="121">
        <v>4</v>
      </c>
      <c r="B384" s="122" t="s">
        <v>913</v>
      </c>
      <c r="C384" s="123" t="s">
        <v>915</v>
      </c>
      <c r="D384" s="123">
        <v>4.0999999999999996</v>
      </c>
      <c r="E384" s="124" t="s">
        <v>1073</v>
      </c>
      <c r="F384" s="122" t="s">
        <v>1409</v>
      </c>
      <c r="G384" s="312" t="s">
        <v>1410</v>
      </c>
      <c r="H384" s="122"/>
      <c r="I384" s="122" t="s">
        <v>1410</v>
      </c>
      <c r="J384" s="151" t="s">
        <v>1411</v>
      </c>
      <c r="K384" s="150" t="s">
        <v>1412</v>
      </c>
      <c r="L384" s="243">
        <v>4301010102.1029997</v>
      </c>
      <c r="M384" s="126" t="s">
        <v>1415</v>
      </c>
      <c r="N384" s="261">
        <f t="shared" si="5"/>
        <v>0</v>
      </c>
      <c r="AE384">
        <v>9359118</v>
      </c>
      <c r="BL384">
        <v>4330505</v>
      </c>
    </row>
    <row r="385" spans="1:68" ht="26.25">
      <c r="A385" s="121">
        <v>4</v>
      </c>
      <c r="B385" s="122" t="s">
        <v>913</v>
      </c>
      <c r="C385" s="123" t="s">
        <v>915</v>
      </c>
      <c r="D385" s="123">
        <v>4.0999999999999996</v>
      </c>
      <c r="E385" s="124" t="s">
        <v>1073</v>
      </c>
      <c r="F385" s="122" t="s">
        <v>1409</v>
      </c>
      <c r="G385" s="312" t="s">
        <v>1410</v>
      </c>
      <c r="H385" s="122"/>
      <c r="I385" s="122" t="s">
        <v>1410</v>
      </c>
      <c r="J385" s="151" t="s">
        <v>1411</v>
      </c>
      <c r="K385" s="150" t="s">
        <v>1412</v>
      </c>
      <c r="L385" s="243">
        <v>4301010102.1040001</v>
      </c>
      <c r="M385" s="126" t="s">
        <v>1416</v>
      </c>
      <c r="N385" s="261">
        <f t="shared" si="5"/>
        <v>0</v>
      </c>
    </row>
    <row r="386" spans="1:68" ht="26.25">
      <c r="A386" s="121">
        <v>4</v>
      </c>
      <c r="B386" s="122" t="s">
        <v>913</v>
      </c>
      <c r="C386" s="123" t="s">
        <v>915</v>
      </c>
      <c r="D386" s="123">
        <v>4.0999999999999996</v>
      </c>
      <c r="E386" s="124" t="s">
        <v>1073</v>
      </c>
      <c r="F386" s="122" t="s">
        <v>1409</v>
      </c>
      <c r="G386" s="312" t="s">
        <v>1410</v>
      </c>
      <c r="H386" s="122"/>
      <c r="I386" s="122" t="s">
        <v>1410</v>
      </c>
      <c r="J386" s="151" t="s">
        <v>1411</v>
      </c>
      <c r="K386" s="150" t="s">
        <v>1412</v>
      </c>
      <c r="L386" s="243">
        <v>4301020102.1009998</v>
      </c>
      <c r="M386" s="126" t="s">
        <v>1417</v>
      </c>
      <c r="N386" s="261">
        <f t="shared" si="5"/>
        <v>0</v>
      </c>
      <c r="AK386">
        <v>31550</v>
      </c>
      <c r="AP386">
        <v>6400</v>
      </c>
      <c r="AW386">
        <v>503454.2</v>
      </c>
    </row>
    <row r="387" spans="1:68" ht="26.25">
      <c r="A387" s="121">
        <v>4</v>
      </c>
      <c r="B387" s="122" t="s">
        <v>913</v>
      </c>
      <c r="C387" s="123" t="s">
        <v>915</v>
      </c>
      <c r="D387" s="123">
        <v>4.0999999999999996</v>
      </c>
      <c r="E387" s="124" t="s">
        <v>1073</v>
      </c>
      <c r="F387" s="122" t="s">
        <v>1047</v>
      </c>
      <c r="G387" s="312" t="s">
        <v>1410</v>
      </c>
      <c r="H387" s="122"/>
      <c r="I387" s="122" t="s">
        <v>1410</v>
      </c>
      <c r="J387" s="151" t="s">
        <v>1411</v>
      </c>
      <c r="K387" s="150" t="s">
        <v>1412</v>
      </c>
      <c r="L387" s="243">
        <v>4301020102.1020002</v>
      </c>
      <c r="M387" s="126" t="s">
        <v>1418</v>
      </c>
      <c r="N387" s="261">
        <f t="shared" si="5"/>
        <v>30810</v>
      </c>
      <c r="O387">
        <v>89220</v>
      </c>
      <c r="R387">
        <v>18710</v>
      </c>
      <c r="T387">
        <v>7030</v>
      </c>
      <c r="U387">
        <v>21750</v>
      </c>
      <c r="V387">
        <v>14670</v>
      </c>
      <c r="Y387">
        <v>7760</v>
      </c>
      <c r="AA387">
        <v>30810</v>
      </c>
      <c r="AE387">
        <v>101845</v>
      </c>
      <c r="AF387">
        <v>1400</v>
      </c>
      <c r="AI387">
        <v>678220</v>
      </c>
      <c r="AK387">
        <v>45550</v>
      </c>
      <c r="AM387">
        <v>58240</v>
      </c>
      <c r="AN387">
        <v>3190</v>
      </c>
      <c r="AO387">
        <v>5110</v>
      </c>
      <c r="AR387">
        <v>1800</v>
      </c>
      <c r="AS387">
        <v>332675</v>
      </c>
      <c r="AU387">
        <v>46640</v>
      </c>
      <c r="AW387">
        <v>349800</v>
      </c>
      <c r="AY387">
        <v>4500</v>
      </c>
      <c r="AZ387">
        <v>75960</v>
      </c>
      <c r="BD387">
        <v>62510</v>
      </c>
      <c r="BI387">
        <v>45760</v>
      </c>
      <c r="BM387">
        <v>6110</v>
      </c>
      <c r="BN387">
        <v>1840</v>
      </c>
    </row>
    <row r="388" spans="1:68" ht="26.25">
      <c r="A388" s="121">
        <v>4</v>
      </c>
      <c r="B388" s="122" t="s">
        <v>913</v>
      </c>
      <c r="C388" s="123" t="s">
        <v>915</v>
      </c>
      <c r="D388" s="123">
        <v>4.0999999999999996</v>
      </c>
      <c r="E388" s="124" t="s">
        <v>1073</v>
      </c>
      <c r="F388" s="122" t="s">
        <v>1409</v>
      </c>
      <c r="G388" s="312" t="s">
        <v>1410</v>
      </c>
      <c r="H388" s="122"/>
      <c r="I388" s="122" t="s">
        <v>1410</v>
      </c>
      <c r="J388" s="151" t="s">
        <v>1411</v>
      </c>
      <c r="K388" s="150" t="s">
        <v>1412</v>
      </c>
      <c r="L388" s="243">
        <v>4301020102.1029997</v>
      </c>
      <c r="M388" s="126" t="s">
        <v>1419</v>
      </c>
      <c r="N388" s="261">
        <f t="shared" ref="N388:N451" si="6">SUMIF($O$1:$BP$1,$N$1,$O388:$BP388)</f>
        <v>3265495</v>
      </c>
      <c r="O388">
        <v>1543787.5</v>
      </c>
      <c r="Q388">
        <v>1800</v>
      </c>
      <c r="AA388">
        <v>3265495</v>
      </c>
      <c r="AI388">
        <v>9544590</v>
      </c>
      <c r="AK388">
        <v>132500</v>
      </c>
      <c r="AR388">
        <v>23760</v>
      </c>
      <c r="AW388">
        <v>2954817.36</v>
      </c>
      <c r="AX388">
        <v>1000</v>
      </c>
      <c r="BD388">
        <v>133514</v>
      </c>
      <c r="BF388">
        <v>7481.2</v>
      </c>
      <c r="BI388">
        <v>1557965</v>
      </c>
      <c r="BL388">
        <v>56203</v>
      </c>
    </row>
    <row r="389" spans="1:68" ht="26.25">
      <c r="A389" s="121">
        <v>4</v>
      </c>
      <c r="B389" s="122" t="s">
        <v>913</v>
      </c>
      <c r="C389" s="123" t="s">
        <v>915</v>
      </c>
      <c r="D389" s="123">
        <v>4.0999999999999996</v>
      </c>
      <c r="E389" s="124" t="s">
        <v>1073</v>
      </c>
      <c r="F389" s="122" t="s">
        <v>990</v>
      </c>
      <c r="G389" s="312" t="s">
        <v>1420</v>
      </c>
      <c r="H389" s="122"/>
      <c r="I389" s="122" t="s">
        <v>1420</v>
      </c>
      <c r="J389" s="151" t="s">
        <v>1421</v>
      </c>
      <c r="K389" s="150" t="s">
        <v>1422</v>
      </c>
      <c r="L389" s="243">
        <v>4301020102.1040001</v>
      </c>
      <c r="M389" s="126" t="s">
        <v>1423</v>
      </c>
      <c r="N389" s="261">
        <f t="shared" si="6"/>
        <v>634980</v>
      </c>
      <c r="O389">
        <v>623361</v>
      </c>
      <c r="Q389">
        <v>45170</v>
      </c>
      <c r="R389">
        <v>90377</v>
      </c>
      <c r="U389">
        <v>158480</v>
      </c>
      <c r="V389">
        <v>22700</v>
      </c>
      <c r="X389">
        <v>3870</v>
      </c>
      <c r="Y389">
        <v>99360</v>
      </c>
      <c r="Z389">
        <v>4680</v>
      </c>
      <c r="AA389">
        <v>634980</v>
      </c>
      <c r="AB389">
        <v>46380</v>
      </c>
      <c r="AE389">
        <v>261160</v>
      </c>
      <c r="AG389">
        <v>23950</v>
      </c>
      <c r="AH389">
        <v>12220</v>
      </c>
      <c r="AI389">
        <v>3055138.82</v>
      </c>
      <c r="AJ389">
        <v>16370</v>
      </c>
      <c r="AL389">
        <v>61880</v>
      </c>
      <c r="AM389">
        <v>114110</v>
      </c>
      <c r="AN389">
        <v>89575</v>
      </c>
      <c r="AP389">
        <v>55620</v>
      </c>
      <c r="AQ389">
        <v>98210</v>
      </c>
      <c r="AR389">
        <v>67015</v>
      </c>
      <c r="AS389">
        <v>17770</v>
      </c>
      <c r="AT389">
        <v>128220</v>
      </c>
      <c r="AV389">
        <v>1540</v>
      </c>
      <c r="AW389">
        <v>1029040</v>
      </c>
      <c r="AX389">
        <v>69460</v>
      </c>
      <c r="AY389">
        <v>60150</v>
      </c>
      <c r="AZ389">
        <v>91880</v>
      </c>
      <c r="BA389">
        <v>79480</v>
      </c>
      <c r="BB389">
        <v>69380</v>
      </c>
      <c r="BD389">
        <v>127710</v>
      </c>
      <c r="BE389">
        <v>62730</v>
      </c>
      <c r="BF389">
        <v>103100</v>
      </c>
      <c r="BG389">
        <v>108660</v>
      </c>
      <c r="BH389">
        <v>135550</v>
      </c>
      <c r="BI389">
        <v>607180</v>
      </c>
      <c r="BJ389">
        <v>372647</v>
      </c>
      <c r="BL389">
        <v>344678</v>
      </c>
      <c r="BM389">
        <v>31960</v>
      </c>
      <c r="BN389">
        <v>32130</v>
      </c>
      <c r="BO389">
        <v>90160</v>
      </c>
      <c r="BP389">
        <v>126700</v>
      </c>
    </row>
    <row r="390" spans="1:68" ht="26.25">
      <c r="A390" s="121">
        <v>4</v>
      </c>
      <c r="B390" s="122" t="s">
        <v>913</v>
      </c>
      <c r="C390" s="123" t="s">
        <v>915</v>
      </c>
      <c r="D390" s="123">
        <v>4.0999999999999996</v>
      </c>
      <c r="E390" s="124" t="s">
        <v>1073</v>
      </c>
      <c r="F390" s="122" t="s">
        <v>995</v>
      </c>
      <c r="G390" s="312" t="s">
        <v>1424</v>
      </c>
      <c r="H390" s="122"/>
      <c r="I390" s="122" t="s">
        <v>1424</v>
      </c>
      <c r="J390" s="151"/>
      <c r="K390" s="150" t="s">
        <v>1425</v>
      </c>
      <c r="L390" s="243">
        <v>4301020102.1049995</v>
      </c>
      <c r="M390" s="126" t="s">
        <v>1426</v>
      </c>
      <c r="N390" s="261">
        <f t="shared" si="6"/>
        <v>723700</v>
      </c>
      <c r="O390">
        <v>776945.73</v>
      </c>
      <c r="P390">
        <v>6850</v>
      </c>
      <c r="Q390">
        <v>98100</v>
      </c>
      <c r="R390">
        <v>12500</v>
      </c>
      <c r="S390">
        <v>70150</v>
      </c>
      <c r="T390">
        <v>142000</v>
      </c>
      <c r="U390">
        <v>84250</v>
      </c>
      <c r="V390">
        <v>48600</v>
      </c>
      <c r="W390">
        <v>40350</v>
      </c>
      <c r="X390">
        <v>12200</v>
      </c>
      <c r="Y390">
        <v>26350</v>
      </c>
      <c r="Z390">
        <v>31000</v>
      </c>
      <c r="AA390">
        <v>723700</v>
      </c>
      <c r="AB390">
        <v>260500</v>
      </c>
      <c r="AC390">
        <v>431400</v>
      </c>
      <c r="AD390">
        <v>375400</v>
      </c>
      <c r="AE390">
        <v>199550</v>
      </c>
      <c r="AF390">
        <v>550100</v>
      </c>
      <c r="AG390">
        <v>255500</v>
      </c>
      <c r="AH390">
        <v>81100</v>
      </c>
      <c r="AI390">
        <v>2086327.18</v>
      </c>
      <c r="AJ390">
        <v>253150</v>
      </c>
      <c r="AK390">
        <v>601000</v>
      </c>
      <c r="AL390">
        <v>414700</v>
      </c>
      <c r="AM390">
        <v>436750</v>
      </c>
      <c r="AN390">
        <v>572300</v>
      </c>
      <c r="AO390">
        <v>463800</v>
      </c>
      <c r="AP390">
        <v>222650</v>
      </c>
      <c r="AQ390">
        <v>272000</v>
      </c>
      <c r="AR390">
        <v>181950</v>
      </c>
      <c r="AS390">
        <v>473050</v>
      </c>
      <c r="AT390">
        <v>188750</v>
      </c>
      <c r="AU390">
        <v>151000</v>
      </c>
      <c r="AV390">
        <v>149250</v>
      </c>
      <c r="AW390">
        <v>1437670</v>
      </c>
      <c r="AX390">
        <v>160150</v>
      </c>
      <c r="AY390">
        <v>227400</v>
      </c>
      <c r="AZ390">
        <v>276000</v>
      </c>
      <c r="BA390">
        <v>165400</v>
      </c>
      <c r="BB390">
        <v>151050</v>
      </c>
      <c r="BC390">
        <v>157836</v>
      </c>
      <c r="BD390">
        <v>193900</v>
      </c>
      <c r="BE390">
        <v>113350</v>
      </c>
      <c r="BF390">
        <v>230300</v>
      </c>
      <c r="BG390">
        <v>221250</v>
      </c>
      <c r="BH390">
        <v>210600</v>
      </c>
      <c r="BI390">
        <v>1050703.5</v>
      </c>
      <c r="BJ390">
        <v>332150</v>
      </c>
      <c r="BK390">
        <v>415300</v>
      </c>
      <c r="BL390">
        <v>251650</v>
      </c>
      <c r="BM390">
        <v>149800</v>
      </c>
      <c r="BN390">
        <v>164850</v>
      </c>
      <c r="BO390">
        <v>213450</v>
      </c>
      <c r="BP390">
        <v>145200</v>
      </c>
    </row>
    <row r="391" spans="1:68" ht="26.25">
      <c r="A391" s="121">
        <v>4</v>
      </c>
      <c r="B391" s="122" t="s">
        <v>913</v>
      </c>
      <c r="C391" s="123" t="s">
        <v>915</v>
      </c>
      <c r="D391" s="123">
        <v>4.0999999999999996</v>
      </c>
      <c r="E391" s="124" t="s">
        <v>1073</v>
      </c>
      <c r="F391" s="122" t="s">
        <v>1427</v>
      </c>
      <c r="G391" s="312" t="s">
        <v>1410</v>
      </c>
      <c r="H391" s="122"/>
      <c r="I391" s="122" t="s">
        <v>1410</v>
      </c>
      <c r="J391" s="151" t="s">
        <v>1428</v>
      </c>
      <c r="K391" s="150" t="s">
        <v>1412</v>
      </c>
      <c r="L391" s="243">
        <v>4301020102.1059999</v>
      </c>
      <c r="M391" s="126" t="s">
        <v>1429</v>
      </c>
      <c r="N391" s="261">
        <f t="shared" si="6"/>
        <v>3524244.73</v>
      </c>
      <c r="O391">
        <v>75980192.540000007</v>
      </c>
      <c r="P391">
        <v>37510</v>
      </c>
      <c r="Q391">
        <v>990736.74</v>
      </c>
      <c r="R391">
        <v>127337</v>
      </c>
      <c r="S391">
        <v>385740</v>
      </c>
      <c r="T391">
        <v>151239</v>
      </c>
      <c r="U391">
        <v>487645.4</v>
      </c>
      <c r="V391">
        <v>82190</v>
      </c>
      <c r="W391">
        <v>590425.30000000005</v>
      </c>
      <c r="X391">
        <v>91165</v>
      </c>
      <c r="Y391">
        <v>108274.12</v>
      </c>
      <c r="AA391">
        <v>3524244.73</v>
      </c>
      <c r="AC391">
        <v>23331</v>
      </c>
      <c r="AD391">
        <v>15517.8</v>
      </c>
      <c r="AG391">
        <v>9732.5</v>
      </c>
      <c r="AK391">
        <v>5031615.62</v>
      </c>
      <c r="AL391">
        <v>1229109.3500000001</v>
      </c>
      <c r="AM391">
        <v>134947</v>
      </c>
      <c r="AP391">
        <v>1451611.61</v>
      </c>
      <c r="AQ391">
        <v>20766.599999999999</v>
      </c>
      <c r="AU391">
        <v>151215</v>
      </c>
      <c r="BD391">
        <v>3403350.7</v>
      </c>
      <c r="BI391">
        <v>9505473.6500000004</v>
      </c>
      <c r="BK391">
        <v>182336.15</v>
      </c>
      <c r="BL391">
        <v>2266885.4900000002</v>
      </c>
      <c r="BO391">
        <v>575169.42000000004</v>
      </c>
      <c r="BP391">
        <v>43804</v>
      </c>
    </row>
    <row r="392" spans="1:68" ht="26.25">
      <c r="A392" s="121">
        <v>4</v>
      </c>
      <c r="B392" s="122" t="s">
        <v>913</v>
      </c>
      <c r="C392" s="123" t="s">
        <v>915</v>
      </c>
      <c r="D392" s="123">
        <v>4.0999999999999996</v>
      </c>
      <c r="E392" s="124" t="s">
        <v>1073</v>
      </c>
      <c r="F392" s="122" t="s">
        <v>1047</v>
      </c>
      <c r="G392" s="312" t="s">
        <v>1430</v>
      </c>
      <c r="H392" s="122"/>
      <c r="I392" s="122" t="s">
        <v>1430</v>
      </c>
      <c r="J392" s="151" t="s">
        <v>1431</v>
      </c>
      <c r="K392" s="150" t="s">
        <v>1432</v>
      </c>
      <c r="L392" s="243">
        <v>4301020104.1040001</v>
      </c>
      <c r="M392" s="126" t="s">
        <v>1433</v>
      </c>
      <c r="N392" s="261">
        <f t="shared" si="6"/>
        <v>0</v>
      </c>
      <c r="O392">
        <v>230466.75</v>
      </c>
      <c r="U392">
        <v>81752</v>
      </c>
      <c r="W392">
        <v>7820</v>
      </c>
      <c r="Y392">
        <v>21620.55</v>
      </c>
      <c r="Z392">
        <v>18439</v>
      </c>
      <c r="AC392">
        <v>319766</v>
      </c>
      <c r="AD392">
        <v>168556.5</v>
      </c>
      <c r="AE392">
        <v>600</v>
      </c>
      <c r="AG392">
        <v>14031</v>
      </c>
      <c r="AJ392">
        <v>5638</v>
      </c>
      <c r="AL392">
        <v>53696</v>
      </c>
      <c r="AM392">
        <v>472.5</v>
      </c>
      <c r="AO392">
        <v>590</v>
      </c>
      <c r="AR392">
        <v>15102</v>
      </c>
      <c r="AX392">
        <v>5170</v>
      </c>
      <c r="BC392">
        <v>82415.5</v>
      </c>
      <c r="BD392">
        <v>10724.5</v>
      </c>
      <c r="BJ392">
        <v>1916</v>
      </c>
      <c r="BM392">
        <v>9505</v>
      </c>
      <c r="BP392">
        <v>1533</v>
      </c>
    </row>
    <row r="393" spans="1:68" ht="26.25">
      <c r="A393" s="121">
        <v>4</v>
      </c>
      <c r="B393" s="122" t="s">
        <v>913</v>
      </c>
      <c r="C393" s="123" t="s">
        <v>915</v>
      </c>
      <c r="D393" s="123">
        <v>4.0999999999999996</v>
      </c>
      <c r="E393" s="124" t="s">
        <v>1073</v>
      </c>
      <c r="F393" s="122" t="s">
        <v>1047</v>
      </c>
      <c r="G393" s="312" t="s">
        <v>1430</v>
      </c>
      <c r="H393" s="122"/>
      <c r="I393" s="122" t="s">
        <v>1430</v>
      </c>
      <c r="J393" s="151" t="s">
        <v>1434</v>
      </c>
      <c r="K393" s="150" t="s">
        <v>1435</v>
      </c>
      <c r="L393" s="243">
        <v>4301020104.1049995</v>
      </c>
      <c r="M393" s="126" t="s">
        <v>1436</v>
      </c>
      <c r="N393" s="261">
        <f t="shared" si="6"/>
        <v>2571490.2400000002</v>
      </c>
      <c r="O393">
        <v>2157884.75</v>
      </c>
      <c r="Q393">
        <v>28036</v>
      </c>
      <c r="R393">
        <v>159070</v>
      </c>
      <c r="S393">
        <v>35205</v>
      </c>
      <c r="T393">
        <v>106857</v>
      </c>
      <c r="U393">
        <v>24495</v>
      </c>
      <c r="V393">
        <v>31982</v>
      </c>
      <c r="W393">
        <v>1943</v>
      </c>
      <c r="Y393">
        <v>138057</v>
      </c>
      <c r="Z393">
        <v>13374</v>
      </c>
      <c r="AA393">
        <v>2571490.2400000002</v>
      </c>
      <c r="AB393">
        <v>42861</v>
      </c>
      <c r="AC393">
        <v>54300</v>
      </c>
      <c r="AD393">
        <v>254376.25</v>
      </c>
      <c r="AE393">
        <v>15196</v>
      </c>
      <c r="AG393">
        <v>7124.75</v>
      </c>
      <c r="AI393">
        <v>8261289</v>
      </c>
      <c r="AJ393">
        <v>62187.5</v>
      </c>
      <c r="AK393">
        <v>190262</v>
      </c>
      <c r="AL393">
        <v>145102</v>
      </c>
      <c r="AM393">
        <v>50170</v>
      </c>
      <c r="AN393">
        <v>173674.89</v>
      </c>
      <c r="AO393">
        <v>668756</v>
      </c>
      <c r="AP393">
        <v>82843</v>
      </c>
      <c r="AQ393">
        <v>104007</v>
      </c>
      <c r="AR393">
        <v>26207.75</v>
      </c>
      <c r="AS393">
        <v>288850.64</v>
      </c>
      <c r="AT393">
        <v>8110</v>
      </c>
      <c r="AW393">
        <v>2325972.36</v>
      </c>
      <c r="AX393">
        <v>11847</v>
      </c>
      <c r="AY393">
        <v>19073.25</v>
      </c>
      <c r="AZ393">
        <v>759535.75</v>
      </c>
      <c r="BA393">
        <v>82765</v>
      </c>
      <c r="BB393">
        <v>92928.25</v>
      </c>
      <c r="BC393">
        <v>26865</v>
      </c>
      <c r="BD393">
        <v>558313</v>
      </c>
      <c r="BE393">
        <v>52128</v>
      </c>
      <c r="BI393">
        <v>1864355.18</v>
      </c>
      <c r="BJ393">
        <v>245535.5</v>
      </c>
      <c r="BK393">
        <v>356199</v>
      </c>
      <c r="BL393">
        <v>183546</v>
      </c>
      <c r="BN393">
        <v>104779.88</v>
      </c>
      <c r="BO393">
        <v>135398</v>
      </c>
      <c r="BP393">
        <v>36648.5</v>
      </c>
    </row>
    <row r="394" spans="1:68" ht="26.25">
      <c r="A394" s="121">
        <v>4</v>
      </c>
      <c r="B394" s="122" t="s">
        <v>913</v>
      </c>
      <c r="C394" s="123" t="s">
        <v>915</v>
      </c>
      <c r="D394" s="123">
        <v>4.0999999999999996</v>
      </c>
      <c r="E394" s="124" t="s">
        <v>1073</v>
      </c>
      <c r="F394" s="122" t="s">
        <v>1044</v>
      </c>
      <c r="G394" s="312" t="s">
        <v>1410</v>
      </c>
      <c r="H394" s="122"/>
      <c r="I394" s="122" t="s">
        <v>1410</v>
      </c>
      <c r="J394" s="151" t="s">
        <v>1437</v>
      </c>
      <c r="K394" s="150" t="s">
        <v>1438</v>
      </c>
      <c r="L394" s="243">
        <v>4301020104.1059999</v>
      </c>
      <c r="M394" s="126" t="s">
        <v>1439</v>
      </c>
      <c r="N394" s="261">
        <f t="shared" si="6"/>
        <v>9717785.5999999996</v>
      </c>
      <c r="O394">
        <v>40498705.75</v>
      </c>
      <c r="P394">
        <v>763313</v>
      </c>
      <c r="Q394">
        <v>872819</v>
      </c>
      <c r="R394">
        <v>1333999</v>
      </c>
      <c r="S394">
        <v>2669343</v>
      </c>
      <c r="T394">
        <v>5729277</v>
      </c>
      <c r="U394">
        <v>2223907.5</v>
      </c>
      <c r="V394">
        <v>1897112</v>
      </c>
      <c r="W394">
        <v>998290</v>
      </c>
      <c r="X394">
        <v>1055602</v>
      </c>
      <c r="Y394">
        <v>1053972.5</v>
      </c>
      <c r="Z394">
        <v>884697.5</v>
      </c>
      <c r="AA394">
        <v>9717785.5999999996</v>
      </c>
      <c r="AB394">
        <v>886861</v>
      </c>
      <c r="AC394">
        <v>1033218.5</v>
      </c>
      <c r="AD394">
        <v>1479599</v>
      </c>
      <c r="AE394">
        <v>3325077.53</v>
      </c>
      <c r="AF394">
        <v>1271572</v>
      </c>
      <c r="AG394">
        <v>622665.5</v>
      </c>
      <c r="AH394">
        <v>146237</v>
      </c>
      <c r="AI394">
        <v>37718335.850000001</v>
      </c>
      <c r="AJ394">
        <v>1644329</v>
      </c>
      <c r="AK394">
        <v>2050124</v>
      </c>
      <c r="AL394">
        <v>1950783.25</v>
      </c>
      <c r="AM394">
        <v>2170466</v>
      </c>
      <c r="AN394">
        <v>1353803.75</v>
      </c>
      <c r="AO394">
        <v>5970768.8499999996</v>
      </c>
      <c r="AP394">
        <v>2102339</v>
      </c>
      <c r="AQ394">
        <v>1347687.5</v>
      </c>
      <c r="AR394">
        <v>2534825.25</v>
      </c>
      <c r="AS394">
        <v>2128288.2000000002</v>
      </c>
      <c r="AT394">
        <v>1379822.7</v>
      </c>
      <c r="AU394">
        <v>854776</v>
      </c>
      <c r="AV394">
        <v>902615</v>
      </c>
      <c r="AW394">
        <v>22529946.850000001</v>
      </c>
      <c r="AX394">
        <v>1213355.75</v>
      </c>
      <c r="AY394">
        <v>840423.75</v>
      </c>
      <c r="AZ394">
        <v>4586193.5</v>
      </c>
      <c r="BA394">
        <v>1026628.5</v>
      </c>
      <c r="BB394">
        <v>1410707.75</v>
      </c>
      <c r="BC394">
        <v>2411944.75</v>
      </c>
      <c r="BD394">
        <v>4631754.5</v>
      </c>
      <c r="BE394">
        <v>1221800.06</v>
      </c>
      <c r="BF394">
        <v>770718.14</v>
      </c>
      <c r="BG394">
        <v>633853</v>
      </c>
      <c r="BH394">
        <v>609713</v>
      </c>
      <c r="BI394">
        <v>12556445.630000001</v>
      </c>
      <c r="BJ394">
        <v>6740567.25</v>
      </c>
      <c r="BK394">
        <v>1624518.05</v>
      </c>
      <c r="BL394">
        <v>5050756.5999999996</v>
      </c>
      <c r="BM394">
        <v>302662.25</v>
      </c>
      <c r="BN394">
        <v>1301399.21</v>
      </c>
      <c r="BO394">
        <v>2252785.15</v>
      </c>
      <c r="BP394">
        <v>1013503</v>
      </c>
    </row>
    <row r="395" spans="1:68" ht="26.25">
      <c r="A395" s="121">
        <v>4</v>
      </c>
      <c r="B395" s="122" t="s">
        <v>913</v>
      </c>
      <c r="C395" s="123" t="s">
        <v>915</v>
      </c>
      <c r="D395" s="123">
        <v>4.0999999999999996</v>
      </c>
      <c r="E395" s="124" t="s">
        <v>1073</v>
      </c>
      <c r="F395" s="122" t="s">
        <v>1044</v>
      </c>
      <c r="G395" s="312" t="s">
        <v>1410</v>
      </c>
      <c r="H395" s="122"/>
      <c r="I395" s="122" t="s">
        <v>1410</v>
      </c>
      <c r="J395" s="151" t="s">
        <v>1437</v>
      </c>
      <c r="K395" s="150" t="s">
        <v>1440</v>
      </c>
      <c r="L395" s="243">
        <v>4301020104.1070004</v>
      </c>
      <c r="M395" s="126" t="s">
        <v>1441</v>
      </c>
      <c r="N395" s="261">
        <f t="shared" si="6"/>
        <v>17228850.289999999</v>
      </c>
      <c r="O395">
        <v>1272600.5</v>
      </c>
      <c r="P395">
        <v>2037</v>
      </c>
      <c r="Q395">
        <v>320371</v>
      </c>
      <c r="R395">
        <v>883507</v>
      </c>
      <c r="S395">
        <v>2659119</v>
      </c>
      <c r="T395">
        <v>116121</v>
      </c>
      <c r="U395">
        <v>723837.5</v>
      </c>
      <c r="V395">
        <v>541571</v>
      </c>
      <c r="W395">
        <v>281736</v>
      </c>
      <c r="X395">
        <v>139227</v>
      </c>
      <c r="Y395">
        <v>733044.5</v>
      </c>
      <c r="Z395">
        <v>111062</v>
      </c>
      <c r="AA395">
        <v>17228850.289999999</v>
      </c>
      <c r="AB395">
        <v>431142</v>
      </c>
      <c r="AD395">
        <v>13617</v>
      </c>
      <c r="AF395">
        <v>334110</v>
      </c>
      <c r="AG395">
        <v>134060.25</v>
      </c>
      <c r="AI395">
        <v>40177860</v>
      </c>
      <c r="AK395">
        <v>746334</v>
      </c>
      <c r="AL395">
        <v>21540</v>
      </c>
      <c r="AM395">
        <v>1968107</v>
      </c>
      <c r="AN395">
        <v>288071.75</v>
      </c>
      <c r="AO395">
        <v>1033016.25</v>
      </c>
      <c r="AP395">
        <v>793611.5</v>
      </c>
      <c r="AQ395">
        <v>322439.5</v>
      </c>
      <c r="AR395">
        <v>51864.25</v>
      </c>
      <c r="AS395">
        <v>2780381.31</v>
      </c>
      <c r="AT395">
        <v>757000</v>
      </c>
      <c r="AU395">
        <v>72419</v>
      </c>
      <c r="AV395">
        <v>24893</v>
      </c>
      <c r="AW395">
        <v>17889079.829999998</v>
      </c>
      <c r="AX395">
        <v>515674</v>
      </c>
      <c r="AY395">
        <v>260135.5</v>
      </c>
      <c r="AZ395">
        <v>3337225.5</v>
      </c>
      <c r="BA395">
        <v>797345</v>
      </c>
      <c r="BB395">
        <v>448359</v>
      </c>
      <c r="BC395">
        <v>205886.75</v>
      </c>
      <c r="BD395">
        <v>7305167.75</v>
      </c>
      <c r="BE395">
        <v>382384</v>
      </c>
      <c r="BI395">
        <v>22971660.91</v>
      </c>
      <c r="BJ395">
        <v>730593</v>
      </c>
      <c r="BK395">
        <v>407330</v>
      </c>
      <c r="BL395">
        <v>1102224.1299999999</v>
      </c>
      <c r="BM395">
        <v>6807</v>
      </c>
      <c r="BN395">
        <v>661797.01</v>
      </c>
      <c r="BO395">
        <v>1045908.6</v>
      </c>
      <c r="BP395">
        <v>8016</v>
      </c>
    </row>
    <row r="396" spans="1:68" ht="26.25">
      <c r="A396" s="121">
        <v>4</v>
      </c>
      <c r="B396" s="122" t="s">
        <v>913</v>
      </c>
      <c r="C396" s="123" t="s">
        <v>915</v>
      </c>
      <c r="D396" s="123">
        <v>4.0999999999999996</v>
      </c>
      <c r="E396" s="124" t="s">
        <v>1073</v>
      </c>
      <c r="F396" s="122" t="s">
        <v>1047</v>
      </c>
      <c r="G396" s="312" t="s">
        <v>1430</v>
      </c>
      <c r="H396" s="122"/>
      <c r="I396" s="122" t="s">
        <v>1430</v>
      </c>
      <c r="J396" s="152" t="s">
        <v>1431</v>
      </c>
      <c r="K396" s="150" t="s">
        <v>1432</v>
      </c>
      <c r="L396" s="243">
        <v>4301020104.1079998</v>
      </c>
      <c r="M396" s="126" t="s">
        <v>1442</v>
      </c>
      <c r="N396" s="261">
        <f t="shared" si="6"/>
        <v>37452.75</v>
      </c>
      <c r="O396">
        <v>78651.5</v>
      </c>
      <c r="U396">
        <v>2260</v>
      </c>
      <c r="AA396">
        <v>37452.75</v>
      </c>
      <c r="AE396">
        <v>4654</v>
      </c>
      <c r="AW396">
        <v>100215</v>
      </c>
      <c r="BJ396">
        <v>467065</v>
      </c>
      <c r="BL396">
        <v>358047.36</v>
      </c>
      <c r="BP396">
        <v>2446.5</v>
      </c>
    </row>
    <row r="397" spans="1:68" ht="26.25">
      <c r="A397" s="121">
        <v>4</v>
      </c>
      <c r="B397" s="122" t="s">
        <v>913</v>
      </c>
      <c r="C397" s="123" t="s">
        <v>915</v>
      </c>
      <c r="D397" s="123">
        <v>4.0999999999999996</v>
      </c>
      <c r="E397" s="124" t="s">
        <v>1073</v>
      </c>
      <c r="F397" s="122" t="s">
        <v>1047</v>
      </c>
      <c r="G397" s="312" t="s">
        <v>1430</v>
      </c>
      <c r="H397" s="122"/>
      <c r="I397" s="122" t="s">
        <v>1430</v>
      </c>
      <c r="J397" s="152" t="s">
        <v>1434</v>
      </c>
      <c r="K397" s="150" t="s">
        <v>1435</v>
      </c>
      <c r="L397" s="243">
        <v>4301020104.1090002</v>
      </c>
      <c r="M397" s="126" t="s">
        <v>1443</v>
      </c>
      <c r="N397" s="261">
        <f t="shared" si="6"/>
        <v>75616</v>
      </c>
      <c r="O397">
        <v>319423.75</v>
      </c>
      <c r="AA397">
        <v>75616</v>
      </c>
      <c r="AD397">
        <v>27377</v>
      </c>
      <c r="AE397">
        <v>6077.16</v>
      </c>
      <c r="AW397">
        <v>27010</v>
      </c>
      <c r="BJ397">
        <v>143426.01999999999</v>
      </c>
      <c r="BL397">
        <v>542670.63</v>
      </c>
    </row>
    <row r="398" spans="1:68" ht="26.25">
      <c r="A398" s="121">
        <v>4</v>
      </c>
      <c r="B398" s="122" t="s">
        <v>913</v>
      </c>
      <c r="C398" s="123" t="s">
        <v>915</v>
      </c>
      <c r="D398" s="123">
        <v>4.0999999999999996</v>
      </c>
      <c r="E398" s="124" t="s">
        <v>952</v>
      </c>
      <c r="F398" s="122" t="s">
        <v>1047</v>
      </c>
      <c r="G398" s="312" t="s">
        <v>1430</v>
      </c>
      <c r="H398" s="122"/>
      <c r="I398" s="122" t="s">
        <v>1430</v>
      </c>
      <c r="J398" s="152" t="s">
        <v>1434</v>
      </c>
      <c r="K398" s="150" t="s">
        <v>1432</v>
      </c>
      <c r="L398" s="243">
        <v>4301020104.1099997</v>
      </c>
      <c r="M398" s="126" t="s">
        <v>1444</v>
      </c>
      <c r="N398" s="261">
        <f t="shared" si="6"/>
        <v>0</v>
      </c>
      <c r="T398">
        <v>-166</v>
      </c>
      <c r="AS398">
        <v>-30</v>
      </c>
      <c r="AW398">
        <v>-4728.3599999999997</v>
      </c>
      <c r="BL398">
        <v>-1034.72</v>
      </c>
    </row>
    <row r="399" spans="1:68" ht="26.25">
      <c r="A399" s="121">
        <v>4</v>
      </c>
      <c r="B399" s="122" t="s">
        <v>913</v>
      </c>
      <c r="C399" s="123" t="s">
        <v>915</v>
      </c>
      <c r="D399" s="123">
        <v>4.0999999999999996</v>
      </c>
      <c r="E399" s="124" t="s">
        <v>1073</v>
      </c>
      <c r="F399" s="122" t="s">
        <v>1047</v>
      </c>
      <c r="G399" s="312" t="s">
        <v>1430</v>
      </c>
      <c r="H399" s="122"/>
      <c r="I399" s="122" t="s">
        <v>1430</v>
      </c>
      <c r="J399" s="152" t="s">
        <v>1434</v>
      </c>
      <c r="K399" s="150" t="s">
        <v>1435</v>
      </c>
      <c r="L399" s="243">
        <v>4301020104.1110001</v>
      </c>
      <c r="M399" s="126" t="s">
        <v>1445</v>
      </c>
      <c r="N399" s="261">
        <f t="shared" si="6"/>
        <v>9093.9699999999993</v>
      </c>
      <c r="O399">
        <v>18554.93</v>
      </c>
      <c r="AA399">
        <v>9093.9699999999993</v>
      </c>
      <c r="AW399">
        <v>2803.96</v>
      </c>
      <c r="BJ399">
        <v>17811.650000000001</v>
      </c>
      <c r="BL399">
        <v>24917.06</v>
      </c>
    </row>
    <row r="400" spans="1:68" ht="26.25">
      <c r="A400" s="121">
        <v>4</v>
      </c>
      <c r="B400" s="122" t="s">
        <v>913</v>
      </c>
      <c r="C400" s="123" t="s">
        <v>915</v>
      </c>
      <c r="D400" s="123">
        <v>4.0999999999999996</v>
      </c>
      <c r="E400" s="124" t="s">
        <v>1073</v>
      </c>
      <c r="F400" s="122" t="s">
        <v>1022</v>
      </c>
      <c r="G400" s="312" t="s">
        <v>1420</v>
      </c>
      <c r="H400" s="122"/>
      <c r="I400" s="122" t="s">
        <v>1420</v>
      </c>
      <c r="J400" s="151" t="s">
        <v>1446</v>
      </c>
      <c r="K400" s="150" t="s">
        <v>1447</v>
      </c>
      <c r="L400" s="243">
        <v>4301020104.401</v>
      </c>
      <c r="M400" s="126" t="s">
        <v>1448</v>
      </c>
      <c r="N400" s="261">
        <f t="shared" si="6"/>
        <v>61488532.549999997</v>
      </c>
      <c r="O400">
        <v>73394255</v>
      </c>
      <c r="P400">
        <v>1977211.75</v>
      </c>
      <c r="Q400">
        <v>3305859</v>
      </c>
      <c r="R400">
        <v>4217192</v>
      </c>
      <c r="S400">
        <v>10132322</v>
      </c>
      <c r="T400">
        <v>12407338</v>
      </c>
      <c r="U400">
        <v>6822948.5</v>
      </c>
      <c r="V400">
        <v>7979201</v>
      </c>
      <c r="W400">
        <v>2776509.5</v>
      </c>
      <c r="X400">
        <v>1981574</v>
      </c>
      <c r="Y400">
        <v>3853635.02</v>
      </c>
      <c r="Z400">
        <v>1464242</v>
      </c>
      <c r="AA400">
        <v>61488532.549999997</v>
      </c>
      <c r="AB400">
        <v>2992140.75</v>
      </c>
      <c r="AC400">
        <v>4751598.8499999996</v>
      </c>
      <c r="AD400">
        <v>6461221</v>
      </c>
      <c r="AE400">
        <v>10607032.1</v>
      </c>
      <c r="AF400">
        <v>4483697</v>
      </c>
      <c r="AG400">
        <v>1542542.25</v>
      </c>
      <c r="AH400">
        <v>796116.02</v>
      </c>
      <c r="AI400">
        <v>201802287.40000001</v>
      </c>
      <c r="AJ400">
        <v>13126662</v>
      </c>
      <c r="AK400">
        <v>7338406</v>
      </c>
      <c r="AL400">
        <v>7650058</v>
      </c>
      <c r="AM400">
        <v>6733168.5499999998</v>
      </c>
      <c r="AN400">
        <v>5284468.2</v>
      </c>
      <c r="AO400">
        <v>10031267.75</v>
      </c>
      <c r="AP400">
        <v>7101371.25</v>
      </c>
      <c r="AQ400">
        <v>3763163.25</v>
      </c>
      <c r="AR400">
        <v>7043368.6500000004</v>
      </c>
      <c r="AS400">
        <v>10830580.59</v>
      </c>
      <c r="AT400">
        <v>3714051.25</v>
      </c>
      <c r="AU400">
        <v>1712906</v>
      </c>
      <c r="AV400">
        <v>1075573</v>
      </c>
      <c r="AW400">
        <v>89969649.829999998</v>
      </c>
      <c r="AX400">
        <v>3089525.22</v>
      </c>
      <c r="AY400">
        <v>2669812.88</v>
      </c>
      <c r="AZ400">
        <v>22140526</v>
      </c>
      <c r="BA400">
        <v>5654993.3099999996</v>
      </c>
      <c r="BB400">
        <v>6565739.5</v>
      </c>
      <c r="BC400">
        <v>5689487.25</v>
      </c>
      <c r="BD400">
        <v>20745617.539999999</v>
      </c>
      <c r="BE400">
        <v>1969242.67</v>
      </c>
      <c r="BF400">
        <v>2405330.2599999998</v>
      </c>
      <c r="BG400">
        <v>1148793.5</v>
      </c>
      <c r="BH400">
        <v>1202632.67</v>
      </c>
      <c r="BI400">
        <v>71178957.349999994</v>
      </c>
      <c r="BJ400">
        <v>23164511</v>
      </c>
      <c r="BK400">
        <v>3741164.57</v>
      </c>
      <c r="BL400">
        <v>20470098.620000001</v>
      </c>
      <c r="BM400">
        <v>4452609.42</v>
      </c>
      <c r="BN400">
        <v>4487435.88</v>
      </c>
      <c r="BO400">
        <v>5523558.46</v>
      </c>
      <c r="BP400">
        <v>2121523.25</v>
      </c>
    </row>
    <row r="401" spans="1:68" ht="26.25">
      <c r="A401" s="121">
        <v>4</v>
      </c>
      <c r="B401" s="122" t="s">
        <v>913</v>
      </c>
      <c r="C401" s="123" t="s">
        <v>915</v>
      </c>
      <c r="D401" s="123">
        <v>4.0999999999999996</v>
      </c>
      <c r="E401" s="124" t="s">
        <v>1073</v>
      </c>
      <c r="F401" s="122" t="s">
        <v>1024</v>
      </c>
      <c r="G401" s="312" t="s">
        <v>1420</v>
      </c>
      <c r="H401" s="122"/>
      <c r="I401" s="122" t="s">
        <v>1420</v>
      </c>
      <c r="J401" s="151" t="s">
        <v>1449</v>
      </c>
      <c r="K401" s="150" t="s">
        <v>1450</v>
      </c>
      <c r="L401" s="243">
        <v>4301020104.4020004</v>
      </c>
      <c r="M401" s="126" t="s">
        <v>1451</v>
      </c>
      <c r="N401" s="261">
        <f t="shared" si="6"/>
        <v>48831334.5</v>
      </c>
      <c r="O401">
        <v>51972000.68</v>
      </c>
      <c r="P401">
        <v>450060.16</v>
      </c>
      <c r="Q401">
        <v>1390473</v>
      </c>
      <c r="R401">
        <v>1607198.5</v>
      </c>
      <c r="S401">
        <v>4378429</v>
      </c>
      <c r="T401">
        <v>5471359</v>
      </c>
      <c r="U401">
        <v>1699996.5</v>
      </c>
      <c r="V401">
        <v>406437.5</v>
      </c>
      <c r="W401">
        <v>707160.12</v>
      </c>
      <c r="X401">
        <v>481527</v>
      </c>
      <c r="Y401">
        <v>1025337.36</v>
      </c>
      <c r="Z401">
        <v>247101.63</v>
      </c>
      <c r="AA401">
        <v>48831334.5</v>
      </c>
      <c r="AB401">
        <v>693795.5</v>
      </c>
      <c r="AC401">
        <v>779110.75</v>
      </c>
      <c r="AD401">
        <v>1071945.46</v>
      </c>
      <c r="AE401">
        <v>2311516.2999999998</v>
      </c>
      <c r="AF401">
        <v>1029728</v>
      </c>
      <c r="AG401">
        <v>325338.5</v>
      </c>
      <c r="AI401">
        <v>185069843.22999999</v>
      </c>
      <c r="AJ401">
        <v>1503260.74</v>
      </c>
      <c r="AK401">
        <v>3497117</v>
      </c>
      <c r="AL401">
        <v>3027054.07</v>
      </c>
      <c r="AM401">
        <v>3996181</v>
      </c>
      <c r="AN401">
        <v>1326608.42</v>
      </c>
      <c r="AO401">
        <v>6528970.0999999996</v>
      </c>
      <c r="AP401">
        <v>2377093.4</v>
      </c>
      <c r="AQ401">
        <v>2114472.85</v>
      </c>
      <c r="AR401">
        <v>3148215.25</v>
      </c>
      <c r="AS401">
        <v>5084067.93</v>
      </c>
      <c r="AT401">
        <v>1714828.33</v>
      </c>
      <c r="AU401">
        <v>643132</v>
      </c>
      <c r="AV401">
        <v>20787</v>
      </c>
      <c r="AW401">
        <v>55563642.460000001</v>
      </c>
      <c r="AX401">
        <v>2384001.81</v>
      </c>
      <c r="AY401">
        <v>650206.43999999994</v>
      </c>
      <c r="AZ401">
        <v>9500321.75</v>
      </c>
      <c r="BA401">
        <v>1717932.25</v>
      </c>
      <c r="BB401">
        <v>1894594</v>
      </c>
      <c r="BC401">
        <v>1988163.73</v>
      </c>
      <c r="BD401">
        <v>9363983.8200000003</v>
      </c>
      <c r="BE401">
        <v>513026.62</v>
      </c>
      <c r="BI401">
        <v>57401409.340000004</v>
      </c>
      <c r="BJ401">
        <v>4067187</v>
      </c>
      <c r="BK401">
        <v>1697376.5</v>
      </c>
      <c r="BL401">
        <v>6916755.3799999999</v>
      </c>
      <c r="BM401">
        <v>182039.25</v>
      </c>
      <c r="BN401">
        <v>1806843.5</v>
      </c>
      <c r="BO401">
        <v>2472783.2999999998</v>
      </c>
      <c r="BP401">
        <v>1269515.5</v>
      </c>
    </row>
    <row r="402" spans="1:68" ht="26.25">
      <c r="A402" s="121">
        <v>4</v>
      </c>
      <c r="B402" s="122" t="s">
        <v>913</v>
      </c>
      <c r="C402" s="123" t="s">
        <v>915</v>
      </c>
      <c r="D402" s="123">
        <v>4.0999999999999996</v>
      </c>
      <c r="E402" s="124" t="s">
        <v>952</v>
      </c>
      <c r="F402" s="122" t="s">
        <v>1024</v>
      </c>
      <c r="G402" s="312" t="s">
        <v>1420</v>
      </c>
      <c r="H402" s="122"/>
      <c r="I402" s="122" t="s">
        <v>1420</v>
      </c>
      <c r="J402" s="151" t="s">
        <v>1449</v>
      </c>
      <c r="K402" s="150" t="s">
        <v>1452</v>
      </c>
      <c r="L402" s="243">
        <v>4301020104.4049997</v>
      </c>
      <c r="M402" s="126" t="s">
        <v>1453</v>
      </c>
      <c r="N402" s="261">
        <f t="shared" si="6"/>
        <v>-1255973.92</v>
      </c>
      <c r="O402">
        <v>-698696.12</v>
      </c>
      <c r="P402">
        <v>-130768.96000000001</v>
      </c>
      <c r="Q402">
        <v>-83946.240000000005</v>
      </c>
      <c r="R402">
        <v>-170178.49</v>
      </c>
      <c r="S402">
        <v>-1042078.35</v>
      </c>
      <c r="T402">
        <v>-1410506.01</v>
      </c>
      <c r="U402">
        <v>-186609.68</v>
      </c>
      <c r="V402">
        <v>-31805.14</v>
      </c>
      <c r="W402">
        <v>-79562.039999999994</v>
      </c>
      <c r="X402">
        <v>-344492.45</v>
      </c>
      <c r="Y402">
        <v>-162982.70000000001</v>
      </c>
      <c r="Z402">
        <v>-73104.87</v>
      </c>
      <c r="AA402">
        <v>-1255973.92</v>
      </c>
      <c r="AC402">
        <v>-230046.26</v>
      </c>
      <c r="AD402">
        <v>-124241.26</v>
      </c>
      <c r="AE402">
        <v>-425727.11</v>
      </c>
      <c r="AF402">
        <v>-58870.58</v>
      </c>
      <c r="AG402">
        <v>-50042.080000000002</v>
      </c>
      <c r="AI402">
        <v>-572771.89</v>
      </c>
      <c r="AJ402">
        <v>-297199.15999999997</v>
      </c>
      <c r="AK402">
        <v>-400288.53</v>
      </c>
      <c r="AL402">
        <v>-1209911.72</v>
      </c>
      <c r="AM402">
        <v>-272068.11</v>
      </c>
      <c r="AN402">
        <v>-323158.92</v>
      </c>
      <c r="AO402">
        <v>-1170805.5900000001</v>
      </c>
      <c r="AP402">
        <v>-147755.22</v>
      </c>
      <c r="AQ402">
        <v>-337778.22</v>
      </c>
      <c r="AS402">
        <v>-752257.82</v>
      </c>
      <c r="AT402">
        <v>-114894.52</v>
      </c>
      <c r="AU402">
        <v>-104479.79</v>
      </c>
      <c r="AW402">
        <v>-9774489.3200000003</v>
      </c>
      <c r="AX402">
        <v>-166639.26</v>
      </c>
      <c r="AY402">
        <v>-36989.42</v>
      </c>
      <c r="AZ402">
        <v>-3435385.15</v>
      </c>
      <c r="BA402">
        <v>-174484.99</v>
      </c>
      <c r="BB402">
        <v>-23820.52</v>
      </c>
      <c r="BC402">
        <v>-4332.8</v>
      </c>
      <c r="BE402">
        <v>-17364.34</v>
      </c>
      <c r="BI402">
        <v>-6973779.8700000001</v>
      </c>
      <c r="BJ402">
        <v>-302199.39</v>
      </c>
      <c r="BK402">
        <v>-308432.59999999998</v>
      </c>
      <c r="BL402">
        <v>-1654443.76</v>
      </c>
      <c r="BM402">
        <v>-40363.339999999997</v>
      </c>
      <c r="BN402">
        <v>-178549.89</v>
      </c>
      <c r="BO402">
        <v>-244904.44</v>
      </c>
      <c r="BP402">
        <v>-200454.53</v>
      </c>
    </row>
    <row r="403" spans="1:68" ht="26.25">
      <c r="A403" s="121">
        <v>4</v>
      </c>
      <c r="B403" s="122" t="s">
        <v>913</v>
      </c>
      <c r="C403" s="123" t="s">
        <v>915</v>
      </c>
      <c r="D403" s="123">
        <v>4.0999999999999996</v>
      </c>
      <c r="E403" s="124" t="s">
        <v>1073</v>
      </c>
      <c r="F403" s="122" t="s">
        <v>1024</v>
      </c>
      <c r="G403" s="312" t="s">
        <v>1420</v>
      </c>
      <c r="H403" s="122"/>
      <c r="I403" s="122" t="s">
        <v>1420</v>
      </c>
      <c r="J403" s="151" t="s">
        <v>1449</v>
      </c>
      <c r="K403" s="150" t="s">
        <v>1452</v>
      </c>
      <c r="L403" s="243">
        <v>4301020104.4060001</v>
      </c>
      <c r="M403" s="126" t="s">
        <v>1454</v>
      </c>
      <c r="N403" s="261">
        <f t="shared" si="6"/>
        <v>1404636.66</v>
      </c>
      <c r="O403">
        <v>3233751.31</v>
      </c>
      <c r="P403">
        <v>34000.269999999997</v>
      </c>
      <c r="Q403">
        <v>145480.54999999999</v>
      </c>
      <c r="R403">
        <v>313460.09999999998</v>
      </c>
      <c r="S403">
        <v>292646.94</v>
      </c>
      <c r="T403">
        <v>325519.94</v>
      </c>
      <c r="U403">
        <v>234000.46</v>
      </c>
      <c r="V403">
        <v>86108.52</v>
      </c>
      <c r="W403">
        <v>210436.3</v>
      </c>
      <c r="X403">
        <v>894050.16</v>
      </c>
      <c r="Y403">
        <v>175321.39</v>
      </c>
      <c r="Z403">
        <v>8036.11</v>
      </c>
      <c r="AA403">
        <v>1404636.66</v>
      </c>
      <c r="AB403">
        <v>37843.81</v>
      </c>
      <c r="AC403">
        <v>178554.36</v>
      </c>
      <c r="AD403">
        <v>160324.29999999999</v>
      </c>
      <c r="AE403">
        <v>118341.39</v>
      </c>
      <c r="AF403">
        <v>23667.599999999999</v>
      </c>
      <c r="AG403">
        <v>26207.73</v>
      </c>
      <c r="AI403">
        <v>6871223.29</v>
      </c>
      <c r="AJ403">
        <v>96637.58</v>
      </c>
      <c r="AK403">
        <v>628712.29</v>
      </c>
      <c r="AL403">
        <v>98091.37</v>
      </c>
      <c r="AM403">
        <v>1233758.72</v>
      </c>
      <c r="AN403">
        <v>186533.83</v>
      </c>
      <c r="AO403">
        <v>1829623.32</v>
      </c>
      <c r="AP403">
        <v>68256.78</v>
      </c>
      <c r="AQ403">
        <v>260356.76</v>
      </c>
      <c r="AR403">
        <v>341782.76</v>
      </c>
      <c r="AS403">
        <v>1033173.58</v>
      </c>
      <c r="AT403">
        <v>290928.81</v>
      </c>
      <c r="AU403">
        <v>69544.61</v>
      </c>
      <c r="AW403">
        <v>11718153.82</v>
      </c>
      <c r="AX403">
        <v>319008.06</v>
      </c>
      <c r="AY403">
        <v>196511.3</v>
      </c>
      <c r="AZ403">
        <v>1294859.96</v>
      </c>
      <c r="BA403">
        <v>243466.98</v>
      </c>
      <c r="BB403">
        <v>121171.19</v>
      </c>
      <c r="BC403">
        <v>693115.28</v>
      </c>
      <c r="BD403">
        <v>5340722.97</v>
      </c>
      <c r="BE403">
        <v>69345.759999999995</v>
      </c>
      <c r="BI403">
        <v>10476726.300000001</v>
      </c>
      <c r="BJ403">
        <v>1936360.16</v>
      </c>
      <c r="BK403">
        <v>140315.9</v>
      </c>
      <c r="BL403">
        <v>1254747.8500000001</v>
      </c>
      <c r="BM403">
        <v>79051.31</v>
      </c>
      <c r="BN403">
        <v>434073.72</v>
      </c>
      <c r="BO403">
        <v>309480.03999999998</v>
      </c>
      <c r="BP403">
        <v>128020.19</v>
      </c>
    </row>
    <row r="404" spans="1:68" ht="26.25">
      <c r="A404" s="121">
        <v>4</v>
      </c>
      <c r="B404" s="122" t="s">
        <v>913</v>
      </c>
      <c r="C404" s="123" t="s">
        <v>915</v>
      </c>
      <c r="D404" s="123">
        <v>4.0999999999999996</v>
      </c>
      <c r="E404" s="124" t="s">
        <v>1073</v>
      </c>
      <c r="F404" s="122" t="s">
        <v>1056</v>
      </c>
      <c r="G404" s="312" t="s">
        <v>1410</v>
      </c>
      <c r="H404" s="122"/>
      <c r="I404" s="122" t="s">
        <v>1410</v>
      </c>
      <c r="J404" s="151" t="s">
        <v>1455</v>
      </c>
      <c r="K404" s="150" t="s">
        <v>1438</v>
      </c>
      <c r="L404" s="243">
        <v>4301020104.6020002</v>
      </c>
      <c r="M404" s="126" t="s">
        <v>1456</v>
      </c>
      <c r="N404" s="261">
        <f t="shared" si="6"/>
        <v>807395</v>
      </c>
      <c r="O404">
        <v>23647</v>
      </c>
      <c r="P404">
        <v>244795</v>
      </c>
      <c r="Q404">
        <v>758558</v>
      </c>
      <c r="R404">
        <v>995953</v>
      </c>
      <c r="S404">
        <v>1259334</v>
      </c>
      <c r="T404">
        <v>716117</v>
      </c>
      <c r="U404">
        <v>716598</v>
      </c>
      <c r="V404">
        <v>687282</v>
      </c>
      <c r="W404">
        <v>589097.5</v>
      </c>
      <c r="X404">
        <v>625804</v>
      </c>
      <c r="Y404">
        <v>506904</v>
      </c>
      <c r="Z404">
        <v>210852</v>
      </c>
      <c r="AA404">
        <v>807395</v>
      </c>
      <c r="AB404">
        <v>737861</v>
      </c>
      <c r="AC404">
        <v>540045.5</v>
      </c>
      <c r="AD404">
        <v>472378.25</v>
      </c>
      <c r="AE404">
        <v>1066461.25</v>
      </c>
      <c r="AF404">
        <v>1324286</v>
      </c>
      <c r="AG404">
        <v>339470</v>
      </c>
      <c r="AH404">
        <v>77436</v>
      </c>
      <c r="AI404">
        <v>155082</v>
      </c>
      <c r="AJ404">
        <v>968879</v>
      </c>
      <c r="AK404">
        <v>730528</v>
      </c>
      <c r="AL404">
        <v>1520840</v>
      </c>
      <c r="AM404">
        <v>1059140</v>
      </c>
      <c r="AN404">
        <v>533028.31999999995</v>
      </c>
      <c r="AO404">
        <v>643407</v>
      </c>
      <c r="AP404">
        <v>729374</v>
      </c>
      <c r="AQ404">
        <v>738691</v>
      </c>
      <c r="AR404">
        <v>678415.75</v>
      </c>
      <c r="AS404">
        <v>959858.15</v>
      </c>
      <c r="AT404">
        <v>826255.85</v>
      </c>
      <c r="AU404">
        <v>382704</v>
      </c>
      <c r="AV404">
        <v>379018</v>
      </c>
      <c r="AW404">
        <v>766813</v>
      </c>
      <c r="AX404">
        <v>873579</v>
      </c>
      <c r="AY404">
        <v>537296.46</v>
      </c>
      <c r="AZ404">
        <v>986539</v>
      </c>
      <c r="BA404">
        <v>786853</v>
      </c>
      <c r="BB404">
        <v>231350</v>
      </c>
      <c r="BC404">
        <v>712127</v>
      </c>
      <c r="BD404">
        <v>1231368.5</v>
      </c>
      <c r="BE404">
        <v>871783.77</v>
      </c>
      <c r="BF404">
        <v>539306</v>
      </c>
      <c r="BG404">
        <v>478397</v>
      </c>
      <c r="BH404">
        <v>420042.75</v>
      </c>
      <c r="BI404">
        <v>850363.25</v>
      </c>
      <c r="BJ404">
        <v>1077296</v>
      </c>
      <c r="BK404">
        <v>248658</v>
      </c>
      <c r="BL404">
        <v>1689847</v>
      </c>
      <c r="BM404">
        <v>108401.5</v>
      </c>
      <c r="BN404">
        <v>574275.81000000006</v>
      </c>
      <c r="BO404">
        <v>856479.22</v>
      </c>
      <c r="BP404">
        <v>351314</v>
      </c>
    </row>
    <row r="405" spans="1:68" ht="26.25">
      <c r="A405" s="121">
        <v>4</v>
      </c>
      <c r="B405" s="122" t="s">
        <v>913</v>
      </c>
      <c r="C405" s="123" t="s">
        <v>915</v>
      </c>
      <c r="D405" s="123">
        <v>4.0999999999999996</v>
      </c>
      <c r="E405" s="124" t="s">
        <v>1073</v>
      </c>
      <c r="F405" s="122" t="s">
        <v>1056</v>
      </c>
      <c r="G405" s="312" t="s">
        <v>1410</v>
      </c>
      <c r="H405" s="122"/>
      <c r="I405" s="122" t="s">
        <v>1410</v>
      </c>
      <c r="J405" s="151" t="s">
        <v>1457</v>
      </c>
      <c r="K405" s="150" t="s">
        <v>1440</v>
      </c>
      <c r="L405" s="243">
        <v>4301020104.6029997</v>
      </c>
      <c r="M405" s="126" t="s">
        <v>1458</v>
      </c>
      <c r="N405" s="261">
        <f t="shared" si="6"/>
        <v>9131338.25</v>
      </c>
      <c r="O405">
        <v>22281540.75</v>
      </c>
      <c r="P405">
        <v>64764</v>
      </c>
      <c r="Q405">
        <v>191202</v>
      </c>
      <c r="R405">
        <v>272185</v>
      </c>
      <c r="S405">
        <v>2052166</v>
      </c>
      <c r="T405">
        <v>441533</v>
      </c>
      <c r="U405">
        <v>263935</v>
      </c>
      <c r="V405">
        <v>178415</v>
      </c>
      <c r="W405">
        <v>178215</v>
      </c>
      <c r="X405">
        <v>16692</v>
      </c>
      <c r="Y405">
        <v>240634</v>
      </c>
      <c r="Z405">
        <v>82762</v>
      </c>
      <c r="AA405">
        <v>9131338.25</v>
      </c>
      <c r="AB405">
        <v>428909</v>
      </c>
      <c r="AC405">
        <v>162020.5</v>
      </c>
      <c r="AD405">
        <v>114636.5</v>
      </c>
      <c r="AE405">
        <v>394957</v>
      </c>
      <c r="AF405">
        <v>420925</v>
      </c>
      <c r="AG405">
        <v>222164.25</v>
      </c>
      <c r="AI405">
        <v>33235980</v>
      </c>
      <c r="AJ405">
        <v>87393</v>
      </c>
      <c r="AK405">
        <v>287540</v>
      </c>
      <c r="AL405">
        <v>512333</v>
      </c>
      <c r="AM405">
        <v>492899</v>
      </c>
      <c r="AN405">
        <v>167854.25</v>
      </c>
      <c r="AO405">
        <v>911380</v>
      </c>
      <c r="AP405">
        <v>126160</v>
      </c>
      <c r="AQ405">
        <v>277729</v>
      </c>
      <c r="AR405">
        <v>61227.75</v>
      </c>
      <c r="AS405">
        <v>1076040.1000000001</v>
      </c>
      <c r="AT405">
        <v>212836.45</v>
      </c>
      <c r="AU405">
        <v>108425</v>
      </c>
      <c r="AV405">
        <v>51917</v>
      </c>
      <c r="AW405">
        <v>19046814.550000001</v>
      </c>
      <c r="AX405">
        <v>453332</v>
      </c>
      <c r="AY405">
        <v>199963.49</v>
      </c>
      <c r="AZ405">
        <v>1549148.5</v>
      </c>
      <c r="BA405">
        <v>503189</v>
      </c>
      <c r="BB405">
        <v>198041</v>
      </c>
      <c r="BC405">
        <v>517579.5</v>
      </c>
      <c r="BD405">
        <v>2621816.5</v>
      </c>
      <c r="BE405">
        <v>530299.5</v>
      </c>
      <c r="BI405">
        <v>13865954.73</v>
      </c>
      <c r="BJ405">
        <v>770021</v>
      </c>
      <c r="BK405">
        <v>256148</v>
      </c>
      <c r="BL405">
        <v>886172.6</v>
      </c>
      <c r="BM405">
        <v>36865</v>
      </c>
      <c r="BN405">
        <v>450707.24</v>
      </c>
      <c r="BO405">
        <v>303355</v>
      </c>
      <c r="BP405">
        <v>212672.65</v>
      </c>
    </row>
    <row r="406" spans="1:68" ht="46.5">
      <c r="A406" s="121">
        <v>4</v>
      </c>
      <c r="B406" s="122" t="s">
        <v>913</v>
      </c>
      <c r="C406" s="123" t="s">
        <v>915</v>
      </c>
      <c r="D406" s="123">
        <v>4.0999999999999996</v>
      </c>
      <c r="E406" s="124" t="s">
        <v>1073</v>
      </c>
      <c r="F406" s="122" t="s">
        <v>1060</v>
      </c>
      <c r="G406" s="312" t="s">
        <v>1459</v>
      </c>
      <c r="H406" s="122"/>
      <c r="I406" s="122" t="s">
        <v>1459</v>
      </c>
      <c r="J406" s="151" t="s">
        <v>1460</v>
      </c>
      <c r="K406" s="150" t="s">
        <v>1461</v>
      </c>
      <c r="L406" s="243">
        <v>4301020104.8009996</v>
      </c>
      <c r="M406" s="126" t="s">
        <v>1462</v>
      </c>
      <c r="N406" s="261">
        <f t="shared" si="6"/>
        <v>6986672</v>
      </c>
      <c r="O406">
        <v>10394680.5</v>
      </c>
      <c r="P406">
        <v>281509</v>
      </c>
      <c r="Q406">
        <v>563928</v>
      </c>
      <c r="R406">
        <v>608645</v>
      </c>
      <c r="S406">
        <v>1641071.5</v>
      </c>
      <c r="T406">
        <v>1659140</v>
      </c>
      <c r="U406">
        <v>1121487.75</v>
      </c>
      <c r="V406">
        <v>1698760.5</v>
      </c>
      <c r="W406">
        <v>389468</v>
      </c>
      <c r="X406">
        <v>415229</v>
      </c>
      <c r="Y406">
        <v>248214.01</v>
      </c>
      <c r="Z406">
        <v>310309</v>
      </c>
      <c r="AA406">
        <v>6986672</v>
      </c>
      <c r="AB406">
        <v>295781.5</v>
      </c>
      <c r="AC406">
        <v>830991.83</v>
      </c>
      <c r="AD406">
        <v>833707.75</v>
      </c>
      <c r="AE406">
        <v>1090374.1499999999</v>
      </c>
      <c r="AF406">
        <v>489388</v>
      </c>
      <c r="AG406">
        <v>165791.39000000001</v>
      </c>
      <c r="AH406">
        <v>95892.5</v>
      </c>
      <c r="AI406">
        <v>26816163</v>
      </c>
      <c r="AJ406">
        <v>1298394.74</v>
      </c>
      <c r="AK406">
        <v>1297055</v>
      </c>
      <c r="AL406">
        <v>548445.25</v>
      </c>
      <c r="AM406">
        <v>731067</v>
      </c>
      <c r="AN406">
        <v>546848.82999999996</v>
      </c>
      <c r="AO406">
        <v>928214.53</v>
      </c>
      <c r="AP406">
        <v>868632</v>
      </c>
      <c r="AQ406">
        <v>495004.25</v>
      </c>
      <c r="AR406">
        <v>679102</v>
      </c>
      <c r="AS406">
        <v>1530716.31</v>
      </c>
      <c r="AT406">
        <v>468467</v>
      </c>
      <c r="AU406">
        <v>188263</v>
      </c>
      <c r="AV406">
        <v>117387</v>
      </c>
      <c r="AW406">
        <v>11703083.25</v>
      </c>
      <c r="AX406">
        <v>348996.3</v>
      </c>
      <c r="AY406">
        <v>393243.55</v>
      </c>
      <c r="AZ406">
        <v>2555484.25</v>
      </c>
      <c r="BA406">
        <v>576884.59</v>
      </c>
      <c r="BB406">
        <v>489684.39</v>
      </c>
      <c r="BC406">
        <v>538480.07999999996</v>
      </c>
      <c r="BD406">
        <v>2921766.9</v>
      </c>
      <c r="BE406">
        <v>190809.25</v>
      </c>
      <c r="BF406">
        <v>429110.51</v>
      </c>
      <c r="BG406">
        <v>156853</v>
      </c>
      <c r="BH406">
        <v>148270.75</v>
      </c>
      <c r="BI406">
        <v>8523451.75</v>
      </c>
      <c r="BJ406">
        <v>2837641.63</v>
      </c>
      <c r="BK406">
        <v>382365.07</v>
      </c>
      <c r="BL406">
        <v>2227965.86</v>
      </c>
      <c r="BM406">
        <v>396261.5</v>
      </c>
      <c r="BN406">
        <v>816627.85</v>
      </c>
      <c r="BO406">
        <v>880888.24</v>
      </c>
      <c r="BP406">
        <v>105447.25</v>
      </c>
    </row>
    <row r="407" spans="1:68" ht="46.5">
      <c r="A407" s="121">
        <v>4</v>
      </c>
      <c r="B407" s="122" t="s">
        <v>913</v>
      </c>
      <c r="C407" s="123" t="s">
        <v>915</v>
      </c>
      <c r="D407" s="123">
        <v>4.0999999999999996</v>
      </c>
      <c r="E407" s="124" t="s">
        <v>1073</v>
      </c>
      <c r="F407" s="122" t="s">
        <v>1060</v>
      </c>
      <c r="G407" s="312" t="s">
        <v>1459</v>
      </c>
      <c r="H407" s="122"/>
      <c r="I407" s="122" t="s">
        <v>1459</v>
      </c>
      <c r="J407" s="151" t="s">
        <v>1463</v>
      </c>
      <c r="K407" s="150" t="s">
        <v>1464</v>
      </c>
      <c r="L407" s="243">
        <v>4301020104.802</v>
      </c>
      <c r="M407" s="126" t="s">
        <v>1465</v>
      </c>
      <c r="N407" s="261">
        <f t="shared" si="6"/>
        <v>4958044.46</v>
      </c>
      <c r="O407">
        <v>6346802</v>
      </c>
      <c r="P407">
        <v>12710.47</v>
      </c>
      <c r="Q407">
        <v>93680</v>
      </c>
      <c r="R407">
        <v>209547.25</v>
      </c>
      <c r="S407">
        <v>1017424</v>
      </c>
      <c r="T407">
        <v>1193264.9099999999</v>
      </c>
      <c r="U407">
        <v>238485.07</v>
      </c>
      <c r="V407">
        <v>156414.01</v>
      </c>
      <c r="W407">
        <v>106442.75</v>
      </c>
      <c r="X407">
        <v>182702</v>
      </c>
      <c r="Y407">
        <v>19780.5</v>
      </c>
      <c r="Z407">
        <v>23034.45</v>
      </c>
      <c r="AA407">
        <v>4958044.46</v>
      </c>
      <c r="AB407">
        <v>58245.71</v>
      </c>
      <c r="AC407">
        <v>198247.99</v>
      </c>
      <c r="AD407">
        <v>137290.75</v>
      </c>
      <c r="AE407">
        <v>90148.09</v>
      </c>
      <c r="AF407">
        <v>115069.86</v>
      </c>
      <c r="AG407">
        <v>19846.5</v>
      </c>
      <c r="AI407">
        <v>14874540.119999999</v>
      </c>
      <c r="AJ407">
        <v>230412.7</v>
      </c>
      <c r="AK407">
        <v>1530586</v>
      </c>
      <c r="AL407">
        <v>418734.53</v>
      </c>
      <c r="AM407">
        <v>366216</v>
      </c>
      <c r="AN407">
        <v>40293.75</v>
      </c>
      <c r="AO407">
        <v>589130.5</v>
      </c>
      <c r="AP407">
        <v>282558.31</v>
      </c>
      <c r="AQ407">
        <v>94358.5</v>
      </c>
      <c r="AR407">
        <v>306964.25</v>
      </c>
      <c r="AS407">
        <v>1019775.22</v>
      </c>
      <c r="AT407">
        <v>259850</v>
      </c>
      <c r="AU407">
        <v>11521</v>
      </c>
      <c r="AV407">
        <v>3300</v>
      </c>
      <c r="AW407">
        <v>6218845.2000000002</v>
      </c>
      <c r="AX407">
        <v>202695</v>
      </c>
      <c r="AY407">
        <v>93429.3</v>
      </c>
      <c r="AZ407">
        <v>799070.25</v>
      </c>
      <c r="BA407">
        <v>76657.5</v>
      </c>
      <c r="BB407">
        <v>109950</v>
      </c>
      <c r="BC407">
        <v>510867</v>
      </c>
      <c r="BD407">
        <v>2519767.75</v>
      </c>
      <c r="BE407">
        <v>42093</v>
      </c>
      <c r="BI407">
        <v>5486636</v>
      </c>
      <c r="BJ407">
        <v>316099.39</v>
      </c>
      <c r="BK407">
        <v>165319.5</v>
      </c>
      <c r="BL407">
        <v>738042.97</v>
      </c>
      <c r="BM407">
        <v>2881.5</v>
      </c>
      <c r="BN407">
        <v>120965.88</v>
      </c>
      <c r="BO407">
        <v>199734.15</v>
      </c>
      <c r="BP407">
        <v>27526.75</v>
      </c>
    </row>
    <row r="408" spans="1:68" ht="46.5">
      <c r="A408" s="121">
        <v>4</v>
      </c>
      <c r="B408" s="122" t="s">
        <v>913</v>
      </c>
      <c r="C408" s="123" t="s">
        <v>915</v>
      </c>
      <c r="D408" s="123">
        <v>4.0999999999999996</v>
      </c>
      <c r="E408" s="124" t="s">
        <v>952</v>
      </c>
      <c r="F408" s="122" t="s">
        <v>1060</v>
      </c>
      <c r="G408" s="312" t="s">
        <v>1459</v>
      </c>
      <c r="H408" s="122"/>
      <c r="I408" s="122" t="s">
        <v>1459</v>
      </c>
      <c r="J408" s="151" t="s">
        <v>1463</v>
      </c>
      <c r="K408" s="150" t="s">
        <v>1466</v>
      </c>
      <c r="L408" s="243">
        <v>4301020104.8030005</v>
      </c>
      <c r="M408" s="126" t="s">
        <v>1467</v>
      </c>
      <c r="N408" s="261">
        <f t="shared" si="6"/>
        <v>-617199.88</v>
      </c>
      <c r="O408">
        <v>-194762.79</v>
      </c>
      <c r="P408">
        <v>-1674.11</v>
      </c>
      <c r="Q408">
        <v>-9028.48</v>
      </c>
      <c r="R408">
        <v>-28005.82</v>
      </c>
      <c r="S408">
        <v>-124417.67</v>
      </c>
      <c r="T408">
        <v>-459984.96</v>
      </c>
      <c r="U408">
        <v>-45557.16</v>
      </c>
      <c r="V408">
        <v>-12969.11</v>
      </c>
      <c r="W408">
        <v>-2987.28</v>
      </c>
      <c r="X408">
        <v>-15279.81</v>
      </c>
      <c r="Y408">
        <v>-1705.2</v>
      </c>
      <c r="Z408">
        <v>-4970.37</v>
      </c>
      <c r="AA408">
        <v>-617199.88</v>
      </c>
      <c r="AB408">
        <v>-6425.12</v>
      </c>
      <c r="AC408">
        <v>-52157.53</v>
      </c>
      <c r="AD408">
        <v>-3509.72</v>
      </c>
      <c r="AE408">
        <v>-35633.69</v>
      </c>
      <c r="AF408">
        <v>-7223.74</v>
      </c>
      <c r="AG408">
        <v>-8599.4</v>
      </c>
      <c r="AI408">
        <v>-2441765.73</v>
      </c>
      <c r="AJ408">
        <v>-24823.3</v>
      </c>
      <c r="AK408">
        <v>-704719.75</v>
      </c>
      <c r="AL408">
        <v>-43533.32</v>
      </c>
      <c r="AM408">
        <v>-26974.03</v>
      </c>
      <c r="AN408">
        <v>-7263.53</v>
      </c>
      <c r="AO408">
        <v>-101485.3</v>
      </c>
      <c r="AP408">
        <v>-79778.28</v>
      </c>
      <c r="AQ408">
        <v>-4355.6899999999996</v>
      </c>
      <c r="AS408">
        <v>-123073.38</v>
      </c>
      <c r="AT408">
        <v>-16758.759999999998</v>
      </c>
      <c r="AV408">
        <v>-113</v>
      </c>
      <c r="AW408">
        <v>-785444.21</v>
      </c>
      <c r="AX408">
        <v>-13877.38</v>
      </c>
      <c r="AY408">
        <v>-11006.33</v>
      </c>
      <c r="AZ408">
        <v>-490906.44</v>
      </c>
      <c r="BA408">
        <v>-10655.51</v>
      </c>
      <c r="BB408">
        <v>-7385.84</v>
      </c>
      <c r="BC408">
        <v>-17187.03</v>
      </c>
      <c r="BD408">
        <v>-53447.27</v>
      </c>
      <c r="BE408">
        <v>-2795.56</v>
      </c>
      <c r="BI408">
        <v>-455013.49</v>
      </c>
      <c r="BJ408">
        <v>-26751.21</v>
      </c>
      <c r="BK408">
        <v>-28359.119999999999</v>
      </c>
      <c r="BL408">
        <v>-178746.19</v>
      </c>
      <c r="BM408">
        <v>-876</v>
      </c>
      <c r="BN408">
        <v>-11734.51</v>
      </c>
      <c r="BO408">
        <v>-27229.66</v>
      </c>
    </row>
    <row r="409" spans="1:68" ht="46.5">
      <c r="A409" s="121">
        <v>4</v>
      </c>
      <c r="B409" s="122" t="s">
        <v>913</v>
      </c>
      <c r="C409" s="123" t="s">
        <v>915</v>
      </c>
      <c r="D409" s="123">
        <v>4.0999999999999996</v>
      </c>
      <c r="E409" s="124" t="s">
        <v>1073</v>
      </c>
      <c r="F409" s="122" t="s">
        <v>1060</v>
      </c>
      <c r="G409" s="312" t="s">
        <v>1459</v>
      </c>
      <c r="H409" s="122"/>
      <c r="I409" s="122" t="s">
        <v>1459</v>
      </c>
      <c r="J409" s="151" t="s">
        <v>1463</v>
      </c>
      <c r="K409" s="150" t="s">
        <v>1466</v>
      </c>
      <c r="L409" s="243">
        <v>4301020104.8039999</v>
      </c>
      <c r="M409" s="126" t="s">
        <v>1468</v>
      </c>
      <c r="N409" s="261">
        <f t="shared" si="6"/>
        <v>835390.62</v>
      </c>
      <c r="O409">
        <v>661167.32999999996</v>
      </c>
      <c r="P409">
        <v>335.23</v>
      </c>
      <c r="Q409">
        <v>20617.05</v>
      </c>
      <c r="R409">
        <v>43831</v>
      </c>
      <c r="S409">
        <v>31040.1</v>
      </c>
      <c r="T409">
        <v>73291.899999999994</v>
      </c>
      <c r="U409">
        <v>44525.65</v>
      </c>
      <c r="V409">
        <v>31723.11</v>
      </c>
      <c r="W409">
        <v>29212.6</v>
      </c>
      <c r="X409">
        <v>5949.94</v>
      </c>
      <c r="Y409">
        <v>18087.98</v>
      </c>
      <c r="Z409">
        <v>2465.4299999999998</v>
      </c>
      <c r="AA409">
        <v>835390.62</v>
      </c>
      <c r="AB409">
        <v>27823.97</v>
      </c>
      <c r="AC409">
        <v>31574.28</v>
      </c>
      <c r="AD409">
        <v>5408.56</v>
      </c>
      <c r="AE409">
        <v>28475.08</v>
      </c>
      <c r="AF409">
        <v>6493.38</v>
      </c>
      <c r="AG409">
        <v>1233.53</v>
      </c>
      <c r="AI409">
        <v>5325251.3</v>
      </c>
      <c r="AJ409">
        <v>15258.2</v>
      </c>
      <c r="AK409">
        <v>141288.67000000001</v>
      </c>
      <c r="AL409">
        <v>42151.53</v>
      </c>
      <c r="AM409">
        <v>105795.57</v>
      </c>
      <c r="AN409">
        <v>28171.200000000001</v>
      </c>
      <c r="AO409">
        <v>117280.31</v>
      </c>
      <c r="AP409">
        <v>18854.64</v>
      </c>
      <c r="AQ409">
        <v>23068.63</v>
      </c>
      <c r="AS409">
        <v>76220.98</v>
      </c>
      <c r="AT409">
        <v>32513.47</v>
      </c>
      <c r="AU409">
        <v>11482.21</v>
      </c>
      <c r="AV409">
        <v>2923.6</v>
      </c>
      <c r="AW409">
        <v>1152447.94</v>
      </c>
      <c r="AX409">
        <v>36839.040000000001</v>
      </c>
      <c r="AY409">
        <v>36393.980000000003</v>
      </c>
      <c r="AZ409">
        <v>145592.68</v>
      </c>
      <c r="BA409">
        <v>20020.64</v>
      </c>
      <c r="BB409">
        <v>42642.74</v>
      </c>
      <c r="BC409">
        <v>312.01</v>
      </c>
      <c r="BE409">
        <v>1947.86</v>
      </c>
      <c r="BI409">
        <v>1163642.46</v>
      </c>
      <c r="BJ409">
        <v>145023.84</v>
      </c>
      <c r="BK409">
        <v>48444.46</v>
      </c>
      <c r="BL409">
        <v>42755.01</v>
      </c>
      <c r="BM409">
        <v>3256.23</v>
      </c>
      <c r="BN409">
        <v>7464.94</v>
      </c>
      <c r="BO409">
        <v>5551.71</v>
      </c>
      <c r="BP409">
        <v>3756.88</v>
      </c>
    </row>
    <row r="410" spans="1:68" ht="46.5">
      <c r="A410" s="121">
        <v>4</v>
      </c>
      <c r="B410" s="122" t="s">
        <v>913</v>
      </c>
      <c r="C410" s="123" t="s">
        <v>915</v>
      </c>
      <c r="D410" s="123">
        <v>4.0999999999999996</v>
      </c>
      <c r="E410" s="124" t="s">
        <v>1073</v>
      </c>
      <c r="F410" s="122" t="s">
        <v>1060</v>
      </c>
      <c r="G410" s="312" t="s">
        <v>1459</v>
      </c>
      <c r="H410" s="122"/>
      <c r="I410" s="122" t="s">
        <v>1459</v>
      </c>
      <c r="J410" s="151" t="s">
        <v>1460</v>
      </c>
      <c r="K410" s="150" t="s">
        <v>1461</v>
      </c>
      <c r="L410" s="243">
        <v>4301020104.8050003</v>
      </c>
      <c r="M410" s="126" t="s">
        <v>1469</v>
      </c>
      <c r="N410" s="261">
        <f t="shared" si="6"/>
        <v>959003.25</v>
      </c>
      <c r="O410">
        <v>1126060.5</v>
      </c>
      <c r="P410">
        <v>6831</v>
      </c>
      <c r="Q410">
        <v>25585</v>
      </c>
      <c r="R410">
        <v>60955</v>
      </c>
      <c r="S410">
        <v>103576.8</v>
      </c>
      <c r="U410">
        <v>39477.5</v>
      </c>
      <c r="V410">
        <v>15285</v>
      </c>
      <c r="W410">
        <v>61651</v>
      </c>
      <c r="X410">
        <v>60122</v>
      </c>
      <c r="Y410">
        <v>251007.82</v>
      </c>
      <c r="AA410">
        <v>959003.25</v>
      </c>
      <c r="AE410">
        <v>176253.25</v>
      </c>
      <c r="AF410">
        <v>123823</v>
      </c>
      <c r="AI410">
        <v>1101524.5</v>
      </c>
      <c r="AJ410">
        <v>114506.58</v>
      </c>
      <c r="AK410">
        <v>136388</v>
      </c>
      <c r="AL410">
        <v>53374</v>
      </c>
      <c r="AM410">
        <v>78511.34</v>
      </c>
      <c r="AO410">
        <v>199288.75</v>
      </c>
      <c r="AP410">
        <v>144131</v>
      </c>
      <c r="AQ410">
        <v>50224.5</v>
      </c>
      <c r="AR410">
        <v>49839.75</v>
      </c>
      <c r="AS410">
        <v>286449.31</v>
      </c>
      <c r="AT410">
        <v>42708</v>
      </c>
      <c r="AW410">
        <v>862871</v>
      </c>
      <c r="BC410">
        <v>39729.5</v>
      </c>
      <c r="BD410">
        <v>81077.149999999994</v>
      </c>
      <c r="BH410">
        <v>74441.5</v>
      </c>
      <c r="BI410">
        <v>967051</v>
      </c>
      <c r="BK410">
        <v>59847.5</v>
      </c>
      <c r="BN410">
        <v>118523.29</v>
      </c>
    </row>
    <row r="411" spans="1:68" ht="46.5">
      <c r="A411" s="121">
        <v>4</v>
      </c>
      <c r="B411" s="122" t="s">
        <v>913</v>
      </c>
      <c r="C411" s="123" t="s">
        <v>915</v>
      </c>
      <c r="D411" s="123">
        <v>4.0999999999999996</v>
      </c>
      <c r="E411" s="124" t="s">
        <v>1073</v>
      </c>
      <c r="F411" s="122" t="s">
        <v>1060</v>
      </c>
      <c r="G411" s="312" t="s">
        <v>1459</v>
      </c>
      <c r="H411" s="122"/>
      <c r="I411" s="122" t="s">
        <v>1459</v>
      </c>
      <c r="J411" s="151" t="s">
        <v>1463</v>
      </c>
      <c r="K411" s="150" t="s">
        <v>1464</v>
      </c>
      <c r="L411" s="243">
        <v>4301020104.8059998</v>
      </c>
      <c r="M411" s="126" t="s">
        <v>1470</v>
      </c>
      <c r="N411" s="261">
        <f t="shared" si="6"/>
        <v>1459208.25</v>
      </c>
      <c r="O411">
        <v>502919.52</v>
      </c>
      <c r="Q411">
        <v>13514</v>
      </c>
      <c r="R411">
        <v>47399</v>
      </c>
      <c r="S411">
        <v>40753</v>
      </c>
      <c r="V411">
        <v>31472</v>
      </c>
      <c r="W411">
        <v>11572.25</v>
      </c>
      <c r="X411">
        <v>13516.65</v>
      </c>
      <c r="Y411">
        <v>331558.65000000002</v>
      </c>
      <c r="AA411">
        <v>1459208.25</v>
      </c>
      <c r="AE411">
        <v>38877.699999999997</v>
      </c>
      <c r="AF411">
        <v>11535</v>
      </c>
      <c r="AI411">
        <v>2466788.35</v>
      </c>
      <c r="AJ411">
        <v>13829.09</v>
      </c>
      <c r="AK411">
        <v>234810</v>
      </c>
      <c r="AL411">
        <v>88200</v>
      </c>
      <c r="AM411">
        <v>208387.5</v>
      </c>
      <c r="AO411">
        <v>455308</v>
      </c>
      <c r="AP411">
        <v>51292.23</v>
      </c>
      <c r="AQ411">
        <v>62945</v>
      </c>
      <c r="AR411">
        <v>31286.5</v>
      </c>
      <c r="AS411">
        <v>393730.49</v>
      </c>
      <c r="AT411">
        <v>10719</v>
      </c>
      <c r="AW411">
        <v>1366384.25</v>
      </c>
      <c r="AX411">
        <v>49561</v>
      </c>
      <c r="BC411">
        <v>6548.75</v>
      </c>
      <c r="BD411">
        <v>561425.49</v>
      </c>
      <c r="BI411">
        <v>855804.81</v>
      </c>
    </row>
    <row r="412" spans="1:68" ht="46.5">
      <c r="A412" s="121">
        <v>4</v>
      </c>
      <c r="B412" s="122" t="s">
        <v>913</v>
      </c>
      <c r="C412" s="123" t="s">
        <v>915</v>
      </c>
      <c r="D412" s="123">
        <v>4.0999999999999996</v>
      </c>
      <c r="E412" s="124" t="s">
        <v>952</v>
      </c>
      <c r="F412" s="122" t="s">
        <v>1060</v>
      </c>
      <c r="G412" s="312" t="s">
        <v>1459</v>
      </c>
      <c r="H412" s="122"/>
      <c r="I412" s="122" t="s">
        <v>1459</v>
      </c>
      <c r="J412" s="151" t="s">
        <v>1463</v>
      </c>
      <c r="K412" s="150" t="s">
        <v>1466</v>
      </c>
      <c r="L412" s="243">
        <v>4301020104.8070002</v>
      </c>
      <c r="M412" s="126" t="s">
        <v>1471</v>
      </c>
      <c r="N412" s="261">
        <f t="shared" si="6"/>
        <v>-26779.09</v>
      </c>
      <c r="O412">
        <v>-6343.34</v>
      </c>
      <c r="Q412">
        <v>-676.19</v>
      </c>
      <c r="R412">
        <v>-2055.52</v>
      </c>
      <c r="S412">
        <v>-12824.08</v>
      </c>
      <c r="Y412">
        <v>-13336.02</v>
      </c>
      <c r="AA412">
        <v>-26779.09</v>
      </c>
      <c r="AE412">
        <v>-30435.54</v>
      </c>
      <c r="AF412">
        <v>-806.7</v>
      </c>
      <c r="AI412">
        <v>-53158.81</v>
      </c>
      <c r="AK412">
        <v>-3757.85</v>
      </c>
      <c r="AL412">
        <v>-23558.68</v>
      </c>
      <c r="AM412">
        <v>-66387.88</v>
      </c>
      <c r="AO412">
        <v>-57131.38</v>
      </c>
      <c r="AS412">
        <v>-12493.94</v>
      </c>
      <c r="AT412">
        <v>-47.29</v>
      </c>
      <c r="AW412">
        <v>-321568.32</v>
      </c>
      <c r="BB412">
        <v>-50</v>
      </c>
      <c r="BD412">
        <v>-144974.39999999999</v>
      </c>
      <c r="BI412">
        <v>-118339.6</v>
      </c>
      <c r="BJ412">
        <v>-6549.62</v>
      </c>
      <c r="BK412">
        <v>-290.89999999999998</v>
      </c>
      <c r="BN412">
        <v>-362.42</v>
      </c>
    </row>
    <row r="413" spans="1:68" ht="46.5">
      <c r="A413" s="121">
        <v>4</v>
      </c>
      <c r="B413" s="122" t="s">
        <v>913</v>
      </c>
      <c r="C413" s="123" t="s">
        <v>915</v>
      </c>
      <c r="D413" s="123">
        <v>4.0999999999999996</v>
      </c>
      <c r="E413" s="124" t="s">
        <v>1073</v>
      </c>
      <c r="F413" s="122" t="s">
        <v>1060</v>
      </c>
      <c r="G413" s="312" t="s">
        <v>1459</v>
      </c>
      <c r="H413" s="122"/>
      <c r="I413" s="122" t="s">
        <v>1459</v>
      </c>
      <c r="J413" s="151" t="s">
        <v>1463</v>
      </c>
      <c r="K413" s="150" t="s">
        <v>1466</v>
      </c>
      <c r="L413" s="243">
        <v>4301020104.8079996</v>
      </c>
      <c r="M413" s="126" t="s">
        <v>1472</v>
      </c>
      <c r="N413" s="261">
        <f t="shared" si="6"/>
        <v>132654.09</v>
      </c>
      <c r="O413">
        <v>164462.57999999999</v>
      </c>
      <c r="Q413">
        <v>922.01</v>
      </c>
      <c r="R413">
        <v>8075.96</v>
      </c>
      <c r="S413">
        <v>5629.75</v>
      </c>
      <c r="X413">
        <v>4799.75</v>
      </c>
      <c r="Y413">
        <v>47300.43</v>
      </c>
      <c r="AA413">
        <v>132654.09</v>
      </c>
      <c r="AE413">
        <v>1557.28</v>
      </c>
      <c r="AF413">
        <v>740.04</v>
      </c>
      <c r="AI413">
        <v>502912</v>
      </c>
      <c r="AK413">
        <v>51382.66</v>
      </c>
      <c r="AL413">
        <v>170</v>
      </c>
      <c r="AM413">
        <v>4489.3500000000004</v>
      </c>
      <c r="AO413">
        <v>47527.78</v>
      </c>
      <c r="AQ413">
        <v>50</v>
      </c>
      <c r="AS413">
        <v>51146.31</v>
      </c>
      <c r="AT413">
        <v>16046.13</v>
      </c>
      <c r="AW413">
        <v>234214.08</v>
      </c>
      <c r="BD413">
        <v>8101.9</v>
      </c>
      <c r="BI413">
        <v>152932.66</v>
      </c>
      <c r="BJ413">
        <v>52858.53</v>
      </c>
    </row>
    <row r="414" spans="1:68" ht="26.25">
      <c r="A414" s="153">
        <v>4</v>
      </c>
      <c r="B414" s="154" t="s">
        <v>913</v>
      </c>
      <c r="C414" s="155" t="s">
        <v>915</v>
      </c>
      <c r="D414" s="155">
        <v>4.0999999999999996</v>
      </c>
      <c r="E414" s="156" t="s">
        <v>1073</v>
      </c>
      <c r="F414" s="154" t="s">
        <v>1473</v>
      </c>
      <c r="G414" s="316" t="s">
        <v>1474</v>
      </c>
      <c r="H414" s="154"/>
      <c r="I414" s="154" t="s">
        <v>1474</v>
      </c>
      <c r="J414" s="157" t="s">
        <v>1475</v>
      </c>
      <c r="K414" s="158" t="s">
        <v>1476</v>
      </c>
      <c r="L414" s="253">
        <v>4301020105.2010002</v>
      </c>
      <c r="M414" s="159" t="s">
        <v>1477</v>
      </c>
      <c r="N414" s="261">
        <f t="shared" si="6"/>
        <v>66378249.619999997</v>
      </c>
      <c r="O414">
        <v>126213448.8</v>
      </c>
      <c r="P414">
        <v>15031111</v>
      </c>
      <c r="Q414">
        <v>28124523</v>
      </c>
      <c r="R414">
        <v>42696913</v>
      </c>
      <c r="S414">
        <v>100979184</v>
      </c>
      <c r="T414">
        <v>59659222</v>
      </c>
      <c r="U414">
        <v>45407222.25</v>
      </c>
      <c r="V414">
        <v>41299022</v>
      </c>
      <c r="W414">
        <v>22317789</v>
      </c>
      <c r="X414">
        <v>28223529</v>
      </c>
      <c r="Y414">
        <v>21729514.41</v>
      </c>
      <c r="Z414">
        <v>21317084</v>
      </c>
      <c r="AA414">
        <v>66378249.619999997</v>
      </c>
      <c r="AB414">
        <v>24745559.5</v>
      </c>
      <c r="AC414">
        <v>19158354.550000001</v>
      </c>
      <c r="AD414">
        <v>25663658.5</v>
      </c>
      <c r="AE414">
        <v>41962537</v>
      </c>
      <c r="AF414">
        <v>46469066</v>
      </c>
      <c r="AG414">
        <v>14146500.75</v>
      </c>
      <c r="AH414">
        <v>9898725</v>
      </c>
      <c r="AI414">
        <v>199758960.69999999</v>
      </c>
      <c r="AJ414">
        <v>25201316.5</v>
      </c>
      <c r="AK414">
        <v>44254488</v>
      </c>
      <c r="AL414">
        <v>45433169.93</v>
      </c>
      <c r="AM414">
        <v>45001299</v>
      </c>
      <c r="AN414">
        <v>26353919.07</v>
      </c>
      <c r="AO414">
        <v>70058510</v>
      </c>
      <c r="AP414">
        <v>45448661.75</v>
      </c>
      <c r="AQ414">
        <v>41148075.5</v>
      </c>
      <c r="AR414">
        <v>32809546.75</v>
      </c>
      <c r="AS414">
        <v>57095427.450000003</v>
      </c>
      <c r="AT414">
        <v>25880349.399999999</v>
      </c>
      <c r="AU414">
        <v>28162757</v>
      </c>
      <c r="AV414">
        <v>17605883</v>
      </c>
      <c r="AW414">
        <v>97036013.260000005</v>
      </c>
      <c r="AX414">
        <v>16789037</v>
      </c>
      <c r="AY414">
        <v>20483956.75</v>
      </c>
      <c r="AZ414">
        <v>49852980</v>
      </c>
      <c r="BA414">
        <v>29328717</v>
      </c>
      <c r="BB414">
        <v>23552421.75</v>
      </c>
      <c r="BC414">
        <v>20019001.710000001</v>
      </c>
      <c r="BD414">
        <v>58928587.25</v>
      </c>
      <c r="BE414">
        <v>16554263.42</v>
      </c>
      <c r="BF414">
        <v>16888842</v>
      </c>
      <c r="BG414">
        <v>14312772</v>
      </c>
      <c r="BH414">
        <v>10934117</v>
      </c>
      <c r="BI414">
        <v>38743303</v>
      </c>
      <c r="BJ414">
        <v>25575310</v>
      </c>
      <c r="BK414">
        <v>17894970.710000001</v>
      </c>
      <c r="BL414">
        <v>38707169.090000004</v>
      </c>
      <c r="BM414">
        <v>8287800.2599999998</v>
      </c>
      <c r="BN414">
        <v>33132778</v>
      </c>
      <c r="BO414">
        <v>34357742.390000001</v>
      </c>
      <c r="BP414">
        <v>16508704.5</v>
      </c>
    </row>
    <row r="415" spans="1:68" ht="26.25">
      <c r="A415" s="121">
        <v>4</v>
      </c>
      <c r="B415" s="122" t="s">
        <v>913</v>
      </c>
      <c r="C415" s="123" t="s">
        <v>915</v>
      </c>
      <c r="D415" s="123">
        <v>4.0999999999999996</v>
      </c>
      <c r="E415" s="124" t="s">
        <v>1073</v>
      </c>
      <c r="F415" s="122" t="s">
        <v>999</v>
      </c>
      <c r="G415" s="312" t="s">
        <v>1474</v>
      </c>
      <c r="H415" s="122"/>
      <c r="I415" s="122" t="s">
        <v>1474</v>
      </c>
      <c r="J415" s="151" t="s">
        <v>1478</v>
      </c>
      <c r="K415" s="150" t="s">
        <v>1479</v>
      </c>
      <c r="L415" s="243">
        <v>4301020105.2019997</v>
      </c>
      <c r="M415" s="126" t="s">
        <v>1480</v>
      </c>
      <c r="N415" s="261">
        <f t="shared" si="6"/>
        <v>374548559.74000001</v>
      </c>
      <c r="O415">
        <v>463778989.97000003</v>
      </c>
      <c r="P415">
        <v>3578480.98</v>
      </c>
      <c r="Q415">
        <v>9705097.5999999996</v>
      </c>
      <c r="R415">
        <v>42982176.490000002</v>
      </c>
      <c r="S415">
        <v>74552964</v>
      </c>
      <c r="T415">
        <v>56013981.469999999</v>
      </c>
      <c r="U415">
        <v>19597930.460000001</v>
      </c>
      <c r="V415">
        <v>9464624</v>
      </c>
      <c r="W415">
        <v>9296707.6500000004</v>
      </c>
      <c r="X415">
        <v>9891941.1600000001</v>
      </c>
      <c r="Y415">
        <v>13676497.25</v>
      </c>
      <c r="Z415">
        <v>5969599.3600000003</v>
      </c>
      <c r="AA415">
        <v>374548559.74000001</v>
      </c>
      <c r="AB415">
        <v>8133791</v>
      </c>
      <c r="AC415">
        <v>9257635.9600000009</v>
      </c>
      <c r="AD415">
        <v>5628392.75</v>
      </c>
      <c r="AE415">
        <v>21952107.300000001</v>
      </c>
      <c r="AF415">
        <v>12536147</v>
      </c>
      <c r="AG415">
        <v>11330576.02</v>
      </c>
      <c r="AI415">
        <v>956387255.25999999</v>
      </c>
      <c r="AJ415">
        <v>14054962</v>
      </c>
      <c r="AK415">
        <v>19108344.059999999</v>
      </c>
      <c r="AL415">
        <v>25434485.329999998</v>
      </c>
      <c r="AM415">
        <v>37518438</v>
      </c>
      <c r="AN415">
        <v>8610565.4100000001</v>
      </c>
      <c r="AO415">
        <v>65216417</v>
      </c>
      <c r="AP415">
        <v>24705755.75</v>
      </c>
      <c r="AQ415">
        <v>35225837.990000002</v>
      </c>
      <c r="AR415">
        <v>20140108.309999999</v>
      </c>
      <c r="AS415">
        <v>88653834.700000003</v>
      </c>
      <c r="AT415">
        <v>20076788.07</v>
      </c>
      <c r="AU415">
        <v>14378879.710000001</v>
      </c>
      <c r="AV415">
        <v>2574770.04</v>
      </c>
      <c r="AW415">
        <v>372915499.70999998</v>
      </c>
      <c r="AX415">
        <v>16682757.67</v>
      </c>
      <c r="AY415">
        <v>9434977.25</v>
      </c>
      <c r="AZ415">
        <v>78064822.75</v>
      </c>
      <c r="BA415">
        <v>17723616</v>
      </c>
      <c r="BB415">
        <v>27484822.219999999</v>
      </c>
      <c r="BC415">
        <v>19986415.32</v>
      </c>
      <c r="BD415">
        <v>66467407.5</v>
      </c>
      <c r="BE415">
        <v>9477934.0099999998</v>
      </c>
      <c r="BI415">
        <v>313609862.45999998</v>
      </c>
      <c r="BJ415">
        <v>25506258.190000001</v>
      </c>
      <c r="BK415">
        <v>12886990.59</v>
      </c>
      <c r="BL415">
        <v>40103159.149999999</v>
      </c>
      <c r="BM415">
        <v>2328310</v>
      </c>
      <c r="BN415">
        <v>28813785</v>
      </c>
      <c r="BO415">
        <v>21237371.59</v>
      </c>
      <c r="BP415">
        <v>12378304.369999999</v>
      </c>
    </row>
    <row r="416" spans="1:68" ht="26.25">
      <c r="A416" s="121">
        <v>4</v>
      </c>
      <c r="B416" s="122" t="s">
        <v>913</v>
      </c>
      <c r="C416" s="123" t="s">
        <v>915</v>
      </c>
      <c r="D416" s="123">
        <v>4.0999999999999996</v>
      </c>
      <c r="E416" s="124" t="s">
        <v>1073</v>
      </c>
      <c r="F416" s="122" t="s">
        <v>1001</v>
      </c>
      <c r="G416" s="312" t="s">
        <v>1474</v>
      </c>
      <c r="H416" s="122"/>
      <c r="I416" s="122" t="s">
        <v>1474</v>
      </c>
      <c r="J416" s="151" t="s">
        <v>1481</v>
      </c>
      <c r="K416" s="150" t="s">
        <v>1476</v>
      </c>
      <c r="L416" s="243">
        <v>4301020105.2030001</v>
      </c>
      <c r="M416" s="126" t="s">
        <v>1482</v>
      </c>
      <c r="N416" s="261">
        <f t="shared" si="6"/>
        <v>39437352</v>
      </c>
      <c r="O416">
        <v>87559049.189999998</v>
      </c>
      <c r="P416">
        <v>277384</v>
      </c>
      <c r="Q416">
        <v>121801</v>
      </c>
      <c r="R416">
        <v>2924093</v>
      </c>
      <c r="S416">
        <v>402682</v>
      </c>
      <c r="T416">
        <v>358523</v>
      </c>
      <c r="U416">
        <v>238758.5</v>
      </c>
      <c r="V416">
        <v>136293</v>
      </c>
      <c r="W416">
        <v>166524</v>
      </c>
      <c r="X416">
        <v>346456</v>
      </c>
      <c r="Y416">
        <v>80967</v>
      </c>
      <c r="Z416">
        <v>92628</v>
      </c>
      <c r="AA416">
        <v>39437352</v>
      </c>
      <c r="AB416">
        <v>64152</v>
      </c>
      <c r="AC416">
        <v>587476.66</v>
      </c>
      <c r="AD416">
        <v>126669.25</v>
      </c>
      <c r="AE416">
        <v>879685.93</v>
      </c>
      <c r="AF416">
        <v>3069376</v>
      </c>
      <c r="AG416">
        <v>24228.25</v>
      </c>
      <c r="AH416">
        <v>547126</v>
      </c>
      <c r="AI416">
        <v>182111545.15000001</v>
      </c>
      <c r="AJ416">
        <v>2704440.26</v>
      </c>
      <c r="AK416">
        <v>1513161.25</v>
      </c>
      <c r="AL416">
        <v>744087.6</v>
      </c>
      <c r="AM416">
        <v>1190973.25</v>
      </c>
      <c r="AN416">
        <v>1265925.8799999999</v>
      </c>
      <c r="AO416">
        <v>1419088</v>
      </c>
      <c r="AP416">
        <v>2019455</v>
      </c>
      <c r="AQ416">
        <v>407269.75</v>
      </c>
      <c r="AR416">
        <v>349486</v>
      </c>
      <c r="AS416">
        <v>5388610.8499999996</v>
      </c>
      <c r="AT416">
        <v>2583299.6</v>
      </c>
      <c r="AU416">
        <v>1849927.95</v>
      </c>
      <c r="AV416">
        <v>767105.5</v>
      </c>
      <c r="AW416">
        <v>64250624.710000001</v>
      </c>
      <c r="AX416">
        <v>377911.81</v>
      </c>
      <c r="AY416">
        <v>126409.05</v>
      </c>
      <c r="AZ416">
        <v>4695944.25</v>
      </c>
      <c r="BA416">
        <v>1056576</v>
      </c>
      <c r="BB416">
        <v>150098.5</v>
      </c>
      <c r="BC416">
        <v>156128.41</v>
      </c>
      <c r="BD416">
        <v>1544926</v>
      </c>
      <c r="BE416">
        <v>33066</v>
      </c>
      <c r="BF416">
        <v>55402</v>
      </c>
      <c r="BG416">
        <v>221714</v>
      </c>
      <c r="BH416">
        <v>503764</v>
      </c>
      <c r="BI416">
        <v>53782392.25</v>
      </c>
      <c r="BJ416">
        <v>151444</v>
      </c>
      <c r="BK416">
        <v>36363.25</v>
      </c>
      <c r="BL416">
        <v>229556.8</v>
      </c>
      <c r="BM416">
        <v>140</v>
      </c>
      <c r="BN416">
        <v>153921.75</v>
      </c>
      <c r="BO416">
        <v>203775.99</v>
      </c>
      <c r="BP416">
        <v>606160.25</v>
      </c>
    </row>
    <row r="417" spans="1:68" ht="26.25">
      <c r="A417" s="121">
        <v>4</v>
      </c>
      <c r="B417" s="122" t="s">
        <v>913</v>
      </c>
      <c r="C417" s="123" t="s">
        <v>915</v>
      </c>
      <c r="D417" s="123">
        <v>4.0999999999999996</v>
      </c>
      <c r="E417" s="124" t="s">
        <v>1073</v>
      </c>
      <c r="F417" s="122" t="s">
        <v>1001</v>
      </c>
      <c r="G417" s="312" t="s">
        <v>1474</v>
      </c>
      <c r="H417" s="122"/>
      <c r="I417" s="122" t="s">
        <v>1474</v>
      </c>
      <c r="J417" s="151" t="s">
        <v>1481</v>
      </c>
      <c r="K417" s="150" t="s">
        <v>1476</v>
      </c>
      <c r="L417" s="243">
        <v>4301020105.2049999</v>
      </c>
      <c r="M417" s="126" t="s">
        <v>1483</v>
      </c>
      <c r="N417" s="261">
        <f t="shared" si="6"/>
        <v>0</v>
      </c>
      <c r="AD417">
        <v>167304.5</v>
      </c>
      <c r="AO417">
        <v>150285.1</v>
      </c>
      <c r="AR417">
        <v>22039</v>
      </c>
      <c r="AT417">
        <v>4121</v>
      </c>
      <c r="BB417">
        <v>6462</v>
      </c>
      <c r="BI417">
        <v>832555.16</v>
      </c>
      <c r="BK417">
        <v>306910.75</v>
      </c>
      <c r="BM417">
        <v>1937.5</v>
      </c>
      <c r="BO417">
        <v>450657</v>
      </c>
    </row>
    <row r="418" spans="1:68" ht="26.25">
      <c r="A418" s="121">
        <v>4</v>
      </c>
      <c r="B418" s="122" t="s">
        <v>913</v>
      </c>
      <c r="C418" s="123" t="s">
        <v>915</v>
      </c>
      <c r="D418" s="123">
        <v>4.0999999999999996</v>
      </c>
      <c r="E418" s="124" t="s">
        <v>1073</v>
      </c>
      <c r="F418" s="122" t="s">
        <v>1001</v>
      </c>
      <c r="G418" s="312" t="s">
        <v>1474</v>
      </c>
      <c r="H418" s="122"/>
      <c r="I418" s="122" t="s">
        <v>1474</v>
      </c>
      <c r="J418" s="151" t="s">
        <v>1481</v>
      </c>
      <c r="K418" s="150" t="s">
        <v>1476</v>
      </c>
      <c r="L418" s="243">
        <v>4301020105.2069998</v>
      </c>
      <c r="M418" s="126" t="s">
        <v>1484</v>
      </c>
      <c r="N418" s="261">
        <f t="shared" si="6"/>
        <v>0</v>
      </c>
      <c r="AI418">
        <v>1444597</v>
      </c>
      <c r="AK418">
        <v>9462</v>
      </c>
      <c r="AL418">
        <v>5967</v>
      </c>
      <c r="AM418">
        <v>19660.5</v>
      </c>
      <c r="AN418">
        <v>1816.5</v>
      </c>
      <c r="AO418">
        <v>275669</v>
      </c>
      <c r="AP418">
        <v>4514</v>
      </c>
      <c r="AQ418">
        <v>407.5</v>
      </c>
      <c r="AR418">
        <v>46591</v>
      </c>
      <c r="AS418">
        <v>3387.54</v>
      </c>
      <c r="AT418">
        <v>810</v>
      </c>
      <c r="AV418">
        <v>5748</v>
      </c>
    </row>
    <row r="419" spans="1:68" ht="26.25">
      <c r="A419" s="121">
        <v>4</v>
      </c>
      <c r="B419" s="122" t="s">
        <v>913</v>
      </c>
      <c r="C419" s="123" t="s">
        <v>915</v>
      </c>
      <c r="D419" s="123">
        <v>4.2</v>
      </c>
      <c r="E419" s="124" t="s">
        <v>1073</v>
      </c>
      <c r="F419" s="122"/>
      <c r="G419" s="312" t="s">
        <v>1485</v>
      </c>
      <c r="H419" s="122"/>
      <c r="I419" s="122" t="s">
        <v>1485</v>
      </c>
      <c r="J419" s="151" t="s">
        <v>1486</v>
      </c>
      <c r="K419" s="150" t="s">
        <v>1487</v>
      </c>
      <c r="L419" s="243">
        <v>4301020105.2110004</v>
      </c>
      <c r="M419" s="126" t="s">
        <v>1488</v>
      </c>
      <c r="N419" s="261">
        <f t="shared" si="6"/>
        <v>7691903.6799999997</v>
      </c>
      <c r="O419">
        <v>19897602.050000001</v>
      </c>
      <c r="P419">
        <v>1243295.17</v>
      </c>
      <c r="Q419">
        <v>2660549.38</v>
      </c>
      <c r="R419">
        <v>4114701.07</v>
      </c>
      <c r="S419">
        <v>9715181.5899999999</v>
      </c>
      <c r="T419">
        <v>6614929.4500000002</v>
      </c>
      <c r="U419">
        <v>4209890.03</v>
      </c>
      <c r="V419">
        <v>2414584.5299999998</v>
      </c>
      <c r="W419">
        <v>4079894.45</v>
      </c>
      <c r="X419">
        <v>1588534.29</v>
      </c>
      <c r="Y419">
        <v>1455619.02</v>
      </c>
      <c r="Z419">
        <v>1808096.83</v>
      </c>
      <c r="AA419">
        <v>7691903.6799999997</v>
      </c>
      <c r="AB419">
        <v>2696668</v>
      </c>
      <c r="AC419">
        <v>2828088.08</v>
      </c>
      <c r="AD419">
        <v>1866125.44</v>
      </c>
      <c r="AE419">
        <v>4458429.04</v>
      </c>
      <c r="AF419">
        <v>2355507.48</v>
      </c>
      <c r="AG419">
        <v>2095000</v>
      </c>
      <c r="AH419">
        <v>589499.22</v>
      </c>
      <c r="AI419">
        <v>30236657.600000001</v>
      </c>
      <c r="AJ419">
        <v>2449998.23</v>
      </c>
      <c r="AK419">
        <v>2703941.13</v>
      </c>
      <c r="AL419">
        <v>3182511.16</v>
      </c>
      <c r="AM419">
        <v>4883977.01</v>
      </c>
      <c r="AN419">
        <v>1496745.52</v>
      </c>
      <c r="AO419">
        <v>7425137.9000000004</v>
      </c>
      <c r="AP419">
        <v>2411528.44</v>
      </c>
      <c r="AQ419">
        <v>5407584.5300000003</v>
      </c>
      <c r="AR419">
        <v>3308861.59</v>
      </c>
      <c r="AS419">
        <v>6479402.3899999997</v>
      </c>
      <c r="AT419">
        <v>1525001.89</v>
      </c>
      <c r="AU419">
        <v>2122089.25</v>
      </c>
      <c r="AV419">
        <v>1564719.26</v>
      </c>
      <c r="AW419">
        <v>14777483.960000001</v>
      </c>
      <c r="AX419">
        <v>3182138.7</v>
      </c>
      <c r="AY419">
        <v>2130482.2599999998</v>
      </c>
      <c r="AZ419">
        <v>5571241.9500000002</v>
      </c>
      <c r="BA419">
        <v>2087327.15</v>
      </c>
      <c r="BB419">
        <v>2520710.0499999998</v>
      </c>
      <c r="BC419">
        <v>1563286.08</v>
      </c>
      <c r="BD419">
        <v>4953602.75</v>
      </c>
      <c r="BE419">
        <v>1693429.68</v>
      </c>
      <c r="BF419">
        <v>922870.55</v>
      </c>
      <c r="BG419">
        <v>838374.78</v>
      </c>
      <c r="BH419">
        <v>1023985.48</v>
      </c>
      <c r="BI419">
        <v>8050588.0599999996</v>
      </c>
      <c r="BJ419">
        <v>3194689.77</v>
      </c>
      <c r="BK419">
        <v>1472813.72</v>
      </c>
      <c r="BL419">
        <v>1894520.05</v>
      </c>
      <c r="BM419">
        <v>833399.01</v>
      </c>
      <c r="BN419">
        <v>2788221.25</v>
      </c>
      <c r="BO419">
        <v>2617360.0099999998</v>
      </c>
      <c r="BP419">
        <v>1121500</v>
      </c>
    </row>
    <row r="420" spans="1:68" ht="26.25">
      <c r="A420" s="153">
        <v>4</v>
      </c>
      <c r="B420" s="154" t="s">
        <v>913</v>
      </c>
      <c r="C420" s="155" t="s">
        <v>915</v>
      </c>
      <c r="D420" s="155">
        <v>4.0999999999999996</v>
      </c>
      <c r="E420" s="156" t="s">
        <v>1073</v>
      </c>
      <c r="F420" s="154" t="s">
        <v>1473</v>
      </c>
      <c r="G420" s="316" t="s">
        <v>1474</v>
      </c>
      <c r="H420" s="154"/>
      <c r="I420" s="154" t="s">
        <v>1474</v>
      </c>
      <c r="J420" s="157" t="s">
        <v>1475</v>
      </c>
      <c r="K420" s="158" t="s">
        <v>1489</v>
      </c>
      <c r="L420" s="253">
        <v>4301020105.2139997</v>
      </c>
      <c r="M420" s="159" t="s">
        <v>1490</v>
      </c>
      <c r="N420" s="261">
        <f t="shared" si="6"/>
        <v>0</v>
      </c>
      <c r="O420">
        <v>0</v>
      </c>
      <c r="P420">
        <v>9186822.4499999993</v>
      </c>
      <c r="Q420">
        <v>13522884.93</v>
      </c>
      <c r="R420">
        <v>6828990.1799999997</v>
      </c>
      <c r="S420">
        <v>0</v>
      </c>
      <c r="T420">
        <v>0</v>
      </c>
      <c r="U420">
        <v>12167373.52</v>
      </c>
      <c r="V420">
        <v>0</v>
      </c>
      <c r="W420">
        <v>8362708.8700000001</v>
      </c>
      <c r="X420">
        <v>4461750.33</v>
      </c>
      <c r="Y420">
        <v>7634826.6799999997</v>
      </c>
      <c r="Z420">
        <v>7222766.8799999999</v>
      </c>
      <c r="AA420">
        <v>0</v>
      </c>
      <c r="AB420">
        <v>7905931.1500000004</v>
      </c>
      <c r="AC420">
        <v>15168855.539999999</v>
      </c>
      <c r="AD420">
        <v>10750896.689999999</v>
      </c>
      <c r="AE420">
        <v>7078196.6699999999</v>
      </c>
      <c r="AF420">
        <v>9915581.2699999996</v>
      </c>
      <c r="AG420">
        <v>7116666.5300000003</v>
      </c>
      <c r="AH420">
        <v>5997215.7300000004</v>
      </c>
      <c r="AJ420">
        <v>12040613.140000001</v>
      </c>
      <c r="AK420">
        <v>9318526.9499999993</v>
      </c>
      <c r="AL420">
        <v>12382834.369999999</v>
      </c>
      <c r="AM420">
        <v>19970631.829999998</v>
      </c>
      <c r="AN420">
        <v>9397134.0299999993</v>
      </c>
      <c r="AO420">
        <v>1319404.8899999999</v>
      </c>
      <c r="AP420">
        <v>8690207.6199999992</v>
      </c>
      <c r="AQ420">
        <v>19969741.280000001</v>
      </c>
      <c r="AR420">
        <v>16790863.48</v>
      </c>
      <c r="AS420">
        <v>19686431.309999999</v>
      </c>
      <c r="AT420">
        <v>12189010.449999999</v>
      </c>
      <c r="AU420">
        <v>14210854.390000001</v>
      </c>
      <c r="AV420">
        <v>20870701.07</v>
      </c>
      <c r="AX420">
        <v>5907336.9299999997</v>
      </c>
      <c r="AY420">
        <v>22124242.370000001</v>
      </c>
      <c r="AZ420">
        <v>5648766.4100000001</v>
      </c>
      <c r="BA420">
        <v>14602646.630000001</v>
      </c>
      <c r="BB420">
        <v>39958531.799999997</v>
      </c>
      <c r="BC420">
        <v>17845853.18</v>
      </c>
      <c r="BD420">
        <v>8147013.5599999996</v>
      </c>
      <c r="BE420">
        <v>14863742.289999999</v>
      </c>
      <c r="BF420">
        <v>6615833.6699999999</v>
      </c>
      <c r="BG420">
        <v>7439451.71</v>
      </c>
      <c r="BH420">
        <v>8897159.0099999998</v>
      </c>
      <c r="BI420">
        <v>9176820.3399999999</v>
      </c>
      <c r="BJ420">
        <v>11430954.99</v>
      </c>
      <c r="BK420">
        <v>14535296.42</v>
      </c>
      <c r="BL420">
        <v>7151552.8799999999</v>
      </c>
      <c r="BM420">
        <v>6457906.8799999999</v>
      </c>
      <c r="BN420">
        <v>27797661.460000001</v>
      </c>
      <c r="BO420">
        <v>15597948</v>
      </c>
      <c r="BP420">
        <v>9592201.9700000007</v>
      </c>
    </row>
    <row r="421" spans="1:68" ht="26.25">
      <c r="A421" s="121">
        <v>4</v>
      </c>
      <c r="B421" s="122" t="s">
        <v>913</v>
      </c>
      <c r="C421" s="123" t="s">
        <v>915</v>
      </c>
      <c r="D421" s="123">
        <v>4.0999999999999996</v>
      </c>
      <c r="E421" s="124" t="s">
        <v>1073</v>
      </c>
      <c r="F421" s="122" t="s">
        <v>1491</v>
      </c>
      <c r="G421" s="312" t="s">
        <v>1474</v>
      </c>
      <c r="H421" s="122"/>
      <c r="I421" s="122" t="s">
        <v>1474</v>
      </c>
      <c r="J421" s="151" t="s">
        <v>1492</v>
      </c>
      <c r="K421" s="150" t="s">
        <v>1493</v>
      </c>
      <c r="L421" s="243">
        <v>4301020105.2150002</v>
      </c>
      <c r="M421" s="126" t="s">
        <v>1494</v>
      </c>
      <c r="N421" s="261">
        <f t="shared" si="6"/>
        <v>402538.76</v>
      </c>
      <c r="P421">
        <v>416901.67</v>
      </c>
      <c r="Q421">
        <v>87321.89</v>
      </c>
      <c r="R421">
        <v>336092.4</v>
      </c>
      <c r="S421">
        <v>325391.5</v>
      </c>
      <c r="T421">
        <v>315427.25</v>
      </c>
      <c r="U421">
        <v>161828.26999999999</v>
      </c>
      <c r="W421">
        <v>427130.74</v>
      </c>
      <c r="Z421">
        <v>153699.67000000001</v>
      </c>
      <c r="AA421">
        <v>402538.76</v>
      </c>
      <c r="AB421">
        <v>285529.69</v>
      </c>
      <c r="AC421">
        <v>248678.73</v>
      </c>
      <c r="AD421">
        <v>225333.86</v>
      </c>
      <c r="AE421">
        <v>291949.03000000003</v>
      </c>
      <c r="AF421">
        <v>317636.39</v>
      </c>
      <c r="AG421">
        <v>25777.55</v>
      </c>
      <c r="AH421">
        <v>254677.59</v>
      </c>
      <c r="AI421">
        <v>379018.79</v>
      </c>
      <c r="AJ421">
        <v>369185.38</v>
      </c>
      <c r="AK421">
        <v>255387.44</v>
      </c>
      <c r="AL421">
        <v>376848.65</v>
      </c>
      <c r="AN421">
        <v>327464.7</v>
      </c>
      <c r="AP421">
        <v>518766.21</v>
      </c>
      <c r="AQ421">
        <v>469864.01</v>
      </c>
      <c r="AR421">
        <v>315665.64</v>
      </c>
      <c r="AS421">
        <v>203710.11</v>
      </c>
      <c r="AT421">
        <v>418181.49</v>
      </c>
      <c r="AU421">
        <v>107672.03</v>
      </c>
      <c r="AV421">
        <v>76015.899999999994</v>
      </c>
      <c r="AX421">
        <v>161649.54999999999</v>
      </c>
      <c r="AY421">
        <v>241570.23</v>
      </c>
      <c r="BB421">
        <v>32201.4</v>
      </c>
      <c r="BC421">
        <v>437515.26</v>
      </c>
      <c r="BD421">
        <v>433039.73</v>
      </c>
      <c r="BE421">
        <v>129028.02</v>
      </c>
      <c r="BF421">
        <v>230376.9</v>
      </c>
      <c r="BG421">
        <v>195547.97</v>
      </c>
      <c r="BH421">
        <v>200973.51</v>
      </c>
      <c r="BI421">
        <v>404499.73</v>
      </c>
      <c r="BJ421">
        <v>487760.35</v>
      </c>
      <c r="BK421">
        <v>479009.19</v>
      </c>
      <c r="BL421">
        <v>452511.52</v>
      </c>
      <c r="BM421">
        <v>405333.55</v>
      </c>
      <c r="BN421">
        <v>476421.28</v>
      </c>
      <c r="BO421">
        <v>341259.35</v>
      </c>
      <c r="BP421">
        <v>448879.5</v>
      </c>
    </row>
    <row r="422" spans="1:68" ht="26.25">
      <c r="A422" s="144">
        <v>4</v>
      </c>
      <c r="B422" s="145" t="s">
        <v>913</v>
      </c>
      <c r="C422" s="146" t="s">
        <v>915</v>
      </c>
      <c r="D422" s="146">
        <v>4.0999999999999996</v>
      </c>
      <c r="E422" s="147" t="s">
        <v>1073</v>
      </c>
      <c r="F422" s="145" t="s">
        <v>1495</v>
      </c>
      <c r="G422" s="314" t="s">
        <v>1474</v>
      </c>
      <c r="H422" s="145"/>
      <c r="I422" s="145" t="s">
        <v>1474</v>
      </c>
      <c r="J422" s="160" t="s">
        <v>1496</v>
      </c>
      <c r="K422" s="161" t="s">
        <v>1489</v>
      </c>
      <c r="L422" s="254">
        <v>4301020105.217</v>
      </c>
      <c r="M422" s="162" t="s">
        <v>1497</v>
      </c>
      <c r="N422" s="261">
        <f t="shared" si="6"/>
        <v>13819003.810000001</v>
      </c>
      <c r="O422">
        <v>23497950.559999999</v>
      </c>
      <c r="P422">
        <v>2189869.98</v>
      </c>
      <c r="Q422">
        <v>7214628.7800000003</v>
      </c>
      <c r="R422">
        <v>5937668.5</v>
      </c>
      <c r="S422">
        <v>3695625.95</v>
      </c>
      <c r="T422">
        <v>0</v>
      </c>
      <c r="U422">
        <v>5070909.97</v>
      </c>
      <c r="V422">
        <v>7428513.6799999997</v>
      </c>
      <c r="W422">
        <v>4056405.91</v>
      </c>
      <c r="X422">
        <v>4670098.03</v>
      </c>
      <c r="Y422">
        <v>2373029.2400000002</v>
      </c>
      <c r="Z422">
        <v>3054354.64</v>
      </c>
      <c r="AA422">
        <v>13819003.810000001</v>
      </c>
      <c r="AB422">
        <v>7070486.75</v>
      </c>
      <c r="AC422">
        <v>4475045.87</v>
      </c>
      <c r="AD422">
        <v>7745944.1799999997</v>
      </c>
      <c r="AE422">
        <v>0</v>
      </c>
      <c r="AF422">
        <v>7743762.9400000004</v>
      </c>
      <c r="AH422">
        <v>3375244.7</v>
      </c>
      <c r="AI422">
        <v>20887769.440000001</v>
      </c>
      <c r="AJ422">
        <v>5866114.6600000001</v>
      </c>
      <c r="AK422">
        <v>6397936.1100000003</v>
      </c>
      <c r="AL422">
        <v>10720326.4</v>
      </c>
      <c r="AM422">
        <v>11807887.91</v>
      </c>
      <c r="AN422">
        <v>6779903.9500000002</v>
      </c>
      <c r="AO422">
        <v>14798336.93</v>
      </c>
      <c r="AP422">
        <v>12747429.630000001</v>
      </c>
      <c r="AQ422">
        <v>12853332.23</v>
      </c>
      <c r="AR422">
        <v>11012838.52</v>
      </c>
      <c r="AT422">
        <v>5975245.6699999999</v>
      </c>
      <c r="AU422">
        <v>2027453.79</v>
      </c>
      <c r="AV422">
        <v>2499482.67</v>
      </c>
      <c r="AW422">
        <v>6472458.5</v>
      </c>
      <c r="AX422">
        <v>409260.82</v>
      </c>
      <c r="AY422">
        <v>1384604.06</v>
      </c>
      <c r="AZ422">
        <v>5813297.4299999997</v>
      </c>
      <c r="BA422">
        <v>1121395.4099999999</v>
      </c>
      <c r="BB422">
        <v>0</v>
      </c>
      <c r="BC422">
        <v>-126817.60000000001</v>
      </c>
      <c r="BD422">
        <v>11215063.859999999</v>
      </c>
      <c r="BE422">
        <v>1460009.61</v>
      </c>
      <c r="BF422">
        <v>1084916.97</v>
      </c>
      <c r="BG422">
        <v>1168754.44</v>
      </c>
      <c r="BH422">
        <v>1579509.19</v>
      </c>
      <c r="BI422">
        <v>8468558.6600000001</v>
      </c>
      <c r="BJ422">
        <v>7072747.5700000003</v>
      </c>
      <c r="BK422">
        <v>5819092.0199999996</v>
      </c>
      <c r="BL422">
        <v>9797804.9000000004</v>
      </c>
      <c r="BM422">
        <v>1895812.49</v>
      </c>
      <c r="BN422">
        <v>5727937.9800000004</v>
      </c>
      <c r="BO422">
        <v>8341867.8799999999</v>
      </c>
      <c r="BP422">
        <v>0</v>
      </c>
    </row>
    <row r="423" spans="1:68" ht="26.25">
      <c r="A423" s="121">
        <v>4</v>
      </c>
      <c r="B423" s="122" t="s">
        <v>913</v>
      </c>
      <c r="C423" s="123" t="s">
        <v>915</v>
      </c>
      <c r="D423" s="123">
        <v>4.0999999999999996</v>
      </c>
      <c r="E423" s="124" t="s">
        <v>1073</v>
      </c>
      <c r="F423" s="122" t="s">
        <v>1498</v>
      </c>
      <c r="G423" s="312" t="s">
        <v>1474</v>
      </c>
      <c r="H423" s="122"/>
      <c r="I423" s="122" t="s">
        <v>1474</v>
      </c>
      <c r="J423" s="151" t="s">
        <v>1492</v>
      </c>
      <c r="K423" s="150" t="s">
        <v>1493</v>
      </c>
      <c r="L423" s="243">
        <v>4301020105.2220001</v>
      </c>
      <c r="M423" s="126" t="s">
        <v>1499</v>
      </c>
      <c r="N423" s="261">
        <f t="shared" si="6"/>
        <v>11121450.050000001</v>
      </c>
      <c r="O423">
        <v>13439092.17</v>
      </c>
      <c r="P423">
        <v>920422.58</v>
      </c>
      <c r="Q423">
        <v>2297109.4700000002</v>
      </c>
      <c r="R423">
        <v>1439617.65</v>
      </c>
      <c r="S423">
        <v>4734098.7699999996</v>
      </c>
      <c r="T423">
        <v>4062554.63</v>
      </c>
      <c r="U423">
        <v>1732353.21</v>
      </c>
      <c r="V423">
        <v>2596549.61</v>
      </c>
      <c r="W423">
        <v>2285411.58</v>
      </c>
      <c r="X423">
        <v>1195367.83</v>
      </c>
      <c r="Y423">
        <v>2190257.85</v>
      </c>
      <c r="Z423">
        <v>1216960.08</v>
      </c>
      <c r="AA423">
        <v>11121450.050000001</v>
      </c>
      <c r="AB423">
        <v>2088630.83</v>
      </c>
      <c r="AC423">
        <v>928892.08</v>
      </c>
      <c r="AD423">
        <v>2627490.92</v>
      </c>
      <c r="AE423">
        <v>909732.2</v>
      </c>
      <c r="AF423">
        <v>3938882.74</v>
      </c>
      <c r="AG423">
        <v>1128637</v>
      </c>
      <c r="AH423">
        <v>942969</v>
      </c>
      <c r="AI423">
        <v>110370949.17</v>
      </c>
      <c r="AJ423">
        <v>3013318.66</v>
      </c>
      <c r="AK423">
        <v>5096310.03</v>
      </c>
      <c r="AL423">
        <v>3263216.91</v>
      </c>
      <c r="AM423">
        <v>2561374.2599999998</v>
      </c>
      <c r="AN423">
        <v>3029358.03</v>
      </c>
      <c r="AO423">
        <v>5818022.79</v>
      </c>
      <c r="AP423">
        <v>4273438.7699999996</v>
      </c>
      <c r="AQ423">
        <v>3857832.71</v>
      </c>
      <c r="AR423">
        <v>3402765.79</v>
      </c>
      <c r="AS423">
        <v>3291348.49</v>
      </c>
      <c r="AT423">
        <v>2777519.09</v>
      </c>
      <c r="AU423">
        <v>3636259.07</v>
      </c>
      <c r="AV423">
        <v>1092213</v>
      </c>
      <c r="AW423">
        <v>2641302.0699999998</v>
      </c>
      <c r="AX423">
        <v>1036930.96</v>
      </c>
      <c r="AY423">
        <v>1167838.05</v>
      </c>
      <c r="AZ423">
        <v>1972657.94</v>
      </c>
      <c r="BA423">
        <v>3640954.03</v>
      </c>
      <c r="BB423">
        <v>2404926.04</v>
      </c>
      <c r="BC423">
        <v>1271681.01</v>
      </c>
      <c r="BD423">
        <v>2055767.57</v>
      </c>
      <c r="BE423">
        <v>1127162.27</v>
      </c>
      <c r="BF423">
        <v>1092792</v>
      </c>
      <c r="BG423">
        <v>931482.86</v>
      </c>
      <c r="BH423">
        <v>1037284</v>
      </c>
      <c r="BI423">
        <v>11864004.01</v>
      </c>
      <c r="BJ423">
        <v>2014061.97</v>
      </c>
      <c r="BK423">
        <v>1899628.9</v>
      </c>
      <c r="BL423">
        <v>4673447.96</v>
      </c>
      <c r="BM423">
        <v>1570401.61</v>
      </c>
      <c r="BN423">
        <v>5191879.74</v>
      </c>
      <c r="BO423">
        <v>3353854.5</v>
      </c>
      <c r="BP423">
        <v>1645866.27</v>
      </c>
    </row>
    <row r="424" spans="1:68" ht="26.25">
      <c r="A424" s="121">
        <v>4</v>
      </c>
      <c r="B424" s="122" t="s">
        <v>913</v>
      </c>
      <c r="C424" s="123" t="s">
        <v>915</v>
      </c>
      <c r="D424" s="123">
        <v>4.0999999999999996</v>
      </c>
      <c r="E424" s="124" t="s">
        <v>1073</v>
      </c>
      <c r="F424" s="122" t="s">
        <v>1495</v>
      </c>
      <c r="G424" s="312" t="s">
        <v>1474</v>
      </c>
      <c r="H424" s="122"/>
      <c r="I424" s="122" t="s">
        <v>1474</v>
      </c>
      <c r="J424" s="151" t="s">
        <v>1492</v>
      </c>
      <c r="K424" s="150" t="s">
        <v>1493</v>
      </c>
      <c r="L424" s="243">
        <v>4301020105.2229996</v>
      </c>
      <c r="M424" s="126" t="s">
        <v>1500</v>
      </c>
      <c r="N424" s="261">
        <f t="shared" si="6"/>
        <v>1128700</v>
      </c>
      <c r="O424">
        <v>1572280</v>
      </c>
      <c r="P424">
        <v>272416</v>
      </c>
      <c r="Q424">
        <v>1379812.61</v>
      </c>
      <c r="R424">
        <v>6248089.2699999996</v>
      </c>
      <c r="S424">
        <v>2173939.96</v>
      </c>
      <c r="T424">
        <v>4186739.99</v>
      </c>
      <c r="U424">
        <v>1643121</v>
      </c>
      <c r="V424">
        <v>1226964.8600000001</v>
      </c>
      <c r="W424">
        <v>1008567.18</v>
      </c>
      <c r="X424">
        <v>234916.52</v>
      </c>
      <c r="Y424">
        <v>900282.41</v>
      </c>
      <c r="Z424">
        <v>487654.9</v>
      </c>
      <c r="AA424">
        <v>1128700</v>
      </c>
      <c r="AB424">
        <v>1495673.37</v>
      </c>
      <c r="AC424">
        <v>591487.80000000005</v>
      </c>
      <c r="AD424">
        <v>1205545.1399999999</v>
      </c>
      <c r="AE424">
        <v>5571712.7699999996</v>
      </c>
      <c r="AF424">
        <v>1690576.34</v>
      </c>
      <c r="AG424">
        <v>120060</v>
      </c>
      <c r="AH424">
        <v>118795.02</v>
      </c>
      <c r="AI424">
        <v>11583974.779999999</v>
      </c>
      <c r="AJ424">
        <v>108228.36</v>
      </c>
      <c r="AK424">
        <v>1117230.97</v>
      </c>
      <c r="AL424">
        <v>2216595.9300000002</v>
      </c>
      <c r="AM424">
        <v>4582058.37</v>
      </c>
      <c r="AN424">
        <v>648603.21</v>
      </c>
      <c r="AO424">
        <v>2313572.77</v>
      </c>
      <c r="AP424">
        <v>1561449.83</v>
      </c>
      <c r="AQ424">
        <v>1795834.19</v>
      </c>
      <c r="AR424">
        <v>2185438.36</v>
      </c>
      <c r="AS424">
        <v>4250096.42</v>
      </c>
      <c r="AT424">
        <v>4712246.68</v>
      </c>
      <c r="AU424">
        <v>7647770.6399999997</v>
      </c>
      <c r="AV424">
        <v>3044398.14</v>
      </c>
      <c r="AW424">
        <v>16616296.949999999</v>
      </c>
      <c r="AX424">
        <v>1498590.82</v>
      </c>
      <c r="AY424">
        <v>2420794.75</v>
      </c>
      <c r="AZ424">
        <v>16752040.82</v>
      </c>
      <c r="BA424">
        <v>579843.85</v>
      </c>
      <c r="BB424">
        <v>1168673.53</v>
      </c>
      <c r="BC424">
        <v>2021501.95</v>
      </c>
      <c r="BD424">
        <v>1742949.57</v>
      </c>
      <c r="BE424">
        <v>1213923.98</v>
      </c>
      <c r="BF424">
        <v>742338.76</v>
      </c>
      <c r="BG424">
        <v>1010981.9</v>
      </c>
      <c r="BH424">
        <v>461092.3</v>
      </c>
      <c r="BI424">
        <v>1417182.41</v>
      </c>
      <c r="BJ424">
        <v>13584643.23</v>
      </c>
      <c r="BK424">
        <v>770940.79</v>
      </c>
      <c r="BL424">
        <v>1641710.99</v>
      </c>
      <c r="BM424">
        <v>666004.19999999995</v>
      </c>
      <c r="BN424">
        <v>2016697.25</v>
      </c>
      <c r="BO424">
        <v>14120050.77</v>
      </c>
      <c r="BP424">
        <v>5708898.8899999997</v>
      </c>
    </row>
    <row r="425" spans="1:68" ht="26.25">
      <c r="A425" s="121">
        <v>4</v>
      </c>
      <c r="B425" s="122" t="s">
        <v>913</v>
      </c>
      <c r="C425" s="123" t="s">
        <v>915</v>
      </c>
      <c r="D425" s="123">
        <v>4.0999999999999996</v>
      </c>
      <c r="E425" s="124" t="s">
        <v>1073</v>
      </c>
      <c r="F425" s="122" t="s">
        <v>1427</v>
      </c>
      <c r="G425" s="312" t="s">
        <v>1474</v>
      </c>
      <c r="H425" s="122"/>
      <c r="I425" s="122" t="s">
        <v>1474</v>
      </c>
      <c r="J425" s="151" t="s">
        <v>1492</v>
      </c>
      <c r="K425" s="150" t="s">
        <v>1493</v>
      </c>
      <c r="L425" s="243">
        <v>4301020105.2279997</v>
      </c>
      <c r="M425" s="126" t="s">
        <v>1501</v>
      </c>
      <c r="N425" s="261">
        <f t="shared" si="6"/>
        <v>15222468.42</v>
      </c>
      <c r="O425">
        <v>11383385.57</v>
      </c>
      <c r="P425">
        <v>269735.45</v>
      </c>
      <c r="Q425">
        <v>702749.08</v>
      </c>
      <c r="R425">
        <v>1054074.77</v>
      </c>
      <c r="S425">
        <v>3210367.58</v>
      </c>
      <c r="T425">
        <v>1062489.82</v>
      </c>
      <c r="U425">
        <v>1777968.33</v>
      </c>
      <c r="V425">
        <v>558267.81000000006</v>
      </c>
      <c r="W425">
        <v>1064479.29</v>
      </c>
      <c r="X425">
        <v>400286.28</v>
      </c>
      <c r="Y425">
        <v>760920.5</v>
      </c>
      <c r="Z425">
        <v>469484.79</v>
      </c>
      <c r="AA425">
        <v>15222468.42</v>
      </c>
      <c r="AB425">
        <v>866763.7</v>
      </c>
      <c r="AC425">
        <v>514581.76000000001</v>
      </c>
      <c r="AD425">
        <v>1833171.25</v>
      </c>
      <c r="AE425">
        <v>3352222.78</v>
      </c>
      <c r="AF425">
        <v>1380399.77</v>
      </c>
      <c r="AG425">
        <v>695934.57</v>
      </c>
      <c r="AH425">
        <v>269959.93</v>
      </c>
      <c r="AI425">
        <v>20087214.559999999</v>
      </c>
      <c r="AJ425">
        <v>1525234.73</v>
      </c>
      <c r="AK425">
        <v>1881652.82</v>
      </c>
      <c r="AL425">
        <v>1378079.78</v>
      </c>
      <c r="AM425">
        <v>1934314.88</v>
      </c>
      <c r="AN425">
        <v>1400827.62</v>
      </c>
      <c r="AO425">
        <v>2490803.96</v>
      </c>
      <c r="AP425">
        <v>1216465.6000000001</v>
      </c>
      <c r="AQ425">
        <v>538391.36</v>
      </c>
      <c r="AR425">
        <v>1118605.18</v>
      </c>
      <c r="AS425">
        <v>5208778.18</v>
      </c>
      <c r="AT425">
        <v>1036183.34</v>
      </c>
      <c r="AU425">
        <v>620481.62</v>
      </c>
      <c r="AV425">
        <v>203015.86</v>
      </c>
      <c r="AW425">
        <v>9988848.0299999993</v>
      </c>
      <c r="AX425">
        <v>234115.01</v>
      </c>
      <c r="AY425">
        <v>482126.72</v>
      </c>
      <c r="AZ425">
        <v>5143791.5999999996</v>
      </c>
      <c r="BA425">
        <v>670983.92000000004</v>
      </c>
      <c r="BB425">
        <v>272600.36</v>
      </c>
      <c r="BC425">
        <v>1321660.8</v>
      </c>
      <c r="BD425">
        <v>3472033.41</v>
      </c>
      <c r="BE425">
        <v>600140.11</v>
      </c>
      <c r="BF425">
        <v>343337.75</v>
      </c>
      <c r="BG425">
        <v>204655.88</v>
      </c>
      <c r="BH425">
        <v>227465.29</v>
      </c>
      <c r="BI425">
        <v>7434148.4299999997</v>
      </c>
      <c r="BJ425">
        <v>2606261.0299999998</v>
      </c>
      <c r="BK425">
        <v>1379147.78</v>
      </c>
      <c r="BL425">
        <v>2890762.26</v>
      </c>
      <c r="BM425">
        <v>369030.34</v>
      </c>
      <c r="BN425">
        <v>2759734.27</v>
      </c>
      <c r="BO425">
        <v>3268929.48</v>
      </c>
      <c r="BP425">
        <v>564733.5</v>
      </c>
    </row>
    <row r="426" spans="1:68" ht="26.25">
      <c r="A426" s="153">
        <v>4</v>
      </c>
      <c r="B426" s="154" t="s">
        <v>913</v>
      </c>
      <c r="C426" s="155" t="s">
        <v>915</v>
      </c>
      <c r="D426" s="155">
        <v>4.0999999999999996</v>
      </c>
      <c r="E426" s="156" t="s">
        <v>952</v>
      </c>
      <c r="F426" s="154" t="s">
        <v>1473</v>
      </c>
      <c r="G426" s="316" t="s">
        <v>1474</v>
      </c>
      <c r="H426" s="154"/>
      <c r="I426" s="154" t="s">
        <v>1474</v>
      </c>
      <c r="J426" s="157" t="s">
        <v>1475</v>
      </c>
      <c r="K426" s="158" t="s">
        <v>1489</v>
      </c>
      <c r="L426" s="253">
        <v>4301020105.2290001</v>
      </c>
      <c r="M426" s="159" t="s">
        <v>1502</v>
      </c>
      <c r="N426" s="261">
        <f t="shared" si="6"/>
        <v>-12583365.369999999</v>
      </c>
      <c r="O426">
        <v>-16603009.960000001</v>
      </c>
      <c r="S426">
        <v>-27575635.210000001</v>
      </c>
      <c r="T426">
        <v>-514227.07</v>
      </c>
      <c r="V426">
        <v>-1660280.96</v>
      </c>
      <c r="AA426">
        <v>-12583365.369999999</v>
      </c>
      <c r="AI426">
        <v>-103531931.06999999</v>
      </c>
      <c r="AJ426">
        <v>-2832092</v>
      </c>
      <c r="AR426">
        <v>-3336190</v>
      </c>
      <c r="AW426">
        <v>-26271650.829999998</v>
      </c>
      <c r="BB426">
        <v>-24800620.620000001</v>
      </c>
      <c r="BE426">
        <v>0</v>
      </c>
      <c r="BJ426">
        <v>0</v>
      </c>
      <c r="BN426">
        <v>-8371</v>
      </c>
    </row>
    <row r="427" spans="1:68" ht="26.25">
      <c r="A427" s="121">
        <v>4</v>
      </c>
      <c r="B427" s="122" t="s">
        <v>913</v>
      </c>
      <c r="C427" s="123" t="s">
        <v>915</v>
      </c>
      <c r="D427" s="123">
        <v>4.0999999999999996</v>
      </c>
      <c r="E427" s="124" t="s">
        <v>952</v>
      </c>
      <c r="F427" s="122" t="s">
        <v>1503</v>
      </c>
      <c r="G427" s="312" t="s">
        <v>1474</v>
      </c>
      <c r="H427" s="122"/>
      <c r="I427" s="122" t="s">
        <v>1474</v>
      </c>
      <c r="J427" s="151" t="s">
        <v>1478</v>
      </c>
      <c r="K427" s="150" t="s">
        <v>1489</v>
      </c>
      <c r="L427" s="243">
        <v>4301020105.2309999</v>
      </c>
      <c r="M427" s="126" t="s">
        <v>1504</v>
      </c>
      <c r="N427" s="261">
        <f t="shared" si="6"/>
        <v>-177354143.55000001</v>
      </c>
      <c r="O427">
        <v>-77083398.230000004</v>
      </c>
      <c r="P427">
        <v>-357508.26</v>
      </c>
      <c r="Q427">
        <v>-557012.15</v>
      </c>
      <c r="R427">
        <v>-4110762.43</v>
      </c>
      <c r="S427">
        <v>-20303858.350000001</v>
      </c>
      <c r="T427">
        <v>-15115864.130000001</v>
      </c>
      <c r="U427">
        <v>-1271769.18</v>
      </c>
      <c r="V427">
        <v>-627600.87</v>
      </c>
      <c r="W427">
        <v>-201408.78</v>
      </c>
      <c r="X427">
        <v>-1873706.03</v>
      </c>
      <c r="Y427">
        <v>-1634306.2</v>
      </c>
      <c r="Z427">
        <v>-3166470.56</v>
      </c>
      <c r="AA427">
        <v>-177354143.55000001</v>
      </c>
      <c r="AB427">
        <v>-676252.97</v>
      </c>
      <c r="AC427">
        <v>-1729395.52</v>
      </c>
      <c r="AD427">
        <v>-1756957.42</v>
      </c>
      <c r="AE427">
        <v>-4003979.52</v>
      </c>
      <c r="AF427">
        <v>-141823.13</v>
      </c>
      <c r="AG427">
        <v>-620400.18000000005</v>
      </c>
      <c r="AI427">
        <v>-310035189.38999999</v>
      </c>
      <c r="AJ427">
        <v>-5290510.3600000003</v>
      </c>
      <c r="AK427">
        <v>-4938719.4000000004</v>
      </c>
      <c r="AL427">
        <v>-8910743.9100000001</v>
      </c>
      <c r="AM427">
        <v>-2372273.7999999998</v>
      </c>
      <c r="AN427">
        <v>-2355642.06</v>
      </c>
      <c r="AO427">
        <v>-19863331.489999998</v>
      </c>
      <c r="AP427">
        <v>-1831621.54</v>
      </c>
      <c r="AQ427">
        <v>-5480152.9800000004</v>
      </c>
      <c r="AR427">
        <v>-1150602.26</v>
      </c>
      <c r="AS427">
        <v>-24983778.07</v>
      </c>
      <c r="AT427">
        <v>-2586848.4300000002</v>
      </c>
      <c r="AU427">
        <v>-1914166.95</v>
      </c>
      <c r="AV427">
        <v>-431906.31</v>
      </c>
      <c r="AW427">
        <v>-85350505.75</v>
      </c>
      <c r="AX427">
        <v>-2766858.95</v>
      </c>
      <c r="AY427">
        <v>-3018961.88</v>
      </c>
      <c r="BA427">
        <v>-3906477.45</v>
      </c>
      <c r="BB427">
        <v>-5474897.8700000001</v>
      </c>
      <c r="BC427">
        <v>-4137815.61</v>
      </c>
      <c r="BD427">
        <v>-18987.13</v>
      </c>
      <c r="BE427">
        <v>-1844975.01</v>
      </c>
      <c r="BI427">
        <v>-47481565.240000002</v>
      </c>
      <c r="BJ427">
        <v>-5282761.5</v>
      </c>
      <c r="BK427">
        <v>-5134575.8</v>
      </c>
      <c r="BL427">
        <v>-9331769.3800000008</v>
      </c>
      <c r="BM427">
        <v>-144459.9</v>
      </c>
      <c r="BN427">
        <v>-1943759.66</v>
      </c>
      <c r="BO427">
        <v>-4510693.32</v>
      </c>
      <c r="BP427">
        <v>-1552053.46</v>
      </c>
    </row>
    <row r="428" spans="1:68" ht="26.25">
      <c r="A428" s="121">
        <v>4</v>
      </c>
      <c r="B428" s="122" t="s">
        <v>913</v>
      </c>
      <c r="C428" s="123" t="s">
        <v>915</v>
      </c>
      <c r="D428" s="123">
        <v>4.0999999999999996</v>
      </c>
      <c r="E428" s="124" t="s">
        <v>1073</v>
      </c>
      <c r="F428" s="122" t="s">
        <v>1503</v>
      </c>
      <c r="G428" s="312" t="s">
        <v>1474</v>
      </c>
      <c r="H428" s="122"/>
      <c r="I428" s="122" t="s">
        <v>1474</v>
      </c>
      <c r="J428" s="151" t="s">
        <v>1478</v>
      </c>
      <c r="K428" s="150" t="s">
        <v>1489</v>
      </c>
      <c r="L428" s="243">
        <v>4301020105.2320004</v>
      </c>
      <c r="M428" s="126" t="s">
        <v>1505</v>
      </c>
      <c r="N428" s="261">
        <f t="shared" si="6"/>
        <v>0</v>
      </c>
      <c r="O428">
        <v>2095092.9</v>
      </c>
      <c r="P428">
        <v>1393069.79</v>
      </c>
      <c r="Q428">
        <v>4382480.0999999996</v>
      </c>
      <c r="R428">
        <v>12971541.84</v>
      </c>
      <c r="S428">
        <v>20814.240000000002</v>
      </c>
      <c r="T428">
        <v>4539256.71</v>
      </c>
      <c r="U428">
        <v>5522337.7300000004</v>
      </c>
      <c r="V428">
        <v>3675655.49</v>
      </c>
      <c r="W428">
        <v>7390658.0899999999</v>
      </c>
      <c r="X428">
        <v>4211693.3899999997</v>
      </c>
      <c r="Y428">
        <v>5787381.46</v>
      </c>
      <c r="Z428">
        <v>1301388.9099999999</v>
      </c>
      <c r="AB428">
        <v>5700025.2800000003</v>
      </c>
      <c r="AC428">
        <v>4375908.1100000003</v>
      </c>
      <c r="AD428">
        <v>4462995.75</v>
      </c>
      <c r="AE428">
        <v>5603346.1600000001</v>
      </c>
      <c r="AF428">
        <v>4115120.4</v>
      </c>
      <c r="AG428">
        <v>41493.83</v>
      </c>
      <c r="AI428">
        <v>2586874.19</v>
      </c>
      <c r="AJ428">
        <v>746013.71</v>
      </c>
      <c r="AK428">
        <v>8488214.9299999997</v>
      </c>
      <c r="AL428">
        <v>2838660.47</v>
      </c>
      <c r="AM428">
        <v>8336769.5899999999</v>
      </c>
      <c r="AN428">
        <v>5468969.0999999996</v>
      </c>
      <c r="AO428">
        <v>26973001.530000001</v>
      </c>
      <c r="AP428">
        <v>3163641.9</v>
      </c>
      <c r="AQ428">
        <v>8809019.5199999996</v>
      </c>
      <c r="AR428">
        <v>501808.67</v>
      </c>
      <c r="AS428">
        <v>18435047.350000001</v>
      </c>
      <c r="AT428">
        <v>6471019.8300000001</v>
      </c>
      <c r="AU428">
        <v>6618271.21</v>
      </c>
      <c r="AV428">
        <v>1248154.56</v>
      </c>
      <c r="AX428">
        <v>11214209.220000001</v>
      </c>
      <c r="AY428">
        <v>10707605.960000001</v>
      </c>
      <c r="AZ428">
        <v>2555952.2400000002</v>
      </c>
      <c r="BA428">
        <v>12048527.140000001</v>
      </c>
      <c r="BB428">
        <v>9546504.75</v>
      </c>
      <c r="BC428">
        <v>3977605.85</v>
      </c>
      <c r="BD428">
        <v>4361828.2</v>
      </c>
      <c r="BE428">
        <v>4834106.7300000004</v>
      </c>
      <c r="BI428">
        <v>23996856.41</v>
      </c>
      <c r="BJ428">
        <v>3508509.48</v>
      </c>
      <c r="BK428">
        <v>3006299.69</v>
      </c>
      <c r="BL428">
        <v>5994226.4299999997</v>
      </c>
      <c r="BM428">
        <v>1692433.04</v>
      </c>
      <c r="BN428">
        <v>7614363.9400000004</v>
      </c>
      <c r="BO428">
        <v>5219688.22</v>
      </c>
      <c r="BP428">
        <v>2359978.94</v>
      </c>
    </row>
    <row r="429" spans="1:68" ht="26.25">
      <c r="A429" s="121">
        <v>4</v>
      </c>
      <c r="B429" s="122" t="s">
        <v>913</v>
      </c>
      <c r="C429" s="123" t="s">
        <v>915</v>
      </c>
      <c r="D429" s="123">
        <v>4.0999999999999996</v>
      </c>
      <c r="E429" s="124" t="s">
        <v>952</v>
      </c>
      <c r="F429" s="122" t="s">
        <v>1473</v>
      </c>
      <c r="G429" s="312" t="s">
        <v>1474</v>
      </c>
      <c r="H429" s="122"/>
      <c r="I429" s="122" t="s">
        <v>1474</v>
      </c>
      <c r="J429" s="151" t="s">
        <v>1481</v>
      </c>
      <c r="K429" s="150" t="s">
        <v>1489</v>
      </c>
      <c r="L429" s="243">
        <v>4301020105.2390003</v>
      </c>
      <c r="M429" s="126" t="s">
        <v>1506</v>
      </c>
      <c r="N429" s="261">
        <f t="shared" si="6"/>
        <v>-13026464</v>
      </c>
      <c r="O429">
        <v>-57730128.43</v>
      </c>
      <c r="P429">
        <v>-87212</v>
      </c>
      <c r="Q429">
        <v>-47655</v>
      </c>
      <c r="R429">
        <v>-175815</v>
      </c>
      <c r="S429">
        <v>-195819</v>
      </c>
      <c r="T429">
        <v>-121366</v>
      </c>
      <c r="U429">
        <v>-75365.5</v>
      </c>
      <c r="V429">
        <v>-42514</v>
      </c>
      <c r="W429">
        <v>-34703</v>
      </c>
      <c r="X429">
        <v>-142729</v>
      </c>
      <c r="Y429">
        <v>-16764</v>
      </c>
      <c r="Z429">
        <v>-3191</v>
      </c>
      <c r="AA429">
        <v>-13026464</v>
      </c>
      <c r="AB429">
        <v>-14644</v>
      </c>
      <c r="AC429">
        <v>-491567.11</v>
      </c>
      <c r="AE429">
        <v>-364588.75</v>
      </c>
      <c r="AF429">
        <v>-28073</v>
      </c>
      <c r="AG429">
        <v>-8277.75</v>
      </c>
      <c r="AI429">
        <v>-119153514.16</v>
      </c>
      <c r="AJ429">
        <v>-1662428.26</v>
      </c>
      <c r="AK429">
        <v>-535661.39</v>
      </c>
      <c r="AL429">
        <v>-418334.85</v>
      </c>
      <c r="AM429">
        <v>-874175.25</v>
      </c>
      <c r="AN429">
        <v>-1044190.72</v>
      </c>
      <c r="AO429">
        <v>-3841114.25</v>
      </c>
      <c r="AP429">
        <v>-1063198.5900000001</v>
      </c>
      <c r="AQ429">
        <v>-276723.25</v>
      </c>
      <c r="AR429">
        <v>-461494.94</v>
      </c>
      <c r="AS429">
        <v>-2261397.56</v>
      </c>
      <c r="AT429">
        <v>-1534206.41</v>
      </c>
      <c r="AU429">
        <v>-1558882.41</v>
      </c>
      <c r="AV429">
        <v>-1249230.48</v>
      </c>
      <c r="AW429">
        <v>-35466302.469999999</v>
      </c>
      <c r="AX429">
        <v>-154716.5</v>
      </c>
      <c r="AY429">
        <v>-1032433.38</v>
      </c>
      <c r="AZ429">
        <v>-3473713.75</v>
      </c>
      <c r="BB429">
        <v>-100846.75</v>
      </c>
      <c r="BC429">
        <v>-1301.25</v>
      </c>
      <c r="BD429">
        <v>-1510781</v>
      </c>
      <c r="BE429">
        <v>-244</v>
      </c>
      <c r="BF429">
        <v>-12779</v>
      </c>
      <c r="BG429">
        <v>-16190.25</v>
      </c>
      <c r="BH429">
        <v>-152248</v>
      </c>
      <c r="BI429">
        <v>-28744598.620000001</v>
      </c>
      <c r="BJ429">
        <v>-290440.5</v>
      </c>
      <c r="BK429">
        <v>-105079.5</v>
      </c>
      <c r="BL429">
        <v>-325</v>
      </c>
      <c r="BM429">
        <v>-1549.5</v>
      </c>
      <c r="BN429">
        <v>-26790</v>
      </c>
      <c r="BO429">
        <v>-15015.05</v>
      </c>
      <c r="BP429">
        <v>-124148</v>
      </c>
    </row>
    <row r="430" spans="1:68" ht="26.25">
      <c r="A430" s="121">
        <v>4</v>
      </c>
      <c r="B430" s="122" t="s">
        <v>913</v>
      </c>
      <c r="C430" s="123" t="s">
        <v>915</v>
      </c>
      <c r="D430" s="123">
        <v>4.0999999999999996</v>
      </c>
      <c r="E430" s="124" t="s">
        <v>1073</v>
      </c>
      <c r="F430" s="122" t="s">
        <v>1473</v>
      </c>
      <c r="G430" s="312" t="s">
        <v>1474</v>
      </c>
      <c r="H430" s="122"/>
      <c r="I430" s="122" t="s">
        <v>1474</v>
      </c>
      <c r="J430" s="151" t="s">
        <v>1481</v>
      </c>
      <c r="K430" s="150" t="s">
        <v>1489</v>
      </c>
      <c r="L430" s="243">
        <v>4301020105.2399998</v>
      </c>
      <c r="M430" s="126" t="s">
        <v>1507</v>
      </c>
      <c r="N430" s="261">
        <f t="shared" si="6"/>
        <v>72305</v>
      </c>
      <c r="P430">
        <v>2123954</v>
      </c>
      <c r="Q430">
        <v>6062220</v>
      </c>
      <c r="R430">
        <v>7999889</v>
      </c>
      <c r="S430">
        <v>8066881.0999999996</v>
      </c>
      <c r="T430">
        <v>8116283.1500000004</v>
      </c>
      <c r="U430">
        <v>8242038</v>
      </c>
      <c r="V430">
        <v>4901896.5</v>
      </c>
      <c r="W430">
        <v>3163934</v>
      </c>
      <c r="X430">
        <v>3772661</v>
      </c>
      <c r="Y430">
        <v>2686169</v>
      </c>
      <c r="Z430">
        <v>4467381.75</v>
      </c>
      <c r="AA430">
        <v>72305</v>
      </c>
      <c r="AB430">
        <v>16760</v>
      </c>
      <c r="AC430">
        <v>65628.5</v>
      </c>
      <c r="AE430">
        <v>764.22</v>
      </c>
      <c r="AF430">
        <v>19137</v>
      </c>
      <c r="AG430">
        <v>47869.75</v>
      </c>
      <c r="AI430">
        <v>2618797.27</v>
      </c>
      <c r="AJ430">
        <v>7139836.7400000002</v>
      </c>
      <c r="AK430">
        <v>8190533.5800000001</v>
      </c>
      <c r="AL430">
        <v>6834167.25</v>
      </c>
      <c r="AM430">
        <v>14590746.15</v>
      </c>
      <c r="AN430">
        <v>4508859.5599999996</v>
      </c>
      <c r="AO430">
        <v>11451740.43</v>
      </c>
      <c r="AP430">
        <v>15246404.85</v>
      </c>
      <c r="AQ430">
        <v>13790093.220000001</v>
      </c>
      <c r="AR430">
        <v>12979266.52</v>
      </c>
      <c r="AS430">
        <v>12905020.01</v>
      </c>
      <c r="AT430">
        <v>5309600.2699999996</v>
      </c>
      <c r="AU430">
        <v>6344579.6900000004</v>
      </c>
      <c r="AV430">
        <v>4213017.0599999996</v>
      </c>
      <c r="AX430">
        <v>1465677.77</v>
      </c>
      <c r="AY430">
        <v>3862105.81</v>
      </c>
      <c r="AZ430">
        <v>1939186.87</v>
      </c>
      <c r="BB430">
        <v>2710</v>
      </c>
      <c r="BC430">
        <v>113518.91</v>
      </c>
      <c r="BD430">
        <v>3132215.64</v>
      </c>
      <c r="BE430">
        <v>2697458.6</v>
      </c>
      <c r="BF430">
        <v>5422814.1600000001</v>
      </c>
      <c r="BG430">
        <v>129639</v>
      </c>
      <c r="BH430">
        <v>2956390</v>
      </c>
      <c r="BJ430">
        <v>2753</v>
      </c>
      <c r="BK430">
        <v>48912</v>
      </c>
      <c r="BL430">
        <v>1769281.5</v>
      </c>
      <c r="BM430">
        <v>45011</v>
      </c>
      <c r="BN430">
        <v>1913705.54</v>
      </c>
      <c r="BO430">
        <v>1422339.25</v>
      </c>
      <c r="BP430">
        <v>243459.25</v>
      </c>
    </row>
    <row r="431" spans="1:68" ht="26.25">
      <c r="A431" s="144">
        <v>4</v>
      </c>
      <c r="B431" s="145" t="s">
        <v>913</v>
      </c>
      <c r="C431" s="146" t="s">
        <v>915</v>
      </c>
      <c r="D431" s="146">
        <v>4.0999999999999996</v>
      </c>
      <c r="E431" s="147" t="s">
        <v>1073</v>
      </c>
      <c r="F431" s="145" t="s">
        <v>1495</v>
      </c>
      <c r="G431" s="314" t="s">
        <v>1474</v>
      </c>
      <c r="H431" s="145"/>
      <c r="I431" s="145" t="s">
        <v>1474</v>
      </c>
      <c r="J431" s="160" t="s">
        <v>1496</v>
      </c>
      <c r="K431" s="161" t="s">
        <v>1476</v>
      </c>
      <c r="L431" s="254">
        <v>4301020105.2410002</v>
      </c>
      <c r="M431" s="162" t="s">
        <v>1508</v>
      </c>
      <c r="N431" s="261">
        <f t="shared" si="6"/>
        <v>672680</v>
      </c>
      <c r="O431">
        <v>1573583.5</v>
      </c>
      <c r="P431">
        <v>1906071</v>
      </c>
      <c r="Q431">
        <v>1667777.35</v>
      </c>
      <c r="R431">
        <v>5580290</v>
      </c>
      <c r="S431">
        <v>11769721</v>
      </c>
      <c r="T431">
        <v>13727567</v>
      </c>
      <c r="U431">
        <v>6403120.75</v>
      </c>
      <c r="V431">
        <v>954695</v>
      </c>
      <c r="W431">
        <v>2069452</v>
      </c>
      <c r="X431">
        <v>2104479</v>
      </c>
      <c r="Y431">
        <v>3326933</v>
      </c>
      <c r="Z431">
        <v>3077418.52</v>
      </c>
      <c r="AA431">
        <v>672680</v>
      </c>
      <c r="AC431">
        <v>1742291.75</v>
      </c>
      <c r="AD431">
        <v>1276276.5</v>
      </c>
      <c r="AE431">
        <v>22377179.41</v>
      </c>
      <c r="AF431">
        <v>3668889</v>
      </c>
      <c r="AG431">
        <v>7654855</v>
      </c>
      <c r="AI431">
        <v>2109340</v>
      </c>
      <c r="AJ431">
        <v>1302960</v>
      </c>
      <c r="AK431">
        <v>433200</v>
      </c>
      <c r="AL431">
        <v>713222.52</v>
      </c>
      <c r="AM431">
        <v>660000</v>
      </c>
      <c r="AO431">
        <v>2310090</v>
      </c>
      <c r="AP431">
        <v>731624</v>
      </c>
      <c r="AR431">
        <v>6729772.75</v>
      </c>
      <c r="AS431">
        <v>12614063.800000001</v>
      </c>
      <c r="AT431">
        <v>429748</v>
      </c>
      <c r="AU431">
        <v>5295007</v>
      </c>
      <c r="AV431">
        <v>1687376</v>
      </c>
      <c r="AW431">
        <v>7592770</v>
      </c>
      <c r="AX431">
        <v>2309461.75</v>
      </c>
      <c r="AY431">
        <v>3414887</v>
      </c>
      <c r="BA431">
        <v>3629335</v>
      </c>
      <c r="BB431">
        <v>11687587</v>
      </c>
      <c r="BC431">
        <v>3929501.5</v>
      </c>
      <c r="BD431">
        <v>953133.25</v>
      </c>
      <c r="BE431">
        <v>2459755</v>
      </c>
      <c r="BF431">
        <v>1377795.68</v>
      </c>
      <c r="BG431">
        <v>751992</v>
      </c>
      <c r="BH431">
        <v>554533</v>
      </c>
      <c r="BI431">
        <v>1528922</v>
      </c>
      <c r="BJ431">
        <v>2181950</v>
      </c>
      <c r="BK431">
        <v>934277.26</v>
      </c>
      <c r="BL431">
        <v>664210</v>
      </c>
      <c r="BM431">
        <v>945742.5</v>
      </c>
      <c r="BN431">
        <v>5888852</v>
      </c>
      <c r="BO431">
        <v>1305939.69</v>
      </c>
      <c r="BP431">
        <v>6188658.5</v>
      </c>
    </row>
    <row r="432" spans="1:68" ht="26.25">
      <c r="A432" s="121">
        <v>4</v>
      </c>
      <c r="B432" s="122" t="s">
        <v>913</v>
      </c>
      <c r="C432" s="123" t="s">
        <v>915</v>
      </c>
      <c r="D432" s="123">
        <v>4.0999999999999996</v>
      </c>
      <c r="E432" s="124" t="s">
        <v>1073</v>
      </c>
      <c r="F432" s="122" t="s">
        <v>1427</v>
      </c>
      <c r="G432" s="312" t="s">
        <v>1474</v>
      </c>
      <c r="H432" s="122"/>
      <c r="I432" s="122" t="s">
        <v>1474</v>
      </c>
      <c r="J432" s="151" t="s">
        <v>1492</v>
      </c>
      <c r="K432" s="150" t="s">
        <v>1493</v>
      </c>
      <c r="L432" s="243">
        <v>4301020105.2419996</v>
      </c>
      <c r="M432" s="126" t="s">
        <v>1509</v>
      </c>
      <c r="N432" s="261">
        <f t="shared" si="6"/>
        <v>0</v>
      </c>
      <c r="X432">
        <v>3653279.03</v>
      </c>
      <c r="AC432">
        <v>867</v>
      </c>
      <c r="AU432">
        <v>2758825.03</v>
      </c>
      <c r="AV432">
        <v>4377996.54</v>
      </c>
    </row>
    <row r="433" spans="1:68" ht="26.25">
      <c r="A433" s="128">
        <v>4</v>
      </c>
      <c r="B433" s="129" t="s">
        <v>913</v>
      </c>
      <c r="C433" s="130" t="s">
        <v>915</v>
      </c>
      <c r="D433" s="130">
        <v>4.0999999999999996</v>
      </c>
      <c r="E433" s="131" t="s">
        <v>1073</v>
      </c>
      <c r="F433" s="129" t="s">
        <v>1427</v>
      </c>
      <c r="G433" s="313" t="s">
        <v>1474</v>
      </c>
      <c r="H433" s="129"/>
      <c r="I433" s="129" t="s">
        <v>1474</v>
      </c>
      <c r="J433" s="163" t="s">
        <v>1510</v>
      </c>
      <c r="K433" s="164" t="s">
        <v>1493</v>
      </c>
      <c r="L433" s="244">
        <v>4301020105.243</v>
      </c>
      <c r="M433" s="133" t="s">
        <v>1511</v>
      </c>
      <c r="N433" s="261">
        <f t="shared" si="6"/>
        <v>1434738.53</v>
      </c>
      <c r="O433">
        <v>3222822.61</v>
      </c>
      <c r="P433">
        <v>130953.67</v>
      </c>
      <c r="Q433">
        <v>3019629.27</v>
      </c>
      <c r="R433">
        <v>3254877.67</v>
      </c>
      <c r="S433">
        <v>1928695.05</v>
      </c>
      <c r="T433">
        <v>3403430.52</v>
      </c>
      <c r="U433">
        <v>1603827.86</v>
      </c>
      <c r="V433">
        <v>1348686.65</v>
      </c>
      <c r="W433">
        <v>514265.38</v>
      </c>
      <c r="X433">
        <v>383486.85</v>
      </c>
      <c r="Y433">
        <v>518812</v>
      </c>
      <c r="Z433">
        <v>2054498.55</v>
      </c>
      <c r="AA433">
        <v>1434738.53</v>
      </c>
      <c r="AB433">
        <v>729007.36</v>
      </c>
      <c r="AC433">
        <v>559170.1</v>
      </c>
      <c r="AD433">
        <v>1523071.85</v>
      </c>
      <c r="AE433">
        <v>8615176.9100000001</v>
      </c>
      <c r="AF433">
        <v>4124337.96</v>
      </c>
      <c r="AG433">
        <v>2248410.0099999998</v>
      </c>
      <c r="AH433">
        <v>980565.45</v>
      </c>
      <c r="AI433">
        <v>2944999.51</v>
      </c>
      <c r="AJ433">
        <v>2359874.35</v>
      </c>
      <c r="AK433">
        <v>2522921.31</v>
      </c>
      <c r="AL433">
        <v>1982338.31</v>
      </c>
      <c r="AM433">
        <v>2611404.81</v>
      </c>
      <c r="AN433">
        <v>1299377.31</v>
      </c>
      <c r="AO433">
        <v>2803012.31</v>
      </c>
      <c r="AP433">
        <v>4668988.6900000004</v>
      </c>
      <c r="AQ433">
        <v>2431512.06</v>
      </c>
      <c r="AR433">
        <v>1831334.31</v>
      </c>
      <c r="AS433">
        <v>3301643.26</v>
      </c>
      <c r="AT433">
        <v>1624090.92</v>
      </c>
      <c r="AU433">
        <v>1448569.11</v>
      </c>
      <c r="AV433">
        <v>1367056.94</v>
      </c>
      <c r="AW433">
        <v>1387499.61</v>
      </c>
      <c r="AX433">
        <v>2489328.42</v>
      </c>
      <c r="AY433">
        <v>1115361.19</v>
      </c>
      <c r="AZ433">
        <v>287118.45</v>
      </c>
      <c r="BA433">
        <v>235793.09</v>
      </c>
      <c r="BB433">
        <v>987257.6</v>
      </c>
      <c r="BC433">
        <v>852770.82</v>
      </c>
      <c r="BD433">
        <v>1961685.66</v>
      </c>
      <c r="BE433">
        <v>824197.33</v>
      </c>
      <c r="BF433">
        <v>2595307.2400000002</v>
      </c>
      <c r="BG433">
        <v>991121.58</v>
      </c>
      <c r="BH433">
        <v>1762722.39</v>
      </c>
      <c r="BI433">
        <v>2635737.9700000002</v>
      </c>
      <c r="BJ433">
        <v>1638000</v>
      </c>
      <c r="BK433">
        <v>774000</v>
      </c>
      <c r="BL433">
        <v>4363117.8099999996</v>
      </c>
      <c r="BM433">
        <v>979367.44</v>
      </c>
      <c r="BN433">
        <v>2093000</v>
      </c>
      <c r="BO433">
        <v>802500</v>
      </c>
      <c r="BP433">
        <v>404711.04</v>
      </c>
    </row>
    <row r="434" spans="1:68" ht="26.25">
      <c r="A434" s="121">
        <v>4</v>
      </c>
      <c r="B434" s="122" t="s">
        <v>913</v>
      </c>
      <c r="C434" s="123" t="s">
        <v>915</v>
      </c>
      <c r="D434" s="123">
        <v>4.0999999999999996</v>
      </c>
      <c r="E434" s="124" t="s">
        <v>1073</v>
      </c>
      <c r="F434" s="122" t="s">
        <v>1512</v>
      </c>
      <c r="G434" s="312" t="s">
        <v>1474</v>
      </c>
      <c r="H434" s="122"/>
      <c r="I434" s="122" t="s">
        <v>1474</v>
      </c>
      <c r="J434" s="151" t="s">
        <v>1513</v>
      </c>
      <c r="K434" s="150" t="s">
        <v>1476</v>
      </c>
      <c r="L434" s="243">
        <v>4301020105.2440004</v>
      </c>
      <c r="M434" s="126" t="s">
        <v>1514</v>
      </c>
      <c r="N434" s="261">
        <f t="shared" si="6"/>
        <v>16222909.41</v>
      </c>
      <c r="O434">
        <v>21165192.199999999</v>
      </c>
      <c r="P434">
        <v>372248.5</v>
      </c>
      <c r="Q434">
        <v>768856</v>
      </c>
      <c r="R434">
        <v>1690079.01</v>
      </c>
      <c r="S434">
        <v>3138948</v>
      </c>
      <c r="T434">
        <v>1340612.5</v>
      </c>
      <c r="U434">
        <v>1413495.37</v>
      </c>
      <c r="V434">
        <v>1227879.73</v>
      </c>
      <c r="W434">
        <v>1035178.04</v>
      </c>
      <c r="X434">
        <v>654299.42000000004</v>
      </c>
      <c r="Y434">
        <v>437614</v>
      </c>
      <c r="Z434">
        <v>820008.82</v>
      </c>
      <c r="AA434">
        <v>16222909.41</v>
      </c>
      <c r="AB434">
        <v>964121.63</v>
      </c>
      <c r="AC434">
        <v>1315260.46</v>
      </c>
      <c r="AD434">
        <v>866354</v>
      </c>
      <c r="AE434">
        <v>1884098.43</v>
      </c>
      <c r="AF434">
        <v>1769533.74</v>
      </c>
      <c r="AG434">
        <v>522615.51</v>
      </c>
      <c r="AH434">
        <v>236219.85</v>
      </c>
      <c r="AI434">
        <v>127492721.55</v>
      </c>
      <c r="AJ434">
        <v>849945.79</v>
      </c>
      <c r="AK434">
        <v>664268.5</v>
      </c>
      <c r="AL434">
        <v>1183644.99</v>
      </c>
      <c r="AM434">
        <v>1361224.16</v>
      </c>
      <c r="AN434">
        <v>1084213</v>
      </c>
      <c r="AO434">
        <v>920218.89</v>
      </c>
      <c r="AP434">
        <v>1092580.29</v>
      </c>
      <c r="AQ434">
        <v>1342963.45</v>
      </c>
      <c r="AR434">
        <v>203404</v>
      </c>
      <c r="AS434">
        <v>2170710.2799999998</v>
      </c>
      <c r="AT434">
        <v>821733.06</v>
      </c>
      <c r="AU434">
        <v>1387055</v>
      </c>
      <c r="AV434">
        <v>844033</v>
      </c>
      <c r="AW434">
        <v>14509428.5</v>
      </c>
      <c r="AX434">
        <v>879901.62</v>
      </c>
      <c r="AY434">
        <v>577268.54</v>
      </c>
      <c r="AZ434">
        <v>11582238.66</v>
      </c>
      <c r="BA434">
        <v>1244235.5</v>
      </c>
      <c r="BB434">
        <v>755061.73</v>
      </c>
      <c r="BC434">
        <v>689757.66</v>
      </c>
      <c r="BD434">
        <v>1655618</v>
      </c>
      <c r="BE434">
        <v>490034.1</v>
      </c>
      <c r="BF434">
        <v>580522.87</v>
      </c>
      <c r="BG434">
        <v>453818.75</v>
      </c>
      <c r="BH434">
        <v>453179.74</v>
      </c>
      <c r="BI434">
        <v>12463788.380000001</v>
      </c>
      <c r="BJ434">
        <v>1188345.24</v>
      </c>
      <c r="BK434">
        <v>1098104.1100000001</v>
      </c>
      <c r="BL434">
        <v>767876.1</v>
      </c>
      <c r="BM434">
        <v>203945.5</v>
      </c>
      <c r="BN434">
        <v>966374</v>
      </c>
      <c r="BO434">
        <v>1446835.68</v>
      </c>
      <c r="BP434">
        <v>452343.92</v>
      </c>
    </row>
    <row r="435" spans="1:68" ht="26.25">
      <c r="A435" s="121">
        <v>4</v>
      </c>
      <c r="B435" s="122" t="s">
        <v>913</v>
      </c>
      <c r="C435" s="123" t="s">
        <v>915</v>
      </c>
      <c r="D435" s="123">
        <v>4.0999999999999996</v>
      </c>
      <c r="E435" s="124" t="s">
        <v>1073</v>
      </c>
      <c r="F435" s="122" t="s">
        <v>1512</v>
      </c>
      <c r="G435" s="312" t="s">
        <v>1474</v>
      </c>
      <c r="H435" s="122"/>
      <c r="I435" s="122" t="s">
        <v>1474</v>
      </c>
      <c r="J435" s="151" t="s">
        <v>1513</v>
      </c>
      <c r="K435" s="150" t="s">
        <v>1479</v>
      </c>
      <c r="L435" s="243">
        <v>4301020105.2449999</v>
      </c>
      <c r="M435" s="126" t="s">
        <v>1515</v>
      </c>
      <c r="N435" s="261">
        <f t="shared" si="6"/>
        <v>59938287.469999999</v>
      </c>
      <c r="O435">
        <v>47789309.020000003</v>
      </c>
      <c r="P435">
        <v>130870</v>
      </c>
      <c r="Q435">
        <v>296276.24</v>
      </c>
      <c r="R435">
        <v>1044610.32</v>
      </c>
      <c r="S435">
        <v>17294642</v>
      </c>
      <c r="T435">
        <v>934280.4</v>
      </c>
      <c r="U435">
        <v>400613.83</v>
      </c>
      <c r="V435">
        <v>149800.34</v>
      </c>
      <c r="W435">
        <v>242489.43</v>
      </c>
      <c r="X435">
        <v>159748</v>
      </c>
      <c r="Y435">
        <v>1573361</v>
      </c>
      <c r="Z435">
        <v>281469</v>
      </c>
      <c r="AA435">
        <v>59938287.469999999</v>
      </c>
      <c r="AB435">
        <v>79680</v>
      </c>
      <c r="AC435">
        <v>757054.86</v>
      </c>
      <c r="AD435">
        <v>115627.51</v>
      </c>
      <c r="AE435">
        <v>297935</v>
      </c>
      <c r="AF435">
        <v>651234.98</v>
      </c>
      <c r="AG435">
        <v>505736.71</v>
      </c>
      <c r="AI435">
        <v>393375818.49000001</v>
      </c>
      <c r="AJ435">
        <v>378169.77</v>
      </c>
      <c r="AK435">
        <v>5883900.7300000004</v>
      </c>
      <c r="AL435">
        <v>258483.13</v>
      </c>
      <c r="AM435">
        <v>990531.17</v>
      </c>
      <c r="AN435">
        <v>272000.75</v>
      </c>
      <c r="AO435">
        <v>1929680.68</v>
      </c>
      <c r="AP435">
        <v>392390.5</v>
      </c>
      <c r="AQ435">
        <v>534208.64</v>
      </c>
      <c r="AR435">
        <v>1724</v>
      </c>
      <c r="AS435">
        <v>1119693.82</v>
      </c>
      <c r="AT435">
        <v>138362.01999999999</v>
      </c>
      <c r="AU435">
        <v>354500</v>
      </c>
      <c r="AV435">
        <v>38813</v>
      </c>
      <c r="AW435">
        <v>39677894.25</v>
      </c>
      <c r="AX435">
        <v>293376</v>
      </c>
      <c r="AY435">
        <v>299873.25</v>
      </c>
      <c r="AZ435">
        <v>16381082.75</v>
      </c>
      <c r="BA435">
        <v>460285</v>
      </c>
      <c r="BB435">
        <v>130743.59</v>
      </c>
      <c r="BC435">
        <v>3918118.49</v>
      </c>
      <c r="BD435">
        <v>3938808.52</v>
      </c>
      <c r="BE435">
        <v>750453.06</v>
      </c>
      <c r="BI435">
        <v>33405698.809999999</v>
      </c>
      <c r="BJ435">
        <v>598304.01</v>
      </c>
      <c r="BK435">
        <v>2657435.02</v>
      </c>
      <c r="BL435">
        <v>8397721.5</v>
      </c>
      <c r="BM435">
        <v>295877</v>
      </c>
      <c r="BN435">
        <v>9024289.1199999992</v>
      </c>
      <c r="BO435">
        <v>798087.21</v>
      </c>
      <c r="BP435">
        <v>867121.8</v>
      </c>
    </row>
    <row r="436" spans="1:68" ht="26.25">
      <c r="A436" s="121">
        <v>4</v>
      </c>
      <c r="B436" s="122" t="s">
        <v>913</v>
      </c>
      <c r="C436" s="123" t="s">
        <v>915</v>
      </c>
      <c r="D436" s="123">
        <v>4.0999999999999996</v>
      </c>
      <c r="E436" s="124" t="s">
        <v>952</v>
      </c>
      <c r="F436" s="122" t="s">
        <v>1512</v>
      </c>
      <c r="G436" s="312" t="s">
        <v>1474</v>
      </c>
      <c r="H436" s="122"/>
      <c r="I436" s="122" t="s">
        <v>1474</v>
      </c>
      <c r="J436" s="151" t="s">
        <v>1513</v>
      </c>
      <c r="K436" s="150" t="s">
        <v>1489</v>
      </c>
      <c r="L436" s="243">
        <v>4301020105.2510004</v>
      </c>
      <c r="M436" s="126" t="s">
        <v>1516</v>
      </c>
      <c r="N436" s="261">
        <f t="shared" si="6"/>
        <v>-21182687.129999999</v>
      </c>
      <c r="P436">
        <v>-44517.23</v>
      </c>
      <c r="Q436">
        <v>-6067.56</v>
      </c>
      <c r="R436">
        <v>-158254.25</v>
      </c>
      <c r="S436">
        <v>-2844505.94</v>
      </c>
      <c r="T436">
        <v>-234185.3</v>
      </c>
      <c r="U436">
        <v>-5000</v>
      </c>
      <c r="X436">
        <v>-428.8</v>
      </c>
      <c r="Y436">
        <v>-17529.11</v>
      </c>
      <c r="Z436">
        <v>-46354.36</v>
      </c>
      <c r="AA436">
        <v>-21182687.129999999</v>
      </c>
      <c r="AC436">
        <v>-264070.40999999997</v>
      </c>
      <c r="AD436">
        <v>-328689.71000000002</v>
      </c>
      <c r="AE436">
        <v>-263066.34000000003</v>
      </c>
      <c r="AF436">
        <v>-230631.07</v>
      </c>
      <c r="AG436">
        <v>-60100.78</v>
      </c>
      <c r="AI436">
        <v>-116535027</v>
      </c>
      <c r="AK436">
        <v>-1367186</v>
      </c>
      <c r="AN436">
        <v>-145073.75</v>
      </c>
      <c r="AP436">
        <v>-281353.25</v>
      </c>
      <c r="AU436">
        <v>-70266.45</v>
      </c>
      <c r="AV436">
        <v>-579.52</v>
      </c>
      <c r="AX436">
        <v>-2364</v>
      </c>
      <c r="AY436">
        <v>-27470.19</v>
      </c>
      <c r="AZ436">
        <v>-1233.25</v>
      </c>
      <c r="BA436">
        <v>-86358.28</v>
      </c>
      <c r="BB436">
        <v>-55611.47</v>
      </c>
      <c r="BC436">
        <v>-239034.85</v>
      </c>
      <c r="BD436">
        <v>-26534.55</v>
      </c>
      <c r="BE436">
        <v>-174502.49</v>
      </c>
      <c r="BI436">
        <v>-2916058.31</v>
      </c>
      <c r="BJ436">
        <v>-217669.77</v>
      </c>
      <c r="BK436">
        <v>-1149513.83</v>
      </c>
      <c r="BL436">
        <v>-75028.17</v>
      </c>
      <c r="BM436">
        <v>-31443.74</v>
      </c>
      <c r="BN436">
        <v>-27976.79</v>
      </c>
      <c r="BO436">
        <v>-206613.77</v>
      </c>
      <c r="BP436">
        <v>-8794.16</v>
      </c>
    </row>
    <row r="437" spans="1:68" ht="26.25">
      <c r="A437" s="121">
        <v>4</v>
      </c>
      <c r="B437" s="122" t="s">
        <v>913</v>
      </c>
      <c r="C437" s="123" t="s">
        <v>915</v>
      </c>
      <c r="D437" s="123">
        <v>4.0999999999999996</v>
      </c>
      <c r="E437" s="124" t="s">
        <v>1073</v>
      </c>
      <c r="F437" s="122" t="s">
        <v>1512</v>
      </c>
      <c r="G437" s="312" t="s">
        <v>1474</v>
      </c>
      <c r="H437" s="122"/>
      <c r="I437" s="122" t="s">
        <v>1474</v>
      </c>
      <c r="J437" s="151" t="s">
        <v>1513</v>
      </c>
      <c r="K437" s="150" t="s">
        <v>1489</v>
      </c>
      <c r="L437" s="243">
        <v>4301020105.2519999</v>
      </c>
      <c r="M437" s="126" t="s">
        <v>1517</v>
      </c>
      <c r="N437" s="261">
        <f t="shared" si="6"/>
        <v>0</v>
      </c>
      <c r="P437">
        <v>10858.54</v>
      </c>
      <c r="Q437">
        <v>9666.2800000000007</v>
      </c>
      <c r="R437">
        <v>97934.41</v>
      </c>
      <c r="T437">
        <v>1225865.6100000001</v>
      </c>
      <c r="W437">
        <v>3366.47</v>
      </c>
      <c r="X437">
        <v>10.45</v>
      </c>
      <c r="Y437">
        <v>126844.23</v>
      </c>
      <c r="Z437">
        <v>183344.2</v>
      </c>
      <c r="AB437">
        <v>118230.74</v>
      </c>
      <c r="AC437">
        <v>32791.449999999997</v>
      </c>
      <c r="AD437">
        <v>43409.27</v>
      </c>
      <c r="AE437">
        <v>357791.3</v>
      </c>
      <c r="AF437">
        <v>12396.84</v>
      </c>
      <c r="AG437">
        <v>11548.76</v>
      </c>
      <c r="AI437">
        <v>38800</v>
      </c>
      <c r="AK437">
        <v>857</v>
      </c>
      <c r="AN437">
        <v>19894.919999999998</v>
      </c>
      <c r="AP437">
        <v>-183674.5</v>
      </c>
      <c r="AR437">
        <v>203061.9</v>
      </c>
      <c r="AS437">
        <v>380</v>
      </c>
      <c r="AU437">
        <v>305137.33</v>
      </c>
      <c r="AV437">
        <v>8282.0400000000009</v>
      </c>
      <c r="AX437">
        <v>792</v>
      </c>
      <c r="AY437">
        <v>79900.070000000007</v>
      </c>
      <c r="AZ437">
        <v>693519.45</v>
      </c>
      <c r="BA437">
        <v>321760.68</v>
      </c>
      <c r="BB437">
        <v>25695.23</v>
      </c>
      <c r="BD437">
        <v>74.099999999999994</v>
      </c>
      <c r="BE437">
        <v>200351.19</v>
      </c>
      <c r="BI437">
        <v>6398012.2999999998</v>
      </c>
      <c r="BK437">
        <v>156308.9</v>
      </c>
      <c r="BL437">
        <v>31843.06</v>
      </c>
      <c r="BM437">
        <v>46702.53</v>
      </c>
      <c r="BO437">
        <v>29866.89</v>
      </c>
      <c r="BP437">
        <v>73479.37</v>
      </c>
    </row>
    <row r="438" spans="1:68" ht="26.25">
      <c r="A438" s="121">
        <v>4</v>
      </c>
      <c r="B438" s="122" t="s">
        <v>913</v>
      </c>
      <c r="C438" s="123" t="s">
        <v>915</v>
      </c>
      <c r="D438" s="123">
        <v>4.0999999999999996</v>
      </c>
      <c r="E438" s="124" t="s">
        <v>1073</v>
      </c>
      <c r="F438" s="122" t="s">
        <v>1491</v>
      </c>
      <c r="G438" s="312" t="s">
        <v>1474</v>
      </c>
      <c r="H438" s="122"/>
      <c r="I438" s="122" t="s">
        <v>1474</v>
      </c>
      <c r="J438" s="151" t="s">
        <v>1492</v>
      </c>
      <c r="K438" s="150" t="s">
        <v>1493</v>
      </c>
      <c r="L438" s="243">
        <v>4301020105.2550001</v>
      </c>
      <c r="M438" s="126" t="s">
        <v>1518</v>
      </c>
      <c r="N438" s="261">
        <f t="shared" si="6"/>
        <v>482022.16</v>
      </c>
      <c r="P438">
        <v>499221.1</v>
      </c>
      <c r="Q438">
        <v>104577.89</v>
      </c>
      <c r="R438">
        <v>402455.61</v>
      </c>
      <c r="S438">
        <v>389641.76</v>
      </c>
      <c r="T438">
        <v>377710.02</v>
      </c>
      <c r="V438">
        <v>61325.62</v>
      </c>
      <c r="W438">
        <v>511469.95</v>
      </c>
      <c r="Z438">
        <v>150584.85999999999</v>
      </c>
      <c r="AA438">
        <v>482022.16</v>
      </c>
      <c r="AC438">
        <v>913796.86</v>
      </c>
      <c r="AD438">
        <v>285022.08000000002</v>
      </c>
      <c r="AE438">
        <v>697930.91</v>
      </c>
      <c r="AF438">
        <v>380355.37</v>
      </c>
      <c r="AG438">
        <v>306225.08</v>
      </c>
      <c r="AH438">
        <v>304965.02</v>
      </c>
      <c r="AI438">
        <v>453858.05</v>
      </c>
      <c r="AJ438">
        <v>442082.98</v>
      </c>
      <c r="AK438">
        <v>305815.03999999998</v>
      </c>
      <c r="AL438">
        <v>451259.4</v>
      </c>
      <c r="AN438">
        <v>394826.88</v>
      </c>
      <c r="AO438">
        <v>701603.81</v>
      </c>
      <c r="AR438">
        <v>377995.49</v>
      </c>
      <c r="AT438">
        <v>500753.63</v>
      </c>
      <c r="AU438">
        <v>128932.47</v>
      </c>
      <c r="AV438">
        <v>95019.87</v>
      </c>
      <c r="AX438">
        <v>193564.88</v>
      </c>
      <c r="AY438">
        <v>402705.91999999998</v>
      </c>
      <c r="BB438">
        <v>420811.41</v>
      </c>
      <c r="BC438">
        <v>523904.96</v>
      </c>
      <c r="BD438">
        <v>518545.71</v>
      </c>
      <c r="BE438">
        <v>515017.18</v>
      </c>
      <c r="BI438">
        <v>484370.34</v>
      </c>
      <c r="BJ438">
        <v>88125.63</v>
      </c>
      <c r="BK438">
        <v>573592.07999999996</v>
      </c>
      <c r="BL438">
        <v>541862.31000000006</v>
      </c>
      <c r="BM438">
        <v>485368.8</v>
      </c>
      <c r="BN438">
        <v>570493.17000000004</v>
      </c>
      <c r="BO438">
        <v>408642.81</v>
      </c>
      <c r="BP438">
        <v>537513.13</v>
      </c>
    </row>
    <row r="439" spans="1:68" ht="26.25">
      <c r="A439" s="121">
        <v>4</v>
      </c>
      <c r="B439" s="122" t="s">
        <v>913</v>
      </c>
      <c r="C439" s="123" t="s">
        <v>915</v>
      </c>
      <c r="D439" s="123">
        <v>4.0999999999999996</v>
      </c>
      <c r="E439" s="124" t="s">
        <v>1073</v>
      </c>
      <c r="F439" s="122"/>
      <c r="G439" s="312" t="s">
        <v>1474</v>
      </c>
      <c r="H439" s="122"/>
      <c r="I439" s="122" t="s">
        <v>1474</v>
      </c>
      <c r="J439" s="151" t="s">
        <v>1492</v>
      </c>
      <c r="K439" s="150" t="s">
        <v>1493</v>
      </c>
      <c r="L439" s="243">
        <v>4301020105.2559996</v>
      </c>
      <c r="M439" s="126" t="s">
        <v>1519</v>
      </c>
      <c r="N439" s="261">
        <f t="shared" si="6"/>
        <v>0</v>
      </c>
      <c r="O439">
        <v>844522</v>
      </c>
      <c r="P439">
        <v>1274275.46</v>
      </c>
      <c r="Q439">
        <v>1455449.94</v>
      </c>
      <c r="R439">
        <v>2835039.19</v>
      </c>
      <c r="T439">
        <v>2774844.03</v>
      </c>
      <c r="U439">
        <v>3025343.34</v>
      </c>
      <c r="V439">
        <v>1743991.17</v>
      </c>
      <c r="W439">
        <v>1011535.83</v>
      </c>
      <c r="X439">
        <v>1495037.08</v>
      </c>
      <c r="Y439">
        <v>884438.62</v>
      </c>
      <c r="Z439">
        <v>1692717.36</v>
      </c>
      <c r="AB439">
        <v>702080.06</v>
      </c>
      <c r="AC439">
        <v>614400.77</v>
      </c>
      <c r="AE439">
        <v>285319.02</v>
      </c>
      <c r="AF439">
        <v>538657.73</v>
      </c>
      <c r="AG439">
        <v>716044.83</v>
      </c>
      <c r="AH439">
        <v>81821.5</v>
      </c>
      <c r="BA439">
        <v>865793.68</v>
      </c>
      <c r="BH439">
        <v>291173.8</v>
      </c>
      <c r="BJ439">
        <v>833162.64</v>
      </c>
      <c r="BK439">
        <v>385604.36</v>
      </c>
      <c r="BL439">
        <v>1727373</v>
      </c>
      <c r="BM439">
        <v>1430040.68</v>
      </c>
      <c r="BN439">
        <v>1069803.1200000001</v>
      </c>
      <c r="BO439">
        <v>874179.5</v>
      </c>
      <c r="BP439">
        <v>528481.48</v>
      </c>
    </row>
    <row r="440" spans="1:68" ht="26.25">
      <c r="A440" s="144">
        <v>4</v>
      </c>
      <c r="B440" s="145" t="s">
        <v>913</v>
      </c>
      <c r="C440" s="146" t="s">
        <v>915</v>
      </c>
      <c r="D440" s="146">
        <v>4.0999999999999996</v>
      </c>
      <c r="E440" s="147" t="s">
        <v>952</v>
      </c>
      <c r="F440" s="145" t="s">
        <v>1495</v>
      </c>
      <c r="G440" s="314" t="s">
        <v>1474</v>
      </c>
      <c r="H440" s="145"/>
      <c r="I440" s="145" t="s">
        <v>1474</v>
      </c>
      <c r="J440" s="160" t="s">
        <v>1496</v>
      </c>
      <c r="K440" s="161" t="s">
        <v>1489</v>
      </c>
      <c r="L440" s="254">
        <v>4301020105.257</v>
      </c>
      <c r="M440" s="162" t="s">
        <v>1520</v>
      </c>
      <c r="N440" s="261">
        <f t="shared" si="6"/>
        <v>0</v>
      </c>
      <c r="T440">
        <v>-813707.72</v>
      </c>
      <c r="AE440">
        <v>-10320749.210000001</v>
      </c>
      <c r="AG440">
        <v>-4010800.4</v>
      </c>
      <c r="AR440">
        <v>-65950</v>
      </c>
      <c r="AS440">
        <v>-3887826.9</v>
      </c>
      <c r="BB440">
        <v>-7117512.9800000004</v>
      </c>
      <c r="BL440">
        <v>-27156</v>
      </c>
      <c r="BM440">
        <v>-8841</v>
      </c>
      <c r="BO440">
        <v>0</v>
      </c>
      <c r="BP440">
        <v>-1543620.86</v>
      </c>
    </row>
    <row r="441" spans="1:68" ht="26.25">
      <c r="A441" s="121">
        <v>4</v>
      </c>
      <c r="B441" s="122" t="s">
        <v>913</v>
      </c>
      <c r="C441" s="123" t="s">
        <v>915</v>
      </c>
      <c r="D441" s="123">
        <v>4.0999999999999996</v>
      </c>
      <c r="E441" s="124" t="s">
        <v>952</v>
      </c>
      <c r="F441" s="122" t="s">
        <v>1512</v>
      </c>
      <c r="G441" s="312" t="s">
        <v>1474</v>
      </c>
      <c r="H441" s="122"/>
      <c r="I441" s="122" t="s">
        <v>1474</v>
      </c>
      <c r="J441" s="165" t="s">
        <v>1513</v>
      </c>
      <c r="K441" s="150" t="s">
        <v>1489</v>
      </c>
      <c r="L441" s="243">
        <v>4301020105.2580004</v>
      </c>
      <c r="M441" s="126" t="s">
        <v>1521</v>
      </c>
      <c r="N441" s="261">
        <f t="shared" si="6"/>
        <v>-1641224.79</v>
      </c>
      <c r="P441">
        <v>-7402.3</v>
      </c>
      <c r="Q441">
        <v>-87916.56</v>
      </c>
      <c r="T441">
        <v>-31156.36</v>
      </c>
      <c r="U441">
        <v>-28657.200000000001</v>
      </c>
      <c r="V441">
        <v>-20699.900000000001</v>
      </c>
      <c r="W441">
        <v>-26058.69</v>
      </c>
      <c r="X441">
        <v>-3548.6</v>
      </c>
      <c r="Z441">
        <v>-170</v>
      </c>
      <c r="AA441">
        <v>-1641224.79</v>
      </c>
      <c r="AC441">
        <v>-406119.58</v>
      </c>
      <c r="AE441">
        <v>-341891.74</v>
      </c>
      <c r="AF441">
        <v>-126585.57</v>
      </c>
      <c r="AG441">
        <v>-259733.31</v>
      </c>
      <c r="AH441">
        <v>-33270.620000000003</v>
      </c>
      <c r="AI441">
        <v>-52550213.75</v>
      </c>
      <c r="AK441">
        <v>-6516.3</v>
      </c>
      <c r="AL441">
        <v>-26636.5</v>
      </c>
      <c r="AQ441">
        <v>-389589.02</v>
      </c>
      <c r="AR441">
        <v>-51357</v>
      </c>
      <c r="AS441">
        <v>-25374.1</v>
      </c>
      <c r="AU441">
        <v>-60258</v>
      </c>
      <c r="AV441">
        <v>-28086.6</v>
      </c>
      <c r="AW441">
        <v>-38000</v>
      </c>
      <c r="AX441">
        <v>-3597.5</v>
      </c>
      <c r="AY441">
        <v>-108969.57</v>
      </c>
      <c r="AZ441">
        <v>-139722.70000000001</v>
      </c>
      <c r="BA441">
        <v>-79098.87</v>
      </c>
      <c r="BB441">
        <v>-1231</v>
      </c>
      <c r="BC441">
        <v>-61475.58</v>
      </c>
      <c r="BE441">
        <v>-5987.55</v>
      </c>
      <c r="BF441">
        <v>-4488.55</v>
      </c>
      <c r="BG441">
        <v>-6917</v>
      </c>
      <c r="BJ441">
        <v>-257462.5</v>
      </c>
      <c r="BK441">
        <v>-21497.85</v>
      </c>
      <c r="BN441">
        <v>-17608.5</v>
      </c>
      <c r="BO441">
        <v>-14956.43</v>
      </c>
    </row>
    <row r="442" spans="1:68" ht="26.25">
      <c r="A442" s="121">
        <v>4</v>
      </c>
      <c r="B442" s="122" t="s">
        <v>913</v>
      </c>
      <c r="C442" s="123" t="s">
        <v>915</v>
      </c>
      <c r="D442" s="123">
        <v>4.0999999999999996</v>
      </c>
      <c r="E442" s="124" t="s">
        <v>1073</v>
      </c>
      <c r="F442" s="122" t="s">
        <v>1512</v>
      </c>
      <c r="G442" s="312" t="s">
        <v>1474</v>
      </c>
      <c r="H442" s="122"/>
      <c r="I442" s="122" t="s">
        <v>1474</v>
      </c>
      <c r="J442" s="165" t="s">
        <v>1513</v>
      </c>
      <c r="K442" s="150" t="s">
        <v>1489</v>
      </c>
      <c r="L442" s="243">
        <v>4301020105.2600002</v>
      </c>
      <c r="M442" s="126" t="s">
        <v>1522</v>
      </c>
      <c r="N442" s="261">
        <f t="shared" si="6"/>
        <v>0</v>
      </c>
      <c r="P442">
        <v>100</v>
      </c>
      <c r="Q442">
        <v>35797.1</v>
      </c>
      <c r="X442">
        <v>94.5</v>
      </c>
      <c r="AC442">
        <v>2100</v>
      </c>
      <c r="AE442">
        <v>334297.24</v>
      </c>
      <c r="AF442">
        <v>19168.25</v>
      </c>
      <c r="AG442">
        <v>93669</v>
      </c>
      <c r="AQ442">
        <v>42363.75</v>
      </c>
      <c r="AV442">
        <v>27878.15</v>
      </c>
      <c r="AX442">
        <v>22994.6</v>
      </c>
      <c r="AY442">
        <v>254293</v>
      </c>
      <c r="AZ442">
        <v>36646.080000000002</v>
      </c>
      <c r="BA442">
        <v>2772.5</v>
      </c>
      <c r="BE442">
        <v>15461.7</v>
      </c>
      <c r="BG442">
        <v>100</v>
      </c>
      <c r="BJ442">
        <v>43212.11</v>
      </c>
      <c r="BN442">
        <v>681295.35999999999</v>
      </c>
      <c r="BO442">
        <v>3298.29</v>
      </c>
    </row>
    <row r="443" spans="1:68" ht="26.25">
      <c r="A443" s="121">
        <v>4</v>
      </c>
      <c r="B443" s="122" t="s">
        <v>913</v>
      </c>
      <c r="C443" s="123" t="s">
        <v>915</v>
      </c>
      <c r="D443" s="123">
        <v>4.0999999999999996</v>
      </c>
      <c r="E443" s="124" t="s">
        <v>1073</v>
      </c>
      <c r="F443" s="122" t="s">
        <v>1008</v>
      </c>
      <c r="G443" s="312" t="s">
        <v>1474</v>
      </c>
      <c r="H443" s="122"/>
      <c r="I443" s="122" t="s">
        <v>1474</v>
      </c>
      <c r="J443" s="151" t="s">
        <v>1492</v>
      </c>
      <c r="K443" s="150">
        <v>41010</v>
      </c>
      <c r="L443" s="243">
        <v>4301020105.2629995</v>
      </c>
      <c r="M443" s="126" t="s">
        <v>1523</v>
      </c>
      <c r="N443" s="261">
        <f t="shared" si="6"/>
        <v>316097</v>
      </c>
      <c r="AA443">
        <v>316097</v>
      </c>
      <c r="AI443">
        <v>10688132</v>
      </c>
      <c r="AK443">
        <v>90068</v>
      </c>
      <c r="AW443">
        <v>289319.5</v>
      </c>
      <c r="AX443">
        <v>1008034.5</v>
      </c>
      <c r="AZ443">
        <v>16435</v>
      </c>
      <c r="BO443">
        <v>62925.75</v>
      </c>
    </row>
    <row r="444" spans="1:68" ht="26.25">
      <c r="A444" s="153">
        <v>4</v>
      </c>
      <c r="B444" s="154" t="s">
        <v>913</v>
      </c>
      <c r="C444" s="155" t="s">
        <v>915</v>
      </c>
      <c r="D444" s="155">
        <v>4.0999999999999996</v>
      </c>
      <c r="E444" s="156" t="s">
        <v>952</v>
      </c>
      <c r="F444" s="154" t="s">
        <v>1008</v>
      </c>
      <c r="G444" s="316" t="s">
        <v>1474</v>
      </c>
      <c r="H444" s="154"/>
      <c r="I444" s="154" t="s">
        <v>1474</v>
      </c>
      <c r="J444" s="157" t="s">
        <v>1475</v>
      </c>
      <c r="K444" s="158" t="s">
        <v>1489</v>
      </c>
      <c r="L444" s="255">
        <v>4301020105.2639999</v>
      </c>
      <c r="M444" s="155" t="s">
        <v>1524</v>
      </c>
      <c r="N444" s="261">
        <f t="shared" si="6"/>
        <v>-46811695.219999999</v>
      </c>
      <c r="O444">
        <v>-61236968.170000002</v>
      </c>
      <c r="P444">
        <v>-9374731.3699999992</v>
      </c>
      <c r="Q444">
        <v>-17501486.620000001</v>
      </c>
      <c r="R444">
        <v>-20839087.760000002</v>
      </c>
      <c r="S444">
        <v>-28760478.399999999</v>
      </c>
      <c r="T444">
        <v>-22892316.109999999</v>
      </c>
      <c r="U444">
        <v>-26427043.890000001</v>
      </c>
      <c r="V444">
        <v>-16538902.369999999</v>
      </c>
      <c r="W444">
        <v>-11254272.48</v>
      </c>
      <c r="X444">
        <v>-8533540.8200000003</v>
      </c>
      <c r="Y444">
        <v>-10823399.550000001</v>
      </c>
      <c r="Z444">
        <v>-10589623.310000001</v>
      </c>
      <c r="AA444">
        <v>-46811695.219999999</v>
      </c>
      <c r="AB444">
        <v>-17180720.18</v>
      </c>
      <c r="AC444">
        <v>-17109396.719999999</v>
      </c>
      <c r="AD444">
        <v>-23821633.800000001</v>
      </c>
      <c r="AE444">
        <v>-31366746.57</v>
      </c>
      <c r="AF444">
        <v>-26570853.699999999</v>
      </c>
      <c r="AG444">
        <v>-9448030.5999999996</v>
      </c>
      <c r="AH444">
        <v>-6855055.29</v>
      </c>
      <c r="AI444">
        <v>-40605832.960000001</v>
      </c>
      <c r="AJ444">
        <v>-20483729.27</v>
      </c>
      <c r="AK444">
        <v>-25730000.16</v>
      </c>
      <c r="AL444">
        <v>-26395940.93</v>
      </c>
      <c r="AM444">
        <v>-30773870.960000001</v>
      </c>
      <c r="AN444">
        <v>-18448388.850000001</v>
      </c>
      <c r="AO444">
        <v>-32990244.760000002</v>
      </c>
      <c r="AP444">
        <v>-29721249.07</v>
      </c>
      <c r="AQ444">
        <v>-26068375.59</v>
      </c>
      <c r="AR444">
        <v>-22618527.129999999</v>
      </c>
      <c r="AS444">
        <v>-31941064.84</v>
      </c>
      <c r="AT444">
        <v>-20027085.09</v>
      </c>
      <c r="AU444">
        <v>-14377142.550000001</v>
      </c>
      <c r="AV444">
        <v>-9572822.9100000001</v>
      </c>
      <c r="AW444">
        <v>-49147057.700000003</v>
      </c>
      <c r="AX444">
        <v>-12312225.140000001</v>
      </c>
      <c r="AY444">
        <v>-18699114.670000002</v>
      </c>
      <c r="AZ444">
        <v>-26163647.050000001</v>
      </c>
      <c r="BA444">
        <v>-20965558.329999998</v>
      </c>
      <c r="BB444">
        <v>-16373031.34</v>
      </c>
      <c r="BC444">
        <v>-16870068.59</v>
      </c>
      <c r="BD444">
        <v>-32808493.609999999</v>
      </c>
      <c r="BE444">
        <v>-14562626.75</v>
      </c>
      <c r="BF444">
        <v>-9548529.3699999992</v>
      </c>
      <c r="BG444">
        <v>-9293778.2400000002</v>
      </c>
      <c r="BH444">
        <v>-8533141.3800000008</v>
      </c>
      <c r="BI444">
        <v>-35856849.030000001</v>
      </c>
      <c r="BJ444">
        <v>-28414051.030000001</v>
      </c>
      <c r="BK444">
        <v>-16158976.51</v>
      </c>
      <c r="BL444">
        <v>-30111999.190000001</v>
      </c>
      <c r="BM444">
        <v>-9224811.0600000005</v>
      </c>
      <c r="BN444">
        <v>-35720996.670000002</v>
      </c>
      <c r="BO444">
        <v>-24082647.420000002</v>
      </c>
      <c r="BP444">
        <v>-12536426.960000001</v>
      </c>
    </row>
    <row r="445" spans="1:68" ht="26.25">
      <c r="A445" s="121">
        <v>4</v>
      </c>
      <c r="B445" s="122" t="s">
        <v>913</v>
      </c>
      <c r="C445" s="123" t="s">
        <v>915</v>
      </c>
      <c r="D445" s="123">
        <v>4.0999999999999996</v>
      </c>
      <c r="E445" s="124" t="s">
        <v>952</v>
      </c>
      <c r="F445" s="122" t="s">
        <v>999</v>
      </c>
      <c r="G445" s="312" t="s">
        <v>1474</v>
      </c>
      <c r="H445" s="122"/>
      <c r="I445" s="122" t="s">
        <v>1474</v>
      </c>
      <c r="J445" s="151" t="s">
        <v>1478</v>
      </c>
      <c r="K445" s="150" t="s">
        <v>1489</v>
      </c>
      <c r="L445" s="242">
        <v>4301020105.2650003</v>
      </c>
      <c r="M445" s="127" t="s">
        <v>1525</v>
      </c>
      <c r="N445" s="261">
        <f t="shared" si="6"/>
        <v>-113707226.53</v>
      </c>
      <c r="O445">
        <v>-160204633.65000001</v>
      </c>
      <c r="P445">
        <v>-1911365.53</v>
      </c>
      <c r="Q445">
        <v>-5927325.3799999999</v>
      </c>
      <c r="R445">
        <v>-11363193.92</v>
      </c>
      <c r="S445">
        <v>-14912423.9</v>
      </c>
      <c r="T445">
        <v>-12055141.140000001</v>
      </c>
      <c r="U445">
        <v>-7321678.8300000001</v>
      </c>
      <c r="V445">
        <v>-4306659.9800000004</v>
      </c>
      <c r="W445">
        <v>-5069762.17</v>
      </c>
      <c r="X445">
        <v>-2412949.37</v>
      </c>
      <c r="Y445">
        <v>-3937726.27</v>
      </c>
      <c r="Z445">
        <v>-1233984.18</v>
      </c>
      <c r="AA445">
        <v>-113707226.53</v>
      </c>
      <c r="AB445">
        <v>-6773712.3700000001</v>
      </c>
      <c r="AC445">
        <v>-6152872.96</v>
      </c>
      <c r="AD445">
        <v>-5186409.67</v>
      </c>
      <c r="AE445">
        <v>-8769197.9600000009</v>
      </c>
      <c r="AF445">
        <v>-6116816.4000000004</v>
      </c>
      <c r="AG445">
        <v>-3207470.6</v>
      </c>
      <c r="AI445">
        <v>-258651828.44999999</v>
      </c>
      <c r="AJ445">
        <v>-3936433.3</v>
      </c>
      <c r="AK445">
        <v>-12734140.49</v>
      </c>
      <c r="AL445">
        <v>-8262702.0599999996</v>
      </c>
      <c r="AM445">
        <v>-15325243.789999999</v>
      </c>
      <c r="AN445">
        <v>-7081170.7400000002</v>
      </c>
      <c r="AO445">
        <v>-17609809.82</v>
      </c>
      <c r="AP445">
        <v>-7904286.8300000001</v>
      </c>
      <c r="AQ445">
        <v>-7709501.9800000004</v>
      </c>
      <c r="AR445">
        <v>-5383091.3700000001</v>
      </c>
      <c r="AS445">
        <v>-18981763.75</v>
      </c>
      <c r="AT445">
        <v>-7331040.9900000002</v>
      </c>
      <c r="AU445">
        <v>-3750917.36</v>
      </c>
      <c r="AW445">
        <v>-157757317.11000001</v>
      </c>
      <c r="AX445">
        <v>-7923465.75</v>
      </c>
      <c r="AY445">
        <v>-6677086.5099999998</v>
      </c>
      <c r="AZ445">
        <v>-21376728.780000001</v>
      </c>
      <c r="BA445">
        <v>-8648720.5099999998</v>
      </c>
      <c r="BB445">
        <v>-4495473.62</v>
      </c>
      <c r="BC445">
        <v>-5528515.29</v>
      </c>
      <c r="BD445">
        <v>-24209973.399999999</v>
      </c>
      <c r="BE445">
        <v>-5757476.8300000001</v>
      </c>
      <c r="BI445">
        <v>-108533147.08</v>
      </c>
      <c r="BJ445">
        <v>-15286651.470000001</v>
      </c>
      <c r="BK445">
        <v>-5711001.0099999998</v>
      </c>
      <c r="BL445">
        <v>-13955061.960000001</v>
      </c>
      <c r="BM445">
        <v>-2837322.43</v>
      </c>
      <c r="BN445">
        <v>-7469764.6500000004</v>
      </c>
      <c r="BO445">
        <v>-9087978.2200000007</v>
      </c>
      <c r="BP445">
        <v>-4606563.55</v>
      </c>
    </row>
    <row r="446" spans="1:68" ht="26.25">
      <c r="A446" s="144">
        <v>4</v>
      </c>
      <c r="B446" s="145" t="s">
        <v>913</v>
      </c>
      <c r="C446" s="146" t="s">
        <v>915</v>
      </c>
      <c r="D446" s="146">
        <v>4.0999999999999996</v>
      </c>
      <c r="E446" s="147" t="s">
        <v>952</v>
      </c>
      <c r="F446" s="145" t="s">
        <v>1526</v>
      </c>
      <c r="G446" s="314" t="s">
        <v>1474</v>
      </c>
      <c r="H446" s="145"/>
      <c r="I446" s="145" t="s">
        <v>1474</v>
      </c>
      <c r="J446" s="160" t="s">
        <v>1496</v>
      </c>
      <c r="K446" s="161" t="s">
        <v>1489</v>
      </c>
      <c r="L446" s="252">
        <v>4301020105.2659998</v>
      </c>
      <c r="M446" s="146" t="s">
        <v>1527</v>
      </c>
      <c r="N446" s="261">
        <f t="shared" si="6"/>
        <v>-8111104.25</v>
      </c>
      <c r="O446">
        <v>-10604507.18</v>
      </c>
      <c r="P446">
        <v>-1628535.1</v>
      </c>
      <c r="Q446">
        <v>-3032462</v>
      </c>
      <c r="R446">
        <v>-3609864.32</v>
      </c>
      <c r="S446">
        <v>-4980948.79</v>
      </c>
      <c r="T446">
        <v>-3965199.75</v>
      </c>
      <c r="U446">
        <v>-4584674.28</v>
      </c>
      <c r="V446">
        <v>-2869525.65</v>
      </c>
      <c r="W446">
        <v>-1950340.88</v>
      </c>
      <c r="X446">
        <v>-1478583.81</v>
      </c>
      <c r="Y446">
        <v>-1880113.07</v>
      </c>
      <c r="Z446">
        <v>-1815344.51</v>
      </c>
      <c r="AA446">
        <v>-8111104.25</v>
      </c>
      <c r="AB446">
        <v>-2978817.45</v>
      </c>
      <c r="AC446">
        <v>-2987188.32</v>
      </c>
      <c r="AD446">
        <v>-4145800.13</v>
      </c>
      <c r="AE446">
        <v>-5442007.4699999997</v>
      </c>
      <c r="AF446">
        <v>-4609990.9000000004</v>
      </c>
      <c r="AG446">
        <v>-1638039.8</v>
      </c>
      <c r="AH446">
        <v>-1191728.71</v>
      </c>
      <c r="AI446">
        <v>-7001659.9800000004</v>
      </c>
      <c r="AJ446">
        <v>-3540537.08</v>
      </c>
      <c r="AK446">
        <v>-4440645.3499999996</v>
      </c>
      <c r="AL446">
        <v>-4556839.01</v>
      </c>
      <c r="AM446">
        <v>-5310626.25</v>
      </c>
      <c r="AN446">
        <v>-3197299.41</v>
      </c>
      <c r="AO446">
        <v>-5697291.4199999999</v>
      </c>
      <c r="AP446">
        <v>-5139797.57</v>
      </c>
      <c r="AQ446">
        <v>-4501675.43</v>
      </c>
      <c r="AR446">
        <v>-3906865.83</v>
      </c>
      <c r="AS446">
        <v>-5520120.4100000001</v>
      </c>
      <c r="AT446">
        <v>-3457514.92</v>
      </c>
      <c r="AU446">
        <v>-2481376.09</v>
      </c>
      <c r="AV446">
        <v>-1653661.09</v>
      </c>
      <c r="AW446">
        <v>-8463976.1899999995</v>
      </c>
      <c r="AX446">
        <v>-2121718.11</v>
      </c>
      <c r="AY446">
        <v>-3220549.6</v>
      </c>
      <c r="AZ446">
        <v>-4505933.4400000004</v>
      </c>
      <c r="BA446">
        <v>-3611663.16</v>
      </c>
      <c r="BB446">
        <v>-2820223.3</v>
      </c>
      <c r="BC446">
        <v>-2905873.83</v>
      </c>
      <c r="BD446">
        <v>-5652962.9900000002</v>
      </c>
      <c r="BE446">
        <v>-2508908.42</v>
      </c>
      <c r="BF446">
        <v>-1646838.63</v>
      </c>
      <c r="BG446">
        <v>-1606735.76</v>
      </c>
      <c r="BH446">
        <v>-1475234.62</v>
      </c>
      <c r="BI446">
        <v>-6176683.1699999999</v>
      </c>
      <c r="BJ446">
        <v>-4920512.5</v>
      </c>
      <c r="BK446">
        <v>-2788921.48</v>
      </c>
      <c r="BL446">
        <v>-5191893.8600000003</v>
      </c>
      <c r="BM446">
        <v>-1593415.75</v>
      </c>
      <c r="BN446">
        <v>-3967343.88</v>
      </c>
      <c r="BO446">
        <v>-4153993.79</v>
      </c>
      <c r="BP446">
        <v>-1972774.93</v>
      </c>
    </row>
    <row r="447" spans="1:68" ht="26.25">
      <c r="A447" s="121">
        <v>4</v>
      </c>
      <c r="B447" s="122" t="s">
        <v>913</v>
      </c>
      <c r="C447" s="123" t="s">
        <v>915</v>
      </c>
      <c r="D447" s="123">
        <v>4.0999999999999996</v>
      </c>
      <c r="E447" s="124" t="s">
        <v>1073</v>
      </c>
      <c r="F447" s="122" t="s">
        <v>1409</v>
      </c>
      <c r="G447" s="312" t="s">
        <v>1410</v>
      </c>
      <c r="H447" s="122"/>
      <c r="I447" s="122" t="s">
        <v>1410</v>
      </c>
      <c r="J447" s="149" t="s">
        <v>1411</v>
      </c>
      <c r="K447" s="150" t="s">
        <v>1412</v>
      </c>
      <c r="L447" s="245">
        <v>4301020105.2670002</v>
      </c>
      <c r="M447" s="130" t="s">
        <v>1528</v>
      </c>
      <c r="N447" s="261">
        <f t="shared" si="6"/>
        <v>6817863.25</v>
      </c>
      <c r="O447">
        <v>40448723.25</v>
      </c>
      <c r="P447">
        <v>268600</v>
      </c>
      <c r="Q447">
        <v>1945751</v>
      </c>
      <c r="R447">
        <v>695850</v>
      </c>
      <c r="S447">
        <v>1682600</v>
      </c>
      <c r="T447">
        <v>477200</v>
      </c>
      <c r="U447">
        <v>964401</v>
      </c>
      <c r="V447">
        <v>265920</v>
      </c>
      <c r="W447">
        <v>1381154.49</v>
      </c>
      <c r="X447">
        <v>390522.25</v>
      </c>
      <c r="Y447">
        <v>140020</v>
      </c>
      <c r="Z447">
        <v>292933</v>
      </c>
      <c r="AA447">
        <v>6817863.25</v>
      </c>
      <c r="AB447">
        <v>434430</v>
      </c>
      <c r="AC447">
        <v>796981.16</v>
      </c>
      <c r="AD447">
        <v>791116.33</v>
      </c>
      <c r="AE447">
        <v>1586062</v>
      </c>
      <c r="AF447">
        <v>1081700</v>
      </c>
      <c r="AG447">
        <v>359477.25</v>
      </c>
      <c r="AH447">
        <v>222200</v>
      </c>
      <c r="AI447">
        <v>11207525</v>
      </c>
      <c r="AJ447">
        <v>731890</v>
      </c>
      <c r="AK447">
        <v>1380530</v>
      </c>
      <c r="AL447">
        <v>3795858.75</v>
      </c>
      <c r="AM447">
        <v>1411211</v>
      </c>
      <c r="AN447">
        <v>845180</v>
      </c>
      <c r="AO447">
        <v>1936420.48</v>
      </c>
      <c r="AP447">
        <v>1426490</v>
      </c>
      <c r="AQ447">
        <v>2701311.33</v>
      </c>
      <c r="AR447">
        <v>417160</v>
      </c>
      <c r="AS447">
        <v>2532886</v>
      </c>
      <c r="AT447">
        <v>1611687</v>
      </c>
      <c r="AU447">
        <v>709356.96</v>
      </c>
      <c r="AV447">
        <v>705720</v>
      </c>
      <c r="AW447">
        <v>24497620</v>
      </c>
      <c r="AX447">
        <v>507339</v>
      </c>
      <c r="AY447">
        <v>680140</v>
      </c>
      <c r="AZ447">
        <v>270520</v>
      </c>
      <c r="BA447">
        <v>595027</v>
      </c>
      <c r="BB447">
        <v>4365763</v>
      </c>
      <c r="BC447">
        <v>447541</v>
      </c>
      <c r="BD447">
        <v>1305550</v>
      </c>
      <c r="BE447">
        <v>360286</v>
      </c>
      <c r="BF447">
        <v>1428909</v>
      </c>
      <c r="BG447">
        <v>2550510.25</v>
      </c>
      <c r="BH447">
        <v>470628.75</v>
      </c>
      <c r="BI447">
        <v>37012403.590000004</v>
      </c>
      <c r="BJ447">
        <v>432642.05</v>
      </c>
      <c r="BK447">
        <v>575000.96</v>
      </c>
      <c r="BL447">
        <v>1498865</v>
      </c>
      <c r="BM447">
        <v>64600</v>
      </c>
      <c r="BN447">
        <v>1303176</v>
      </c>
      <c r="BO447">
        <v>512380</v>
      </c>
      <c r="BP447">
        <v>374730</v>
      </c>
    </row>
    <row r="448" spans="1:68" ht="26.25">
      <c r="A448" s="121">
        <v>4</v>
      </c>
      <c r="B448" s="122" t="s">
        <v>913</v>
      </c>
      <c r="C448" s="123" t="s">
        <v>915</v>
      </c>
      <c r="D448" s="123">
        <v>4.0999999999999996</v>
      </c>
      <c r="E448" s="124" t="s">
        <v>1073</v>
      </c>
      <c r="F448" s="122" t="s">
        <v>1409</v>
      </c>
      <c r="G448" s="312" t="s">
        <v>1410</v>
      </c>
      <c r="H448" s="122"/>
      <c r="I448" s="122" t="s">
        <v>1410</v>
      </c>
      <c r="J448" s="149" t="s">
        <v>1411</v>
      </c>
      <c r="K448" s="150" t="s">
        <v>1412</v>
      </c>
      <c r="L448" s="244">
        <v>4301020105.2679996</v>
      </c>
      <c r="M448" s="133" t="s">
        <v>1529</v>
      </c>
      <c r="N448" s="261">
        <f t="shared" si="6"/>
        <v>2370962.02</v>
      </c>
      <c r="O448">
        <v>168087893.31</v>
      </c>
      <c r="P448">
        <v>43081.38</v>
      </c>
      <c r="Q448">
        <v>9904867.1600000001</v>
      </c>
      <c r="R448">
        <v>992811.85</v>
      </c>
      <c r="S448">
        <v>1167840.76</v>
      </c>
      <c r="T448">
        <v>6631384.0700000003</v>
      </c>
      <c r="U448">
        <v>9806339.4900000002</v>
      </c>
      <c r="V448">
        <v>211255.13</v>
      </c>
      <c r="W448">
        <v>7261060.6799999997</v>
      </c>
      <c r="X448">
        <v>7199316.1399999997</v>
      </c>
      <c r="Y448">
        <v>12690.77</v>
      </c>
      <c r="Z448">
        <v>18930879.5</v>
      </c>
      <c r="AA448">
        <v>2370962.02</v>
      </c>
      <c r="AB448">
        <v>379937.28000000003</v>
      </c>
      <c r="AC448">
        <v>806605.64</v>
      </c>
      <c r="AD448">
        <v>3271539.98</v>
      </c>
      <c r="AE448">
        <v>6550464</v>
      </c>
      <c r="AF448">
        <v>151239.54999999999</v>
      </c>
      <c r="AG448">
        <v>667594.13</v>
      </c>
      <c r="AI448">
        <v>63818443.359999999</v>
      </c>
      <c r="AJ448">
        <v>4726580</v>
      </c>
      <c r="AK448">
        <v>16698517.74</v>
      </c>
      <c r="AL448">
        <v>15824254.390000001</v>
      </c>
      <c r="AM448">
        <v>539227.11</v>
      </c>
      <c r="AN448">
        <v>12873264.779999999</v>
      </c>
      <c r="AO448">
        <v>828739.55</v>
      </c>
      <c r="AP448">
        <v>468121.61</v>
      </c>
      <c r="AQ448">
        <v>2501121.29</v>
      </c>
      <c r="AR448">
        <v>9541.3799999999992</v>
      </c>
      <c r="AS448">
        <v>760346.33</v>
      </c>
      <c r="AT448">
        <v>371894.77</v>
      </c>
      <c r="AU448">
        <v>145063.41</v>
      </c>
      <c r="AW448">
        <v>16182985.6</v>
      </c>
      <c r="AX448">
        <v>22033093.77</v>
      </c>
      <c r="AY448">
        <v>6771453.6299999999</v>
      </c>
      <c r="BA448">
        <v>11766362.140000001</v>
      </c>
      <c r="BB448">
        <v>432422.63</v>
      </c>
      <c r="BC448">
        <v>459038.49</v>
      </c>
      <c r="BD448">
        <v>1532782.06</v>
      </c>
      <c r="BE448">
        <v>7709233.4400000004</v>
      </c>
      <c r="BI448">
        <v>26096739.98</v>
      </c>
      <c r="BJ448">
        <v>3939141.17</v>
      </c>
      <c r="BK448">
        <v>370745.5</v>
      </c>
      <c r="BL448">
        <v>476642.55</v>
      </c>
      <c r="BN448">
        <v>381224</v>
      </c>
      <c r="BO448">
        <v>3343628.99</v>
      </c>
      <c r="BP448">
        <v>146190.25</v>
      </c>
    </row>
    <row r="449" spans="1:68" ht="26.25">
      <c r="A449" s="121">
        <v>4</v>
      </c>
      <c r="B449" s="122" t="s">
        <v>913</v>
      </c>
      <c r="C449" s="123" t="s">
        <v>915</v>
      </c>
      <c r="D449" s="123">
        <v>4.0999999999999996</v>
      </c>
      <c r="E449" s="124" t="s">
        <v>1073</v>
      </c>
      <c r="F449" s="122" t="s">
        <v>1012</v>
      </c>
      <c r="G449" s="312" t="s">
        <v>1530</v>
      </c>
      <c r="H449" s="122"/>
      <c r="I449" s="122" t="s">
        <v>1530</v>
      </c>
      <c r="J449" s="151" t="s">
        <v>1531</v>
      </c>
      <c r="K449" s="150" t="s">
        <v>1532</v>
      </c>
      <c r="L449" s="243">
        <v>4301020106.3030005</v>
      </c>
      <c r="M449" s="126" t="s">
        <v>1533</v>
      </c>
      <c r="N449" s="261">
        <f t="shared" si="6"/>
        <v>10992840.23</v>
      </c>
      <c r="O449">
        <v>13228268.210000001</v>
      </c>
      <c r="P449">
        <v>134671.62</v>
      </c>
      <c r="Q449">
        <v>214038.84</v>
      </c>
      <c r="R449">
        <v>1011378.01</v>
      </c>
      <c r="U449">
        <v>62671.15</v>
      </c>
      <c r="V449">
        <v>50182.09</v>
      </c>
      <c r="W449">
        <v>519871.89</v>
      </c>
      <c r="X449">
        <v>30034</v>
      </c>
      <c r="Y449">
        <v>361546.87</v>
      </c>
      <c r="AA449">
        <v>10992840.23</v>
      </c>
      <c r="AC449">
        <v>31331</v>
      </c>
      <c r="AI449">
        <v>7670659.3600000003</v>
      </c>
      <c r="AK449">
        <v>142722.71</v>
      </c>
      <c r="AR449">
        <v>59391</v>
      </c>
      <c r="AW449">
        <v>19403551.899999999</v>
      </c>
      <c r="AZ449">
        <v>165500</v>
      </c>
      <c r="BI449">
        <v>7042228.1799999997</v>
      </c>
      <c r="BJ449">
        <v>246843.05</v>
      </c>
      <c r="BK449">
        <v>59774.51</v>
      </c>
      <c r="BL449">
        <v>177009.69</v>
      </c>
      <c r="BP449">
        <v>39721.129999999997</v>
      </c>
    </row>
    <row r="450" spans="1:68" ht="26.25">
      <c r="A450" s="121">
        <v>4</v>
      </c>
      <c r="B450" s="122" t="s">
        <v>913</v>
      </c>
      <c r="C450" s="123" t="s">
        <v>915</v>
      </c>
      <c r="D450" s="123">
        <v>4.0999999999999996</v>
      </c>
      <c r="E450" s="124" t="s">
        <v>1073</v>
      </c>
      <c r="F450" s="122" t="s">
        <v>1012</v>
      </c>
      <c r="G450" s="312" t="s">
        <v>1530</v>
      </c>
      <c r="H450" s="122"/>
      <c r="I450" s="122" t="s">
        <v>1530</v>
      </c>
      <c r="J450" s="151" t="s">
        <v>1534</v>
      </c>
      <c r="K450" s="150" t="s">
        <v>1535</v>
      </c>
      <c r="L450" s="243">
        <v>4301020106.3050003</v>
      </c>
      <c r="M450" s="126" t="s">
        <v>1536</v>
      </c>
      <c r="N450" s="261">
        <f t="shared" si="6"/>
        <v>30425201.57</v>
      </c>
      <c r="O450">
        <v>25649381.300000001</v>
      </c>
      <c r="P450">
        <v>703458</v>
      </c>
      <c r="Q450">
        <v>1058012.5</v>
      </c>
      <c r="R450">
        <v>1976485</v>
      </c>
      <c r="S450">
        <v>6463423.4400000004</v>
      </c>
      <c r="T450">
        <v>4894635.0999999996</v>
      </c>
      <c r="U450">
        <v>2046909.18</v>
      </c>
      <c r="V450">
        <v>4324104</v>
      </c>
      <c r="W450">
        <v>686690.57</v>
      </c>
      <c r="X450">
        <v>689769.95</v>
      </c>
      <c r="Y450">
        <v>760978.95</v>
      </c>
      <c r="Z450">
        <v>740241</v>
      </c>
      <c r="AA450">
        <v>30425201.57</v>
      </c>
      <c r="AB450">
        <v>1330964</v>
      </c>
      <c r="AC450">
        <v>1224566.51</v>
      </c>
      <c r="AD450">
        <v>1074534.75</v>
      </c>
      <c r="AE450">
        <v>1703918.73</v>
      </c>
      <c r="AF450">
        <v>2462184</v>
      </c>
      <c r="AG450">
        <v>461117</v>
      </c>
      <c r="AH450">
        <v>257070</v>
      </c>
      <c r="AI450">
        <v>82322711.219999999</v>
      </c>
      <c r="AJ450">
        <v>1755406.5</v>
      </c>
      <c r="AK450">
        <v>1626464</v>
      </c>
      <c r="AL450">
        <v>2616418.75</v>
      </c>
      <c r="AM450">
        <v>2884740.5</v>
      </c>
      <c r="AN450">
        <v>1186123.6599999999</v>
      </c>
      <c r="AO450">
        <v>4771672.25</v>
      </c>
      <c r="AP450">
        <v>1650333.5</v>
      </c>
      <c r="AQ450">
        <v>1070911.75</v>
      </c>
      <c r="AR450">
        <v>2310650.2000000002</v>
      </c>
      <c r="AS450">
        <v>3294980.05</v>
      </c>
      <c r="AT450">
        <v>2700808.76</v>
      </c>
      <c r="AU450">
        <v>1107722</v>
      </c>
      <c r="AV450">
        <v>469060.52</v>
      </c>
      <c r="AW450">
        <v>29432400.039999999</v>
      </c>
      <c r="AX450">
        <v>881062</v>
      </c>
      <c r="AY450">
        <v>1235585.67</v>
      </c>
      <c r="AZ450">
        <v>3344971.3</v>
      </c>
      <c r="BA450">
        <v>1277195.3</v>
      </c>
      <c r="BB450">
        <v>1194073</v>
      </c>
      <c r="BC450">
        <v>1268981.4099999999</v>
      </c>
      <c r="BD450">
        <v>4326418.8099999996</v>
      </c>
      <c r="BE450">
        <v>1102940.9099999999</v>
      </c>
      <c r="BF450">
        <v>734217.32</v>
      </c>
      <c r="BG450">
        <v>394576.25</v>
      </c>
      <c r="BH450">
        <v>578085.31999999995</v>
      </c>
      <c r="BI450">
        <v>12914430.960000001</v>
      </c>
      <c r="BJ450">
        <v>1705095</v>
      </c>
      <c r="BK450">
        <v>694601</v>
      </c>
      <c r="BL450">
        <v>2268019.98</v>
      </c>
      <c r="BM450">
        <v>714607.48</v>
      </c>
      <c r="BN450">
        <v>1397763.97</v>
      </c>
      <c r="BO450">
        <v>1607446.82</v>
      </c>
      <c r="BP450">
        <v>878783</v>
      </c>
    </row>
    <row r="451" spans="1:68" ht="26.25">
      <c r="A451" s="121">
        <v>4</v>
      </c>
      <c r="B451" s="122" t="s">
        <v>913</v>
      </c>
      <c r="C451" s="123" t="s">
        <v>915</v>
      </c>
      <c r="D451" s="123">
        <v>4.0999999999999996</v>
      </c>
      <c r="E451" s="124" t="s">
        <v>1073</v>
      </c>
      <c r="F451" s="122" t="s">
        <v>1012</v>
      </c>
      <c r="G451" s="312" t="s">
        <v>1530</v>
      </c>
      <c r="H451" s="122"/>
      <c r="I451" s="122" t="s">
        <v>1530</v>
      </c>
      <c r="J451" s="151" t="s">
        <v>1537</v>
      </c>
      <c r="K451" s="150" t="s">
        <v>1538</v>
      </c>
      <c r="L451" s="243">
        <v>4301020106.3059998</v>
      </c>
      <c r="M451" s="126" t="s">
        <v>1539</v>
      </c>
      <c r="N451" s="261">
        <f t="shared" si="6"/>
        <v>43257356.840000004</v>
      </c>
      <c r="O451">
        <v>27753261</v>
      </c>
      <c r="P451">
        <v>88218</v>
      </c>
      <c r="Q451">
        <v>232244.5</v>
      </c>
      <c r="R451">
        <v>627707</v>
      </c>
      <c r="S451">
        <v>4378595.5</v>
      </c>
      <c r="T451">
        <v>3120730.86</v>
      </c>
      <c r="U451">
        <v>447951.5</v>
      </c>
      <c r="V451">
        <v>475114</v>
      </c>
      <c r="W451">
        <v>173174</v>
      </c>
      <c r="X451">
        <v>764143.26</v>
      </c>
      <c r="Y451">
        <v>164740.04</v>
      </c>
      <c r="Z451">
        <v>159774.25</v>
      </c>
      <c r="AA451">
        <v>43257356.840000004</v>
      </c>
      <c r="AB451">
        <v>518508.09</v>
      </c>
      <c r="AC451">
        <v>151801.26999999999</v>
      </c>
      <c r="AD451">
        <v>664266.25</v>
      </c>
      <c r="AE451">
        <v>331212.75</v>
      </c>
      <c r="AF451">
        <v>302352</v>
      </c>
      <c r="AG451">
        <v>85614.5</v>
      </c>
      <c r="AI451">
        <v>146135781.5</v>
      </c>
      <c r="AJ451">
        <v>182667</v>
      </c>
      <c r="AK451">
        <v>639940</v>
      </c>
      <c r="AL451">
        <v>650648.25</v>
      </c>
      <c r="AM451">
        <v>1260071.75</v>
      </c>
      <c r="AN451">
        <v>225410.63</v>
      </c>
      <c r="AO451">
        <v>2025930.12</v>
      </c>
      <c r="AP451">
        <v>486209.5</v>
      </c>
      <c r="AQ451">
        <v>549897.09</v>
      </c>
      <c r="AR451">
        <v>1157833.75</v>
      </c>
      <c r="AS451">
        <v>2445459.9500000002</v>
      </c>
      <c r="AT451">
        <v>619558.84</v>
      </c>
      <c r="AU451">
        <v>312927</v>
      </c>
      <c r="AV451">
        <v>35436</v>
      </c>
      <c r="AW451">
        <v>13551276.529999999</v>
      </c>
      <c r="AX451">
        <v>1052661.33</v>
      </c>
      <c r="AY451">
        <v>353238.13</v>
      </c>
      <c r="AZ451">
        <v>2190771.5</v>
      </c>
      <c r="BA451">
        <v>828225.5</v>
      </c>
      <c r="BB451">
        <v>729765</v>
      </c>
      <c r="BC451">
        <v>637425.5</v>
      </c>
      <c r="BD451">
        <v>6466505.75</v>
      </c>
      <c r="BE451">
        <v>393686.1</v>
      </c>
      <c r="BI451">
        <v>13502860.550000001</v>
      </c>
      <c r="BJ451">
        <v>1172087</v>
      </c>
      <c r="BK451">
        <v>466102.75</v>
      </c>
      <c r="BL451">
        <v>2471444.58</v>
      </c>
      <c r="BM451">
        <v>55776.75</v>
      </c>
      <c r="BN451">
        <v>1357623.25</v>
      </c>
      <c r="BO451">
        <v>708894.6</v>
      </c>
      <c r="BP451">
        <v>280468.5</v>
      </c>
    </row>
    <row r="452" spans="1:68" ht="26.25">
      <c r="A452" s="121">
        <v>4</v>
      </c>
      <c r="B452" s="122" t="s">
        <v>913</v>
      </c>
      <c r="C452" s="123" t="s">
        <v>915</v>
      </c>
      <c r="D452" s="123">
        <v>4.0999999999999996</v>
      </c>
      <c r="E452" s="124" t="s">
        <v>1073</v>
      </c>
      <c r="F452" s="122" t="s">
        <v>1012</v>
      </c>
      <c r="G452" s="312" t="s">
        <v>1530</v>
      </c>
      <c r="H452" s="122"/>
      <c r="I452" s="122" t="s">
        <v>1530</v>
      </c>
      <c r="J452" s="151" t="s">
        <v>1534</v>
      </c>
      <c r="K452" s="150" t="s">
        <v>1535</v>
      </c>
      <c r="L452" s="243">
        <v>4301020106.3070002</v>
      </c>
      <c r="M452" s="126" t="s">
        <v>1540</v>
      </c>
      <c r="N452" s="261">
        <f t="shared" ref="N452:N515" si="7">SUMIF($O$1:$BP$1,$N$1,$O452:$BP452)</f>
        <v>0</v>
      </c>
      <c r="O452">
        <v>83150.25</v>
      </c>
      <c r="P452">
        <v>18632</v>
      </c>
      <c r="U452">
        <v>161105.5</v>
      </c>
      <c r="X452">
        <v>79563.75</v>
      </c>
      <c r="Y452">
        <v>46155.25</v>
      </c>
      <c r="AB452">
        <v>48798</v>
      </c>
      <c r="AC452">
        <v>21188.75</v>
      </c>
      <c r="AD452">
        <v>93101.5</v>
      </c>
      <c r="AI452">
        <v>3225843.2</v>
      </c>
      <c r="AL452">
        <v>11888.5</v>
      </c>
      <c r="AN452">
        <v>5844</v>
      </c>
      <c r="AO452">
        <v>49450.51</v>
      </c>
      <c r="AP452">
        <v>216857.9</v>
      </c>
      <c r="AR452">
        <v>110774.25</v>
      </c>
      <c r="AS452">
        <v>11461.21</v>
      </c>
      <c r="AT452">
        <v>105090.1</v>
      </c>
      <c r="AU452">
        <v>5631</v>
      </c>
      <c r="AW452">
        <v>25941.78</v>
      </c>
      <c r="AX452">
        <v>45683.5</v>
      </c>
      <c r="AZ452">
        <v>765210.35</v>
      </c>
      <c r="BA452">
        <v>33951.5</v>
      </c>
      <c r="BB452">
        <v>141003.25</v>
      </c>
      <c r="BC452">
        <v>110149.5</v>
      </c>
      <c r="BE452">
        <v>55326.57</v>
      </c>
      <c r="BF452">
        <v>62928.15</v>
      </c>
      <c r="BH452">
        <v>83370</v>
      </c>
      <c r="BI452">
        <v>178632.75</v>
      </c>
      <c r="BJ452">
        <v>60345</v>
      </c>
      <c r="BK452">
        <v>12692.25</v>
      </c>
      <c r="BM452">
        <v>62564</v>
      </c>
      <c r="BN452">
        <v>152687.18</v>
      </c>
      <c r="BO452">
        <v>776540</v>
      </c>
    </row>
    <row r="453" spans="1:68" ht="27" thickBot="1">
      <c r="A453" s="121">
        <v>4</v>
      </c>
      <c r="B453" s="122" t="s">
        <v>913</v>
      </c>
      <c r="C453" s="123" t="s">
        <v>915</v>
      </c>
      <c r="D453" s="123">
        <v>4.0999999999999996</v>
      </c>
      <c r="E453" s="124" t="s">
        <v>1073</v>
      </c>
      <c r="F453" s="122" t="s">
        <v>1012</v>
      </c>
      <c r="G453" s="312" t="s">
        <v>1530</v>
      </c>
      <c r="H453" s="122"/>
      <c r="I453" s="122" t="s">
        <v>1530</v>
      </c>
      <c r="J453" s="151" t="s">
        <v>1537</v>
      </c>
      <c r="K453" s="150" t="s">
        <v>1538</v>
      </c>
      <c r="L453" s="243">
        <v>4301020106.3079996</v>
      </c>
      <c r="M453" s="126" t="s">
        <v>1541</v>
      </c>
      <c r="N453" s="261">
        <f t="shared" si="7"/>
        <v>0</v>
      </c>
      <c r="O453">
        <v>8293004.7199999997</v>
      </c>
      <c r="P453">
        <v>48753</v>
      </c>
      <c r="Q453">
        <v>6654166.5</v>
      </c>
      <c r="R453">
        <v>2002762</v>
      </c>
      <c r="T453">
        <v>31418</v>
      </c>
      <c r="U453">
        <v>6004288.9000000004</v>
      </c>
      <c r="V453">
        <v>1847424</v>
      </c>
      <c r="X453">
        <v>4288055.8</v>
      </c>
      <c r="Y453">
        <v>4632489</v>
      </c>
      <c r="Z453">
        <v>64623.33</v>
      </c>
      <c r="AC453">
        <v>115377.75</v>
      </c>
      <c r="AD453">
        <v>2999583</v>
      </c>
      <c r="AE453">
        <v>400</v>
      </c>
      <c r="AG453">
        <v>44998.25</v>
      </c>
      <c r="AI453">
        <v>13528182.119999999</v>
      </c>
      <c r="AJ453">
        <v>2437899.1</v>
      </c>
      <c r="AL453">
        <v>284350</v>
      </c>
      <c r="AP453">
        <v>37746.75</v>
      </c>
      <c r="AQ453">
        <v>19570.5</v>
      </c>
      <c r="AS453">
        <v>10765679.310000001</v>
      </c>
      <c r="AT453">
        <v>6370461.4000000004</v>
      </c>
      <c r="AW453">
        <v>1121288</v>
      </c>
      <c r="AX453">
        <v>15734595.5</v>
      </c>
      <c r="AY453">
        <v>3427077.55</v>
      </c>
      <c r="AZ453">
        <v>5936373.0999999996</v>
      </c>
      <c r="BA453">
        <v>8098761.5</v>
      </c>
      <c r="BB453">
        <v>9144701</v>
      </c>
      <c r="BC453">
        <v>6745667</v>
      </c>
      <c r="BD453">
        <v>13818.75</v>
      </c>
      <c r="BE453">
        <v>10053652.5</v>
      </c>
      <c r="BI453">
        <v>10631070.75</v>
      </c>
      <c r="BK453">
        <v>4992258.1500000004</v>
      </c>
      <c r="BM453">
        <v>648928.5</v>
      </c>
      <c r="BN453">
        <v>10225732.76</v>
      </c>
      <c r="BO453">
        <v>3540239.75</v>
      </c>
      <c r="BP453">
        <v>1000201.5</v>
      </c>
    </row>
    <row r="454" spans="1:68" ht="27" thickBot="1">
      <c r="A454" s="121">
        <v>4</v>
      </c>
      <c r="B454" s="122" t="s">
        <v>913</v>
      </c>
      <c r="C454" s="123" t="s">
        <v>915</v>
      </c>
      <c r="D454" s="123">
        <v>4.0999999999999996</v>
      </c>
      <c r="E454" s="124" t="s">
        <v>1073</v>
      </c>
      <c r="F454" s="122" t="s">
        <v>1012</v>
      </c>
      <c r="G454" s="312" t="s">
        <v>1530</v>
      </c>
      <c r="H454" s="122"/>
      <c r="I454" s="122" t="s">
        <v>1530</v>
      </c>
      <c r="J454" s="151" t="s">
        <v>1534</v>
      </c>
      <c r="K454" s="150" t="s">
        <v>1535</v>
      </c>
      <c r="L454" s="251">
        <v>4301020106.309</v>
      </c>
      <c r="M454" s="166" t="s">
        <v>1542</v>
      </c>
      <c r="N454" s="261">
        <f t="shared" si="7"/>
        <v>0</v>
      </c>
      <c r="AI454">
        <v>2536520.5</v>
      </c>
      <c r="BF454">
        <v>2759.5</v>
      </c>
      <c r="BN454">
        <v>50</v>
      </c>
    </row>
    <row r="455" spans="1:68" ht="27" thickBot="1">
      <c r="A455" s="121">
        <v>4</v>
      </c>
      <c r="B455" s="122" t="s">
        <v>913</v>
      </c>
      <c r="C455" s="123" t="s">
        <v>915</v>
      </c>
      <c r="D455" s="123">
        <v>4.0999999999999996</v>
      </c>
      <c r="E455" s="124" t="s">
        <v>1073</v>
      </c>
      <c r="F455" s="122" t="s">
        <v>1012</v>
      </c>
      <c r="G455" s="312" t="s">
        <v>1530</v>
      </c>
      <c r="H455" s="122"/>
      <c r="I455" s="122" t="s">
        <v>1530</v>
      </c>
      <c r="J455" s="151" t="s">
        <v>1537</v>
      </c>
      <c r="K455" s="150" t="s">
        <v>1538</v>
      </c>
      <c r="L455" s="251">
        <v>4301020106.3100004</v>
      </c>
      <c r="M455" s="166" t="s">
        <v>1543</v>
      </c>
      <c r="N455" s="261">
        <f t="shared" si="7"/>
        <v>88232.25</v>
      </c>
      <c r="Q455">
        <v>167828</v>
      </c>
      <c r="R455">
        <v>12279241</v>
      </c>
      <c r="U455">
        <v>31125</v>
      </c>
      <c r="Z455">
        <v>8161.5</v>
      </c>
      <c r="AA455">
        <v>88232.25</v>
      </c>
      <c r="AI455">
        <v>6691241.6500000004</v>
      </c>
      <c r="AL455">
        <v>11296</v>
      </c>
      <c r="AP455">
        <v>5966027</v>
      </c>
      <c r="AQ455">
        <v>11914563.75</v>
      </c>
      <c r="BO455">
        <v>69839</v>
      </c>
    </row>
    <row r="456" spans="1:68" ht="26.25">
      <c r="A456" s="121">
        <v>4</v>
      </c>
      <c r="B456" s="122" t="s">
        <v>913</v>
      </c>
      <c r="C456" s="123" t="s">
        <v>915</v>
      </c>
      <c r="D456" s="123">
        <v>4.0999999999999996</v>
      </c>
      <c r="E456" s="124" t="s">
        <v>1073</v>
      </c>
      <c r="F456" s="122" t="s">
        <v>1012</v>
      </c>
      <c r="G456" s="312" t="s">
        <v>1530</v>
      </c>
      <c r="H456" s="122"/>
      <c r="I456" s="122" t="s">
        <v>1530</v>
      </c>
      <c r="J456" s="149" t="s">
        <v>1531</v>
      </c>
      <c r="K456" s="150" t="s">
        <v>1532</v>
      </c>
      <c r="L456" s="243">
        <v>4301020106.3109999</v>
      </c>
      <c r="M456" s="126" t="s">
        <v>1544</v>
      </c>
      <c r="N456" s="261">
        <f t="shared" si="7"/>
        <v>828365.64</v>
      </c>
      <c r="O456">
        <v>3371205.38</v>
      </c>
      <c r="P456">
        <v>39572</v>
      </c>
      <c r="Q456">
        <v>74483.100000000006</v>
      </c>
      <c r="R456">
        <v>235768.84</v>
      </c>
      <c r="S456">
        <v>179901.75</v>
      </c>
      <c r="T456">
        <v>187208.06</v>
      </c>
      <c r="U456">
        <v>174603.13</v>
      </c>
      <c r="V456">
        <v>145823.12</v>
      </c>
      <c r="W456">
        <v>89383.71</v>
      </c>
      <c r="X456">
        <v>94209.59</v>
      </c>
      <c r="Y456">
        <v>84696</v>
      </c>
      <c r="Z456">
        <v>50608.63</v>
      </c>
      <c r="AA456">
        <v>828365.64</v>
      </c>
      <c r="AB456">
        <v>102693.7</v>
      </c>
      <c r="AC456">
        <v>81182.070000000007</v>
      </c>
      <c r="AD456">
        <v>67593.490000000005</v>
      </c>
      <c r="AE456">
        <v>308399.56</v>
      </c>
      <c r="AF456">
        <v>202317.55</v>
      </c>
      <c r="AG456">
        <v>60364.5</v>
      </c>
      <c r="AH456">
        <v>28143.88</v>
      </c>
      <c r="AI456">
        <v>2444751.64</v>
      </c>
      <c r="AJ456">
        <v>127403.9</v>
      </c>
      <c r="AK456">
        <v>4633724.5999999996</v>
      </c>
      <c r="AL456">
        <v>101477.29</v>
      </c>
      <c r="AM456">
        <v>512378.31</v>
      </c>
      <c r="AN456">
        <v>274898.83</v>
      </c>
      <c r="AO456">
        <v>3971316.4</v>
      </c>
      <c r="AP456">
        <v>246347.25</v>
      </c>
      <c r="AQ456">
        <v>143954.81</v>
      </c>
      <c r="AR456">
        <v>150261</v>
      </c>
      <c r="AS456">
        <v>218562.57</v>
      </c>
      <c r="AT456">
        <v>158872</v>
      </c>
      <c r="AU456">
        <v>114324</v>
      </c>
      <c r="AV456">
        <v>78615.899999999994</v>
      </c>
      <c r="AW456">
        <v>696819.5</v>
      </c>
      <c r="AX456">
        <v>61130</v>
      </c>
      <c r="AY456">
        <v>36603.25</v>
      </c>
      <c r="AZ456">
        <v>123598.58</v>
      </c>
      <c r="BA456">
        <v>76182.5</v>
      </c>
      <c r="BB456">
        <v>129748.02</v>
      </c>
      <c r="BC456">
        <v>145950.03</v>
      </c>
      <c r="BD456">
        <v>145478.9</v>
      </c>
      <c r="BE456">
        <v>164459.29</v>
      </c>
      <c r="BF456">
        <v>93708.4</v>
      </c>
      <c r="BG456">
        <v>53993.36</v>
      </c>
      <c r="BH456">
        <v>77631.94</v>
      </c>
      <c r="BI456">
        <v>1450814.32</v>
      </c>
      <c r="BJ456">
        <v>397981.32</v>
      </c>
      <c r="BK456">
        <v>139910.92000000001</v>
      </c>
      <c r="BL456">
        <v>13172.93</v>
      </c>
      <c r="BM456">
        <v>57096</v>
      </c>
      <c r="BN456">
        <v>63578.15</v>
      </c>
      <c r="BP456">
        <v>50484.93</v>
      </c>
    </row>
    <row r="457" spans="1:68" ht="26.25">
      <c r="A457" s="121">
        <v>4</v>
      </c>
      <c r="B457" s="122" t="s">
        <v>913</v>
      </c>
      <c r="C457" s="123" t="s">
        <v>915</v>
      </c>
      <c r="D457" s="123">
        <v>4.0999999999999996</v>
      </c>
      <c r="E457" s="124" t="s">
        <v>1073</v>
      </c>
      <c r="F457" s="122" t="s">
        <v>1012</v>
      </c>
      <c r="G457" s="312" t="s">
        <v>1530</v>
      </c>
      <c r="H457" s="122"/>
      <c r="I457" s="122" t="s">
        <v>1530</v>
      </c>
      <c r="J457" s="149" t="s">
        <v>1531</v>
      </c>
      <c r="K457" s="150" t="s">
        <v>1538</v>
      </c>
      <c r="L457" s="243">
        <v>4301020106.3120003</v>
      </c>
      <c r="M457" s="126" t="s">
        <v>1545</v>
      </c>
      <c r="N457" s="261">
        <f t="shared" si="7"/>
        <v>2148657.7999999998</v>
      </c>
      <c r="O457">
        <v>2978718.5</v>
      </c>
      <c r="Q457">
        <v>64681</v>
      </c>
      <c r="R457">
        <v>1458187</v>
      </c>
      <c r="S457">
        <v>12550750</v>
      </c>
      <c r="T457">
        <v>312775</v>
      </c>
      <c r="U457">
        <v>97964</v>
      </c>
      <c r="V457">
        <v>54697</v>
      </c>
      <c r="W457">
        <v>2867302</v>
      </c>
      <c r="Y457">
        <v>58436.5</v>
      </c>
      <c r="Z457">
        <v>113591.8</v>
      </c>
      <c r="AA457">
        <v>2148657.7999999998</v>
      </c>
      <c r="AB457">
        <v>378348</v>
      </c>
      <c r="AE457">
        <v>115388</v>
      </c>
      <c r="AF457">
        <v>191611</v>
      </c>
      <c r="AI457">
        <v>7507720.75</v>
      </c>
      <c r="AJ457">
        <v>17584</v>
      </c>
      <c r="AK457">
        <v>249360</v>
      </c>
      <c r="AL457">
        <v>43953.5</v>
      </c>
      <c r="AM457">
        <v>175685.25</v>
      </c>
      <c r="AN457">
        <v>29191.25</v>
      </c>
      <c r="AP457">
        <v>1675</v>
      </c>
      <c r="AQ457">
        <v>313820.59999999998</v>
      </c>
      <c r="AR457">
        <v>18733</v>
      </c>
      <c r="AU457">
        <v>59307</v>
      </c>
      <c r="AW457">
        <v>1934915.2</v>
      </c>
      <c r="AY457">
        <v>111622.35</v>
      </c>
      <c r="BA457">
        <v>740933.5</v>
      </c>
      <c r="BB457">
        <v>5948</v>
      </c>
      <c r="BD457">
        <v>259099.2</v>
      </c>
      <c r="BI457">
        <v>1522099.25</v>
      </c>
      <c r="BJ457">
        <v>4218215</v>
      </c>
      <c r="BL457">
        <v>11563917</v>
      </c>
      <c r="BP457">
        <v>204519.5</v>
      </c>
    </row>
    <row r="458" spans="1:68" ht="26.25">
      <c r="A458" s="121">
        <v>4</v>
      </c>
      <c r="B458" s="122" t="s">
        <v>913</v>
      </c>
      <c r="C458" s="123" t="s">
        <v>915</v>
      </c>
      <c r="D458" s="123">
        <v>4.0999999999999996</v>
      </c>
      <c r="E458" s="124" t="s">
        <v>1073</v>
      </c>
      <c r="F458" s="122" t="s">
        <v>1012</v>
      </c>
      <c r="G458" s="312" t="s">
        <v>1530</v>
      </c>
      <c r="H458" s="122"/>
      <c r="I458" s="122" t="s">
        <v>1530</v>
      </c>
      <c r="J458" s="149" t="s">
        <v>1531</v>
      </c>
      <c r="K458" s="150" t="s">
        <v>1535</v>
      </c>
      <c r="L458" s="243">
        <v>4301020106.3129997</v>
      </c>
      <c r="M458" s="126" t="s">
        <v>1546</v>
      </c>
      <c r="N458" s="261">
        <f t="shared" si="7"/>
        <v>2072140</v>
      </c>
      <c r="O458">
        <v>131008.75</v>
      </c>
      <c r="Q458">
        <v>56693</v>
      </c>
      <c r="R458">
        <v>239578</v>
      </c>
      <c r="T458">
        <v>68153</v>
      </c>
      <c r="V458">
        <v>142706</v>
      </c>
      <c r="AA458">
        <v>2072140</v>
      </c>
      <c r="AD458">
        <v>23035</v>
      </c>
      <c r="AH458">
        <v>1678</v>
      </c>
      <c r="AI458">
        <v>2679650</v>
      </c>
      <c r="AL458">
        <v>4722</v>
      </c>
      <c r="AR458">
        <v>2295793.25</v>
      </c>
      <c r="AU458">
        <v>10000</v>
      </c>
      <c r="AW458">
        <v>4122494.5</v>
      </c>
      <c r="BA458">
        <v>167644.5</v>
      </c>
      <c r="BD458">
        <v>137202.25</v>
      </c>
      <c r="BG458">
        <v>63573</v>
      </c>
      <c r="BI458">
        <v>178207.5</v>
      </c>
      <c r="BJ458">
        <v>158326.79999999999</v>
      </c>
      <c r="BL458">
        <v>78888</v>
      </c>
      <c r="BN458">
        <v>7575</v>
      </c>
      <c r="BO458">
        <v>44109.7</v>
      </c>
    </row>
    <row r="459" spans="1:68" ht="26.25">
      <c r="A459" s="121">
        <v>4</v>
      </c>
      <c r="B459" s="122" t="s">
        <v>913</v>
      </c>
      <c r="C459" s="123" t="s">
        <v>915</v>
      </c>
      <c r="D459" s="123">
        <v>4.0999999999999996</v>
      </c>
      <c r="E459" s="124" t="s">
        <v>1073</v>
      </c>
      <c r="F459" s="122" t="s">
        <v>1012</v>
      </c>
      <c r="G459" s="312" t="s">
        <v>1530</v>
      </c>
      <c r="H459" s="122"/>
      <c r="I459" s="122" t="s">
        <v>1530</v>
      </c>
      <c r="J459" s="149" t="s">
        <v>1531</v>
      </c>
      <c r="K459" s="150" t="s">
        <v>1538</v>
      </c>
      <c r="L459" s="243">
        <v>4301020106.3140001</v>
      </c>
      <c r="M459" s="126" t="s">
        <v>1547</v>
      </c>
      <c r="N459" s="261">
        <f t="shared" si="7"/>
        <v>18485344.920000002</v>
      </c>
      <c r="O459">
        <v>6179307.75</v>
      </c>
      <c r="AA459">
        <v>18485344.920000002</v>
      </c>
      <c r="AI459">
        <v>60676708.689999998</v>
      </c>
      <c r="AL459">
        <v>2468880.75</v>
      </c>
      <c r="AW459">
        <v>29793626.850000001</v>
      </c>
      <c r="BD459">
        <v>31453.200000000001</v>
      </c>
      <c r="BI459">
        <v>8699202.9000000004</v>
      </c>
      <c r="BJ459">
        <v>26458</v>
      </c>
      <c r="BO459">
        <v>415181</v>
      </c>
    </row>
    <row r="460" spans="1:68" ht="26.25">
      <c r="A460" s="121">
        <v>4</v>
      </c>
      <c r="B460" s="122" t="s">
        <v>913</v>
      </c>
      <c r="C460" s="123" t="s">
        <v>915</v>
      </c>
      <c r="D460" s="123">
        <v>4.0999999999999996</v>
      </c>
      <c r="E460" s="124" t="s">
        <v>952</v>
      </c>
      <c r="F460" s="122" t="s">
        <v>1012</v>
      </c>
      <c r="G460" s="312" t="s">
        <v>1530</v>
      </c>
      <c r="H460" s="122"/>
      <c r="I460" s="122" t="s">
        <v>1530</v>
      </c>
      <c r="J460" s="149" t="s">
        <v>1534</v>
      </c>
      <c r="K460" s="150" t="s">
        <v>1548</v>
      </c>
      <c r="L460" s="243">
        <v>4301020106.3149996</v>
      </c>
      <c r="M460" s="126" t="s">
        <v>1549</v>
      </c>
      <c r="N460" s="261">
        <f t="shared" si="7"/>
        <v>-22688912.170000002</v>
      </c>
      <c r="O460">
        <v>-7611388.4000000004</v>
      </c>
      <c r="P460">
        <v>-606.26</v>
      </c>
      <c r="Q460">
        <v>-62410.76</v>
      </c>
      <c r="R460">
        <v>-41553.4</v>
      </c>
      <c r="S460">
        <v>-4991905.4400000004</v>
      </c>
      <c r="T460">
        <v>-1762032.76</v>
      </c>
      <c r="U460">
        <v>-495592.73</v>
      </c>
      <c r="V460">
        <v>-1203469.47</v>
      </c>
      <c r="Z460">
        <v>-126824.52</v>
      </c>
      <c r="AA460">
        <v>-22688912.170000002</v>
      </c>
      <c r="AB460">
        <v>-793217.41</v>
      </c>
      <c r="AC460">
        <v>-718195.67</v>
      </c>
      <c r="AD460">
        <v>-507432.12</v>
      </c>
      <c r="AE460">
        <v>-1205677.98</v>
      </c>
      <c r="AF460">
        <v>-1750979.57</v>
      </c>
      <c r="AG460">
        <v>-268961.59999999998</v>
      </c>
      <c r="AH460">
        <v>-160497.13</v>
      </c>
      <c r="AI460">
        <v>-54537157.670000002</v>
      </c>
      <c r="AJ460">
        <v>-989301.98</v>
      </c>
      <c r="AK460">
        <v>-407637.41</v>
      </c>
      <c r="AL460">
        <v>-1848635.17</v>
      </c>
      <c r="AM460">
        <v>-2794639.99</v>
      </c>
      <c r="AO460">
        <v>-903748.55</v>
      </c>
      <c r="AP460">
        <v>-945937.71</v>
      </c>
      <c r="AQ460">
        <v>-555436.6</v>
      </c>
      <c r="AR460">
        <v>149562.26999999999</v>
      </c>
      <c r="AS460">
        <v>-1198198.02</v>
      </c>
      <c r="AT460">
        <v>-928767.31</v>
      </c>
      <c r="AU460">
        <v>-725281.98</v>
      </c>
      <c r="AV460">
        <v>-284670.73</v>
      </c>
      <c r="AW460">
        <v>-15521188.119999999</v>
      </c>
      <c r="AX460">
        <v>-423995.39</v>
      </c>
      <c r="AY460">
        <v>-722103.83</v>
      </c>
      <c r="AZ460">
        <v>-1439225.53</v>
      </c>
      <c r="BA460">
        <v>-662267.59</v>
      </c>
      <c r="BB460">
        <v>-628851.22</v>
      </c>
      <c r="BC460">
        <v>-565021.67000000004</v>
      </c>
      <c r="BD460">
        <v>-2162494.7799999998</v>
      </c>
      <c r="BE460">
        <v>-431141.19</v>
      </c>
      <c r="BF460">
        <v>-368845.26</v>
      </c>
      <c r="BG460">
        <v>-172783.8</v>
      </c>
      <c r="BH460">
        <v>-304258.23</v>
      </c>
      <c r="BI460">
        <v>-2928968.54</v>
      </c>
      <c r="BJ460">
        <v>-817089.4</v>
      </c>
      <c r="BK460">
        <v>-351603.08</v>
      </c>
      <c r="BL460">
        <v>-982379.08</v>
      </c>
      <c r="BN460">
        <v>-479635.09</v>
      </c>
      <c r="BO460">
        <v>-1160902.3500000001</v>
      </c>
      <c r="BP460">
        <v>-224446.99</v>
      </c>
    </row>
    <row r="461" spans="1:68" ht="26.25">
      <c r="A461" s="121">
        <v>4</v>
      </c>
      <c r="B461" s="122" t="s">
        <v>913</v>
      </c>
      <c r="C461" s="123" t="s">
        <v>915</v>
      </c>
      <c r="D461" s="123">
        <v>4.0999999999999996</v>
      </c>
      <c r="E461" s="124" t="s">
        <v>952</v>
      </c>
      <c r="F461" s="122" t="s">
        <v>1012</v>
      </c>
      <c r="G461" s="312" t="s">
        <v>1530</v>
      </c>
      <c r="H461" s="122"/>
      <c r="I461" s="122" t="s">
        <v>1530</v>
      </c>
      <c r="J461" s="149" t="s">
        <v>1537</v>
      </c>
      <c r="K461" s="150" t="s">
        <v>1548</v>
      </c>
      <c r="L461" s="243">
        <v>4301020106.3170004</v>
      </c>
      <c r="M461" s="126" t="s">
        <v>1550</v>
      </c>
      <c r="N461" s="261">
        <f t="shared" si="7"/>
        <v>-34884608.439999998</v>
      </c>
      <c r="O461">
        <v>-4226612.0599999996</v>
      </c>
      <c r="P461">
        <v>-46124.86</v>
      </c>
      <c r="Q461">
        <v>-40214.1</v>
      </c>
      <c r="R461">
        <v>-17047.63</v>
      </c>
      <c r="S461">
        <v>-3638950.05</v>
      </c>
      <c r="T461">
        <v>-736405.14</v>
      </c>
      <c r="U461">
        <v>-131788.49</v>
      </c>
      <c r="V461">
        <v>-152152.23000000001</v>
      </c>
      <c r="Z461">
        <v>-69177.75</v>
      </c>
      <c r="AA461">
        <v>-34884608.439999998</v>
      </c>
      <c r="AB461">
        <v>-253683.45</v>
      </c>
      <c r="AC461">
        <v>-85350.63</v>
      </c>
      <c r="AD461">
        <v>-88787.7</v>
      </c>
      <c r="AE461">
        <v>-117135.87</v>
      </c>
      <c r="AF461">
        <v>-139600.19</v>
      </c>
      <c r="AG461">
        <v>-43189.81</v>
      </c>
      <c r="AI461">
        <v>-90669718.890000001</v>
      </c>
      <c r="AK461">
        <v>-129501.46</v>
      </c>
      <c r="AL461">
        <v>-174608.65</v>
      </c>
      <c r="AM461">
        <v>-417912.68</v>
      </c>
      <c r="AO461">
        <v>-541999.6</v>
      </c>
      <c r="AQ461">
        <v>-225891.44</v>
      </c>
      <c r="AR461">
        <v>-546010.82999999996</v>
      </c>
      <c r="AS461">
        <v>-713825.79</v>
      </c>
      <c r="AT461">
        <v>-462788.69</v>
      </c>
      <c r="AW461">
        <v>-431768.18</v>
      </c>
      <c r="AX461">
        <v>-327515.34000000003</v>
      </c>
      <c r="AY461">
        <v>-132493.53</v>
      </c>
      <c r="AZ461">
        <v>-1038612.24</v>
      </c>
      <c r="BA461">
        <v>-541656.97</v>
      </c>
      <c r="BB461">
        <v>-53247.89</v>
      </c>
      <c r="BC461">
        <v>-399397.22</v>
      </c>
      <c r="BD461">
        <v>-4407620.8899999997</v>
      </c>
      <c r="BE461">
        <v>-91957.54</v>
      </c>
      <c r="BI461">
        <v>-5427530.9199999999</v>
      </c>
      <c r="BJ461">
        <v>-111123.03</v>
      </c>
      <c r="BK461">
        <v>-170945.99</v>
      </c>
      <c r="BN461">
        <v>-186612.59</v>
      </c>
      <c r="BP461">
        <v>-49244.71</v>
      </c>
    </row>
    <row r="462" spans="1:68" ht="26.25">
      <c r="A462" s="121">
        <v>4</v>
      </c>
      <c r="B462" s="122" t="s">
        <v>913</v>
      </c>
      <c r="C462" s="123" t="s">
        <v>915</v>
      </c>
      <c r="D462" s="123">
        <v>4.0999999999999996</v>
      </c>
      <c r="E462" s="124" t="s">
        <v>952</v>
      </c>
      <c r="F462" s="122" t="s">
        <v>1012</v>
      </c>
      <c r="G462" s="312" t="s">
        <v>1530</v>
      </c>
      <c r="H462" s="122"/>
      <c r="I462" s="122" t="s">
        <v>1530</v>
      </c>
      <c r="J462" s="149" t="s">
        <v>1534</v>
      </c>
      <c r="K462" s="150" t="s">
        <v>1548</v>
      </c>
      <c r="L462" s="243">
        <v>4301020106.3190002</v>
      </c>
      <c r="M462" s="126" t="s">
        <v>1551</v>
      </c>
      <c r="N462" s="261">
        <f t="shared" si="7"/>
        <v>-290</v>
      </c>
      <c r="R462">
        <v>-231002.4</v>
      </c>
      <c r="V462">
        <v>-321.5</v>
      </c>
      <c r="Z462">
        <v>-250</v>
      </c>
      <c r="AA462">
        <v>-290</v>
      </c>
      <c r="AC462">
        <v>-1892.25</v>
      </c>
      <c r="AE462">
        <v>-840</v>
      </c>
      <c r="AF462">
        <v>-22060.21</v>
      </c>
      <c r="AH462">
        <v>-7330</v>
      </c>
      <c r="AL462">
        <v>-10</v>
      </c>
      <c r="AM462">
        <v>-22453.3</v>
      </c>
      <c r="AN462">
        <v>-1091437.79</v>
      </c>
      <c r="AO462">
        <v>-2803013.95</v>
      </c>
      <c r="AP462">
        <v>-1316.3</v>
      </c>
      <c r="AR462">
        <v>-1710097.2</v>
      </c>
      <c r="AT462">
        <v>-477125.2</v>
      </c>
      <c r="AU462">
        <v>-232316.74</v>
      </c>
      <c r="AW462">
        <v>-1516211.09</v>
      </c>
      <c r="AX462">
        <v>34786.89</v>
      </c>
      <c r="BB462">
        <v>-186623.62</v>
      </c>
      <c r="BE462">
        <v>-2479892.52</v>
      </c>
      <c r="BF462">
        <v>-5226.1099999999997</v>
      </c>
      <c r="BJ462">
        <v>-69875.350000000006</v>
      </c>
      <c r="BL462">
        <v>-697833.69</v>
      </c>
      <c r="BM462">
        <v>-200267.28</v>
      </c>
      <c r="BN462">
        <v>-20558.490000000002</v>
      </c>
      <c r="BO462">
        <v>-483525.18</v>
      </c>
    </row>
    <row r="463" spans="1:68" ht="26.25">
      <c r="A463" s="121">
        <v>4</v>
      </c>
      <c r="B463" s="122" t="s">
        <v>913</v>
      </c>
      <c r="C463" s="123" t="s">
        <v>915</v>
      </c>
      <c r="D463" s="123">
        <v>4.0999999999999996</v>
      </c>
      <c r="E463" s="124" t="s">
        <v>1073</v>
      </c>
      <c r="F463" s="122" t="s">
        <v>1012</v>
      </c>
      <c r="G463" s="312" t="s">
        <v>1530</v>
      </c>
      <c r="H463" s="122"/>
      <c r="I463" s="122" t="s">
        <v>1530</v>
      </c>
      <c r="J463" s="149" t="s">
        <v>1534</v>
      </c>
      <c r="K463" s="150" t="s">
        <v>1548</v>
      </c>
      <c r="L463" s="243">
        <v>4301020106.3199997</v>
      </c>
      <c r="M463" s="126" t="s">
        <v>1552</v>
      </c>
      <c r="N463" s="261">
        <f t="shared" si="7"/>
        <v>759889.38</v>
      </c>
      <c r="O463">
        <v>2148725.61</v>
      </c>
      <c r="Q463">
        <v>28078.400000000001</v>
      </c>
      <c r="R463">
        <v>274917.59999999998</v>
      </c>
      <c r="V463">
        <v>43915.199999999997</v>
      </c>
      <c r="Y463">
        <v>24754.240000000002</v>
      </c>
      <c r="AA463">
        <v>759889.38</v>
      </c>
      <c r="AE463">
        <v>84841.24</v>
      </c>
      <c r="AF463">
        <v>28050.799999999999</v>
      </c>
      <c r="AJ463">
        <v>24502.400000000001</v>
      </c>
      <c r="AK463">
        <v>92077.2</v>
      </c>
      <c r="AM463">
        <v>108886.41</v>
      </c>
      <c r="AN463">
        <v>330450.18</v>
      </c>
      <c r="AO463">
        <v>62681.2</v>
      </c>
      <c r="AS463">
        <v>138331.32999999999</v>
      </c>
      <c r="AT463">
        <v>75982.789999999994</v>
      </c>
      <c r="AW463">
        <v>91000</v>
      </c>
      <c r="AX463">
        <v>8519.75</v>
      </c>
      <c r="BB463">
        <v>142982.59</v>
      </c>
      <c r="BC463">
        <v>19404.84</v>
      </c>
      <c r="BE463">
        <v>255669.59</v>
      </c>
      <c r="BL463">
        <v>64779.56</v>
      </c>
      <c r="BM463">
        <v>7671.54</v>
      </c>
      <c r="BN463">
        <v>970900.6</v>
      </c>
      <c r="BO463">
        <v>47724.79</v>
      </c>
      <c r="BP463">
        <v>3299.08</v>
      </c>
    </row>
    <row r="464" spans="1:68" ht="26.25">
      <c r="A464" s="121">
        <v>4</v>
      </c>
      <c r="B464" s="122" t="s">
        <v>913</v>
      </c>
      <c r="C464" s="123" t="s">
        <v>915</v>
      </c>
      <c r="D464" s="123">
        <v>4.0999999999999996</v>
      </c>
      <c r="E464" s="124" t="s">
        <v>1073</v>
      </c>
      <c r="F464" s="122" t="s">
        <v>1012</v>
      </c>
      <c r="G464" s="312" t="s">
        <v>1530</v>
      </c>
      <c r="H464" s="122"/>
      <c r="I464" s="122" t="s">
        <v>1530</v>
      </c>
      <c r="J464" s="149" t="s">
        <v>1531</v>
      </c>
      <c r="K464" s="150" t="s">
        <v>1532</v>
      </c>
      <c r="L464" s="243">
        <v>4301020106.3210001</v>
      </c>
      <c r="M464" s="126" t="s">
        <v>1553</v>
      </c>
      <c r="N464" s="261">
        <f t="shared" si="7"/>
        <v>0</v>
      </c>
      <c r="O464">
        <v>2292157.2400000002</v>
      </c>
      <c r="Q464">
        <v>1000000</v>
      </c>
      <c r="R464">
        <v>1452312.9</v>
      </c>
      <c r="U464">
        <v>505090.99</v>
      </c>
      <c r="BI464">
        <v>1808028.35</v>
      </c>
      <c r="BJ464">
        <v>95195.7</v>
      </c>
      <c r="BM464">
        <v>35864.71</v>
      </c>
      <c r="BO464">
        <v>27878.77</v>
      </c>
    </row>
    <row r="465" spans="1:68" ht="26.25">
      <c r="A465" s="121">
        <v>4</v>
      </c>
      <c r="B465" s="122" t="s">
        <v>913</v>
      </c>
      <c r="C465" s="123" t="s">
        <v>915</v>
      </c>
      <c r="D465" s="123">
        <v>4.0999999999999996</v>
      </c>
      <c r="E465" s="124" t="s">
        <v>1073</v>
      </c>
      <c r="F465" s="122" t="s">
        <v>1012</v>
      </c>
      <c r="G465" s="312" t="s">
        <v>1530</v>
      </c>
      <c r="H465" s="122"/>
      <c r="I465" s="122" t="s">
        <v>1530</v>
      </c>
      <c r="J465" s="149" t="s">
        <v>1531</v>
      </c>
      <c r="K465" s="150" t="s">
        <v>1532</v>
      </c>
      <c r="L465" s="243">
        <v>4301020106.3219995</v>
      </c>
      <c r="M465" s="126" t="s">
        <v>1554</v>
      </c>
      <c r="N465" s="261">
        <f t="shared" si="7"/>
        <v>0</v>
      </c>
      <c r="AW465">
        <v>300000</v>
      </c>
    </row>
    <row r="466" spans="1:68" ht="26.25">
      <c r="A466" s="121">
        <v>4</v>
      </c>
      <c r="B466" s="122" t="s">
        <v>913</v>
      </c>
      <c r="C466" s="123" t="s">
        <v>915</v>
      </c>
      <c r="D466" s="123">
        <v>4.0999999999999996</v>
      </c>
      <c r="E466" s="124" t="s">
        <v>1073</v>
      </c>
      <c r="F466" s="122" t="s">
        <v>1026</v>
      </c>
      <c r="G466" s="312" t="s">
        <v>1555</v>
      </c>
      <c r="H466" s="122"/>
      <c r="I466" s="122" t="s">
        <v>1555</v>
      </c>
      <c r="J466" s="149"/>
      <c r="K466" s="150" t="s">
        <v>1556</v>
      </c>
      <c r="L466" s="246">
        <v>4301020106.5019999</v>
      </c>
      <c r="M466" s="136" t="s">
        <v>1557</v>
      </c>
      <c r="N466" s="261">
        <f t="shared" si="7"/>
        <v>0</v>
      </c>
      <c r="O466">
        <v>51951.17</v>
      </c>
      <c r="Y466">
        <v>5270.66</v>
      </c>
      <c r="BJ466">
        <v>35577.9</v>
      </c>
      <c r="BN466">
        <v>1470</v>
      </c>
      <c r="BO466">
        <v>53525.39</v>
      </c>
    </row>
    <row r="467" spans="1:68" ht="26.25">
      <c r="A467" s="121">
        <v>4</v>
      </c>
      <c r="B467" s="122" t="s">
        <v>913</v>
      </c>
      <c r="C467" s="123" t="s">
        <v>915</v>
      </c>
      <c r="D467" s="123">
        <v>4.0999999999999996</v>
      </c>
      <c r="E467" s="124" t="s">
        <v>1073</v>
      </c>
      <c r="F467" s="122" t="s">
        <v>1026</v>
      </c>
      <c r="G467" s="312" t="s">
        <v>1555</v>
      </c>
      <c r="H467" s="122"/>
      <c r="I467" s="122" t="s">
        <v>1555</v>
      </c>
      <c r="J467" s="149" t="s">
        <v>1558</v>
      </c>
      <c r="K467" s="150" t="s">
        <v>1556</v>
      </c>
      <c r="L467" s="243">
        <v>4301020106.5030003</v>
      </c>
      <c r="M467" s="126" t="s">
        <v>1559</v>
      </c>
      <c r="N467" s="261">
        <f t="shared" si="7"/>
        <v>100861.5</v>
      </c>
      <c r="O467">
        <v>519160</v>
      </c>
      <c r="P467">
        <v>91283</v>
      </c>
      <c r="Q467">
        <v>96367.1</v>
      </c>
      <c r="R467">
        <v>19948.400000000001</v>
      </c>
      <c r="S467">
        <v>328920</v>
      </c>
      <c r="T467">
        <v>186491</v>
      </c>
      <c r="U467">
        <v>58387</v>
      </c>
      <c r="V467">
        <v>34417</v>
      </c>
      <c r="W467">
        <v>309858</v>
      </c>
      <c r="X467">
        <v>22443</v>
      </c>
      <c r="Y467">
        <v>103047</v>
      </c>
      <c r="Z467">
        <v>56308</v>
      </c>
      <c r="AA467">
        <v>100861.5</v>
      </c>
      <c r="AB467">
        <v>12848</v>
      </c>
      <c r="AC467">
        <v>49863</v>
      </c>
      <c r="AD467">
        <v>21838</v>
      </c>
      <c r="AE467">
        <v>40305</v>
      </c>
      <c r="AF467">
        <v>232970</v>
      </c>
      <c r="AG467">
        <v>10084</v>
      </c>
      <c r="AI467">
        <v>810097</v>
      </c>
      <c r="AJ467">
        <v>42044</v>
      </c>
      <c r="AK467">
        <v>5422</v>
      </c>
      <c r="AL467">
        <v>130925</v>
      </c>
      <c r="AM467">
        <v>81690</v>
      </c>
      <c r="AN467">
        <v>31334.25</v>
      </c>
      <c r="AO467">
        <v>117749</v>
      </c>
      <c r="AQ467">
        <v>30919</v>
      </c>
      <c r="AR467">
        <v>29580.5</v>
      </c>
      <c r="AS467">
        <v>48806.04</v>
      </c>
      <c r="AT467">
        <v>16901.75</v>
      </c>
      <c r="AU467">
        <v>14414</v>
      </c>
      <c r="AX467">
        <v>6282</v>
      </c>
      <c r="AY467">
        <v>23699</v>
      </c>
      <c r="AZ467">
        <v>23985</v>
      </c>
      <c r="BA467">
        <v>8644</v>
      </c>
      <c r="BB467">
        <v>42765</v>
      </c>
      <c r="BC467">
        <v>1481</v>
      </c>
      <c r="BD467">
        <v>40911</v>
      </c>
      <c r="BE467">
        <v>2454.29</v>
      </c>
      <c r="BI467">
        <v>901076</v>
      </c>
      <c r="BJ467">
        <v>40829</v>
      </c>
      <c r="BK467">
        <v>37593</v>
      </c>
      <c r="BL467">
        <v>13549</v>
      </c>
      <c r="BM467">
        <v>788</v>
      </c>
      <c r="BN467">
        <v>202384.39</v>
      </c>
      <c r="BO467">
        <v>35622.44</v>
      </c>
      <c r="BP467">
        <v>88528.5</v>
      </c>
    </row>
    <row r="468" spans="1:68" ht="26.25">
      <c r="A468" s="121">
        <v>4</v>
      </c>
      <c r="B468" s="122" t="s">
        <v>913</v>
      </c>
      <c r="C468" s="123" t="s">
        <v>915</v>
      </c>
      <c r="D468" s="123">
        <v>4.0999999999999996</v>
      </c>
      <c r="E468" s="124" t="s">
        <v>1073</v>
      </c>
      <c r="F468" s="122" t="s">
        <v>1026</v>
      </c>
      <c r="G468" s="312" t="s">
        <v>1555</v>
      </c>
      <c r="H468" s="122"/>
      <c r="I468" s="122" t="s">
        <v>1555</v>
      </c>
      <c r="J468" s="149" t="s">
        <v>1560</v>
      </c>
      <c r="K468" s="150" t="s">
        <v>1561</v>
      </c>
      <c r="L468" s="243">
        <v>4301020106.5039997</v>
      </c>
      <c r="M468" s="126" t="s">
        <v>1562</v>
      </c>
      <c r="N468" s="261">
        <f t="shared" si="7"/>
        <v>55923</v>
      </c>
      <c r="O468">
        <v>23518</v>
      </c>
      <c r="P468">
        <v>13626</v>
      </c>
      <c r="Q468">
        <v>37408</v>
      </c>
      <c r="R468">
        <v>12925</v>
      </c>
      <c r="S468">
        <v>393620</v>
      </c>
      <c r="T468">
        <v>357860</v>
      </c>
      <c r="U468">
        <v>56146.5</v>
      </c>
      <c r="V468">
        <v>13941</v>
      </c>
      <c r="W468">
        <v>67658</v>
      </c>
      <c r="X468">
        <v>58135</v>
      </c>
      <c r="Y468">
        <v>97777</v>
      </c>
      <c r="Z468">
        <v>26619</v>
      </c>
      <c r="AA468">
        <v>55923</v>
      </c>
      <c r="AB468">
        <v>3005</v>
      </c>
      <c r="AC468">
        <v>3561</v>
      </c>
      <c r="AE468">
        <v>15062</v>
      </c>
      <c r="AF468">
        <v>14286</v>
      </c>
      <c r="AG468">
        <v>13510.75</v>
      </c>
      <c r="AI468">
        <v>3960679</v>
      </c>
      <c r="AK468">
        <v>5672</v>
      </c>
      <c r="AM468">
        <v>40672</v>
      </c>
      <c r="AN468">
        <v>17353.5</v>
      </c>
      <c r="AQ468">
        <v>6450</v>
      </c>
      <c r="AS468">
        <v>23445.75</v>
      </c>
      <c r="AT468">
        <v>10350.549999999999</v>
      </c>
      <c r="AW468">
        <v>296741.8</v>
      </c>
      <c r="AY468">
        <v>5793</v>
      </c>
      <c r="AZ468">
        <v>24788.5</v>
      </c>
      <c r="BA468">
        <v>2759</v>
      </c>
      <c r="BB468">
        <v>95140</v>
      </c>
      <c r="BC468">
        <v>57176</v>
      </c>
      <c r="BD468">
        <v>133774</v>
      </c>
      <c r="BI468">
        <v>259089</v>
      </c>
      <c r="BJ468">
        <v>630372</v>
      </c>
      <c r="BK468">
        <v>15295</v>
      </c>
      <c r="BL468">
        <v>8768</v>
      </c>
      <c r="BN468">
        <v>47595.25</v>
      </c>
      <c r="BO468">
        <v>7071</v>
      </c>
      <c r="BP468">
        <v>65686.25</v>
      </c>
    </row>
    <row r="469" spans="1:68" ht="26.25">
      <c r="A469" s="121">
        <v>4</v>
      </c>
      <c r="B469" s="122" t="s">
        <v>913</v>
      </c>
      <c r="C469" s="123" t="s">
        <v>915</v>
      </c>
      <c r="D469" s="123">
        <v>4.0999999999999996</v>
      </c>
      <c r="E469" s="124" t="s">
        <v>952</v>
      </c>
      <c r="F469" s="122" t="s">
        <v>1026</v>
      </c>
      <c r="G469" s="312" t="s">
        <v>1555</v>
      </c>
      <c r="H469" s="122"/>
      <c r="I469" s="122" t="s">
        <v>1555</v>
      </c>
      <c r="J469" s="149" t="s">
        <v>1558</v>
      </c>
      <c r="K469" s="150" t="s">
        <v>1563</v>
      </c>
      <c r="L469" s="243">
        <v>4301020106.5050001</v>
      </c>
      <c r="M469" s="126" t="s">
        <v>1564</v>
      </c>
      <c r="N469" s="261">
        <f t="shared" si="7"/>
        <v>-100861.5</v>
      </c>
      <c r="AA469">
        <v>-100861.5</v>
      </c>
      <c r="AC469">
        <v>-49863</v>
      </c>
      <c r="AG469">
        <v>-10084</v>
      </c>
      <c r="AI469">
        <v>-615304</v>
      </c>
      <c r="AM469">
        <v>-48668</v>
      </c>
      <c r="AQ469">
        <v>-3785</v>
      </c>
      <c r="BC469">
        <v>-2006</v>
      </c>
      <c r="BI469">
        <v>-78896.039999999994</v>
      </c>
      <c r="BJ469">
        <v>-40829</v>
      </c>
      <c r="BK469">
        <v>-37593</v>
      </c>
      <c r="BL469">
        <v>-13549</v>
      </c>
      <c r="BN469">
        <v>-193833.89</v>
      </c>
      <c r="BO469">
        <v>-35622.44</v>
      </c>
      <c r="BP469">
        <v>-88528.5</v>
      </c>
    </row>
    <row r="470" spans="1:68" ht="26.25">
      <c r="A470" s="121">
        <v>4</v>
      </c>
      <c r="B470" s="122" t="s">
        <v>913</v>
      </c>
      <c r="C470" s="123" t="s">
        <v>915</v>
      </c>
      <c r="D470" s="123">
        <v>4.0999999999999996</v>
      </c>
      <c r="E470" s="124" t="s">
        <v>952</v>
      </c>
      <c r="F470" s="122" t="s">
        <v>1026</v>
      </c>
      <c r="G470" s="312" t="s">
        <v>1555</v>
      </c>
      <c r="H470" s="122"/>
      <c r="I470" s="122" t="s">
        <v>1555</v>
      </c>
      <c r="J470" s="149" t="s">
        <v>1560</v>
      </c>
      <c r="K470" s="150" t="s">
        <v>1563</v>
      </c>
      <c r="L470" s="243">
        <v>4301020106.507</v>
      </c>
      <c r="M470" s="126" t="s">
        <v>1565</v>
      </c>
      <c r="N470" s="261">
        <f t="shared" si="7"/>
        <v>-55923</v>
      </c>
      <c r="AA470">
        <v>-55923</v>
      </c>
      <c r="AC470">
        <v>-3561</v>
      </c>
      <c r="AE470">
        <v>-4410</v>
      </c>
      <c r="AI470">
        <v>-2511985</v>
      </c>
      <c r="AQ470">
        <v>-6450</v>
      </c>
      <c r="AZ470">
        <v>-30098.5</v>
      </c>
      <c r="BC470">
        <v>-52327</v>
      </c>
      <c r="BI470">
        <v>-1117104</v>
      </c>
      <c r="BJ470">
        <v>-630372</v>
      </c>
      <c r="BK470">
        <v>-15295</v>
      </c>
      <c r="BL470">
        <v>-8768</v>
      </c>
      <c r="BN470">
        <v>-53103.75</v>
      </c>
      <c r="BO470">
        <v>-7071</v>
      </c>
      <c r="BP470">
        <v>-65686.25</v>
      </c>
    </row>
    <row r="471" spans="1:68" ht="26.25">
      <c r="A471" s="121">
        <v>4</v>
      </c>
      <c r="B471" s="122" t="s">
        <v>913</v>
      </c>
      <c r="C471" s="123" t="s">
        <v>915</v>
      </c>
      <c r="D471" s="123">
        <v>4.0999999999999996</v>
      </c>
      <c r="E471" s="124" t="s">
        <v>1073</v>
      </c>
      <c r="F471" s="122" t="s">
        <v>1026</v>
      </c>
      <c r="G471" s="312" t="s">
        <v>1555</v>
      </c>
      <c r="H471" s="122"/>
      <c r="I471" s="122" t="s">
        <v>1555</v>
      </c>
      <c r="J471" s="149"/>
      <c r="K471" s="150">
        <v>41060</v>
      </c>
      <c r="L471" s="243">
        <v>4301020106.5089998</v>
      </c>
      <c r="M471" s="126" t="s">
        <v>1566</v>
      </c>
      <c r="N471" s="261">
        <f t="shared" si="7"/>
        <v>0</v>
      </c>
      <c r="Q471">
        <v>2208.9</v>
      </c>
      <c r="AF471">
        <v>5422.32</v>
      </c>
      <c r="AI471">
        <v>20150</v>
      </c>
      <c r="AO471">
        <v>49375.7</v>
      </c>
      <c r="AS471">
        <v>40417</v>
      </c>
      <c r="AW471">
        <v>13772.9</v>
      </c>
    </row>
    <row r="472" spans="1:68" ht="26.25">
      <c r="A472" s="121">
        <v>4</v>
      </c>
      <c r="B472" s="122" t="s">
        <v>913</v>
      </c>
      <c r="C472" s="123" t="s">
        <v>915</v>
      </c>
      <c r="D472" s="123">
        <v>4.0999999999999996</v>
      </c>
      <c r="E472" s="124" t="s">
        <v>952</v>
      </c>
      <c r="F472" s="122" t="s">
        <v>1026</v>
      </c>
      <c r="G472" s="312" t="s">
        <v>1555</v>
      </c>
      <c r="H472" s="122"/>
      <c r="I472" s="122" t="s">
        <v>1555</v>
      </c>
      <c r="J472" s="149" t="s">
        <v>1560</v>
      </c>
      <c r="K472" s="150" t="s">
        <v>1563</v>
      </c>
      <c r="L472" s="243">
        <v>4301020106.5100002</v>
      </c>
      <c r="M472" s="126" t="s">
        <v>1567</v>
      </c>
      <c r="N472" s="261">
        <f t="shared" si="7"/>
        <v>0</v>
      </c>
      <c r="O472">
        <v>-474940.78</v>
      </c>
      <c r="S472">
        <v>-8399.4</v>
      </c>
      <c r="AG472">
        <v>-13510.75</v>
      </c>
      <c r="AI472">
        <v>-31692.49</v>
      </c>
      <c r="AW472">
        <v>-2364.34</v>
      </c>
    </row>
    <row r="473" spans="1:68" ht="26.25">
      <c r="A473" s="121">
        <v>4</v>
      </c>
      <c r="B473" s="122" t="s">
        <v>913</v>
      </c>
      <c r="C473" s="123" t="s">
        <v>915</v>
      </c>
      <c r="D473" s="123">
        <v>4.0999999999999996</v>
      </c>
      <c r="E473" s="124" t="s">
        <v>1073</v>
      </c>
      <c r="F473" s="122" t="s">
        <v>1026</v>
      </c>
      <c r="G473" s="312" t="s">
        <v>1555</v>
      </c>
      <c r="H473" s="122"/>
      <c r="I473" s="122" t="s">
        <v>1555</v>
      </c>
      <c r="J473" s="149" t="s">
        <v>1560</v>
      </c>
      <c r="K473" s="150" t="s">
        <v>1563</v>
      </c>
      <c r="L473" s="243">
        <v>4301020106.5109997</v>
      </c>
      <c r="M473" s="126" t="s">
        <v>1568</v>
      </c>
      <c r="N473" s="261">
        <f t="shared" si="7"/>
        <v>0</v>
      </c>
      <c r="O473">
        <v>176990.85</v>
      </c>
      <c r="S473">
        <v>27408</v>
      </c>
      <c r="AK473">
        <v>1263.6600000000001</v>
      </c>
      <c r="AN473">
        <v>5588.43</v>
      </c>
      <c r="AT473">
        <v>1070</v>
      </c>
    </row>
    <row r="474" spans="1:68" ht="26.25">
      <c r="A474" s="121">
        <v>4</v>
      </c>
      <c r="B474" s="122" t="s">
        <v>913</v>
      </c>
      <c r="C474" s="123" t="s">
        <v>915</v>
      </c>
      <c r="D474" s="123">
        <v>4.0999999999999996</v>
      </c>
      <c r="E474" s="124" t="s">
        <v>1073</v>
      </c>
      <c r="F474" s="122" t="s">
        <v>1026</v>
      </c>
      <c r="G474" s="312" t="s">
        <v>1555</v>
      </c>
      <c r="H474" s="122"/>
      <c r="I474" s="122" t="s">
        <v>1555</v>
      </c>
      <c r="J474" s="149" t="s">
        <v>1558</v>
      </c>
      <c r="K474" s="150" t="s">
        <v>1556</v>
      </c>
      <c r="L474" s="243">
        <v>4301020106.5120001</v>
      </c>
      <c r="M474" s="126" t="s">
        <v>1569</v>
      </c>
      <c r="N474" s="261">
        <f t="shared" si="7"/>
        <v>78938</v>
      </c>
      <c r="O474">
        <v>242722</v>
      </c>
      <c r="S474">
        <v>3269</v>
      </c>
      <c r="AA474">
        <v>78938</v>
      </c>
      <c r="AI474">
        <v>217164</v>
      </c>
      <c r="AW474">
        <v>18733.5</v>
      </c>
      <c r="AZ474">
        <v>1485</v>
      </c>
      <c r="BB474">
        <v>1475</v>
      </c>
    </row>
    <row r="475" spans="1:68" ht="26.25">
      <c r="A475" s="121">
        <v>4</v>
      </c>
      <c r="B475" s="122" t="s">
        <v>913</v>
      </c>
      <c r="C475" s="123" t="s">
        <v>915</v>
      </c>
      <c r="D475" s="123">
        <v>4.0999999999999996</v>
      </c>
      <c r="E475" s="124" t="s">
        <v>1073</v>
      </c>
      <c r="F475" s="122" t="s">
        <v>1026</v>
      </c>
      <c r="G475" s="312" t="s">
        <v>1555</v>
      </c>
      <c r="H475" s="122"/>
      <c r="I475" s="122" t="s">
        <v>1555</v>
      </c>
      <c r="J475" s="149" t="s">
        <v>1560</v>
      </c>
      <c r="K475" s="150" t="s">
        <v>1561</v>
      </c>
      <c r="L475" s="243">
        <v>4301020106.5129995</v>
      </c>
      <c r="M475" s="126" t="s">
        <v>1570</v>
      </c>
      <c r="N475" s="261">
        <f t="shared" si="7"/>
        <v>330349</v>
      </c>
      <c r="O475">
        <v>1307927.9099999999</v>
      </c>
      <c r="S475">
        <v>16573</v>
      </c>
      <c r="AA475">
        <v>330349</v>
      </c>
      <c r="AI475">
        <v>268885.59999999998</v>
      </c>
      <c r="AK475">
        <v>3975.8</v>
      </c>
      <c r="AW475">
        <v>77989.679999999993</v>
      </c>
      <c r="BB475">
        <v>75095</v>
      </c>
      <c r="BI475">
        <v>38808</v>
      </c>
    </row>
    <row r="476" spans="1:68" ht="26.25">
      <c r="A476" s="121">
        <v>4</v>
      </c>
      <c r="B476" s="122" t="s">
        <v>913</v>
      </c>
      <c r="C476" s="123" t="s">
        <v>915</v>
      </c>
      <c r="D476" s="123">
        <v>4.0999999999999996</v>
      </c>
      <c r="E476" s="124" t="s">
        <v>1073</v>
      </c>
      <c r="F476" s="122" t="s">
        <v>1026</v>
      </c>
      <c r="G476" s="312" t="s">
        <v>1555</v>
      </c>
      <c r="H476" s="122"/>
      <c r="I476" s="122" t="s">
        <v>1555</v>
      </c>
      <c r="J476" s="149" t="s">
        <v>1560</v>
      </c>
      <c r="K476" s="150" t="s">
        <v>1561</v>
      </c>
      <c r="L476" s="243">
        <v>4301020106.5139999</v>
      </c>
      <c r="M476" s="126" t="s">
        <v>1571</v>
      </c>
      <c r="N476" s="261">
        <f t="shared" si="7"/>
        <v>0</v>
      </c>
      <c r="O476">
        <v>539397.24</v>
      </c>
      <c r="Q476">
        <v>60955</v>
      </c>
      <c r="U476">
        <v>51697</v>
      </c>
      <c r="Y476">
        <v>3076.61</v>
      </c>
      <c r="AI476">
        <v>2441450.5499999998</v>
      </c>
      <c r="AO476">
        <v>26000.51</v>
      </c>
      <c r="AW476">
        <v>172175.45</v>
      </c>
      <c r="BA476">
        <v>178195</v>
      </c>
    </row>
    <row r="477" spans="1:68" ht="26.25">
      <c r="A477" s="121">
        <v>4</v>
      </c>
      <c r="B477" s="122" t="s">
        <v>913</v>
      </c>
      <c r="C477" s="123" t="s">
        <v>915</v>
      </c>
      <c r="D477" s="123">
        <v>4.0999999999999996</v>
      </c>
      <c r="E477" s="124" t="s">
        <v>952</v>
      </c>
      <c r="F477" s="122" t="s">
        <v>1026</v>
      </c>
      <c r="G477" s="312" t="s">
        <v>1555</v>
      </c>
      <c r="H477" s="122"/>
      <c r="I477" s="122" t="s">
        <v>1555</v>
      </c>
      <c r="J477" s="149" t="s">
        <v>1558</v>
      </c>
      <c r="K477" s="150" t="s">
        <v>1563</v>
      </c>
      <c r="L477" s="243">
        <v>4301020106.5150003</v>
      </c>
      <c r="M477" s="126" t="s">
        <v>1572</v>
      </c>
      <c r="N477" s="261">
        <f t="shared" si="7"/>
        <v>0</v>
      </c>
      <c r="O477">
        <v>-161040.25</v>
      </c>
      <c r="S477">
        <v>-290</v>
      </c>
      <c r="AO477">
        <v>-7348</v>
      </c>
      <c r="AS477">
        <v>-7371.68</v>
      </c>
      <c r="AT477">
        <v>-16351.45</v>
      </c>
      <c r="AW477">
        <v>-5253.6</v>
      </c>
      <c r="AZ477">
        <v>-13129</v>
      </c>
      <c r="BB477">
        <v>-13468</v>
      </c>
      <c r="BC477">
        <v>3000</v>
      </c>
    </row>
    <row r="478" spans="1:68" ht="26.25">
      <c r="A478" s="121">
        <v>4</v>
      </c>
      <c r="B478" s="122" t="s">
        <v>913</v>
      </c>
      <c r="C478" s="123" t="s">
        <v>915</v>
      </c>
      <c r="D478" s="123">
        <v>4.0999999999999996</v>
      </c>
      <c r="E478" s="124" t="s">
        <v>1073</v>
      </c>
      <c r="F478" s="122" t="s">
        <v>1026</v>
      </c>
      <c r="G478" s="312" t="s">
        <v>1555</v>
      </c>
      <c r="H478" s="122"/>
      <c r="I478" s="122" t="s">
        <v>1555</v>
      </c>
      <c r="J478" s="149" t="s">
        <v>1573</v>
      </c>
      <c r="K478" s="150" t="s">
        <v>1574</v>
      </c>
      <c r="L478" s="243">
        <v>4301020106.5159998</v>
      </c>
      <c r="M478" s="126" t="s">
        <v>1575</v>
      </c>
      <c r="N478" s="261">
        <f t="shared" si="7"/>
        <v>0</v>
      </c>
      <c r="O478">
        <v>474000</v>
      </c>
      <c r="P478">
        <v>90000</v>
      </c>
      <c r="Q478">
        <v>117993</v>
      </c>
      <c r="R478">
        <v>29000</v>
      </c>
      <c r="S478">
        <v>364000</v>
      </c>
      <c r="T478">
        <v>562000</v>
      </c>
      <c r="U478">
        <v>227800</v>
      </c>
      <c r="V478">
        <v>58000</v>
      </c>
      <c r="W478">
        <v>102500</v>
      </c>
      <c r="X478">
        <v>51000</v>
      </c>
      <c r="Y478">
        <v>174600</v>
      </c>
      <c r="Z478">
        <v>93414</v>
      </c>
      <c r="AB478">
        <v>63500</v>
      </c>
      <c r="AC478">
        <v>20108</v>
      </c>
      <c r="AD478">
        <v>30500</v>
      </c>
      <c r="AE478">
        <v>57800</v>
      </c>
      <c r="AF478">
        <v>74000</v>
      </c>
      <c r="AI478">
        <v>1955500</v>
      </c>
      <c r="AJ478">
        <v>24500</v>
      </c>
      <c r="AK478">
        <v>21000</v>
      </c>
      <c r="AL478">
        <v>81120</v>
      </c>
      <c r="AM478">
        <v>99500</v>
      </c>
      <c r="AN478">
        <v>179754</v>
      </c>
      <c r="AO478">
        <v>164328</v>
      </c>
      <c r="AP478">
        <v>95500</v>
      </c>
      <c r="AQ478">
        <v>28000</v>
      </c>
      <c r="AR478">
        <v>170000</v>
      </c>
      <c r="AS478">
        <v>94260</v>
      </c>
      <c r="AT478">
        <v>66000</v>
      </c>
      <c r="AU478">
        <v>21500</v>
      </c>
      <c r="AW478">
        <v>1020580</v>
      </c>
      <c r="AX478">
        <v>65800</v>
      </c>
      <c r="AY478">
        <v>56566</v>
      </c>
      <c r="AZ478">
        <v>23500</v>
      </c>
      <c r="BA478">
        <v>122242</v>
      </c>
      <c r="BD478">
        <v>6000</v>
      </c>
      <c r="BE478">
        <v>62500</v>
      </c>
      <c r="BI478">
        <v>102500</v>
      </c>
      <c r="BL478">
        <v>2000</v>
      </c>
      <c r="BN478">
        <v>54726</v>
      </c>
      <c r="BO478">
        <v>21000</v>
      </c>
      <c r="BP478">
        <v>51900</v>
      </c>
    </row>
    <row r="479" spans="1:68" ht="26.25">
      <c r="A479" s="121">
        <v>4</v>
      </c>
      <c r="B479" s="122" t="s">
        <v>913</v>
      </c>
      <c r="C479" s="123" t="s">
        <v>915</v>
      </c>
      <c r="D479" s="123">
        <v>4.0999999999999996</v>
      </c>
      <c r="E479" s="124" t="s">
        <v>1073</v>
      </c>
      <c r="F479" s="122" t="s">
        <v>1026</v>
      </c>
      <c r="G479" s="312" t="s">
        <v>1555</v>
      </c>
      <c r="H479" s="122"/>
      <c r="I479" s="122" t="s">
        <v>1555</v>
      </c>
      <c r="J479" s="149" t="s">
        <v>1573</v>
      </c>
      <c r="K479" s="150" t="s">
        <v>1574</v>
      </c>
      <c r="L479" s="243">
        <v>4301020106.5170002</v>
      </c>
      <c r="M479" s="126" t="s">
        <v>1576</v>
      </c>
      <c r="N479" s="261">
        <f t="shared" si="7"/>
        <v>0</v>
      </c>
      <c r="S479">
        <v>1440</v>
      </c>
      <c r="AE479">
        <v>81855.509999999995</v>
      </c>
      <c r="AF479">
        <v>4342</v>
      </c>
      <c r="AS479">
        <v>530</v>
      </c>
      <c r="BI479">
        <v>137029.5</v>
      </c>
    </row>
    <row r="480" spans="1:68" ht="26.25">
      <c r="A480" s="121">
        <v>4</v>
      </c>
      <c r="B480" s="122" t="s">
        <v>913</v>
      </c>
      <c r="C480" s="123" t="s">
        <v>915</v>
      </c>
      <c r="D480" s="123">
        <v>4.0999999999999996</v>
      </c>
      <c r="E480" s="124" t="s">
        <v>1073</v>
      </c>
      <c r="F480" s="122" t="s">
        <v>1026</v>
      </c>
      <c r="G480" s="312" t="s">
        <v>1555</v>
      </c>
      <c r="H480" s="122"/>
      <c r="I480" s="122" t="s">
        <v>1555</v>
      </c>
      <c r="J480" s="149" t="s">
        <v>1577</v>
      </c>
      <c r="K480" s="150" t="s">
        <v>1574</v>
      </c>
      <c r="L480" s="243">
        <v>4301020106.5179996</v>
      </c>
      <c r="M480" s="126" t="s">
        <v>1578</v>
      </c>
      <c r="N480" s="261">
        <f t="shared" si="7"/>
        <v>232857.27</v>
      </c>
      <c r="O480">
        <v>24000</v>
      </c>
      <c r="R480">
        <v>2291.75</v>
      </c>
      <c r="AA480">
        <v>232857.27</v>
      </c>
    </row>
    <row r="481" spans="1:68" ht="26.25">
      <c r="A481" s="121">
        <v>4</v>
      </c>
      <c r="B481" s="122" t="s">
        <v>913</v>
      </c>
      <c r="C481" s="123" t="s">
        <v>915</v>
      </c>
      <c r="D481" s="123">
        <v>4.0999999999999996</v>
      </c>
      <c r="E481" s="124" t="s">
        <v>1073</v>
      </c>
      <c r="F481" s="122" t="s">
        <v>1026</v>
      </c>
      <c r="G481" s="312" t="s">
        <v>1555</v>
      </c>
      <c r="H481" s="122"/>
      <c r="I481" s="122" t="s">
        <v>1555</v>
      </c>
      <c r="J481" s="149" t="s">
        <v>1558</v>
      </c>
      <c r="K481" s="150" t="s">
        <v>1563</v>
      </c>
      <c r="L481" s="246">
        <v>4301020106.5190001</v>
      </c>
      <c r="M481" s="134" t="s">
        <v>1579</v>
      </c>
      <c r="N481" s="261">
        <f t="shared" si="7"/>
        <v>0</v>
      </c>
      <c r="AK481">
        <v>255</v>
      </c>
    </row>
    <row r="482" spans="1:68" ht="26.25">
      <c r="A482" s="121">
        <v>4</v>
      </c>
      <c r="B482" s="122" t="s">
        <v>913</v>
      </c>
      <c r="C482" s="123" t="s">
        <v>915</v>
      </c>
      <c r="D482" s="123">
        <v>4.0999999999999996</v>
      </c>
      <c r="E482" s="124" t="s">
        <v>1073</v>
      </c>
      <c r="F482" s="122" t="s">
        <v>1034</v>
      </c>
      <c r="G482" s="312" t="s">
        <v>1410</v>
      </c>
      <c r="H482" s="122"/>
      <c r="I482" s="122" t="s">
        <v>1410</v>
      </c>
      <c r="J482" s="149" t="s">
        <v>1580</v>
      </c>
      <c r="K482" s="150" t="s">
        <v>1438</v>
      </c>
      <c r="L482" s="243">
        <v>4301020106.7010002</v>
      </c>
      <c r="M482" s="126" t="s">
        <v>1581</v>
      </c>
      <c r="N482" s="261">
        <f t="shared" si="7"/>
        <v>0</v>
      </c>
      <c r="O482">
        <v>20975.5</v>
      </c>
      <c r="Q482">
        <v>1800</v>
      </c>
      <c r="X482">
        <v>710</v>
      </c>
      <c r="Z482">
        <v>3500</v>
      </c>
      <c r="AI482">
        <v>1896</v>
      </c>
      <c r="AP482">
        <v>337.77</v>
      </c>
      <c r="AS482">
        <v>1670</v>
      </c>
      <c r="AW482">
        <v>1220</v>
      </c>
      <c r="AX482">
        <v>147</v>
      </c>
      <c r="AY482">
        <v>468</v>
      </c>
      <c r="AZ482">
        <v>1967.5</v>
      </c>
      <c r="BD482">
        <v>3895.84</v>
      </c>
      <c r="BF482">
        <v>9414</v>
      </c>
      <c r="BI482">
        <v>760</v>
      </c>
      <c r="BM482">
        <v>720</v>
      </c>
    </row>
    <row r="483" spans="1:68" ht="26.25">
      <c r="A483" s="121">
        <v>4</v>
      </c>
      <c r="B483" s="122" t="s">
        <v>913</v>
      </c>
      <c r="C483" s="123" t="s">
        <v>915</v>
      </c>
      <c r="D483" s="123">
        <v>4.0999999999999996</v>
      </c>
      <c r="E483" s="124" t="s">
        <v>1073</v>
      </c>
      <c r="F483" s="122" t="s">
        <v>1034</v>
      </c>
      <c r="G483" s="312" t="s">
        <v>1410</v>
      </c>
      <c r="H483" s="122"/>
      <c r="I483" s="122" t="s">
        <v>1410</v>
      </c>
      <c r="J483" s="149" t="s">
        <v>1580</v>
      </c>
      <c r="K483" s="150" t="s">
        <v>1438</v>
      </c>
      <c r="L483" s="243">
        <v>4301020106.7030001</v>
      </c>
      <c r="M483" s="126" t="s">
        <v>1582</v>
      </c>
      <c r="N483" s="261">
        <f t="shared" si="7"/>
        <v>0</v>
      </c>
      <c r="O483">
        <v>62708</v>
      </c>
      <c r="P483">
        <v>1316</v>
      </c>
      <c r="Q483">
        <v>6519.92</v>
      </c>
      <c r="R483">
        <v>723</v>
      </c>
      <c r="T483">
        <v>11545</v>
      </c>
      <c r="AD483">
        <v>7099.19</v>
      </c>
      <c r="AM483">
        <v>1606.21</v>
      </c>
      <c r="AP483">
        <v>60</v>
      </c>
      <c r="AR483">
        <v>2872.5</v>
      </c>
      <c r="AW483">
        <v>76580</v>
      </c>
      <c r="AZ483">
        <v>32499.25</v>
      </c>
      <c r="BI483">
        <v>82171.11</v>
      </c>
      <c r="BK483">
        <v>150</v>
      </c>
      <c r="BL483">
        <v>37507</v>
      </c>
      <c r="BM483">
        <v>500</v>
      </c>
      <c r="BN483">
        <v>2457.75</v>
      </c>
      <c r="BP483">
        <v>970</v>
      </c>
    </row>
    <row r="484" spans="1:68" ht="26.25">
      <c r="A484" s="121">
        <v>4</v>
      </c>
      <c r="B484" s="122" t="s">
        <v>913</v>
      </c>
      <c r="C484" s="123" t="s">
        <v>915</v>
      </c>
      <c r="D484" s="123">
        <v>4.0999999999999996</v>
      </c>
      <c r="E484" s="124" t="s">
        <v>952</v>
      </c>
      <c r="F484" s="122" t="s">
        <v>1034</v>
      </c>
      <c r="G484" s="312" t="s">
        <v>1410</v>
      </c>
      <c r="H484" s="122"/>
      <c r="I484" s="122" t="s">
        <v>1410</v>
      </c>
      <c r="J484" s="149" t="s">
        <v>1580</v>
      </c>
      <c r="K484" s="150" t="s">
        <v>1438</v>
      </c>
      <c r="L484" s="243">
        <v>4301020106.7040005</v>
      </c>
      <c r="M484" s="126" t="s">
        <v>1583</v>
      </c>
      <c r="N484" s="261">
        <f t="shared" si="7"/>
        <v>0</v>
      </c>
      <c r="O484">
        <v>-4395</v>
      </c>
      <c r="Q484">
        <v>-2103.36</v>
      </c>
      <c r="R484">
        <v>-9010.9599999999991</v>
      </c>
      <c r="AH484">
        <v>-50</v>
      </c>
      <c r="AK484">
        <v>-8925</v>
      </c>
      <c r="AS484">
        <v>-2343.1999999999998</v>
      </c>
      <c r="BF484">
        <v>-5214</v>
      </c>
    </row>
    <row r="485" spans="1:68" ht="26.25">
      <c r="A485" s="121">
        <v>4</v>
      </c>
      <c r="B485" s="122" t="s">
        <v>913</v>
      </c>
      <c r="C485" s="123" t="s">
        <v>915</v>
      </c>
      <c r="D485" s="123">
        <v>4.0999999999999996</v>
      </c>
      <c r="E485" s="124" t="s">
        <v>952</v>
      </c>
      <c r="F485" s="122" t="s">
        <v>1034</v>
      </c>
      <c r="G485" s="312" t="s">
        <v>1410</v>
      </c>
      <c r="H485" s="122"/>
      <c r="I485" s="122" t="s">
        <v>1410</v>
      </c>
      <c r="J485" s="149" t="s">
        <v>1580</v>
      </c>
      <c r="K485" s="150" t="s">
        <v>1440</v>
      </c>
      <c r="L485" s="243">
        <v>4301020106.7049999</v>
      </c>
      <c r="M485" s="126" t="s">
        <v>1584</v>
      </c>
      <c r="N485" s="261">
        <f t="shared" si="7"/>
        <v>-11997.7</v>
      </c>
      <c r="O485">
        <v>-83.5</v>
      </c>
      <c r="R485">
        <v>-15309.82</v>
      </c>
      <c r="U485">
        <v>-626.48</v>
      </c>
      <c r="AA485">
        <v>-11997.7</v>
      </c>
      <c r="AF485">
        <v>-630.91999999999996</v>
      </c>
      <c r="AI485">
        <v>-10593.34</v>
      </c>
      <c r="AX485">
        <v>-3611</v>
      </c>
      <c r="AY485">
        <v>-48476.5</v>
      </c>
      <c r="BN485">
        <v>-966.52</v>
      </c>
      <c r="BP485">
        <v>-263.98</v>
      </c>
    </row>
    <row r="486" spans="1:68" ht="26.25">
      <c r="A486" s="121">
        <v>4</v>
      </c>
      <c r="B486" s="122" t="s">
        <v>913</v>
      </c>
      <c r="C486" s="123" t="s">
        <v>915</v>
      </c>
      <c r="D486" s="123">
        <v>4.0999999999999996</v>
      </c>
      <c r="E486" s="124" t="s">
        <v>1073</v>
      </c>
      <c r="F486" s="122" t="s">
        <v>1034</v>
      </c>
      <c r="G486" s="312" t="s">
        <v>1410</v>
      </c>
      <c r="H486" s="122"/>
      <c r="I486" s="122" t="s">
        <v>1410</v>
      </c>
      <c r="J486" s="149" t="s">
        <v>1580</v>
      </c>
      <c r="K486" s="150" t="s">
        <v>1440</v>
      </c>
      <c r="L486" s="243">
        <v>4301020106.7060003</v>
      </c>
      <c r="M486" s="126" t="s">
        <v>1585</v>
      </c>
      <c r="N486" s="261">
        <f t="shared" si="7"/>
        <v>835.12</v>
      </c>
      <c r="Q486">
        <v>5289.08</v>
      </c>
      <c r="AA486">
        <v>835.12</v>
      </c>
      <c r="AE486">
        <v>11214.48</v>
      </c>
      <c r="BM486">
        <v>130</v>
      </c>
      <c r="BN486">
        <v>1130.43</v>
      </c>
    </row>
    <row r="487" spans="1:68" ht="26.25">
      <c r="A487" s="121">
        <v>4</v>
      </c>
      <c r="B487" s="122" t="s">
        <v>913</v>
      </c>
      <c r="C487" s="123" t="s">
        <v>915</v>
      </c>
      <c r="D487" s="123">
        <v>4.0999999999999996</v>
      </c>
      <c r="E487" s="124" t="s">
        <v>1073</v>
      </c>
      <c r="F487" s="122" t="s">
        <v>1034</v>
      </c>
      <c r="G487" s="312" t="s">
        <v>1410</v>
      </c>
      <c r="H487" s="122"/>
      <c r="I487" s="122" t="s">
        <v>1410</v>
      </c>
      <c r="J487" s="149" t="s">
        <v>1580</v>
      </c>
      <c r="K487" s="150" t="s">
        <v>1438</v>
      </c>
      <c r="L487" s="243">
        <v>4301020106.7089996</v>
      </c>
      <c r="M487" s="126" t="s">
        <v>1586</v>
      </c>
      <c r="N487" s="261">
        <f t="shared" si="7"/>
        <v>0</v>
      </c>
      <c r="Q487">
        <v>7602.08</v>
      </c>
      <c r="R487">
        <v>22285</v>
      </c>
      <c r="U487">
        <v>2065</v>
      </c>
      <c r="Y487">
        <v>6669.44</v>
      </c>
      <c r="Z487">
        <v>7498.31</v>
      </c>
      <c r="AC487">
        <v>25000</v>
      </c>
      <c r="AE487">
        <v>2489</v>
      </c>
      <c r="AF487">
        <v>461</v>
      </c>
      <c r="AH487">
        <v>1744</v>
      </c>
      <c r="AI487">
        <v>104366</v>
      </c>
      <c r="AK487">
        <v>9105</v>
      </c>
      <c r="AO487">
        <v>915.19</v>
      </c>
      <c r="AQ487">
        <v>11591</v>
      </c>
      <c r="AS487">
        <v>7798.04</v>
      </c>
      <c r="AY487">
        <v>18906.25</v>
      </c>
      <c r="BA487">
        <v>15993</v>
      </c>
      <c r="BC487">
        <v>1395.93</v>
      </c>
      <c r="BD487">
        <v>2328.38</v>
      </c>
      <c r="BE487">
        <v>15557.35</v>
      </c>
      <c r="BJ487">
        <v>182872.71</v>
      </c>
      <c r="BM487">
        <v>15643</v>
      </c>
      <c r="BN487">
        <v>39894</v>
      </c>
      <c r="BP487">
        <v>3859.01</v>
      </c>
    </row>
    <row r="488" spans="1:68" ht="26.25">
      <c r="A488" s="121">
        <v>4</v>
      </c>
      <c r="B488" s="122" t="s">
        <v>913</v>
      </c>
      <c r="C488" s="123" t="s">
        <v>915</v>
      </c>
      <c r="D488" s="123">
        <v>4.0999999999999996</v>
      </c>
      <c r="E488" s="124" t="s">
        <v>1073</v>
      </c>
      <c r="F488" s="122" t="s">
        <v>1034</v>
      </c>
      <c r="G488" s="312" t="s">
        <v>1410</v>
      </c>
      <c r="H488" s="122"/>
      <c r="I488" s="122" t="s">
        <v>1410</v>
      </c>
      <c r="J488" s="149" t="s">
        <v>1580</v>
      </c>
      <c r="K488" s="150" t="s">
        <v>1440</v>
      </c>
      <c r="L488" s="243">
        <v>4301020106.71</v>
      </c>
      <c r="M488" s="126" t="s">
        <v>1587</v>
      </c>
      <c r="N488" s="261">
        <f t="shared" si="7"/>
        <v>43444.5</v>
      </c>
      <c r="O488">
        <v>972233.72</v>
      </c>
      <c r="P488">
        <v>11920</v>
      </c>
      <c r="Q488">
        <v>3397</v>
      </c>
      <c r="R488">
        <v>578041</v>
      </c>
      <c r="T488">
        <v>50508</v>
      </c>
      <c r="U488">
        <v>14964</v>
      </c>
      <c r="X488">
        <v>285414</v>
      </c>
      <c r="Y488">
        <v>414349</v>
      </c>
      <c r="AA488">
        <v>43444.5</v>
      </c>
      <c r="AF488">
        <v>6052</v>
      </c>
      <c r="AI488">
        <v>5541915.4000000004</v>
      </c>
      <c r="AK488">
        <v>89452</v>
      </c>
      <c r="AR488">
        <v>5820.25</v>
      </c>
      <c r="AS488">
        <v>125110</v>
      </c>
      <c r="AW488">
        <v>432145.64</v>
      </c>
      <c r="AX488">
        <v>467140</v>
      </c>
      <c r="AY488">
        <v>48476.5</v>
      </c>
      <c r="BA488">
        <v>5434</v>
      </c>
      <c r="BI488">
        <v>167545.76999999999</v>
      </c>
      <c r="BJ488">
        <v>3493</v>
      </c>
      <c r="BK488">
        <v>16492.5</v>
      </c>
      <c r="BN488">
        <v>10939</v>
      </c>
    </row>
    <row r="489" spans="1:68" ht="26.25">
      <c r="A489" s="121">
        <v>4</v>
      </c>
      <c r="B489" s="122" t="s">
        <v>913</v>
      </c>
      <c r="C489" s="123" t="s">
        <v>915</v>
      </c>
      <c r="D489" s="123">
        <v>4.0999999999999996</v>
      </c>
      <c r="E489" s="124" t="s">
        <v>952</v>
      </c>
      <c r="F489" s="122" t="s">
        <v>1034</v>
      </c>
      <c r="G489" s="312" t="s">
        <v>1410</v>
      </c>
      <c r="H489" s="122"/>
      <c r="I489" s="122" t="s">
        <v>1410</v>
      </c>
      <c r="J489" s="149" t="s">
        <v>1580</v>
      </c>
      <c r="K489" s="150" t="s">
        <v>1438</v>
      </c>
      <c r="L489" s="243">
        <v>4301020106.7110004</v>
      </c>
      <c r="M489" s="126" t="s">
        <v>1588</v>
      </c>
      <c r="N489" s="261">
        <f t="shared" si="7"/>
        <v>0</v>
      </c>
      <c r="R489">
        <v>-22285</v>
      </c>
      <c r="U489">
        <v>-280</v>
      </c>
      <c r="X489">
        <v>-710</v>
      </c>
      <c r="Z489">
        <v>-980</v>
      </c>
      <c r="AK489">
        <v>-180</v>
      </c>
      <c r="AQ489">
        <v>-11591</v>
      </c>
      <c r="AS489">
        <v>-9468.0400000000009</v>
      </c>
      <c r="AX489">
        <v>-147</v>
      </c>
      <c r="AY489">
        <v>-8896.52</v>
      </c>
      <c r="AZ489">
        <v>-30261.25</v>
      </c>
      <c r="BL489">
        <v>-26867.93</v>
      </c>
      <c r="BN489">
        <v>-1387.75</v>
      </c>
    </row>
    <row r="490" spans="1:68" ht="26.25">
      <c r="A490" s="121">
        <v>4</v>
      </c>
      <c r="B490" s="122" t="s">
        <v>913</v>
      </c>
      <c r="C490" s="123" t="s">
        <v>915</v>
      </c>
      <c r="D490" s="123">
        <v>4.0999999999999996</v>
      </c>
      <c r="E490" s="124" t="s">
        <v>1073</v>
      </c>
      <c r="F490" s="122" t="s">
        <v>1034</v>
      </c>
      <c r="G490" s="312" t="s">
        <v>1410</v>
      </c>
      <c r="H490" s="122"/>
      <c r="I490" s="122" t="s">
        <v>1410</v>
      </c>
      <c r="J490" s="149" t="s">
        <v>1580</v>
      </c>
      <c r="K490" s="150" t="s">
        <v>1412</v>
      </c>
      <c r="L490" s="243">
        <v>4301020106.7119999</v>
      </c>
      <c r="M490" s="126" t="s">
        <v>1589</v>
      </c>
      <c r="N490" s="261">
        <f t="shared" si="7"/>
        <v>45894.59</v>
      </c>
      <c r="O490">
        <v>208655.1</v>
      </c>
      <c r="Q490">
        <v>14104.83</v>
      </c>
      <c r="S490">
        <v>67492.84</v>
      </c>
      <c r="U490">
        <v>82112.800000000003</v>
      </c>
      <c r="V490">
        <v>26090</v>
      </c>
      <c r="W490">
        <v>43271.24</v>
      </c>
      <c r="Y490">
        <v>2481.7399999999998</v>
      </c>
      <c r="AA490">
        <v>45894.59</v>
      </c>
      <c r="AB490">
        <v>29016.11</v>
      </c>
      <c r="AC490">
        <v>7953.81</v>
      </c>
      <c r="AE490">
        <v>11167.45</v>
      </c>
      <c r="AF490">
        <v>11138.19</v>
      </c>
      <c r="AI490">
        <v>50126.77</v>
      </c>
      <c r="AL490">
        <v>1397.03</v>
      </c>
      <c r="AP490">
        <v>698.52</v>
      </c>
      <c r="AR490">
        <v>931.7</v>
      </c>
      <c r="AS490">
        <v>64147.839999999997</v>
      </c>
      <c r="AX490">
        <v>5090.5600000000004</v>
      </c>
      <c r="AZ490">
        <v>17141.7</v>
      </c>
      <c r="BB490">
        <v>4656.7700000000004</v>
      </c>
      <c r="BC490">
        <v>1091.92</v>
      </c>
      <c r="BG490">
        <v>29866.240000000002</v>
      </c>
      <c r="BI490">
        <v>105293.54</v>
      </c>
      <c r="BJ490">
        <v>2709.43</v>
      </c>
      <c r="BK490">
        <v>21246.57</v>
      </c>
      <c r="BL490">
        <v>2258.27</v>
      </c>
      <c r="BM490">
        <v>4243.46</v>
      </c>
      <c r="BO490">
        <v>195303.59</v>
      </c>
      <c r="BP490">
        <v>4031.86</v>
      </c>
    </row>
    <row r="491" spans="1:68" ht="26.25">
      <c r="A491" s="121">
        <v>4</v>
      </c>
      <c r="B491" s="122" t="s">
        <v>913</v>
      </c>
      <c r="C491" s="123" t="s">
        <v>915</v>
      </c>
      <c r="D491" s="123">
        <v>4.0999999999999996</v>
      </c>
      <c r="E491" s="124" t="s">
        <v>1073</v>
      </c>
      <c r="F491" s="122" t="s">
        <v>1392</v>
      </c>
      <c r="G491" s="312" t="s">
        <v>1393</v>
      </c>
      <c r="H491" s="122"/>
      <c r="I491" s="122" t="s">
        <v>1393</v>
      </c>
      <c r="J491" s="149" t="s">
        <v>1394</v>
      </c>
      <c r="K491" s="150" t="s">
        <v>1395</v>
      </c>
      <c r="L491" s="243">
        <v>4301020108.1009998</v>
      </c>
      <c r="M491" s="126" t="s">
        <v>1590</v>
      </c>
      <c r="N491" s="261">
        <f t="shared" si="7"/>
        <v>0</v>
      </c>
      <c r="AZ491">
        <v>322020</v>
      </c>
    </row>
    <row r="492" spans="1:68" ht="26.25">
      <c r="A492" s="121">
        <v>4</v>
      </c>
      <c r="B492" s="122" t="s">
        <v>913</v>
      </c>
      <c r="C492" s="123" t="s">
        <v>915</v>
      </c>
      <c r="D492" s="123">
        <v>4.0999999999999996</v>
      </c>
      <c r="E492" s="124" t="s">
        <v>1073</v>
      </c>
      <c r="F492" s="122" t="s">
        <v>1392</v>
      </c>
      <c r="G492" s="312" t="s">
        <v>1393</v>
      </c>
      <c r="H492" s="122"/>
      <c r="I492" s="122" t="s">
        <v>1393</v>
      </c>
      <c r="J492" s="149" t="s">
        <v>1394</v>
      </c>
      <c r="K492" s="150" t="s">
        <v>1395</v>
      </c>
      <c r="L492" s="243">
        <v>4301030102.1009998</v>
      </c>
      <c r="M492" s="126" t="s">
        <v>1591</v>
      </c>
      <c r="N492" s="261">
        <f t="shared" si="7"/>
        <v>0</v>
      </c>
    </row>
    <row r="493" spans="1:68" ht="26.25">
      <c r="A493" s="121">
        <v>4</v>
      </c>
      <c r="B493" s="122" t="s">
        <v>913</v>
      </c>
      <c r="C493" s="123" t="s">
        <v>915</v>
      </c>
      <c r="D493" s="123">
        <v>4.0999999999999996</v>
      </c>
      <c r="E493" s="124" t="s">
        <v>1073</v>
      </c>
      <c r="F493" s="122" t="s">
        <v>1392</v>
      </c>
      <c r="G493" s="312" t="s">
        <v>1393</v>
      </c>
      <c r="H493" s="122"/>
      <c r="I493" s="122" t="s">
        <v>1393</v>
      </c>
      <c r="J493" s="149" t="s">
        <v>1394</v>
      </c>
      <c r="K493" s="150" t="s">
        <v>1395</v>
      </c>
      <c r="L493" s="243">
        <v>4301030104.1009998</v>
      </c>
      <c r="M493" s="126" t="s">
        <v>1592</v>
      </c>
      <c r="N493" s="261">
        <f t="shared" si="7"/>
        <v>0</v>
      </c>
      <c r="O493">
        <v>100000</v>
      </c>
      <c r="AD493">
        <v>21700</v>
      </c>
      <c r="AF493">
        <v>17356</v>
      </c>
      <c r="AM493">
        <v>174125</v>
      </c>
    </row>
    <row r="494" spans="1:68" ht="26.25">
      <c r="A494" s="121">
        <v>4</v>
      </c>
      <c r="B494" s="122" t="s">
        <v>913</v>
      </c>
      <c r="C494" s="123" t="s">
        <v>915</v>
      </c>
      <c r="D494" s="123">
        <v>4.0999999999999996</v>
      </c>
      <c r="E494" s="124" t="s">
        <v>1073</v>
      </c>
      <c r="F494" s="122" t="s">
        <v>1392</v>
      </c>
      <c r="G494" s="312" t="s">
        <v>1393</v>
      </c>
      <c r="H494" s="122"/>
      <c r="I494" s="122" t="s">
        <v>1393</v>
      </c>
      <c r="J494" s="149" t="s">
        <v>1394</v>
      </c>
      <c r="K494" s="150" t="s">
        <v>1395</v>
      </c>
      <c r="L494" s="243">
        <v>4302010106.1009998</v>
      </c>
      <c r="M494" s="126" t="s">
        <v>1593</v>
      </c>
      <c r="N494" s="261">
        <f t="shared" si="7"/>
        <v>10450</v>
      </c>
      <c r="P494">
        <v>192530</v>
      </c>
      <c r="Q494">
        <v>469750</v>
      </c>
      <c r="R494">
        <v>1861937</v>
      </c>
      <c r="S494">
        <v>87345</v>
      </c>
      <c r="T494">
        <v>411500</v>
      </c>
      <c r="V494">
        <v>106787.2</v>
      </c>
      <c r="W494">
        <v>270752.8</v>
      </c>
      <c r="X494">
        <v>10950</v>
      </c>
      <c r="Y494">
        <v>305530</v>
      </c>
      <c r="Z494">
        <v>64140</v>
      </c>
      <c r="AA494">
        <v>10450</v>
      </c>
      <c r="AB494">
        <v>5400</v>
      </c>
      <c r="AC494">
        <v>116964</v>
      </c>
      <c r="AD494">
        <v>14100</v>
      </c>
      <c r="AE494">
        <v>120045.46</v>
      </c>
      <c r="AF494">
        <v>950</v>
      </c>
      <c r="AG494">
        <v>77930</v>
      </c>
      <c r="AI494">
        <v>2434087</v>
      </c>
      <c r="AK494">
        <v>49080</v>
      </c>
      <c r="AN494">
        <v>202080</v>
      </c>
      <c r="AO494">
        <v>814412.2</v>
      </c>
      <c r="AQ494">
        <v>0</v>
      </c>
      <c r="AS494">
        <v>118600</v>
      </c>
      <c r="AU494">
        <v>170450</v>
      </c>
      <c r="AV494">
        <v>168960</v>
      </c>
      <c r="AW494">
        <v>61990</v>
      </c>
      <c r="AX494">
        <v>159305</v>
      </c>
      <c r="AY494">
        <v>138488</v>
      </c>
      <c r="BA494">
        <v>110890</v>
      </c>
      <c r="BB494">
        <v>697950</v>
      </c>
      <c r="BD494">
        <v>219348.5</v>
      </c>
      <c r="BE494">
        <v>380000</v>
      </c>
      <c r="BF494">
        <v>261029</v>
      </c>
      <c r="BG494">
        <v>900000</v>
      </c>
      <c r="BH494">
        <v>850000</v>
      </c>
      <c r="BJ494">
        <v>177860</v>
      </c>
      <c r="BL494">
        <v>17300</v>
      </c>
      <c r="BM494">
        <v>50180</v>
      </c>
      <c r="BO494">
        <v>65285.3</v>
      </c>
      <c r="BP494">
        <v>14600</v>
      </c>
    </row>
    <row r="495" spans="1:68" ht="26.25">
      <c r="A495" s="121">
        <v>4</v>
      </c>
      <c r="B495" s="122" t="s">
        <v>913</v>
      </c>
      <c r="C495" s="123" t="s">
        <v>915</v>
      </c>
      <c r="D495" s="123">
        <v>4.0999999999999996</v>
      </c>
      <c r="E495" s="124" t="s">
        <v>1073</v>
      </c>
      <c r="F495" s="122" t="s">
        <v>1392</v>
      </c>
      <c r="G495" s="312" t="s">
        <v>1393</v>
      </c>
      <c r="H495" s="122"/>
      <c r="I495" s="122" t="s">
        <v>1393</v>
      </c>
      <c r="J495" s="149" t="s">
        <v>1394</v>
      </c>
      <c r="K495" s="150" t="s">
        <v>1395</v>
      </c>
      <c r="L495" s="243">
        <v>4302010199.1009998</v>
      </c>
      <c r="M495" s="126" t="s">
        <v>1594</v>
      </c>
      <c r="N495" s="261">
        <f t="shared" si="7"/>
        <v>0</v>
      </c>
      <c r="O495">
        <v>340000</v>
      </c>
      <c r="Q495">
        <v>105800</v>
      </c>
      <c r="S495">
        <v>28250</v>
      </c>
      <c r="V495">
        <v>301000</v>
      </c>
      <c r="Z495">
        <v>490000</v>
      </c>
      <c r="AF495">
        <v>65000</v>
      </c>
      <c r="AG495">
        <v>625250</v>
      </c>
      <c r="AI495">
        <v>9072862</v>
      </c>
      <c r="AK495">
        <v>41190</v>
      </c>
      <c r="AW495">
        <v>6955119.5999999996</v>
      </c>
      <c r="AX495">
        <v>104000</v>
      </c>
      <c r="BA495">
        <v>31500</v>
      </c>
      <c r="BB495">
        <v>6398094.3099999996</v>
      </c>
      <c r="BC495">
        <v>834874.16</v>
      </c>
      <c r="BD495">
        <v>4494898.24</v>
      </c>
      <c r="BI495">
        <v>720204.4</v>
      </c>
    </row>
    <row r="496" spans="1:68" ht="26.25">
      <c r="A496" s="121">
        <v>4</v>
      </c>
      <c r="B496" s="122" t="s">
        <v>913</v>
      </c>
      <c r="C496" s="123" t="s">
        <v>915</v>
      </c>
      <c r="D496" s="123">
        <v>4.2</v>
      </c>
      <c r="E496" s="124" t="s">
        <v>1073</v>
      </c>
      <c r="F496" s="122" t="s">
        <v>1392</v>
      </c>
      <c r="G496" s="312" t="s">
        <v>1485</v>
      </c>
      <c r="H496" s="122"/>
      <c r="I496" s="122" t="s">
        <v>1485</v>
      </c>
      <c r="J496" s="149" t="s">
        <v>1595</v>
      </c>
      <c r="K496" s="150" t="s">
        <v>1596</v>
      </c>
      <c r="L496" s="243">
        <v>4302020107.1009998</v>
      </c>
      <c r="M496" s="126" t="s">
        <v>1597</v>
      </c>
      <c r="N496" s="261">
        <f t="shared" si="7"/>
        <v>0</v>
      </c>
      <c r="Q496">
        <v>295865</v>
      </c>
    </row>
    <row r="497" spans="1:68" ht="26.25">
      <c r="A497" s="121">
        <v>4</v>
      </c>
      <c r="B497" s="122" t="s">
        <v>913</v>
      </c>
      <c r="C497" s="123" t="s">
        <v>915</v>
      </c>
      <c r="D497" s="123">
        <v>4.2</v>
      </c>
      <c r="E497" s="124" t="s">
        <v>1073</v>
      </c>
      <c r="F497" s="122" t="s">
        <v>1392</v>
      </c>
      <c r="G497" s="312" t="s">
        <v>1485</v>
      </c>
      <c r="H497" s="122"/>
      <c r="I497" s="122" t="s">
        <v>1485</v>
      </c>
      <c r="J497" s="149" t="s">
        <v>1595</v>
      </c>
      <c r="K497" s="150" t="s">
        <v>1596</v>
      </c>
      <c r="L497" s="243">
        <v>4302020199.1009998</v>
      </c>
      <c r="M497" s="126" t="s">
        <v>1598</v>
      </c>
      <c r="N497" s="261">
        <f t="shared" si="7"/>
        <v>0</v>
      </c>
      <c r="O497">
        <v>1600000</v>
      </c>
      <c r="S497">
        <v>1108550</v>
      </c>
      <c r="AW497">
        <v>5596450</v>
      </c>
      <c r="BI497">
        <v>690000</v>
      </c>
    </row>
    <row r="498" spans="1:68" ht="26.25">
      <c r="A498" s="121">
        <v>4</v>
      </c>
      <c r="B498" s="122" t="s">
        <v>913</v>
      </c>
      <c r="C498" s="123" t="s">
        <v>915</v>
      </c>
      <c r="D498" s="123">
        <v>4.0999999999999996</v>
      </c>
      <c r="E498" s="124" t="s">
        <v>1073</v>
      </c>
      <c r="F498" s="122" t="s">
        <v>1599</v>
      </c>
      <c r="G498" s="312" t="s">
        <v>1393</v>
      </c>
      <c r="H498" s="122"/>
      <c r="I498" s="122" t="s">
        <v>1393</v>
      </c>
      <c r="J498" s="149" t="s">
        <v>1600</v>
      </c>
      <c r="K498" s="150" t="s">
        <v>1395</v>
      </c>
      <c r="L498" s="243">
        <v>4302030101.1009998</v>
      </c>
      <c r="M498" s="126" t="s">
        <v>1601</v>
      </c>
      <c r="N498" s="261">
        <f t="shared" si="7"/>
        <v>12493322.48</v>
      </c>
      <c r="O498">
        <v>38484631.109999999</v>
      </c>
      <c r="P498">
        <v>16200</v>
      </c>
      <c r="Q498">
        <v>551995.99</v>
      </c>
      <c r="S498">
        <v>522760.48</v>
      </c>
      <c r="T498">
        <v>1487726.67</v>
      </c>
      <c r="U498">
        <v>218993</v>
      </c>
      <c r="V498">
        <v>3450274.17</v>
      </c>
      <c r="W498">
        <v>256920.86</v>
      </c>
      <c r="X498">
        <v>496640</v>
      </c>
      <c r="Y498">
        <v>213145.01</v>
      </c>
      <c r="Z498">
        <v>409890.09</v>
      </c>
      <c r="AA498">
        <v>12493322.48</v>
      </c>
      <c r="AB498">
        <v>905720.2</v>
      </c>
      <c r="AC498">
        <v>823295.35</v>
      </c>
      <c r="AD498">
        <v>1009800</v>
      </c>
      <c r="AE498">
        <v>2079392.84</v>
      </c>
      <c r="AF498">
        <v>1189803</v>
      </c>
      <c r="AG498">
        <v>1561175.99</v>
      </c>
      <c r="AH498">
        <v>450230</v>
      </c>
      <c r="AI498">
        <v>102267112.72</v>
      </c>
      <c r="AJ498">
        <v>718228.09</v>
      </c>
      <c r="AK498">
        <v>1025260</v>
      </c>
      <c r="AL498">
        <v>47112528.119999997</v>
      </c>
      <c r="AM498">
        <v>2281499.7999999998</v>
      </c>
      <c r="AN498">
        <v>277289</v>
      </c>
      <c r="AO498">
        <v>3191363.2</v>
      </c>
      <c r="AP498">
        <v>1959008.13</v>
      </c>
      <c r="AQ498">
        <v>656796</v>
      </c>
      <c r="AR498">
        <v>881504.5</v>
      </c>
      <c r="AS498">
        <v>618536.55000000005</v>
      </c>
      <c r="AT498">
        <v>1663399</v>
      </c>
      <c r="AU498">
        <v>165730</v>
      </c>
      <c r="AV498">
        <v>45760</v>
      </c>
      <c r="AW498">
        <v>43498756.399999999</v>
      </c>
      <c r="AX498">
        <v>2141806.27</v>
      </c>
      <c r="AY498">
        <v>342471.24</v>
      </c>
      <c r="AZ498">
        <v>1811536.13</v>
      </c>
      <c r="BA498">
        <v>1182212.21</v>
      </c>
      <c r="BB498">
        <v>4620785.8099999996</v>
      </c>
      <c r="BC498">
        <v>1150314.97</v>
      </c>
      <c r="BD498">
        <v>13683458.66</v>
      </c>
      <c r="BE498">
        <v>1320062.8500000001</v>
      </c>
      <c r="BF498">
        <v>2624948.8199999998</v>
      </c>
      <c r="BG498">
        <v>989081.25</v>
      </c>
      <c r="BH498">
        <v>678851.51</v>
      </c>
      <c r="BI498">
        <v>34641968.859999999</v>
      </c>
      <c r="BJ498">
        <v>830612.76</v>
      </c>
      <c r="BK498">
        <v>136475.65</v>
      </c>
      <c r="BL498">
        <v>739187.77</v>
      </c>
      <c r="BM498">
        <v>91660.87</v>
      </c>
      <c r="BN498">
        <v>1006836.65</v>
      </c>
      <c r="BO498">
        <v>1380913</v>
      </c>
      <c r="BP498">
        <v>307162.65999999997</v>
      </c>
    </row>
    <row r="499" spans="1:68" ht="26.25">
      <c r="A499" s="121">
        <v>4</v>
      </c>
      <c r="B499" s="122" t="s">
        <v>913</v>
      </c>
      <c r="C499" s="123" t="s">
        <v>915</v>
      </c>
      <c r="D499" s="123">
        <v>4.0999999999999996</v>
      </c>
      <c r="E499" s="124" t="s">
        <v>1073</v>
      </c>
      <c r="F499" s="122" t="s">
        <v>1599</v>
      </c>
      <c r="G499" s="312" t="s">
        <v>1393</v>
      </c>
      <c r="H499" s="122"/>
      <c r="I499" s="122" t="s">
        <v>1393</v>
      </c>
      <c r="J499" s="149" t="s">
        <v>1600</v>
      </c>
      <c r="K499" s="150" t="s">
        <v>1395</v>
      </c>
      <c r="L499" s="243">
        <v>4302030101.1020002</v>
      </c>
      <c r="M499" s="126" t="s">
        <v>1602</v>
      </c>
      <c r="N499" s="261">
        <f t="shared" si="7"/>
        <v>4470634.8</v>
      </c>
      <c r="O499">
        <v>42083810.18</v>
      </c>
      <c r="P499">
        <v>3990</v>
      </c>
      <c r="Q499">
        <v>899066.9</v>
      </c>
      <c r="R499">
        <v>643000.18999999994</v>
      </c>
      <c r="S499">
        <v>3884400</v>
      </c>
      <c r="T499">
        <v>3533330</v>
      </c>
      <c r="U499">
        <v>5108519.92</v>
      </c>
      <c r="V499">
        <v>641941.72</v>
      </c>
      <c r="W499">
        <v>26713.9</v>
      </c>
      <c r="X499">
        <v>707400</v>
      </c>
      <c r="Y499">
        <v>633484.99</v>
      </c>
      <c r="Z499">
        <v>406568.04</v>
      </c>
      <c r="AA499">
        <v>4470634.8</v>
      </c>
      <c r="AB499">
        <v>895785.34</v>
      </c>
      <c r="AC499">
        <v>1366906</v>
      </c>
      <c r="AE499">
        <v>4159238.48</v>
      </c>
      <c r="AF499">
        <v>2500798.1</v>
      </c>
      <c r="AG499">
        <v>310000</v>
      </c>
      <c r="AH499">
        <v>349327</v>
      </c>
      <c r="AI499">
        <v>22890941.780000001</v>
      </c>
      <c r="AJ499">
        <v>138930.35</v>
      </c>
      <c r="AK499">
        <v>5627564.8899999997</v>
      </c>
      <c r="AL499">
        <v>4585750</v>
      </c>
      <c r="AM499">
        <v>5592912.1600000001</v>
      </c>
      <c r="AN499">
        <v>1132948.33</v>
      </c>
      <c r="AO499">
        <v>956050.67</v>
      </c>
      <c r="AP499">
        <v>1616562.18</v>
      </c>
      <c r="AQ499">
        <v>1344163.32</v>
      </c>
      <c r="AR499">
        <v>50000</v>
      </c>
      <c r="AS499">
        <v>3966851.46</v>
      </c>
      <c r="AT499">
        <v>5849433.7999999998</v>
      </c>
      <c r="AU499">
        <v>1675871.11</v>
      </c>
      <c r="AV499">
        <v>385050.04</v>
      </c>
      <c r="AW499">
        <v>8016716.3399999999</v>
      </c>
      <c r="AX499">
        <v>2008500</v>
      </c>
      <c r="AY499">
        <v>773096.24</v>
      </c>
      <c r="AZ499">
        <v>1128751.73</v>
      </c>
      <c r="BA499">
        <v>1318891.52</v>
      </c>
      <c r="BB499">
        <v>407.64</v>
      </c>
      <c r="BC499">
        <v>405790.58</v>
      </c>
      <c r="BD499">
        <v>1501000</v>
      </c>
      <c r="BE499">
        <v>201407.12</v>
      </c>
      <c r="BF499">
        <v>2588589.54</v>
      </c>
      <c r="BG499">
        <v>298788.43</v>
      </c>
      <c r="BH499">
        <v>7799.2</v>
      </c>
      <c r="BI499">
        <v>42425868.969999999</v>
      </c>
      <c r="BJ499">
        <v>4203514.33</v>
      </c>
      <c r="BK499">
        <v>633038</v>
      </c>
      <c r="BM499">
        <v>63679.839999999997</v>
      </c>
      <c r="BN499">
        <v>835727.92</v>
      </c>
      <c r="BO499">
        <v>448522.88</v>
      </c>
      <c r="BP499">
        <v>844862.73</v>
      </c>
    </row>
    <row r="500" spans="1:68" ht="26.25">
      <c r="A500" s="121">
        <v>4</v>
      </c>
      <c r="B500" s="122" t="s">
        <v>913</v>
      </c>
      <c r="C500" s="123" t="s">
        <v>915</v>
      </c>
      <c r="D500" s="123">
        <v>4.2</v>
      </c>
      <c r="E500" s="124" t="s">
        <v>1073</v>
      </c>
      <c r="F500" s="122"/>
      <c r="G500" s="312" t="s">
        <v>1603</v>
      </c>
      <c r="H500" s="122"/>
      <c r="I500" s="122" t="s">
        <v>1603</v>
      </c>
      <c r="J500" s="149"/>
      <c r="K500" s="150">
        <v>45111</v>
      </c>
      <c r="L500" s="243">
        <v>4302040101.1009998</v>
      </c>
      <c r="M500" s="126" t="s">
        <v>1604</v>
      </c>
      <c r="N500" s="261">
        <f t="shared" si="7"/>
        <v>0</v>
      </c>
      <c r="AW500">
        <v>15435000</v>
      </c>
    </row>
    <row r="501" spans="1:68" ht="26.25">
      <c r="A501" s="121">
        <v>4</v>
      </c>
      <c r="B501" s="122" t="s">
        <v>913</v>
      </c>
      <c r="C501" s="123" t="s">
        <v>915</v>
      </c>
      <c r="D501" s="123">
        <v>4.0999999999999996</v>
      </c>
      <c r="E501" s="124" t="s">
        <v>1073</v>
      </c>
      <c r="F501" s="122" t="s">
        <v>1402</v>
      </c>
      <c r="G501" s="312" t="s">
        <v>1393</v>
      </c>
      <c r="H501" s="122"/>
      <c r="I501" s="122" t="s">
        <v>1393</v>
      </c>
      <c r="J501" s="149" t="s">
        <v>1394</v>
      </c>
      <c r="K501" s="150" t="s">
        <v>1395</v>
      </c>
      <c r="L501" s="243">
        <v>4303010101.1009998</v>
      </c>
      <c r="M501" s="126" t="s">
        <v>1605</v>
      </c>
      <c r="N501" s="261">
        <f t="shared" si="7"/>
        <v>215043.35</v>
      </c>
      <c r="O501">
        <v>585044.41</v>
      </c>
      <c r="P501">
        <v>99173.74</v>
      </c>
      <c r="Q501">
        <v>66577.83</v>
      </c>
      <c r="R501">
        <v>86428.63</v>
      </c>
      <c r="S501">
        <v>107782.74</v>
      </c>
      <c r="T501">
        <v>100490.42</v>
      </c>
      <c r="U501">
        <v>136991.70000000001</v>
      </c>
      <c r="V501">
        <v>74541.119999999995</v>
      </c>
      <c r="W501">
        <v>87460.46</v>
      </c>
      <c r="X501">
        <v>128329.1</v>
      </c>
      <c r="Y501">
        <v>63330.13</v>
      </c>
      <c r="Z501">
        <v>31990.22</v>
      </c>
      <c r="AA501">
        <v>215043.35</v>
      </c>
      <c r="AB501">
        <v>60907.06</v>
      </c>
      <c r="AC501">
        <v>26827.360000000001</v>
      </c>
      <c r="AD501">
        <v>64240.86</v>
      </c>
      <c r="AE501">
        <v>2329.38</v>
      </c>
      <c r="AF501">
        <v>127698.3</v>
      </c>
      <c r="AG501">
        <v>46779.85</v>
      </c>
      <c r="AH501">
        <v>44469.71</v>
      </c>
      <c r="AI501">
        <v>3854502.43</v>
      </c>
      <c r="AJ501">
        <v>26232.15</v>
      </c>
      <c r="AK501">
        <v>152865.64000000001</v>
      </c>
      <c r="AL501">
        <v>136193.78</v>
      </c>
      <c r="AM501">
        <v>151818.23000000001</v>
      </c>
      <c r="AN501">
        <v>57870.34</v>
      </c>
      <c r="AO501">
        <v>116966.56</v>
      </c>
      <c r="AP501">
        <v>73184.47</v>
      </c>
      <c r="AQ501">
        <v>138515.17000000001</v>
      </c>
      <c r="AR501">
        <v>88243.86</v>
      </c>
      <c r="AS501">
        <v>178697.12</v>
      </c>
      <c r="AT501">
        <v>58938.82</v>
      </c>
      <c r="AU501">
        <v>120227.54</v>
      </c>
      <c r="AV501">
        <v>105986.03</v>
      </c>
      <c r="AW501">
        <v>422490.52</v>
      </c>
      <c r="AX501">
        <v>22394.15</v>
      </c>
      <c r="AY501">
        <v>121225.66</v>
      </c>
      <c r="AZ501">
        <v>161948.64000000001</v>
      </c>
      <c r="BA501">
        <v>34189.300000000003</v>
      </c>
      <c r="BB501">
        <v>51575.93</v>
      </c>
      <c r="BC501">
        <v>30616.58</v>
      </c>
      <c r="BD501">
        <v>100800.48</v>
      </c>
      <c r="BE501">
        <v>22274.53</v>
      </c>
      <c r="BF501">
        <v>45717.38</v>
      </c>
      <c r="BG501">
        <v>24604.61</v>
      </c>
      <c r="BH501">
        <v>44259.98</v>
      </c>
      <c r="BI501">
        <v>646486.46</v>
      </c>
      <c r="BJ501">
        <v>206584.42</v>
      </c>
      <c r="BK501">
        <v>63399.93</v>
      </c>
      <c r="BL501">
        <v>125135.01</v>
      </c>
      <c r="BM501">
        <v>25935.15</v>
      </c>
      <c r="BN501">
        <v>82966.41</v>
      </c>
      <c r="BO501">
        <v>73734.44</v>
      </c>
      <c r="BP501">
        <v>48391.77</v>
      </c>
    </row>
    <row r="502" spans="1:68" ht="26.25">
      <c r="A502" s="121">
        <v>4</v>
      </c>
      <c r="B502" s="122" t="s">
        <v>913</v>
      </c>
      <c r="C502" s="123" t="s">
        <v>915</v>
      </c>
      <c r="D502" s="123">
        <v>4.0999999999999996</v>
      </c>
      <c r="E502" s="124" t="s">
        <v>1073</v>
      </c>
      <c r="F502" s="122" t="s">
        <v>1392</v>
      </c>
      <c r="G502" s="312" t="s">
        <v>1393</v>
      </c>
      <c r="H502" s="122"/>
      <c r="I502" s="122" t="s">
        <v>1393</v>
      </c>
      <c r="J502" s="149" t="s">
        <v>1394</v>
      </c>
      <c r="K502" s="150" t="s">
        <v>1395</v>
      </c>
      <c r="L502" s="243">
        <v>4306010104.1009998</v>
      </c>
      <c r="M502" s="126" t="s">
        <v>1404</v>
      </c>
      <c r="N502" s="261">
        <f t="shared" si="7"/>
        <v>0</v>
      </c>
    </row>
    <row r="503" spans="1:68" ht="26.25">
      <c r="A503" s="121">
        <v>4</v>
      </c>
      <c r="B503" s="122" t="s">
        <v>913</v>
      </c>
      <c r="C503" s="123" t="s">
        <v>915</v>
      </c>
      <c r="D503" s="123">
        <v>4.0999999999999996</v>
      </c>
      <c r="E503" s="124" t="s">
        <v>1073</v>
      </c>
      <c r="F503" s="122" t="s">
        <v>1392</v>
      </c>
      <c r="G503" s="312" t="s">
        <v>1393</v>
      </c>
      <c r="H503" s="122"/>
      <c r="I503" s="122" t="s">
        <v>1393</v>
      </c>
      <c r="J503" s="149" t="s">
        <v>1394</v>
      </c>
      <c r="K503" s="150" t="s">
        <v>1395</v>
      </c>
      <c r="L503" s="243">
        <v>4306010110.1009998</v>
      </c>
      <c r="M503" s="126" t="s">
        <v>1405</v>
      </c>
      <c r="N503" s="261">
        <f t="shared" si="7"/>
        <v>111000</v>
      </c>
      <c r="Y503">
        <v>11256</v>
      </c>
      <c r="AA503">
        <v>111000</v>
      </c>
      <c r="AB503">
        <v>2651.57</v>
      </c>
      <c r="AI503">
        <v>55760</v>
      </c>
      <c r="AU503">
        <v>0</v>
      </c>
      <c r="AV503">
        <v>975</v>
      </c>
      <c r="BA503">
        <v>5000</v>
      </c>
      <c r="BB503">
        <v>3290</v>
      </c>
      <c r="BI503">
        <v>3304</v>
      </c>
      <c r="BJ503">
        <v>5100</v>
      </c>
      <c r="BL503">
        <v>6450</v>
      </c>
      <c r="BM503">
        <v>17460</v>
      </c>
      <c r="BN503">
        <v>2000</v>
      </c>
      <c r="BO503">
        <v>29000</v>
      </c>
    </row>
    <row r="504" spans="1:68" ht="26.25">
      <c r="A504" s="121">
        <v>4</v>
      </c>
      <c r="B504" s="122" t="s">
        <v>913</v>
      </c>
      <c r="C504" s="123" t="s">
        <v>915</v>
      </c>
      <c r="D504" s="123">
        <v>4.0999999999999996</v>
      </c>
      <c r="E504" s="124" t="s">
        <v>1073</v>
      </c>
      <c r="F504" s="122" t="s">
        <v>1392</v>
      </c>
      <c r="G504" s="312" t="s">
        <v>1393</v>
      </c>
      <c r="H504" s="122"/>
      <c r="I504" s="122" t="s">
        <v>1393</v>
      </c>
      <c r="J504" s="149" t="s">
        <v>1394</v>
      </c>
      <c r="K504" s="150" t="s">
        <v>1395</v>
      </c>
      <c r="L504" s="243">
        <v>4306010110.1020002</v>
      </c>
      <c r="M504" s="126" t="s">
        <v>1606</v>
      </c>
      <c r="N504" s="261">
        <f t="shared" si="7"/>
        <v>0</v>
      </c>
      <c r="T504">
        <v>46000</v>
      </c>
      <c r="AI504">
        <v>7575</v>
      </c>
      <c r="BM504">
        <v>13717</v>
      </c>
      <c r="BO504">
        <v>3300</v>
      </c>
    </row>
    <row r="505" spans="1:68" ht="26.25">
      <c r="A505" s="121">
        <v>4</v>
      </c>
      <c r="B505" s="122" t="s">
        <v>913</v>
      </c>
      <c r="C505" s="123" t="s">
        <v>915</v>
      </c>
      <c r="D505" s="123">
        <v>4.0999999999999996</v>
      </c>
      <c r="E505" s="124" t="s">
        <v>1073</v>
      </c>
      <c r="F505" s="122"/>
      <c r="G505" s="312" t="s">
        <v>1607</v>
      </c>
      <c r="H505" s="122"/>
      <c r="I505" s="122" t="s">
        <v>1607</v>
      </c>
      <c r="J505" s="149"/>
      <c r="K505" s="150" t="s">
        <v>1608</v>
      </c>
      <c r="L505" s="243">
        <v>4307010103.2010002</v>
      </c>
      <c r="M505" s="126" t="s">
        <v>1609</v>
      </c>
      <c r="N505" s="261">
        <f t="shared" si="7"/>
        <v>265418799.97999999</v>
      </c>
      <c r="O505">
        <v>346011568.79000002</v>
      </c>
      <c r="P505">
        <v>23030225.16</v>
      </c>
      <c r="Q505">
        <v>35013532.579999998</v>
      </c>
      <c r="R505">
        <v>47871215.700000003</v>
      </c>
      <c r="S505">
        <v>71296909.730000004</v>
      </c>
      <c r="T505">
        <v>54679518.170000002</v>
      </c>
      <c r="U505">
        <v>53905270.07</v>
      </c>
      <c r="V505">
        <v>34174076.020000003</v>
      </c>
      <c r="W505">
        <v>29641288.609999999</v>
      </c>
      <c r="X505">
        <v>23134266.280000001</v>
      </c>
      <c r="Y505">
        <v>22944430</v>
      </c>
      <c r="Z505">
        <v>13601663</v>
      </c>
      <c r="AA505">
        <v>265418799.97999999</v>
      </c>
      <c r="AB505">
        <v>38927971.439999998</v>
      </c>
      <c r="AC505">
        <v>42388112.909999996</v>
      </c>
      <c r="AD505">
        <v>42007816.130000003</v>
      </c>
      <c r="AE505">
        <v>61520402.460000001</v>
      </c>
      <c r="AF505">
        <v>52279704.890000001</v>
      </c>
      <c r="AG505">
        <v>14751892.58</v>
      </c>
      <c r="AH505">
        <v>6634512.5800000001</v>
      </c>
      <c r="AI505">
        <v>593214192.32000005</v>
      </c>
      <c r="AJ505">
        <v>34578464.560000002</v>
      </c>
      <c r="AK505">
        <v>55265991.049999997</v>
      </c>
      <c r="AL505">
        <v>49149064.920000002</v>
      </c>
      <c r="AM505">
        <v>72344355.819999993</v>
      </c>
      <c r="AN505">
        <v>34286113.390000001</v>
      </c>
      <c r="AO505">
        <v>80326978.870000005</v>
      </c>
      <c r="AP505">
        <v>47817737.560000002</v>
      </c>
      <c r="AQ505">
        <v>50634580.469999999</v>
      </c>
      <c r="AR505">
        <v>38427116.670000002</v>
      </c>
      <c r="AS505">
        <v>77532806.099999994</v>
      </c>
      <c r="AT505">
        <v>40455339.340000004</v>
      </c>
      <c r="AU505">
        <v>26177416.93</v>
      </c>
      <c r="AV505">
        <v>10714015</v>
      </c>
      <c r="AW505">
        <v>349387288.94</v>
      </c>
      <c r="AX505">
        <v>31651530</v>
      </c>
      <c r="AY505">
        <v>40263072.280000001</v>
      </c>
      <c r="AZ505">
        <v>70850229.530000001</v>
      </c>
      <c r="BA505">
        <v>42598287.509999998</v>
      </c>
      <c r="BB505">
        <v>37829562.25</v>
      </c>
      <c r="BC505">
        <v>39788470.469999999</v>
      </c>
      <c r="BD505">
        <v>85910230.060000002</v>
      </c>
      <c r="BE505">
        <v>31547192.579999998</v>
      </c>
      <c r="BF505">
        <v>12113531.939999999</v>
      </c>
      <c r="BG505">
        <v>10377777.74</v>
      </c>
      <c r="BH505">
        <v>10893858.960000001</v>
      </c>
      <c r="BI505">
        <v>244309158.03</v>
      </c>
      <c r="BJ505">
        <v>58471435.380000003</v>
      </c>
      <c r="BK505">
        <v>40009671.75</v>
      </c>
      <c r="BL505">
        <v>59311334.049999997</v>
      </c>
      <c r="BM505">
        <v>20898735.34</v>
      </c>
      <c r="BN505">
        <v>45422308.770000003</v>
      </c>
      <c r="BO505">
        <v>41625361.479999997</v>
      </c>
      <c r="BP505">
        <v>28470427.100000001</v>
      </c>
    </row>
    <row r="506" spans="1:68" ht="26.25">
      <c r="A506" s="121">
        <v>4</v>
      </c>
      <c r="B506" s="122" t="s">
        <v>913</v>
      </c>
      <c r="C506" s="123" t="s">
        <v>915</v>
      </c>
      <c r="D506" s="123">
        <v>4.2</v>
      </c>
      <c r="E506" s="124" t="s">
        <v>1073</v>
      </c>
      <c r="F506" s="122"/>
      <c r="G506" s="312" t="s">
        <v>1485</v>
      </c>
      <c r="H506" s="122"/>
      <c r="I506" s="122" t="s">
        <v>1485</v>
      </c>
      <c r="J506" s="149" t="s">
        <v>1595</v>
      </c>
      <c r="K506" s="150" t="s">
        <v>1610</v>
      </c>
      <c r="L506" s="243">
        <v>4307010104.1009998</v>
      </c>
      <c r="M506" s="126" t="s">
        <v>1611</v>
      </c>
      <c r="N506" s="261">
        <f t="shared" si="7"/>
        <v>52266000</v>
      </c>
      <c r="O506">
        <v>61183450</v>
      </c>
      <c r="AA506">
        <v>52266000</v>
      </c>
      <c r="AB506">
        <v>95000</v>
      </c>
      <c r="AI506">
        <v>434529347.35000002</v>
      </c>
      <c r="AW506">
        <v>52839040.439999998</v>
      </c>
      <c r="BI506">
        <v>146783700</v>
      </c>
      <c r="BM506">
        <v>1579000</v>
      </c>
    </row>
    <row r="507" spans="1:68" ht="26.25">
      <c r="A507" s="121">
        <v>4</v>
      </c>
      <c r="B507" s="122" t="s">
        <v>913</v>
      </c>
      <c r="C507" s="123" t="s">
        <v>915</v>
      </c>
      <c r="D507" s="123">
        <v>4.0999999999999996</v>
      </c>
      <c r="E507" s="124" t="s">
        <v>1073</v>
      </c>
      <c r="F507" s="122"/>
      <c r="G507" s="312" t="s">
        <v>1393</v>
      </c>
      <c r="H507" s="122"/>
      <c r="I507" s="122" t="s">
        <v>1393</v>
      </c>
      <c r="J507" s="149" t="s">
        <v>1612</v>
      </c>
      <c r="K507" s="150" t="s">
        <v>1395</v>
      </c>
      <c r="L507" s="243">
        <v>4307010105.1009998</v>
      </c>
      <c r="M507" s="126" t="s">
        <v>1613</v>
      </c>
      <c r="N507" s="261">
        <f t="shared" si="7"/>
        <v>19347190.559999999</v>
      </c>
      <c r="O507">
        <v>32625983.280000001</v>
      </c>
      <c r="P507">
        <v>36959.82</v>
      </c>
      <c r="S507">
        <v>61526.94</v>
      </c>
      <c r="T507">
        <v>9244.4</v>
      </c>
      <c r="W507">
        <v>38077.199999999997</v>
      </c>
      <c r="AA507">
        <v>19347190.559999999</v>
      </c>
      <c r="AB507">
        <v>60912.31</v>
      </c>
      <c r="AF507">
        <v>19329</v>
      </c>
      <c r="AI507">
        <v>48752346.68</v>
      </c>
      <c r="AO507">
        <v>0</v>
      </c>
      <c r="AR507">
        <v>0</v>
      </c>
      <c r="AW507">
        <v>27829809.399999999</v>
      </c>
      <c r="AX507">
        <v>23195.95</v>
      </c>
      <c r="AZ507">
        <v>3900</v>
      </c>
      <c r="BA507">
        <v>9540.2000000000007</v>
      </c>
      <c r="BB507">
        <v>94890</v>
      </c>
      <c r="BD507">
        <v>67394.070000000007</v>
      </c>
      <c r="BF507">
        <v>292993</v>
      </c>
      <c r="BG507">
        <v>297885</v>
      </c>
      <c r="BH507">
        <v>471505.23</v>
      </c>
      <c r="BI507">
        <v>16851791</v>
      </c>
      <c r="BJ507">
        <v>2325</v>
      </c>
      <c r="BK507">
        <v>14059.05</v>
      </c>
      <c r="BM507">
        <v>51565.91</v>
      </c>
      <c r="BN507">
        <v>480</v>
      </c>
      <c r="BO507">
        <v>14406</v>
      </c>
    </row>
    <row r="508" spans="1:68" ht="26.25">
      <c r="A508" s="121">
        <v>4</v>
      </c>
      <c r="B508" s="122" t="s">
        <v>913</v>
      </c>
      <c r="C508" s="123" t="s">
        <v>915</v>
      </c>
      <c r="D508" s="123">
        <v>4.0999999999999996</v>
      </c>
      <c r="E508" s="124" t="s">
        <v>1073</v>
      </c>
      <c r="F508" s="122"/>
      <c r="G508" s="312" t="s">
        <v>1393</v>
      </c>
      <c r="H508" s="122"/>
      <c r="I508" s="122" t="s">
        <v>1393</v>
      </c>
      <c r="J508" s="149" t="s">
        <v>1612</v>
      </c>
      <c r="K508" s="150" t="s">
        <v>1395</v>
      </c>
      <c r="L508" s="243">
        <v>4307010106.1009998</v>
      </c>
      <c r="M508" s="126" t="s">
        <v>1614</v>
      </c>
      <c r="N508" s="261">
        <f t="shared" si="7"/>
        <v>146527</v>
      </c>
      <c r="AA508">
        <v>146527</v>
      </c>
      <c r="AI508">
        <v>180000</v>
      </c>
      <c r="AW508">
        <v>15728600</v>
      </c>
      <c r="BI508">
        <v>300000</v>
      </c>
    </row>
    <row r="509" spans="1:68" ht="26.25">
      <c r="A509" s="121">
        <v>4</v>
      </c>
      <c r="B509" s="122" t="s">
        <v>913</v>
      </c>
      <c r="C509" s="123" t="s">
        <v>915</v>
      </c>
      <c r="D509" s="123">
        <v>4.0999999999999996</v>
      </c>
      <c r="E509" s="124" t="s">
        <v>1073</v>
      </c>
      <c r="F509" s="122"/>
      <c r="G509" s="312" t="s">
        <v>1393</v>
      </c>
      <c r="H509" s="122"/>
      <c r="I509" s="122" t="s">
        <v>1393</v>
      </c>
      <c r="J509" s="149" t="s">
        <v>1612</v>
      </c>
      <c r="K509" s="150" t="s">
        <v>1395</v>
      </c>
      <c r="L509" s="243">
        <v>4307010107.1009998</v>
      </c>
      <c r="M509" s="126" t="s">
        <v>1615</v>
      </c>
      <c r="N509" s="261">
        <f t="shared" si="7"/>
        <v>0</v>
      </c>
    </row>
    <row r="510" spans="1:68" ht="26.25">
      <c r="A510" s="121">
        <v>4</v>
      </c>
      <c r="B510" s="122" t="s">
        <v>913</v>
      </c>
      <c r="C510" s="123" t="s">
        <v>915</v>
      </c>
      <c r="D510" s="123">
        <v>4.0999999999999996</v>
      </c>
      <c r="E510" s="124" t="s">
        <v>1073</v>
      </c>
      <c r="F510" s="122"/>
      <c r="G510" s="312" t="s">
        <v>1393</v>
      </c>
      <c r="H510" s="122"/>
      <c r="I510" s="122" t="s">
        <v>1393</v>
      </c>
      <c r="J510" s="149" t="s">
        <v>1612</v>
      </c>
      <c r="K510" s="150" t="s">
        <v>1395</v>
      </c>
      <c r="L510" s="243">
        <v>4307010108.1009998</v>
      </c>
      <c r="M510" s="126" t="s">
        <v>1616</v>
      </c>
      <c r="N510" s="261">
        <f t="shared" si="7"/>
        <v>12430425.449999999</v>
      </c>
      <c r="O510">
        <v>18643806.989999998</v>
      </c>
      <c r="P510">
        <v>835362.3</v>
      </c>
      <c r="Q510">
        <v>1531063.83</v>
      </c>
      <c r="R510">
        <v>1737695.27</v>
      </c>
      <c r="S510">
        <v>2926835.1</v>
      </c>
      <c r="T510">
        <v>2307175.19</v>
      </c>
      <c r="U510">
        <v>2932720.95</v>
      </c>
      <c r="V510">
        <v>1454075.31</v>
      </c>
      <c r="W510">
        <v>1166970.48</v>
      </c>
      <c r="X510">
        <v>1204007.27</v>
      </c>
      <c r="Y510">
        <v>988618</v>
      </c>
      <c r="Z510">
        <v>583450.30000000005</v>
      </c>
      <c r="AA510">
        <v>12430425.449999999</v>
      </c>
      <c r="AB510">
        <v>1559731.69</v>
      </c>
      <c r="AC510">
        <v>1553908.31</v>
      </c>
      <c r="AD510">
        <v>1782506.18</v>
      </c>
      <c r="AE510">
        <v>1932057.13</v>
      </c>
      <c r="AF510">
        <v>2074930</v>
      </c>
      <c r="AH510">
        <v>273417.7</v>
      </c>
      <c r="AI510">
        <v>30979294.91</v>
      </c>
      <c r="AJ510">
        <v>1373269.15</v>
      </c>
      <c r="AK510">
        <v>2271401.42</v>
      </c>
      <c r="AL510">
        <v>2174115.12</v>
      </c>
      <c r="AM510">
        <v>3076852.71</v>
      </c>
      <c r="AN510">
        <v>1207291.3500000001</v>
      </c>
      <c r="AO510">
        <v>3165871.71</v>
      </c>
      <c r="AP510">
        <v>2082136.88</v>
      </c>
      <c r="AQ510">
        <v>2094047.68</v>
      </c>
      <c r="AR510">
        <v>1490804.05</v>
      </c>
      <c r="AS510">
        <v>3340325.31</v>
      </c>
      <c r="AT510">
        <v>1539902.39</v>
      </c>
      <c r="AU510">
        <v>1175157.98</v>
      </c>
      <c r="AV510">
        <v>502769.75</v>
      </c>
      <c r="AW510">
        <v>17270271.079999998</v>
      </c>
      <c r="AX510">
        <v>1218558.55</v>
      </c>
      <c r="AY510">
        <v>1672876.73</v>
      </c>
      <c r="AZ510">
        <v>2793524.19</v>
      </c>
      <c r="BA510">
        <v>1697899.34</v>
      </c>
      <c r="BB510">
        <v>1957511.43</v>
      </c>
      <c r="BD510">
        <v>3751798.84</v>
      </c>
      <c r="BE510">
        <v>1379200.73</v>
      </c>
      <c r="BF510">
        <v>443288.18</v>
      </c>
      <c r="BG510">
        <v>507849.91</v>
      </c>
      <c r="BI510">
        <v>12018655.16</v>
      </c>
      <c r="BJ510">
        <v>2127909.34</v>
      </c>
      <c r="BK510">
        <v>1553942.63</v>
      </c>
      <c r="BL510">
        <v>2556464.39</v>
      </c>
      <c r="BM510">
        <v>1970175.69</v>
      </c>
      <c r="BN510">
        <v>2070104.14</v>
      </c>
      <c r="BO510">
        <v>1804771.86</v>
      </c>
      <c r="BP510">
        <v>1023381.35</v>
      </c>
    </row>
    <row r="511" spans="1:68" ht="26.25">
      <c r="A511" s="121">
        <v>4</v>
      </c>
      <c r="B511" s="122" t="s">
        <v>913</v>
      </c>
      <c r="C511" s="123" t="s">
        <v>915</v>
      </c>
      <c r="D511" s="123">
        <v>4.0999999999999996</v>
      </c>
      <c r="E511" s="124" t="s">
        <v>1073</v>
      </c>
      <c r="F511" s="122"/>
      <c r="G511" s="312" t="s">
        <v>1393</v>
      </c>
      <c r="H511" s="122"/>
      <c r="I511" s="122" t="s">
        <v>1393</v>
      </c>
      <c r="J511" s="149" t="s">
        <v>1612</v>
      </c>
      <c r="K511" s="150" t="s">
        <v>1395</v>
      </c>
      <c r="L511" s="243">
        <v>4307010110.1009998</v>
      </c>
      <c r="M511" s="126" t="s">
        <v>1617</v>
      </c>
      <c r="N511" s="261">
        <f t="shared" si="7"/>
        <v>9385000</v>
      </c>
      <c r="O511">
        <v>11595500</v>
      </c>
      <c r="AA511">
        <v>9385000</v>
      </c>
      <c r="BI511">
        <v>15556420</v>
      </c>
    </row>
    <row r="512" spans="1:68" ht="26.25">
      <c r="A512" s="121">
        <v>4</v>
      </c>
      <c r="B512" s="122" t="s">
        <v>913</v>
      </c>
      <c r="C512" s="123" t="s">
        <v>915</v>
      </c>
      <c r="D512" s="123">
        <v>4.2</v>
      </c>
      <c r="E512" s="124" t="s">
        <v>1073</v>
      </c>
      <c r="F512" s="122"/>
      <c r="G512" s="312" t="s">
        <v>1603</v>
      </c>
      <c r="H512" s="122"/>
      <c r="I512" s="122" t="s">
        <v>1603</v>
      </c>
      <c r="J512" s="149"/>
      <c r="K512" s="150">
        <v>45111</v>
      </c>
      <c r="L512" s="244">
        <v>4307010112.1009998</v>
      </c>
      <c r="M512" s="133" t="s">
        <v>1618</v>
      </c>
      <c r="N512" s="261">
        <f t="shared" si="7"/>
        <v>0</v>
      </c>
    </row>
    <row r="513" spans="1:68" ht="26.25">
      <c r="A513" s="121">
        <v>4</v>
      </c>
      <c r="B513" s="122" t="s">
        <v>913</v>
      </c>
      <c r="C513" s="123" t="s">
        <v>915</v>
      </c>
      <c r="D513" s="123">
        <v>4.2</v>
      </c>
      <c r="E513" s="124" t="s">
        <v>1073</v>
      </c>
      <c r="F513" s="122" t="s">
        <v>1619</v>
      </c>
      <c r="G513" s="312" t="s">
        <v>1603</v>
      </c>
      <c r="H513" s="122"/>
      <c r="I513" s="122" t="s">
        <v>1603</v>
      </c>
      <c r="J513" s="149"/>
      <c r="K513" s="150">
        <v>45111</v>
      </c>
      <c r="L513" s="243">
        <v>4308010101.1009998</v>
      </c>
      <c r="M513" s="126" t="s">
        <v>1620</v>
      </c>
      <c r="N513" s="261">
        <f t="shared" si="7"/>
        <v>0</v>
      </c>
      <c r="AF513">
        <v>0</v>
      </c>
      <c r="AU513">
        <v>279575</v>
      </c>
      <c r="BC513">
        <v>750</v>
      </c>
    </row>
    <row r="514" spans="1:68" ht="26.25">
      <c r="A514" s="121">
        <v>4</v>
      </c>
      <c r="B514" s="122" t="s">
        <v>913</v>
      </c>
      <c r="C514" s="123" t="s">
        <v>915</v>
      </c>
      <c r="D514" s="123">
        <v>4.2</v>
      </c>
      <c r="E514" s="124" t="s">
        <v>1073</v>
      </c>
      <c r="F514" s="122"/>
      <c r="G514" s="312" t="s">
        <v>1603</v>
      </c>
      <c r="H514" s="122"/>
      <c r="I514" s="122" t="s">
        <v>1603</v>
      </c>
      <c r="J514" s="149"/>
      <c r="K514" s="150">
        <v>45111</v>
      </c>
      <c r="L514" s="243">
        <v>4308010105.1009998</v>
      </c>
      <c r="M514" s="126" t="s">
        <v>1621</v>
      </c>
      <c r="N514" s="261">
        <f t="shared" si="7"/>
        <v>345000000</v>
      </c>
      <c r="AA514">
        <v>345000000</v>
      </c>
    </row>
    <row r="515" spans="1:68" ht="26.25">
      <c r="A515" s="121">
        <v>4</v>
      </c>
      <c r="B515" s="122" t="s">
        <v>913</v>
      </c>
      <c r="C515" s="123" t="s">
        <v>915</v>
      </c>
      <c r="D515" s="123">
        <v>4.2</v>
      </c>
      <c r="E515" s="124" t="s">
        <v>1073</v>
      </c>
      <c r="F515" s="122" t="s">
        <v>1619</v>
      </c>
      <c r="G515" s="312" t="s">
        <v>1603</v>
      </c>
      <c r="H515" s="122"/>
      <c r="I515" s="122" t="s">
        <v>1603</v>
      </c>
      <c r="J515" s="149"/>
      <c r="K515" s="150">
        <v>45111</v>
      </c>
      <c r="L515" s="243">
        <v>4308010106.1009998</v>
      </c>
      <c r="M515" s="126" t="s">
        <v>1622</v>
      </c>
      <c r="N515" s="261">
        <f t="shared" si="7"/>
        <v>0</v>
      </c>
    </row>
    <row r="516" spans="1:68" ht="26.25">
      <c r="A516" s="121">
        <v>4</v>
      </c>
      <c r="B516" s="122" t="s">
        <v>913</v>
      </c>
      <c r="C516" s="123" t="s">
        <v>915</v>
      </c>
      <c r="D516" s="123">
        <v>4.2</v>
      </c>
      <c r="E516" s="124" t="s">
        <v>1073</v>
      </c>
      <c r="F516" s="122"/>
      <c r="G516" s="312" t="s">
        <v>1603</v>
      </c>
      <c r="H516" s="122"/>
      <c r="I516" s="122" t="s">
        <v>1603</v>
      </c>
      <c r="J516" s="149"/>
      <c r="K516" s="150">
        <v>45111</v>
      </c>
      <c r="L516" s="243">
        <v>4308010111.1009998</v>
      </c>
      <c r="M516" s="126" t="s">
        <v>1623</v>
      </c>
      <c r="N516" s="261">
        <f t="shared" ref="N516:N579" si="8">SUMIF($O$1:$BP$1,$N$1,$O516:$BP516)</f>
        <v>0</v>
      </c>
    </row>
    <row r="517" spans="1:68" ht="26.25">
      <c r="A517" s="121">
        <v>4</v>
      </c>
      <c r="B517" s="122" t="s">
        <v>913</v>
      </c>
      <c r="C517" s="123" t="s">
        <v>915</v>
      </c>
      <c r="D517" s="123">
        <v>4.2</v>
      </c>
      <c r="E517" s="124" t="s">
        <v>1073</v>
      </c>
      <c r="F517" s="122"/>
      <c r="G517" s="312" t="s">
        <v>1603</v>
      </c>
      <c r="H517" s="122"/>
      <c r="I517" s="122" t="s">
        <v>1603</v>
      </c>
      <c r="J517" s="149"/>
      <c r="K517" s="150">
        <v>45111</v>
      </c>
      <c r="L517" s="243">
        <v>4308010117.1009998</v>
      </c>
      <c r="M517" s="126" t="s">
        <v>1624</v>
      </c>
      <c r="N517" s="261">
        <f t="shared" si="8"/>
        <v>0</v>
      </c>
    </row>
    <row r="518" spans="1:68" ht="26.25">
      <c r="A518" s="121">
        <v>4</v>
      </c>
      <c r="B518" s="122" t="s">
        <v>913</v>
      </c>
      <c r="C518" s="123" t="s">
        <v>915</v>
      </c>
      <c r="D518" s="123">
        <v>4.2</v>
      </c>
      <c r="E518" s="124" t="s">
        <v>1073</v>
      </c>
      <c r="F518" s="122" t="s">
        <v>1619</v>
      </c>
      <c r="G518" s="312" t="s">
        <v>1603</v>
      </c>
      <c r="H518" s="122"/>
      <c r="I518" s="122" t="s">
        <v>1603</v>
      </c>
      <c r="J518" s="149"/>
      <c r="K518" s="150">
        <v>45111</v>
      </c>
      <c r="L518" s="243">
        <v>4308010118.1009998</v>
      </c>
      <c r="M518" s="126" t="s">
        <v>1625</v>
      </c>
      <c r="N518" s="261">
        <f t="shared" si="8"/>
        <v>3600</v>
      </c>
      <c r="AA518">
        <v>3600</v>
      </c>
      <c r="BM518">
        <v>0</v>
      </c>
    </row>
    <row r="519" spans="1:68" ht="26.25">
      <c r="A519" s="121">
        <v>4</v>
      </c>
      <c r="B519" s="122" t="s">
        <v>913</v>
      </c>
      <c r="C519" s="123" t="s">
        <v>915</v>
      </c>
      <c r="D519" s="123">
        <v>4.0999999999999996</v>
      </c>
      <c r="E519" s="124" t="s">
        <v>1073</v>
      </c>
      <c r="F519" s="122" t="s">
        <v>1392</v>
      </c>
      <c r="G519" s="312" t="s">
        <v>1393</v>
      </c>
      <c r="H519" s="122"/>
      <c r="I519" s="122" t="s">
        <v>1393</v>
      </c>
      <c r="J519" s="149" t="s">
        <v>1394</v>
      </c>
      <c r="K519" s="150" t="s">
        <v>1395</v>
      </c>
      <c r="L519" s="243">
        <v>4313010101.1009998</v>
      </c>
      <c r="M519" s="126" t="s">
        <v>1626</v>
      </c>
      <c r="N519" s="261">
        <f t="shared" si="8"/>
        <v>0</v>
      </c>
      <c r="Q519">
        <v>3441</v>
      </c>
      <c r="R519">
        <v>979</v>
      </c>
      <c r="T519">
        <v>16750.46</v>
      </c>
      <c r="V519">
        <v>4323</v>
      </c>
      <c r="X519">
        <v>2237</v>
      </c>
      <c r="AI519">
        <v>16458.5</v>
      </c>
      <c r="AX519">
        <v>109</v>
      </c>
      <c r="BB519">
        <v>340</v>
      </c>
    </row>
    <row r="520" spans="1:68" ht="26.25">
      <c r="A520" s="121">
        <v>4</v>
      </c>
      <c r="B520" s="122" t="s">
        <v>913</v>
      </c>
      <c r="C520" s="123" t="s">
        <v>915</v>
      </c>
      <c r="D520" s="123">
        <v>4.0999999999999996</v>
      </c>
      <c r="E520" s="124" t="s">
        <v>1073</v>
      </c>
      <c r="F520" s="122" t="s">
        <v>1392</v>
      </c>
      <c r="G520" s="312" t="s">
        <v>1393</v>
      </c>
      <c r="H520" s="122"/>
      <c r="I520" s="122" t="s">
        <v>1393</v>
      </c>
      <c r="J520" s="149" t="s">
        <v>1394</v>
      </c>
      <c r="K520" s="150" t="s">
        <v>1395</v>
      </c>
      <c r="L520" s="243">
        <v>4313010103.1009998</v>
      </c>
      <c r="M520" s="126" t="s">
        <v>1627</v>
      </c>
      <c r="N520" s="261">
        <f t="shared" si="8"/>
        <v>39949.1</v>
      </c>
      <c r="O520">
        <v>338052.7</v>
      </c>
      <c r="U520">
        <v>763</v>
      </c>
      <c r="Z520">
        <v>40670</v>
      </c>
      <c r="AA520">
        <v>39949.1</v>
      </c>
      <c r="AC520">
        <v>2793</v>
      </c>
      <c r="AD520">
        <v>13800</v>
      </c>
      <c r="AE520">
        <v>59900</v>
      </c>
      <c r="AI520">
        <v>1608845.03</v>
      </c>
      <c r="AM520">
        <v>44837</v>
      </c>
      <c r="AO520">
        <v>10100.86</v>
      </c>
      <c r="AQ520">
        <v>55342</v>
      </c>
      <c r="AS520">
        <v>238099.8</v>
      </c>
      <c r="AT520">
        <v>1897.68</v>
      </c>
      <c r="AW520">
        <v>14415</v>
      </c>
      <c r="BA520">
        <v>76986</v>
      </c>
      <c r="BB520">
        <v>228572</v>
      </c>
      <c r="BD520">
        <v>83846</v>
      </c>
      <c r="BJ520">
        <v>1960</v>
      </c>
      <c r="BN520">
        <v>17853.2</v>
      </c>
      <c r="BO520">
        <v>3600</v>
      </c>
    </row>
    <row r="521" spans="1:68" ht="26.25">
      <c r="A521" s="121">
        <v>4</v>
      </c>
      <c r="B521" s="122" t="s">
        <v>913</v>
      </c>
      <c r="C521" s="123" t="s">
        <v>915</v>
      </c>
      <c r="D521" s="123">
        <v>4.0999999999999996</v>
      </c>
      <c r="E521" s="124" t="s">
        <v>1073</v>
      </c>
      <c r="F521" s="122" t="s">
        <v>1409</v>
      </c>
      <c r="G521" s="312" t="s">
        <v>1410</v>
      </c>
      <c r="H521" s="122"/>
      <c r="I521" s="122" t="s">
        <v>1410</v>
      </c>
      <c r="J521" s="149" t="s">
        <v>1411</v>
      </c>
      <c r="K521" s="150" t="s">
        <v>1412</v>
      </c>
      <c r="L521" s="243">
        <v>4313010199.1009998</v>
      </c>
      <c r="M521" s="126" t="s">
        <v>1628</v>
      </c>
      <c r="N521" s="261">
        <f t="shared" si="8"/>
        <v>0</v>
      </c>
      <c r="AI521">
        <v>4814191.6500000004</v>
      </c>
      <c r="AW521">
        <v>101428.3</v>
      </c>
      <c r="BB521">
        <v>218529.1</v>
      </c>
    </row>
    <row r="522" spans="1:68" ht="26.25">
      <c r="A522" s="121">
        <v>4</v>
      </c>
      <c r="B522" s="122" t="s">
        <v>913</v>
      </c>
      <c r="C522" s="123" t="s">
        <v>915</v>
      </c>
      <c r="D522" s="123">
        <v>4.0999999999999996</v>
      </c>
      <c r="E522" s="124" t="s">
        <v>1073</v>
      </c>
      <c r="F522" s="122" t="s">
        <v>1409</v>
      </c>
      <c r="G522" s="312" t="s">
        <v>1410</v>
      </c>
      <c r="H522" s="122"/>
      <c r="I522" s="122" t="s">
        <v>1410</v>
      </c>
      <c r="J522" s="149" t="s">
        <v>1411</v>
      </c>
      <c r="K522" s="150" t="s">
        <v>1412</v>
      </c>
      <c r="L522" s="243">
        <v>4313010199.1020002</v>
      </c>
      <c r="M522" s="126" t="s">
        <v>1629</v>
      </c>
      <c r="N522" s="261">
        <f t="shared" si="8"/>
        <v>0</v>
      </c>
      <c r="O522">
        <v>67170.5</v>
      </c>
      <c r="AI522">
        <v>82060</v>
      </c>
    </row>
    <row r="523" spans="1:68" ht="26.25">
      <c r="A523" s="121">
        <v>4</v>
      </c>
      <c r="B523" s="122" t="s">
        <v>913</v>
      </c>
      <c r="C523" s="123" t="s">
        <v>915</v>
      </c>
      <c r="D523" s="123">
        <v>4.0999999999999996</v>
      </c>
      <c r="E523" s="124" t="s">
        <v>1073</v>
      </c>
      <c r="F523" s="122" t="s">
        <v>1392</v>
      </c>
      <c r="G523" s="312" t="s">
        <v>1393</v>
      </c>
      <c r="H523" s="122"/>
      <c r="I523" s="122" t="s">
        <v>1393</v>
      </c>
      <c r="J523" s="149" t="s">
        <v>1394</v>
      </c>
      <c r="K523" s="150" t="s">
        <v>1395</v>
      </c>
      <c r="L523" s="243">
        <v>4313010199.1049995</v>
      </c>
      <c r="M523" s="126" t="s">
        <v>1630</v>
      </c>
      <c r="N523" s="261">
        <f t="shared" si="8"/>
        <v>73080</v>
      </c>
      <c r="Z523">
        <v>47637</v>
      </c>
      <c r="AA523">
        <v>73080</v>
      </c>
      <c r="AB523">
        <v>163840</v>
      </c>
      <c r="AC523">
        <v>22900</v>
      </c>
      <c r="AE523">
        <v>261204</v>
      </c>
      <c r="AF523">
        <v>14435</v>
      </c>
      <c r="AG523">
        <v>41550</v>
      </c>
      <c r="AH523">
        <v>114030</v>
      </c>
      <c r="AI523">
        <v>240570</v>
      </c>
      <c r="AR523">
        <v>59513</v>
      </c>
      <c r="AY523">
        <v>9890</v>
      </c>
      <c r="BA523">
        <v>348785</v>
      </c>
      <c r="BB523">
        <v>28440</v>
      </c>
      <c r="BK523">
        <v>71000</v>
      </c>
      <c r="BL523">
        <v>147380</v>
      </c>
      <c r="BM523">
        <v>31450</v>
      </c>
      <c r="BN523">
        <v>209594</v>
      </c>
      <c r="BO523">
        <v>92620</v>
      </c>
    </row>
    <row r="524" spans="1:68" ht="26.25">
      <c r="A524" s="121">
        <v>4</v>
      </c>
      <c r="B524" s="122" t="s">
        <v>913</v>
      </c>
      <c r="C524" s="123" t="s">
        <v>915</v>
      </c>
      <c r="D524" s="123">
        <v>4.0999999999999996</v>
      </c>
      <c r="E524" s="124" t="s">
        <v>1073</v>
      </c>
      <c r="F524" s="122" t="s">
        <v>1392</v>
      </c>
      <c r="G524" s="312" t="s">
        <v>1393</v>
      </c>
      <c r="H524" s="122"/>
      <c r="I524" s="122" t="s">
        <v>1393</v>
      </c>
      <c r="J524" s="149" t="s">
        <v>1394</v>
      </c>
      <c r="K524" s="150" t="s">
        <v>1395</v>
      </c>
      <c r="L524" s="243">
        <v>4313010199.1079998</v>
      </c>
      <c r="M524" s="126" t="s">
        <v>1631</v>
      </c>
      <c r="N524" s="261">
        <f t="shared" si="8"/>
        <v>0</v>
      </c>
      <c r="O524">
        <v>991378</v>
      </c>
      <c r="S524">
        <v>3000</v>
      </c>
      <c r="V524">
        <v>2000</v>
      </c>
      <c r="AC524">
        <v>29520</v>
      </c>
      <c r="AF524">
        <v>27600</v>
      </c>
      <c r="AI524">
        <v>304000</v>
      </c>
      <c r="AK524">
        <v>18840</v>
      </c>
      <c r="AS524">
        <v>3000</v>
      </c>
      <c r="BD524">
        <v>18750</v>
      </c>
      <c r="BJ524">
        <v>278360</v>
      </c>
      <c r="BK524">
        <v>95040</v>
      </c>
      <c r="BN524">
        <v>18000</v>
      </c>
    </row>
    <row r="525" spans="1:68" ht="26.25">
      <c r="A525" s="121">
        <v>4</v>
      </c>
      <c r="B525" s="122" t="s">
        <v>913</v>
      </c>
      <c r="C525" s="123" t="s">
        <v>915</v>
      </c>
      <c r="D525" s="123">
        <v>4.0999999999999996</v>
      </c>
      <c r="E525" s="124" t="s">
        <v>1073</v>
      </c>
      <c r="F525" s="122" t="s">
        <v>1392</v>
      </c>
      <c r="G525" s="312" t="s">
        <v>1393</v>
      </c>
      <c r="H525" s="122"/>
      <c r="I525" s="122" t="s">
        <v>1393</v>
      </c>
      <c r="J525" s="149" t="s">
        <v>1394</v>
      </c>
      <c r="K525" s="150" t="s">
        <v>1395</v>
      </c>
      <c r="L525" s="243">
        <v>4313010199.1090002</v>
      </c>
      <c r="M525" s="126" t="s">
        <v>1632</v>
      </c>
      <c r="N525" s="261">
        <f t="shared" si="8"/>
        <v>0</v>
      </c>
      <c r="O525">
        <v>355000</v>
      </c>
      <c r="R525">
        <v>2000</v>
      </c>
      <c r="S525">
        <v>6975</v>
      </c>
      <c r="T525">
        <v>19075</v>
      </c>
      <c r="V525">
        <v>5779</v>
      </c>
      <c r="X525">
        <v>16820</v>
      </c>
      <c r="AC525">
        <v>31200</v>
      </c>
      <c r="AI525">
        <v>195147.14</v>
      </c>
      <c r="AK525">
        <v>13520</v>
      </c>
      <c r="AM525">
        <v>30195</v>
      </c>
      <c r="AQ525">
        <v>65000</v>
      </c>
      <c r="AS525">
        <v>40000</v>
      </c>
      <c r="AT525">
        <v>36505</v>
      </c>
      <c r="BI525">
        <v>579460</v>
      </c>
      <c r="BJ525">
        <v>75900</v>
      </c>
      <c r="BN525">
        <v>40800</v>
      </c>
    </row>
    <row r="526" spans="1:68" ht="26.25">
      <c r="A526" s="121">
        <v>4</v>
      </c>
      <c r="B526" s="122" t="s">
        <v>913</v>
      </c>
      <c r="C526" s="123" t="s">
        <v>915</v>
      </c>
      <c r="D526" s="123">
        <v>4.0999999999999996</v>
      </c>
      <c r="E526" s="124" t="s">
        <v>1073</v>
      </c>
      <c r="F526" s="122" t="s">
        <v>1392</v>
      </c>
      <c r="G526" s="312" t="s">
        <v>1393</v>
      </c>
      <c r="H526" s="122"/>
      <c r="I526" s="122" t="s">
        <v>1393</v>
      </c>
      <c r="J526" s="149" t="s">
        <v>1394</v>
      </c>
      <c r="K526" s="150" t="s">
        <v>1395</v>
      </c>
      <c r="L526" s="243">
        <v>4313010199.1099997</v>
      </c>
      <c r="M526" s="126" t="s">
        <v>1633</v>
      </c>
      <c r="N526" s="261">
        <f t="shared" si="8"/>
        <v>7045711.6900000004</v>
      </c>
      <c r="O526">
        <v>2060456.5</v>
      </c>
      <c r="P526">
        <v>6300</v>
      </c>
      <c r="Q526">
        <v>20400</v>
      </c>
      <c r="R526">
        <v>74874</v>
      </c>
      <c r="S526">
        <v>45800</v>
      </c>
      <c r="T526">
        <v>114700</v>
      </c>
      <c r="U526">
        <v>53105</v>
      </c>
      <c r="V526">
        <v>17500</v>
      </c>
      <c r="W526">
        <v>3100.4</v>
      </c>
      <c r="X526">
        <v>21175</v>
      </c>
      <c r="Y526">
        <v>104246</v>
      </c>
      <c r="Z526">
        <v>22500</v>
      </c>
      <c r="AA526">
        <v>7045711.6900000004</v>
      </c>
      <c r="AB526">
        <v>1680.67</v>
      </c>
      <c r="AC526">
        <v>275228</v>
      </c>
      <c r="AD526">
        <v>76892</v>
      </c>
      <c r="AE526">
        <v>5457.2</v>
      </c>
      <c r="AF526">
        <v>379254.44</v>
      </c>
      <c r="AG526">
        <v>73520</v>
      </c>
      <c r="AH526">
        <v>1610</v>
      </c>
      <c r="AI526">
        <v>1413831.22</v>
      </c>
      <c r="AJ526">
        <v>33732.51</v>
      </c>
      <c r="AK526">
        <v>160439.48000000001</v>
      </c>
      <c r="AL526">
        <v>136609.45000000001</v>
      </c>
      <c r="AM526">
        <v>526920.06000000006</v>
      </c>
      <c r="AN526">
        <v>105452.35</v>
      </c>
      <c r="AO526">
        <v>481033.8</v>
      </c>
      <c r="AP526">
        <v>611159.18000000005</v>
      </c>
      <c r="AQ526">
        <v>437291.55</v>
      </c>
      <c r="AR526">
        <v>307228.09000000003</v>
      </c>
      <c r="AS526">
        <v>165117.94</v>
      </c>
      <c r="AT526">
        <v>521215.53</v>
      </c>
      <c r="AU526">
        <v>166969.1</v>
      </c>
      <c r="AV526">
        <v>19891.13</v>
      </c>
      <c r="AW526">
        <v>378797.5</v>
      </c>
      <c r="AX526">
        <v>43431</v>
      </c>
      <c r="AY526">
        <v>1200</v>
      </c>
      <c r="AZ526">
        <v>1330</v>
      </c>
      <c r="BA526">
        <v>70908.039999999994</v>
      </c>
      <c r="BB526">
        <v>343344.75</v>
      </c>
      <c r="BC526">
        <v>23600</v>
      </c>
      <c r="BD526">
        <v>125752.4</v>
      </c>
      <c r="BE526">
        <v>50558</v>
      </c>
      <c r="BF526">
        <v>25786.85</v>
      </c>
      <c r="BG526">
        <v>11765</v>
      </c>
      <c r="BH526">
        <v>48203</v>
      </c>
      <c r="BI526">
        <v>1813056.02</v>
      </c>
      <c r="BJ526">
        <v>260432</v>
      </c>
      <c r="BK526">
        <v>50563</v>
      </c>
      <c r="BL526">
        <v>131420</v>
      </c>
      <c r="BM526">
        <v>51118</v>
      </c>
      <c r="BN526">
        <v>193379.33</v>
      </c>
      <c r="BO526">
        <v>175800</v>
      </c>
      <c r="BP526">
        <v>1400</v>
      </c>
    </row>
    <row r="527" spans="1:68" ht="26.25">
      <c r="A527" s="121">
        <v>4</v>
      </c>
      <c r="B527" s="122" t="s">
        <v>913</v>
      </c>
      <c r="C527" s="123" t="s">
        <v>915</v>
      </c>
      <c r="D527" s="123">
        <v>4.0999999999999996</v>
      </c>
      <c r="E527" s="124" t="s">
        <v>1073</v>
      </c>
      <c r="F527" s="122" t="s">
        <v>1398</v>
      </c>
      <c r="G527" s="312" t="s">
        <v>1393</v>
      </c>
      <c r="H527" s="122"/>
      <c r="I527" s="122" t="s">
        <v>1393</v>
      </c>
      <c r="J527" s="149" t="s">
        <v>1394</v>
      </c>
      <c r="K527" s="150" t="s">
        <v>1395</v>
      </c>
      <c r="L527" s="243">
        <v>4313010199.1129999</v>
      </c>
      <c r="M527" s="126" t="s">
        <v>1634</v>
      </c>
      <c r="N527" s="261">
        <f t="shared" si="8"/>
        <v>0</v>
      </c>
      <c r="P527">
        <v>4890</v>
      </c>
      <c r="AE527">
        <v>300</v>
      </c>
      <c r="AK527">
        <v>330</v>
      </c>
      <c r="AL527">
        <v>3490</v>
      </c>
      <c r="AN527">
        <v>9000</v>
      </c>
      <c r="AP527">
        <v>180</v>
      </c>
      <c r="AQ527">
        <v>330</v>
      </c>
      <c r="AS527">
        <v>2220</v>
      </c>
      <c r="BA527">
        <v>660</v>
      </c>
      <c r="BM527">
        <v>1400</v>
      </c>
    </row>
    <row r="528" spans="1:68" ht="26.25">
      <c r="A528" s="121">
        <v>4</v>
      </c>
      <c r="B528" s="122" t="s">
        <v>913</v>
      </c>
      <c r="C528" s="123" t="s">
        <v>915</v>
      </c>
      <c r="D528" s="123">
        <v>4.0999999999999996</v>
      </c>
      <c r="E528" s="124" t="s">
        <v>1073</v>
      </c>
      <c r="F528" s="122" t="s">
        <v>1392</v>
      </c>
      <c r="G528" s="312" t="s">
        <v>1393</v>
      </c>
      <c r="H528" s="122"/>
      <c r="I528" s="122" t="s">
        <v>1393</v>
      </c>
      <c r="J528" s="149" t="s">
        <v>1635</v>
      </c>
      <c r="K528" s="150" t="s">
        <v>1395</v>
      </c>
      <c r="L528" s="243">
        <v>4313010199.1140003</v>
      </c>
      <c r="M528" s="126" t="s">
        <v>1636</v>
      </c>
      <c r="N528" s="261">
        <f t="shared" si="8"/>
        <v>0</v>
      </c>
    </row>
    <row r="529" spans="1:68" ht="26.25">
      <c r="A529" s="121">
        <v>4</v>
      </c>
      <c r="B529" s="122" t="s">
        <v>913</v>
      </c>
      <c r="C529" s="123" t="s">
        <v>915</v>
      </c>
      <c r="D529" s="123">
        <v>4.0999999999999996</v>
      </c>
      <c r="E529" s="124" t="s">
        <v>1073</v>
      </c>
      <c r="F529" s="122" t="s">
        <v>1392</v>
      </c>
      <c r="G529" s="312" t="s">
        <v>1393</v>
      </c>
      <c r="H529" s="122"/>
      <c r="I529" s="122" t="s">
        <v>1393</v>
      </c>
      <c r="J529" s="149" t="s">
        <v>1635</v>
      </c>
      <c r="K529" s="150" t="s">
        <v>1395</v>
      </c>
      <c r="L529" s="243">
        <v>4313010199.1149998</v>
      </c>
      <c r="M529" s="126" t="s">
        <v>1637</v>
      </c>
      <c r="N529" s="261">
        <f t="shared" si="8"/>
        <v>0</v>
      </c>
      <c r="O529">
        <v>60000</v>
      </c>
      <c r="Z529">
        <v>742945</v>
      </c>
      <c r="AC529">
        <v>114306</v>
      </c>
      <c r="BB529">
        <v>691435.54</v>
      </c>
      <c r="BI529">
        <v>857474.69</v>
      </c>
      <c r="BM529">
        <v>359835.07</v>
      </c>
    </row>
    <row r="530" spans="1:68" ht="26.25">
      <c r="A530" s="121">
        <v>4</v>
      </c>
      <c r="B530" s="122" t="s">
        <v>913</v>
      </c>
      <c r="C530" s="123" t="s">
        <v>915</v>
      </c>
      <c r="D530" s="123">
        <v>4.0999999999999996</v>
      </c>
      <c r="E530" s="124" t="s">
        <v>1073</v>
      </c>
      <c r="F530" s="122" t="s">
        <v>1392</v>
      </c>
      <c r="G530" s="312" t="s">
        <v>1393</v>
      </c>
      <c r="H530" s="122"/>
      <c r="I530" s="122" t="s">
        <v>1393</v>
      </c>
      <c r="J530" s="149" t="s">
        <v>1635</v>
      </c>
      <c r="K530" s="150" t="s">
        <v>1395</v>
      </c>
      <c r="L530" s="243">
        <v>4313010199.1160002</v>
      </c>
      <c r="M530" s="126" t="s">
        <v>1638</v>
      </c>
      <c r="N530" s="261">
        <f t="shared" si="8"/>
        <v>0</v>
      </c>
      <c r="Q530">
        <v>24758</v>
      </c>
      <c r="R530">
        <v>7700100</v>
      </c>
      <c r="S530">
        <v>4732900</v>
      </c>
      <c r="AB530">
        <v>1860000</v>
      </c>
      <c r="AC530">
        <v>3322400</v>
      </c>
      <c r="AE530">
        <v>78144.22</v>
      </c>
      <c r="AG530">
        <v>819000</v>
      </c>
      <c r="AH530">
        <v>346900</v>
      </c>
      <c r="BB530">
        <v>2230001</v>
      </c>
      <c r="BG530">
        <v>54800</v>
      </c>
      <c r="BI530">
        <v>420000</v>
      </c>
      <c r="BK530">
        <v>117781</v>
      </c>
      <c r="BM530">
        <v>1407715.16</v>
      </c>
      <c r="BO530">
        <v>146818.20000000001</v>
      </c>
    </row>
    <row r="531" spans="1:68" ht="26.25">
      <c r="A531" s="121">
        <v>4</v>
      </c>
      <c r="B531" s="122" t="s">
        <v>913</v>
      </c>
      <c r="C531" s="123" t="s">
        <v>915</v>
      </c>
      <c r="D531" s="123">
        <v>4.0999999999999996</v>
      </c>
      <c r="E531" s="124" t="s">
        <v>1073</v>
      </c>
      <c r="F531" s="122" t="s">
        <v>1619</v>
      </c>
      <c r="G531" s="312" t="s">
        <v>1393</v>
      </c>
      <c r="H531" s="122"/>
      <c r="I531" s="122" t="s">
        <v>1393</v>
      </c>
      <c r="J531" s="149" t="s">
        <v>1635</v>
      </c>
      <c r="K531" s="150" t="s">
        <v>1395</v>
      </c>
      <c r="L531" s="243">
        <v>4313010199.1169996</v>
      </c>
      <c r="M531" s="126" t="s">
        <v>1639</v>
      </c>
      <c r="N531" s="261">
        <f t="shared" si="8"/>
        <v>0</v>
      </c>
      <c r="O531">
        <v>10000000</v>
      </c>
      <c r="Q531">
        <v>17600</v>
      </c>
      <c r="T531">
        <v>27900</v>
      </c>
      <c r="U531">
        <v>8600</v>
      </c>
      <c r="V531">
        <v>8600</v>
      </c>
      <c r="W531">
        <v>8600</v>
      </c>
      <c r="Y531">
        <v>128052</v>
      </c>
      <c r="Z531">
        <v>1304400</v>
      </c>
      <c r="AD531">
        <v>59160</v>
      </c>
      <c r="AJ531">
        <v>3488060</v>
      </c>
      <c r="AK531">
        <v>283550</v>
      </c>
      <c r="AL531">
        <v>341200</v>
      </c>
      <c r="AN531">
        <v>132478.45000000001</v>
      </c>
      <c r="AQ531">
        <v>258300.21</v>
      </c>
      <c r="AR531">
        <v>539030</v>
      </c>
      <c r="AS531">
        <v>5557280</v>
      </c>
      <c r="AT531">
        <v>70431</v>
      </c>
      <c r="AU531">
        <v>88150.58</v>
      </c>
      <c r="AV531">
        <v>165264.29</v>
      </c>
      <c r="AW531">
        <v>273809.05</v>
      </c>
      <c r="AZ531">
        <v>231996</v>
      </c>
      <c r="BF531">
        <v>4279724.1399999997</v>
      </c>
      <c r="BG531">
        <v>7019167</v>
      </c>
      <c r="BH531">
        <v>5685168.2000000002</v>
      </c>
      <c r="BI531">
        <v>768500</v>
      </c>
      <c r="BL531">
        <v>1858477</v>
      </c>
      <c r="BN531">
        <v>120000</v>
      </c>
      <c r="BO531">
        <v>35500</v>
      </c>
    </row>
    <row r="532" spans="1:68" ht="26.25">
      <c r="A532" s="121">
        <v>4</v>
      </c>
      <c r="B532" s="122" t="s">
        <v>913</v>
      </c>
      <c r="C532" s="123" t="s">
        <v>915</v>
      </c>
      <c r="D532" s="123">
        <v>4.2</v>
      </c>
      <c r="E532" s="124" t="s">
        <v>1073</v>
      </c>
      <c r="F532" s="122"/>
      <c r="G532" s="312" t="s">
        <v>1485</v>
      </c>
      <c r="H532" s="122"/>
      <c r="I532" s="122" t="s">
        <v>1485</v>
      </c>
      <c r="J532" s="149" t="s">
        <v>1595</v>
      </c>
      <c r="K532" s="150" t="s">
        <v>1610</v>
      </c>
      <c r="L532" s="243">
        <v>4313010199.118</v>
      </c>
      <c r="M532" s="126" t="s">
        <v>1640</v>
      </c>
      <c r="N532" s="261">
        <f t="shared" si="8"/>
        <v>0</v>
      </c>
      <c r="P532">
        <v>2716400</v>
      </c>
      <c r="Q532">
        <v>11172832</v>
      </c>
      <c r="S532">
        <v>8001150</v>
      </c>
      <c r="T532">
        <v>8966450</v>
      </c>
      <c r="V532">
        <v>3409099</v>
      </c>
      <c r="W532">
        <v>5669900</v>
      </c>
      <c r="X532">
        <v>6255600</v>
      </c>
      <c r="Y532">
        <v>3335050</v>
      </c>
      <c r="Z532">
        <v>1820000</v>
      </c>
      <c r="AB532">
        <v>998000</v>
      </c>
      <c r="AE532">
        <v>2900520</v>
      </c>
      <c r="AF532">
        <v>49900</v>
      </c>
      <c r="AG532">
        <v>2430400</v>
      </c>
      <c r="AH532">
        <v>1400000</v>
      </c>
      <c r="AJ532">
        <v>3579970</v>
      </c>
      <c r="AK532">
        <v>13972070</v>
      </c>
      <c r="AL532">
        <v>5564850</v>
      </c>
      <c r="AM532">
        <v>4066620</v>
      </c>
      <c r="AN532">
        <v>5630416</v>
      </c>
      <c r="AO532">
        <v>7769220</v>
      </c>
      <c r="AP532">
        <v>5599666</v>
      </c>
      <c r="AQ532">
        <v>2449000</v>
      </c>
      <c r="AR532">
        <v>2694600</v>
      </c>
      <c r="AS532">
        <v>10397116</v>
      </c>
      <c r="AT532">
        <v>11828140</v>
      </c>
      <c r="AU532">
        <v>8593566</v>
      </c>
      <c r="AV532">
        <v>2261700</v>
      </c>
      <c r="AX532">
        <v>3921410</v>
      </c>
      <c r="AY532">
        <v>3592200</v>
      </c>
      <c r="BA532">
        <v>5094300</v>
      </c>
      <c r="BC532">
        <v>2753700</v>
      </c>
      <c r="BD532">
        <v>7649100</v>
      </c>
      <c r="BE532">
        <v>4313000</v>
      </c>
      <c r="BF532">
        <v>3528445</v>
      </c>
      <c r="BG532">
        <v>2948905</v>
      </c>
      <c r="BH532">
        <v>2307005</v>
      </c>
      <c r="BI532">
        <v>0</v>
      </c>
      <c r="BJ532">
        <v>10014000</v>
      </c>
      <c r="BK532">
        <v>7662606.0599999996</v>
      </c>
      <c r="BM532">
        <v>440454.54</v>
      </c>
      <c r="BO532">
        <v>1240400</v>
      </c>
      <c r="BP532">
        <v>393000</v>
      </c>
    </row>
    <row r="533" spans="1:68" ht="26.25">
      <c r="A533" s="121">
        <v>4</v>
      </c>
      <c r="B533" s="122" t="s">
        <v>913</v>
      </c>
      <c r="C533" s="123" t="s">
        <v>915</v>
      </c>
      <c r="D533" s="123">
        <v>4.0999999999999996</v>
      </c>
      <c r="E533" s="124" t="s">
        <v>1073</v>
      </c>
      <c r="F533" s="122"/>
      <c r="G533" s="312" t="s">
        <v>1393</v>
      </c>
      <c r="H533" s="122"/>
      <c r="I533" s="122" t="s">
        <v>1393</v>
      </c>
      <c r="J533" s="149" t="s">
        <v>1635</v>
      </c>
      <c r="K533" s="150" t="s">
        <v>1395</v>
      </c>
      <c r="L533" s="243">
        <v>4313010199.1190004</v>
      </c>
      <c r="M533" s="126" t="s">
        <v>1641</v>
      </c>
      <c r="N533" s="261">
        <f t="shared" si="8"/>
        <v>40875</v>
      </c>
      <c r="P533">
        <v>1858867.08</v>
      </c>
      <c r="Q533">
        <v>6339249.7199999997</v>
      </c>
      <c r="R533">
        <v>6642617.3799999999</v>
      </c>
      <c r="S533">
        <v>7971827.8799999999</v>
      </c>
      <c r="T533">
        <v>7355985.4199999999</v>
      </c>
      <c r="U533">
        <v>5141236.25</v>
      </c>
      <c r="V533">
        <v>4059846</v>
      </c>
      <c r="W533">
        <v>4380309</v>
      </c>
      <c r="X533">
        <v>3627522.79</v>
      </c>
      <c r="Y533">
        <v>3469317.12</v>
      </c>
      <c r="Z533">
        <v>2535435.2200000002</v>
      </c>
      <c r="AA533">
        <v>40875</v>
      </c>
      <c r="AB533">
        <v>3732865.96</v>
      </c>
      <c r="AC533">
        <v>2679098.33</v>
      </c>
      <c r="AD533">
        <v>4600066.04</v>
      </c>
      <c r="AE533">
        <v>3868482</v>
      </c>
      <c r="AF533">
        <v>4390633</v>
      </c>
      <c r="AG533">
        <v>2776814.77</v>
      </c>
      <c r="AH533">
        <v>1322687.3600000001</v>
      </c>
      <c r="AI533">
        <v>3148674.6</v>
      </c>
      <c r="AJ533">
        <v>3569581.5</v>
      </c>
      <c r="AK533">
        <v>6151445.1200000001</v>
      </c>
      <c r="AL533">
        <v>6157474</v>
      </c>
      <c r="AM533">
        <v>8415321.8300000001</v>
      </c>
      <c r="AN533">
        <v>3235970</v>
      </c>
      <c r="AO533">
        <v>9014115</v>
      </c>
      <c r="AP533">
        <v>5932778</v>
      </c>
      <c r="AQ533">
        <v>5264922.8499999996</v>
      </c>
      <c r="AR533">
        <v>3836261.21</v>
      </c>
      <c r="AS533">
        <v>7936206</v>
      </c>
      <c r="AT533">
        <v>5507610.2800000003</v>
      </c>
      <c r="AU533">
        <v>4430240.9000000004</v>
      </c>
      <c r="AV533">
        <v>2600607</v>
      </c>
      <c r="AW533">
        <v>536360</v>
      </c>
      <c r="AX533">
        <v>3647084.8</v>
      </c>
      <c r="AY533">
        <v>2467954.7599999998</v>
      </c>
      <c r="AZ533">
        <v>7722840.8700000001</v>
      </c>
      <c r="BA533">
        <v>2670094.4</v>
      </c>
      <c r="BB533">
        <v>2780213.71</v>
      </c>
      <c r="BC533">
        <v>3150621.3</v>
      </c>
      <c r="BD533">
        <v>12133521.02</v>
      </c>
      <c r="BE533">
        <v>2874389.8</v>
      </c>
      <c r="BF533">
        <v>879545.08</v>
      </c>
      <c r="BG533">
        <v>3571828.88</v>
      </c>
      <c r="BH533">
        <v>2665153.0299999998</v>
      </c>
      <c r="BJ533">
        <v>10871658.189999999</v>
      </c>
      <c r="BK533">
        <v>3017290</v>
      </c>
      <c r="BL533">
        <v>5193575.5</v>
      </c>
      <c r="BM533">
        <v>1332580</v>
      </c>
      <c r="BN533">
        <v>4192447.5</v>
      </c>
      <c r="BO533">
        <v>5735141</v>
      </c>
      <c r="BP533">
        <v>3161957.6</v>
      </c>
    </row>
    <row r="534" spans="1:68" ht="26.25">
      <c r="A534" s="121">
        <v>4</v>
      </c>
      <c r="B534" s="122" t="s">
        <v>913</v>
      </c>
      <c r="C534" s="123" t="s">
        <v>915</v>
      </c>
      <c r="D534" s="123">
        <v>4.0999999999999996</v>
      </c>
      <c r="E534" s="124" t="s">
        <v>1073</v>
      </c>
      <c r="F534" s="122"/>
      <c r="G534" s="312" t="s">
        <v>1393</v>
      </c>
      <c r="H534" s="122"/>
      <c r="I534" s="122" t="s">
        <v>1393</v>
      </c>
      <c r="J534" s="149" t="s">
        <v>1635</v>
      </c>
      <c r="K534" s="150" t="s">
        <v>1395</v>
      </c>
      <c r="L534" s="243">
        <v>4313010199.1199999</v>
      </c>
      <c r="M534" s="126" t="s">
        <v>1642</v>
      </c>
      <c r="N534" s="261">
        <f t="shared" si="8"/>
        <v>0</v>
      </c>
      <c r="U534">
        <v>65000</v>
      </c>
      <c r="AI534">
        <v>1015000</v>
      </c>
      <c r="AR534">
        <v>0</v>
      </c>
      <c r="AW534">
        <v>6065805</v>
      </c>
      <c r="AZ534">
        <v>0</v>
      </c>
      <c r="BA534">
        <v>40000</v>
      </c>
      <c r="BF534">
        <v>0</v>
      </c>
      <c r="BI534">
        <v>240000</v>
      </c>
      <c r="BN534">
        <v>7035787.8700000001</v>
      </c>
    </row>
    <row r="535" spans="1:68" ht="26.25">
      <c r="A535" s="121">
        <v>4</v>
      </c>
      <c r="B535" s="122" t="s">
        <v>913</v>
      </c>
      <c r="C535" s="123" t="s">
        <v>915</v>
      </c>
      <c r="D535" s="123">
        <v>4.0999999999999996</v>
      </c>
      <c r="E535" s="124" t="s">
        <v>1073</v>
      </c>
      <c r="F535" s="122"/>
      <c r="G535" s="312" t="s">
        <v>1393</v>
      </c>
      <c r="H535" s="122"/>
      <c r="I535" s="122" t="s">
        <v>1393</v>
      </c>
      <c r="J535" s="149" t="s">
        <v>1635</v>
      </c>
      <c r="K535" s="150" t="s">
        <v>1395</v>
      </c>
      <c r="L535" s="243">
        <v>4313010199.1210003</v>
      </c>
      <c r="M535" s="126" t="s">
        <v>1643</v>
      </c>
      <c r="N535" s="261">
        <f t="shared" si="8"/>
        <v>0</v>
      </c>
      <c r="AC535">
        <v>109965.42</v>
      </c>
      <c r="BH535">
        <v>100000</v>
      </c>
      <c r="BL535">
        <v>1010751.03</v>
      </c>
      <c r="BM535">
        <v>275910</v>
      </c>
      <c r="BO535">
        <v>3797333.3</v>
      </c>
    </row>
    <row r="536" spans="1:68" ht="26.25">
      <c r="A536" s="121">
        <v>4</v>
      </c>
      <c r="B536" s="122" t="s">
        <v>913</v>
      </c>
      <c r="C536" s="123" t="s">
        <v>915</v>
      </c>
      <c r="D536" s="123">
        <v>4.0999999999999996</v>
      </c>
      <c r="E536" s="124" t="s">
        <v>1073</v>
      </c>
      <c r="F536" s="122"/>
      <c r="G536" s="312" t="s">
        <v>1393</v>
      </c>
      <c r="H536" s="122"/>
      <c r="I536" s="122" t="s">
        <v>1393</v>
      </c>
      <c r="J536" s="149" t="s">
        <v>1635</v>
      </c>
      <c r="K536" s="150" t="s">
        <v>1395</v>
      </c>
      <c r="L536" s="243">
        <v>4313010199.1219997</v>
      </c>
      <c r="M536" s="126" t="s">
        <v>1644</v>
      </c>
      <c r="N536" s="261">
        <f t="shared" si="8"/>
        <v>0</v>
      </c>
      <c r="O536">
        <v>30845375</v>
      </c>
      <c r="P536">
        <v>322239.25</v>
      </c>
      <c r="Q536">
        <v>686489</v>
      </c>
      <c r="R536">
        <v>616432</v>
      </c>
      <c r="S536">
        <v>3502905.33</v>
      </c>
      <c r="T536">
        <v>2311475.75</v>
      </c>
      <c r="U536">
        <v>243369</v>
      </c>
      <c r="V536">
        <v>977518</v>
      </c>
      <c r="W536">
        <v>525055</v>
      </c>
      <c r="X536">
        <v>249569.75</v>
      </c>
      <c r="Y536">
        <v>523605.5</v>
      </c>
      <c r="Z536">
        <v>393610</v>
      </c>
      <c r="AB536">
        <v>447531</v>
      </c>
      <c r="AC536">
        <v>548343</v>
      </c>
      <c r="AD536">
        <v>32550</v>
      </c>
      <c r="AE536">
        <v>1020939</v>
      </c>
      <c r="AF536">
        <v>725083.71</v>
      </c>
      <c r="AG536">
        <v>781105.33</v>
      </c>
      <c r="AH536">
        <v>58249</v>
      </c>
      <c r="AI536">
        <v>5503750</v>
      </c>
      <c r="AJ536">
        <v>1626321.5</v>
      </c>
      <c r="AK536">
        <v>4134187.5</v>
      </c>
      <c r="AL536">
        <v>4251160.9000000004</v>
      </c>
      <c r="AM536">
        <v>3487301.5</v>
      </c>
      <c r="AN536">
        <v>2537902</v>
      </c>
      <c r="AO536">
        <v>7188205</v>
      </c>
      <c r="AP536">
        <v>4577270.71</v>
      </c>
      <c r="AQ536">
        <v>7278173</v>
      </c>
      <c r="AR536">
        <v>715934.94</v>
      </c>
      <c r="AS536">
        <v>7203684</v>
      </c>
      <c r="AT536">
        <v>2007012</v>
      </c>
      <c r="AU536">
        <v>1129609</v>
      </c>
      <c r="AV536">
        <v>1130884</v>
      </c>
      <c r="AW536">
        <v>1267875</v>
      </c>
      <c r="AX536">
        <v>3055167</v>
      </c>
      <c r="AY536">
        <v>594901.75</v>
      </c>
      <c r="AZ536">
        <v>513048.72</v>
      </c>
      <c r="BA536">
        <v>1607736.25</v>
      </c>
      <c r="BB536">
        <v>1059967.25</v>
      </c>
      <c r="BC536">
        <v>512008.5</v>
      </c>
      <c r="BD536">
        <v>1494240</v>
      </c>
      <c r="BE536">
        <v>4174293.5</v>
      </c>
      <c r="BF536">
        <v>2211053.9</v>
      </c>
      <c r="BG536">
        <v>56644.75</v>
      </c>
      <c r="BH536">
        <v>37230</v>
      </c>
      <c r="BI536">
        <v>10623123.84</v>
      </c>
      <c r="BJ536">
        <v>789015.5</v>
      </c>
      <c r="BK536">
        <v>3460514.33</v>
      </c>
      <c r="BL536">
        <v>7580233.5</v>
      </c>
      <c r="BM536">
        <v>133370</v>
      </c>
      <c r="BN536">
        <v>6726367.5</v>
      </c>
      <c r="BO536">
        <v>1775257</v>
      </c>
      <c r="BP536">
        <v>6158182.5</v>
      </c>
    </row>
    <row r="537" spans="1:68" ht="26.25">
      <c r="A537" s="121">
        <v>4</v>
      </c>
      <c r="B537" s="122" t="s">
        <v>913</v>
      </c>
      <c r="C537" s="123" t="s">
        <v>915</v>
      </c>
      <c r="D537" s="123">
        <v>4.0999999999999996</v>
      </c>
      <c r="E537" s="124" t="s">
        <v>1073</v>
      </c>
      <c r="F537" s="122" t="s">
        <v>1398</v>
      </c>
      <c r="G537" s="312" t="s">
        <v>1393</v>
      </c>
      <c r="H537" s="122"/>
      <c r="I537" s="122" t="s">
        <v>1393</v>
      </c>
      <c r="J537" s="149" t="s">
        <v>1394</v>
      </c>
      <c r="K537" s="150" t="s">
        <v>1395</v>
      </c>
      <c r="L537" s="243">
        <v>4313010199.2019997</v>
      </c>
      <c r="M537" s="126" t="s">
        <v>1645</v>
      </c>
      <c r="N537" s="261">
        <f t="shared" si="8"/>
        <v>732270</v>
      </c>
      <c r="O537">
        <v>1204890</v>
      </c>
      <c r="P537">
        <v>110955</v>
      </c>
      <c r="Q537">
        <v>261110</v>
      </c>
      <c r="R537">
        <v>374530</v>
      </c>
      <c r="S537">
        <v>560546</v>
      </c>
      <c r="T537">
        <v>397410</v>
      </c>
      <c r="U537">
        <v>314806</v>
      </c>
      <c r="V537">
        <v>180420</v>
      </c>
      <c r="W537">
        <v>155709</v>
      </c>
      <c r="X537">
        <v>182850</v>
      </c>
      <c r="Y537">
        <v>230720</v>
      </c>
      <c r="Z537">
        <v>186468</v>
      </c>
      <c r="AA537">
        <v>732270</v>
      </c>
      <c r="AB537">
        <v>146850</v>
      </c>
      <c r="AC537">
        <v>203150</v>
      </c>
      <c r="AD537">
        <v>161020</v>
      </c>
      <c r="AE537">
        <v>232062.5</v>
      </c>
      <c r="AF537">
        <v>236014</v>
      </c>
      <c r="AG537">
        <v>102950</v>
      </c>
      <c r="AH537">
        <v>68192</v>
      </c>
      <c r="AI537">
        <v>2035779</v>
      </c>
      <c r="AJ537">
        <v>268350</v>
      </c>
      <c r="AK537">
        <v>312370</v>
      </c>
      <c r="AL537">
        <v>939273</v>
      </c>
      <c r="AM537">
        <v>578560</v>
      </c>
      <c r="AO537">
        <v>623084</v>
      </c>
      <c r="AP537">
        <v>401880</v>
      </c>
      <c r="AQ537">
        <v>432330</v>
      </c>
      <c r="AR537">
        <v>255600</v>
      </c>
      <c r="AS537">
        <v>475359</v>
      </c>
      <c r="AT537">
        <v>371970</v>
      </c>
      <c r="AU537">
        <v>225550</v>
      </c>
      <c r="AV537">
        <v>133710</v>
      </c>
      <c r="AW537">
        <v>70950</v>
      </c>
      <c r="AX537">
        <v>141290</v>
      </c>
      <c r="AY537">
        <v>132390</v>
      </c>
      <c r="AZ537">
        <v>398980</v>
      </c>
      <c r="BA537">
        <v>271260</v>
      </c>
      <c r="BD537">
        <v>365710</v>
      </c>
      <c r="BE537">
        <v>233050</v>
      </c>
      <c r="BG537">
        <v>143600</v>
      </c>
      <c r="BH537">
        <v>98034</v>
      </c>
      <c r="BI537">
        <v>724505.62</v>
      </c>
      <c r="BK537">
        <v>170440</v>
      </c>
      <c r="BL537">
        <v>374160</v>
      </c>
      <c r="BM537">
        <v>45750</v>
      </c>
      <c r="BN537">
        <v>602695</v>
      </c>
      <c r="BO537">
        <v>323410</v>
      </c>
      <c r="BP537">
        <v>259802.75</v>
      </c>
    </row>
    <row r="538" spans="1:68" ht="26.25">
      <c r="A538" s="121">
        <v>5</v>
      </c>
      <c r="B538" s="122" t="s">
        <v>916</v>
      </c>
      <c r="C538" s="123" t="s">
        <v>917</v>
      </c>
      <c r="D538" s="123">
        <v>5.0999999999999996</v>
      </c>
      <c r="E538" s="124" t="s">
        <v>952</v>
      </c>
      <c r="F538" s="122"/>
      <c r="G538" s="312" t="s">
        <v>1646</v>
      </c>
      <c r="H538" s="122"/>
      <c r="I538" s="122" t="s">
        <v>1646</v>
      </c>
      <c r="J538" s="149"/>
      <c r="K538" s="150" t="s">
        <v>1647</v>
      </c>
      <c r="L538" s="243">
        <v>5101010101.1009998</v>
      </c>
      <c r="M538" s="126" t="s">
        <v>1648</v>
      </c>
      <c r="N538" s="261">
        <f t="shared" si="8"/>
        <v>206708864.46000001</v>
      </c>
      <c r="O538">
        <v>284934398.29000002</v>
      </c>
      <c r="P538">
        <v>19585370</v>
      </c>
      <c r="Q538">
        <v>28654212.579999998</v>
      </c>
      <c r="R538">
        <v>40842201.299999997</v>
      </c>
      <c r="S538">
        <v>61352752.310000002</v>
      </c>
      <c r="T538">
        <v>48622619.030000001</v>
      </c>
      <c r="U538">
        <v>48418572.460000001</v>
      </c>
      <c r="V538">
        <v>26494222.260000002</v>
      </c>
      <c r="W538">
        <v>25713279.68</v>
      </c>
      <c r="X538">
        <v>17750190.68</v>
      </c>
      <c r="Y538">
        <v>21312700</v>
      </c>
      <c r="Z538">
        <v>11430630</v>
      </c>
      <c r="AA538">
        <v>206708864.46000001</v>
      </c>
      <c r="AB538">
        <v>32845537.739999998</v>
      </c>
      <c r="AC538">
        <v>36738192.909999996</v>
      </c>
      <c r="AD538">
        <v>36783305.159999996</v>
      </c>
      <c r="AE538">
        <v>54501857.640000001</v>
      </c>
      <c r="AF538">
        <v>45547739.899999999</v>
      </c>
      <c r="AG538">
        <v>12983262.58</v>
      </c>
      <c r="AH538">
        <v>5941350</v>
      </c>
      <c r="AI538">
        <v>479391526.31999999</v>
      </c>
      <c r="AJ538">
        <v>28839242.899999999</v>
      </c>
      <c r="AK538">
        <v>46477376.579999998</v>
      </c>
      <c r="AL538">
        <v>41733337.82</v>
      </c>
      <c r="AM538">
        <v>63250746.890000001</v>
      </c>
      <c r="AN538">
        <v>29047240.34</v>
      </c>
      <c r="AO538">
        <v>67498904.189999998</v>
      </c>
      <c r="AP538">
        <v>42348887.420000002</v>
      </c>
      <c r="AQ538">
        <v>43232922.68</v>
      </c>
      <c r="AR538">
        <v>31354235.84</v>
      </c>
      <c r="AS538">
        <v>66403091.030000001</v>
      </c>
      <c r="AT538">
        <v>33482569.739999998</v>
      </c>
      <c r="AU538">
        <v>21165854</v>
      </c>
      <c r="AV538">
        <v>9647935</v>
      </c>
      <c r="AW538">
        <v>269062346.85000002</v>
      </c>
      <c r="AX538">
        <v>26686296.77</v>
      </c>
      <c r="AY538">
        <v>33225942.579999998</v>
      </c>
      <c r="AZ538">
        <v>57016640.100000001</v>
      </c>
      <c r="BA538">
        <v>35291731.810000002</v>
      </c>
      <c r="BB538">
        <v>29694642.260000002</v>
      </c>
      <c r="BC538">
        <v>30941891.190000001</v>
      </c>
      <c r="BD538">
        <v>72848150.980000004</v>
      </c>
      <c r="BE538">
        <v>26950732.579999998</v>
      </c>
      <c r="BF538">
        <v>10471242.58</v>
      </c>
      <c r="BG538">
        <v>8434060</v>
      </c>
      <c r="BH538">
        <v>9487964.5099999998</v>
      </c>
      <c r="BI538">
        <v>175947055</v>
      </c>
      <c r="BJ538">
        <v>52899150.960000001</v>
      </c>
      <c r="BK538">
        <v>34943881.409999996</v>
      </c>
      <c r="BL538">
        <v>50316778.600000001</v>
      </c>
      <c r="BM538">
        <v>16904860.670000002</v>
      </c>
      <c r="BN538">
        <v>39206272.100000001</v>
      </c>
      <c r="BO538">
        <v>31972414.879999999</v>
      </c>
      <c r="BP538">
        <v>24642557.100000001</v>
      </c>
    </row>
    <row r="539" spans="1:68" ht="26.25">
      <c r="A539" s="121">
        <v>5</v>
      </c>
      <c r="B539" s="122" t="s">
        <v>916</v>
      </c>
      <c r="C539" s="123" t="s">
        <v>917</v>
      </c>
      <c r="D539" s="123">
        <v>5.0999999999999996</v>
      </c>
      <c r="E539" s="124" t="s">
        <v>952</v>
      </c>
      <c r="F539" s="122"/>
      <c r="G539" s="312" t="s">
        <v>1646</v>
      </c>
      <c r="H539" s="122"/>
      <c r="I539" s="122" t="s">
        <v>1646</v>
      </c>
      <c r="J539" s="149"/>
      <c r="K539" s="150" t="s">
        <v>1647</v>
      </c>
      <c r="L539" s="243">
        <v>5101010101.1020002</v>
      </c>
      <c r="M539" s="126" t="s">
        <v>1649</v>
      </c>
      <c r="N539" s="261">
        <f t="shared" si="8"/>
        <v>22967651.609999999</v>
      </c>
      <c r="O539">
        <v>17524907.670000002</v>
      </c>
      <c r="P539">
        <v>212490</v>
      </c>
      <c r="Q539">
        <v>1590060</v>
      </c>
      <c r="R539">
        <v>485640</v>
      </c>
      <c r="S539">
        <v>1147800</v>
      </c>
      <c r="T539">
        <v>1305792.58</v>
      </c>
      <c r="U539">
        <v>433470</v>
      </c>
      <c r="V539">
        <v>2356740</v>
      </c>
      <c r="W539">
        <v>794370</v>
      </c>
      <c r="X539">
        <v>1420430.32</v>
      </c>
      <c r="Y539">
        <v>248520</v>
      </c>
      <c r="Z539">
        <v>733428</v>
      </c>
      <c r="AA539">
        <v>22967651.609999999</v>
      </c>
      <c r="AB539">
        <v>2095180</v>
      </c>
      <c r="AC539">
        <v>1738160</v>
      </c>
      <c r="AD539">
        <v>1183782</v>
      </c>
      <c r="AE539">
        <v>1712738.55</v>
      </c>
      <c r="AF539">
        <v>1721460</v>
      </c>
      <c r="AG539">
        <v>744300</v>
      </c>
      <c r="AH539">
        <v>385140</v>
      </c>
      <c r="AI539">
        <v>27265430.649999999</v>
      </c>
      <c r="AJ539">
        <v>1101720</v>
      </c>
      <c r="AK539">
        <v>1394295</v>
      </c>
      <c r="AL539">
        <v>1745450</v>
      </c>
      <c r="AM539">
        <v>2846520</v>
      </c>
      <c r="AN539">
        <v>2075280</v>
      </c>
      <c r="AO539">
        <v>4260271</v>
      </c>
      <c r="AP539">
        <v>1008914</v>
      </c>
      <c r="AQ539">
        <v>943119.67</v>
      </c>
      <c r="AR539">
        <v>2535291.7999999998</v>
      </c>
      <c r="AS539">
        <v>4092526.33</v>
      </c>
      <c r="AT539">
        <v>1624400</v>
      </c>
      <c r="AU539">
        <v>1630733.67</v>
      </c>
      <c r="AV539">
        <v>407640</v>
      </c>
      <c r="AW539">
        <v>20524758.289999999</v>
      </c>
      <c r="AX539">
        <v>876946.33</v>
      </c>
      <c r="AY539">
        <v>654150</v>
      </c>
      <c r="AZ539">
        <v>5400000</v>
      </c>
      <c r="BA539">
        <v>988069</v>
      </c>
      <c r="BB539">
        <v>2778158.39</v>
      </c>
      <c r="BC539">
        <v>2219390.4</v>
      </c>
      <c r="BD539">
        <v>2698816.19</v>
      </c>
      <c r="BE539">
        <v>962880</v>
      </c>
      <c r="BF539">
        <v>424920.97</v>
      </c>
      <c r="BG539">
        <v>516680</v>
      </c>
      <c r="BH539">
        <v>344580</v>
      </c>
      <c r="BI539">
        <v>29110565</v>
      </c>
      <c r="BJ539">
        <v>3000000</v>
      </c>
      <c r="BK539">
        <v>1671193.33</v>
      </c>
      <c r="BL539">
        <v>3272620</v>
      </c>
      <c r="BM539">
        <v>1397604.67</v>
      </c>
      <c r="BN539">
        <v>2033220</v>
      </c>
      <c r="BO539">
        <v>5117379.68</v>
      </c>
      <c r="BP539">
        <v>564200</v>
      </c>
    </row>
    <row r="540" spans="1:68" ht="26.25">
      <c r="A540" s="121">
        <v>5</v>
      </c>
      <c r="B540" s="122" t="s">
        <v>916</v>
      </c>
      <c r="C540" s="123" t="s">
        <v>917</v>
      </c>
      <c r="D540" s="123">
        <v>5.0999999999999996</v>
      </c>
      <c r="E540" s="124" t="s">
        <v>952</v>
      </c>
      <c r="F540" s="122"/>
      <c r="G540" s="312" t="s">
        <v>1646</v>
      </c>
      <c r="H540" s="122"/>
      <c r="I540" s="122" t="s">
        <v>1646</v>
      </c>
      <c r="J540" s="149"/>
      <c r="K540" s="150" t="s">
        <v>1647</v>
      </c>
      <c r="L540" s="243">
        <v>5101010103.1009998</v>
      </c>
      <c r="M540" s="126" t="s">
        <v>1650</v>
      </c>
      <c r="N540" s="261">
        <f t="shared" si="8"/>
        <v>110000</v>
      </c>
      <c r="O540">
        <v>406664.52</v>
      </c>
      <c r="AA540">
        <v>110000</v>
      </c>
      <c r="AI540">
        <v>323700</v>
      </c>
      <c r="AJ540">
        <v>395729.03</v>
      </c>
      <c r="AW540">
        <v>120000</v>
      </c>
      <c r="BH540">
        <v>109200</v>
      </c>
      <c r="BI540">
        <v>120000</v>
      </c>
    </row>
    <row r="541" spans="1:68" ht="26.25">
      <c r="A541" s="121">
        <v>5</v>
      </c>
      <c r="B541" s="122" t="s">
        <v>916</v>
      </c>
      <c r="C541" s="123" t="s">
        <v>917</v>
      </c>
      <c r="D541" s="123">
        <v>5.0999999999999996</v>
      </c>
      <c r="E541" s="124" t="s">
        <v>952</v>
      </c>
      <c r="F541" s="122"/>
      <c r="G541" s="312" t="s">
        <v>1646</v>
      </c>
      <c r="H541" s="122"/>
      <c r="I541" s="122" t="s">
        <v>1646</v>
      </c>
      <c r="J541" s="149"/>
      <c r="K541" s="150" t="s">
        <v>1647</v>
      </c>
      <c r="L541" s="243">
        <v>5101010103.1020002</v>
      </c>
      <c r="M541" s="126" t="s">
        <v>1651</v>
      </c>
      <c r="N541" s="261">
        <f t="shared" si="8"/>
        <v>11510506.439999999</v>
      </c>
      <c r="O541">
        <v>17028149.579999998</v>
      </c>
      <c r="P541">
        <v>990545.16</v>
      </c>
      <c r="Q541">
        <v>1480700</v>
      </c>
      <c r="R541">
        <v>1866832.26</v>
      </c>
      <c r="S541">
        <v>2707577.42</v>
      </c>
      <c r="T541">
        <v>1883439.57</v>
      </c>
      <c r="U541">
        <v>1697048.38</v>
      </c>
      <c r="V541">
        <v>1111953.76</v>
      </c>
      <c r="W541">
        <v>1117598.93</v>
      </c>
      <c r="X541">
        <v>876012.15</v>
      </c>
      <c r="Y541">
        <v>672700</v>
      </c>
      <c r="Z541">
        <v>67200</v>
      </c>
      <c r="AA541">
        <v>11510506.439999999</v>
      </c>
      <c r="AB541">
        <v>1654100</v>
      </c>
      <c r="AD541">
        <v>2457933.38</v>
      </c>
      <c r="AE541">
        <v>3156300</v>
      </c>
      <c r="AF541">
        <v>2416258.16</v>
      </c>
      <c r="AG541">
        <v>344400</v>
      </c>
      <c r="AH541">
        <v>213522.58</v>
      </c>
      <c r="AI541">
        <v>27691492.030000001</v>
      </c>
      <c r="AJ541">
        <v>1354929.03</v>
      </c>
      <c r="AK541">
        <v>2219429.0299999998</v>
      </c>
      <c r="AL541">
        <v>1588106.9</v>
      </c>
      <c r="AM541">
        <v>3010959.67</v>
      </c>
      <c r="AN541">
        <v>1571616.67</v>
      </c>
      <c r="AO541">
        <v>3023165.68</v>
      </c>
      <c r="AP541">
        <v>1949383.33</v>
      </c>
      <c r="AQ541">
        <v>1688406.45</v>
      </c>
      <c r="AR541">
        <v>1917925.3</v>
      </c>
      <c r="AS541">
        <v>3394777.96</v>
      </c>
      <c r="AT541">
        <v>1226512.8999999999</v>
      </c>
      <c r="AU541">
        <v>744100</v>
      </c>
      <c r="AV541">
        <v>61600</v>
      </c>
      <c r="AW541">
        <v>14399867.85</v>
      </c>
      <c r="AX541">
        <v>1264432.8999999999</v>
      </c>
      <c r="AY541">
        <v>1983600</v>
      </c>
      <c r="AZ541">
        <v>2881252.68</v>
      </c>
      <c r="BA541">
        <v>1959300</v>
      </c>
      <c r="BB541">
        <v>1209600</v>
      </c>
      <c r="BC541">
        <v>1388620.66</v>
      </c>
      <c r="BD541">
        <v>3519125.81</v>
      </c>
      <c r="BE541">
        <v>1446700</v>
      </c>
      <c r="BF541">
        <v>319200</v>
      </c>
      <c r="BG541">
        <v>359912.9</v>
      </c>
      <c r="BH541">
        <v>67200</v>
      </c>
      <c r="BI541">
        <v>11062359.68</v>
      </c>
      <c r="BK541">
        <v>1706276.34</v>
      </c>
      <c r="BL541">
        <v>2180488.0499999998</v>
      </c>
      <c r="BM541">
        <v>792600</v>
      </c>
      <c r="BN541">
        <v>1304366.67</v>
      </c>
      <c r="BO541">
        <v>1047617.74</v>
      </c>
      <c r="BP541">
        <v>201600</v>
      </c>
    </row>
    <row r="542" spans="1:68" ht="26.25">
      <c r="A542" s="121">
        <v>5</v>
      </c>
      <c r="B542" s="122" t="s">
        <v>916</v>
      </c>
      <c r="C542" s="123" t="s">
        <v>917</v>
      </c>
      <c r="D542" s="123">
        <v>5.0999999999999996</v>
      </c>
      <c r="E542" s="124" t="s">
        <v>952</v>
      </c>
      <c r="F542" s="122"/>
      <c r="G542" s="312" t="s">
        <v>1646</v>
      </c>
      <c r="H542" s="122"/>
      <c r="I542" s="122" t="s">
        <v>1646</v>
      </c>
      <c r="J542" s="149"/>
      <c r="K542" s="150" t="s">
        <v>1647</v>
      </c>
      <c r="L542" s="243">
        <v>5101010103.1029997</v>
      </c>
      <c r="M542" s="126" t="s">
        <v>1652</v>
      </c>
      <c r="N542" s="261">
        <f t="shared" si="8"/>
        <v>1306800</v>
      </c>
      <c r="R542">
        <v>94956.67</v>
      </c>
      <c r="S542">
        <v>118800</v>
      </c>
      <c r="U542">
        <v>336000</v>
      </c>
      <c r="AA542">
        <v>1306800</v>
      </c>
      <c r="AB542">
        <v>118800</v>
      </c>
      <c r="AC542">
        <v>1877400</v>
      </c>
      <c r="AG542">
        <v>174400</v>
      </c>
      <c r="AJ542">
        <v>118800</v>
      </c>
      <c r="AM542">
        <v>237600</v>
      </c>
      <c r="AP542">
        <v>118800</v>
      </c>
      <c r="AQ542">
        <v>118800</v>
      </c>
      <c r="AS542">
        <v>118800</v>
      </c>
      <c r="AT542">
        <v>372000</v>
      </c>
      <c r="AU542">
        <v>118800</v>
      </c>
      <c r="AW542">
        <v>1858403.23</v>
      </c>
      <c r="AY542">
        <v>118800</v>
      </c>
      <c r="AZ542">
        <v>237600</v>
      </c>
      <c r="BA542">
        <v>118800</v>
      </c>
      <c r="BD542">
        <v>237600</v>
      </c>
      <c r="BI542">
        <v>343153.44</v>
      </c>
      <c r="BM542">
        <v>217800</v>
      </c>
      <c r="BN542">
        <v>253200</v>
      </c>
      <c r="BO542">
        <v>658880.65</v>
      </c>
    </row>
    <row r="543" spans="1:68" ht="26.25">
      <c r="A543" s="121">
        <v>5</v>
      </c>
      <c r="B543" s="122" t="s">
        <v>916</v>
      </c>
      <c r="C543" s="123" t="s">
        <v>917</v>
      </c>
      <c r="D543" s="123">
        <v>5.0999999999999996</v>
      </c>
      <c r="E543" s="124" t="s">
        <v>952</v>
      </c>
      <c r="F543" s="122" t="s">
        <v>1653</v>
      </c>
      <c r="G543" s="312" t="s">
        <v>1654</v>
      </c>
      <c r="H543" s="122"/>
      <c r="I543" s="122" t="s">
        <v>1654</v>
      </c>
      <c r="J543" s="149" t="s">
        <v>1655</v>
      </c>
      <c r="K543" s="150" t="s">
        <v>1656</v>
      </c>
      <c r="L543" s="243">
        <v>5101010108.1009998</v>
      </c>
      <c r="M543" s="126" t="s">
        <v>1657</v>
      </c>
      <c r="N543" s="261">
        <f t="shared" si="8"/>
        <v>43600</v>
      </c>
      <c r="O543">
        <v>2757890</v>
      </c>
      <c r="Q543">
        <v>197245</v>
      </c>
      <c r="W543">
        <v>145720</v>
      </c>
      <c r="AA543">
        <v>43600</v>
      </c>
      <c r="AM543">
        <v>216307.5</v>
      </c>
    </row>
    <row r="544" spans="1:68" ht="26.25">
      <c r="A544" s="121">
        <v>5</v>
      </c>
      <c r="B544" s="122" t="s">
        <v>916</v>
      </c>
      <c r="C544" s="123" t="s">
        <v>917</v>
      </c>
      <c r="D544" s="123">
        <v>5.0999999999999996</v>
      </c>
      <c r="E544" s="124" t="s">
        <v>952</v>
      </c>
      <c r="F544" s="122"/>
      <c r="G544" s="312" t="s">
        <v>1646</v>
      </c>
      <c r="H544" s="122"/>
      <c r="I544" s="122" t="s">
        <v>1646</v>
      </c>
      <c r="J544" s="149"/>
      <c r="K544" s="150" t="s">
        <v>1647</v>
      </c>
      <c r="L544" s="243">
        <v>5101010109.1009998</v>
      </c>
      <c r="M544" s="126" t="s">
        <v>1658</v>
      </c>
      <c r="N544" s="261">
        <f t="shared" si="8"/>
        <v>201802.27</v>
      </c>
      <c r="O544">
        <v>4483519.63</v>
      </c>
      <c r="P544">
        <v>26875.02</v>
      </c>
      <c r="R544">
        <v>5844</v>
      </c>
      <c r="S544">
        <v>51442.14</v>
      </c>
      <c r="U544">
        <v>3904.23</v>
      </c>
      <c r="AA544">
        <v>201802.27</v>
      </c>
      <c r="AB544">
        <v>60912.31</v>
      </c>
      <c r="AF544">
        <v>25675.83</v>
      </c>
      <c r="AH544">
        <v>67200</v>
      </c>
      <c r="AI544">
        <v>8743214.8100000005</v>
      </c>
      <c r="AK544">
        <v>1570.44</v>
      </c>
      <c r="AL544">
        <v>2979</v>
      </c>
      <c r="AM544">
        <v>49129.26</v>
      </c>
      <c r="AR544">
        <v>6741.93</v>
      </c>
      <c r="AS544">
        <v>23941.08</v>
      </c>
      <c r="AT544">
        <v>7883.27</v>
      </c>
      <c r="AU544">
        <v>27349.26</v>
      </c>
      <c r="AW544">
        <v>671501.18</v>
      </c>
      <c r="AX544">
        <v>13951.95</v>
      </c>
      <c r="AY544">
        <v>1499.7</v>
      </c>
      <c r="AZ544">
        <v>3165</v>
      </c>
      <c r="BD544">
        <v>18384.66</v>
      </c>
      <c r="BG544">
        <v>21205</v>
      </c>
      <c r="BI544">
        <v>984537.16</v>
      </c>
      <c r="BK544">
        <v>14059.05</v>
      </c>
      <c r="BM544">
        <v>33083.51</v>
      </c>
    </row>
    <row r="545" spans="1:68" ht="26.25">
      <c r="A545" s="121">
        <v>5</v>
      </c>
      <c r="B545" s="122" t="s">
        <v>916</v>
      </c>
      <c r="C545" s="123" t="s">
        <v>917</v>
      </c>
      <c r="D545" s="123">
        <v>5.0999999999999996</v>
      </c>
      <c r="E545" s="124" t="s">
        <v>952</v>
      </c>
      <c r="F545" s="122"/>
      <c r="G545" s="312" t="s">
        <v>1646</v>
      </c>
      <c r="H545" s="122"/>
      <c r="I545" s="122" t="s">
        <v>1646</v>
      </c>
      <c r="J545" s="149"/>
      <c r="K545" s="150" t="s">
        <v>1647</v>
      </c>
      <c r="L545" s="243">
        <v>5101010109.1020002</v>
      </c>
      <c r="M545" s="126" t="s">
        <v>1659</v>
      </c>
      <c r="N545" s="261">
        <f t="shared" si="8"/>
        <v>22422.49</v>
      </c>
      <c r="O545">
        <v>922979.33</v>
      </c>
      <c r="AA545">
        <v>22422.49</v>
      </c>
      <c r="AI545">
        <v>419667.58</v>
      </c>
      <c r="AP545">
        <v>11526</v>
      </c>
      <c r="AW545">
        <v>804.45</v>
      </c>
      <c r="AX545">
        <v>1680.8</v>
      </c>
      <c r="BG545">
        <v>870</v>
      </c>
      <c r="BO545">
        <v>20333.88</v>
      </c>
    </row>
    <row r="546" spans="1:68" ht="26.25">
      <c r="A546" s="121">
        <v>5</v>
      </c>
      <c r="B546" s="122" t="s">
        <v>916</v>
      </c>
      <c r="C546" s="123" t="s">
        <v>917</v>
      </c>
      <c r="D546" s="123">
        <v>5.0999999999999996</v>
      </c>
      <c r="E546" s="124" t="s">
        <v>952</v>
      </c>
      <c r="F546" s="122"/>
      <c r="G546" s="312" t="s">
        <v>1646</v>
      </c>
      <c r="H546" s="122"/>
      <c r="I546" s="122" t="s">
        <v>1646</v>
      </c>
      <c r="J546" s="149"/>
      <c r="K546" s="150" t="s">
        <v>1647</v>
      </c>
      <c r="L546" s="243">
        <v>5101010109.1029997</v>
      </c>
      <c r="M546" s="126" t="s">
        <v>1660</v>
      </c>
      <c r="N546" s="261">
        <f t="shared" si="8"/>
        <v>54457.919999999998</v>
      </c>
      <c r="O546">
        <v>11294.8</v>
      </c>
      <c r="S546">
        <v>2521.1999999999998</v>
      </c>
      <c r="T546">
        <v>9244.4</v>
      </c>
      <c r="W546">
        <v>6723.2</v>
      </c>
      <c r="AA546">
        <v>54457.919999999998</v>
      </c>
      <c r="AI546">
        <v>128852.8</v>
      </c>
      <c r="AJ546">
        <v>7563.6</v>
      </c>
      <c r="AL546">
        <v>9241.2000000000007</v>
      </c>
      <c r="AN546">
        <v>4622.2</v>
      </c>
      <c r="AP546">
        <v>4620.6000000000004</v>
      </c>
      <c r="AS546">
        <v>8219.7000000000007</v>
      </c>
      <c r="AT546">
        <v>9755.61</v>
      </c>
      <c r="AW546">
        <v>61608</v>
      </c>
      <c r="AX546">
        <v>7563.2</v>
      </c>
      <c r="BA546">
        <v>26052.400000000001</v>
      </c>
      <c r="BD546">
        <v>10084.799999999999</v>
      </c>
    </row>
    <row r="547" spans="1:68" ht="26.25">
      <c r="A547" s="121">
        <v>5</v>
      </c>
      <c r="B547" s="122" t="s">
        <v>916</v>
      </c>
      <c r="C547" s="123" t="s">
        <v>917</v>
      </c>
      <c r="D547" s="123">
        <v>5.0999999999999996</v>
      </c>
      <c r="E547" s="124" t="s">
        <v>952</v>
      </c>
      <c r="F547" s="122"/>
      <c r="G547" s="312" t="s">
        <v>1646</v>
      </c>
      <c r="H547" s="122"/>
      <c r="I547" s="122" t="s">
        <v>1646</v>
      </c>
      <c r="J547" s="149"/>
      <c r="K547" s="150" t="s">
        <v>1647</v>
      </c>
      <c r="L547" s="243">
        <v>5101010109.1040001</v>
      </c>
      <c r="M547" s="167" t="s">
        <v>1661</v>
      </c>
      <c r="N547" s="261">
        <f t="shared" si="8"/>
        <v>6050.88</v>
      </c>
      <c r="O547">
        <v>14888.6</v>
      </c>
      <c r="P547">
        <v>10084.799999999999</v>
      </c>
      <c r="R547">
        <v>10084.799999999999</v>
      </c>
      <c r="S547">
        <v>7563.6</v>
      </c>
      <c r="W547">
        <v>8404</v>
      </c>
      <c r="AA547">
        <v>6050.88</v>
      </c>
      <c r="AI547">
        <v>106999.2</v>
      </c>
      <c r="AT547">
        <v>44992.82</v>
      </c>
      <c r="AW547">
        <v>12321.6</v>
      </c>
      <c r="BA547">
        <v>4650.3999999999996</v>
      </c>
      <c r="BD547">
        <v>51996.61</v>
      </c>
      <c r="BM547">
        <v>18482.400000000001</v>
      </c>
    </row>
    <row r="548" spans="1:68" ht="26.25">
      <c r="A548" s="121">
        <v>5</v>
      </c>
      <c r="B548" s="122" t="s">
        <v>916</v>
      </c>
      <c r="C548" s="123" t="s">
        <v>917</v>
      </c>
      <c r="D548" s="123">
        <v>5.0999999999999996</v>
      </c>
      <c r="E548" s="124" t="s">
        <v>952</v>
      </c>
      <c r="F548" s="122"/>
      <c r="G548" s="312" t="s">
        <v>1646</v>
      </c>
      <c r="H548" s="122"/>
      <c r="I548" s="122" t="s">
        <v>1646</v>
      </c>
      <c r="J548" s="149"/>
      <c r="K548" s="150" t="s">
        <v>1647</v>
      </c>
      <c r="L548" s="243">
        <v>5101010113.1009998</v>
      </c>
      <c r="M548" s="126" t="s">
        <v>1662</v>
      </c>
      <c r="N548" s="261">
        <f t="shared" si="8"/>
        <v>11485773</v>
      </c>
      <c r="O548">
        <v>8862569</v>
      </c>
      <c r="P548">
        <v>315180</v>
      </c>
      <c r="Q548">
        <v>1188180</v>
      </c>
      <c r="R548">
        <v>2108640</v>
      </c>
      <c r="S548">
        <v>3118340</v>
      </c>
      <c r="T548">
        <v>1461480</v>
      </c>
      <c r="U548">
        <v>2559540</v>
      </c>
      <c r="V548">
        <v>1472700</v>
      </c>
      <c r="W548">
        <v>697280</v>
      </c>
      <c r="X548">
        <v>1145040</v>
      </c>
      <c r="AA548">
        <v>11485773</v>
      </c>
      <c r="AC548">
        <v>808928</v>
      </c>
      <c r="AD548">
        <v>1211280</v>
      </c>
      <c r="AE548">
        <v>1043803.07</v>
      </c>
      <c r="AI548">
        <v>22010473.890000001</v>
      </c>
      <c r="AJ548">
        <v>969600</v>
      </c>
      <c r="AK548">
        <v>1874460</v>
      </c>
      <c r="AL548">
        <v>3065220</v>
      </c>
      <c r="AM548">
        <v>1367120</v>
      </c>
      <c r="AN548">
        <v>534600</v>
      </c>
      <c r="AO548">
        <v>4375760</v>
      </c>
      <c r="AP548">
        <v>865930</v>
      </c>
      <c r="AQ548">
        <v>3026090</v>
      </c>
      <c r="AR548">
        <v>1805160</v>
      </c>
      <c r="AS548">
        <v>1761240</v>
      </c>
      <c r="AT548">
        <v>2575980</v>
      </c>
      <c r="AU548">
        <v>1177620</v>
      </c>
      <c r="AW548">
        <v>4553360</v>
      </c>
      <c r="AX548">
        <v>887940</v>
      </c>
      <c r="AY548">
        <v>2435880</v>
      </c>
      <c r="AZ548">
        <v>2933610</v>
      </c>
      <c r="BA548">
        <v>1653480</v>
      </c>
      <c r="BB548">
        <v>1272300</v>
      </c>
      <c r="BC548">
        <v>1990801.6</v>
      </c>
      <c r="BD548">
        <v>2186454.5299999998</v>
      </c>
      <c r="BE548">
        <v>521460</v>
      </c>
      <c r="BI548">
        <v>5678150</v>
      </c>
      <c r="BJ548">
        <v>1480680</v>
      </c>
      <c r="BK548">
        <v>307780.67</v>
      </c>
      <c r="BL548">
        <v>2546797.4</v>
      </c>
      <c r="BM548">
        <v>270860</v>
      </c>
      <c r="BN548">
        <v>2051700</v>
      </c>
      <c r="BO548">
        <v>1767460</v>
      </c>
      <c r="BP548">
        <v>1130010</v>
      </c>
    </row>
    <row r="549" spans="1:68" ht="26.25">
      <c r="A549" s="121">
        <v>5</v>
      </c>
      <c r="B549" s="122" t="s">
        <v>916</v>
      </c>
      <c r="C549" s="123" t="s">
        <v>917</v>
      </c>
      <c r="D549" s="123">
        <v>5.0999999999999996</v>
      </c>
      <c r="E549" s="124" t="s">
        <v>952</v>
      </c>
      <c r="F549" s="122"/>
      <c r="G549" s="312" t="s">
        <v>1646</v>
      </c>
      <c r="H549" s="122"/>
      <c r="I549" s="122" t="s">
        <v>1646</v>
      </c>
      <c r="J549" s="149"/>
      <c r="K549" s="150" t="s">
        <v>1647</v>
      </c>
      <c r="L549" s="243">
        <v>5101010113.1020002</v>
      </c>
      <c r="M549" s="126" t="s">
        <v>1663</v>
      </c>
      <c r="N549" s="261">
        <f t="shared" si="8"/>
        <v>1276197</v>
      </c>
      <c r="O549">
        <v>8658280.6600000001</v>
      </c>
      <c r="P549">
        <v>919200</v>
      </c>
      <c r="Q549">
        <v>1089000</v>
      </c>
      <c r="R549">
        <v>1487100</v>
      </c>
      <c r="S549">
        <v>1525760</v>
      </c>
      <c r="T549">
        <v>275640</v>
      </c>
      <c r="V549">
        <v>1794540</v>
      </c>
      <c r="W549">
        <v>682720</v>
      </c>
      <c r="X549">
        <v>1070410.8</v>
      </c>
      <c r="AA549">
        <v>1276197</v>
      </c>
      <c r="AB549">
        <v>1462143.7</v>
      </c>
      <c r="AC549">
        <v>1225432</v>
      </c>
      <c r="AD549">
        <v>6029.59</v>
      </c>
      <c r="AE549">
        <v>499463.2</v>
      </c>
      <c r="AF549">
        <v>1935960</v>
      </c>
      <c r="AI549">
        <v>10880340</v>
      </c>
      <c r="AJ549">
        <v>1102800</v>
      </c>
      <c r="AK549">
        <v>2100780</v>
      </c>
      <c r="AM549">
        <v>609580</v>
      </c>
      <c r="AN549">
        <v>352500</v>
      </c>
      <c r="AO549">
        <v>524800</v>
      </c>
      <c r="AP549">
        <v>726830</v>
      </c>
      <c r="AQ549">
        <v>290470</v>
      </c>
      <c r="AS549">
        <v>852000</v>
      </c>
      <c r="AT549">
        <v>504240</v>
      </c>
      <c r="AW549">
        <v>20177750</v>
      </c>
      <c r="AX549">
        <v>989330</v>
      </c>
      <c r="AY549">
        <v>725160</v>
      </c>
      <c r="AZ549">
        <v>1431375</v>
      </c>
      <c r="BA549">
        <v>1581300</v>
      </c>
      <c r="BB549">
        <v>1583820</v>
      </c>
      <c r="BC549">
        <v>1345310</v>
      </c>
      <c r="BD549">
        <v>3074539.68</v>
      </c>
      <c r="BE549">
        <v>849540</v>
      </c>
      <c r="BI549">
        <v>11479690</v>
      </c>
      <c r="BJ549">
        <v>542640</v>
      </c>
      <c r="BK549">
        <v>647220</v>
      </c>
      <c r="BM549">
        <v>880680</v>
      </c>
      <c r="BN549">
        <v>304760</v>
      </c>
      <c r="BO549">
        <v>468200</v>
      </c>
      <c r="BP549">
        <v>269440</v>
      </c>
    </row>
    <row r="550" spans="1:68" ht="26.25">
      <c r="A550" s="121">
        <v>5</v>
      </c>
      <c r="B550" s="122" t="s">
        <v>916</v>
      </c>
      <c r="C550" s="123" t="s">
        <v>917</v>
      </c>
      <c r="D550" s="123">
        <v>5.0999999999999996</v>
      </c>
      <c r="E550" s="124" t="s">
        <v>952</v>
      </c>
      <c r="F550" s="122" t="s">
        <v>1664</v>
      </c>
      <c r="G550" s="312" t="s">
        <v>1665</v>
      </c>
      <c r="H550" s="122"/>
      <c r="I550" s="122" t="s">
        <v>1665</v>
      </c>
      <c r="J550" s="149"/>
      <c r="K550" s="150" t="s">
        <v>1666</v>
      </c>
      <c r="L550" s="243">
        <v>5101010113.1029997</v>
      </c>
      <c r="M550" s="126" t="s">
        <v>1667</v>
      </c>
      <c r="N550" s="261">
        <f t="shared" si="8"/>
        <v>7525876.5</v>
      </c>
      <c r="O550">
        <v>19035392.850000001</v>
      </c>
      <c r="P550">
        <v>284640</v>
      </c>
      <c r="Q550">
        <v>101328</v>
      </c>
      <c r="R550">
        <v>595492</v>
      </c>
      <c r="S550">
        <v>1032400</v>
      </c>
      <c r="T550">
        <v>3904019.52</v>
      </c>
      <c r="U550">
        <v>383235.04</v>
      </c>
      <c r="V550">
        <v>1914337.26</v>
      </c>
      <c r="W550">
        <v>954457</v>
      </c>
      <c r="X550">
        <v>415220.9</v>
      </c>
      <c r="Y550">
        <v>1268258.08</v>
      </c>
      <c r="Z550">
        <v>743816</v>
      </c>
      <c r="AA550">
        <v>7525876.5</v>
      </c>
      <c r="AB550">
        <v>273404</v>
      </c>
      <c r="AC550">
        <v>225900</v>
      </c>
      <c r="AD550">
        <v>146724</v>
      </c>
      <c r="AE550">
        <v>5238410.05</v>
      </c>
      <c r="AF550">
        <v>1719401.13</v>
      </c>
      <c r="AG550">
        <v>163800</v>
      </c>
      <c r="AH550">
        <v>304590</v>
      </c>
      <c r="AI550">
        <v>47874837.590000004</v>
      </c>
      <c r="AJ550">
        <v>326649</v>
      </c>
      <c r="AK550">
        <v>3455085</v>
      </c>
      <c r="AL550">
        <v>4397596.26</v>
      </c>
      <c r="AM550">
        <v>4218283.45</v>
      </c>
      <c r="AN550">
        <v>1540623</v>
      </c>
      <c r="AO550">
        <v>5832271</v>
      </c>
      <c r="AP550">
        <v>3165629</v>
      </c>
      <c r="AQ550">
        <v>3978219.67</v>
      </c>
      <c r="AR550">
        <v>4260252.99</v>
      </c>
      <c r="AS550">
        <v>2858030</v>
      </c>
      <c r="AT550">
        <v>4628664.93</v>
      </c>
      <c r="AU550">
        <v>1017730</v>
      </c>
      <c r="AV550">
        <v>1160625.5</v>
      </c>
      <c r="AW550">
        <v>5968688.6299999999</v>
      </c>
      <c r="AX550">
        <v>1148454</v>
      </c>
      <c r="AY550">
        <v>854932.39</v>
      </c>
      <c r="AZ550">
        <v>592683.31999999995</v>
      </c>
      <c r="BA550">
        <v>243016.64</v>
      </c>
      <c r="BB550">
        <v>1064545.69</v>
      </c>
      <c r="BC550">
        <v>1094061.31</v>
      </c>
      <c r="BD550">
        <v>3770260.96</v>
      </c>
      <c r="BE550">
        <v>387053.55</v>
      </c>
      <c r="BF550">
        <v>68040</v>
      </c>
      <c r="BG550">
        <v>305543.86</v>
      </c>
      <c r="BH550">
        <v>659847</v>
      </c>
      <c r="BI550">
        <v>1985707</v>
      </c>
      <c r="BJ550">
        <v>159284</v>
      </c>
      <c r="BK550">
        <v>2396973</v>
      </c>
      <c r="BL550">
        <v>1597440</v>
      </c>
      <c r="BM550">
        <v>800723</v>
      </c>
      <c r="BN550">
        <v>135360</v>
      </c>
      <c r="BO550">
        <v>1793329.68</v>
      </c>
    </row>
    <row r="551" spans="1:68" ht="26.25">
      <c r="A551" s="121">
        <v>5</v>
      </c>
      <c r="B551" s="122" t="s">
        <v>916</v>
      </c>
      <c r="C551" s="123" t="s">
        <v>917</v>
      </c>
      <c r="D551" s="123">
        <v>5.0999999999999996</v>
      </c>
      <c r="E551" s="124" t="s">
        <v>952</v>
      </c>
      <c r="F551" s="122" t="s">
        <v>1664</v>
      </c>
      <c r="G551" s="312" t="s">
        <v>1665</v>
      </c>
      <c r="H551" s="122"/>
      <c r="I551" s="122" t="s">
        <v>1665</v>
      </c>
      <c r="J551" s="149"/>
      <c r="K551" s="150" t="s">
        <v>1666</v>
      </c>
      <c r="L551" s="243">
        <v>5101010113.1040001</v>
      </c>
      <c r="M551" s="126" t="s">
        <v>1668</v>
      </c>
      <c r="N551" s="261">
        <f t="shared" si="8"/>
        <v>836208.5</v>
      </c>
      <c r="O551">
        <v>2344972.9</v>
      </c>
      <c r="P551">
        <v>25800</v>
      </c>
      <c r="Q551">
        <v>18752.580000000002</v>
      </c>
      <c r="S551">
        <v>339020</v>
      </c>
      <c r="T551">
        <v>1315052.03</v>
      </c>
      <c r="V551">
        <v>170235</v>
      </c>
      <c r="W551">
        <v>275550</v>
      </c>
      <c r="X551">
        <v>34400</v>
      </c>
      <c r="Z551">
        <v>88485</v>
      </c>
      <c r="AA551">
        <v>836208.5</v>
      </c>
      <c r="AE551">
        <v>383636</v>
      </c>
      <c r="AF551">
        <v>1973972.17</v>
      </c>
      <c r="AI551">
        <v>10220921</v>
      </c>
      <c r="AJ551">
        <v>201881</v>
      </c>
      <c r="AK551">
        <v>1233745</v>
      </c>
      <c r="AL551">
        <v>1101584.01</v>
      </c>
      <c r="AM551">
        <v>1173612.55</v>
      </c>
      <c r="AN551">
        <v>107406.75</v>
      </c>
      <c r="AO551">
        <v>2133110.1</v>
      </c>
      <c r="AP551">
        <v>2072510</v>
      </c>
      <c r="AQ551">
        <v>454486.13</v>
      </c>
      <c r="AR551">
        <v>186122.5</v>
      </c>
      <c r="AS551">
        <v>1745327.5</v>
      </c>
      <c r="AT551">
        <v>227510</v>
      </c>
      <c r="AU551">
        <v>1112470</v>
      </c>
      <c r="AV551">
        <v>633320</v>
      </c>
      <c r="AW551">
        <v>472259.97</v>
      </c>
      <c r="AZ551">
        <v>636081.91</v>
      </c>
      <c r="BA551">
        <v>429017.59999999998</v>
      </c>
      <c r="BC551">
        <v>109975.33</v>
      </c>
      <c r="BD551">
        <v>1139129.71</v>
      </c>
      <c r="BE551">
        <v>93022.01</v>
      </c>
      <c r="BG551">
        <v>46939.77</v>
      </c>
      <c r="BI551">
        <v>3192150.16</v>
      </c>
      <c r="BK551">
        <v>609640</v>
      </c>
      <c r="BM551">
        <v>437861</v>
      </c>
      <c r="BN551">
        <v>152836.95000000001</v>
      </c>
      <c r="BO551">
        <v>627535</v>
      </c>
      <c r="BP551">
        <v>374380</v>
      </c>
    </row>
    <row r="552" spans="1:68" ht="26.25">
      <c r="A552" s="121">
        <v>5</v>
      </c>
      <c r="B552" s="122" t="s">
        <v>916</v>
      </c>
      <c r="C552" s="123" t="s">
        <v>917</v>
      </c>
      <c r="D552" s="123">
        <v>5.0999999999999996</v>
      </c>
      <c r="E552" s="124" t="s">
        <v>952</v>
      </c>
      <c r="F552" s="122" t="s">
        <v>1664</v>
      </c>
      <c r="G552" s="312" t="s">
        <v>1665</v>
      </c>
      <c r="H552" s="122"/>
      <c r="I552" s="122" t="s">
        <v>1665</v>
      </c>
      <c r="J552" s="149"/>
      <c r="K552" s="150" t="s">
        <v>1669</v>
      </c>
      <c r="L552" s="243">
        <v>5101010113.1049995</v>
      </c>
      <c r="M552" s="126" t="s">
        <v>1670</v>
      </c>
      <c r="N552" s="261">
        <f t="shared" si="8"/>
        <v>30198570.300000001</v>
      </c>
      <c r="O552">
        <v>37741843.689999998</v>
      </c>
      <c r="P552">
        <v>1090920</v>
      </c>
      <c r="Q552">
        <v>2277655.48</v>
      </c>
      <c r="R552">
        <v>4466095</v>
      </c>
      <c r="S552">
        <v>6723188.4800000004</v>
      </c>
      <c r="T552">
        <v>4733370</v>
      </c>
      <c r="U552">
        <v>5397005.7300000004</v>
      </c>
      <c r="V552">
        <v>3257777.1</v>
      </c>
      <c r="W552">
        <v>3688650</v>
      </c>
      <c r="X552">
        <v>2443154.71</v>
      </c>
      <c r="Y552">
        <v>2986224.52</v>
      </c>
      <c r="Z552">
        <v>1929668</v>
      </c>
      <c r="AA552">
        <v>30198570.300000001</v>
      </c>
      <c r="AB552">
        <v>2331632.88</v>
      </c>
      <c r="AC552">
        <v>3516734</v>
      </c>
      <c r="AD552">
        <v>161664</v>
      </c>
      <c r="AE552">
        <v>4766423.66</v>
      </c>
      <c r="AG552">
        <v>2391860.84</v>
      </c>
      <c r="AH552">
        <v>981240</v>
      </c>
      <c r="AI552">
        <v>43635004</v>
      </c>
      <c r="AJ552">
        <v>4679730</v>
      </c>
      <c r="AK552">
        <v>6485493</v>
      </c>
      <c r="AL552">
        <v>5942779.9699999997</v>
      </c>
      <c r="AM552">
        <v>10034742</v>
      </c>
      <c r="AN552">
        <v>5735421</v>
      </c>
      <c r="AO552">
        <v>9483678</v>
      </c>
      <c r="AP552">
        <v>4665292</v>
      </c>
      <c r="AQ552">
        <v>5870664.4500000002</v>
      </c>
      <c r="AR552">
        <v>5038061.4800000004</v>
      </c>
      <c r="AS552">
        <v>5650065</v>
      </c>
      <c r="AT552">
        <v>3647468.64</v>
      </c>
      <c r="AU552">
        <v>3458570</v>
      </c>
      <c r="AV552">
        <v>2242187.6</v>
      </c>
      <c r="AW552">
        <v>35494882.549999997</v>
      </c>
      <c r="AX552">
        <v>2334900.81</v>
      </c>
      <c r="AY552">
        <v>2256865.16</v>
      </c>
      <c r="AZ552">
        <v>247640</v>
      </c>
      <c r="BA552">
        <v>5704801.2800000003</v>
      </c>
      <c r="BB552">
        <v>3623112.58</v>
      </c>
      <c r="BC552">
        <v>2977225.16</v>
      </c>
      <c r="BD552">
        <v>7158367.0300000003</v>
      </c>
      <c r="BE552">
        <v>3775680</v>
      </c>
      <c r="BF552">
        <v>1166511.28</v>
      </c>
      <c r="BG552">
        <v>1855807.48</v>
      </c>
      <c r="BH552">
        <v>1048695</v>
      </c>
      <c r="BI552">
        <v>9901974.4900000002</v>
      </c>
      <c r="BJ552">
        <v>10117570.49</v>
      </c>
      <c r="BK552">
        <v>3737517.75</v>
      </c>
      <c r="BL552">
        <v>9975874.4000000004</v>
      </c>
      <c r="BM552">
        <v>1810074.3</v>
      </c>
      <c r="BN552">
        <v>7155630.6699999999</v>
      </c>
      <c r="BO552">
        <v>7120676.1100000003</v>
      </c>
      <c r="BP552">
        <v>1513820</v>
      </c>
    </row>
    <row r="553" spans="1:68" ht="26.25">
      <c r="A553" s="121">
        <v>5</v>
      </c>
      <c r="B553" s="122" t="s">
        <v>916</v>
      </c>
      <c r="C553" s="123" t="s">
        <v>917</v>
      </c>
      <c r="D553" s="123">
        <v>5.0999999999999996</v>
      </c>
      <c r="E553" s="124" t="s">
        <v>952</v>
      </c>
      <c r="F553" s="122" t="s">
        <v>1664</v>
      </c>
      <c r="G553" s="312" t="s">
        <v>1665</v>
      </c>
      <c r="H553" s="122"/>
      <c r="I553" s="122" t="s">
        <v>1665</v>
      </c>
      <c r="J553" s="149"/>
      <c r="K553" s="150" t="s">
        <v>1669</v>
      </c>
      <c r="L553" s="243">
        <v>5101010113.1059999</v>
      </c>
      <c r="M553" s="126" t="s">
        <v>1671</v>
      </c>
      <c r="N553" s="261">
        <f t="shared" si="8"/>
        <v>3355396.7</v>
      </c>
      <c r="O553">
        <v>11513838.470000001</v>
      </c>
      <c r="P553">
        <v>1349391.57</v>
      </c>
      <c r="Q553">
        <v>3510059.35</v>
      </c>
      <c r="R553">
        <v>1674790</v>
      </c>
      <c r="S553">
        <v>4394915.5199999996</v>
      </c>
      <c r="T553">
        <v>3111210</v>
      </c>
      <c r="U553">
        <v>1933046.23</v>
      </c>
      <c r="V553">
        <v>1937233.87</v>
      </c>
      <c r="W553">
        <v>2219430</v>
      </c>
      <c r="X553">
        <v>960324.19</v>
      </c>
      <c r="Y553">
        <v>2069110</v>
      </c>
      <c r="Z553">
        <v>1140890</v>
      </c>
      <c r="AA553">
        <v>3355396.7</v>
      </c>
      <c r="AB553">
        <v>650703.12</v>
      </c>
      <c r="AC553">
        <v>1975491.36</v>
      </c>
      <c r="AD553">
        <v>3574374.33</v>
      </c>
      <c r="AE553">
        <v>1947230</v>
      </c>
      <c r="AF553">
        <v>6285476</v>
      </c>
      <c r="AG553">
        <v>946690</v>
      </c>
      <c r="AH553">
        <v>568800</v>
      </c>
      <c r="AI553">
        <v>21840505</v>
      </c>
      <c r="AJ553">
        <v>1387667</v>
      </c>
      <c r="AK553">
        <v>1901499</v>
      </c>
      <c r="AL553">
        <v>947772</v>
      </c>
      <c r="AM553">
        <v>2308322</v>
      </c>
      <c r="AN553">
        <v>1520581</v>
      </c>
      <c r="AO553">
        <v>2306512</v>
      </c>
      <c r="AP553">
        <v>2369503</v>
      </c>
      <c r="AQ553">
        <v>994624.79</v>
      </c>
      <c r="AR553">
        <v>436790</v>
      </c>
      <c r="AS553">
        <v>7015325</v>
      </c>
      <c r="AT553">
        <v>1660860</v>
      </c>
      <c r="AU553">
        <v>3256762.06</v>
      </c>
      <c r="AV553">
        <v>1225496.3999999999</v>
      </c>
      <c r="AW553">
        <v>9679532.0700000003</v>
      </c>
      <c r="AX553">
        <v>1372680</v>
      </c>
      <c r="AY553">
        <v>2031030</v>
      </c>
      <c r="AZ553">
        <v>11401684.130000001</v>
      </c>
      <c r="BA553">
        <v>3322452.33</v>
      </c>
      <c r="BB553">
        <v>1277647.42</v>
      </c>
      <c r="BC553">
        <v>2264306</v>
      </c>
      <c r="BD553">
        <v>3314532</v>
      </c>
      <c r="BE553">
        <v>1368685.2</v>
      </c>
      <c r="BF553">
        <v>1050960</v>
      </c>
      <c r="BG553">
        <v>810414.52</v>
      </c>
      <c r="BH553">
        <v>822480</v>
      </c>
      <c r="BI553">
        <v>16518956.35</v>
      </c>
      <c r="BJ553">
        <v>502476</v>
      </c>
      <c r="BK553">
        <v>2888460</v>
      </c>
      <c r="BL553">
        <v>2927910</v>
      </c>
      <c r="BM553">
        <v>644220</v>
      </c>
      <c r="BN553">
        <v>3729014.1</v>
      </c>
      <c r="BO553">
        <v>2412089.0299999998</v>
      </c>
      <c r="BP553">
        <v>4068099.59</v>
      </c>
    </row>
    <row r="554" spans="1:68" ht="26.25">
      <c r="A554" s="121">
        <v>5</v>
      </c>
      <c r="B554" s="122" t="s">
        <v>916</v>
      </c>
      <c r="C554" s="123" t="s">
        <v>917</v>
      </c>
      <c r="D554" s="123">
        <v>5.0999999999999996</v>
      </c>
      <c r="E554" s="124" t="s">
        <v>952</v>
      </c>
      <c r="F554" s="122" t="s">
        <v>1664</v>
      </c>
      <c r="G554" s="312" t="s">
        <v>1665</v>
      </c>
      <c r="H554" s="122"/>
      <c r="I554" s="122" t="s">
        <v>1665</v>
      </c>
      <c r="J554" s="149"/>
      <c r="K554" s="150" t="s">
        <v>1672</v>
      </c>
      <c r="L554" s="243">
        <v>5101010113.1070004</v>
      </c>
      <c r="M554" s="126" t="s">
        <v>1673</v>
      </c>
      <c r="N554" s="261">
        <f t="shared" si="8"/>
        <v>0</v>
      </c>
      <c r="P554">
        <v>512449.89</v>
      </c>
      <c r="Q554">
        <v>1694452.62</v>
      </c>
      <c r="R554">
        <v>2010775.5</v>
      </c>
      <c r="S554">
        <v>2041784.28</v>
      </c>
      <c r="T554">
        <v>1056196.79</v>
      </c>
      <c r="U554">
        <v>2071045</v>
      </c>
      <c r="V554">
        <v>2015919.93</v>
      </c>
      <c r="W554">
        <v>837309</v>
      </c>
      <c r="X554">
        <v>2376592.12</v>
      </c>
      <c r="Y554">
        <v>1743065</v>
      </c>
      <c r="Z554">
        <v>952016.5</v>
      </c>
      <c r="AB554">
        <v>3395151</v>
      </c>
      <c r="AC554">
        <v>881525.43</v>
      </c>
      <c r="AD554">
        <v>743098.5</v>
      </c>
      <c r="AE554">
        <v>432744</v>
      </c>
      <c r="AF554">
        <v>582035</v>
      </c>
      <c r="AG554">
        <v>1725047</v>
      </c>
      <c r="AH554">
        <v>706830</v>
      </c>
      <c r="AJ554">
        <v>3598912</v>
      </c>
      <c r="AK554">
        <v>5000</v>
      </c>
      <c r="AL554">
        <v>96056</v>
      </c>
      <c r="AM554">
        <v>721750</v>
      </c>
      <c r="AN554">
        <v>908084.65</v>
      </c>
      <c r="AO554">
        <v>90960</v>
      </c>
      <c r="AP554">
        <v>434550</v>
      </c>
      <c r="AQ554">
        <v>107920</v>
      </c>
      <c r="AS554">
        <v>637860</v>
      </c>
      <c r="AT554">
        <v>417245</v>
      </c>
      <c r="AX554">
        <v>971047</v>
      </c>
      <c r="AY554">
        <v>506617.7</v>
      </c>
      <c r="AZ554">
        <v>1800296</v>
      </c>
      <c r="BA554">
        <v>737260.98</v>
      </c>
      <c r="BB554">
        <v>2702248</v>
      </c>
      <c r="BC554">
        <v>1298661.5</v>
      </c>
      <c r="BD554">
        <v>425729.78</v>
      </c>
      <c r="BE554">
        <v>270854.7</v>
      </c>
      <c r="BF554">
        <v>1417132.1</v>
      </c>
      <c r="BG554">
        <v>491180</v>
      </c>
      <c r="BH554">
        <v>494362.4</v>
      </c>
      <c r="BI554">
        <v>61013</v>
      </c>
      <c r="BJ554">
        <v>1463626</v>
      </c>
      <c r="BL554">
        <v>2819319.98</v>
      </c>
      <c r="BM554">
        <v>93747</v>
      </c>
      <c r="BN554">
        <v>1023720</v>
      </c>
      <c r="BO554">
        <v>36000</v>
      </c>
      <c r="BP554">
        <v>273360.63</v>
      </c>
    </row>
    <row r="555" spans="1:68" ht="26.25">
      <c r="A555" s="121">
        <v>5</v>
      </c>
      <c r="B555" s="122" t="s">
        <v>916</v>
      </c>
      <c r="C555" s="123" t="s">
        <v>917</v>
      </c>
      <c r="D555" s="123">
        <v>5.0999999999999996</v>
      </c>
      <c r="E555" s="124" t="s">
        <v>952</v>
      </c>
      <c r="F555" s="122" t="s">
        <v>1664</v>
      </c>
      <c r="G555" s="312" t="s">
        <v>1665</v>
      </c>
      <c r="H555" s="122"/>
      <c r="I555" s="122" t="s">
        <v>1665</v>
      </c>
      <c r="J555" s="149"/>
      <c r="K555" s="150" t="s">
        <v>1672</v>
      </c>
      <c r="L555" s="243">
        <v>5101010113.1079998</v>
      </c>
      <c r="M555" s="126" t="s">
        <v>1674</v>
      </c>
      <c r="N555" s="261">
        <f t="shared" si="8"/>
        <v>0</v>
      </c>
      <c r="P555">
        <v>936706.69</v>
      </c>
      <c r="Q555">
        <v>1837990.11</v>
      </c>
      <c r="R555">
        <v>1252051</v>
      </c>
      <c r="S555">
        <v>299177.09999999998</v>
      </c>
      <c r="T555">
        <v>830872.75</v>
      </c>
      <c r="U555">
        <v>1154813.5</v>
      </c>
      <c r="X555">
        <v>542729.01</v>
      </c>
      <c r="Y555">
        <v>1157630.25</v>
      </c>
      <c r="Z555">
        <v>705159.5</v>
      </c>
      <c r="AB555">
        <v>16600</v>
      </c>
      <c r="AC555">
        <v>250135.14</v>
      </c>
      <c r="AD555">
        <v>998756</v>
      </c>
      <c r="AF555">
        <v>325440</v>
      </c>
      <c r="AG555">
        <v>410860</v>
      </c>
      <c r="AH555">
        <v>498870</v>
      </c>
      <c r="AJ555">
        <v>1258040</v>
      </c>
      <c r="AK555">
        <v>15300</v>
      </c>
      <c r="AL555">
        <v>64500</v>
      </c>
      <c r="AM555">
        <v>4340</v>
      </c>
      <c r="AN555">
        <v>51977.87</v>
      </c>
      <c r="AO555">
        <v>319640</v>
      </c>
      <c r="AS555">
        <v>41100</v>
      </c>
      <c r="AT555">
        <v>8640</v>
      </c>
      <c r="AX555">
        <v>1051762</v>
      </c>
      <c r="AY555">
        <v>623276</v>
      </c>
      <c r="AZ555">
        <v>-310</v>
      </c>
      <c r="BA555">
        <v>170600.41</v>
      </c>
      <c r="BC555">
        <v>413742</v>
      </c>
      <c r="BD555">
        <v>1234906.25</v>
      </c>
      <c r="BE555">
        <v>202550.62</v>
      </c>
      <c r="BG555">
        <v>6552</v>
      </c>
      <c r="BJ555">
        <v>2342819</v>
      </c>
      <c r="BK555">
        <v>86400</v>
      </c>
      <c r="BM555">
        <v>173292</v>
      </c>
      <c r="BN555">
        <v>344255</v>
      </c>
      <c r="BO555">
        <v>34830</v>
      </c>
      <c r="BP555">
        <v>126036.4</v>
      </c>
    </row>
    <row r="556" spans="1:68" ht="26.25">
      <c r="A556" s="121">
        <v>5</v>
      </c>
      <c r="B556" s="122" t="s">
        <v>916</v>
      </c>
      <c r="C556" s="123" t="s">
        <v>917</v>
      </c>
      <c r="D556" s="123">
        <v>5.0999999999999996</v>
      </c>
      <c r="E556" s="124" t="s">
        <v>952</v>
      </c>
      <c r="F556" s="122"/>
      <c r="G556" s="312" t="s">
        <v>1646</v>
      </c>
      <c r="H556" s="122"/>
      <c r="I556" s="122" t="s">
        <v>1646</v>
      </c>
      <c r="J556" s="149"/>
      <c r="K556" s="150" t="s">
        <v>1647</v>
      </c>
      <c r="L556" s="243">
        <v>5101010115.1009998</v>
      </c>
      <c r="M556" s="126" t="s">
        <v>1675</v>
      </c>
      <c r="N556" s="261">
        <f t="shared" si="8"/>
        <v>0</v>
      </c>
      <c r="O556">
        <v>486000</v>
      </c>
      <c r="P556">
        <v>273000</v>
      </c>
      <c r="Q556">
        <v>273000</v>
      </c>
      <c r="T556">
        <v>295750</v>
      </c>
      <c r="V556">
        <v>354780</v>
      </c>
      <c r="W556">
        <v>22000</v>
      </c>
      <c r="X556">
        <v>22000</v>
      </c>
      <c r="Y556">
        <v>22750</v>
      </c>
      <c r="AB556">
        <v>267625</v>
      </c>
      <c r="AG556">
        <v>269025</v>
      </c>
      <c r="AI556">
        <v>4436706</v>
      </c>
      <c r="AM556">
        <v>22750</v>
      </c>
      <c r="AQ556">
        <v>294991.67</v>
      </c>
      <c r="AS556">
        <v>22750</v>
      </c>
      <c r="AU556">
        <v>22750</v>
      </c>
      <c r="AV556">
        <v>273000</v>
      </c>
      <c r="AW556">
        <v>1721822.58</v>
      </c>
      <c r="AX556">
        <v>356350</v>
      </c>
      <c r="AY556">
        <v>272855</v>
      </c>
      <c r="BD556">
        <v>22750</v>
      </c>
      <c r="BG556">
        <v>22750</v>
      </c>
      <c r="BI556">
        <v>2275690</v>
      </c>
      <c r="BK556">
        <v>9000</v>
      </c>
      <c r="BL556">
        <v>507000</v>
      </c>
      <c r="BM556">
        <v>195650</v>
      </c>
    </row>
    <row r="557" spans="1:68" ht="26.25">
      <c r="A557" s="121">
        <v>5</v>
      </c>
      <c r="B557" s="122" t="s">
        <v>916</v>
      </c>
      <c r="C557" s="123" t="s">
        <v>917</v>
      </c>
      <c r="D557" s="123">
        <v>5.0999999999999996</v>
      </c>
      <c r="E557" s="124" t="s">
        <v>952</v>
      </c>
      <c r="F557" s="122"/>
      <c r="G557" s="312" t="s">
        <v>1646</v>
      </c>
      <c r="H557" s="122"/>
      <c r="I557" s="122" t="s">
        <v>1646</v>
      </c>
      <c r="J557" s="149"/>
      <c r="K557" s="150" t="s">
        <v>1647</v>
      </c>
      <c r="L557" s="243">
        <v>5101010115.1020002</v>
      </c>
      <c r="M557" s="126" t="s">
        <v>1676</v>
      </c>
      <c r="N557" s="261">
        <f t="shared" si="8"/>
        <v>6948058</v>
      </c>
      <c r="O557">
        <v>7849475.9900000002</v>
      </c>
      <c r="P557">
        <v>587040</v>
      </c>
      <c r="Q557">
        <v>452160</v>
      </c>
      <c r="R557">
        <v>566160</v>
      </c>
      <c r="S557">
        <v>770040</v>
      </c>
      <c r="T557">
        <v>558960</v>
      </c>
      <c r="U557">
        <v>460035</v>
      </c>
      <c r="V557">
        <v>440740</v>
      </c>
      <c r="W557">
        <v>446910</v>
      </c>
      <c r="X557">
        <v>570549</v>
      </c>
      <c r="Y557">
        <v>598560</v>
      </c>
      <c r="Z557">
        <v>861670</v>
      </c>
      <c r="AA557">
        <v>6948058</v>
      </c>
      <c r="AB557">
        <v>217585</v>
      </c>
      <c r="AC557">
        <v>28352.33</v>
      </c>
      <c r="AD557">
        <v>354386</v>
      </c>
      <c r="AE557">
        <v>606240</v>
      </c>
      <c r="AF557">
        <v>629520</v>
      </c>
      <c r="AG557">
        <v>233025</v>
      </c>
      <c r="AI557">
        <v>11137750.039999999</v>
      </c>
      <c r="AJ557">
        <v>643560</v>
      </c>
      <c r="AK557">
        <v>896280</v>
      </c>
      <c r="AL557">
        <v>838080</v>
      </c>
      <c r="AM557">
        <v>308880</v>
      </c>
      <c r="AN557">
        <v>349270</v>
      </c>
      <c r="AO557">
        <v>364439</v>
      </c>
      <c r="AP557">
        <v>458783.33</v>
      </c>
      <c r="AQ557">
        <v>642420</v>
      </c>
      <c r="AR557">
        <v>568860</v>
      </c>
      <c r="AS557">
        <v>308520</v>
      </c>
      <c r="AT557">
        <v>591600</v>
      </c>
      <c r="AU557">
        <v>966420</v>
      </c>
      <c r="AV557">
        <v>235680</v>
      </c>
      <c r="AW557">
        <v>8256189.0300000003</v>
      </c>
      <c r="AX557">
        <v>404754</v>
      </c>
      <c r="AY557">
        <v>845185</v>
      </c>
      <c r="AZ557">
        <v>372979.35</v>
      </c>
      <c r="BA557">
        <v>428841</v>
      </c>
      <c r="BB557">
        <v>1078320</v>
      </c>
      <c r="BC557">
        <v>642284.84</v>
      </c>
      <c r="BD557">
        <v>573240</v>
      </c>
      <c r="BE557">
        <v>546300</v>
      </c>
      <c r="BF557">
        <v>830968.39</v>
      </c>
      <c r="BG557">
        <v>1012920</v>
      </c>
      <c r="BH557">
        <v>883265.35</v>
      </c>
      <c r="BI557">
        <v>5175905.87</v>
      </c>
      <c r="BJ557">
        <v>254362</v>
      </c>
      <c r="BK557">
        <v>589920</v>
      </c>
      <c r="BL557">
        <v>466800</v>
      </c>
      <c r="BM557">
        <v>238680</v>
      </c>
      <c r="BN557">
        <v>268790</v>
      </c>
      <c r="BO557">
        <v>337080</v>
      </c>
      <c r="BP557">
        <v>533520</v>
      </c>
    </row>
    <row r="558" spans="1:68" ht="26.25">
      <c r="A558" s="121">
        <v>5</v>
      </c>
      <c r="B558" s="122" t="s">
        <v>916</v>
      </c>
      <c r="C558" s="123" t="s">
        <v>917</v>
      </c>
      <c r="D558" s="123">
        <v>5.0999999999999996</v>
      </c>
      <c r="E558" s="124" t="s">
        <v>952</v>
      </c>
      <c r="F558" s="122"/>
      <c r="G558" s="312" t="s">
        <v>1646</v>
      </c>
      <c r="H558" s="122"/>
      <c r="I558" s="122" t="s">
        <v>1646</v>
      </c>
      <c r="J558" s="149"/>
      <c r="K558" s="150" t="s">
        <v>1647</v>
      </c>
      <c r="L558" s="243">
        <v>5101010116.1009998</v>
      </c>
      <c r="M558" s="126" t="s">
        <v>1677</v>
      </c>
      <c r="N558" s="261">
        <f t="shared" si="8"/>
        <v>3083115.47</v>
      </c>
      <c r="O558">
        <v>56460</v>
      </c>
      <c r="Q558">
        <v>19020</v>
      </c>
      <c r="S558">
        <v>27840</v>
      </c>
      <c r="T558">
        <v>40920</v>
      </c>
      <c r="W558">
        <v>21630</v>
      </c>
      <c r="X558">
        <v>12270</v>
      </c>
      <c r="Y558">
        <v>10000</v>
      </c>
      <c r="AA558">
        <v>3083115.47</v>
      </c>
      <c r="AD558">
        <v>11100</v>
      </c>
      <c r="AF558">
        <v>2920</v>
      </c>
      <c r="AG558">
        <v>2990</v>
      </c>
      <c r="AH558">
        <v>27300</v>
      </c>
      <c r="AI558">
        <v>145020</v>
      </c>
      <c r="AL558">
        <v>8250</v>
      </c>
      <c r="AM558">
        <v>270</v>
      </c>
      <c r="AN558">
        <v>1723.98</v>
      </c>
      <c r="AP558">
        <v>55862.879999999997</v>
      </c>
      <c r="AQ558">
        <v>15960</v>
      </c>
      <c r="AT558">
        <v>3405</v>
      </c>
      <c r="AU558">
        <v>3390</v>
      </c>
      <c r="AV558">
        <v>14960</v>
      </c>
      <c r="AW558">
        <v>1259140</v>
      </c>
      <c r="AX558">
        <v>5355</v>
      </c>
      <c r="AZ558">
        <v>27255</v>
      </c>
      <c r="BB558">
        <v>550</v>
      </c>
      <c r="BD558">
        <v>40455</v>
      </c>
      <c r="BE558">
        <v>16380</v>
      </c>
      <c r="BI558">
        <v>38890</v>
      </c>
      <c r="BL558">
        <v>20850</v>
      </c>
      <c r="BO558">
        <v>12420</v>
      </c>
    </row>
    <row r="559" spans="1:68" ht="26.25">
      <c r="A559" s="121">
        <v>5</v>
      </c>
      <c r="B559" s="122" t="s">
        <v>916</v>
      </c>
      <c r="C559" s="123" t="s">
        <v>917</v>
      </c>
      <c r="D559" s="123">
        <v>5.0999999999999996</v>
      </c>
      <c r="E559" s="124" t="s">
        <v>952</v>
      </c>
      <c r="F559" s="122"/>
      <c r="G559" s="312" t="s">
        <v>1646</v>
      </c>
      <c r="H559" s="122"/>
      <c r="I559" s="122" t="s">
        <v>1646</v>
      </c>
      <c r="J559" s="149"/>
      <c r="K559" s="150" t="s">
        <v>1647</v>
      </c>
      <c r="L559" s="243">
        <v>5101010116.1020002</v>
      </c>
      <c r="M559" s="126" t="s">
        <v>1678</v>
      </c>
      <c r="N559" s="261">
        <f t="shared" si="8"/>
        <v>5634</v>
      </c>
      <c r="O559">
        <v>6750</v>
      </c>
      <c r="X559">
        <v>1270</v>
      </c>
      <c r="Z559">
        <v>23035</v>
      </c>
      <c r="AA559">
        <v>5634</v>
      </c>
      <c r="AF559">
        <v>12750</v>
      </c>
      <c r="AG559">
        <v>490</v>
      </c>
      <c r="AI559">
        <v>17580</v>
      </c>
      <c r="AJ559">
        <v>32520</v>
      </c>
      <c r="AN559">
        <v>12840</v>
      </c>
      <c r="AS559">
        <v>3940</v>
      </c>
      <c r="AV559">
        <v>5600</v>
      </c>
      <c r="AW559">
        <v>112030</v>
      </c>
      <c r="BA559">
        <v>14435</v>
      </c>
      <c r="BB559">
        <v>4970</v>
      </c>
      <c r="BD559">
        <v>36.17</v>
      </c>
      <c r="BH559">
        <v>150</v>
      </c>
      <c r="BI559">
        <v>25595</v>
      </c>
    </row>
    <row r="560" spans="1:68" ht="26.25">
      <c r="A560" s="121">
        <v>5</v>
      </c>
      <c r="B560" s="122" t="s">
        <v>916</v>
      </c>
      <c r="C560" s="123" t="s">
        <v>917</v>
      </c>
      <c r="D560" s="123">
        <v>5.0999999999999996</v>
      </c>
      <c r="E560" s="124" t="s">
        <v>952</v>
      </c>
      <c r="F560" s="122"/>
      <c r="G560" s="312" t="s">
        <v>1646</v>
      </c>
      <c r="H560" s="122"/>
      <c r="I560" s="122" t="s">
        <v>1646</v>
      </c>
      <c r="J560" s="149"/>
      <c r="K560" s="150" t="s">
        <v>1647</v>
      </c>
      <c r="L560" s="243">
        <v>5101010116.1029997</v>
      </c>
      <c r="M560" s="126" t="s">
        <v>1679</v>
      </c>
      <c r="N560" s="261">
        <f t="shared" si="8"/>
        <v>0</v>
      </c>
      <c r="AN560">
        <v>420.2</v>
      </c>
      <c r="AZ560">
        <v>30254.400000000001</v>
      </c>
      <c r="BB560">
        <v>5601.6</v>
      </c>
    </row>
    <row r="561" spans="1:68" ht="26.25">
      <c r="A561" s="121">
        <v>5</v>
      </c>
      <c r="B561" s="122" t="s">
        <v>916</v>
      </c>
      <c r="C561" s="123" t="s">
        <v>917</v>
      </c>
      <c r="D561" s="123">
        <v>5.0999999999999996</v>
      </c>
      <c r="E561" s="124" t="s">
        <v>952</v>
      </c>
      <c r="F561" s="122"/>
      <c r="G561" s="312" t="s">
        <v>1646</v>
      </c>
      <c r="H561" s="122"/>
      <c r="I561" s="122" t="s">
        <v>1646</v>
      </c>
      <c r="J561" s="149"/>
      <c r="K561" s="150" t="s">
        <v>1647</v>
      </c>
      <c r="L561" s="243">
        <v>5101010116.1040001</v>
      </c>
      <c r="M561" s="126" t="s">
        <v>1680</v>
      </c>
      <c r="N561" s="261">
        <f t="shared" si="8"/>
        <v>0</v>
      </c>
    </row>
    <row r="562" spans="1:68" ht="26.25">
      <c r="A562" s="121">
        <v>5</v>
      </c>
      <c r="B562" s="122" t="s">
        <v>916</v>
      </c>
      <c r="C562" s="123" t="s">
        <v>917</v>
      </c>
      <c r="D562" s="123">
        <v>5.0999999999999996</v>
      </c>
      <c r="E562" s="124" t="s">
        <v>952</v>
      </c>
      <c r="F562" s="122"/>
      <c r="G562" s="312" t="s">
        <v>1646</v>
      </c>
      <c r="H562" s="122"/>
      <c r="I562" s="122" t="s">
        <v>1646</v>
      </c>
      <c r="J562" s="149"/>
      <c r="K562" s="150" t="s">
        <v>1647</v>
      </c>
      <c r="L562" s="243">
        <v>5101010116.1049995</v>
      </c>
      <c r="M562" s="126" t="s">
        <v>1681</v>
      </c>
      <c r="N562" s="261">
        <f t="shared" si="8"/>
        <v>0</v>
      </c>
      <c r="O562">
        <v>6420</v>
      </c>
      <c r="AI562">
        <v>27300</v>
      </c>
      <c r="AW562">
        <v>84036.78</v>
      </c>
      <c r="AX562">
        <v>4205</v>
      </c>
      <c r="BI562">
        <v>62220</v>
      </c>
    </row>
    <row r="563" spans="1:68" ht="26.25">
      <c r="A563" s="121">
        <v>5</v>
      </c>
      <c r="B563" s="122" t="s">
        <v>916</v>
      </c>
      <c r="C563" s="123" t="s">
        <v>917</v>
      </c>
      <c r="D563" s="123">
        <v>5.0999999999999996</v>
      </c>
      <c r="E563" s="124" t="s">
        <v>952</v>
      </c>
      <c r="F563" s="122"/>
      <c r="G563" s="312" t="s">
        <v>1646</v>
      </c>
      <c r="H563" s="122"/>
      <c r="I563" s="122" t="s">
        <v>1646</v>
      </c>
      <c r="J563" s="149"/>
      <c r="K563" s="150" t="s">
        <v>1647</v>
      </c>
      <c r="L563" s="243">
        <v>5101010116.1059999</v>
      </c>
      <c r="M563" s="126" t="s">
        <v>1682</v>
      </c>
      <c r="N563" s="261">
        <f t="shared" si="8"/>
        <v>0</v>
      </c>
      <c r="AW563">
        <v>30220</v>
      </c>
      <c r="BI563">
        <v>10860</v>
      </c>
    </row>
    <row r="564" spans="1:68" ht="26.25">
      <c r="A564" s="121">
        <v>5</v>
      </c>
      <c r="B564" s="122" t="s">
        <v>916</v>
      </c>
      <c r="C564" s="123" t="s">
        <v>917</v>
      </c>
      <c r="D564" s="123">
        <v>5.0999999999999996</v>
      </c>
      <c r="E564" s="124" t="s">
        <v>952</v>
      </c>
      <c r="F564" s="122"/>
      <c r="G564" s="312" t="s">
        <v>1646</v>
      </c>
      <c r="H564" s="122"/>
      <c r="I564" s="122" t="s">
        <v>1646</v>
      </c>
      <c r="J564" s="149"/>
      <c r="K564" s="150" t="s">
        <v>1647</v>
      </c>
      <c r="L564" s="243">
        <v>5101010199.1009998</v>
      </c>
      <c r="M564" s="126" t="s">
        <v>1683</v>
      </c>
      <c r="N564" s="261">
        <f t="shared" si="8"/>
        <v>0</v>
      </c>
      <c r="P564">
        <v>134400</v>
      </c>
      <c r="Q564">
        <v>253200</v>
      </c>
      <c r="R564">
        <v>391756.67</v>
      </c>
      <c r="S564">
        <v>522000</v>
      </c>
      <c r="T564">
        <v>234916.99</v>
      </c>
      <c r="V564">
        <v>134400</v>
      </c>
      <c r="W564">
        <v>134400</v>
      </c>
      <c r="X564">
        <v>253343.33</v>
      </c>
      <c r="Y564">
        <v>67200</v>
      </c>
      <c r="Z564">
        <v>466200</v>
      </c>
      <c r="AB564">
        <v>267000</v>
      </c>
      <c r="AI564">
        <v>403200</v>
      </c>
      <c r="AK564">
        <v>268800</v>
      </c>
      <c r="AL564">
        <v>134400</v>
      </c>
      <c r="AM564">
        <v>640800</v>
      </c>
      <c r="AN564">
        <v>336000</v>
      </c>
      <c r="AO564">
        <v>280100</v>
      </c>
      <c r="AP564">
        <v>253200</v>
      </c>
      <c r="AQ564">
        <v>363400</v>
      </c>
      <c r="AR564">
        <v>470937.55</v>
      </c>
      <c r="AS564">
        <v>522000</v>
      </c>
      <c r="AU564">
        <v>320400</v>
      </c>
      <c r="AV564">
        <v>61600</v>
      </c>
      <c r="AW564">
        <v>5033739.79</v>
      </c>
      <c r="AX564">
        <v>175920</v>
      </c>
      <c r="AZ564">
        <v>526000</v>
      </c>
      <c r="BA564">
        <v>387600</v>
      </c>
      <c r="BB564">
        <v>371690</v>
      </c>
      <c r="BD564">
        <v>708000</v>
      </c>
      <c r="BE564">
        <v>253200</v>
      </c>
      <c r="BF564">
        <v>67200</v>
      </c>
      <c r="BG564">
        <v>91767.74</v>
      </c>
      <c r="BI564">
        <v>1941154.84</v>
      </c>
      <c r="BK564">
        <v>134400</v>
      </c>
      <c r="BO564">
        <v>232280.65</v>
      </c>
      <c r="BP564">
        <v>1129100</v>
      </c>
    </row>
    <row r="565" spans="1:68" ht="26.25">
      <c r="A565" s="121">
        <v>5</v>
      </c>
      <c r="B565" s="122" t="s">
        <v>916</v>
      </c>
      <c r="C565" s="123" t="s">
        <v>917</v>
      </c>
      <c r="D565" s="123">
        <v>5.0999999999999996</v>
      </c>
      <c r="E565" s="124" t="s">
        <v>952</v>
      </c>
      <c r="F565" s="122"/>
      <c r="G565" s="312" t="s">
        <v>1646</v>
      </c>
      <c r="H565" s="122"/>
      <c r="I565" s="122" t="s">
        <v>1646</v>
      </c>
      <c r="J565" s="149"/>
      <c r="K565" s="150" t="s">
        <v>1647</v>
      </c>
      <c r="L565" s="243">
        <v>5101010199.1020002</v>
      </c>
      <c r="M565" s="126" t="s">
        <v>1684</v>
      </c>
      <c r="N565" s="261">
        <f t="shared" si="8"/>
        <v>0</v>
      </c>
      <c r="AW565">
        <v>87500</v>
      </c>
      <c r="BI565">
        <v>99100</v>
      </c>
    </row>
    <row r="566" spans="1:68" ht="26.25">
      <c r="A566" s="121">
        <v>5</v>
      </c>
      <c r="B566" s="122" t="s">
        <v>916</v>
      </c>
      <c r="C566" s="123" t="s">
        <v>917</v>
      </c>
      <c r="D566" s="123">
        <v>5.0999999999999996</v>
      </c>
      <c r="E566" s="124" t="s">
        <v>952</v>
      </c>
      <c r="F566" s="122" t="s">
        <v>1653</v>
      </c>
      <c r="G566" s="312" t="s">
        <v>1654</v>
      </c>
      <c r="H566" s="122"/>
      <c r="I566" s="122" t="s">
        <v>1654</v>
      </c>
      <c r="J566" s="149" t="s">
        <v>1685</v>
      </c>
      <c r="K566" s="150" t="s">
        <v>1656</v>
      </c>
      <c r="L566" s="243">
        <v>5101010199.1029997</v>
      </c>
      <c r="M566" s="126" t="s">
        <v>1686</v>
      </c>
      <c r="N566" s="261">
        <f t="shared" si="8"/>
        <v>6657875</v>
      </c>
      <c r="O566">
        <v>14120977.5</v>
      </c>
      <c r="P566">
        <v>444240</v>
      </c>
      <c r="Q566">
        <v>775200</v>
      </c>
      <c r="R566">
        <v>1169040</v>
      </c>
      <c r="S566">
        <v>1815200</v>
      </c>
      <c r="T566">
        <v>1441860</v>
      </c>
      <c r="U566">
        <v>1715000</v>
      </c>
      <c r="V566">
        <v>915900</v>
      </c>
      <c r="W566">
        <v>746400</v>
      </c>
      <c r="X566">
        <v>437880</v>
      </c>
      <c r="Y566">
        <v>651840</v>
      </c>
      <c r="Z566">
        <v>660540</v>
      </c>
      <c r="AA566">
        <v>6657875</v>
      </c>
      <c r="AB566">
        <v>784650</v>
      </c>
      <c r="AC566">
        <v>875120</v>
      </c>
      <c r="AD566">
        <v>805260</v>
      </c>
      <c r="AE566">
        <v>1100790</v>
      </c>
      <c r="AF566">
        <v>582760</v>
      </c>
      <c r="AG566">
        <v>721680</v>
      </c>
      <c r="AI566">
        <v>19346040</v>
      </c>
      <c r="AJ566">
        <v>469920</v>
      </c>
      <c r="AK566">
        <v>1006200</v>
      </c>
      <c r="AL566">
        <v>1361220</v>
      </c>
      <c r="AM566">
        <v>1885620</v>
      </c>
      <c r="AN566">
        <v>679085</v>
      </c>
      <c r="AO566">
        <v>2243390</v>
      </c>
      <c r="AP566">
        <v>1119480</v>
      </c>
      <c r="AQ566">
        <v>842760</v>
      </c>
      <c r="AS566">
        <v>1375300</v>
      </c>
      <c r="AT566">
        <v>680640</v>
      </c>
      <c r="AU566">
        <v>714320</v>
      </c>
      <c r="AW566">
        <v>7301783.5300000003</v>
      </c>
      <c r="AX566">
        <v>590750</v>
      </c>
      <c r="AY566">
        <v>680375</v>
      </c>
      <c r="AZ566">
        <v>2701687.5</v>
      </c>
      <c r="BA566">
        <v>2418590</v>
      </c>
      <c r="BB566">
        <v>701750</v>
      </c>
      <c r="BC566">
        <v>893625</v>
      </c>
      <c r="BD566">
        <v>2090581.25</v>
      </c>
      <c r="BE566">
        <v>905665</v>
      </c>
      <c r="BG566">
        <v>353750</v>
      </c>
      <c r="BH566">
        <v>352900</v>
      </c>
      <c r="BI566">
        <v>967740</v>
      </c>
      <c r="BJ566">
        <v>1292040</v>
      </c>
      <c r="BK566">
        <v>716820</v>
      </c>
      <c r="BL566">
        <v>1666500</v>
      </c>
      <c r="BM566">
        <v>229040</v>
      </c>
      <c r="BN566">
        <v>1355087.5</v>
      </c>
      <c r="BO566">
        <v>1152000</v>
      </c>
    </row>
    <row r="567" spans="1:68" ht="26.25">
      <c r="A567" s="121">
        <v>5</v>
      </c>
      <c r="B567" s="122" t="s">
        <v>916</v>
      </c>
      <c r="C567" s="123" t="s">
        <v>917</v>
      </c>
      <c r="D567" s="123">
        <v>5.0999999999999996</v>
      </c>
      <c r="E567" s="124" t="s">
        <v>952</v>
      </c>
      <c r="F567" s="122"/>
      <c r="G567" s="312" t="s">
        <v>1687</v>
      </c>
      <c r="H567" s="122"/>
      <c r="I567" s="122" t="s">
        <v>1687</v>
      </c>
      <c r="J567" s="149"/>
      <c r="K567" s="150" t="s">
        <v>1688</v>
      </c>
      <c r="L567" s="243">
        <v>5101020101.1009998</v>
      </c>
      <c r="M567" s="126" t="s">
        <v>1689</v>
      </c>
      <c r="N567" s="261">
        <f t="shared" si="8"/>
        <v>66869.25</v>
      </c>
      <c r="O567">
        <v>377190</v>
      </c>
      <c r="AA567">
        <v>66869.25</v>
      </c>
      <c r="BI567">
        <v>95010</v>
      </c>
    </row>
    <row r="568" spans="1:68" ht="26.25">
      <c r="A568" s="121">
        <v>5</v>
      </c>
      <c r="B568" s="122" t="s">
        <v>916</v>
      </c>
      <c r="C568" s="123" t="s">
        <v>917</v>
      </c>
      <c r="D568" s="123">
        <v>5.0999999999999996</v>
      </c>
      <c r="E568" s="124" t="s">
        <v>952</v>
      </c>
      <c r="F568" s="122"/>
      <c r="G568" s="312" t="s">
        <v>1687</v>
      </c>
      <c r="H568" s="122"/>
      <c r="I568" s="122" t="s">
        <v>1687</v>
      </c>
      <c r="J568" s="149"/>
      <c r="K568" s="150" t="s">
        <v>1688</v>
      </c>
      <c r="L568" s="244">
        <v>5101020101.1020002</v>
      </c>
      <c r="M568" s="133" t="s">
        <v>1690</v>
      </c>
      <c r="N568" s="261">
        <f t="shared" si="8"/>
        <v>0</v>
      </c>
    </row>
    <row r="569" spans="1:68" ht="26.25">
      <c r="A569" s="121">
        <v>5</v>
      </c>
      <c r="B569" s="122" t="s">
        <v>916</v>
      </c>
      <c r="C569" s="123" t="s">
        <v>917</v>
      </c>
      <c r="D569" s="123">
        <v>5.0999999999999996</v>
      </c>
      <c r="E569" s="124" t="s">
        <v>952</v>
      </c>
      <c r="F569" s="122"/>
      <c r="G569" s="312" t="s">
        <v>1687</v>
      </c>
      <c r="H569" s="122"/>
      <c r="I569" s="122" t="s">
        <v>1687</v>
      </c>
      <c r="J569" s="149"/>
      <c r="K569" s="150" t="s">
        <v>1688</v>
      </c>
      <c r="L569" s="243">
        <v>5101020102.1009998</v>
      </c>
      <c r="M569" s="126" t="s">
        <v>1691</v>
      </c>
      <c r="N569" s="261">
        <f t="shared" si="8"/>
        <v>0</v>
      </c>
      <c r="AW569">
        <v>1000</v>
      </c>
    </row>
    <row r="570" spans="1:68" ht="26.25">
      <c r="A570" s="121">
        <v>5</v>
      </c>
      <c r="B570" s="122" t="s">
        <v>916</v>
      </c>
      <c r="C570" s="123" t="s">
        <v>917</v>
      </c>
      <c r="D570" s="123">
        <v>5.0999999999999996</v>
      </c>
      <c r="E570" s="124" t="s">
        <v>952</v>
      </c>
      <c r="F570" s="122"/>
      <c r="G570" s="312" t="s">
        <v>1687</v>
      </c>
      <c r="H570" s="122"/>
      <c r="I570" s="122" t="s">
        <v>1687</v>
      </c>
      <c r="J570" s="149"/>
      <c r="K570" s="150" t="s">
        <v>1688</v>
      </c>
      <c r="L570" s="243">
        <v>5101020103.1009998</v>
      </c>
      <c r="M570" s="126" t="s">
        <v>1692</v>
      </c>
      <c r="N570" s="261">
        <f t="shared" si="8"/>
        <v>3975720.61</v>
      </c>
      <c r="O570">
        <v>5631036.04</v>
      </c>
      <c r="P570">
        <v>322357.8</v>
      </c>
      <c r="Q570">
        <v>594480.25</v>
      </c>
      <c r="R570">
        <v>651929.21</v>
      </c>
      <c r="S570">
        <v>1226663.8500000001</v>
      </c>
      <c r="T570">
        <v>902024.64</v>
      </c>
      <c r="U570">
        <v>942615.03</v>
      </c>
      <c r="V570">
        <v>542423.24</v>
      </c>
      <c r="W570">
        <v>450228.19</v>
      </c>
      <c r="X570">
        <v>368684.43</v>
      </c>
      <c r="Y570">
        <v>395447.2</v>
      </c>
      <c r="Z570">
        <v>233368.64</v>
      </c>
      <c r="AA570">
        <v>3975720.61</v>
      </c>
      <c r="AB570">
        <v>537652.35</v>
      </c>
      <c r="AC570">
        <v>617682.16</v>
      </c>
      <c r="AD570">
        <v>802014.36</v>
      </c>
      <c r="AE570">
        <v>717749.4</v>
      </c>
      <c r="AF570">
        <v>818649.99</v>
      </c>
      <c r="AI570">
        <v>8897715</v>
      </c>
      <c r="AJ570">
        <v>524438.85</v>
      </c>
      <c r="AK570">
        <v>876236.89</v>
      </c>
      <c r="AL570">
        <v>832863.4</v>
      </c>
      <c r="AM570">
        <v>1207020.68</v>
      </c>
      <c r="AN570">
        <v>492219.34</v>
      </c>
      <c r="AO570">
        <v>1164880.57</v>
      </c>
      <c r="AP570">
        <v>813741.63</v>
      </c>
      <c r="AQ570">
        <v>801771.7</v>
      </c>
      <c r="AS570">
        <v>1304771.24</v>
      </c>
      <c r="AT570">
        <v>578998.30000000005</v>
      </c>
      <c r="AU570">
        <v>683897.63</v>
      </c>
      <c r="AV570">
        <v>201107.9</v>
      </c>
      <c r="AW570">
        <v>5003167.8899999997</v>
      </c>
      <c r="AX570">
        <v>464299.78</v>
      </c>
      <c r="AY570">
        <v>602915.05000000005</v>
      </c>
      <c r="AZ570">
        <v>1069740.3899999999</v>
      </c>
      <c r="BA570">
        <v>701771.21</v>
      </c>
      <c r="BB570">
        <v>578337.22</v>
      </c>
      <c r="BC570">
        <v>498222.63</v>
      </c>
      <c r="BD570">
        <v>1439662.72</v>
      </c>
      <c r="BE570">
        <v>538375.05000000005</v>
      </c>
      <c r="BF570">
        <v>177315.27</v>
      </c>
      <c r="BG570">
        <v>179014.8</v>
      </c>
      <c r="BH570">
        <v>189064.08</v>
      </c>
      <c r="BI570">
        <v>3587087</v>
      </c>
      <c r="BJ570">
        <v>947400.6</v>
      </c>
      <c r="BK570">
        <v>557721.89</v>
      </c>
      <c r="BL570">
        <v>1006045.62</v>
      </c>
      <c r="BM570">
        <v>663709.18000000005</v>
      </c>
      <c r="BN570">
        <v>793740.73</v>
      </c>
      <c r="BO570">
        <v>698031.8</v>
      </c>
      <c r="BP570">
        <v>588854.91</v>
      </c>
    </row>
    <row r="571" spans="1:68" ht="26.25">
      <c r="A571" s="121">
        <v>5</v>
      </c>
      <c r="B571" s="122" t="s">
        <v>916</v>
      </c>
      <c r="C571" s="123" t="s">
        <v>917</v>
      </c>
      <c r="D571" s="123">
        <v>5.0999999999999996</v>
      </c>
      <c r="E571" s="124" t="s">
        <v>952</v>
      </c>
      <c r="F571" s="122"/>
      <c r="G571" s="312" t="s">
        <v>1687</v>
      </c>
      <c r="H571" s="122"/>
      <c r="I571" s="122" t="s">
        <v>1687</v>
      </c>
      <c r="J571" s="149"/>
      <c r="K571" s="150" t="s">
        <v>1688</v>
      </c>
      <c r="L571" s="242">
        <v>5101020104.1009998</v>
      </c>
      <c r="M571" s="127" t="s">
        <v>1693</v>
      </c>
      <c r="N571" s="261">
        <f t="shared" si="8"/>
        <v>5953976</v>
      </c>
      <c r="O571">
        <v>8062134.79</v>
      </c>
      <c r="P571">
        <v>483536.7</v>
      </c>
      <c r="Q571">
        <v>891720.38</v>
      </c>
      <c r="R571">
        <v>977893.86</v>
      </c>
      <c r="S571">
        <v>1839995.78</v>
      </c>
      <c r="T571">
        <v>1353036.95</v>
      </c>
      <c r="U571">
        <v>1913319.72</v>
      </c>
      <c r="V571">
        <v>813634.87</v>
      </c>
      <c r="W571">
        <v>675342.29</v>
      </c>
      <c r="X571">
        <v>769383.44</v>
      </c>
      <c r="Y571">
        <v>593170.80000000005</v>
      </c>
      <c r="Z571">
        <v>350081.66</v>
      </c>
      <c r="AA571">
        <v>5953976</v>
      </c>
      <c r="AB571">
        <v>979196.24</v>
      </c>
      <c r="AC571">
        <v>884285.65</v>
      </c>
      <c r="AD571">
        <v>955981.52</v>
      </c>
      <c r="AE571">
        <v>1182263.53</v>
      </c>
      <c r="AF571">
        <v>1227975.01</v>
      </c>
      <c r="AG571">
        <v>513309.08</v>
      </c>
      <c r="AH571">
        <v>273417.7</v>
      </c>
      <c r="AI571">
        <v>13346572.539999999</v>
      </c>
      <c r="AJ571">
        <v>786658.3</v>
      </c>
      <c r="AK571">
        <v>1314355.33</v>
      </c>
      <c r="AL571">
        <v>1249295.1200000001</v>
      </c>
      <c r="AM571">
        <v>1810531.03</v>
      </c>
      <c r="AN571">
        <v>688459.01</v>
      </c>
      <c r="AO571">
        <v>1871589.14</v>
      </c>
      <c r="AP571">
        <v>1220612.45</v>
      </c>
      <c r="AQ571">
        <v>1202657.58</v>
      </c>
      <c r="AR571">
        <v>1143140.7</v>
      </c>
      <c r="AS571">
        <v>1957156.87</v>
      </c>
      <c r="AT571">
        <v>868497.49</v>
      </c>
      <c r="AU571">
        <v>455931.75</v>
      </c>
      <c r="AV571">
        <v>301661.84999999998</v>
      </c>
      <c r="AW571">
        <v>7504751.8899999997</v>
      </c>
      <c r="AX571">
        <v>696449.37</v>
      </c>
      <c r="AY571">
        <v>975130.48</v>
      </c>
      <c r="AZ571">
        <v>1604610.6</v>
      </c>
      <c r="BA571">
        <v>1052656.83</v>
      </c>
      <c r="BB571">
        <v>1017333.21</v>
      </c>
      <c r="BC571">
        <v>747384.05</v>
      </c>
      <c r="BD571">
        <v>2159494.12</v>
      </c>
      <c r="BE571">
        <v>807561.68</v>
      </c>
      <c r="BF571">
        <v>265972.90999999997</v>
      </c>
      <c r="BG571">
        <v>268522.21000000002</v>
      </c>
      <c r="BH571">
        <v>282441.15000000002</v>
      </c>
      <c r="BI571">
        <v>5504669.7000000002</v>
      </c>
      <c r="BJ571">
        <v>1421100.96</v>
      </c>
      <c r="BK571">
        <v>967571.94</v>
      </c>
      <c r="BL571">
        <v>1476494.57</v>
      </c>
      <c r="BM571">
        <v>284119.09999999998</v>
      </c>
      <c r="BN571">
        <v>1204205.01</v>
      </c>
      <c r="BO571">
        <v>1048139.56</v>
      </c>
      <c r="BP571">
        <v>392569.94</v>
      </c>
    </row>
    <row r="572" spans="1:68" ht="26.25">
      <c r="A572" s="121">
        <v>5</v>
      </c>
      <c r="B572" s="122" t="s">
        <v>916</v>
      </c>
      <c r="C572" s="123" t="s">
        <v>917</v>
      </c>
      <c r="D572" s="123">
        <v>5.0999999999999996</v>
      </c>
      <c r="E572" s="124" t="s">
        <v>952</v>
      </c>
      <c r="F572" s="122"/>
      <c r="G572" s="312" t="s">
        <v>1687</v>
      </c>
      <c r="H572" s="122"/>
      <c r="I572" s="122" t="s">
        <v>1687</v>
      </c>
      <c r="J572" s="149"/>
      <c r="K572" s="150" t="s">
        <v>1688</v>
      </c>
      <c r="L572" s="242">
        <v>5101020105.1009998</v>
      </c>
      <c r="M572" s="127" t="s">
        <v>1694</v>
      </c>
      <c r="N572" s="261">
        <f t="shared" si="8"/>
        <v>253719.3</v>
      </c>
      <c r="O572">
        <v>475872.38</v>
      </c>
      <c r="P572">
        <v>29467.8</v>
      </c>
      <c r="Q572">
        <v>44863.199999999997</v>
      </c>
      <c r="R572">
        <v>107872.2</v>
      </c>
      <c r="S572">
        <v>128241.4</v>
      </c>
      <c r="T572">
        <v>52113.599999999999</v>
      </c>
      <c r="U572">
        <v>76786.2</v>
      </c>
      <c r="V572">
        <v>98017.2</v>
      </c>
      <c r="W572">
        <v>41400</v>
      </c>
      <c r="X572">
        <v>65939.399999999994</v>
      </c>
      <c r="AA572">
        <v>253719.3</v>
      </c>
      <c r="AB572">
        <v>42883.1</v>
      </c>
      <c r="AC572">
        <v>51940.5</v>
      </c>
      <c r="AD572">
        <v>24510.3</v>
      </c>
      <c r="AE572">
        <v>32044.2</v>
      </c>
      <c r="AF572">
        <v>28305</v>
      </c>
      <c r="AI572">
        <v>771603.68</v>
      </c>
      <c r="AJ572">
        <v>62172</v>
      </c>
      <c r="AK572">
        <v>80809.2</v>
      </c>
      <c r="AL572">
        <v>91956.6</v>
      </c>
      <c r="AM572">
        <v>59301</v>
      </c>
      <c r="AN572">
        <v>26613</v>
      </c>
      <c r="AO572">
        <v>129402</v>
      </c>
      <c r="AP572">
        <v>47782.8</v>
      </c>
      <c r="AQ572">
        <v>89618.4</v>
      </c>
      <c r="AR572">
        <v>97627.6</v>
      </c>
      <c r="AS572">
        <v>78397.2</v>
      </c>
      <c r="AT572">
        <v>92406.6</v>
      </c>
      <c r="AU572">
        <v>35328.6</v>
      </c>
      <c r="AW572">
        <v>683850.9</v>
      </c>
      <c r="AX572">
        <v>57809.4</v>
      </c>
      <c r="AY572">
        <v>94831.2</v>
      </c>
      <c r="AZ572">
        <v>119173.2</v>
      </c>
      <c r="BA572">
        <v>97039.4</v>
      </c>
      <c r="BB572">
        <v>78763.8</v>
      </c>
      <c r="BC572">
        <v>61265.1</v>
      </c>
      <c r="BD572">
        <v>142731.70000000001</v>
      </c>
      <c r="BE572">
        <v>33264</v>
      </c>
      <c r="BI572">
        <v>423495</v>
      </c>
      <c r="BJ572">
        <v>53935.199999999997</v>
      </c>
      <c r="BK572">
        <v>28648.799999999999</v>
      </c>
      <c r="BL572">
        <v>73924.2</v>
      </c>
      <c r="BM572">
        <v>25472.41</v>
      </c>
      <c r="BN572">
        <v>72158.399999999994</v>
      </c>
      <c r="BO572">
        <v>58600.5</v>
      </c>
      <c r="BP572">
        <v>41956.5</v>
      </c>
    </row>
    <row r="573" spans="1:68" ht="26.25">
      <c r="A573" s="121">
        <v>5</v>
      </c>
      <c r="B573" s="122" t="s">
        <v>916</v>
      </c>
      <c r="C573" s="123" t="s">
        <v>917</v>
      </c>
      <c r="D573" s="123">
        <v>5.0999999999999996</v>
      </c>
      <c r="E573" s="124" t="s">
        <v>952</v>
      </c>
      <c r="F573" s="122" t="s">
        <v>1664</v>
      </c>
      <c r="G573" s="312" t="s">
        <v>1687</v>
      </c>
      <c r="H573" s="122"/>
      <c r="I573" s="122" t="s">
        <v>1687</v>
      </c>
      <c r="J573" s="149"/>
      <c r="K573" s="150" t="s">
        <v>1688</v>
      </c>
      <c r="L573" s="243">
        <v>5101020106.1009998</v>
      </c>
      <c r="M573" s="126" t="s">
        <v>1695</v>
      </c>
      <c r="N573" s="261">
        <f t="shared" si="8"/>
        <v>167105</v>
      </c>
      <c r="O573">
        <v>181632</v>
      </c>
      <c r="P573">
        <v>17100</v>
      </c>
      <c r="Q573">
        <v>17100</v>
      </c>
      <c r="S573">
        <v>18225</v>
      </c>
      <c r="T573">
        <v>18975</v>
      </c>
      <c r="U573">
        <v>5175</v>
      </c>
      <c r="V573">
        <v>18225</v>
      </c>
      <c r="W573">
        <v>10500</v>
      </c>
      <c r="X573">
        <v>11700</v>
      </c>
      <c r="Y573">
        <v>10275</v>
      </c>
      <c r="AA573">
        <v>167105</v>
      </c>
      <c r="AB573">
        <v>10650</v>
      </c>
      <c r="AD573">
        <v>6708</v>
      </c>
      <c r="AF573">
        <v>11400</v>
      </c>
      <c r="AG573">
        <v>12150</v>
      </c>
      <c r="AI573">
        <v>389918</v>
      </c>
      <c r="AW573">
        <v>271052</v>
      </c>
      <c r="BH573">
        <v>24320.2</v>
      </c>
      <c r="BI573">
        <v>204277</v>
      </c>
      <c r="BJ573">
        <v>6450</v>
      </c>
      <c r="BK573">
        <v>11400</v>
      </c>
      <c r="BL573">
        <v>22800</v>
      </c>
      <c r="BM573">
        <v>10241</v>
      </c>
      <c r="BN573">
        <v>5700</v>
      </c>
      <c r="BO573">
        <v>5700</v>
      </c>
      <c r="BP573">
        <v>11400</v>
      </c>
    </row>
    <row r="574" spans="1:68" ht="26.25">
      <c r="A574" s="121">
        <v>5</v>
      </c>
      <c r="B574" s="122" t="s">
        <v>916</v>
      </c>
      <c r="C574" s="123" t="s">
        <v>917</v>
      </c>
      <c r="D574" s="123">
        <v>5.0999999999999996</v>
      </c>
      <c r="E574" s="124" t="s">
        <v>952</v>
      </c>
      <c r="F574" s="122" t="s">
        <v>1664</v>
      </c>
      <c r="G574" s="312" t="s">
        <v>1687</v>
      </c>
      <c r="H574" s="122"/>
      <c r="I574" s="122" t="s">
        <v>1687</v>
      </c>
      <c r="J574" s="149"/>
      <c r="K574" s="150" t="s">
        <v>1688</v>
      </c>
      <c r="L574" s="243">
        <v>5101020106.1020002</v>
      </c>
      <c r="M574" s="126" t="s">
        <v>1696</v>
      </c>
      <c r="N574" s="261">
        <f t="shared" si="8"/>
        <v>1264391</v>
      </c>
      <c r="O574">
        <v>2014584</v>
      </c>
      <c r="P574">
        <v>92496</v>
      </c>
      <c r="Q574">
        <v>185825</v>
      </c>
      <c r="R574">
        <v>211030</v>
      </c>
      <c r="S574">
        <v>414997</v>
      </c>
      <c r="T574">
        <v>322916</v>
      </c>
      <c r="U574">
        <v>242348</v>
      </c>
      <c r="V574">
        <v>227096</v>
      </c>
      <c r="W574">
        <v>202708</v>
      </c>
      <c r="X574">
        <v>118587</v>
      </c>
      <c r="Y574">
        <v>198401.5</v>
      </c>
      <c r="Z574">
        <v>123768</v>
      </c>
      <c r="AA574">
        <v>1264391</v>
      </c>
      <c r="AB574">
        <v>102009</v>
      </c>
      <c r="AC574">
        <v>177578</v>
      </c>
      <c r="AD574">
        <v>123480</v>
      </c>
      <c r="AE574">
        <v>213429</v>
      </c>
      <c r="AF574">
        <v>256652</v>
      </c>
      <c r="AG574">
        <v>108278</v>
      </c>
      <c r="AH574">
        <v>48625</v>
      </c>
      <c r="AI574">
        <v>3737111</v>
      </c>
      <c r="AJ574">
        <v>205443</v>
      </c>
      <c r="AK574">
        <v>284615</v>
      </c>
      <c r="AL574">
        <v>198234</v>
      </c>
      <c r="AM574">
        <v>533614</v>
      </c>
      <c r="AN574">
        <v>282307</v>
      </c>
      <c r="AO574">
        <v>660353</v>
      </c>
      <c r="AP574">
        <v>379271</v>
      </c>
      <c r="AQ574">
        <v>349706.6</v>
      </c>
      <c r="AR574">
        <v>264017</v>
      </c>
      <c r="AS574">
        <v>491299</v>
      </c>
      <c r="AT574">
        <v>305450</v>
      </c>
      <c r="AU574">
        <v>272568</v>
      </c>
      <c r="AV574">
        <v>151647</v>
      </c>
      <c r="AW574">
        <v>1985948</v>
      </c>
      <c r="AX574">
        <v>151863</v>
      </c>
      <c r="AY574">
        <v>171082</v>
      </c>
      <c r="AZ574">
        <v>467382</v>
      </c>
      <c r="BA574">
        <v>305426</v>
      </c>
      <c r="BB574">
        <v>223981</v>
      </c>
      <c r="BC574">
        <v>202461</v>
      </c>
      <c r="BD574">
        <v>519224</v>
      </c>
      <c r="BE574">
        <v>176775</v>
      </c>
      <c r="BF574">
        <v>69868</v>
      </c>
      <c r="BG574">
        <v>94529</v>
      </c>
      <c r="BH574">
        <v>79099</v>
      </c>
      <c r="BI574">
        <v>958329</v>
      </c>
      <c r="BJ574">
        <v>370889</v>
      </c>
      <c r="BK574">
        <v>302985</v>
      </c>
      <c r="BL574">
        <v>514454.92</v>
      </c>
      <c r="BM574">
        <v>135363.79999999999</v>
      </c>
      <c r="BN574">
        <v>387907</v>
      </c>
      <c r="BO574">
        <v>368097</v>
      </c>
      <c r="BP574">
        <v>186235</v>
      </c>
    </row>
    <row r="575" spans="1:68" ht="26.25">
      <c r="A575" s="121">
        <v>5</v>
      </c>
      <c r="B575" s="122" t="s">
        <v>916</v>
      </c>
      <c r="C575" s="123" t="s">
        <v>917</v>
      </c>
      <c r="D575" s="123">
        <v>5.0999999999999996</v>
      </c>
      <c r="E575" s="124" t="s">
        <v>952</v>
      </c>
      <c r="F575" s="122" t="s">
        <v>1697</v>
      </c>
      <c r="G575" s="312" t="s">
        <v>1687</v>
      </c>
      <c r="H575" s="122"/>
      <c r="I575" s="122" t="s">
        <v>1687</v>
      </c>
      <c r="J575" s="149"/>
      <c r="K575" s="150" t="s">
        <v>1688</v>
      </c>
      <c r="L575" s="243">
        <v>5101020108.1009998</v>
      </c>
      <c r="M575" s="126" t="s">
        <v>1698</v>
      </c>
      <c r="N575" s="261">
        <f t="shared" si="8"/>
        <v>0</v>
      </c>
      <c r="BI575">
        <v>42000</v>
      </c>
    </row>
    <row r="576" spans="1:68" ht="26.25">
      <c r="A576" s="121">
        <v>5</v>
      </c>
      <c r="B576" s="122" t="s">
        <v>916</v>
      </c>
      <c r="C576" s="123" t="s">
        <v>917</v>
      </c>
      <c r="D576" s="123">
        <v>5.0999999999999996</v>
      </c>
      <c r="E576" s="124" t="s">
        <v>952</v>
      </c>
      <c r="F576" s="122" t="s">
        <v>1664</v>
      </c>
      <c r="G576" s="312" t="s">
        <v>1687</v>
      </c>
      <c r="H576" s="122"/>
      <c r="I576" s="122" t="s">
        <v>1687</v>
      </c>
      <c r="J576" s="149"/>
      <c r="K576" s="150" t="s">
        <v>1688</v>
      </c>
      <c r="L576" s="243">
        <v>5101020112.1009998</v>
      </c>
      <c r="M576" s="126" t="s">
        <v>1699</v>
      </c>
      <c r="N576" s="261">
        <f t="shared" si="8"/>
        <v>0</v>
      </c>
      <c r="O576">
        <v>302940.83</v>
      </c>
      <c r="P576">
        <v>2203.1999999999998</v>
      </c>
      <c r="R576">
        <v>2452.8000000000002</v>
      </c>
      <c r="S576">
        <v>8909.2000000000007</v>
      </c>
      <c r="T576">
        <v>88769.8</v>
      </c>
      <c r="U576">
        <v>100385.66</v>
      </c>
      <c r="W576">
        <v>70034.399999999994</v>
      </c>
      <c r="X576">
        <v>16842.900000000001</v>
      </c>
      <c r="AI576">
        <v>565570.31999999995</v>
      </c>
      <c r="AM576">
        <v>133474.20000000001</v>
      </c>
      <c r="AN576">
        <v>99701</v>
      </c>
      <c r="AO576">
        <v>150712.64000000001</v>
      </c>
      <c r="AP576">
        <v>13198</v>
      </c>
      <c r="AQ576">
        <v>8576.6</v>
      </c>
      <c r="AR576">
        <v>77326</v>
      </c>
      <c r="AS576">
        <v>78211.399999999994</v>
      </c>
      <c r="AT576">
        <v>5665.8</v>
      </c>
      <c r="AV576">
        <v>13261.2</v>
      </c>
      <c r="AW576">
        <v>297059.20000000001</v>
      </c>
      <c r="AX576">
        <v>44340.800000000003</v>
      </c>
      <c r="AY576">
        <v>4320.8</v>
      </c>
      <c r="AZ576">
        <v>189054.29</v>
      </c>
      <c r="BA576">
        <v>46054.2</v>
      </c>
      <c r="BB576">
        <v>51049.599999999999</v>
      </c>
      <c r="BC576">
        <v>23617.8</v>
      </c>
      <c r="BE576">
        <v>44884.800000000003</v>
      </c>
      <c r="BF576">
        <v>44339.82</v>
      </c>
      <c r="BG576">
        <v>16529.2</v>
      </c>
      <c r="BH576">
        <v>14867</v>
      </c>
      <c r="BI576">
        <v>197378.73</v>
      </c>
      <c r="BJ576">
        <v>97126.6</v>
      </c>
      <c r="BK576">
        <v>41505.800000000003</v>
      </c>
      <c r="BL576">
        <v>67445</v>
      </c>
      <c r="BN576">
        <v>148834.26999999999</v>
      </c>
      <c r="BO576">
        <v>28980.6</v>
      </c>
      <c r="BP576">
        <v>52434.67</v>
      </c>
    </row>
    <row r="577" spans="1:68" ht="26.25">
      <c r="A577" s="121">
        <v>5</v>
      </c>
      <c r="B577" s="122" t="s">
        <v>916</v>
      </c>
      <c r="C577" s="123" t="s">
        <v>917</v>
      </c>
      <c r="D577" s="123">
        <v>5.0999999999999996</v>
      </c>
      <c r="E577" s="124" t="s">
        <v>952</v>
      </c>
      <c r="F577" s="122"/>
      <c r="G577" s="312" t="s">
        <v>1654</v>
      </c>
      <c r="H577" s="122"/>
      <c r="I577" s="122" t="s">
        <v>1654</v>
      </c>
      <c r="J577" s="149" t="s">
        <v>1700</v>
      </c>
      <c r="K577" s="150" t="s">
        <v>1701</v>
      </c>
      <c r="L577" s="243">
        <v>5101020114.1070004</v>
      </c>
      <c r="M577" s="126" t="s">
        <v>1702</v>
      </c>
      <c r="N577" s="261">
        <f t="shared" si="8"/>
        <v>15088500</v>
      </c>
      <c r="O577">
        <v>21863537</v>
      </c>
      <c r="P577">
        <v>906000</v>
      </c>
      <c r="Q577">
        <v>1663000</v>
      </c>
      <c r="R577">
        <v>2158500</v>
      </c>
      <c r="S577">
        <v>3858000</v>
      </c>
      <c r="T577">
        <v>2979500</v>
      </c>
      <c r="U577">
        <v>1736408</v>
      </c>
      <c r="V577">
        <v>1574838</v>
      </c>
      <c r="W577">
        <v>1422000</v>
      </c>
      <c r="X577">
        <v>1145354.83</v>
      </c>
      <c r="Y577">
        <v>1151500</v>
      </c>
      <c r="Z577">
        <v>1051500</v>
      </c>
      <c r="AA577">
        <v>15088500</v>
      </c>
      <c r="AB577">
        <v>2418659</v>
      </c>
      <c r="AC577">
        <v>1457419</v>
      </c>
      <c r="AD577">
        <v>1713000</v>
      </c>
      <c r="AE577">
        <v>1386500</v>
      </c>
      <c r="AF577">
        <v>1727645</v>
      </c>
      <c r="AG577">
        <v>1236750</v>
      </c>
      <c r="AH577">
        <v>401500</v>
      </c>
      <c r="AI577">
        <v>40991037</v>
      </c>
      <c r="AJ577">
        <v>1218705</v>
      </c>
      <c r="AK577">
        <v>2654917</v>
      </c>
      <c r="AL577">
        <v>2524243</v>
      </c>
      <c r="AM577">
        <v>3652691</v>
      </c>
      <c r="AN577">
        <v>1501588</v>
      </c>
      <c r="AO577">
        <v>4532485</v>
      </c>
      <c r="AP577">
        <v>2691460</v>
      </c>
      <c r="AQ577">
        <v>2497325.35</v>
      </c>
      <c r="AR577">
        <v>1580430.36</v>
      </c>
      <c r="AS577">
        <v>4368474</v>
      </c>
      <c r="AT577">
        <v>1689935.84</v>
      </c>
      <c r="AU577">
        <v>1507117</v>
      </c>
      <c r="AV577">
        <v>998007</v>
      </c>
      <c r="AW577">
        <v>21473628</v>
      </c>
      <c r="AX577">
        <v>1372500</v>
      </c>
      <c r="AY577">
        <v>1292500</v>
      </c>
      <c r="AZ577">
        <v>3740766.45</v>
      </c>
      <c r="BA577">
        <v>1693500</v>
      </c>
      <c r="BB577">
        <v>1221500</v>
      </c>
      <c r="BC577">
        <v>1440000</v>
      </c>
      <c r="BD577">
        <v>4700000</v>
      </c>
      <c r="BE577">
        <v>1472000</v>
      </c>
      <c r="BF577">
        <v>663000</v>
      </c>
      <c r="BG577">
        <v>601000</v>
      </c>
      <c r="BH577">
        <v>722000</v>
      </c>
      <c r="BI577">
        <v>13051086</v>
      </c>
      <c r="BJ577">
        <v>3142480</v>
      </c>
      <c r="BK577">
        <v>1737808</v>
      </c>
      <c r="BL577">
        <v>3268722</v>
      </c>
      <c r="BM577">
        <v>849400</v>
      </c>
      <c r="BN577">
        <v>2559000</v>
      </c>
      <c r="BO577">
        <v>2398064</v>
      </c>
      <c r="BP577">
        <v>1346935</v>
      </c>
    </row>
    <row r="578" spans="1:68" ht="26.25">
      <c r="A578" s="121">
        <v>5</v>
      </c>
      <c r="B578" s="122" t="s">
        <v>916</v>
      </c>
      <c r="C578" s="123" t="s">
        <v>917</v>
      </c>
      <c r="D578" s="123">
        <v>5.0999999999999996</v>
      </c>
      <c r="E578" s="124" t="s">
        <v>952</v>
      </c>
      <c r="F578" s="122" t="s">
        <v>1703</v>
      </c>
      <c r="G578" s="312" t="s">
        <v>1654</v>
      </c>
      <c r="H578" s="122"/>
      <c r="I578" s="122" t="s">
        <v>1654</v>
      </c>
      <c r="J578" s="149" t="s">
        <v>1700</v>
      </c>
      <c r="K578" s="150" t="s">
        <v>1701</v>
      </c>
      <c r="L578" s="243">
        <v>5101020114.1140003</v>
      </c>
      <c r="M578" s="126" t="s">
        <v>1704</v>
      </c>
      <c r="N578" s="261">
        <f t="shared" si="8"/>
        <v>276188</v>
      </c>
      <c r="O578">
        <v>635617.93999999994</v>
      </c>
      <c r="P578">
        <v>39000</v>
      </c>
      <c r="R578">
        <v>18000</v>
      </c>
      <c r="S578">
        <v>104224</v>
      </c>
      <c r="T578">
        <v>72000</v>
      </c>
      <c r="U578">
        <v>32082.75</v>
      </c>
      <c r="V578">
        <v>74290</v>
      </c>
      <c r="W578">
        <v>25500</v>
      </c>
      <c r="X578">
        <v>27800</v>
      </c>
      <c r="Y578">
        <v>110800</v>
      </c>
      <c r="Z578">
        <v>9000</v>
      </c>
      <c r="AA578">
        <v>276188</v>
      </c>
      <c r="AB578">
        <v>40000</v>
      </c>
      <c r="AC578">
        <v>126500</v>
      </c>
      <c r="AE578">
        <v>112000</v>
      </c>
      <c r="AF578">
        <v>130500</v>
      </c>
      <c r="AG578">
        <v>75000</v>
      </c>
      <c r="AH578">
        <v>13500</v>
      </c>
      <c r="AI578">
        <v>2693596</v>
      </c>
      <c r="AJ578">
        <v>90974</v>
      </c>
      <c r="AK578">
        <v>107435</v>
      </c>
      <c r="AL578">
        <v>67105.62</v>
      </c>
      <c r="AM578">
        <v>329100</v>
      </c>
      <c r="AN578">
        <v>64682</v>
      </c>
      <c r="AO578">
        <v>188271</v>
      </c>
      <c r="AP578">
        <v>60700</v>
      </c>
      <c r="AQ578">
        <v>109400</v>
      </c>
      <c r="AR578">
        <v>116403</v>
      </c>
      <c r="AS578">
        <v>170716.33</v>
      </c>
      <c r="AT578">
        <v>47004</v>
      </c>
      <c r="AU578">
        <v>133743</v>
      </c>
      <c r="AV578">
        <v>24000</v>
      </c>
      <c r="AW578">
        <v>515514</v>
      </c>
      <c r="AX578">
        <v>48000</v>
      </c>
      <c r="AY578">
        <v>9000</v>
      </c>
      <c r="AZ578">
        <v>127891.94</v>
      </c>
      <c r="BA578">
        <v>39000</v>
      </c>
      <c r="BB578">
        <v>58000</v>
      </c>
      <c r="BC578">
        <v>51500</v>
      </c>
      <c r="BD578">
        <v>395500</v>
      </c>
      <c r="BE578">
        <v>22500</v>
      </c>
      <c r="BF578">
        <v>10000</v>
      </c>
      <c r="BG578">
        <v>24500</v>
      </c>
      <c r="BH578">
        <v>36000</v>
      </c>
      <c r="BI578">
        <v>342728</v>
      </c>
      <c r="BJ578">
        <v>63000</v>
      </c>
      <c r="BK578">
        <v>125820</v>
      </c>
      <c r="BL578">
        <v>75338</v>
      </c>
      <c r="BM578">
        <v>39000</v>
      </c>
      <c r="BN578">
        <v>113910.98</v>
      </c>
      <c r="BO578">
        <v>28500</v>
      </c>
      <c r="BP578">
        <v>54258.07</v>
      </c>
    </row>
    <row r="579" spans="1:68" ht="26.25">
      <c r="A579" s="121">
        <v>5</v>
      </c>
      <c r="B579" s="122" t="s">
        <v>916</v>
      </c>
      <c r="C579" s="123" t="s">
        <v>917</v>
      </c>
      <c r="D579" s="123">
        <v>5.0999999999999996</v>
      </c>
      <c r="E579" s="124" t="s">
        <v>952</v>
      </c>
      <c r="F579" s="122" t="s">
        <v>1705</v>
      </c>
      <c r="G579" s="312" t="s">
        <v>1654</v>
      </c>
      <c r="H579" s="122"/>
      <c r="I579" s="122" t="s">
        <v>1654</v>
      </c>
      <c r="J579" s="149" t="s">
        <v>1706</v>
      </c>
      <c r="K579" s="150" t="s">
        <v>1707</v>
      </c>
      <c r="L579" s="243">
        <v>5101020114.1160002</v>
      </c>
      <c r="M579" s="126" t="s">
        <v>1708</v>
      </c>
      <c r="N579" s="261">
        <f t="shared" si="8"/>
        <v>3201186.6</v>
      </c>
      <c r="O579">
        <v>4672160</v>
      </c>
      <c r="AA579">
        <v>3201186.6</v>
      </c>
      <c r="AI579">
        <v>3237729.6</v>
      </c>
      <c r="AW579">
        <v>4279651</v>
      </c>
      <c r="BI579">
        <v>2236620</v>
      </c>
    </row>
    <row r="580" spans="1:68" ht="26.25">
      <c r="A580" s="121">
        <v>5</v>
      </c>
      <c r="B580" s="122" t="s">
        <v>916</v>
      </c>
      <c r="C580" s="123" t="s">
        <v>917</v>
      </c>
      <c r="D580" s="123">
        <v>5.0999999999999996</v>
      </c>
      <c r="E580" s="124" t="s">
        <v>952</v>
      </c>
      <c r="F580" s="122" t="s">
        <v>1705</v>
      </c>
      <c r="G580" s="312" t="s">
        <v>1654</v>
      </c>
      <c r="H580" s="122"/>
      <c r="I580" s="122" t="s">
        <v>1654</v>
      </c>
      <c r="J580" s="149" t="s">
        <v>1706</v>
      </c>
      <c r="K580" s="150" t="s">
        <v>1707</v>
      </c>
      <c r="L580" s="243">
        <v>5101020114.1169996</v>
      </c>
      <c r="M580" s="126" t="s">
        <v>1709</v>
      </c>
      <c r="N580" s="261">
        <f t="shared" ref="N580:N643" si="9">SUMIF($O$1:$BP$1,$N$1,$O580:$BP580)</f>
        <v>355687.4</v>
      </c>
      <c r="O580">
        <v>0</v>
      </c>
      <c r="AA580">
        <v>355687.4</v>
      </c>
      <c r="AW580">
        <v>322157</v>
      </c>
      <c r="BJ580">
        <v>8920</v>
      </c>
    </row>
    <row r="581" spans="1:68" ht="26.25">
      <c r="A581" s="121">
        <v>5</v>
      </c>
      <c r="B581" s="122" t="s">
        <v>916</v>
      </c>
      <c r="C581" s="123" t="s">
        <v>917</v>
      </c>
      <c r="D581" s="123">
        <v>5.0999999999999996</v>
      </c>
      <c r="E581" s="124" t="s">
        <v>952</v>
      </c>
      <c r="F581" s="122" t="s">
        <v>1705</v>
      </c>
      <c r="G581" s="312" t="s">
        <v>1654</v>
      </c>
      <c r="H581" s="122"/>
      <c r="I581" s="122" t="s">
        <v>1654</v>
      </c>
      <c r="J581" s="149" t="s">
        <v>1710</v>
      </c>
      <c r="K581" s="150" t="s">
        <v>1711</v>
      </c>
      <c r="L581" s="243">
        <v>5101020114.1199999</v>
      </c>
      <c r="M581" s="126" t="s">
        <v>1712</v>
      </c>
      <c r="N581" s="261">
        <f t="shared" si="9"/>
        <v>0</v>
      </c>
      <c r="P581">
        <v>748781.88</v>
      </c>
      <c r="Q581">
        <v>2729120.44</v>
      </c>
      <c r="R581">
        <v>3223866</v>
      </c>
      <c r="S581">
        <v>4056392.88</v>
      </c>
      <c r="T581">
        <v>4471842.22</v>
      </c>
      <c r="U581">
        <v>2911962</v>
      </c>
      <c r="V581">
        <v>2242116</v>
      </c>
      <c r="W581">
        <v>2819909</v>
      </c>
      <c r="X581">
        <v>1841067.21</v>
      </c>
      <c r="Y581">
        <v>2072348.12</v>
      </c>
      <c r="Z581">
        <v>1377192.3</v>
      </c>
      <c r="AB581">
        <v>842596</v>
      </c>
      <c r="AC581">
        <v>1161077</v>
      </c>
      <c r="AD581">
        <v>1572417</v>
      </c>
      <c r="AE581">
        <v>3778068</v>
      </c>
      <c r="AF581">
        <v>2517919</v>
      </c>
      <c r="AG581">
        <v>1263509</v>
      </c>
      <c r="AH581">
        <v>802441</v>
      </c>
      <c r="AK581">
        <v>2314039</v>
      </c>
      <c r="AM581">
        <v>3227400</v>
      </c>
      <c r="AN581">
        <v>825182</v>
      </c>
      <c r="AO581">
        <v>4314000</v>
      </c>
      <c r="AP581">
        <v>3144018</v>
      </c>
      <c r="AQ581">
        <v>2654300</v>
      </c>
      <c r="AR581">
        <v>1410400</v>
      </c>
      <c r="AS581">
        <v>843100</v>
      </c>
      <c r="AT581">
        <v>3404080</v>
      </c>
      <c r="AU581">
        <v>2851912</v>
      </c>
      <c r="AV581">
        <v>1571000</v>
      </c>
      <c r="AX581">
        <v>1727980</v>
      </c>
      <c r="AY581">
        <v>331030</v>
      </c>
      <c r="BB581">
        <v>1186575</v>
      </c>
      <c r="BD581">
        <v>1041560</v>
      </c>
      <c r="BE581">
        <v>745050</v>
      </c>
      <c r="BF581">
        <v>292993</v>
      </c>
      <c r="BG581">
        <v>279010</v>
      </c>
      <c r="BH581">
        <v>298240</v>
      </c>
      <c r="BJ581">
        <v>2357492</v>
      </c>
      <c r="BK581">
        <v>1133579</v>
      </c>
      <c r="BL581">
        <v>1684900</v>
      </c>
      <c r="BM581">
        <v>447939</v>
      </c>
      <c r="BN581">
        <v>1316037</v>
      </c>
      <c r="BO581">
        <v>1073532</v>
      </c>
      <c r="BP581">
        <v>176652</v>
      </c>
    </row>
    <row r="582" spans="1:68" ht="26.25">
      <c r="A582" s="121">
        <v>5</v>
      </c>
      <c r="B582" s="122" t="s">
        <v>916</v>
      </c>
      <c r="C582" s="123" t="s">
        <v>917</v>
      </c>
      <c r="D582" s="123">
        <v>5.0999999999999996</v>
      </c>
      <c r="E582" s="124" t="s">
        <v>952</v>
      </c>
      <c r="F582" s="122" t="s">
        <v>1705</v>
      </c>
      <c r="G582" s="312" t="s">
        <v>1654</v>
      </c>
      <c r="H582" s="122"/>
      <c r="I582" s="122" t="s">
        <v>1654</v>
      </c>
      <c r="J582" s="149" t="s">
        <v>1710</v>
      </c>
      <c r="K582" s="150" t="s">
        <v>1711</v>
      </c>
      <c r="L582" s="243">
        <v>5101020114.1210003</v>
      </c>
      <c r="M582" s="126" t="s">
        <v>1713</v>
      </c>
      <c r="N582" s="261">
        <f t="shared" si="9"/>
        <v>0</v>
      </c>
      <c r="P582">
        <v>20503</v>
      </c>
      <c r="T582">
        <v>27200</v>
      </c>
      <c r="AV582">
        <v>6000</v>
      </c>
      <c r="BM582">
        <v>6200</v>
      </c>
      <c r="BO582">
        <v>45375</v>
      </c>
    </row>
    <row r="583" spans="1:68" ht="26.25">
      <c r="A583" s="121">
        <v>5</v>
      </c>
      <c r="B583" s="122" t="s">
        <v>916</v>
      </c>
      <c r="C583" s="123" t="s">
        <v>917</v>
      </c>
      <c r="D583" s="123">
        <v>5.0999999999999996</v>
      </c>
      <c r="E583" s="124" t="s">
        <v>952</v>
      </c>
      <c r="F583" s="122" t="s">
        <v>1703</v>
      </c>
      <c r="G583" s="312" t="s">
        <v>1654</v>
      </c>
      <c r="H583" s="122"/>
      <c r="I583" s="122" t="s">
        <v>1654</v>
      </c>
      <c r="J583" s="149" t="s">
        <v>1706</v>
      </c>
      <c r="K583" s="150" t="s">
        <v>1707</v>
      </c>
      <c r="L583" s="243">
        <v>5101020114.1219997</v>
      </c>
      <c r="M583" s="126" t="s">
        <v>1714</v>
      </c>
      <c r="N583" s="261">
        <f t="shared" si="9"/>
        <v>19993612.559999999</v>
      </c>
      <c r="O583">
        <v>43282561.5</v>
      </c>
      <c r="AA583">
        <v>19993612.559999999</v>
      </c>
      <c r="AI583">
        <v>52676392.810000002</v>
      </c>
      <c r="AO583">
        <v>1016200</v>
      </c>
      <c r="AW583">
        <v>33989485</v>
      </c>
      <c r="BI583">
        <v>13453537</v>
      </c>
      <c r="BJ583">
        <v>47800</v>
      </c>
      <c r="BN583">
        <v>295000</v>
      </c>
    </row>
    <row r="584" spans="1:68" ht="26.25">
      <c r="A584" s="121">
        <v>5</v>
      </c>
      <c r="B584" s="122" t="s">
        <v>916</v>
      </c>
      <c r="C584" s="123" t="s">
        <v>917</v>
      </c>
      <c r="D584" s="123">
        <v>5.0999999999999996</v>
      </c>
      <c r="E584" s="124" t="s">
        <v>952</v>
      </c>
      <c r="F584" s="122" t="s">
        <v>1703</v>
      </c>
      <c r="G584" s="312" t="s">
        <v>1654</v>
      </c>
      <c r="H584" s="122"/>
      <c r="I584" s="122" t="s">
        <v>1654</v>
      </c>
      <c r="J584" s="149" t="s">
        <v>1706</v>
      </c>
      <c r="K584" s="150" t="s">
        <v>1707</v>
      </c>
      <c r="L584" s="243">
        <v>5101020114.1230001</v>
      </c>
      <c r="M584" s="126" t="s">
        <v>1715</v>
      </c>
      <c r="N584" s="261">
        <f t="shared" si="9"/>
        <v>2221512.52</v>
      </c>
      <c r="O584">
        <v>3182841</v>
      </c>
      <c r="AA584">
        <v>2221512.52</v>
      </c>
      <c r="AW584">
        <v>4319317</v>
      </c>
      <c r="BI584">
        <v>3878100</v>
      </c>
      <c r="BJ584">
        <v>283800</v>
      </c>
      <c r="BN584">
        <v>110400</v>
      </c>
    </row>
    <row r="585" spans="1:68" ht="26.25">
      <c r="A585" s="121">
        <v>5</v>
      </c>
      <c r="B585" s="122" t="s">
        <v>916</v>
      </c>
      <c r="C585" s="123" t="s">
        <v>917</v>
      </c>
      <c r="D585" s="123">
        <v>5.0999999999999996</v>
      </c>
      <c r="E585" s="124" t="s">
        <v>952</v>
      </c>
      <c r="F585" s="122" t="s">
        <v>1703</v>
      </c>
      <c r="G585" s="312" t="s">
        <v>1654</v>
      </c>
      <c r="H585" s="122"/>
      <c r="I585" s="122" t="s">
        <v>1654</v>
      </c>
      <c r="J585" s="149" t="s">
        <v>1710</v>
      </c>
      <c r="K585" s="150" t="s">
        <v>1711</v>
      </c>
      <c r="L585" s="243">
        <v>5101020114.1239996</v>
      </c>
      <c r="M585" s="127" t="s">
        <v>1716</v>
      </c>
      <c r="N585" s="261">
        <f t="shared" si="9"/>
        <v>0</v>
      </c>
      <c r="P585">
        <v>1975800</v>
      </c>
      <c r="Q585">
        <v>3226579.56</v>
      </c>
      <c r="R585">
        <v>4845734</v>
      </c>
      <c r="S585">
        <v>6907907.1200000001</v>
      </c>
      <c r="T585">
        <v>4932557.78</v>
      </c>
      <c r="U585">
        <v>5599062</v>
      </c>
      <c r="V585">
        <v>3123484</v>
      </c>
      <c r="W585">
        <v>2889843</v>
      </c>
      <c r="X585">
        <v>4022094.67</v>
      </c>
      <c r="Y585">
        <v>2605851.88</v>
      </c>
      <c r="Z585">
        <v>1867400</v>
      </c>
      <c r="AB585">
        <v>2885132</v>
      </c>
      <c r="AC585">
        <v>2017385</v>
      </c>
      <c r="AD585">
        <v>3223469</v>
      </c>
      <c r="AE585">
        <v>2046095</v>
      </c>
      <c r="AF585">
        <v>3536915</v>
      </c>
      <c r="AG585">
        <v>2179190</v>
      </c>
      <c r="AH585">
        <v>642922</v>
      </c>
      <c r="AJ585">
        <v>5650000</v>
      </c>
      <c r="AK585">
        <v>4541461</v>
      </c>
      <c r="AL585">
        <v>8941003</v>
      </c>
      <c r="AM585">
        <v>11742193</v>
      </c>
      <c r="AN585">
        <v>4406418</v>
      </c>
      <c r="AO585">
        <v>7169800</v>
      </c>
      <c r="AP585">
        <v>5146124</v>
      </c>
      <c r="AQ585">
        <v>4762500</v>
      </c>
      <c r="AR585">
        <v>5057879</v>
      </c>
      <c r="AS585">
        <v>10015905</v>
      </c>
      <c r="AT585">
        <v>3859720</v>
      </c>
      <c r="AU585">
        <v>5312888</v>
      </c>
      <c r="AV585">
        <v>2885500</v>
      </c>
      <c r="AX585">
        <v>2584020</v>
      </c>
      <c r="AY585">
        <v>4069470</v>
      </c>
      <c r="AZ585">
        <v>8208826.6100000003</v>
      </c>
      <c r="BA585">
        <v>6695100</v>
      </c>
      <c r="BB585">
        <v>3536525</v>
      </c>
      <c r="BC585">
        <v>4773580</v>
      </c>
      <c r="BD585">
        <v>10340640</v>
      </c>
      <c r="BE585">
        <v>4563350</v>
      </c>
      <c r="BF585">
        <v>1633107</v>
      </c>
      <c r="BG585">
        <v>1324090</v>
      </c>
      <c r="BH585">
        <v>2060360</v>
      </c>
      <c r="BI585">
        <v>81600</v>
      </c>
      <c r="BJ585">
        <v>6428076</v>
      </c>
      <c r="BK585">
        <v>4959821</v>
      </c>
      <c r="BL585">
        <v>7446800</v>
      </c>
      <c r="BM585">
        <v>1982161</v>
      </c>
      <c r="BN585">
        <v>6517663</v>
      </c>
      <c r="BO585">
        <v>4706836</v>
      </c>
      <c r="BP585">
        <v>4771100</v>
      </c>
    </row>
    <row r="586" spans="1:68" ht="26.25">
      <c r="A586" s="121">
        <v>5</v>
      </c>
      <c r="B586" s="122" t="s">
        <v>916</v>
      </c>
      <c r="C586" s="123" t="s">
        <v>917</v>
      </c>
      <c r="D586" s="123">
        <v>5.0999999999999996</v>
      </c>
      <c r="E586" s="124" t="s">
        <v>952</v>
      </c>
      <c r="F586" s="122" t="s">
        <v>1703</v>
      </c>
      <c r="G586" s="312" t="s">
        <v>1654</v>
      </c>
      <c r="H586" s="122"/>
      <c r="I586" s="122" t="s">
        <v>1654</v>
      </c>
      <c r="J586" s="149" t="s">
        <v>1710</v>
      </c>
      <c r="K586" s="150" t="s">
        <v>1711</v>
      </c>
      <c r="L586" s="243">
        <v>5101020114.125</v>
      </c>
      <c r="M586" s="126" t="s">
        <v>1717</v>
      </c>
      <c r="N586" s="261">
        <f t="shared" si="9"/>
        <v>0</v>
      </c>
      <c r="P586">
        <v>238697</v>
      </c>
      <c r="Q586">
        <v>644600</v>
      </c>
      <c r="R586">
        <v>411300</v>
      </c>
      <c r="S586">
        <v>640700</v>
      </c>
      <c r="T586">
        <v>522400</v>
      </c>
      <c r="U586">
        <v>97500</v>
      </c>
      <c r="V586">
        <v>483400</v>
      </c>
      <c r="W586">
        <v>431700</v>
      </c>
      <c r="Y586">
        <v>338200</v>
      </c>
      <c r="Z586">
        <v>310300</v>
      </c>
      <c r="AK586">
        <v>2418200</v>
      </c>
      <c r="AL586">
        <v>525600</v>
      </c>
      <c r="AM586">
        <v>765900</v>
      </c>
      <c r="AN586">
        <v>178000</v>
      </c>
      <c r="AO586">
        <v>1243200</v>
      </c>
      <c r="AP586">
        <v>652458</v>
      </c>
      <c r="AQ586">
        <v>1466300</v>
      </c>
      <c r="AR586">
        <v>800000</v>
      </c>
      <c r="AS586">
        <v>1112200</v>
      </c>
      <c r="AT586">
        <v>612500</v>
      </c>
      <c r="AV586">
        <v>376500</v>
      </c>
      <c r="AX586">
        <v>645100</v>
      </c>
      <c r="AY586">
        <v>398000</v>
      </c>
      <c r="AZ586">
        <v>1815187.1</v>
      </c>
      <c r="BA586">
        <v>789200</v>
      </c>
      <c r="BB586">
        <v>477500</v>
      </c>
      <c r="BC586">
        <v>563120</v>
      </c>
      <c r="BD586">
        <v>620900</v>
      </c>
      <c r="BE586">
        <v>857000</v>
      </c>
      <c r="BF586">
        <v>366400</v>
      </c>
      <c r="BG586">
        <v>481600</v>
      </c>
      <c r="BH586">
        <v>215000</v>
      </c>
      <c r="BJ586">
        <v>46800</v>
      </c>
      <c r="BK586">
        <v>314600</v>
      </c>
      <c r="BL586">
        <v>77100</v>
      </c>
      <c r="BM586">
        <v>124000</v>
      </c>
      <c r="BO586">
        <v>648625</v>
      </c>
      <c r="BP586">
        <v>441300</v>
      </c>
    </row>
    <row r="587" spans="1:68" ht="26.25">
      <c r="A587" s="121">
        <v>5</v>
      </c>
      <c r="B587" s="122" t="s">
        <v>916</v>
      </c>
      <c r="C587" s="123" t="s">
        <v>917</v>
      </c>
      <c r="D587" s="123">
        <v>5.0999999999999996</v>
      </c>
      <c r="E587" s="124" t="s">
        <v>952</v>
      </c>
      <c r="F587" s="122" t="s">
        <v>1703</v>
      </c>
      <c r="G587" s="312" t="s">
        <v>1654</v>
      </c>
      <c r="H587" s="122"/>
      <c r="I587" s="122" t="s">
        <v>1654</v>
      </c>
      <c r="J587" s="149" t="s">
        <v>1718</v>
      </c>
      <c r="K587" s="150" t="s">
        <v>1707</v>
      </c>
      <c r="L587" s="243">
        <v>5101020115.1009998</v>
      </c>
      <c r="M587" s="126" t="s">
        <v>1719</v>
      </c>
      <c r="N587" s="261">
        <f t="shared" si="9"/>
        <v>16200</v>
      </c>
      <c r="T587">
        <v>24845</v>
      </c>
      <c r="W587">
        <v>15029.6</v>
      </c>
      <c r="AA587">
        <v>16200</v>
      </c>
      <c r="AI587">
        <v>269450</v>
      </c>
      <c r="AM587">
        <v>39056.49</v>
      </c>
      <c r="AQ587">
        <v>25600</v>
      </c>
      <c r="AS587">
        <v>36200</v>
      </c>
      <c r="AU587">
        <v>21600</v>
      </c>
      <c r="BC587">
        <v>14814</v>
      </c>
      <c r="BI587">
        <v>76425</v>
      </c>
      <c r="BN587">
        <v>29520</v>
      </c>
    </row>
    <row r="588" spans="1:68" ht="26.25">
      <c r="A588" s="121">
        <v>5</v>
      </c>
      <c r="B588" s="122" t="s">
        <v>916</v>
      </c>
      <c r="C588" s="123" t="s">
        <v>917</v>
      </c>
      <c r="D588" s="123">
        <v>5.0999999999999996</v>
      </c>
      <c r="E588" s="124" t="s">
        <v>952</v>
      </c>
      <c r="F588" s="122" t="s">
        <v>1703</v>
      </c>
      <c r="G588" s="312" t="s">
        <v>1687</v>
      </c>
      <c r="H588" s="122"/>
      <c r="I588" s="122" t="s">
        <v>1687</v>
      </c>
      <c r="J588" s="149"/>
      <c r="K588" s="150" t="s">
        <v>1688</v>
      </c>
      <c r="L588" s="246">
        <v>5101020116.1009998</v>
      </c>
      <c r="M588" s="136" t="s">
        <v>1720</v>
      </c>
      <c r="N588" s="261">
        <f t="shared" si="9"/>
        <v>12516</v>
      </c>
      <c r="AA588">
        <v>12516</v>
      </c>
      <c r="BJ588">
        <v>480</v>
      </c>
      <c r="BK588">
        <v>1248</v>
      </c>
      <c r="BM588">
        <v>684</v>
      </c>
      <c r="BO588">
        <v>480</v>
      </c>
      <c r="BP588">
        <v>952</v>
      </c>
    </row>
    <row r="589" spans="1:68" ht="26.25">
      <c r="A589" s="121">
        <v>5</v>
      </c>
      <c r="B589" s="122" t="s">
        <v>916</v>
      </c>
      <c r="C589" s="123" t="s">
        <v>917</v>
      </c>
      <c r="D589" s="123">
        <v>5.0999999999999996</v>
      </c>
      <c r="E589" s="124" t="s">
        <v>952</v>
      </c>
      <c r="F589" s="122" t="s">
        <v>1703</v>
      </c>
      <c r="G589" s="312" t="s">
        <v>1687</v>
      </c>
      <c r="H589" s="122"/>
      <c r="I589" s="122" t="s">
        <v>1687</v>
      </c>
      <c r="J589" s="149"/>
      <c r="K589" s="150" t="s">
        <v>1688</v>
      </c>
      <c r="L589" s="246">
        <v>5101020116.1020002</v>
      </c>
      <c r="M589" s="136" t="s">
        <v>1721</v>
      </c>
      <c r="N589" s="261">
        <f t="shared" si="9"/>
        <v>102131.01</v>
      </c>
      <c r="P589">
        <v>7600</v>
      </c>
      <c r="Q589">
        <v>13573</v>
      </c>
      <c r="R589">
        <v>17800</v>
      </c>
      <c r="S589">
        <v>29714</v>
      </c>
      <c r="U589">
        <v>19354.93</v>
      </c>
      <c r="V589">
        <v>18000</v>
      </c>
      <c r="X589">
        <v>17600</v>
      </c>
      <c r="Y589">
        <v>32200</v>
      </c>
      <c r="Z589">
        <v>12200</v>
      </c>
      <c r="AA589">
        <v>102131.01</v>
      </c>
      <c r="AB589">
        <v>7911</v>
      </c>
      <c r="AC589">
        <v>15509</v>
      </c>
      <c r="AD589">
        <v>8791</v>
      </c>
      <c r="AE589">
        <v>21032</v>
      </c>
      <c r="AF589">
        <v>19040</v>
      </c>
      <c r="AG589">
        <v>8600</v>
      </c>
      <c r="AH589">
        <v>2965</v>
      </c>
      <c r="AI589">
        <v>29784</v>
      </c>
      <c r="AJ589">
        <v>14760</v>
      </c>
      <c r="AK589">
        <v>19800</v>
      </c>
      <c r="AL589">
        <v>17667</v>
      </c>
      <c r="AN589">
        <v>18831</v>
      </c>
      <c r="AO589">
        <v>2172</v>
      </c>
      <c r="AP589">
        <v>26984</v>
      </c>
      <c r="AR589">
        <v>21306</v>
      </c>
      <c r="AT589">
        <v>20460</v>
      </c>
      <c r="AV589">
        <v>12200</v>
      </c>
      <c r="AW589">
        <v>146000</v>
      </c>
      <c r="AX589">
        <v>11175</v>
      </c>
      <c r="AY589">
        <v>11615</v>
      </c>
      <c r="BA589">
        <v>19600</v>
      </c>
      <c r="BE589">
        <v>12561</v>
      </c>
      <c r="BF589">
        <v>5675</v>
      </c>
      <c r="BG589">
        <v>10465</v>
      </c>
      <c r="BH589">
        <v>5442</v>
      </c>
      <c r="BI589">
        <v>12828</v>
      </c>
      <c r="BJ589">
        <v>41920.800000000003</v>
      </c>
      <c r="BK589">
        <v>24825.8</v>
      </c>
      <c r="BL589">
        <v>37600</v>
      </c>
      <c r="BM589">
        <v>6613</v>
      </c>
      <c r="BN589">
        <v>480</v>
      </c>
      <c r="BO589">
        <v>27920</v>
      </c>
      <c r="BP589">
        <v>13448</v>
      </c>
    </row>
    <row r="590" spans="1:68" ht="26.25">
      <c r="A590" s="121">
        <v>5</v>
      </c>
      <c r="B590" s="122" t="s">
        <v>916</v>
      </c>
      <c r="C590" s="123" t="s">
        <v>917</v>
      </c>
      <c r="D590" s="123">
        <v>5.0999999999999996</v>
      </c>
      <c r="E590" s="124" t="s">
        <v>952</v>
      </c>
      <c r="F590" s="122" t="s">
        <v>1703</v>
      </c>
      <c r="G590" s="312" t="s">
        <v>1654</v>
      </c>
      <c r="H590" s="122"/>
      <c r="I590" s="122" t="s">
        <v>1654</v>
      </c>
      <c r="J590" s="149" t="s">
        <v>1718</v>
      </c>
      <c r="K590" s="150" t="s">
        <v>1707</v>
      </c>
      <c r="L590" s="243">
        <v>5101020199.1020002</v>
      </c>
      <c r="M590" s="126" t="s">
        <v>1722</v>
      </c>
      <c r="N590" s="261">
        <f t="shared" si="9"/>
        <v>0</v>
      </c>
      <c r="P590">
        <v>18000</v>
      </c>
      <c r="AK590">
        <v>9000</v>
      </c>
      <c r="AN590">
        <v>1920562</v>
      </c>
      <c r="AO590">
        <v>6000</v>
      </c>
      <c r="AQ590">
        <v>18000</v>
      </c>
      <c r="AS590">
        <v>9000</v>
      </c>
      <c r="AW590">
        <v>254000</v>
      </c>
      <c r="BI590">
        <v>72000</v>
      </c>
    </row>
    <row r="591" spans="1:68" ht="26.25">
      <c r="A591" s="121">
        <v>5</v>
      </c>
      <c r="B591" s="122" t="s">
        <v>916</v>
      </c>
      <c r="C591" s="123" t="s">
        <v>917</v>
      </c>
      <c r="D591" s="123">
        <v>5.0999999999999996</v>
      </c>
      <c r="E591" s="124" t="s">
        <v>952</v>
      </c>
      <c r="F591" s="122" t="s">
        <v>1703</v>
      </c>
      <c r="G591" s="312" t="s">
        <v>1654</v>
      </c>
      <c r="H591" s="122"/>
      <c r="I591" s="122" t="s">
        <v>1654</v>
      </c>
      <c r="J591" s="149" t="s">
        <v>1718</v>
      </c>
      <c r="K591" s="150" t="s">
        <v>1707</v>
      </c>
      <c r="L591" s="243">
        <v>5101020199.1029997</v>
      </c>
      <c r="M591" s="126" t="s">
        <v>1723</v>
      </c>
      <c r="N591" s="261">
        <f t="shared" si="9"/>
        <v>0</v>
      </c>
      <c r="AJ591">
        <v>12000</v>
      </c>
      <c r="AK591">
        <v>24000</v>
      </c>
      <c r="AL591">
        <v>24000</v>
      </c>
      <c r="AN591">
        <v>224125</v>
      </c>
      <c r="AO591">
        <v>17000</v>
      </c>
      <c r="AP591">
        <v>15000</v>
      </c>
      <c r="AS591">
        <v>12000</v>
      </c>
      <c r="AT591">
        <v>12000</v>
      </c>
      <c r="AV591">
        <v>6000</v>
      </c>
      <c r="BI591">
        <v>138000</v>
      </c>
    </row>
    <row r="592" spans="1:68" ht="26.25">
      <c r="A592" s="121">
        <v>5</v>
      </c>
      <c r="B592" s="122" t="s">
        <v>916</v>
      </c>
      <c r="C592" s="123" t="s">
        <v>917</v>
      </c>
      <c r="D592" s="123">
        <v>5.0999999999999996</v>
      </c>
      <c r="E592" s="124" t="s">
        <v>952</v>
      </c>
      <c r="F592" s="122"/>
      <c r="G592" s="312" t="s">
        <v>1687</v>
      </c>
      <c r="H592" s="122"/>
      <c r="I592" s="122" t="s">
        <v>1687</v>
      </c>
      <c r="J592" s="149"/>
      <c r="K592" s="150" t="s">
        <v>1688</v>
      </c>
      <c r="L592" s="243">
        <v>5101030101.1009998</v>
      </c>
      <c r="M592" s="168" t="s">
        <v>670</v>
      </c>
      <c r="N592" s="261">
        <f t="shared" si="9"/>
        <v>1127960</v>
      </c>
      <c r="O592">
        <v>1450910</v>
      </c>
      <c r="P592">
        <v>126640</v>
      </c>
      <c r="Q592">
        <v>135092</v>
      </c>
      <c r="R592">
        <v>217620</v>
      </c>
      <c r="S592">
        <v>367074</v>
      </c>
      <c r="U592">
        <v>215638.25</v>
      </c>
      <c r="V592">
        <v>196525</v>
      </c>
      <c r="W592">
        <v>99050</v>
      </c>
      <c r="X592">
        <v>65695</v>
      </c>
      <c r="Y592">
        <v>66500</v>
      </c>
      <c r="Z592">
        <v>39200</v>
      </c>
      <c r="AA592">
        <v>1127960</v>
      </c>
      <c r="AB592">
        <v>201350</v>
      </c>
      <c r="AC592">
        <v>215720</v>
      </c>
      <c r="AD592">
        <v>31100</v>
      </c>
      <c r="AE592">
        <v>177581</v>
      </c>
      <c r="AF592">
        <v>212110</v>
      </c>
      <c r="AG592">
        <v>20000</v>
      </c>
      <c r="AH592">
        <v>22620</v>
      </c>
      <c r="AI592">
        <v>3173505</v>
      </c>
      <c r="AJ592">
        <v>97320</v>
      </c>
      <c r="AK592">
        <v>122490</v>
      </c>
      <c r="AL592">
        <v>148890</v>
      </c>
      <c r="AM592">
        <v>179440</v>
      </c>
      <c r="AN592">
        <v>149050</v>
      </c>
      <c r="AO592">
        <v>149350</v>
      </c>
      <c r="AP592">
        <v>82090</v>
      </c>
      <c r="AQ592">
        <v>131610</v>
      </c>
      <c r="AR592">
        <v>104721.14</v>
      </c>
      <c r="AS592">
        <v>227255.5</v>
      </c>
      <c r="AT592">
        <v>99390</v>
      </c>
      <c r="AU592">
        <v>104460</v>
      </c>
      <c r="AV592">
        <v>4335</v>
      </c>
      <c r="AW592">
        <v>1748980</v>
      </c>
      <c r="AX592">
        <v>301570</v>
      </c>
      <c r="AY592">
        <v>103250</v>
      </c>
      <c r="AZ592">
        <v>342027</v>
      </c>
      <c r="BA592">
        <v>282036.75</v>
      </c>
      <c r="BB592">
        <v>179057.25</v>
      </c>
      <c r="BC592">
        <v>226621</v>
      </c>
      <c r="BD592">
        <v>353155.75</v>
      </c>
      <c r="BE592">
        <v>156619</v>
      </c>
      <c r="BF592">
        <v>46118.25</v>
      </c>
      <c r="BG592">
        <v>7800</v>
      </c>
      <c r="BH592">
        <v>9080</v>
      </c>
      <c r="BI592">
        <v>1347944.25</v>
      </c>
      <c r="BJ592">
        <v>332670</v>
      </c>
      <c r="BK592">
        <v>166760</v>
      </c>
      <c r="BL592">
        <v>207500</v>
      </c>
      <c r="BM592">
        <v>42180</v>
      </c>
      <c r="BN592">
        <v>183960</v>
      </c>
      <c r="BO592">
        <v>218200</v>
      </c>
      <c r="BP592">
        <v>101280</v>
      </c>
    </row>
    <row r="593" spans="1:68" ht="26.25">
      <c r="A593" s="121">
        <v>5</v>
      </c>
      <c r="B593" s="122" t="s">
        <v>916</v>
      </c>
      <c r="C593" s="123" t="s">
        <v>917</v>
      </c>
      <c r="D593" s="123">
        <v>5.0999999999999996</v>
      </c>
      <c r="E593" s="124" t="s">
        <v>952</v>
      </c>
      <c r="F593" s="122"/>
      <c r="G593" s="312" t="s">
        <v>1687</v>
      </c>
      <c r="H593" s="122"/>
      <c r="I593" s="122" t="s">
        <v>1687</v>
      </c>
      <c r="J593" s="149"/>
      <c r="K593" s="150" t="s">
        <v>1688</v>
      </c>
      <c r="L593" s="243">
        <v>5101030205.1009998</v>
      </c>
      <c r="M593" s="126" t="s">
        <v>1724</v>
      </c>
      <c r="N593" s="261">
        <f t="shared" si="9"/>
        <v>710322.29</v>
      </c>
      <c r="O593">
        <v>2193927.5</v>
      </c>
      <c r="P593">
        <v>29568</v>
      </c>
      <c r="Q593">
        <v>98147</v>
      </c>
      <c r="R593">
        <v>398812</v>
      </c>
      <c r="S593">
        <v>325864</v>
      </c>
      <c r="T593">
        <v>272581</v>
      </c>
      <c r="U593">
        <v>237559</v>
      </c>
      <c r="V593">
        <v>113843</v>
      </c>
      <c r="W593">
        <v>59745</v>
      </c>
      <c r="X593">
        <v>183874.75</v>
      </c>
      <c r="Y593">
        <v>86533</v>
      </c>
      <c r="Z593">
        <v>87400</v>
      </c>
      <c r="AA593">
        <v>710322.29</v>
      </c>
      <c r="AB593">
        <v>104431</v>
      </c>
      <c r="AC593">
        <v>133498</v>
      </c>
      <c r="AD593">
        <v>1450</v>
      </c>
      <c r="AF593">
        <v>208661.21</v>
      </c>
      <c r="AG593">
        <v>93358.75</v>
      </c>
      <c r="AH593">
        <v>23004</v>
      </c>
      <c r="AI593">
        <v>1214028.6200000001</v>
      </c>
      <c r="AJ593">
        <v>40490</v>
      </c>
      <c r="AK593">
        <v>313500</v>
      </c>
      <c r="AL593">
        <v>50416</v>
      </c>
      <c r="AM593">
        <v>412361.5</v>
      </c>
      <c r="AN593">
        <v>75090</v>
      </c>
      <c r="AO593">
        <v>127822.5</v>
      </c>
      <c r="AP593">
        <v>270413.21000000002</v>
      </c>
      <c r="AQ593">
        <v>720962</v>
      </c>
      <c r="AR593">
        <v>98564</v>
      </c>
      <c r="AS593">
        <v>280553.5</v>
      </c>
      <c r="AT593">
        <v>90497</v>
      </c>
      <c r="AU593">
        <v>95774</v>
      </c>
      <c r="AV593">
        <v>20444</v>
      </c>
      <c r="AW593">
        <v>1907572.5</v>
      </c>
      <c r="AX593">
        <v>210740</v>
      </c>
      <c r="AY593">
        <v>99151.75</v>
      </c>
      <c r="AZ593">
        <v>169498.5</v>
      </c>
      <c r="BA593">
        <v>151199.5</v>
      </c>
      <c r="BB593">
        <v>196015.5</v>
      </c>
      <c r="BC593">
        <v>233262.5</v>
      </c>
      <c r="BD593">
        <v>519084.25</v>
      </c>
      <c r="BE593">
        <v>121862</v>
      </c>
      <c r="BF593">
        <v>16546.95</v>
      </c>
      <c r="BG593">
        <v>38044.75</v>
      </c>
      <c r="BH593">
        <v>23200</v>
      </c>
      <c r="BI593">
        <v>552129</v>
      </c>
      <c r="BK593">
        <v>69365.75</v>
      </c>
      <c r="BL593">
        <v>223692</v>
      </c>
      <c r="BN593">
        <v>29828.5</v>
      </c>
      <c r="BO593">
        <v>98247</v>
      </c>
      <c r="BP593">
        <v>26627.5</v>
      </c>
    </row>
    <row r="594" spans="1:68" ht="26.25">
      <c r="A594" s="121">
        <v>5</v>
      </c>
      <c r="B594" s="122" t="s">
        <v>916</v>
      </c>
      <c r="C594" s="123" t="s">
        <v>917</v>
      </c>
      <c r="D594" s="123">
        <v>5.0999999999999996</v>
      </c>
      <c r="E594" s="124" t="s">
        <v>952</v>
      </c>
      <c r="F594" s="122"/>
      <c r="G594" s="312" t="s">
        <v>1687</v>
      </c>
      <c r="H594" s="122"/>
      <c r="I594" s="122" t="s">
        <v>1687</v>
      </c>
      <c r="J594" s="149"/>
      <c r="K594" s="150" t="s">
        <v>1688</v>
      </c>
      <c r="L594" s="243">
        <v>5101030206.1009998</v>
      </c>
      <c r="M594" s="126" t="s">
        <v>1725</v>
      </c>
      <c r="N594" s="261">
        <f t="shared" si="9"/>
        <v>0</v>
      </c>
      <c r="O594">
        <v>33099.279999999999</v>
      </c>
      <c r="S594">
        <v>8372.4</v>
      </c>
      <c r="W594">
        <v>11130</v>
      </c>
      <c r="AP594">
        <v>29830</v>
      </c>
      <c r="BJ594">
        <v>357908</v>
      </c>
      <c r="BK594">
        <v>29513.58</v>
      </c>
    </row>
    <row r="595" spans="1:68" ht="26.25">
      <c r="A595" s="121">
        <v>5</v>
      </c>
      <c r="B595" s="122" t="s">
        <v>916</v>
      </c>
      <c r="C595" s="123" t="s">
        <v>917</v>
      </c>
      <c r="D595" s="123">
        <v>5.0999999999999996</v>
      </c>
      <c r="E595" s="124" t="s">
        <v>952</v>
      </c>
      <c r="F595" s="122"/>
      <c r="G595" s="312" t="s">
        <v>1687</v>
      </c>
      <c r="H595" s="122"/>
      <c r="I595" s="122" t="s">
        <v>1687</v>
      </c>
      <c r="J595" s="149"/>
      <c r="K595" s="150" t="s">
        <v>1688</v>
      </c>
      <c r="L595" s="243">
        <v>5101030207.1009998</v>
      </c>
      <c r="M595" s="126" t="s">
        <v>1726</v>
      </c>
      <c r="N595" s="261">
        <f t="shared" si="9"/>
        <v>0</v>
      </c>
      <c r="AH595">
        <v>5250</v>
      </c>
      <c r="AL595">
        <v>14000</v>
      </c>
      <c r="AR595">
        <v>41022.15</v>
      </c>
    </row>
    <row r="596" spans="1:68" ht="26.25">
      <c r="A596" s="121">
        <v>5</v>
      </c>
      <c r="B596" s="122" t="s">
        <v>916</v>
      </c>
      <c r="C596" s="123" t="s">
        <v>917</v>
      </c>
      <c r="D596" s="123">
        <v>5.0999999999999996</v>
      </c>
      <c r="E596" s="124" t="s">
        <v>952</v>
      </c>
      <c r="F596" s="122"/>
      <c r="G596" s="312" t="s">
        <v>1687</v>
      </c>
      <c r="H596" s="122"/>
      <c r="I596" s="122" t="s">
        <v>1687</v>
      </c>
      <c r="J596" s="149"/>
      <c r="K596" s="150" t="s">
        <v>1688</v>
      </c>
      <c r="L596" s="243">
        <v>5101030208.1009998</v>
      </c>
      <c r="M596" s="126" t="s">
        <v>1727</v>
      </c>
      <c r="N596" s="261">
        <f t="shared" si="9"/>
        <v>0</v>
      </c>
      <c r="AI596">
        <v>66765</v>
      </c>
      <c r="AL596">
        <v>5872.9</v>
      </c>
      <c r="AW596">
        <v>18023</v>
      </c>
      <c r="BI596">
        <v>19797</v>
      </c>
    </row>
    <row r="597" spans="1:68" ht="26.25">
      <c r="A597" s="121">
        <v>5</v>
      </c>
      <c r="B597" s="122" t="s">
        <v>916</v>
      </c>
      <c r="C597" s="123" t="s">
        <v>917</v>
      </c>
      <c r="D597" s="123">
        <v>5.0999999999999996</v>
      </c>
      <c r="E597" s="124" t="s">
        <v>952</v>
      </c>
      <c r="F597" s="122"/>
      <c r="G597" s="312" t="s">
        <v>1687</v>
      </c>
      <c r="H597" s="122"/>
      <c r="I597" s="122" t="s">
        <v>1687</v>
      </c>
      <c r="J597" s="149"/>
      <c r="K597" s="150" t="s">
        <v>1688</v>
      </c>
      <c r="L597" s="243">
        <v>5101030211.1009998</v>
      </c>
      <c r="M597" s="126" t="s">
        <v>1728</v>
      </c>
      <c r="N597" s="261">
        <f t="shared" si="9"/>
        <v>0</v>
      </c>
    </row>
    <row r="598" spans="1:68" ht="26.25">
      <c r="A598" s="121">
        <v>5</v>
      </c>
      <c r="B598" s="122" t="s">
        <v>916</v>
      </c>
      <c r="C598" s="123" t="s">
        <v>917</v>
      </c>
      <c r="D598" s="123">
        <v>5.0999999999999996</v>
      </c>
      <c r="E598" s="124" t="s">
        <v>952</v>
      </c>
      <c r="F598" s="122"/>
      <c r="G598" s="312" t="s">
        <v>1687</v>
      </c>
      <c r="H598" s="122"/>
      <c r="I598" s="122" t="s">
        <v>1687</v>
      </c>
      <c r="J598" s="149"/>
      <c r="K598" s="150" t="s">
        <v>1688</v>
      </c>
      <c r="L598" s="243">
        <v>5101040107.1009998</v>
      </c>
      <c r="M598" s="126" t="s">
        <v>1729</v>
      </c>
      <c r="N598" s="261">
        <f t="shared" si="9"/>
        <v>0</v>
      </c>
    </row>
    <row r="599" spans="1:68" ht="26.25">
      <c r="A599" s="121">
        <v>5</v>
      </c>
      <c r="B599" s="122" t="s">
        <v>916</v>
      </c>
      <c r="C599" s="123" t="s">
        <v>917</v>
      </c>
      <c r="D599" s="123">
        <v>5.0999999999999996</v>
      </c>
      <c r="E599" s="124" t="s">
        <v>952</v>
      </c>
      <c r="F599" s="122"/>
      <c r="G599" s="312" t="s">
        <v>1687</v>
      </c>
      <c r="H599" s="122"/>
      <c r="I599" s="122" t="s">
        <v>1687</v>
      </c>
      <c r="J599" s="149"/>
      <c r="K599" s="150" t="s">
        <v>1688</v>
      </c>
      <c r="L599" s="243">
        <v>5101040111.1009998</v>
      </c>
      <c r="M599" s="126" t="s">
        <v>1730</v>
      </c>
      <c r="N599" s="261">
        <f t="shared" si="9"/>
        <v>0</v>
      </c>
      <c r="AI599">
        <v>356350.8</v>
      </c>
    </row>
    <row r="600" spans="1:68" ht="26.25">
      <c r="A600" s="121">
        <v>5</v>
      </c>
      <c r="B600" s="122" t="s">
        <v>916</v>
      </c>
      <c r="C600" s="123" t="s">
        <v>917</v>
      </c>
      <c r="D600" s="123">
        <v>5.0999999999999996</v>
      </c>
      <c r="E600" s="124" t="s">
        <v>952</v>
      </c>
      <c r="F600" s="122"/>
      <c r="G600" s="312" t="s">
        <v>1687</v>
      </c>
      <c r="H600" s="122"/>
      <c r="I600" s="122" t="s">
        <v>1687</v>
      </c>
      <c r="J600" s="149"/>
      <c r="K600" s="150" t="s">
        <v>1688</v>
      </c>
      <c r="L600" s="243">
        <v>5101040118.1009998</v>
      </c>
      <c r="M600" s="126" t="s">
        <v>1731</v>
      </c>
      <c r="N600" s="261">
        <f t="shared" si="9"/>
        <v>0</v>
      </c>
    </row>
    <row r="601" spans="1:68" ht="26.25">
      <c r="A601" s="121">
        <v>5</v>
      </c>
      <c r="B601" s="122" t="s">
        <v>916</v>
      </c>
      <c r="C601" s="123" t="s">
        <v>917</v>
      </c>
      <c r="D601" s="123">
        <v>5.0999999999999996</v>
      </c>
      <c r="E601" s="124" t="s">
        <v>952</v>
      </c>
      <c r="F601" s="122"/>
      <c r="G601" s="312" t="s">
        <v>1687</v>
      </c>
      <c r="H601" s="122"/>
      <c r="I601" s="122" t="s">
        <v>1687</v>
      </c>
      <c r="J601" s="149"/>
      <c r="K601" s="150" t="s">
        <v>1688</v>
      </c>
      <c r="L601" s="243">
        <v>5101040202.1009998</v>
      </c>
      <c r="M601" s="168" t="s">
        <v>1732</v>
      </c>
      <c r="N601" s="261">
        <f t="shared" si="9"/>
        <v>133200</v>
      </c>
      <c r="O601">
        <v>113550</v>
      </c>
      <c r="T601">
        <v>187014.75</v>
      </c>
      <c r="V601">
        <v>39900</v>
      </c>
      <c r="AA601">
        <v>133200</v>
      </c>
      <c r="AI601">
        <v>233857</v>
      </c>
      <c r="AO601">
        <v>85070</v>
      </c>
      <c r="AW601">
        <v>98300</v>
      </c>
      <c r="BB601">
        <v>52110</v>
      </c>
      <c r="BI601">
        <v>145230</v>
      </c>
    </row>
    <row r="602" spans="1:68" ht="26.25">
      <c r="A602" s="121">
        <v>5</v>
      </c>
      <c r="B602" s="122" t="s">
        <v>916</v>
      </c>
      <c r="C602" s="123" t="s">
        <v>917</v>
      </c>
      <c r="D602" s="123">
        <v>5.0999999999999996</v>
      </c>
      <c r="E602" s="124" t="s">
        <v>952</v>
      </c>
      <c r="F602" s="122"/>
      <c r="G602" s="312" t="s">
        <v>1687</v>
      </c>
      <c r="H602" s="122"/>
      <c r="I602" s="122" t="s">
        <v>1687</v>
      </c>
      <c r="J602" s="149"/>
      <c r="K602" s="150" t="s">
        <v>1688</v>
      </c>
      <c r="L602" s="243">
        <v>5101040204.1009998</v>
      </c>
      <c r="M602" s="126" t="s">
        <v>1733</v>
      </c>
      <c r="N602" s="261">
        <f t="shared" si="9"/>
        <v>97918</v>
      </c>
      <c r="O602">
        <v>306087</v>
      </c>
      <c r="AA602">
        <v>97918</v>
      </c>
      <c r="AI602">
        <v>492555.5</v>
      </c>
      <c r="AW602">
        <v>200720.5</v>
      </c>
      <c r="BI602">
        <v>74647</v>
      </c>
      <c r="BM602">
        <v>26940</v>
      </c>
    </row>
    <row r="603" spans="1:68" ht="26.25">
      <c r="A603" s="121">
        <v>5</v>
      </c>
      <c r="B603" s="122" t="s">
        <v>916</v>
      </c>
      <c r="C603" s="123" t="s">
        <v>917</v>
      </c>
      <c r="D603" s="123">
        <v>5.0999999999999996</v>
      </c>
      <c r="E603" s="124" t="s">
        <v>952</v>
      </c>
      <c r="F603" s="122"/>
      <c r="G603" s="312" t="s">
        <v>1687</v>
      </c>
      <c r="H603" s="122"/>
      <c r="I603" s="122" t="s">
        <v>1687</v>
      </c>
      <c r="J603" s="149"/>
      <c r="K603" s="150" t="s">
        <v>1688</v>
      </c>
      <c r="L603" s="243">
        <v>5101040205.1009998</v>
      </c>
      <c r="M603" s="126" t="s">
        <v>1734</v>
      </c>
      <c r="N603" s="261">
        <f t="shared" si="9"/>
        <v>0</v>
      </c>
      <c r="W603">
        <v>570</v>
      </c>
      <c r="BF603">
        <v>10000</v>
      </c>
    </row>
    <row r="604" spans="1:68" ht="26.25">
      <c r="A604" s="121">
        <v>5</v>
      </c>
      <c r="B604" s="122" t="s">
        <v>916</v>
      </c>
      <c r="C604" s="123" t="s">
        <v>917</v>
      </c>
      <c r="D604" s="123">
        <v>5.0999999999999996</v>
      </c>
      <c r="E604" s="124" t="s">
        <v>952</v>
      </c>
      <c r="F604" s="122"/>
      <c r="G604" s="312" t="s">
        <v>1687</v>
      </c>
      <c r="H604" s="122"/>
      <c r="I604" s="122" t="s">
        <v>1687</v>
      </c>
      <c r="J604" s="149"/>
      <c r="K604" s="150" t="s">
        <v>1688</v>
      </c>
      <c r="L604" s="243">
        <v>5101040206.1009998</v>
      </c>
      <c r="M604" s="127" t="s">
        <v>1735</v>
      </c>
      <c r="N604" s="261">
        <f t="shared" si="9"/>
        <v>0</v>
      </c>
    </row>
    <row r="605" spans="1:68" ht="26.25">
      <c r="A605" s="121">
        <v>5</v>
      </c>
      <c r="B605" s="122" t="s">
        <v>916</v>
      </c>
      <c r="C605" s="123" t="s">
        <v>917</v>
      </c>
      <c r="D605" s="123">
        <v>5.0999999999999996</v>
      </c>
      <c r="E605" s="124" t="s">
        <v>952</v>
      </c>
      <c r="F605" s="122"/>
      <c r="G605" s="312" t="s">
        <v>1687</v>
      </c>
      <c r="H605" s="122"/>
      <c r="I605" s="122" t="s">
        <v>1687</v>
      </c>
      <c r="J605" s="149"/>
      <c r="K605" s="150" t="s">
        <v>1688</v>
      </c>
      <c r="L605" s="243">
        <v>5101040207.1009998</v>
      </c>
      <c r="M605" s="127" t="s">
        <v>1736</v>
      </c>
      <c r="N605" s="261">
        <f t="shared" si="9"/>
        <v>0</v>
      </c>
      <c r="AI605">
        <v>61716.77</v>
      </c>
      <c r="BI605">
        <v>16403.5</v>
      </c>
    </row>
    <row r="606" spans="1:68" ht="26.25">
      <c r="A606" s="121">
        <v>5</v>
      </c>
      <c r="B606" s="122" t="s">
        <v>916</v>
      </c>
      <c r="C606" s="123" t="s">
        <v>917</v>
      </c>
      <c r="D606" s="123">
        <v>5.0999999999999996</v>
      </c>
      <c r="E606" s="124" t="s">
        <v>952</v>
      </c>
      <c r="F606" s="122" t="s">
        <v>1358</v>
      </c>
      <c r="G606" s="312" t="s">
        <v>1687</v>
      </c>
      <c r="H606" s="122"/>
      <c r="I606" s="122" t="s">
        <v>1687</v>
      </c>
      <c r="J606" s="149"/>
      <c r="K606" s="150" t="s">
        <v>1688</v>
      </c>
      <c r="L606" s="242">
        <v>5102010106.1009998</v>
      </c>
      <c r="M606" s="127" t="s">
        <v>1737</v>
      </c>
      <c r="N606" s="261">
        <f t="shared" si="9"/>
        <v>0</v>
      </c>
      <c r="U606">
        <v>610000</v>
      </c>
      <c r="AE606">
        <v>360000</v>
      </c>
      <c r="AG606">
        <v>240000</v>
      </c>
      <c r="AH606">
        <v>80000</v>
      </c>
      <c r="AR606">
        <v>400000</v>
      </c>
      <c r="AS606">
        <v>320000</v>
      </c>
      <c r="AU606">
        <v>160000</v>
      </c>
      <c r="AW606">
        <v>2600000</v>
      </c>
      <c r="AX606">
        <v>360000</v>
      </c>
      <c r="AZ606">
        <v>480000</v>
      </c>
      <c r="BF606">
        <v>120000</v>
      </c>
      <c r="BG606">
        <v>40000</v>
      </c>
      <c r="BH606">
        <v>120000</v>
      </c>
      <c r="BI606">
        <v>720000</v>
      </c>
      <c r="BK606">
        <v>230000</v>
      </c>
      <c r="BL606">
        <v>940000</v>
      </c>
      <c r="BM606">
        <v>40000</v>
      </c>
      <c r="BN606">
        <v>380000</v>
      </c>
    </row>
    <row r="607" spans="1:68" ht="26.25">
      <c r="A607" s="121">
        <v>5</v>
      </c>
      <c r="B607" s="122" t="s">
        <v>916</v>
      </c>
      <c r="C607" s="123" t="s">
        <v>917</v>
      </c>
      <c r="D607" s="123">
        <v>5.0999999999999996</v>
      </c>
      <c r="E607" s="124" t="s">
        <v>952</v>
      </c>
      <c r="F607" s="122" t="s">
        <v>1738</v>
      </c>
      <c r="G607" s="312" t="s">
        <v>1687</v>
      </c>
      <c r="H607" s="122"/>
      <c r="I607" s="122" t="s">
        <v>1687</v>
      </c>
      <c r="J607" s="149"/>
      <c r="K607" s="150" t="s">
        <v>1688</v>
      </c>
      <c r="L607" s="243">
        <v>5102010199.1009998</v>
      </c>
      <c r="M607" s="126" t="s">
        <v>1739</v>
      </c>
      <c r="N607" s="261">
        <f t="shared" si="9"/>
        <v>0</v>
      </c>
      <c r="O607">
        <v>33317</v>
      </c>
      <c r="R607">
        <v>47560</v>
      </c>
      <c r="X607">
        <v>55500</v>
      </c>
      <c r="Z607">
        <v>13000</v>
      </c>
      <c r="AI607">
        <v>156800</v>
      </c>
      <c r="AM607">
        <v>10000</v>
      </c>
      <c r="AZ607">
        <v>5380</v>
      </c>
    </row>
    <row r="608" spans="1:68" ht="26.25">
      <c r="A608" s="121">
        <v>5</v>
      </c>
      <c r="B608" s="122" t="s">
        <v>916</v>
      </c>
      <c r="C608" s="123" t="s">
        <v>917</v>
      </c>
      <c r="D608" s="123">
        <v>5.0999999999999996</v>
      </c>
      <c r="E608" s="124" t="s">
        <v>952</v>
      </c>
      <c r="F608" s="122" t="s">
        <v>1738</v>
      </c>
      <c r="G608" s="312" t="s">
        <v>1687</v>
      </c>
      <c r="H608" s="122"/>
      <c r="I608" s="122" t="s">
        <v>1687</v>
      </c>
      <c r="J608" s="149"/>
      <c r="K608" s="150" t="s">
        <v>1688</v>
      </c>
      <c r="L608" s="243">
        <v>5102010199.1020002</v>
      </c>
      <c r="M608" s="126" t="s">
        <v>1740</v>
      </c>
      <c r="N608" s="261">
        <f t="shared" si="9"/>
        <v>856245</v>
      </c>
      <c r="O608">
        <v>3534576</v>
      </c>
      <c r="P608">
        <v>66439.399999999994</v>
      </c>
      <c r="Q608">
        <v>120252</v>
      </c>
      <c r="R608">
        <v>521908</v>
      </c>
      <c r="S608">
        <v>342509</v>
      </c>
      <c r="T608">
        <v>413563.4</v>
      </c>
      <c r="U608">
        <v>372778</v>
      </c>
      <c r="V608">
        <v>349830</v>
      </c>
      <c r="W608">
        <v>303802.44</v>
      </c>
      <c r="X608">
        <v>165948.79</v>
      </c>
      <c r="Y608">
        <v>202697</v>
      </c>
      <c r="Z608">
        <v>215895</v>
      </c>
      <c r="AA608">
        <v>856245</v>
      </c>
      <c r="AB608">
        <v>95864</v>
      </c>
      <c r="AC608">
        <v>101980</v>
      </c>
      <c r="AE608">
        <v>154300</v>
      </c>
      <c r="AF608">
        <v>131366</v>
      </c>
      <c r="AG608">
        <v>86500</v>
      </c>
      <c r="AH608">
        <v>55600</v>
      </c>
      <c r="AI608">
        <v>3578362.7</v>
      </c>
      <c r="AJ608">
        <v>169639</v>
      </c>
      <c r="AK608">
        <v>148308</v>
      </c>
      <c r="AL608">
        <v>206420.7</v>
      </c>
      <c r="AM608">
        <v>213457</v>
      </c>
      <c r="AN608">
        <v>153064</v>
      </c>
      <c r="AO608">
        <v>305318</v>
      </c>
      <c r="AP608">
        <v>307470</v>
      </c>
      <c r="AQ608">
        <v>219716</v>
      </c>
      <c r="AR608">
        <v>130524</v>
      </c>
      <c r="AS608">
        <v>423536</v>
      </c>
      <c r="AT608">
        <v>203345.8</v>
      </c>
      <c r="AU608">
        <v>257584.63</v>
      </c>
      <c r="AV608">
        <v>209760.51</v>
      </c>
      <c r="AX608">
        <v>272752</v>
      </c>
      <c r="AY608">
        <v>13844</v>
      </c>
      <c r="AZ608">
        <v>192701.6</v>
      </c>
      <c r="BA608">
        <v>167237.13</v>
      </c>
      <c r="BB608">
        <v>216346.91</v>
      </c>
      <c r="BC608">
        <v>69100</v>
      </c>
      <c r="BD608">
        <v>387940.03</v>
      </c>
      <c r="BE608">
        <v>131063</v>
      </c>
      <c r="BF608">
        <v>43346.55</v>
      </c>
      <c r="BG608">
        <v>152142</v>
      </c>
      <c r="BH608">
        <v>116545.08</v>
      </c>
      <c r="BI608">
        <v>1076838.3999999999</v>
      </c>
      <c r="BJ608">
        <v>348160</v>
      </c>
      <c r="BK608">
        <v>108572</v>
      </c>
      <c r="BL608">
        <v>417201</v>
      </c>
      <c r="BM608">
        <v>29825</v>
      </c>
      <c r="BN608">
        <v>155432</v>
      </c>
      <c r="BO608">
        <v>218978</v>
      </c>
      <c r="BP608">
        <v>146026</v>
      </c>
    </row>
    <row r="609" spans="1:68" ht="26.25">
      <c r="A609" s="121">
        <v>5</v>
      </c>
      <c r="B609" s="122" t="s">
        <v>916</v>
      </c>
      <c r="C609" s="123" t="s">
        <v>917</v>
      </c>
      <c r="D609" s="123">
        <v>5.0999999999999996</v>
      </c>
      <c r="E609" s="124" t="s">
        <v>952</v>
      </c>
      <c r="F609" s="122" t="s">
        <v>1738</v>
      </c>
      <c r="G609" s="312" t="s">
        <v>1687</v>
      </c>
      <c r="H609" s="122"/>
      <c r="I609" s="122" t="s">
        <v>1687</v>
      </c>
      <c r="J609" s="149"/>
      <c r="K609" s="150" t="s">
        <v>1688</v>
      </c>
      <c r="L609" s="243">
        <v>5102030199.1009998</v>
      </c>
      <c r="M609" s="126" t="s">
        <v>1741</v>
      </c>
      <c r="N609" s="261">
        <f t="shared" si="9"/>
        <v>0</v>
      </c>
    </row>
    <row r="610" spans="1:68" ht="26.25">
      <c r="A610" s="121">
        <v>5</v>
      </c>
      <c r="B610" s="122" t="s">
        <v>916</v>
      </c>
      <c r="C610" s="123" t="s">
        <v>917</v>
      </c>
      <c r="D610" s="123">
        <v>5.0999999999999996</v>
      </c>
      <c r="E610" s="124" t="s">
        <v>952</v>
      </c>
      <c r="F610" s="122" t="s">
        <v>1738</v>
      </c>
      <c r="G610" s="312" t="s">
        <v>1687</v>
      </c>
      <c r="H610" s="122"/>
      <c r="I610" s="122" t="s">
        <v>1687</v>
      </c>
      <c r="J610" s="149"/>
      <c r="K610" s="150" t="s">
        <v>1688</v>
      </c>
      <c r="L610" s="242">
        <v>5102030199.1020002</v>
      </c>
      <c r="M610" s="127" t="s">
        <v>1742</v>
      </c>
      <c r="N610" s="261">
        <f t="shared" si="9"/>
        <v>0</v>
      </c>
      <c r="S610">
        <v>21300</v>
      </c>
      <c r="V610">
        <v>1380</v>
      </c>
      <c r="AN610">
        <v>12600</v>
      </c>
      <c r="AO610">
        <v>178780</v>
      </c>
      <c r="AU610">
        <v>3000</v>
      </c>
      <c r="BB610">
        <v>12000</v>
      </c>
      <c r="BD610">
        <v>5500</v>
      </c>
      <c r="BN610">
        <v>1608</v>
      </c>
    </row>
    <row r="611" spans="1:68" ht="26.25">
      <c r="A611" s="121">
        <v>5</v>
      </c>
      <c r="B611" s="122" t="s">
        <v>916</v>
      </c>
      <c r="C611" s="123" t="s">
        <v>917</v>
      </c>
      <c r="D611" s="123">
        <v>5.0999999999999996</v>
      </c>
      <c r="E611" s="124" t="s">
        <v>952</v>
      </c>
      <c r="F611" s="122" t="s">
        <v>1738</v>
      </c>
      <c r="G611" s="312" t="s">
        <v>1743</v>
      </c>
      <c r="H611" s="122"/>
      <c r="I611" s="122" t="s">
        <v>1743</v>
      </c>
      <c r="J611" s="149" t="s">
        <v>1744</v>
      </c>
      <c r="K611" s="150" t="s">
        <v>1745</v>
      </c>
      <c r="L611" s="243">
        <v>5103010102.1009998</v>
      </c>
      <c r="M611" s="126" t="s">
        <v>1746</v>
      </c>
      <c r="N611" s="261">
        <f t="shared" si="9"/>
        <v>0</v>
      </c>
      <c r="AI611">
        <v>3240</v>
      </c>
      <c r="AW611">
        <v>560</v>
      </c>
    </row>
    <row r="612" spans="1:68" ht="26.25">
      <c r="A612" s="121">
        <v>5</v>
      </c>
      <c r="B612" s="122" t="s">
        <v>916</v>
      </c>
      <c r="C612" s="123" t="s">
        <v>917</v>
      </c>
      <c r="D612" s="123">
        <v>5.0999999999999996</v>
      </c>
      <c r="E612" s="124" t="s">
        <v>952</v>
      </c>
      <c r="F612" s="122" t="s">
        <v>1738</v>
      </c>
      <c r="G612" s="312" t="s">
        <v>1743</v>
      </c>
      <c r="H612" s="122"/>
      <c r="I612" s="122" t="s">
        <v>1743</v>
      </c>
      <c r="J612" s="149" t="s">
        <v>1744</v>
      </c>
      <c r="K612" s="150" t="s">
        <v>1745</v>
      </c>
      <c r="L612" s="242">
        <v>5103010102.1020002</v>
      </c>
      <c r="M612" s="127" t="s">
        <v>1747</v>
      </c>
      <c r="N612" s="261">
        <f t="shared" si="9"/>
        <v>0</v>
      </c>
      <c r="O612">
        <v>83656</v>
      </c>
      <c r="P612">
        <v>3360</v>
      </c>
      <c r="S612">
        <v>12720</v>
      </c>
      <c r="T612">
        <v>240</v>
      </c>
      <c r="W612">
        <v>240</v>
      </c>
      <c r="AC612">
        <v>6000</v>
      </c>
      <c r="AD612">
        <v>150856</v>
      </c>
      <c r="AE612">
        <v>27160</v>
      </c>
      <c r="AG612">
        <v>19320</v>
      </c>
      <c r="AI612">
        <v>211818</v>
      </c>
      <c r="AK612">
        <v>850</v>
      </c>
      <c r="AM612">
        <v>16420</v>
      </c>
      <c r="AR612">
        <v>740</v>
      </c>
      <c r="AW612">
        <v>171900</v>
      </c>
      <c r="BD612">
        <v>239594</v>
      </c>
      <c r="BJ612">
        <v>37762</v>
      </c>
      <c r="BK612">
        <v>480</v>
      </c>
      <c r="BM612">
        <v>7320</v>
      </c>
      <c r="BN612">
        <v>20120</v>
      </c>
      <c r="BO612">
        <v>3120</v>
      </c>
      <c r="BP612">
        <v>5280</v>
      </c>
    </row>
    <row r="613" spans="1:68" ht="26.25">
      <c r="A613" s="121">
        <v>5</v>
      </c>
      <c r="B613" s="122" t="s">
        <v>916</v>
      </c>
      <c r="C613" s="123" t="s">
        <v>917</v>
      </c>
      <c r="D613" s="123">
        <v>5.0999999999999996</v>
      </c>
      <c r="E613" s="124" t="s">
        <v>952</v>
      </c>
      <c r="F613" s="122" t="s">
        <v>1738</v>
      </c>
      <c r="G613" s="312" t="s">
        <v>1743</v>
      </c>
      <c r="H613" s="122"/>
      <c r="I613" s="122" t="s">
        <v>1743</v>
      </c>
      <c r="J613" s="149" t="s">
        <v>1744</v>
      </c>
      <c r="K613" s="150" t="s">
        <v>1745</v>
      </c>
      <c r="L613" s="243">
        <v>5103010103.1009998</v>
      </c>
      <c r="M613" s="126" t="s">
        <v>1748</v>
      </c>
      <c r="N613" s="261">
        <f t="shared" si="9"/>
        <v>0</v>
      </c>
      <c r="AI613">
        <v>1824</v>
      </c>
      <c r="AW613">
        <v>1700</v>
      </c>
    </row>
    <row r="614" spans="1:68" ht="26.25">
      <c r="A614" s="121">
        <v>5</v>
      </c>
      <c r="B614" s="122" t="s">
        <v>916</v>
      </c>
      <c r="C614" s="123" t="s">
        <v>917</v>
      </c>
      <c r="D614" s="123">
        <v>5.0999999999999996</v>
      </c>
      <c r="E614" s="124" t="s">
        <v>952</v>
      </c>
      <c r="F614" s="122" t="s">
        <v>1738</v>
      </c>
      <c r="G614" s="312" t="s">
        <v>1743</v>
      </c>
      <c r="H614" s="122"/>
      <c r="I614" s="122" t="s">
        <v>1743</v>
      </c>
      <c r="J614" s="149" t="s">
        <v>1744</v>
      </c>
      <c r="K614" s="150" t="s">
        <v>1745</v>
      </c>
      <c r="L614" s="242">
        <v>5103010103.1020002</v>
      </c>
      <c r="M614" s="126" t="s">
        <v>1749</v>
      </c>
      <c r="N614" s="261">
        <f t="shared" si="9"/>
        <v>0</v>
      </c>
      <c r="O614">
        <v>65823</v>
      </c>
      <c r="P614">
        <v>29500</v>
      </c>
      <c r="Q614">
        <v>39855</v>
      </c>
      <c r="S614">
        <v>72510</v>
      </c>
      <c r="AC614">
        <v>26870</v>
      </c>
      <c r="AE614">
        <v>132215</v>
      </c>
      <c r="AF614">
        <v>9100</v>
      </c>
      <c r="AG614">
        <v>64350</v>
      </c>
      <c r="AH614">
        <v>750</v>
      </c>
      <c r="AI614">
        <v>138632</v>
      </c>
      <c r="AK614">
        <v>30800</v>
      </c>
      <c r="AL614">
        <v>46315</v>
      </c>
      <c r="AM614">
        <v>123100</v>
      </c>
      <c r="AR614">
        <v>22980</v>
      </c>
      <c r="AW614">
        <v>1180790.8</v>
      </c>
      <c r="BD614">
        <v>17610</v>
      </c>
      <c r="BJ614">
        <v>4800</v>
      </c>
      <c r="BM614">
        <v>25085</v>
      </c>
      <c r="BO614">
        <v>43249</v>
      </c>
      <c r="BP614">
        <v>27900</v>
      </c>
    </row>
    <row r="615" spans="1:68" ht="26.25">
      <c r="A615" s="121">
        <v>5</v>
      </c>
      <c r="B615" s="122" t="s">
        <v>916</v>
      </c>
      <c r="C615" s="123" t="s">
        <v>917</v>
      </c>
      <c r="D615" s="123">
        <v>5.0999999999999996</v>
      </c>
      <c r="E615" s="124" t="s">
        <v>952</v>
      </c>
      <c r="F615" s="122" t="s">
        <v>1738</v>
      </c>
      <c r="G615" s="312" t="s">
        <v>1743</v>
      </c>
      <c r="H615" s="122"/>
      <c r="I615" s="122" t="s">
        <v>1743</v>
      </c>
      <c r="J615" s="149" t="s">
        <v>1744</v>
      </c>
      <c r="K615" s="150" t="s">
        <v>1745</v>
      </c>
      <c r="L615" s="242">
        <v>5103010199.1009998</v>
      </c>
      <c r="M615" s="126" t="s">
        <v>1750</v>
      </c>
      <c r="N615" s="261">
        <f t="shared" si="9"/>
        <v>0</v>
      </c>
      <c r="AI615">
        <v>5068</v>
      </c>
      <c r="AW615">
        <v>1277</v>
      </c>
    </row>
    <row r="616" spans="1:68" ht="26.25">
      <c r="A616" s="121">
        <v>5</v>
      </c>
      <c r="B616" s="122" t="s">
        <v>916</v>
      </c>
      <c r="C616" s="123" t="s">
        <v>917</v>
      </c>
      <c r="D616" s="123">
        <v>5.0999999999999996</v>
      </c>
      <c r="E616" s="124" t="s">
        <v>952</v>
      </c>
      <c r="F616" s="122" t="s">
        <v>1738</v>
      </c>
      <c r="G616" s="312" t="s">
        <v>1743</v>
      </c>
      <c r="H616" s="122"/>
      <c r="I616" s="122" t="s">
        <v>1743</v>
      </c>
      <c r="J616" s="149" t="s">
        <v>1744</v>
      </c>
      <c r="K616" s="150" t="s">
        <v>1745</v>
      </c>
      <c r="L616" s="242">
        <v>5103010199.1020002</v>
      </c>
      <c r="M616" s="126" t="s">
        <v>1751</v>
      </c>
      <c r="N616" s="261">
        <f t="shared" si="9"/>
        <v>632014</v>
      </c>
      <c r="O616">
        <v>110636</v>
      </c>
      <c r="P616">
        <v>1810</v>
      </c>
      <c r="Q616">
        <v>9006</v>
      </c>
      <c r="S616">
        <v>22584</v>
      </c>
      <c r="T616">
        <v>58173</v>
      </c>
      <c r="W616">
        <v>800</v>
      </c>
      <c r="Z616">
        <v>2272</v>
      </c>
      <c r="AA616">
        <v>632014</v>
      </c>
      <c r="AC616">
        <v>720</v>
      </c>
      <c r="AE616">
        <v>97760</v>
      </c>
      <c r="AG616">
        <v>2465</v>
      </c>
      <c r="AI616">
        <v>89821</v>
      </c>
      <c r="AK616">
        <v>110</v>
      </c>
      <c r="AM616">
        <v>72328</v>
      </c>
      <c r="AR616">
        <v>2800</v>
      </c>
      <c r="AW616">
        <v>1880033.3</v>
      </c>
      <c r="BC616">
        <v>137551</v>
      </c>
      <c r="BD616">
        <v>31207</v>
      </c>
      <c r="BH616">
        <v>21750</v>
      </c>
      <c r="BI616">
        <v>780</v>
      </c>
      <c r="BJ616">
        <v>41880</v>
      </c>
      <c r="BK616">
        <v>12100</v>
      </c>
      <c r="BL616">
        <v>6660</v>
      </c>
      <c r="BM616">
        <v>17212</v>
      </c>
      <c r="BO616">
        <v>70778</v>
      </c>
      <c r="BP616">
        <v>2720</v>
      </c>
    </row>
    <row r="617" spans="1:68" ht="26.25">
      <c r="A617" s="121">
        <v>5</v>
      </c>
      <c r="B617" s="122" t="s">
        <v>916</v>
      </c>
      <c r="C617" s="123" t="s">
        <v>917</v>
      </c>
      <c r="D617" s="123">
        <v>5.0999999999999996</v>
      </c>
      <c r="E617" s="124" t="s">
        <v>952</v>
      </c>
      <c r="F617" s="122"/>
      <c r="G617" s="312" t="s">
        <v>1752</v>
      </c>
      <c r="H617" s="122"/>
      <c r="I617" s="122" t="s">
        <v>1752</v>
      </c>
      <c r="J617" s="149" t="s">
        <v>1753</v>
      </c>
      <c r="K617" s="150" t="s">
        <v>1754</v>
      </c>
      <c r="L617" s="243">
        <v>5104010104.1009998</v>
      </c>
      <c r="M617" s="126" t="s">
        <v>1755</v>
      </c>
      <c r="N617" s="261">
        <f t="shared" si="9"/>
        <v>2057949.44</v>
      </c>
      <c r="O617">
        <v>6454925.75</v>
      </c>
      <c r="P617">
        <v>218784</v>
      </c>
      <c r="Q617">
        <v>737725.05</v>
      </c>
      <c r="R617">
        <v>1069270</v>
      </c>
      <c r="S617">
        <v>1628661.25</v>
      </c>
      <c r="T617">
        <v>835804</v>
      </c>
      <c r="U617">
        <v>598744.1</v>
      </c>
      <c r="V617">
        <v>223050.61</v>
      </c>
      <c r="W617">
        <v>544738.6</v>
      </c>
      <c r="X617">
        <v>427396.9</v>
      </c>
      <c r="Y617">
        <v>449334.75</v>
      </c>
      <c r="Z617">
        <v>568426</v>
      </c>
      <c r="AA617">
        <v>2057949.44</v>
      </c>
      <c r="AB617">
        <v>218088.48</v>
      </c>
      <c r="AC617">
        <v>285831</v>
      </c>
      <c r="AD617">
        <v>302477.03999999998</v>
      </c>
      <c r="AE617">
        <v>752903.6</v>
      </c>
      <c r="AF617">
        <v>711519.17</v>
      </c>
      <c r="AG617">
        <v>195060</v>
      </c>
      <c r="AH617">
        <v>212202.85</v>
      </c>
      <c r="AI617">
        <v>6452887.7999999998</v>
      </c>
      <c r="AJ617">
        <v>372361.85</v>
      </c>
      <c r="AK617">
        <v>499337.63</v>
      </c>
      <c r="AL617">
        <v>726983.63</v>
      </c>
      <c r="AM617">
        <v>720520.64</v>
      </c>
      <c r="AN617">
        <v>318124.90000000002</v>
      </c>
      <c r="AO617">
        <v>1673373.03</v>
      </c>
      <c r="AP617">
        <v>898435.4</v>
      </c>
      <c r="AQ617">
        <v>587892.65</v>
      </c>
      <c r="AR617">
        <v>531463.72</v>
      </c>
      <c r="AS617">
        <v>511445.69</v>
      </c>
      <c r="AT617">
        <v>403676.74</v>
      </c>
      <c r="AU617">
        <v>439027.92</v>
      </c>
      <c r="AV617">
        <v>354037.53</v>
      </c>
      <c r="AW617">
        <v>3502689.37</v>
      </c>
      <c r="AX617">
        <v>398098.5</v>
      </c>
      <c r="AY617">
        <v>319182.86</v>
      </c>
      <c r="AZ617">
        <v>1097811.6200000001</v>
      </c>
      <c r="BA617">
        <v>652447</v>
      </c>
      <c r="BB617">
        <v>939483</v>
      </c>
      <c r="BC617">
        <v>757807</v>
      </c>
      <c r="BD617">
        <v>1411650.93</v>
      </c>
      <c r="BE617">
        <v>280361.5</v>
      </c>
      <c r="BF617">
        <v>232556.6</v>
      </c>
      <c r="BG617">
        <v>301488.90000000002</v>
      </c>
      <c r="BH617">
        <v>210438.3</v>
      </c>
      <c r="BI617">
        <v>2614228.96</v>
      </c>
      <c r="BJ617">
        <v>1061882</v>
      </c>
      <c r="BK617">
        <v>321632.5</v>
      </c>
      <c r="BL617">
        <v>531338.75</v>
      </c>
      <c r="BM617">
        <v>154857</v>
      </c>
      <c r="BN617">
        <v>265395.3</v>
      </c>
      <c r="BO617">
        <v>439971.6</v>
      </c>
      <c r="BP617">
        <v>265406.40000000002</v>
      </c>
    </row>
    <row r="618" spans="1:68" ht="26.25">
      <c r="A618" s="121">
        <v>5</v>
      </c>
      <c r="B618" s="122" t="s">
        <v>916</v>
      </c>
      <c r="C618" s="123" t="s">
        <v>917</v>
      </c>
      <c r="D618" s="123">
        <v>5.0999999999999996</v>
      </c>
      <c r="E618" s="124" t="s">
        <v>952</v>
      </c>
      <c r="F618" s="122"/>
      <c r="G618" s="312" t="s">
        <v>1752</v>
      </c>
      <c r="H618" s="122"/>
      <c r="I618" s="122" t="s">
        <v>1752</v>
      </c>
      <c r="J618" s="149" t="s">
        <v>1756</v>
      </c>
      <c r="K618" s="150" t="s">
        <v>1754</v>
      </c>
      <c r="L618" s="243">
        <v>5104010104.1020002</v>
      </c>
      <c r="M618" s="126" t="s">
        <v>1757</v>
      </c>
      <c r="N618" s="261">
        <f t="shared" si="9"/>
        <v>63500</v>
      </c>
      <c r="O618">
        <v>132879.5</v>
      </c>
      <c r="P618">
        <v>19488.98</v>
      </c>
      <c r="Q618">
        <v>77800</v>
      </c>
      <c r="R618">
        <v>72100</v>
      </c>
      <c r="S618">
        <v>290412.2</v>
      </c>
      <c r="T618">
        <v>6689</v>
      </c>
      <c r="U618">
        <v>10000</v>
      </c>
      <c r="V618">
        <v>37090</v>
      </c>
      <c r="W618">
        <v>54540</v>
      </c>
      <c r="X618">
        <v>77574.22</v>
      </c>
      <c r="Y618">
        <v>180</v>
      </c>
      <c r="Z618">
        <v>51276.959999999999</v>
      </c>
      <c r="AA618">
        <v>63500</v>
      </c>
      <c r="AC618">
        <v>28072</v>
      </c>
      <c r="AD618">
        <v>96.3</v>
      </c>
      <c r="AF618">
        <v>10455</v>
      </c>
      <c r="AG618">
        <v>8121</v>
      </c>
      <c r="AH618">
        <v>6700</v>
      </c>
      <c r="AL618">
        <v>188459.87</v>
      </c>
      <c r="AM618">
        <v>94900</v>
      </c>
      <c r="AN618">
        <v>34770.400000000001</v>
      </c>
      <c r="AO618">
        <v>106500</v>
      </c>
      <c r="AP618">
        <v>68520</v>
      </c>
      <c r="AQ618">
        <v>11180</v>
      </c>
      <c r="AR618">
        <v>98264.98</v>
      </c>
      <c r="AS618">
        <v>7580</v>
      </c>
      <c r="AT618">
        <v>30870</v>
      </c>
      <c r="AW618">
        <v>96000</v>
      </c>
      <c r="AX618">
        <v>11200</v>
      </c>
      <c r="AZ618">
        <v>780</v>
      </c>
      <c r="BA618">
        <v>28075</v>
      </c>
      <c r="BB618">
        <v>39878.1</v>
      </c>
      <c r="BC618">
        <v>1500</v>
      </c>
      <c r="BD618">
        <v>1200</v>
      </c>
      <c r="BF618">
        <v>2100</v>
      </c>
      <c r="BG618">
        <v>38000</v>
      </c>
      <c r="BH618">
        <v>30880</v>
      </c>
      <c r="BI618">
        <v>164760</v>
      </c>
      <c r="BJ618">
        <v>167603</v>
      </c>
      <c r="BK618">
        <v>70690</v>
      </c>
      <c r="BL618">
        <v>84296.5</v>
      </c>
      <c r="BM618">
        <v>37560</v>
      </c>
      <c r="BO618">
        <v>12270</v>
      </c>
    </row>
    <row r="619" spans="1:68" ht="26.25">
      <c r="A619" s="121">
        <v>5</v>
      </c>
      <c r="B619" s="122" t="s">
        <v>916</v>
      </c>
      <c r="C619" s="123" t="s">
        <v>917</v>
      </c>
      <c r="D619" s="123">
        <v>5.0999999999999996</v>
      </c>
      <c r="E619" s="124" t="s">
        <v>952</v>
      </c>
      <c r="F619" s="122"/>
      <c r="G619" s="312" t="s">
        <v>1752</v>
      </c>
      <c r="H619" s="122"/>
      <c r="I619" s="122" t="s">
        <v>1752</v>
      </c>
      <c r="J619" s="149" t="s">
        <v>1758</v>
      </c>
      <c r="K619" s="150" t="s">
        <v>1754</v>
      </c>
      <c r="L619" s="243">
        <v>5104010104.1029997</v>
      </c>
      <c r="M619" s="126" t="s">
        <v>1759</v>
      </c>
      <c r="N619" s="261">
        <f t="shared" si="9"/>
        <v>672965.25</v>
      </c>
      <c r="O619">
        <v>885261.33</v>
      </c>
      <c r="P619">
        <v>48065</v>
      </c>
      <c r="Q619">
        <v>246351.95</v>
      </c>
      <c r="R619">
        <v>302384</v>
      </c>
      <c r="S619">
        <v>282635.81</v>
      </c>
      <c r="T619">
        <v>309120</v>
      </c>
      <c r="U619">
        <v>213093</v>
      </c>
      <c r="V619">
        <v>274046</v>
      </c>
      <c r="W619">
        <v>51311.25</v>
      </c>
      <c r="X619">
        <v>63068.85</v>
      </c>
      <c r="Y619">
        <v>96455</v>
      </c>
      <c r="Z619">
        <v>126662</v>
      </c>
      <c r="AA619">
        <v>672965.25</v>
      </c>
      <c r="AB619">
        <v>147168.79999999999</v>
      </c>
      <c r="AC619">
        <v>77285.070000000007</v>
      </c>
      <c r="AD619">
        <v>33545</v>
      </c>
      <c r="AE619">
        <v>59264</v>
      </c>
      <c r="AF619">
        <v>87041</v>
      </c>
      <c r="AG619">
        <v>65258.5</v>
      </c>
      <c r="AH619">
        <v>29335</v>
      </c>
      <c r="AI619">
        <v>2546625.79</v>
      </c>
      <c r="AJ619">
        <v>48293.440000000002</v>
      </c>
      <c r="AK619">
        <v>100086.38</v>
      </c>
      <c r="AL619">
        <v>401088</v>
      </c>
      <c r="AM619">
        <v>544642.06999999995</v>
      </c>
      <c r="AN619">
        <v>154678.5</v>
      </c>
      <c r="AO619">
        <v>168484</v>
      </c>
      <c r="AP619">
        <v>128019</v>
      </c>
      <c r="AQ619">
        <v>101464.46</v>
      </c>
      <c r="AR619">
        <v>88234.65</v>
      </c>
      <c r="AS619">
        <v>267803.3</v>
      </c>
      <c r="AT619">
        <v>54770</v>
      </c>
      <c r="AU619">
        <v>62174</v>
      </c>
      <c r="AV619">
        <v>50818</v>
      </c>
      <c r="AW619">
        <v>1845926.22</v>
      </c>
      <c r="AX619">
        <v>74008</v>
      </c>
      <c r="AY619">
        <v>63644</v>
      </c>
      <c r="AZ619">
        <v>205729.4</v>
      </c>
      <c r="BA619">
        <v>100080</v>
      </c>
      <c r="BB619">
        <v>97983</v>
      </c>
      <c r="BC619">
        <v>60589.919999999998</v>
      </c>
      <c r="BD619">
        <v>254897.38</v>
      </c>
      <c r="BE619">
        <v>52264</v>
      </c>
      <c r="BF619">
        <v>59015</v>
      </c>
      <c r="BG619">
        <v>155451</v>
      </c>
      <c r="BH619">
        <v>8741</v>
      </c>
      <c r="BI619">
        <v>1505580.5</v>
      </c>
      <c r="BJ619">
        <v>153532.1</v>
      </c>
      <c r="BK619">
        <v>118008.53</v>
      </c>
      <c r="BL619">
        <v>191191.5</v>
      </c>
      <c r="BM619">
        <v>52578.6</v>
      </c>
      <c r="BN619">
        <v>172529.35</v>
      </c>
      <c r="BO619">
        <v>128002</v>
      </c>
      <c r="BP619">
        <v>85171.96</v>
      </c>
    </row>
    <row r="620" spans="1:68" ht="26.25">
      <c r="A620" s="121">
        <v>5</v>
      </c>
      <c r="B620" s="122" t="s">
        <v>916</v>
      </c>
      <c r="C620" s="123" t="s">
        <v>917</v>
      </c>
      <c r="D620" s="123">
        <v>5.0999999999999996</v>
      </c>
      <c r="E620" s="124" t="s">
        <v>952</v>
      </c>
      <c r="F620" s="122"/>
      <c r="G620" s="312" t="s">
        <v>1752</v>
      </c>
      <c r="H620" s="122"/>
      <c r="I620" s="122" t="s">
        <v>1752</v>
      </c>
      <c r="J620" s="149" t="s">
        <v>1760</v>
      </c>
      <c r="K620" s="150" t="s">
        <v>1754</v>
      </c>
      <c r="L620" s="242">
        <v>5104010104.1040001</v>
      </c>
      <c r="M620" s="127" t="s">
        <v>1761</v>
      </c>
      <c r="N620" s="261">
        <f t="shared" si="9"/>
        <v>80938</v>
      </c>
      <c r="O620">
        <v>375952</v>
      </c>
      <c r="Q620">
        <v>5760</v>
      </c>
      <c r="R620">
        <v>187410</v>
      </c>
      <c r="S620">
        <v>4800</v>
      </c>
      <c r="U620">
        <v>23580</v>
      </c>
      <c r="V620">
        <v>4550</v>
      </c>
      <c r="W620">
        <v>700</v>
      </c>
      <c r="Y620">
        <v>1980</v>
      </c>
      <c r="AA620">
        <v>80938</v>
      </c>
      <c r="AC620">
        <v>16630</v>
      </c>
      <c r="AF620">
        <v>7950</v>
      </c>
      <c r="AG620">
        <v>73480</v>
      </c>
      <c r="AI620">
        <v>4123884.46</v>
      </c>
      <c r="AJ620">
        <v>4310</v>
      </c>
      <c r="AK620">
        <v>6390</v>
      </c>
      <c r="AL620">
        <v>3990</v>
      </c>
      <c r="AO620">
        <v>21770</v>
      </c>
      <c r="AQ620">
        <v>1391</v>
      </c>
      <c r="AR620">
        <v>24475.11</v>
      </c>
      <c r="AU620">
        <v>5170</v>
      </c>
      <c r="AW620">
        <v>5600</v>
      </c>
      <c r="AY620">
        <v>20780</v>
      </c>
      <c r="AZ620">
        <v>152025</v>
      </c>
      <c r="BA620">
        <v>28610</v>
      </c>
      <c r="BB620">
        <v>8740</v>
      </c>
      <c r="BC620">
        <v>16286</v>
      </c>
      <c r="BD620">
        <v>176950.39999999999</v>
      </c>
      <c r="BF620">
        <v>17400</v>
      </c>
      <c r="BG620">
        <v>4000</v>
      </c>
      <c r="BI620">
        <v>16400</v>
      </c>
      <c r="BK620">
        <v>17910</v>
      </c>
      <c r="BL620">
        <v>12710</v>
      </c>
      <c r="BO620">
        <v>46790</v>
      </c>
      <c r="BP620">
        <v>1841</v>
      </c>
    </row>
    <row r="621" spans="1:68" ht="26.25">
      <c r="A621" s="121">
        <v>5</v>
      </c>
      <c r="B621" s="122" t="s">
        <v>916</v>
      </c>
      <c r="C621" s="123" t="s">
        <v>917</v>
      </c>
      <c r="D621" s="123">
        <v>5.0999999999999996</v>
      </c>
      <c r="E621" s="124" t="s">
        <v>952</v>
      </c>
      <c r="F621" s="122"/>
      <c r="G621" s="312" t="s">
        <v>1752</v>
      </c>
      <c r="H621" s="122"/>
      <c r="I621" s="122" t="s">
        <v>1752</v>
      </c>
      <c r="J621" s="149" t="s">
        <v>1762</v>
      </c>
      <c r="K621" s="150" t="s">
        <v>1754</v>
      </c>
      <c r="L621" s="243">
        <v>5104010104.1049995</v>
      </c>
      <c r="M621" s="126" t="s">
        <v>1763</v>
      </c>
      <c r="N621" s="261">
        <f t="shared" si="9"/>
        <v>548566</v>
      </c>
      <c r="O621">
        <v>564570</v>
      </c>
      <c r="P621">
        <v>426520</v>
      </c>
      <c r="Q621">
        <v>178730</v>
      </c>
      <c r="R621">
        <v>426020</v>
      </c>
      <c r="S621">
        <v>301524</v>
      </c>
      <c r="T621">
        <v>348796</v>
      </c>
      <c r="U621">
        <v>331005.25</v>
      </c>
      <c r="V621">
        <v>718999</v>
      </c>
      <c r="W621">
        <v>132447</v>
      </c>
      <c r="X621">
        <v>461420</v>
      </c>
      <c r="Y621">
        <v>283830</v>
      </c>
      <c r="Z621">
        <v>461270</v>
      </c>
      <c r="AA621">
        <v>548566</v>
      </c>
      <c r="AB621">
        <v>201525</v>
      </c>
      <c r="AC621">
        <v>126730</v>
      </c>
      <c r="AD621">
        <v>135818</v>
      </c>
      <c r="AE621">
        <v>327188.21999999997</v>
      </c>
      <c r="AF621">
        <v>220666</v>
      </c>
      <c r="AG621">
        <v>150919.6</v>
      </c>
      <c r="AH621">
        <v>36980</v>
      </c>
      <c r="AI621">
        <v>3596740</v>
      </c>
      <c r="AJ621">
        <v>235700</v>
      </c>
      <c r="AK621">
        <v>171819</v>
      </c>
      <c r="AL621">
        <v>719427.18</v>
      </c>
      <c r="AM621">
        <v>376895</v>
      </c>
      <c r="AN621">
        <v>181760</v>
      </c>
      <c r="AO621">
        <v>512355</v>
      </c>
      <c r="AP621">
        <v>252960</v>
      </c>
      <c r="AQ621">
        <v>209320</v>
      </c>
      <c r="AR621">
        <v>43560</v>
      </c>
      <c r="AS621">
        <v>172894.9</v>
      </c>
      <c r="AT621">
        <v>207703</v>
      </c>
      <c r="AU621">
        <v>425632</v>
      </c>
      <c r="AV621">
        <v>93175</v>
      </c>
      <c r="AW621">
        <v>1206136</v>
      </c>
      <c r="AX621">
        <v>79846</v>
      </c>
      <c r="AY621">
        <v>107051.4</v>
      </c>
      <c r="AZ621">
        <v>738376</v>
      </c>
      <c r="BA621">
        <v>516845</v>
      </c>
      <c r="BB621">
        <v>342209</v>
      </c>
      <c r="BC621">
        <v>31170</v>
      </c>
      <c r="BD621">
        <v>469030</v>
      </c>
      <c r="BE621">
        <v>219982</v>
      </c>
      <c r="BF621">
        <v>136833</v>
      </c>
      <c r="BG621">
        <v>119178</v>
      </c>
      <c r="BH621">
        <v>68009</v>
      </c>
      <c r="BI621">
        <v>1045318.18</v>
      </c>
      <c r="BJ621">
        <v>189975</v>
      </c>
      <c r="BK621">
        <v>216686</v>
      </c>
      <c r="BL621">
        <v>371357</v>
      </c>
      <c r="BM621">
        <v>86450</v>
      </c>
      <c r="BN621">
        <v>183175</v>
      </c>
      <c r="BO621">
        <v>318675</v>
      </c>
      <c r="BP621">
        <v>98425</v>
      </c>
    </row>
    <row r="622" spans="1:68" ht="26.25">
      <c r="A622" s="121">
        <v>5</v>
      </c>
      <c r="B622" s="122" t="s">
        <v>916</v>
      </c>
      <c r="C622" s="123" t="s">
        <v>917</v>
      </c>
      <c r="D622" s="123">
        <v>5.0999999999999996</v>
      </c>
      <c r="E622" s="124" t="s">
        <v>952</v>
      </c>
      <c r="F622" s="122"/>
      <c r="G622" s="312" t="s">
        <v>1752</v>
      </c>
      <c r="H622" s="122"/>
      <c r="I622" s="122" t="s">
        <v>1752</v>
      </c>
      <c r="J622" s="149" t="s">
        <v>1764</v>
      </c>
      <c r="K622" s="150" t="s">
        <v>1754</v>
      </c>
      <c r="L622" s="242">
        <v>5104010104.1059999</v>
      </c>
      <c r="M622" s="127" t="s">
        <v>1765</v>
      </c>
      <c r="N622" s="261">
        <f t="shared" si="9"/>
        <v>3623653.86</v>
      </c>
      <c r="O622">
        <v>9013224.1999999993</v>
      </c>
      <c r="P622">
        <v>800803</v>
      </c>
      <c r="Q622">
        <v>938084.33</v>
      </c>
      <c r="R622">
        <v>2483082.7999999998</v>
      </c>
      <c r="S622">
        <v>3676462.63</v>
      </c>
      <c r="T622">
        <v>1755132</v>
      </c>
      <c r="U622">
        <v>1406829.04</v>
      </c>
      <c r="V622">
        <v>1230830.8</v>
      </c>
      <c r="W622">
        <v>718857</v>
      </c>
      <c r="X622">
        <v>1096596.1399999999</v>
      </c>
      <c r="Y622">
        <v>780508.12</v>
      </c>
      <c r="Z622">
        <v>1060226</v>
      </c>
      <c r="AA622">
        <v>3623653.86</v>
      </c>
      <c r="AB622">
        <v>537050.43000000005</v>
      </c>
      <c r="AC622">
        <v>235188.19</v>
      </c>
      <c r="AD622">
        <v>383674.52</v>
      </c>
      <c r="AE622">
        <v>575353.13</v>
      </c>
      <c r="AF622">
        <v>569905.5</v>
      </c>
      <c r="AG622">
        <v>200760.41</v>
      </c>
      <c r="AH622">
        <v>58141</v>
      </c>
      <c r="AI622">
        <v>11850728.07</v>
      </c>
      <c r="AJ622">
        <v>565090.94999999995</v>
      </c>
      <c r="AK622">
        <v>478816.14</v>
      </c>
      <c r="AL622">
        <v>1029096.14</v>
      </c>
      <c r="AM622">
        <v>1563459.66</v>
      </c>
      <c r="AN622">
        <v>764171</v>
      </c>
      <c r="AO622">
        <v>248183</v>
      </c>
      <c r="AP622">
        <v>805991.06</v>
      </c>
      <c r="AQ622">
        <v>1205638.57</v>
      </c>
      <c r="AR622">
        <v>371077.05</v>
      </c>
      <c r="AS622">
        <v>2485737.5099999998</v>
      </c>
      <c r="AT622">
        <v>389855.58</v>
      </c>
      <c r="AU622">
        <v>723037.41</v>
      </c>
      <c r="AV622">
        <v>250009.15</v>
      </c>
      <c r="AW622">
        <v>7200281.3300000001</v>
      </c>
      <c r="AX622">
        <v>1094338.97</v>
      </c>
      <c r="AY622">
        <v>650200.75</v>
      </c>
      <c r="AZ622">
        <v>1811157.16</v>
      </c>
      <c r="BA622">
        <v>764298.05</v>
      </c>
      <c r="BB622">
        <v>786529.92</v>
      </c>
      <c r="BC622">
        <v>712343.75</v>
      </c>
      <c r="BD622">
        <v>1956205.62</v>
      </c>
      <c r="BE622">
        <v>438841.09</v>
      </c>
      <c r="BF622">
        <v>167402.5</v>
      </c>
      <c r="BG622">
        <v>532348</v>
      </c>
      <c r="BH622">
        <v>246836.5</v>
      </c>
      <c r="BI622">
        <v>3652094.46</v>
      </c>
      <c r="BJ622">
        <v>929760.36</v>
      </c>
      <c r="BK622">
        <v>369506</v>
      </c>
      <c r="BL622">
        <v>1184080.5</v>
      </c>
      <c r="BM622">
        <v>211481</v>
      </c>
      <c r="BN622">
        <v>636859</v>
      </c>
      <c r="BO622">
        <v>850764.5</v>
      </c>
      <c r="BP622">
        <v>410003.72</v>
      </c>
    </row>
    <row r="623" spans="1:68" ht="26.25">
      <c r="A623" s="121">
        <v>5</v>
      </c>
      <c r="B623" s="122" t="s">
        <v>916</v>
      </c>
      <c r="C623" s="123" t="s">
        <v>917</v>
      </c>
      <c r="D623" s="123">
        <v>5.0999999999999996</v>
      </c>
      <c r="E623" s="124" t="s">
        <v>952</v>
      </c>
      <c r="F623" s="122"/>
      <c r="G623" s="312" t="s">
        <v>1752</v>
      </c>
      <c r="H623" s="122"/>
      <c r="I623" s="122" t="s">
        <v>1752</v>
      </c>
      <c r="J623" s="149" t="s">
        <v>1766</v>
      </c>
      <c r="K623" s="150" t="s">
        <v>1754</v>
      </c>
      <c r="L623" s="243">
        <v>5104010104.1070004</v>
      </c>
      <c r="M623" s="126" t="s">
        <v>1767</v>
      </c>
      <c r="N623" s="261">
        <f t="shared" si="9"/>
        <v>522170</v>
      </c>
      <c r="O623">
        <v>1447988</v>
      </c>
      <c r="P623">
        <v>77535</v>
      </c>
      <c r="Q623">
        <v>131549</v>
      </c>
      <c r="R623">
        <v>303752</v>
      </c>
      <c r="S623">
        <v>140179.20000000001</v>
      </c>
      <c r="T623">
        <v>974411.75</v>
      </c>
      <c r="U623">
        <v>93568.92</v>
      </c>
      <c r="V623">
        <v>1364430.63</v>
      </c>
      <c r="W623">
        <v>355875.19</v>
      </c>
      <c r="X623">
        <v>88979.12</v>
      </c>
      <c r="Y623">
        <v>146806.20000000001</v>
      </c>
      <c r="Z623">
        <v>93253</v>
      </c>
      <c r="AA623">
        <v>522170</v>
      </c>
      <c r="AB623">
        <v>251175</v>
      </c>
      <c r="AC623">
        <v>38493.4</v>
      </c>
      <c r="AD623">
        <v>65228</v>
      </c>
      <c r="AE623">
        <v>53885</v>
      </c>
      <c r="AF623">
        <v>73128.070000000007</v>
      </c>
      <c r="AG623">
        <v>102829</v>
      </c>
      <c r="AH623">
        <v>2265</v>
      </c>
      <c r="AI623">
        <v>1429202.39</v>
      </c>
      <c r="AK623">
        <v>267617.53999999998</v>
      </c>
      <c r="AL623">
        <v>473789.79</v>
      </c>
      <c r="AM623">
        <v>219635</v>
      </c>
      <c r="AN623">
        <v>302718</v>
      </c>
      <c r="AO623">
        <v>46787</v>
      </c>
      <c r="AP623">
        <v>98842</v>
      </c>
      <c r="AQ623">
        <v>195601.85</v>
      </c>
      <c r="AR623">
        <v>66834.59</v>
      </c>
      <c r="AS623">
        <v>234032</v>
      </c>
      <c r="AT623">
        <v>110633.57</v>
      </c>
      <c r="AU623">
        <v>284986</v>
      </c>
      <c r="AW623">
        <v>2009468.85</v>
      </c>
      <c r="AX623">
        <v>82002</v>
      </c>
      <c r="AY623">
        <v>23560</v>
      </c>
      <c r="AZ623">
        <v>238967.6</v>
      </c>
      <c r="BA623">
        <v>114052</v>
      </c>
      <c r="BB623">
        <v>245076.25</v>
      </c>
      <c r="BC623">
        <v>82733</v>
      </c>
      <c r="BD623">
        <v>271618.44</v>
      </c>
      <c r="BE623">
        <v>129089</v>
      </c>
      <c r="BG623">
        <v>78802.7</v>
      </c>
      <c r="BH623">
        <v>18453.099999999999</v>
      </c>
      <c r="BI623">
        <v>1111440.54</v>
      </c>
      <c r="BJ623">
        <v>147878</v>
      </c>
      <c r="BK623">
        <v>60521</v>
      </c>
      <c r="BL623">
        <v>264982</v>
      </c>
      <c r="BM623">
        <v>26902</v>
      </c>
      <c r="BN623">
        <v>82521.919999999998</v>
      </c>
      <c r="BO623">
        <v>101868</v>
      </c>
      <c r="BP623">
        <v>47994.5</v>
      </c>
    </row>
    <row r="624" spans="1:68" ht="26.25">
      <c r="A624" s="121">
        <v>5</v>
      </c>
      <c r="B624" s="122" t="s">
        <v>916</v>
      </c>
      <c r="C624" s="123" t="s">
        <v>917</v>
      </c>
      <c r="D624" s="123">
        <v>5.0999999999999996</v>
      </c>
      <c r="E624" s="124" t="s">
        <v>952</v>
      </c>
      <c r="F624" s="122"/>
      <c r="G624" s="312" t="s">
        <v>1752</v>
      </c>
      <c r="H624" s="122"/>
      <c r="I624" s="122" t="s">
        <v>1752</v>
      </c>
      <c r="J624" s="149" t="s">
        <v>1768</v>
      </c>
      <c r="K624" s="150" t="s">
        <v>1754</v>
      </c>
      <c r="L624" s="242">
        <v>5104010104.1079998</v>
      </c>
      <c r="M624" s="126" t="s">
        <v>1769</v>
      </c>
      <c r="N624" s="261">
        <f t="shared" si="9"/>
        <v>130300</v>
      </c>
      <c r="O624">
        <v>277906.90000000002</v>
      </c>
      <c r="Q624">
        <v>47954</v>
      </c>
      <c r="R624">
        <v>568955</v>
      </c>
      <c r="S624">
        <v>23915.1</v>
      </c>
      <c r="T624">
        <v>23460</v>
      </c>
      <c r="U624">
        <v>364</v>
      </c>
      <c r="V624">
        <v>92180</v>
      </c>
      <c r="W624">
        <v>20404</v>
      </c>
      <c r="X624">
        <v>90893.1</v>
      </c>
      <c r="Y624">
        <v>98353</v>
      </c>
      <c r="AA624">
        <v>130300</v>
      </c>
      <c r="AB624">
        <v>7740</v>
      </c>
      <c r="AC624">
        <v>127743.8</v>
      </c>
      <c r="AD624">
        <v>31632.880000000001</v>
      </c>
      <c r="AE624">
        <v>657975.19999999995</v>
      </c>
      <c r="AF624">
        <v>14500</v>
      </c>
      <c r="AG624">
        <v>2140</v>
      </c>
      <c r="AH624">
        <v>3805</v>
      </c>
      <c r="AI624">
        <v>2426955.29</v>
      </c>
      <c r="AJ624">
        <v>208426</v>
      </c>
      <c r="AK624">
        <v>101380</v>
      </c>
      <c r="AL624">
        <v>111018.72</v>
      </c>
      <c r="AM624">
        <v>33132</v>
      </c>
      <c r="AN624">
        <v>13656.35</v>
      </c>
      <c r="AO624">
        <v>1704781.88</v>
      </c>
      <c r="AP624">
        <v>26170</v>
      </c>
      <c r="AQ624">
        <v>40900</v>
      </c>
      <c r="AR624">
        <v>179106</v>
      </c>
      <c r="AS624">
        <v>383678.78</v>
      </c>
      <c r="AT624">
        <v>101544.98</v>
      </c>
      <c r="AU624">
        <v>1000</v>
      </c>
      <c r="AV624">
        <v>173633.9</v>
      </c>
      <c r="AW624">
        <v>228474.5</v>
      </c>
      <c r="AY624">
        <v>44928.3</v>
      </c>
      <c r="AZ624">
        <v>138734.79999999999</v>
      </c>
      <c r="BA624">
        <v>14350</v>
      </c>
      <c r="BB624">
        <v>158130.4</v>
      </c>
      <c r="BC624">
        <v>104143</v>
      </c>
      <c r="BD624">
        <v>28091</v>
      </c>
      <c r="BE624">
        <v>902.5</v>
      </c>
      <c r="BF624">
        <v>268275</v>
      </c>
      <c r="BG624">
        <v>18145</v>
      </c>
      <c r="BH624">
        <v>7389.45</v>
      </c>
      <c r="BI624">
        <v>40400</v>
      </c>
      <c r="BJ624">
        <v>187359</v>
      </c>
      <c r="BK624">
        <v>28813</v>
      </c>
      <c r="BL624">
        <v>87026</v>
      </c>
      <c r="BM624">
        <v>24955</v>
      </c>
      <c r="BN624">
        <v>1500</v>
      </c>
      <c r="BO624">
        <v>110829.2</v>
      </c>
      <c r="BP624">
        <v>32085</v>
      </c>
    </row>
    <row r="625" spans="1:68" ht="26.25">
      <c r="A625" s="121">
        <v>5</v>
      </c>
      <c r="B625" s="122" t="s">
        <v>916</v>
      </c>
      <c r="C625" s="123" t="s">
        <v>917</v>
      </c>
      <c r="D625" s="123">
        <v>5.0999999999999996</v>
      </c>
      <c r="E625" s="124" t="s">
        <v>952</v>
      </c>
      <c r="F625" s="122"/>
      <c r="G625" s="312" t="s">
        <v>1752</v>
      </c>
      <c r="H625" s="122"/>
      <c r="I625" s="122" t="s">
        <v>1752</v>
      </c>
      <c r="J625" s="149" t="s">
        <v>1770</v>
      </c>
      <c r="K625" s="150" t="s">
        <v>1754</v>
      </c>
      <c r="L625" s="242">
        <v>5104010104.1090002</v>
      </c>
      <c r="M625" s="127" t="s">
        <v>1771</v>
      </c>
      <c r="N625" s="261">
        <f t="shared" si="9"/>
        <v>0</v>
      </c>
      <c r="AE625">
        <v>6344494.1399999997</v>
      </c>
      <c r="BB625">
        <v>6398094.3099999996</v>
      </c>
      <c r="BL625">
        <v>2233581.2799999998</v>
      </c>
    </row>
    <row r="626" spans="1:68" ht="26.25">
      <c r="A626" s="121">
        <v>5</v>
      </c>
      <c r="B626" s="122" t="s">
        <v>916</v>
      </c>
      <c r="C626" s="123" t="s">
        <v>917</v>
      </c>
      <c r="D626" s="123">
        <v>5.0999999999999996</v>
      </c>
      <c r="E626" s="124" t="s">
        <v>952</v>
      </c>
      <c r="F626" s="122" t="s">
        <v>1772</v>
      </c>
      <c r="G626" s="312" t="s">
        <v>1743</v>
      </c>
      <c r="H626" s="122"/>
      <c r="I626" s="122" t="s">
        <v>1743</v>
      </c>
      <c r="J626" s="149" t="s">
        <v>1773</v>
      </c>
      <c r="K626" s="150" t="s">
        <v>1774</v>
      </c>
      <c r="L626" s="242">
        <v>5104010107.1009998</v>
      </c>
      <c r="M626" s="126" t="s">
        <v>1775</v>
      </c>
      <c r="N626" s="261">
        <f t="shared" si="9"/>
        <v>2232500</v>
      </c>
      <c r="O626">
        <v>7483650</v>
      </c>
      <c r="P626">
        <v>3800</v>
      </c>
      <c r="Q626">
        <v>180400</v>
      </c>
      <c r="R626">
        <v>724288</v>
      </c>
      <c r="S626">
        <v>308705</v>
      </c>
      <c r="U626">
        <v>1685735.9</v>
      </c>
      <c r="V626">
        <v>62789</v>
      </c>
      <c r="X626">
        <v>567330</v>
      </c>
      <c r="Y626">
        <v>174654</v>
      </c>
      <c r="Z626">
        <v>147150</v>
      </c>
      <c r="AA626">
        <v>2232500</v>
      </c>
      <c r="AC626">
        <v>818000</v>
      </c>
      <c r="AE626">
        <v>717282</v>
      </c>
      <c r="AF626">
        <v>1706413.11</v>
      </c>
      <c r="AH626">
        <v>37610</v>
      </c>
      <c r="AI626">
        <v>7036470.7999999998</v>
      </c>
      <c r="AJ626">
        <v>600900</v>
      </c>
      <c r="AK626">
        <v>59815.6</v>
      </c>
      <c r="AL626">
        <v>466000</v>
      </c>
      <c r="AM626">
        <v>2087000</v>
      </c>
      <c r="AN626">
        <v>113300</v>
      </c>
      <c r="AO626">
        <v>3200</v>
      </c>
      <c r="AQ626">
        <v>24100</v>
      </c>
      <c r="AR626">
        <v>249000</v>
      </c>
      <c r="AT626">
        <v>695310</v>
      </c>
      <c r="AU626">
        <v>434600</v>
      </c>
      <c r="AV626">
        <v>199552</v>
      </c>
      <c r="AW626">
        <v>2276176</v>
      </c>
      <c r="AX626">
        <v>448727.03</v>
      </c>
      <c r="AY626">
        <v>1090219</v>
      </c>
      <c r="AZ626">
        <v>2303827</v>
      </c>
      <c r="BA626">
        <v>249761.52</v>
      </c>
      <c r="BC626">
        <v>126005</v>
      </c>
      <c r="BD626">
        <v>745265</v>
      </c>
      <c r="BE626">
        <v>448680</v>
      </c>
      <c r="BF626">
        <v>524994</v>
      </c>
      <c r="BI626">
        <v>2848788</v>
      </c>
      <c r="BJ626">
        <v>965667</v>
      </c>
      <c r="BL626">
        <v>177222</v>
      </c>
      <c r="BM626">
        <v>74500</v>
      </c>
      <c r="BN626">
        <v>1240250</v>
      </c>
      <c r="BP626">
        <v>18000</v>
      </c>
    </row>
    <row r="627" spans="1:68" ht="26.25">
      <c r="A627" s="121">
        <v>5</v>
      </c>
      <c r="B627" s="122" t="s">
        <v>916</v>
      </c>
      <c r="C627" s="123" t="s">
        <v>917</v>
      </c>
      <c r="D627" s="123">
        <v>5.0999999999999996</v>
      </c>
      <c r="E627" s="124" t="s">
        <v>952</v>
      </c>
      <c r="F627" s="122" t="s">
        <v>1772</v>
      </c>
      <c r="G627" s="312" t="s">
        <v>1743</v>
      </c>
      <c r="H627" s="122"/>
      <c r="I627" s="122" t="s">
        <v>1743</v>
      </c>
      <c r="J627" s="149" t="s">
        <v>1773</v>
      </c>
      <c r="K627" s="150" t="s">
        <v>1774</v>
      </c>
      <c r="L627" s="243">
        <v>5104010107.1020002</v>
      </c>
      <c r="M627" s="126" t="s">
        <v>1776</v>
      </c>
      <c r="N627" s="261">
        <f t="shared" si="9"/>
        <v>1208050.92</v>
      </c>
      <c r="O627">
        <v>1281089.5</v>
      </c>
      <c r="P627">
        <v>71950</v>
      </c>
      <c r="Q627">
        <v>55056</v>
      </c>
      <c r="R627">
        <v>6218.7</v>
      </c>
      <c r="S627">
        <v>12900</v>
      </c>
      <c r="T627">
        <v>33051.660000000003</v>
      </c>
      <c r="U627">
        <v>39450</v>
      </c>
      <c r="V627">
        <v>61550</v>
      </c>
      <c r="W627">
        <v>23800</v>
      </c>
      <c r="X627">
        <v>19650</v>
      </c>
      <c r="Z627">
        <v>33580</v>
      </c>
      <c r="AA627">
        <v>1208050.92</v>
      </c>
      <c r="AD627">
        <v>59350</v>
      </c>
      <c r="AE627">
        <v>115050</v>
      </c>
      <c r="AH627">
        <v>800</v>
      </c>
      <c r="AJ627">
        <v>5200</v>
      </c>
      <c r="AK627">
        <v>56927.5</v>
      </c>
      <c r="AL627">
        <v>248234.75</v>
      </c>
      <c r="AM627">
        <v>23161</v>
      </c>
      <c r="AN627">
        <v>40218.5</v>
      </c>
      <c r="AO627">
        <v>83300</v>
      </c>
      <c r="AP627">
        <v>15000</v>
      </c>
      <c r="AQ627">
        <v>1200</v>
      </c>
      <c r="AS627">
        <v>70384</v>
      </c>
      <c r="AT627">
        <v>54630</v>
      </c>
      <c r="AU627">
        <v>3950</v>
      </c>
      <c r="AW627">
        <v>787950.16</v>
      </c>
      <c r="AX627">
        <v>40280</v>
      </c>
      <c r="AY627">
        <v>41095</v>
      </c>
      <c r="AZ627">
        <v>17100</v>
      </c>
      <c r="BA627">
        <v>60340</v>
      </c>
      <c r="BB627">
        <v>94320</v>
      </c>
      <c r="BC627">
        <v>117950</v>
      </c>
      <c r="BD627">
        <v>255435.4</v>
      </c>
      <c r="BE627">
        <v>148400</v>
      </c>
      <c r="BF627">
        <v>11750</v>
      </c>
      <c r="BG627">
        <v>4545</v>
      </c>
      <c r="BH627">
        <v>13300</v>
      </c>
      <c r="BI627">
        <v>776775.64</v>
      </c>
      <c r="BJ627">
        <v>72970.5</v>
      </c>
      <c r="BK627">
        <v>18100</v>
      </c>
      <c r="BL627">
        <v>54900</v>
      </c>
      <c r="BN627">
        <v>66150</v>
      </c>
      <c r="BO627">
        <v>32100</v>
      </c>
      <c r="BP627">
        <v>84220.66</v>
      </c>
    </row>
    <row r="628" spans="1:68" ht="26.25">
      <c r="A628" s="121">
        <v>5</v>
      </c>
      <c r="B628" s="122" t="s">
        <v>916</v>
      </c>
      <c r="C628" s="123" t="s">
        <v>917</v>
      </c>
      <c r="D628" s="123">
        <v>5.0999999999999996</v>
      </c>
      <c r="E628" s="124" t="s">
        <v>952</v>
      </c>
      <c r="F628" s="122" t="s">
        <v>1772</v>
      </c>
      <c r="G628" s="312" t="s">
        <v>1743</v>
      </c>
      <c r="H628" s="122"/>
      <c r="I628" s="122" t="s">
        <v>1743</v>
      </c>
      <c r="J628" s="149" t="s">
        <v>1773</v>
      </c>
      <c r="K628" s="150" t="s">
        <v>1774</v>
      </c>
      <c r="L628" s="243">
        <v>5104010107.1029997</v>
      </c>
      <c r="M628" s="126" t="s">
        <v>1777</v>
      </c>
      <c r="N628" s="261">
        <f t="shared" si="9"/>
        <v>179206.22</v>
      </c>
      <c r="O628">
        <v>479362.75</v>
      </c>
      <c r="P628">
        <v>123897.9</v>
      </c>
      <c r="Q628">
        <v>85162.52</v>
      </c>
      <c r="R628">
        <v>162248.25</v>
      </c>
      <c r="S628">
        <v>158724.48000000001</v>
      </c>
      <c r="T628">
        <v>314042.58</v>
      </c>
      <c r="U628">
        <v>201988.58</v>
      </c>
      <c r="V628">
        <v>66540</v>
      </c>
      <c r="W628">
        <v>72711.55</v>
      </c>
      <c r="X628">
        <v>308885.55</v>
      </c>
      <c r="Y628">
        <v>123642.25</v>
      </c>
      <c r="Z628">
        <v>121517.17</v>
      </c>
      <c r="AA628">
        <v>179206.22</v>
      </c>
      <c r="AB628">
        <v>229796.63</v>
      </c>
      <c r="AD628">
        <v>111577.60000000001</v>
      </c>
      <c r="AE628">
        <v>335010.92</v>
      </c>
      <c r="AF628">
        <v>259320.72</v>
      </c>
      <c r="AH628">
        <v>74405</v>
      </c>
      <c r="AI628">
        <v>375492.65</v>
      </c>
      <c r="AJ628">
        <v>21420</v>
      </c>
      <c r="AK628">
        <v>87502</v>
      </c>
      <c r="AL628">
        <v>44054.06</v>
      </c>
      <c r="AM628">
        <v>192894</v>
      </c>
      <c r="AN628">
        <v>172862.45</v>
      </c>
      <c r="AO628">
        <v>255053.78</v>
      </c>
      <c r="AP628">
        <v>263397.94</v>
      </c>
      <c r="AQ628">
        <v>168133.2</v>
      </c>
      <c r="AR628">
        <v>65975.61</v>
      </c>
      <c r="AS628">
        <v>339558.38</v>
      </c>
      <c r="AT628">
        <v>227203.28</v>
      </c>
      <c r="AU628">
        <v>194110.99</v>
      </c>
      <c r="AV628">
        <v>227955.97</v>
      </c>
      <c r="AW628">
        <v>528166.22</v>
      </c>
      <c r="AX628">
        <v>30654.73</v>
      </c>
      <c r="AY628">
        <v>122141.27</v>
      </c>
      <c r="AZ628">
        <v>210512</v>
      </c>
      <c r="BA628">
        <v>297856.64000000001</v>
      </c>
      <c r="BB628">
        <v>179786.03</v>
      </c>
      <c r="BC628">
        <v>337651</v>
      </c>
      <c r="BD628">
        <v>352125.64</v>
      </c>
      <c r="BE628">
        <v>225126.69</v>
      </c>
      <c r="BF628">
        <v>63960.51</v>
      </c>
      <c r="BG628">
        <v>139400.41</v>
      </c>
      <c r="BH628">
        <v>121013.36</v>
      </c>
      <c r="BI628">
        <v>295194.09000000003</v>
      </c>
      <c r="BJ628">
        <v>220594.07</v>
      </c>
      <c r="BK628">
        <v>12655.86</v>
      </c>
      <c r="BL628">
        <v>303952.37</v>
      </c>
      <c r="BM628">
        <v>86957.68</v>
      </c>
      <c r="BN628">
        <v>502074.47</v>
      </c>
      <c r="BO628">
        <v>193390</v>
      </c>
      <c r="BP628">
        <v>170442.58</v>
      </c>
    </row>
    <row r="629" spans="1:68" ht="26.25">
      <c r="A629" s="121">
        <v>5</v>
      </c>
      <c r="B629" s="122" t="s">
        <v>916</v>
      </c>
      <c r="C629" s="123" t="s">
        <v>917</v>
      </c>
      <c r="D629" s="123">
        <v>5.0999999999999996</v>
      </c>
      <c r="E629" s="124" t="s">
        <v>952</v>
      </c>
      <c r="F629" s="122" t="s">
        <v>1772</v>
      </c>
      <c r="G629" s="312" t="s">
        <v>1743</v>
      </c>
      <c r="H629" s="122"/>
      <c r="I629" s="122" t="s">
        <v>1743</v>
      </c>
      <c r="J629" s="149" t="s">
        <v>1773</v>
      </c>
      <c r="K629" s="150" t="s">
        <v>1774</v>
      </c>
      <c r="L629" s="243">
        <v>5104010107.1040001</v>
      </c>
      <c r="M629" s="126" t="s">
        <v>1778</v>
      </c>
      <c r="N629" s="261">
        <f t="shared" si="9"/>
        <v>338487</v>
      </c>
      <c r="O629">
        <v>2061.14</v>
      </c>
      <c r="P629">
        <v>527.77</v>
      </c>
      <c r="R629">
        <v>27081.7</v>
      </c>
      <c r="S629">
        <v>15380</v>
      </c>
      <c r="T629">
        <v>69020.350000000006</v>
      </c>
      <c r="U629">
        <v>66467.94</v>
      </c>
      <c r="X629">
        <v>93900</v>
      </c>
      <c r="Z629">
        <v>151940</v>
      </c>
      <c r="AA629">
        <v>338487</v>
      </c>
      <c r="AD629">
        <v>9951</v>
      </c>
      <c r="AE629">
        <v>1100</v>
      </c>
      <c r="AF629">
        <v>35097.75</v>
      </c>
      <c r="AH629">
        <v>900</v>
      </c>
      <c r="AK629">
        <v>6853.5</v>
      </c>
      <c r="AL629">
        <v>93380</v>
      </c>
      <c r="AM629">
        <v>30709</v>
      </c>
      <c r="AN629">
        <v>18050</v>
      </c>
      <c r="AO629">
        <v>4440</v>
      </c>
      <c r="AQ629">
        <v>49815.99</v>
      </c>
      <c r="AR629">
        <v>10000</v>
      </c>
      <c r="AS629">
        <v>5160</v>
      </c>
      <c r="AT629">
        <v>56323</v>
      </c>
      <c r="AU629">
        <v>153424.38</v>
      </c>
      <c r="AV629">
        <v>193498.07</v>
      </c>
      <c r="AW629">
        <v>56980</v>
      </c>
      <c r="AX629">
        <v>180017</v>
      </c>
      <c r="AY629">
        <v>1600</v>
      </c>
      <c r="AZ629">
        <v>538337.80000000005</v>
      </c>
      <c r="BA629">
        <v>108983.4</v>
      </c>
      <c r="BC629">
        <v>33533.800000000003</v>
      </c>
      <c r="BD629">
        <v>143315</v>
      </c>
      <c r="BE629">
        <v>194673.8</v>
      </c>
      <c r="BI629">
        <v>29224.33</v>
      </c>
      <c r="BJ629">
        <v>17116.14</v>
      </c>
      <c r="BL629">
        <v>9070</v>
      </c>
      <c r="BM629">
        <v>98150</v>
      </c>
      <c r="BN629">
        <v>7786</v>
      </c>
      <c r="BO629">
        <v>297.23</v>
      </c>
    </row>
    <row r="630" spans="1:68" ht="26.25">
      <c r="A630" s="121">
        <v>5</v>
      </c>
      <c r="B630" s="122" t="s">
        <v>916</v>
      </c>
      <c r="C630" s="123" t="s">
        <v>917</v>
      </c>
      <c r="D630" s="123">
        <v>5.0999999999999996</v>
      </c>
      <c r="E630" s="124" t="s">
        <v>952</v>
      </c>
      <c r="F630" s="122" t="s">
        <v>1772</v>
      </c>
      <c r="G630" s="312" t="s">
        <v>1743</v>
      </c>
      <c r="H630" s="122"/>
      <c r="I630" s="122" t="s">
        <v>1743</v>
      </c>
      <c r="J630" s="149" t="s">
        <v>1773</v>
      </c>
      <c r="K630" s="150" t="s">
        <v>1774</v>
      </c>
      <c r="L630" s="242">
        <v>5104010107.1049995</v>
      </c>
      <c r="M630" s="127" t="s">
        <v>1779</v>
      </c>
      <c r="N630" s="261">
        <f t="shared" si="9"/>
        <v>5992</v>
      </c>
      <c r="P630">
        <v>750</v>
      </c>
      <c r="R630">
        <v>68055</v>
      </c>
      <c r="T630">
        <v>2800</v>
      </c>
      <c r="AA630">
        <v>5992</v>
      </c>
      <c r="AD630">
        <v>3852</v>
      </c>
      <c r="AF630">
        <v>198.57</v>
      </c>
      <c r="AL630">
        <v>4700</v>
      </c>
      <c r="AO630">
        <v>1400</v>
      </c>
      <c r="AQ630">
        <v>1284</v>
      </c>
      <c r="AU630">
        <v>11650</v>
      </c>
      <c r="AW630">
        <v>12400</v>
      </c>
      <c r="AZ630">
        <v>251395.65</v>
      </c>
      <c r="BA630">
        <v>800</v>
      </c>
      <c r="BD630">
        <v>5100</v>
      </c>
      <c r="BE630">
        <v>3450</v>
      </c>
      <c r="BG630">
        <v>2250</v>
      </c>
      <c r="BH630">
        <v>650</v>
      </c>
      <c r="BI630">
        <v>11021</v>
      </c>
      <c r="BP630">
        <v>2080</v>
      </c>
    </row>
    <row r="631" spans="1:68" ht="26.25">
      <c r="A631" s="121">
        <v>5</v>
      </c>
      <c r="B631" s="122" t="s">
        <v>916</v>
      </c>
      <c r="C631" s="123" t="s">
        <v>917</v>
      </c>
      <c r="D631" s="123">
        <v>5.0999999999999996</v>
      </c>
      <c r="E631" s="124" t="s">
        <v>952</v>
      </c>
      <c r="F631" s="122" t="s">
        <v>1772</v>
      </c>
      <c r="G631" s="312" t="s">
        <v>1743</v>
      </c>
      <c r="H631" s="122"/>
      <c r="I631" s="122" t="s">
        <v>1743</v>
      </c>
      <c r="J631" s="149" t="s">
        <v>1773</v>
      </c>
      <c r="K631" s="150" t="s">
        <v>1774</v>
      </c>
      <c r="L631" s="242">
        <v>5104010107.1059999</v>
      </c>
      <c r="M631" s="127" t="s">
        <v>1780</v>
      </c>
      <c r="N631" s="261">
        <f t="shared" si="9"/>
        <v>1213833.03</v>
      </c>
      <c r="O631">
        <v>5558798.4900000002</v>
      </c>
      <c r="P631">
        <v>271462.09999999998</v>
      </c>
      <c r="Q631">
        <v>40850</v>
      </c>
      <c r="R631">
        <v>245010</v>
      </c>
      <c r="S631">
        <v>359950</v>
      </c>
      <c r="T631">
        <v>162071</v>
      </c>
      <c r="U631">
        <v>369773.15</v>
      </c>
      <c r="V631">
        <v>226869.7</v>
      </c>
      <c r="W631">
        <v>104006.2</v>
      </c>
      <c r="X631">
        <v>223665.2</v>
      </c>
      <c r="Y631">
        <v>188900</v>
      </c>
      <c r="Z631">
        <v>32594</v>
      </c>
      <c r="AA631">
        <v>1213833.03</v>
      </c>
      <c r="AB631">
        <v>152565</v>
      </c>
      <c r="AD631">
        <v>124565</v>
      </c>
      <c r="AE631">
        <v>690109.87</v>
      </c>
      <c r="AF631">
        <v>216769</v>
      </c>
      <c r="AG631">
        <v>18095</v>
      </c>
      <c r="AH631">
        <v>57555</v>
      </c>
      <c r="AI631">
        <v>10027448.15</v>
      </c>
      <c r="AJ631">
        <v>105850</v>
      </c>
      <c r="AK631">
        <v>138243</v>
      </c>
      <c r="AL631">
        <v>13792</v>
      </c>
      <c r="AM631">
        <v>304780</v>
      </c>
      <c r="AN631">
        <v>171628</v>
      </c>
      <c r="AO631">
        <v>648979.69999999995</v>
      </c>
      <c r="AP631">
        <v>81640</v>
      </c>
      <c r="AQ631">
        <v>150170.21</v>
      </c>
      <c r="AR631">
        <v>244441.9</v>
      </c>
      <c r="AS631">
        <v>575872.30000000005</v>
      </c>
      <c r="AT631">
        <v>64077.120000000003</v>
      </c>
      <c r="AU631">
        <v>353267</v>
      </c>
      <c r="AV631">
        <v>75100</v>
      </c>
      <c r="AW631">
        <v>8902282.8000000007</v>
      </c>
      <c r="AX631">
        <v>509434.8</v>
      </c>
      <c r="AY631">
        <v>135641.79999999999</v>
      </c>
      <c r="AZ631">
        <v>1121697.25</v>
      </c>
      <c r="BA631">
        <v>214698</v>
      </c>
      <c r="BB631">
        <v>106591</v>
      </c>
      <c r="BC631">
        <v>137749.62</v>
      </c>
      <c r="BD631">
        <v>837671.85</v>
      </c>
      <c r="BE631">
        <v>90856</v>
      </c>
      <c r="BF631">
        <v>177678.5</v>
      </c>
      <c r="BG631">
        <v>58590</v>
      </c>
      <c r="BH631">
        <v>70180</v>
      </c>
      <c r="BI631">
        <v>3755456.01</v>
      </c>
      <c r="BJ631">
        <v>539950</v>
      </c>
      <c r="BK631">
        <v>87539.71</v>
      </c>
      <c r="BL631">
        <v>633922.1</v>
      </c>
      <c r="BM631">
        <v>6300</v>
      </c>
      <c r="BN631">
        <v>320864</v>
      </c>
      <c r="BO631">
        <v>58112.94</v>
      </c>
      <c r="BP631">
        <v>134233</v>
      </c>
    </row>
    <row r="632" spans="1:68" ht="26.25">
      <c r="A632" s="121">
        <v>5</v>
      </c>
      <c r="B632" s="122" t="s">
        <v>916</v>
      </c>
      <c r="C632" s="123" t="s">
        <v>917</v>
      </c>
      <c r="D632" s="123">
        <v>5.0999999999999996</v>
      </c>
      <c r="E632" s="124" t="s">
        <v>952</v>
      </c>
      <c r="F632" s="122" t="s">
        <v>1772</v>
      </c>
      <c r="G632" s="312" t="s">
        <v>1743</v>
      </c>
      <c r="H632" s="122"/>
      <c r="I632" s="122" t="s">
        <v>1743</v>
      </c>
      <c r="J632" s="149" t="s">
        <v>1773</v>
      </c>
      <c r="K632" s="150" t="s">
        <v>1774</v>
      </c>
      <c r="L632" s="242">
        <v>5104010107.1070004</v>
      </c>
      <c r="M632" s="127" t="s">
        <v>1781</v>
      </c>
      <c r="N632" s="261">
        <f t="shared" si="9"/>
        <v>8600</v>
      </c>
      <c r="O632">
        <v>493870</v>
      </c>
      <c r="P632">
        <v>10550</v>
      </c>
      <c r="Q632">
        <v>17050</v>
      </c>
      <c r="S632">
        <v>600</v>
      </c>
      <c r="U632">
        <v>29390</v>
      </c>
      <c r="V632">
        <v>28670</v>
      </c>
      <c r="X632">
        <v>9500</v>
      </c>
      <c r="Y632">
        <v>76150</v>
      </c>
      <c r="Z632">
        <v>11050</v>
      </c>
      <c r="AA632">
        <v>8600</v>
      </c>
      <c r="AB632">
        <v>3550</v>
      </c>
      <c r="AE632">
        <v>26950</v>
      </c>
      <c r="AF632">
        <v>26770</v>
      </c>
      <c r="AH632">
        <v>27900</v>
      </c>
      <c r="AJ632">
        <v>15370</v>
      </c>
      <c r="AK632">
        <v>31005</v>
      </c>
      <c r="AL632">
        <v>69060</v>
      </c>
      <c r="AM632">
        <v>21097</v>
      </c>
      <c r="AO632">
        <v>217814</v>
      </c>
      <c r="AP632">
        <v>300</v>
      </c>
      <c r="AQ632">
        <v>21800</v>
      </c>
      <c r="AR632">
        <v>2200</v>
      </c>
      <c r="AS632">
        <v>22300</v>
      </c>
      <c r="AU632">
        <v>28200</v>
      </c>
      <c r="AV632">
        <v>2300</v>
      </c>
      <c r="AW632">
        <v>29470</v>
      </c>
      <c r="AX632">
        <v>7025</v>
      </c>
      <c r="AY632">
        <v>11550</v>
      </c>
      <c r="BC632">
        <v>18020</v>
      </c>
      <c r="BE632">
        <v>30450</v>
      </c>
      <c r="BF632">
        <v>7854</v>
      </c>
      <c r="BG632">
        <v>1950</v>
      </c>
      <c r="BH632">
        <v>19055</v>
      </c>
      <c r="BI632">
        <v>39498</v>
      </c>
      <c r="BJ632">
        <v>10942</v>
      </c>
      <c r="BK632">
        <v>3821</v>
      </c>
      <c r="BM632">
        <v>9000</v>
      </c>
      <c r="BN632">
        <v>8800</v>
      </c>
      <c r="BO632">
        <v>42892</v>
      </c>
      <c r="BP632">
        <v>13500</v>
      </c>
    </row>
    <row r="633" spans="1:68" ht="26.25">
      <c r="A633" s="121">
        <v>5</v>
      </c>
      <c r="B633" s="122" t="s">
        <v>916</v>
      </c>
      <c r="C633" s="123" t="s">
        <v>917</v>
      </c>
      <c r="D633" s="123">
        <v>5.0999999999999996</v>
      </c>
      <c r="E633" s="124" t="s">
        <v>952</v>
      </c>
      <c r="F633" s="122" t="s">
        <v>1772</v>
      </c>
      <c r="G633" s="312" t="s">
        <v>1743</v>
      </c>
      <c r="H633" s="122"/>
      <c r="I633" s="122" t="s">
        <v>1743</v>
      </c>
      <c r="J633" s="149" t="s">
        <v>1773</v>
      </c>
      <c r="K633" s="150" t="s">
        <v>1774</v>
      </c>
      <c r="L633" s="243">
        <v>5104010107.1079998</v>
      </c>
      <c r="M633" s="126" t="s">
        <v>1782</v>
      </c>
      <c r="N633" s="261">
        <f t="shared" si="9"/>
        <v>73551.97</v>
      </c>
      <c r="O633">
        <v>345245</v>
      </c>
      <c r="Q633">
        <v>23190</v>
      </c>
      <c r="R633">
        <v>91129</v>
      </c>
      <c r="S633">
        <v>209400</v>
      </c>
      <c r="T633">
        <v>170368.36</v>
      </c>
      <c r="U633">
        <v>86122.55</v>
      </c>
      <c r="V633">
        <v>107340</v>
      </c>
      <c r="W633">
        <v>4744</v>
      </c>
      <c r="X633">
        <v>33710</v>
      </c>
      <c r="Y633">
        <v>42545.599999999999</v>
      </c>
      <c r="Z633">
        <v>14998</v>
      </c>
      <c r="AA633">
        <v>73551.97</v>
      </c>
      <c r="AB633">
        <v>44300</v>
      </c>
      <c r="AD633">
        <v>11988</v>
      </c>
      <c r="AE633">
        <v>147019.29</v>
      </c>
      <c r="AF633">
        <v>40455.85</v>
      </c>
      <c r="AH633">
        <v>18100.5</v>
      </c>
      <c r="AI633">
        <v>15446532.890000001</v>
      </c>
      <c r="AJ633">
        <v>678356.5</v>
      </c>
      <c r="AK633">
        <v>32500</v>
      </c>
      <c r="AL633">
        <v>64030</v>
      </c>
      <c r="AM633">
        <v>102070</v>
      </c>
      <c r="AN633">
        <v>47215</v>
      </c>
      <c r="AO633">
        <v>421514.9</v>
      </c>
      <c r="AP633">
        <v>55065.4</v>
      </c>
      <c r="AQ633">
        <v>232355.58</v>
      </c>
      <c r="AR633">
        <v>82148.5</v>
      </c>
      <c r="AS633">
        <v>117924.7</v>
      </c>
      <c r="AT633">
        <v>217083.22</v>
      </c>
      <c r="AU633">
        <v>99144.2</v>
      </c>
      <c r="AV633">
        <v>3930</v>
      </c>
      <c r="AW633">
        <v>106761.7</v>
      </c>
      <c r="AX633">
        <v>150598.12</v>
      </c>
      <c r="AY633">
        <v>35114.43</v>
      </c>
      <c r="AZ633">
        <v>981117.32</v>
      </c>
      <c r="BA633">
        <v>5482</v>
      </c>
      <c r="BB633">
        <v>99816.7</v>
      </c>
      <c r="BC633">
        <v>40691</v>
      </c>
      <c r="BD633">
        <v>153046.79999999999</v>
      </c>
      <c r="BE633">
        <v>40775</v>
      </c>
      <c r="BF633">
        <v>186506</v>
      </c>
      <c r="BG633">
        <v>24260.2</v>
      </c>
      <c r="BH633">
        <v>11530</v>
      </c>
      <c r="BI633">
        <v>505850.5</v>
      </c>
      <c r="BJ633">
        <v>44375</v>
      </c>
      <c r="BK633">
        <v>45156</v>
      </c>
      <c r="BL633">
        <v>55974</v>
      </c>
      <c r="BM633">
        <v>25091.5</v>
      </c>
      <c r="BN633">
        <v>19364.5</v>
      </c>
      <c r="BO633">
        <v>98599</v>
      </c>
      <c r="BP633">
        <v>98296.8</v>
      </c>
    </row>
    <row r="634" spans="1:68" ht="26.25">
      <c r="A634" s="121">
        <v>5</v>
      </c>
      <c r="B634" s="122" t="s">
        <v>916</v>
      </c>
      <c r="C634" s="123" t="s">
        <v>917</v>
      </c>
      <c r="D634" s="123">
        <v>5.0999999999999996</v>
      </c>
      <c r="E634" s="124" t="s">
        <v>952</v>
      </c>
      <c r="F634" s="122" t="s">
        <v>1783</v>
      </c>
      <c r="G634" s="312" t="s">
        <v>1743</v>
      </c>
      <c r="H634" s="122"/>
      <c r="I634" s="122" t="s">
        <v>1743</v>
      </c>
      <c r="J634" s="149" t="s">
        <v>1784</v>
      </c>
      <c r="K634" s="150" t="s">
        <v>1785</v>
      </c>
      <c r="L634" s="243">
        <v>5104010107.1090002</v>
      </c>
      <c r="M634" s="126" t="s">
        <v>1786</v>
      </c>
      <c r="N634" s="261">
        <f t="shared" si="9"/>
        <v>489250.41</v>
      </c>
      <c r="O634">
        <v>221886</v>
      </c>
      <c r="S634">
        <v>16406.64</v>
      </c>
      <c r="U634">
        <v>11235</v>
      </c>
      <c r="AA634">
        <v>489250.41</v>
      </c>
      <c r="AI634">
        <v>170130</v>
      </c>
      <c r="AS634">
        <v>3210</v>
      </c>
      <c r="AW634">
        <v>396114</v>
      </c>
      <c r="AZ634">
        <v>36000</v>
      </c>
      <c r="BD634">
        <v>69781.759999999995</v>
      </c>
      <c r="BE634">
        <v>0</v>
      </c>
      <c r="BI634">
        <v>258252.19</v>
      </c>
    </row>
    <row r="635" spans="1:68" ht="26.25">
      <c r="A635" s="121">
        <v>5</v>
      </c>
      <c r="B635" s="122" t="s">
        <v>916</v>
      </c>
      <c r="C635" s="123" t="s">
        <v>917</v>
      </c>
      <c r="D635" s="123">
        <v>5.0999999999999996</v>
      </c>
      <c r="E635" s="124" t="s">
        <v>952</v>
      </c>
      <c r="F635" s="122" t="s">
        <v>1783</v>
      </c>
      <c r="G635" s="312" t="s">
        <v>1743</v>
      </c>
      <c r="H635" s="122"/>
      <c r="I635" s="122" t="s">
        <v>1743</v>
      </c>
      <c r="J635" s="149" t="s">
        <v>1784</v>
      </c>
      <c r="K635" s="150" t="s">
        <v>1785</v>
      </c>
      <c r="L635" s="243">
        <v>5104010107.1099997</v>
      </c>
      <c r="M635" s="126" t="s">
        <v>1787</v>
      </c>
      <c r="N635" s="261">
        <f t="shared" si="9"/>
        <v>0</v>
      </c>
      <c r="AQ635">
        <v>81600</v>
      </c>
      <c r="AZ635">
        <v>304920</v>
      </c>
      <c r="BD635">
        <v>92650</v>
      </c>
      <c r="BE635">
        <v>92000</v>
      </c>
    </row>
    <row r="636" spans="1:68" ht="26.25">
      <c r="A636" s="121">
        <v>5</v>
      </c>
      <c r="B636" s="122" t="s">
        <v>916</v>
      </c>
      <c r="C636" s="123" t="s">
        <v>917</v>
      </c>
      <c r="D636" s="123">
        <v>5.0999999999999996</v>
      </c>
      <c r="E636" s="124" t="s">
        <v>952</v>
      </c>
      <c r="F636" s="122" t="s">
        <v>1783</v>
      </c>
      <c r="G636" s="312" t="s">
        <v>1743</v>
      </c>
      <c r="H636" s="122"/>
      <c r="I636" s="122" t="s">
        <v>1743</v>
      </c>
      <c r="J636" s="149" t="s">
        <v>1784</v>
      </c>
      <c r="K636" s="150" t="s">
        <v>1785</v>
      </c>
      <c r="L636" s="243">
        <v>5104010107.1110001</v>
      </c>
      <c r="M636" s="126" t="s">
        <v>1788</v>
      </c>
      <c r="N636" s="261">
        <f t="shared" si="9"/>
        <v>1750220</v>
      </c>
      <c r="Q636">
        <v>4000</v>
      </c>
      <c r="S636">
        <v>26700</v>
      </c>
      <c r="V636">
        <v>2100</v>
      </c>
      <c r="W636">
        <v>226733.33</v>
      </c>
      <c r="Y636">
        <v>17800</v>
      </c>
      <c r="AA636">
        <v>1750220</v>
      </c>
      <c r="AD636">
        <v>400000</v>
      </c>
      <c r="AI636">
        <v>133211</v>
      </c>
      <c r="AK636">
        <v>202600</v>
      </c>
      <c r="AM636">
        <v>89700</v>
      </c>
      <c r="AO636">
        <v>158018</v>
      </c>
      <c r="AQ636">
        <v>15350</v>
      </c>
      <c r="AR636">
        <v>122152.8</v>
      </c>
      <c r="AS636">
        <v>186500</v>
      </c>
      <c r="AU636">
        <v>10000</v>
      </c>
      <c r="AV636">
        <v>34800</v>
      </c>
      <c r="AW636">
        <v>727898</v>
      </c>
      <c r="BC636">
        <v>73663</v>
      </c>
      <c r="BE636">
        <v>13537</v>
      </c>
      <c r="BG636">
        <v>5525</v>
      </c>
      <c r="BN636">
        <v>16050</v>
      </c>
      <c r="BP636">
        <v>188214</v>
      </c>
    </row>
    <row r="637" spans="1:68" ht="26.25">
      <c r="A637" s="121">
        <v>5</v>
      </c>
      <c r="B637" s="122" t="s">
        <v>916</v>
      </c>
      <c r="C637" s="123" t="s">
        <v>917</v>
      </c>
      <c r="D637" s="123">
        <v>5.0999999999999996</v>
      </c>
      <c r="E637" s="124" t="s">
        <v>952</v>
      </c>
      <c r="F637" s="122" t="s">
        <v>1783</v>
      </c>
      <c r="G637" s="312" t="s">
        <v>1743</v>
      </c>
      <c r="H637" s="122"/>
      <c r="I637" s="122" t="s">
        <v>1743</v>
      </c>
      <c r="J637" s="149" t="s">
        <v>1784</v>
      </c>
      <c r="K637" s="150" t="s">
        <v>1785</v>
      </c>
      <c r="L637" s="243">
        <v>5104010107.1120005</v>
      </c>
      <c r="M637" s="126" t="s">
        <v>1789</v>
      </c>
      <c r="N637" s="261">
        <f t="shared" si="9"/>
        <v>356095</v>
      </c>
      <c r="O637">
        <v>564850</v>
      </c>
      <c r="Q637">
        <v>3375</v>
      </c>
      <c r="R637">
        <v>98700</v>
      </c>
      <c r="S637">
        <v>106150</v>
      </c>
      <c r="T637">
        <v>183100</v>
      </c>
      <c r="U637">
        <v>17300</v>
      </c>
      <c r="V637">
        <v>63350</v>
      </c>
      <c r="W637">
        <v>119400</v>
      </c>
      <c r="X637">
        <v>16500</v>
      </c>
      <c r="Y637">
        <v>47200</v>
      </c>
      <c r="Z637">
        <v>6200</v>
      </c>
      <c r="AA637">
        <v>356095</v>
      </c>
      <c r="AB637">
        <v>88470</v>
      </c>
      <c r="AF637">
        <v>167800</v>
      </c>
      <c r="AH637">
        <v>6550</v>
      </c>
      <c r="AK637">
        <v>8934.5</v>
      </c>
      <c r="AM637">
        <v>120250</v>
      </c>
      <c r="AN637">
        <v>39580</v>
      </c>
      <c r="AP637">
        <v>46800</v>
      </c>
      <c r="AQ637">
        <v>39780</v>
      </c>
      <c r="AR637">
        <v>49450</v>
      </c>
      <c r="AS637">
        <v>17350</v>
      </c>
      <c r="AU637">
        <v>71500</v>
      </c>
      <c r="AV637">
        <v>34500</v>
      </c>
      <c r="AX637">
        <v>25680</v>
      </c>
      <c r="AY637">
        <v>40045</v>
      </c>
      <c r="AZ637">
        <v>134900</v>
      </c>
      <c r="BA637">
        <v>44000</v>
      </c>
      <c r="BC637">
        <v>41550</v>
      </c>
      <c r="BD637">
        <v>58900</v>
      </c>
      <c r="BE637">
        <v>43725</v>
      </c>
      <c r="BF637">
        <v>2900</v>
      </c>
      <c r="BG637">
        <v>13500</v>
      </c>
      <c r="BJ637">
        <v>61000</v>
      </c>
      <c r="BK637">
        <v>22200</v>
      </c>
      <c r="BL637">
        <v>341565</v>
      </c>
      <c r="BM637">
        <v>27200</v>
      </c>
      <c r="BN637">
        <v>5750</v>
      </c>
      <c r="BO637">
        <v>110836</v>
      </c>
    </row>
    <row r="638" spans="1:68" ht="26.25">
      <c r="A638" s="121">
        <v>5</v>
      </c>
      <c r="B638" s="122" t="s">
        <v>916</v>
      </c>
      <c r="C638" s="123" t="s">
        <v>917</v>
      </c>
      <c r="D638" s="123">
        <v>5.0999999999999996</v>
      </c>
      <c r="E638" s="124" t="s">
        <v>952</v>
      </c>
      <c r="F638" s="122" t="s">
        <v>1783</v>
      </c>
      <c r="G638" s="312" t="s">
        <v>1743</v>
      </c>
      <c r="H638" s="122"/>
      <c r="I638" s="122" t="s">
        <v>1743</v>
      </c>
      <c r="J638" s="149" t="s">
        <v>1784</v>
      </c>
      <c r="K638" s="150" t="s">
        <v>1785</v>
      </c>
      <c r="L638" s="243">
        <v>5104010107.1129999</v>
      </c>
      <c r="M638" s="126" t="s">
        <v>1790</v>
      </c>
      <c r="N638" s="261">
        <f t="shared" si="9"/>
        <v>0</v>
      </c>
      <c r="Q638">
        <v>149500</v>
      </c>
      <c r="S638">
        <v>18500</v>
      </c>
      <c r="T638">
        <v>18853.7</v>
      </c>
      <c r="U638">
        <v>7000</v>
      </c>
      <c r="W638">
        <v>20000</v>
      </c>
      <c r="Y638">
        <v>23110</v>
      </c>
      <c r="AF638">
        <v>11000</v>
      </c>
      <c r="AK638">
        <v>54680</v>
      </c>
      <c r="AL638">
        <v>998000</v>
      </c>
      <c r="AM638">
        <v>5300</v>
      </c>
      <c r="AO638">
        <v>5000</v>
      </c>
      <c r="AP638">
        <v>3000</v>
      </c>
      <c r="AQ638">
        <v>5000</v>
      </c>
      <c r="AT638">
        <v>110500</v>
      </c>
      <c r="AU638">
        <v>50500</v>
      </c>
      <c r="AW638">
        <v>28400</v>
      </c>
      <c r="BE638">
        <v>18000</v>
      </c>
      <c r="BO638">
        <v>94400</v>
      </c>
    </row>
    <row r="639" spans="1:68" ht="26.25">
      <c r="A639" s="121">
        <v>5</v>
      </c>
      <c r="B639" s="122" t="s">
        <v>916</v>
      </c>
      <c r="C639" s="123" t="s">
        <v>917</v>
      </c>
      <c r="D639" s="123">
        <v>5.0999999999999996</v>
      </c>
      <c r="E639" s="124" t="s">
        <v>952</v>
      </c>
      <c r="F639" s="122"/>
      <c r="G639" s="312" t="s">
        <v>1752</v>
      </c>
      <c r="H639" s="122"/>
      <c r="I639" s="122" t="s">
        <v>1752</v>
      </c>
      <c r="J639" s="149" t="s">
        <v>1791</v>
      </c>
      <c r="K639" s="150" t="s">
        <v>1754</v>
      </c>
      <c r="L639" s="243">
        <v>5104010110.1009998</v>
      </c>
      <c r="M639" s="126" t="s">
        <v>1792</v>
      </c>
      <c r="N639" s="261">
        <f t="shared" si="9"/>
        <v>1899110</v>
      </c>
      <c r="O639">
        <v>4557220.3</v>
      </c>
      <c r="P639">
        <v>148102</v>
      </c>
      <c r="Q639">
        <v>592201.19999999995</v>
      </c>
      <c r="R639">
        <v>716523</v>
      </c>
      <c r="S639">
        <v>728061.91</v>
      </c>
      <c r="T639">
        <v>765992.2</v>
      </c>
      <c r="U639">
        <v>517925</v>
      </c>
      <c r="V639">
        <v>475468.6</v>
      </c>
      <c r="W639">
        <v>389114</v>
      </c>
      <c r="X639">
        <v>545892.47</v>
      </c>
      <c r="Y639">
        <v>478003.9</v>
      </c>
      <c r="Z639">
        <v>361183</v>
      </c>
      <c r="AA639">
        <v>1899110</v>
      </c>
      <c r="AB639">
        <v>381070.7</v>
      </c>
      <c r="AC639">
        <v>267157.84999999998</v>
      </c>
      <c r="AD639">
        <v>386472</v>
      </c>
      <c r="AE639">
        <v>777183.3</v>
      </c>
      <c r="AF639">
        <v>844715</v>
      </c>
      <c r="AG639">
        <v>329774</v>
      </c>
      <c r="AH639">
        <v>223220</v>
      </c>
      <c r="AI639">
        <v>7921202.3099999996</v>
      </c>
      <c r="AJ639">
        <v>337588.2</v>
      </c>
      <c r="AK639">
        <v>677635</v>
      </c>
      <c r="AL639">
        <v>925505.4</v>
      </c>
      <c r="AM639">
        <v>713807.37</v>
      </c>
      <c r="AN639">
        <v>433549.36</v>
      </c>
      <c r="AO639">
        <v>1421730</v>
      </c>
      <c r="AP639">
        <v>614555.80000000005</v>
      </c>
      <c r="AQ639">
        <v>900099.5</v>
      </c>
      <c r="AR639">
        <v>573778</v>
      </c>
      <c r="AS639">
        <v>838542</v>
      </c>
      <c r="AT639">
        <v>694324</v>
      </c>
      <c r="AU639">
        <v>664604</v>
      </c>
      <c r="AV639">
        <v>497162.7</v>
      </c>
      <c r="AW639">
        <v>2078552.03</v>
      </c>
      <c r="AX639">
        <v>349583</v>
      </c>
      <c r="AY639">
        <v>263998.38</v>
      </c>
      <c r="AZ639">
        <v>1019523.58</v>
      </c>
      <c r="BA639">
        <v>477877.26</v>
      </c>
      <c r="BB639">
        <v>336551.5</v>
      </c>
      <c r="BC639">
        <v>501506.3</v>
      </c>
      <c r="BD639">
        <v>1009855.86</v>
      </c>
      <c r="BE639">
        <v>244320.01</v>
      </c>
      <c r="BF639">
        <v>297210.59999999998</v>
      </c>
      <c r="BG639">
        <v>396201.8</v>
      </c>
      <c r="BH639">
        <v>374005.93</v>
      </c>
      <c r="BI639">
        <v>1624793.23</v>
      </c>
      <c r="BJ639">
        <v>596851</v>
      </c>
      <c r="BK639">
        <v>460950.5</v>
      </c>
      <c r="BL639">
        <v>642596.69999999995</v>
      </c>
      <c r="BM639">
        <v>153753.07999999999</v>
      </c>
      <c r="BN639">
        <v>815098.34</v>
      </c>
      <c r="BO639">
        <v>615890</v>
      </c>
      <c r="BP639">
        <v>419847.51</v>
      </c>
    </row>
    <row r="640" spans="1:68" ht="26.25">
      <c r="A640" s="121">
        <v>5</v>
      </c>
      <c r="B640" s="122" t="s">
        <v>916</v>
      </c>
      <c r="C640" s="123" t="s">
        <v>917</v>
      </c>
      <c r="D640" s="123">
        <v>5.0999999999999996</v>
      </c>
      <c r="E640" s="124" t="s">
        <v>952</v>
      </c>
      <c r="F640" s="122" t="s">
        <v>1783</v>
      </c>
      <c r="G640" s="312" t="s">
        <v>1743</v>
      </c>
      <c r="H640" s="122"/>
      <c r="I640" s="122" t="s">
        <v>1743</v>
      </c>
      <c r="J640" s="149" t="s">
        <v>1793</v>
      </c>
      <c r="K640" s="150" t="s">
        <v>1794</v>
      </c>
      <c r="L640" s="243">
        <v>5104010112.1009998</v>
      </c>
      <c r="M640" s="126" t="s">
        <v>1795</v>
      </c>
      <c r="N640" s="261">
        <f t="shared" si="9"/>
        <v>0</v>
      </c>
      <c r="S640">
        <v>95000</v>
      </c>
      <c r="AB640">
        <v>312000</v>
      </c>
      <c r="AF640">
        <v>2500</v>
      </c>
      <c r="AG640">
        <v>454536</v>
      </c>
      <c r="AI640">
        <v>8342898</v>
      </c>
      <c r="AN640">
        <v>639300</v>
      </c>
      <c r="AR640">
        <v>1123824</v>
      </c>
      <c r="AS640">
        <v>499968</v>
      </c>
      <c r="AW640">
        <v>1541500</v>
      </c>
      <c r="AY640">
        <v>499636.8</v>
      </c>
      <c r="AZ640">
        <v>1929452</v>
      </c>
      <c r="BA640">
        <v>1152535</v>
      </c>
      <c r="BB640">
        <v>673530</v>
      </c>
      <c r="BD640">
        <v>2006511.72</v>
      </c>
      <c r="BE640">
        <v>772560</v>
      </c>
      <c r="BG640">
        <v>164430.65</v>
      </c>
      <c r="BH640">
        <v>143325</v>
      </c>
      <c r="BO640">
        <v>4500</v>
      </c>
    </row>
    <row r="641" spans="1:68" ht="26.25">
      <c r="A641" s="121">
        <v>5</v>
      </c>
      <c r="B641" s="122" t="s">
        <v>916</v>
      </c>
      <c r="C641" s="123" t="s">
        <v>917</v>
      </c>
      <c r="D641" s="123">
        <v>5.0999999999999996</v>
      </c>
      <c r="E641" s="124" t="s">
        <v>952</v>
      </c>
      <c r="F641" s="122" t="s">
        <v>1783</v>
      </c>
      <c r="G641" s="312" t="s">
        <v>1743</v>
      </c>
      <c r="H641" s="122"/>
      <c r="I641" s="122" t="s">
        <v>1743</v>
      </c>
      <c r="J641" s="149" t="s">
        <v>1784</v>
      </c>
      <c r="K641" s="150" t="s">
        <v>1794</v>
      </c>
      <c r="L641" s="242">
        <v>5104010112.1029997</v>
      </c>
      <c r="M641" s="127" t="s">
        <v>1796</v>
      </c>
      <c r="N641" s="261">
        <f t="shared" si="9"/>
        <v>0</v>
      </c>
      <c r="O641">
        <v>9983884.6999999993</v>
      </c>
      <c r="R641">
        <v>1636700</v>
      </c>
      <c r="T641">
        <v>487560</v>
      </c>
      <c r="Z641">
        <v>545655</v>
      </c>
      <c r="AB641">
        <v>411425</v>
      </c>
      <c r="AD641">
        <v>481485</v>
      </c>
      <c r="AG641">
        <v>348730</v>
      </c>
      <c r="AI641">
        <v>275700</v>
      </c>
      <c r="AJ641">
        <v>594100</v>
      </c>
      <c r="AM641">
        <v>1901680</v>
      </c>
      <c r="AN641">
        <v>442220</v>
      </c>
      <c r="AS641">
        <v>142200</v>
      </c>
      <c r="AU641">
        <v>643875</v>
      </c>
      <c r="AV641">
        <v>198950</v>
      </c>
      <c r="AX641">
        <v>163840</v>
      </c>
      <c r="AY641">
        <v>796520</v>
      </c>
      <c r="BA641">
        <v>1316910</v>
      </c>
      <c r="BB641">
        <v>964111</v>
      </c>
      <c r="BC641">
        <v>843710</v>
      </c>
      <c r="BD641">
        <v>533670</v>
      </c>
      <c r="BE641">
        <v>895330</v>
      </c>
      <c r="BI641">
        <v>550100</v>
      </c>
      <c r="BL641">
        <v>872230</v>
      </c>
      <c r="BM641">
        <v>167370</v>
      </c>
      <c r="BN641">
        <v>667200</v>
      </c>
      <c r="BO641">
        <v>22650</v>
      </c>
    </row>
    <row r="642" spans="1:68" ht="26.25">
      <c r="A642" s="121">
        <v>5</v>
      </c>
      <c r="B642" s="122" t="s">
        <v>916</v>
      </c>
      <c r="C642" s="123" t="s">
        <v>917</v>
      </c>
      <c r="D642" s="123">
        <v>5.0999999999999996</v>
      </c>
      <c r="E642" s="124" t="s">
        <v>952</v>
      </c>
      <c r="F642" s="122" t="s">
        <v>1783</v>
      </c>
      <c r="G642" s="312" t="s">
        <v>1743</v>
      </c>
      <c r="H642" s="122"/>
      <c r="I642" s="122" t="s">
        <v>1743</v>
      </c>
      <c r="J642" s="149" t="s">
        <v>1784</v>
      </c>
      <c r="K642" s="150" t="s">
        <v>1794</v>
      </c>
      <c r="L642" s="243">
        <v>5104010112.1059999</v>
      </c>
      <c r="M642" s="126" t="s">
        <v>1797</v>
      </c>
      <c r="N642" s="261">
        <f t="shared" si="9"/>
        <v>0</v>
      </c>
      <c r="AI642">
        <v>2226900</v>
      </c>
      <c r="AU642">
        <v>4500</v>
      </c>
      <c r="BD642">
        <v>66000</v>
      </c>
    </row>
    <row r="643" spans="1:68" ht="26.25">
      <c r="A643" s="121">
        <v>5</v>
      </c>
      <c r="B643" s="122" t="s">
        <v>916</v>
      </c>
      <c r="C643" s="123" t="s">
        <v>917</v>
      </c>
      <c r="D643" s="123">
        <v>5.0999999999999996</v>
      </c>
      <c r="E643" s="124" t="s">
        <v>952</v>
      </c>
      <c r="F643" s="122" t="s">
        <v>1783</v>
      </c>
      <c r="G643" s="312" t="s">
        <v>1743</v>
      </c>
      <c r="H643" s="122"/>
      <c r="I643" s="122" t="s">
        <v>1743</v>
      </c>
      <c r="J643" s="149" t="s">
        <v>1784</v>
      </c>
      <c r="K643" s="150" t="s">
        <v>1794</v>
      </c>
      <c r="L643" s="243">
        <v>5104010112.1079998</v>
      </c>
      <c r="M643" s="126" t="s">
        <v>1798</v>
      </c>
      <c r="N643" s="261">
        <f t="shared" si="9"/>
        <v>0</v>
      </c>
      <c r="O643">
        <v>1455392.5</v>
      </c>
      <c r="T643">
        <v>92000</v>
      </c>
      <c r="V643">
        <v>200612.16</v>
      </c>
      <c r="X643">
        <v>198000</v>
      </c>
      <c r="AD643">
        <v>18150</v>
      </c>
      <c r="AE643">
        <v>119840</v>
      </c>
      <c r="AI643">
        <v>5861000</v>
      </c>
      <c r="AM643">
        <v>14260</v>
      </c>
      <c r="AN643">
        <v>298400</v>
      </c>
      <c r="AS643">
        <v>360000</v>
      </c>
      <c r="BI643">
        <v>1897357.69</v>
      </c>
      <c r="BN643">
        <v>168525</v>
      </c>
    </row>
    <row r="644" spans="1:68" ht="26.25">
      <c r="A644" s="121">
        <v>5</v>
      </c>
      <c r="B644" s="122" t="s">
        <v>916</v>
      </c>
      <c r="C644" s="123" t="s">
        <v>917</v>
      </c>
      <c r="D644" s="123">
        <v>5.0999999999999996</v>
      </c>
      <c r="E644" s="124" t="s">
        <v>952</v>
      </c>
      <c r="F644" s="122" t="s">
        <v>1783</v>
      </c>
      <c r="G644" s="312" t="s">
        <v>1743</v>
      </c>
      <c r="H644" s="122"/>
      <c r="I644" s="122" t="s">
        <v>1743</v>
      </c>
      <c r="J644" s="149" t="s">
        <v>1784</v>
      </c>
      <c r="K644" s="150" t="s">
        <v>1794</v>
      </c>
      <c r="L644" s="243">
        <v>5104010112.1099997</v>
      </c>
      <c r="M644" s="126" t="s">
        <v>1799</v>
      </c>
      <c r="N644" s="261">
        <f t="shared" ref="N644:N707" si="10">SUMIF($O$1:$BP$1,$N$1,$O644:$BP644)</f>
        <v>0</v>
      </c>
      <c r="O644">
        <v>5461533.9000000004</v>
      </c>
      <c r="S644">
        <v>58945</v>
      </c>
      <c r="AE644">
        <v>83190</v>
      </c>
      <c r="AI644">
        <v>4535554.5</v>
      </c>
      <c r="AW644">
        <v>4394042.03</v>
      </c>
      <c r="AZ644">
        <v>2820</v>
      </c>
      <c r="BJ644">
        <v>10450</v>
      </c>
    </row>
    <row r="645" spans="1:68" ht="26.25">
      <c r="A645" s="121">
        <v>5</v>
      </c>
      <c r="B645" s="122" t="s">
        <v>916</v>
      </c>
      <c r="C645" s="123" t="s">
        <v>917</v>
      </c>
      <c r="D645" s="123">
        <v>5.0999999999999996</v>
      </c>
      <c r="E645" s="124" t="s">
        <v>952</v>
      </c>
      <c r="F645" s="122" t="s">
        <v>1783</v>
      </c>
      <c r="G645" s="312" t="s">
        <v>1743</v>
      </c>
      <c r="H645" s="122"/>
      <c r="I645" s="122" t="s">
        <v>1743</v>
      </c>
      <c r="J645" s="149" t="s">
        <v>1800</v>
      </c>
      <c r="K645" s="150" t="s">
        <v>1794</v>
      </c>
      <c r="L645" s="242">
        <v>5104010112.1110001</v>
      </c>
      <c r="M645" s="127" t="s">
        <v>1801</v>
      </c>
      <c r="N645" s="261">
        <f t="shared" si="10"/>
        <v>1181841</v>
      </c>
      <c r="O645">
        <v>1253703.92</v>
      </c>
      <c r="P645">
        <v>58938</v>
      </c>
      <c r="Q645">
        <v>155563</v>
      </c>
      <c r="R645">
        <v>297268</v>
      </c>
      <c r="S645">
        <v>303219</v>
      </c>
      <c r="T645">
        <v>249615</v>
      </c>
      <c r="U645">
        <v>236540</v>
      </c>
      <c r="V645">
        <v>121527</v>
      </c>
      <c r="W645">
        <v>276014</v>
      </c>
      <c r="X645">
        <v>212511</v>
      </c>
      <c r="Y645">
        <v>129349</v>
      </c>
      <c r="Z645">
        <v>94334</v>
      </c>
      <c r="AA645">
        <v>1181841</v>
      </c>
      <c r="AB645">
        <v>96330</v>
      </c>
      <c r="AC645">
        <v>60918</v>
      </c>
      <c r="AD645">
        <v>88318.87</v>
      </c>
      <c r="AE645">
        <v>211735.28</v>
      </c>
      <c r="AF645">
        <v>68688</v>
      </c>
      <c r="AG645">
        <v>80036</v>
      </c>
      <c r="AH645">
        <v>12976</v>
      </c>
      <c r="AI645">
        <v>4091663.76</v>
      </c>
      <c r="AJ645">
        <v>183592</v>
      </c>
      <c r="AK645">
        <v>274797</v>
      </c>
      <c r="AL645">
        <v>225850</v>
      </c>
      <c r="AM645">
        <v>285329.53000000003</v>
      </c>
      <c r="AN645">
        <v>110382</v>
      </c>
      <c r="AO645">
        <v>442888.6</v>
      </c>
      <c r="AP645">
        <v>180284.4</v>
      </c>
      <c r="AQ645">
        <v>331243</v>
      </c>
      <c r="AR645">
        <v>175992</v>
      </c>
      <c r="AS645">
        <v>426744</v>
      </c>
      <c r="AT645">
        <v>174476</v>
      </c>
      <c r="AU645">
        <v>163220</v>
      </c>
      <c r="AV645">
        <v>78930</v>
      </c>
      <c r="AW645">
        <v>853255.22</v>
      </c>
      <c r="AX645">
        <v>221487.34</v>
      </c>
      <c r="AY645">
        <v>165494.56</v>
      </c>
      <c r="AZ645">
        <v>573438.12</v>
      </c>
      <c r="BA645">
        <v>132793.34</v>
      </c>
      <c r="BB645">
        <v>68657.94</v>
      </c>
      <c r="BC645">
        <v>81698.8</v>
      </c>
      <c r="BD645">
        <v>353782.66</v>
      </c>
      <c r="BE645">
        <v>142032.4</v>
      </c>
      <c r="BF645">
        <v>30587.84</v>
      </c>
      <c r="BG645">
        <v>95524.78</v>
      </c>
      <c r="BH645">
        <v>61988.2</v>
      </c>
      <c r="BI645">
        <v>715359.88</v>
      </c>
      <c r="BJ645">
        <v>238460</v>
      </c>
      <c r="BK645">
        <v>108220</v>
      </c>
      <c r="BL645">
        <v>248754</v>
      </c>
      <c r="BM645">
        <v>52220</v>
      </c>
      <c r="BN645">
        <v>372670</v>
      </c>
      <c r="BO645">
        <v>211110</v>
      </c>
      <c r="BP645">
        <v>121308</v>
      </c>
    </row>
    <row r="646" spans="1:68" ht="26.25">
      <c r="A646" s="121">
        <v>5</v>
      </c>
      <c r="B646" s="122" t="s">
        <v>916</v>
      </c>
      <c r="C646" s="123" t="s">
        <v>917</v>
      </c>
      <c r="D646" s="123">
        <v>5.0999999999999996</v>
      </c>
      <c r="E646" s="124" t="s">
        <v>952</v>
      </c>
      <c r="F646" s="122" t="s">
        <v>1783</v>
      </c>
      <c r="G646" s="312" t="s">
        <v>1743</v>
      </c>
      <c r="H646" s="122"/>
      <c r="I646" s="122" t="s">
        <v>1743</v>
      </c>
      <c r="J646" s="149" t="s">
        <v>1802</v>
      </c>
      <c r="K646" s="150" t="s">
        <v>1803</v>
      </c>
      <c r="L646" s="243">
        <v>5104010112.1120005</v>
      </c>
      <c r="M646" s="126" t="s">
        <v>1804</v>
      </c>
      <c r="N646" s="261">
        <f t="shared" si="10"/>
        <v>0</v>
      </c>
      <c r="O646">
        <v>6568936.3499999996</v>
      </c>
      <c r="P646">
        <v>307575</v>
      </c>
      <c r="Q646">
        <v>499200</v>
      </c>
      <c r="S646">
        <v>121000</v>
      </c>
      <c r="U646">
        <v>771650</v>
      </c>
      <c r="W646">
        <v>499200</v>
      </c>
      <c r="Y646">
        <v>499200</v>
      </c>
      <c r="Z646">
        <v>422220</v>
      </c>
      <c r="AC646">
        <v>480000</v>
      </c>
      <c r="AE646">
        <v>525000</v>
      </c>
      <c r="AF646">
        <v>65325</v>
      </c>
      <c r="AG646">
        <v>360000</v>
      </c>
      <c r="AH646">
        <v>360000</v>
      </c>
      <c r="AI646">
        <v>4135609</v>
      </c>
      <c r="AL646">
        <v>385000</v>
      </c>
      <c r="AM646">
        <v>290770</v>
      </c>
      <c r="AN646">
        <v>395500</v>
      </c>
      <c r="AP646">
        <v>478443.72</v>
      </c>
      <c r="AQ646">
        <v>461000</v>
      </c>
      <c r="AR646">
        <v>83000</v>
      </c>
      <c r="AS646">
        <v>1167298.2</v>
      </c>
      <c r="AT646">
        <v>360000</v>
      </c>
      <c r="AU646">
        <v>310863</v>
      </c>
      <c r="AV646">
        <v>359000</v>
      </c>
      <c r="AW646">
        <v>3784492</v>
      </c>
      <c r="AX646">
        <v>468000</v>
      </c>
      <c r="AY646">
        <v>468000</v>
      </c>
      <c r="AZ646">
        <v>15281940</v>
      </c>
      <c r="BA646">
        <v>468000</v>
      </c>
      <c r="BB646">
        <v>7000</v>
      </c>
      <c r="BC646">
        <v>1474621</v>
      </c>
      <c r="BD646">
        <v>300000</v>
      </c>
      <c r="BE646">
        <v>468000</v>
      </c>
      <c r="BF646">
        <v>386700</v>
      </c>
      <c r="BG646">
        <v>324000</v>
      </c>
      <c r="BH646">
        <v>189000</v>
      </c>
      <c r="BI646">
        <v>13503951</v>
      </c>
      <c r="BJ646">
        <v>456500</v>
      </c>
      <c r="BK646">
        <v>492000</v>
      </c>
      <c r="BL646">
        <v>332000</v>
      </c>
      <c r="BM646">
        <v>55874.400000000001</v>
      </c>
      <c r="BN646">
        <v>95200</v>
      </c>
    </row>
    <row r="647" spans="1:68" ht="26.25">
      <c r="A647" s="121">
        <v>5</v>
      </c>
      <c r="B647" s="122" t="s">
        <v>916</v>
      </c>
      <c r="C647" s="123" t="s">
        <v>917</v>
      </c>
      <c r="D647" s="123">
        <v>5.0999999999999996</v>
      </c>
      <c r="E647" s="124" t="s">
        <v>952</v>
      </c>
      <c r="F647" s="122" t="s">
        <v>1783</v>
      </c>
      <c r="G647" s="312" t="s">
        <v>1743</v>
      </c>
      <c r="H647" s="122"/>
      <c r="I647" s="122" t="s">
        <v>1743</v>
      </c>
      <c r="J647" s="149" t="s">
        <v>1784</v>
      </c>
      <c r="K647" s="150" t="s">
        <v>1794</v>
      </c>
      <c r="L647" s="243">
        <v>5104010112.1129999</v>
      </c>
      <c r="M647" s="126" t="s">
        <v>1805</v>
      </c>
      <c r="N647" s="261">
        <f t="shared" si="10"/>
        <v>2441479.91</v>
      </c>
      <c r="O647">
        <v>22510211.100000001</v>
      </c>
      <c r="P647">
        <v>819070.01</v>
      </c>
      <c r="Q647">
        <v>1088831.72</v>
      </c>
      <c r="R647">
        <v>1292233.01</v>
      </c>
      <c r="S647">
        <v>1188356.03</v>
      </c>
      <c r="T647">
        <v>2389231.02</v>
      </c>
      <c r="U647">
        <v>149037.04</v>
      </c>
      <c r="V647">
        <v>1106104.31</v>
      </c>
      <c r="W647">
        <v>374492</v>
      </c>
      <c r="X647">
        <v>1292545.7</v>
      </c>
      <c r="Y647">
        <v>653730.16</v>
      </c>
      <c r="Z647">
        <v>1451240.82</v>
      </c>
      <c r="AA647">
        <v>2441479.91</v>
      </c>
      <c r="AB647">
        <v>494763.87</v>
      </c>
      <c r="AC647">
        <v>652032.81999999995</v>
      </c>
      <c r="AD647">
        <v>541655.69999999995</v>
      </c>
      <c r="AE647">
        <v>805449.39</v>
      </c>
      <c r="AF647">
        <v>1185969.26</v>
      </c>
      <c r="AG647">
        <v>1522426.82</v>
      </c>
      <c r="AH647">
        <v>582950.93000000005</v>
      </c>
      <c r="AI647">
        <v>24743354.789999999</v>
      </c>
      <c r="AJ647">
        <v>3191876.58</v>
      </c>
      <c r="AK647">
        <v>355866.28</v>
      </c>
      <c r="AL647">
        <v>1060659</v>
      </c>
      <c r="AM647">
        <v>1770475.4</v>
      </c>
      <c r="AN647">
        <v>494019.26</v>
      </c>
      <c r="AO647">
        <v>1688824.96</v>
      </c>
      <c r="AP647">
        <v>476932.47</v>
      </c>
      <c r="AQ647">
        <v>354518.7</v>
      </c>
      <c r="AR647">
        <v>2713629.32</v>
      </c>
      <c r="AS647">
        <v>1957075</v>
      </c>
      <c r="AT647">
        <v>105043.5</v>
      </c>
      <c r="AU647">
        <v>192946</v>
      </c>
      <c r="AV647">
        <v>797538.82</v>
      </c>
      <c r="AW647">
        <v>1997315.61</v>
      </c>
      <c r="AX647">
        <v>203845.5</v>
      </c>
      <c r="AY647">
        <v>340319</v>
      </c>
      <c r="AZ647">
        <v>3455455.23</v>
      </c>
      <c r="BA647">
        <v>182018.78</v>
      </c>
      <c r="BB647">
        <v>1949773.1</v>
      </c>
      <c r="BC647">
        <v>154831.70000000001</v>
      </c>
      <c r="BD647">
        <v>845853.01</v>
      </c>
      <c r="BE647">
        <v>487018.28</v>
      </c>
      <c r="BF647">
        <v>724542.73</v>
      </c>
      <c r="BG647">
        <v>590411.07999999996</v>
      </c>
      <c r="BH647">
        <v>385633.34</v>
      </c>
      <c r="BI647">
        <v>1233952.95</v>
      </c>
      <c r="BJ647">
        <v>553020.49</v>
      </c>
      <c r="BK647">
        <v>1076784.93</v>
      </c>
      <c r="BL647">
        <v>410983.65</v>
      </c>
      <c r="BM647">
        <v>340942.5</v>
      </c>
      <c r="BN647">
        <v>1237891</v>
      </c>
      <c r="BO647">
        <v>1364429.95</v>
      </c>
      <c r="BP647">
        <v>608450.06999999995</v>
      </c>
    </row>
    <row r="648" spans="1:68" ht="26.25">
      <c r="A648" s="121">
        <v>5</v>
      </c>
      <c r="B648" s="122" t="s">
        <v>916</v>
      </c>
      <c r="C648" s="123" t="s">
        <v>917</v>
      </c>
      <c r="D648" s="123">
        <v>5.0999999999999996</v>
      </c>
      <c r="E648" s="124" t="s">
        <v>952</v>
      </c>
      <c r="F648" s="122" t="s">
        <v>1783</v>
      </c>
      <c r="G648" s="312" t="s">
        <v>1743</v>
      </c>
      <c r="H648" s="122"/>
      <c r="I648" s="122" t="s">
        <v>1743</v>
      </c>
      <c r="J648" s="149" t="s">
        <v>1806</v>
      </c>
      <c r="K648" s="150" t="s">
        <v>1803</v>
      </c>
      <c r="L648" s="242">
        <v>5104010112.1140003</v>
      </c>
      <c r="M648" s="127" t="s">
        <v>1807</v>
      </c>
      <c r="N648" s="261">
        <f t="shared" si="10"/>
        <v>10756677</v>
      </c>
      <c r="O648">
        <v>12664276.6</v>
      </c>
      <c r="P648">
        <v>627795.19999999995</v>
      </c>
      <c r="Q648">
        <v>994924.9</v>
      </c>
      <c r="R648">
        <v>2068044.5</v>
      </c>
      <c r="S648">
        <v>2318065.2599999998</v>
      </c>
      <c r="T648">
        <v>3162400</v>
      </c>
      <c r="U648">
        <v>2190298.5499999998</v>
      </c>
      <c r="V648">
        <v>965140</v>
      </c>
      <c r="W648">
        <v>885410</v>
      </c>
      <c r="X648">
        <v>686640</v>
      </c>
      <c r="Y648">
        <v>729238.75</v>
      </c>
      <c r="Z648">
        <v>954142.63</v>
      </c>
      <c r="AA648">
        <v>10756677</v>
      </c>
      <c r="AB648">
        <v>393861</v>
      </c>
      <c r="AC648">
        <v>734937.85</v>
      </c>
      <c r="AD648">
        <v>651913.9</v>
      </c>
      <c r="AE648">
        <v>1924858.08</v>
      </c>
      <c r="AF648">
        <v>618804</v>
      </c>
      <c r="AG648">
        <v>389257.2</v>
      </c>
      <c r="AH648">
        <v>261323</v>
      </c>
      <c r="AI648">
        <v>36843093</v>
      </c>
      <c r="AJ648">
        <v>690895</v>
      </c>
      <c r="AK648">
        <v>1244933.25</v>
      </c>
      <c r="AL648">
        <v>1734146.85</v>
      </c>
      <c r="AM648">
        <v>2681064.66</v>
      </c>
      <c r="AN648">
        <v>1550540.67</v>
      </c>
      <c r="AO648">
        <v>4767870</v>
      </c>
      <c r="AP648">
        <v>2559735.65</v>
      </c>
      <c r="AQ648">
        <v>1626331.5</v>
      </c>
      <c r="AR648">
        <v>1354381.94</v>
      </c>
      <c r="AS648">
        <v>3313839.35</v>
      </c>
      <c r="AT648">
        <v>1065505</v>
      </c>
      <c r="AU648">
        <v>1602638</v>
      </c>
      <c r="AV648">
        <v>612682</v>
      </c>
      <c r="AW648">
        <v>18459318.199999999</v>
      </c>
      <c r="AX648">
        <v>970736</v>
      </c>
      <c r="AY648">
        <v>1155228</v>
      </c>
      <c r="AZ648">
        <v>3141575</v>
      </c>
      <c r="BA648">
        <v>1564087.1</v>
      </c>
      <c r="BB648">
        <v>445068</v>
      </c>
      <c r="BC648">
        <v>1726317.27</v>
      </c>
      <c r="BD648">
        <v>4179721.05</v>
      </c>
      <c r="BE648">
        <v>850013.4</v>
      </c>
      <c r="BF648">
        <v>341336.3</v>
      </c>
      <c r="BG648">
        <v>547720.65</v>
      </c>
      <c r="BH648">
        <v>375707.7</v>
      </c>
      <c r="BI648">
        <v>11146248.24</v>
      </c>
      <c r="BJ648">
        <v>1899920.03</v>
      </c>
      <c r="BK648">
        <v>921579.47</v>
      </c>
      <c r="BL648">
        <v>2374116.41</v>
      </c>
      <c r="BM648">
        <v>283695.98</v>
      </c>
      <c r="BN648">
        <v>1060709.58</v>
      </c>
      <c r="BO648">
        <v>1209438.1100000001</v>
      </c>
      <c r="BP648">
        <v>516805</v>
      </c>
    </row>
    <row r="649" spans="1:68" ht="26.25">
      <c r="A649" s="121">
        <v>5</v>
      </c>
      <c r="B649" s="122" t="s">
        <v>916</v>
      </c>
      <c r="C649" s="123" t="s">
        <v>917</v>
      </c>
      <c r="D649" s="123">
        <v>5.0999999999999996</v>
      </c>
      <c r="E649" s="124" t="s">
        <v>952</v>
      </c>
      <c r="F649" s="122" t="s">
        <v>1783</v>
      </c>
      <c r="G649" s="312" t="s">
        <v>1743</v>
      </c>
      <c r="H649" s="122"/>
      <c r="I649" s="122" t="s">
        <v>1743</v>
      </c>
      <c r="J649" s="149" t="s">
        <v>1808</v>
      </c>
      <c r="K649" s="150" t="s">
        <v>1803</v>
      </c>
      <c r="L649" s="243">
        <v>5104010112.1149998</v>
      </c>
      <c r="M649" s="126" t="s">
        <v>1809</v>
      </c>
      <c r="N649" s="261">
        <f t="shared" si="10"/>
        <v>28744180</v>
      </c>
      <c r="O649">
        <v>5749564</v>
      </c>
      <c r="P649">
        <v>150695</v>
      </c>
      <c r="Q649">
        <v>542905</v>
      </c>
      <c r="S649">
        <v>629585</v>
      </c>
      <c r="T649">
        <v>990269</v>
      </c>
      <c r="U649">
        <v>619080</v>
      </c>
      <c r="V649">
        <v>414760</v>
      </c>
      <c r="W649">
        <v>281680</v>
      </c>
      <c r="X649">
        <v>259545</v>
      </c>
      <c r="Y649">
        <v>256325</v>
      </c>
      <c r="Z649">
        <v>255720</v>
      </c>
      <c r="AA649">
        <v>28744180</v>
      </c>
      <c r="AB649">
        <v>1996287</v>
      </c>
      <c r="AC649">
        <v>1428920</v>
      </c>
      <c r="AE649">
        <v>2690508.81</v>
      </c>
      <c r="AF649">
        <v>3187015</v>
      </c>
      <c r="AG649">
        <v>843310</v>
      </c>
      <c r="AH649">
        <v>616150</v>
      </c>
      <c r="AI649">
        <v>69503826</v>
      </c>
      <c r="AN649">
        <v>105564</v>
      </c>
      <c r="AP649">
        <v>18220</v>
      </c>
      <c r="AQ649">
        <v>8750</v>
      </c>
      <c r="AS649">
        <v>513359</v>
      </c>
      <c r="AT649">
        <v>36700</v>
      </c>
      <c r="AW649">
        <v>17441887</v>
      </c>
      <c r="AX649">
        <v>908321</v>
      </c>
      <c r="AY649">
        <v>1492253.5</v>
      </c>
      <c r="AZ649">
        <v>3364441.5</v>
      </c>
      <c r="BA649">
        <v>2830195.7</v>
      </c>
      <c r="BB649">
        <v>209992</v>
      </c>
      <c r="BC649">
        <v>1388591</v>
      </c>
      <c r="BD649">
        <v>5611868</v>
      </c>
      <c r="BE649">
        <v>509299</v>
      </c>
      <c r="BF649">
        <v>967821</v>
      </c>
      <c r="BG649">
        <v>915453.8</v>
      </c>
      <c r="BH649">
        <v>782719.15</v>
      </c>
      <c r="BI649">
        <v>16485138</v>
      </c>
      <c r="BJ649">
        <v>1197264.72</v>
      </c>
      <c r="BL649">
        <v>1099930</v>
      </c>
      <c r="BM649">
        <v>375660</v>
      </c>
      <c r="BO649">
        <v>1433520.93</v>
      </c>
      <c r="BP649">
        <v>332030</v>
      </c>
    </row>
    <row r="650" spans="1:68" ht="26.25">
      <c r="A650" s="121">
        <v>5</v>
      </c>
      <c r="B650" s="122" t="s">
        <v>916</v>
      </c>
      <c r="C650" s="123" t="s">
        <v>917</v>
      </c>
      <c r="D650" s="123">
        <v>5.0999999999999996</v>
      </c>
      <c r="E650" s="124" t="s">
        <v>952</v>
      </c>
      <c r="F650" s="122" t="s">
        <v>1783</v>
      </c>
      <c r="G650" s="312" t="s">
        <v>1743</v>
      </c>
      <c r="H650" s="122"/>
      <c r="I650" s="122" t="s">
        <v>1743</v>
      </c>
      <c r="J650" s="149" t="s">
        <v>1810</v>
      </c>
      <c r="K650" s="150" t="s">
        <v>1745</v>
      </c>
      <c r="L650" s="243">
        <v>5104010114.1009998</v>
      </c>
      <c r="M650" s="126" t="s">
        <v>1811</v>
      </c>
      <c r="N650" s="261">
        <f t="shared" si="10"/>
        <v>0</v>
      </c>
      <c r="O650">
        <v>12000</v>
      </c>
      <c r="BI650">
        <v>204707</v>
      </c>
    </row>
    <row r="651" spans="1:68" ht="26.25">
      <c r="A651" s="121">
        <v>5</v>
      </c>
      <c r="B651" s="122" t="s">
        <v>916</v>
      </c>
      <c r="C651" s="123" t="s">
        <v>917</v>
      </c>
      <c r="D651" s="123">
        <v>5.0999999999999996</v>
      </c>
      <c r="E651" s="124" t="s">
        <v>952</v>
      </c>
      <c r="F651" s="122" t="s">
        <v>1783</v>
      </c>
      <c r="G651" s="312" t="s">
        <v>1743</v>
      </c>
      <c r="H651" s="122"/>
      <c r="I651" s="122" t="s">
        <v>1743</v>
      </c>
      <c r="J651" s="149" t="s">
        <v>1810</v>
      </c>
      <c r="K651" s="150" t="s">
        <v>1745</v>
      </c>
      <c r="L651" s="243">
        <v>5104010115.1009998</v>
      </c>
      <c r="M651" s="126" t="s">
        <v>1812</v>
      </c>
      <c r="N651" s="261">
        <f t="shared" si="10"/>
        <v>977</v>
      </c>
      <c r="O651">
        <v>9087.85</v>
      </c>
      <c r="P651">
        <v>744</v>
      </c>
      <c r="Q651">
        <v>222</v>
      </c>
      <c r="R651">
        <v>322</v>
      </c>
      <c r="S651">
        <v>733</v>
      </c>
      <c r="T651">
        <v>222</v>
      </c>
      <c r="U651">
        <v>144</v>
      </c>
      <c r="V651">
        <v>359</v>
      </c>
      <c r="W651">
        <v>376</v>
      </c>
      <c r="X651">
        <v>530</v>
      </c>
      <c r="Y651">
        <v>2704</v>
      </c>
      <c r="Z651">
        <v>216</v>
      </c>
      <c r="AA651">
        <v>977</v>
      </c>
      <c r="AB651">
        <v>72</v>
      </c>
      <c r="AC651">
        <v>270</v>
      </c>
      <c r="AD651">
        <v>174</v>
      </c>
      <c r="AF651">
        <v>294</v>
      </c>
      <c r="AG651">
        <v>190</v>
      </c>
      <c r="AH651">
        <v>174</v>
      </c>
      <c r="AI651">
        <v>2185.98</v>
      </c>
      <c r="AJ651">
        <v>361</v>
      </c>
      <c r="AK651">
        <v>312</v>
      </c>
      <c r="AL651">
        <v>665</v>
      </c>
      <c r="AM651">
        <v>388</v>
      </c>
      <c r="AN651">
        <v>281</v>
      </c>
      <c r="AO651">
        <v>96</v>
      </c>
      <c r="AP651">
        <v>347</v>
      </c>
      <c r="AR651">
        <v>300</v>
      </c>
      <c r="AS651">
        <v>354</v>
      </c>
      <c r="AT651">
        <v>86</v>
      </c>
      <c r="AU651">
        <v>348</v>
      </c>
      <c r="AV651">
        <v>264</v>
      </c>
      <c r="AW651">
        <v>496</v>
      </c>
      <c r="AX651">
        <v>265</v>
      </c>
      <c r="BA651">
        <v>42</v>
      </c>
      <c r="BC651">
        <v>12</v>
      </c>
      <c r="BD651">
        <v>40</v>
      </c>
      <c r="BF651">
        <v>200</v>
      </c>
      <c r="BI651">
        <v>10521.36</v>
      </c>
      <c r="BJ651">
        <v>276</v>
      </c>
      <c r="BK651">
        <v>96</v>
      </c>
      <c r="BL651">
        <v>212</v>
      </c>
      <c r="BM651">
        <v>203</v>
      </c>
      <c r="BN651">
        <v>644</v>
      </c>
      <c r="BO651">
        <v>90</v>
      </c>
      <c r="BP651">
        <v>96</v>
      </c>
    </row>
    <row r="652" spans="1:68" ht="26.25">
      <c r="A652" s="121">
        <v>5</v>
      </c>
      <c r="B652" s="122" t="s">
        <v>916</v>
      </c>
      <c r="C652" s="123" t="s">
        <v>917</v>
      </c>
      <c r="D652" s="123">
        <v>5.0999999999999996</v>
      </c>
      <c r="E652" s="124" t="s">
        <v>952</v>
      </c>
      <c r="F652" s="122" t="s">
        <v>1813</v>
      </c>
      <c r="G652" s="312" t="s">
        <v>1814</v>
      </c>
      <c r="H652" s="122"/>
      <c r="I652" s="122" t="s">
        <v>1814</v>
      </c>
      <c r="J652" s="149" t="s">
        <v>1815</v>
      </c>
      <c r="K652" s="150" t="s">
        <v>1816</v>
      </c>
      <c r="L652" s="243">
        <v>5104020101.1009998</v>
      </c>
      <c r="M652" s="126" t="s">
        <v>1817</v>
      </c>
      <c r="N652" s="261">
        <f t="shared" si="10"/>
        <v>22416758.129999999</v>
      </c>
      <c r="O652">
        <v>21529815.859999999</v>
      </c>
      <c r="P652">
        <v>1307195.1299999999</v>
      </c>
      <c r="Q652">
        <v>2593366.7999999998</v>
      </c>
      <c r="R652">
        <v>3354497.69</v>
      </c>
      <c r="S652">
        <v>4866044.09</v>
      </c>
      <c r="T652">
        <v>3368252.99</v>
      </c>
      <c r="U652">
        <v>3115913.84</v>
      </c>
      <c r="V652">
        <v>2774164.55</v>
      </c>
      <c r="W652">
        <v>2067660.14</v>
      </c>
      <c r="X652">
        <v>1743263.58</v>
      </c>
      <c r="Y652">
        <v>1765242.15</v>
      </c>
      <c r="Z652">
        <v>1668177.47</v>
      </c>
      <c r="AA652">
        <v>22416758.129999999</v>
      </c>
      <c r="AB652">
        <v>1550986.28</v>
      </c>
      <c r="AC652">
        <v>2088331.36</v>
      </c>
      <c r="AD652">
        <v>1606432.11</v>
      </c>
      <c r="AE652">
        <v>3917681.06</v>
      </c>
      <c r="AF652">
        <v>2910645.49</v>
      </c>
      <c r="AG652">
        <v>1001109.39</v>
      </c>
      <c r="AH652">
        <v>528026.01</v>
      </c>
      <c r="AI652">
        <v>37433261.600000001</v>
      </c>
      <c r="AJ652">
        <v>1858305.31</v>
      </c>
      <c r="AK652">
        <v>3573785.06</v>
      </c>
      <c r="AL652">
        <v>3274670.13</v>
      </c>
      <c r="AM652">
        <v>3637092.35</v>
      </c>
      <c r="AN652">
        <v>2123096.2400000002</v>
      </c>
      <c r="AO652">
        <v>5611303.0899999999</v>
      </c>
      <c r="AP652">
        <v>3121177.21</v>
      </c>
      <c r="AQ652">
        <v>3171832.96</v>
      </c>
      <c r="AR652">
        <v>2186269.1800000002</v>
      </c>
      <c r="AS652">
        <v>5877093.8899999997</v>
      </c>
      <c r="AT652">
        <v>2649333.4900000002</v>
      </c>
      <c r="AU652">
        <v>1851501.3</v>
      </c>
      <c r="AV652">
        <v>891065.74</v>
      </c>
      <c r="AW652">
        <v>20162448.809999999</v>
      </c>
      <c r="AX652">
        <v>1891859.26</v>
      </c>
      <c r="AY652">
        <v>1747636.66</v>
      </c>
      <c r="AZ652">
        <v>5946351.5499999998</v>
      </c>
      <c r="BA652">
        <v>2595929.17</v>
      </c>
      <c r="BB652">
        <v>2117740.85</v>
      </c>
      <c r="BC652">
        <v>2521167.9500000002</v>
      </c>
      <c r="BD652">
        <v>4510209.95</v>
      </c>
      <c r="BE652">
        <v>1813012.38</v>
      </c>
      <c r="BF652">
        <v>1028118.67</v>
      </c>
      <c r="BG652">
        <v>914192.08</v>
      </c>
      <c r="BH652">
        <v>792387.47</v>
      </c>
      <c r="BI652">
        <v>7988202.75</v>
      </c>
      <c r="BJ652">
        <v>3849598.37</v>
      </c>
      <c r="BK652">
        <v>2073582.78</v>
      </c>
      <c r="BL652">
        <v>5018331.6900000004</v>
      </c>
      <c r="BM652">
        <v>917679.48</v>
      </c>
      <c r="BN652">
        <v>2145181.98</v>
      </c>
      <c r="BO652">
        <v>3407455.98</v>
      </c>
      <c r="BP652">
        <v>1507835.01</v>
      </c>
    </row>
    <row r="653" spans="1:68" ht="26.25">
      <c r="A653" s="121">
        <v>5</v>
      </c>
      <c r="B653" s="122" t="s">
        <v>916</v>
      </c>
      <c r="C653" s="123" t="s">
        <v>917</v>
      </c>
      <c r="D653" s="123">
        <v>5.0999999999999996</v>
      </c>
      <c r="E653" s="124" t="s">
        <v>952</v>
      </c>
      <c r="F653" s="122" t="s">
        <v>1818</v>
      </c>
      <c r="G653" s="312" t="s">
        <v>1814</v>
      </c>
      <c r="H653" s="122"/>
      <c r="I653" s="122" t="s">
        <v>1814</v>
      </c>
      <c r="J653" s="149" t="s">
        <v>1819</v>
      </c>
      <c r="K653" s="150" t="s">
        <v>1816</v>
      </c>
      <c r="L653" s="242">
        <v>5104020103.1009998</v>
      </c>
      <c r="M653" s="127" t="s">
        <v>1820</v>
      </c>
      <c r="N653" s="261">
        <f t="shared" si="10"/>
        <v>2632473.56</v>
      </c>
      <c r="O653">
        <v>7830.34</v>
      </c>
      <c r="R653">
        <v>10037.25</v>
      </c>
      <c r="S653">
        <v>63082.44</v>
      </c>
      <c r="U653">
        <v>491411.73</v>
      </c>
      <c r="V653">
        <v>2696.4</v>
      </c>
      <c r="Z653">
        <v>4416</v>
      </c>
      <c r="AA653">
        <v>2632473.56</v>
      </c>
      <c r="AC653">
        <v>1945.26</v>
      </c>
      <c r="AF653">
        <v>428668.82</v>
      </c>
      <c r="AI653">
        <v>3952722.23</v>
      </c>
      <c r="AJ653">
        <v>8260.4500000000007</v>
      </c>
      <c r="AL653">
        <v>176574.09</v>
      </c>
      <c r="AN653">
        <v>504731.45</v>
      </c>
      <c r="AO653">
        <v>339915.98</v>
      </c>
      <c r="AP653">
        <v>98218.63</v>
      </c>
      <c r="AQ653">
        <v>252671.47</v>
      </c>
      <c r="AR653">
        <v>388456.91</v>
      </c>
      <c r="AS653">
        <v>17085.439999999999</v>
      </c>
      <c r="AW653">
        <v>23448.31</v>
      </c>
      <c r="AX653">
        <v>131142.91</v>
      </c>
      <c r="AY653">
        <v>1920</v>
      </c>
      <c r="AZ653">
        <v>14769.96</v>
      </c>
      <c r="BB653">
        <v>44844.55</v>
      </c>
      <c r="BC653">
        <v>311548.43</v>
      </c>
      <c r="BD653">
        <v>8264.68</v>
      </c>
      <c r="BF653">
        <v>1125</v>
      </c>
      <c r="BH653">
        <v>367</v>
      </c>
      <c r="BI653">
        <v>1347571.6</v>
      </c>
      <c r="BJ653">
        <v>628532.35</v>
      </c>
      <c r="BK653">
        <v>617974.78</v>
      </c>
      <c r="BL653">
        <v>694925.49</v>
      </c>
      <c r="BM653">
        <v>36769.919999999998</v>
      </c>
      <c r="BN653">
        <v>1470</v>
      </c>
      <c r="BO653">
        <v>6955</v>
      </c>
      <c r="BP653">
        <v>7715</v>
      </c>
    </row>
    <row r="654" spans="1:68" ht="26.25">
      <c r="A654" s="121">
        <v>5</v>
      </c>
      <c r="B654" s="122" t="s">
        <v>916</v>
      </c>
      <c r="C654" s="123" t="s">
        <v>917</v>
      </c>
      <c r="D654" s="123">
        <v>5.0999999999999996</v>
      </c>
      <c r="E654" s="124" t="s">
        <v>952</v>
      </c>
      <c r="F654" s="122" t="s">
        <v>1821</v>
      </c>
      <c r="G654" s="312" t="s">
        <v>1814</v>
      </c>
      <c r="H654" s="122"/>
      <c r="I654" s="122" t="s">
        <v>1814</v>
      </c>
      <c r="J654" s="149" t="s">
        <v>1822</v>
      </c>
      <c r="K654" s="150" t="s">
        <v>1816</v>
      </c>
      <c r="L654" s="243">
        <v>5104020105.1009998</v>
      </c>
      <c r="M654" s="126" t="s">
        <v>1823</v>
      </c>
      <c r="N654" s="261">
        <f t="shared" si="10"/>
        <v>402735.76</v>
      </c>
      <c r="O654">
        <v>669856.78</v>
      </c>
      <c r="P654">
        <v>24393.93</v>
      </c>
      <c r="Q654">
        <v>14296.66</v>
      </c>
      <c r="R654">
        <v>19410.439999999999</v>
      </c>
      <c r="S654">
        <v>72993.11</v>
      </c>
      <c r="T654">
        <v>93012.42</v>
      </c>
      <c r="U654">
        <v>104531.39</v>
      </c>
      <c r="V654">
        <v>47813.81</v>
      </c>
      <c r="W654">
        <v>13318.29</v>
      </c>
      <c r="X654">
        <v>80340.070000000007</v>
      </c>
      <c r="Y654">
        <v>6267.41</v>
      </c>
      <c r="Z654">
        <v>66838.63</v>
      </c>
      <c r="AA654">
        <v>402735.76</v>
      </c>
      <c r="AB654">
        <v>286131.96999999997</v>
      </c>
      <c r="AC654">
        <v>35731.629999999997</v>
      </c>
      <c r="AD654">
        <v>81694.55</v>
      </c>
      <c r="AE654">
        <v>97575.91</v>
      </c>
      <c r="AF654">
        <v>101401.07</v>
      </c>
      <c r="AG654">
        <v>14174.17</v>
      </c>
      <c r="AH654">
        <v>16045.29</v>
      </c>
      <c r="AI654">
        <v>1275873.3600000001</v>
      </c>
      <c r="AJ654">
        <v>68175.67</v>
      </c>
      <c r="AK654">
        <v>35055.83</v>
      </c>
      <c r="AL654">
        <v>71542.490000000005</v>
      </c>
      <c r="AM654">
        <v>60695.92</v>
      </c>
      <c r="AN654">
        <v>84178.35</v>
      </c>
      <c r="AO654">
        <v>141228.79</v>
      </c>
      <c r="AP654">
        <v>43154.33</v>
      </c>
      <c r="AQ654">
        <v>71779.98</v>
      </c>
      <c r="AR654">
        <v>80737.72</v>
      </c>
      <c r="AS654">
        <v>110522.55</v>
      </c>
      <c r="AT654">
        <v>99313.12</v>
      </c>
      <c r="AU654">
        <v>107099.25</v>
      </c>
      <c r="AV654">
        <v>60962.63</v>
      </c>
      <c r="AW654">
        <v>407839.64</v>
      </c>
      <c r="AX654">
        <v>25951.11</v>
      </c>
      <c r="AY654">
        <v>16620.419999999998</v>
      </c>
      <c r="AZ654">
        <v>117587.37</v>
      </c>
      <c r="BA654">
        <v>29102.92</v>
      </c>
      <c r="BB654">
        <v>73837.759999999995</v>
      </c>
      <c r="BC654">
        <v>34284.85</v>
      </c>
      <c r="BD654">
        <v>28868.63</v>
      </c>
      <c r="BE654">
        <v>39781.230000000003</v>
      </c>
      <c r="BF654">
        <v>13211.7</v>
      </c>
      <c r="BG654">
        <v>29655.78</v>
      </c>
      <c r="BH654">
        <v>35317.69</v>
      </c>
      <c r="BI654">
        <v>563517.23</v>
      </c>
      <c r="BJ654">
        <v>68028.210000000006</v>
      </c>
      <c r="BK654">
        <v>16920.080000000002</v>
      </c>
      <c r="BL654">
        <v>122351.45</v>
      </c>
      <c r="BM654">
        <v>6076.9</v>
      </c>
      <c r="BN654">
        <v>23649.54</v>
      </c>
      <c r="BO654">
        <v>10622.93</v>
      </c>
      <c r="BP654">
        <v>79031.08</v>
      </c>
    </row>
    <row r="655" spans="1:68" ht="26.25">
      <c r="A655" s="121">
        <v>5</v>
      </c>
      <c r="B655" s="122" t="s">
        <v>916</v>
      </c>
      <c r="C655" s="123" t="s">
        <v>917</v>
      </c>
      <c r="D655" s="123">
        <v>5.0999999999999996</v>
      </c>
      <c r="E655" s="124" t="s">
        <v>952</v>
      </c>
      <c r="F655" s="122" t="s">
        <v>1824</v>
      </c>
      <c r="G655" s="312" t="s">
        <v>1814</v>
      </c>
      <c r="H655" s="122"/>
      <c r="I655" s="122" t="s">
        <v>1814</v>
      </c>
      <c r="J655" s="149" t="s">
        <v>1822</v>
      </c>
      <c r="K655" s="150" t="s">
        <v>1816</v>
      </c>
      <c r="L655" s="243">
        <v>5104020106.1009998</v>
      </c>
      <c r="M655" s="126" t="s">
        <v>1825</v>
      </c>
      <c r="N655" s="261">
        <f t="shared" si="10"/>
        <v>87001.7</v>
      </c>
      <c r="O655">
        <v>710400.84</v>
      </c>
      <c r="P655">
        <v>149404.13</v>
      </c>
      <c r="Q655">
        <v>101581.66</v>
      </c>
      <c r="R655">
        <v>264899.24</v>
      </c>
      <c r="S655">
        <v>128266.25</v>
      </c>
      <c r="T655">
        <v>292826.93</v>
      </c>
      <c r="U655">
        <v>125685.46</v>
      </c>
      <c r="V655">
        <v>51919.16</v>
      </c>
      <c r="W655">
        <v>107866.7</v>
      </c>
      <c r="X655">
        <v>122702.25</v>
      </c>
      <c r="Y655">
        <v>113313</v>
      </c>
      <c r="Z655">
        <v>142620.29999999999</v>
      </c>
      <c r="AA655">
        <v>87001.7</v>
      </c>
      <c r="AB655">
        <v>132070.1</v>
      </c>
      <c r="AC655">
        <v>30006.99</v>
      </c>
      <c r="AE655">
        <v>47482.01</v>
      </c>
      <c r="AF655">
        <v>17457.05</v>
      </c>
      <c r="AG655">
        <v>19260</v>
      </c>
      <c r="AH655">
        <v>25872.6</v>
      </c>
      <c r="AI655">
        <v>453876.34</v>
      </c>
      <c r="AJ655">
        <v>30428.79</v>
      </c>
      <c r="AK655">
        <v>139499.20000000001</v>
      </c>
      <c r="AL655">
        <v>58811.63</v>
      </c>
      <c r="AM655">
        <v>68770.7</v>
      </c>
      <c r="AN655">
        <v>143702.29999999999</v>
      </c>
      <c r="AO655">
        <v>113935.88</v>
      </c>
      <c r="AP655">
        <v>79264.539999999994</v>
      </c>
      <c r="AQ655">
        <v>124838.14</v>
      </c>
      <c r="AR655">
        <v>4264.49</v>
      </c>
      <c r="AS655">
        <v>115406.16</v>
      </c>
      <c r="AT655">
        <v>112732</v>
      </c>
      <c r="AU655">
        <v>62929.51</v>
      </c>
      <c r="AV655">
        <v>37275.599999999999</v>
      </c>
      <c r="AW655">
        <v>278820.59999999998</v>
      </c>
      <c r="AX655">
        <v>78899.72</v>
      </c>
      <c r="AY655">
        <v>46812.5</v>
      </c>
      <c r="AZ655">
        <v>133101.94</v>
      </c>
      <c r="BA655">
        <v>151788.70000000001</v>
      </c>
      <c r="BB655">
        <v>55323.47</v>
      </c>
      <c r="BC655">
        <v>85487.26</v>
      </c>
      <c r="BD655">
        <v>174046.2</v>
      </c>
      <c r="BE655">
        <v>93935.44</v>
      </c>
      <c r="BF655">
        <v>73851.740000000005</v>
      </c>
      <c r="BG655">
        <v>41077.300000000003</v>
      </c>
      <c r="BH655">
        <v>58529</v>
      </c>
      <c r="BJ655">
        <v>250670.51</v>
      </c>
      <c r="BL655">
        <v>174543</v>
      </c>
      <c r="BM655">
        <v>26540.06</v>
      </c>
      <c r="BN655">
        <v>97090.73</v>
      </c>
      <c r="BO655">
        <v>124548</v>
      </c>
      <c r="BP655">
        <v>14972.51</v>
      </c>
    </row>
    <row r="656" spans="1:68" ht="26.25">
      <c r="A656" s="121">
        <v>5</v>
      </c>
      <c r="B656" s="122" t="s">
        <v>916</v>
      </c>
      <c r="C656" s="123" t="s">
        <v>917</v>
      </c>
      <c r="D656" s="123">
        <v>5.0999999999999996</v>
      </c>
      <c r="E656" s="124" t="s">
        <v>952</v>
      </c>
      <c r="F656" s="122" t="s">
        <v>1824</v>
      </c>
      <c r="G656" s="312" t="s">
        <v>1814</v>
      </c>
      <c r="H656" s="122"/>
      <c r="I656" s="122" t="s">
        <v>1814</v>
      </c>
      <c r="J656" s="149" t="s">
        <v>1822</v>
      </c>
      <c r="K656" s="150" t="s">
        <v>1816</v>
      </c>
      <c r="L656" s="243">
        <v>5104020107.1009998</v>
      </c>
      <c r="M656" s="126" t="s">
        <v>1826</v>
      </c>
      <c r="N656" s="261">
        <f t="shared" si="10"/>
        <v>106269</v>
      </c>
      <c r="O656">
        <v>412601</v>
      </c>
      <c r="P656">
        <v>9761</v>
      </c>
      <c r="Q656">
        <v>58952</v>
      </c>
      <c r="R656">
        <v>26848</v>
      </c>
      <c r="S656">
        <v>194416</v>
      </c>
      <c r="T656">
        <v>21482</v>
      </c>
      <c r="U656">
        <v>105806</v>
      </c>
      <c r="V656">
        <v>12117.33</v>
      </c>
      <c r="W656">
        <v>19766</v>
      </c>
      <c r="X656">
        <v>6636</v>
      </c>
      <c r="Y656">
        <v>10374</v>
      </c>
      <c r="Z656">
        <v>11534</v>
      </c>
      <c r="AA656">
        <v>106269</v>
      </c>
      <c r="AB656">
        <v>13263</v>
      </c>
      <c r="AC656">
        <v>10002</v>
      </c>
      <c r="AD656">
        <v>12611</v>
      </c>
      <c r="AE656">
        <v>19962</v>
      </c>
      <c r="AF656">
        <v>20792.349999999999</v>
      </c>
      <c r="AG656">
        <v>4082</v>
      </c>
      <c r="AH656">
        <v>2746.6</v>
      </c>
      <c r="AI656">
        <v>1438433</v>
      </c>
      <c r="AJ656">
        <v>10290</v>
      </c>
      <c r="AK656">
        <v>6633</v>
      </c>
      <c r="AL656">
        <v>10065</v>
      </c>
      <c r="AM656">
        <v>21694</v>
      </c>
      <c r="AN656">
        <v>9542</v>
      </c>
      <c r="AO656">
        <v>57834.400000000001</v>
      </c>
      <c r="AP656">
        <v>9006</v>
      </c>
      <c r="AQ656">
        <v>21189</v>
      </c>
      <c r="AR656">
        <v>11529</v>
      </c>
      <c r="AS656">
        <v>13702</v>
      </c>
      <c r="AT656">
        <v>9697</v>
      </c>
      <c r="AU656">
        <v>12085</v>
      </c>
      <c r="AV656">
        <v>7913</v>
      </c>
      <c r="AW656">
        <v>531387</v>
      </c>
      <c r="AX656">
        <v>19578</v>
      </c>
      <c r="AY656">
        <v>26065</v>
      </c>
      <c r="AZ656">
        <v>23166</v>
      </c>
      <c r="BA656">
        <v>12216</v>
      </c>
      <c r="BB656">
        <v>9559</v>
      </c>
      <c r="BC656">
        <v>12823</v>
      </c>
      <c r="BD656">
        <v>136242</v>
      </c>
      <c r="BE656">
        <v>8262</v>
      </c>
      <c r="BF656">
        <v>10237</v>
      </c>
      <c r="BG656">
        <v>11699</v>
      </c>
      <c r="BH656">
        <v>16013</v>
      </c>
      <c r="BI656">
        <v>115231</v>
      </c>
      <c r="BJ656">
        <v>49782</v>
      </c>
      <c r="BK656">
        <v>8214</v>
      </c>
      <c r="BL656">
        <v>17779</v>
      </c>
      <c r="BM656">
        <v>4366</v>
      </c>
      <c r="BN656">
        <v>17061</v>
      </c>
      <c r="BO656">
        <v>33643</v>
      </c>
      <c r="BP656">
        <v>14174</v>
      </c>
    </row>
    <row r="657" spans="1:68" ht="26.25">
      <c r="A657" s="121">
        <v>5</v>
      </c>
      <c r="B657" s="122" t="s">
        <v>916</v>
      </c>
      <c r="C657" s="123" t="s">
        <v>917</v>
      </c>
      <c r="D657" s="123">
        <v>5.0999999999999996</v>
      </c>
      <c r="E657" s="124" t="s">
        <v>952</v>
      </c>
      <c r="F657" s="122" t="s">
        <v>1783</v>
      </c>
      <c r="G657" s="312" t="s">
        <v>1743</v>
      </c>
      <c r="H657" s="122"/>
      <c r="I657" s="122" t="s">
        <v>1743</v>
      </c>
      <c r="J657" s="149" t="s">
        <v>1810</v>
      </c>
      <c r="K657" s="150" t="s">
        <v>1745</v>
      </c>
      <c r="L657" s="243">
        <v>5104030202.1009998</v>
      </c>
      <c r="M657" s="126" t="s">
        <v>1827</v>
      </c>
      <c r="N657" s="261">
        <f t="shared" si="10"/>
        <v>0</v>
      </c>
      <c r="P657">
        <v>108000</v>
      </c>
      <c r="Q657">
        <v>19855</v>
      </c>
      <c r="W657">
        <v>19855</v>
      </c>
      <c r="BD657">
        <v>5000</v>
      </c>
      <c r="BI657">
        <v>690000</v>
      </c>
    </row>
    <row r="658" spans="1:68" ht="26.25">
      <c r="A658" s="121">
        <v>5</v>
      </c>
      <c r="B658" s="122" t="s">
        <v>916</v>
      </c>
      <c r="C658" s="123" t="s">
        <v>917</v>
      </c>
      <c r="D658" s="123">
        <v>5.0999999999999996</v>
      </c>
      <c r="E658" s="124" t="s">
        <v>952</v>
      </c>
      <c r="F658" s="122" t="s">
        <v>1697</v>
      </c>
      <c r="G658" s="312" t="s">
        <v>1743</v>
      </c>
      <c r="H658" s="122"/>
      <c r="I658" s="122" t="s">
        <v>1743</v>
      </c>
      <c r="J658" s="149" t="s">
        <v>1810</v>
      </c>
      <c r="K658" s="150" t="s">
        <v>1745</v>
      </c>
      <c r="L658" s="243">
        <v>5104030203.1009998</v>
      </c>
      <c r="M658" s="126" t="s">
        <v>1828</v>
      </c>
      <c r="N658" s="261">
        <f t="shared" si="10"/>
        <v>0</v>
      </c>
      <c r="P658">
        <v>57977.55</v>
      </c>
      <c r="Q658">
        <v>88976.05</v>
      </c>
      <c r="R658">
        <v>56732.26</v>
      </c>
      <c r="S658">
        <v>93060.3</v>
      </c>
      <c r="T658">
        <v>213334.72</v>
      </c>
      <c r="U658">
        <v>175416.61</v>
      </c>
      <c r="V658">
        <v>61291</v>
      </c>
      <c r="W658">
        <v>32640.93</v>
      </c>
      <c r="X658">
        <v>98490.2</v>
      </c>
      <c r="Y658">
        <v>78777.77</v>
      </c>
      <c r="Z658">
        <v>150677.32</v>
      </c>
      <c r="AB658">
        <v>53551.040000000001</v>
      </c>
      <c r="AC658">
        <v>31434.799999999999</v>
      </c>
      <c r="AD658">
        <v>79822</v>
      </c>
      <c r="AE658">
        <v>106089.22</v>
      </c>
      <c r="AF658">
        <v>10532.61</v>
      </c>
      <c r="AG658">
        <v>20384.12</v>
      </c>
      <c r="AH658">
        <v>53955.82</v>
      </c>
      <c r="AI658">
        <v>631784.71</v>
      </c>
      <c r="AJ658">
        <v>72073.399999999994</v>
      </c>
      <c r="AK658">
        <v>54592.11</v>
      </c>
      <c r="AL658">
        <v>155767.85</v>
      </c>
      <c r="AM658">
        <v>86187</v>
      </c>
      <c r="AN658">
        <v>107985.33</v>
      </c>
      <c r="AO658">
        <v>334885.15000000002</v>
      </c>
      <c r="AP658">
        <v>125075.64</v>
      </c>
      <c r="AQ658">
        <v>140402.72</v>
      </c>
      <c r="AR658">
        <v>78551.91</v>
      </c>
      <c r="AS658">
        <v>82468.460000000006</v>
      </c>
      <c r="AT658">
        <v>30792.07</v>
      </c>
      <c r="AU658">
        <v>166750.78</v>
      </c>
      <c r="AV658">
        <v>73258.789999999994</v>
      </c>
      <c r="AW658">
        <v>113047.87</v>
      </c>
      <c r="AX658">
        <v>63117.01</v>
      </c>
      <c r="AY658">
        <v>88822.31</v>
      </c>
      <c r="AZ658">
        <v>241513.25</v>
      </c>
      <c r="BA658">
        <v>112746.05</v>
      </c>
      <c r="BC658">
        <v>90452.45</v>
      </c>
      <c r="BD658">
        <v>75131.839999999997</v>
      </c>
      <c r="BE658">
        <v>60629.34</v>
      </c>
      <c r="BF658">
        <v>52555.19</v>
      </c>
      <c r="BG658">
        <v>51785.06</v>
      </c>
      <c r="BH658">
        <v>77267.789999999994</v>
      </c>
      <c r="BI658">
        <v>260896.77</v>
      </c>
      <c r="BJ658">
        <v>159278.21</v>
      </c>
      <c r="BK658">
        <v>135333.76000000001</v>
      </c>
      <c r="BL658">
        <v>166698.76</v>
      </c>
      <c r="BM658">
        <v>63749.59</v>
      </c>
      <c r="BN658">
        <v>172637.94</v>
      </c>
      <c r="BO658">
        <v>190186.1</v>
      </c>
      <c r="BP658">
        <v>102719.27</v>
      </c>
    </row>
    <row r="659" spans="1:68" ht="26.25">
      <c r="A659" s="121">
        <v>5</v>
      </c>
      <c r="B659" s="122" t="s">
        <v>916</v>
      </c>
      <c r="C659" s="123" t="s">
        <v>917</v>
      </c>
      <c r="D659" s="123">
        <v>5.0999999999999996</v>
      </c>
      <c r="E659" s="124" t="s">
        <v>952</v>
      </c>
      <c r="F659" s="122"/>
      <c r="G659" s="312" t="s">
        <v>1829</v>
      </c>
      <c r="H659" s="122"/>
      <c r="I659" s="122" t="s">
        <v>1829</v>
      </c>
      <c r="J659" s="149"/>
      <c r="K659" s="150" t="s">
        <v>1830</v>
      </c>
      <c r="L659" s="243">
        <v>5104030205.1009998</v>
      </c>
      <c r="M659" s="126" t="s">
        <v>1831</v>
      </c>
      <c r="N659" s="261">
        <f t="shared" si="10"/>
        <v>125304315.63</v>
      </c>
      <c r="O659">
        <v>231129142.44</v>
      </c>
      <c r="P659">
        <v>4586492.59</v>
      </c>
      <c r="Q659">
        <v>10567119.869999999</v>
      </c>
      <c r="R659">
        <v>11793730.24</v>
      </c>
      <c r="S659">
        <v>30610294.890000001</v>
      </c>
      <c r="T659">
        <v>29278845.629999999</v>
      </c>
      <c r="U659">
        <v>10105322.890000001</v>
      </c>
      <c r="V659">
        <v>11428524.789999999</v>
      </c>
      <c r="W659">
        <v>7147975.9400000004</v>
      </c>
      <c r="X659">
        <v>6805548.8799999999</v>
      </c>
      <c r="Y659">
        <v>6828614.6600000001</v>
      </c>
      <c r="Z659">
        <v>4218491.8499999996</v>
      </c>
      <c r="AA659">
        <v>125304315.63</v>
      </c>
      <c r="AB659">
        <v>7331913.5999999996</v>
      </c>
      <c r="AC659">
        <v>4515823.82</v>
      </c>
      <c r="AD659">
        <v>6547491.5099999998</v>
      </c>
      <c r="AE659">
        <v>14436636.880000001</v>
      </c>
      <c r="AF659">
        <v>10817622.880000001</v>
      </c>
      <c r="AG659">
        <v>3730298.1</v>
      </c>
      <c r="AH659">
        <v>2486350.4500000002</v>
      </c>
      <c r="AI659">
        <v>584559366.12</v>
      </c>
      <c r="AJ659">
        <v>8602490.8300000001</v>
      </c>
      <c r="AK659">
        <v>23197826.68</v>
      </c>
      <c r="AL659">
        <v>15265578.92</v>
      </c>
      <c r="AM659">
        <v>21602526.379999999</v>
      </c>
      <c r="AN659">
        <v>8766872.3800000008</v>
      </c>
      <c r="AO659">
        <v>29706430.43</v>
      </c>
      <c r="AP659">
        <v>17888855.859999999</v>
      </c>
      <c r="AQ659">
        <v>13785202.75</v>
      </c>
      <c r="AR659">
        <v>14382907.970000001</v>
      </c>
      <c r="AS659">
        <v>30139244.640000001</v>
      </c>
      <c r="AT659">
        <v>13421392.98</v>
      </c>
      <c r="AU659">
        <v>17908734.100000001</v>
      </c>
      <c r="AV659">
        <v>7727477.0599999996</v>
      </c>
      <c r="AW659">
        <v>158974918.81999999</v>
      </c>
      <c r="AX659">
        <v>6490855.4000000004</v>
      </c>
      <c r="AY659">
        <v>8347324.9800000004</v>
      </c>
      <c r="AZ659">
        <v>27619922.289999999</v>
      </c>
      <c r="BA659">
        <v>10848058.550000001</v>
      </c>
      <c r="BB659">
        <v>9775990.9100000001</v>
      </c>
      <c r="BC659">
        <v>9322920.7699999996</v>
      </c>
      <c r="BD659">
        <v>39254029.009999998</v>
      </c>
      <c r="BE659">
        <v>5648354.1100000003</v>
      </c>
      <c r="BF659">
        <v>4063688.81</v>
      </c>
      <c r="BG659">
        <v>3796360.27</v>
      </c>
      <c r="BH659">
        <v>4142366.2</v>
      </c>
      <c r="BI659">
        <v>106169975.03</v>
      </c>
      <c r="BJ659">
        <v>22087827.809999999</v>
      </c>
      <c r="BK659">
        <v>5389495.3899999997</v>
      </c>
      <c r="BL659">
        <v>17815492.129999999</v>
      </c>
      <c r="BM659">
        <v>2845811.16</v>
      </c>
      <c r="BN659">
        <v>12256816.66</v>
      </c>
      <c r="BO659">
        <v>23890139.879999999</v>
      </c>
      <c r="BP659">
        <v>9967738.8699999992</v>
      </c>
    </row>
    <row r="660" spans="1:68" ht="26.25">
      <c r="A660" s="121">
        <v>5</v>
      </c>
      <c r="B660" s="122" t="s">
        <v>916</v>
      </c>
      <c r="C660" s="123" t="s">
        <v>917</v>
      </c>
      <c r="D660" s="123">
        <v>5.0999999999999996</v>
      </c>
      <c r="E660" s="124" t="s">
        <v>952</v>
      </c>
      <c r="F660" s="122"/>
      <c r="G660" s="312" t="s">
        <v>1832</v>
      </c>
      <c r="H660" s="122"/>
      <c r="I660" s="122" t="s">
        <v>1832</v>
      </c>
      <c r="J660" s="149" t="s">
        <v>1833</v>
      </c>
      <c r="K660" s="150" t="s">
        <v>1834</v>
      </c>
      <c r="L660" s="243">
        <v>5104030205.1020002</v>
      </c>
      <c r="M660" s="126" t="s">
        <v>1835</v>
      </c>
      <c r="N660" s="261">
        <f t="shared" si="10"/>
        <v>1736276.99</v>
      </c>
      <c r="O660">
        <v>10593215.720000001</v>
      </c>
      <c r="Q660">
        <v>62559.5</v>
      </c>
      <c r="R660">
        <v>151550</v>
      </c>
      <c r="S660">
        <v>1012705</v>
      </c>
      <c r="T660">
        <v>4284038.29</v>
      </c>
      <c r="U660">
        <v>537513.66</v>
      </c>
      <c r="V660">
        <v>4080713.08</v>
      </c>
      <c r="W660">
        <v>109289</v>
      </c>
      <c r="Y660">
        <v>213251.8</v>
      </c>
      <c r="Z660">
        <v>331634.53000000003</v>
      </c>
      <c r="AA660">
        <v>1736276.99</v>
      </c>
      <c r="AB660">
        <v>174517</v>
      </c>
      <c r="AE660">
        <v>2479488.39</v>
      </c>
      <c r="AF660">
        <v>304050</v>
      </c>
      <c r="AI660">
        <v>1901129</v>
      </c>
      <c r="AL660">
        <v>435852.25</v>
      </c>
      <c r="AO660">
        <v>303815.99</v>
      </c>
      <c r="AS660">
        <v>498779.6</v>
      </c>
      <c r="AT660">
        <v>229667.25</v>
      </c>
      <c r="AU660">
        <v>185369.2</v>
      </c>
      <c r="AV660">
        <v>70643.399999999994</v>
      </c>
      <c r="AW660">
        <v>15897149.039999999</v>
      </c>
      <c r="AX660">
        <v>132568.95000000001</v>
      </c>
      <c r="AY660">
        <v>81482</v>
      </c>
      <c r="AZ660">
        <v>207875.55</v>
      </c>
      <c r="BA660">
        <v>212333.6</v>
      </c>
      <c r="BB660">
        <v>2152612.35</v>
      </c>
      <c r="BD660">
        <v>310670</v>
      </c>
      <c r="BE660">
        <v>162447.28</v>
      </c>
      <c r="BF660">
        <v>65853.03</v>
      </c>
      <c r="BG660">
        <v>112758</v>
      </c>
      <c r="BH660">
        <v>94710</v>
      </c>
      <c r="BI660">
        <v>672611.8</v>
      </c>
      <c r="BJ660">
        <v>131236.9</v>
      </c>
      <c r="BK660">
        <v>3001</v>
      </c>
      <c r="BL660">
        <v>401270.2</v>
      </c>
      <c r="BM660">
        <v>788944.03</v>
      </c>
      <c r="BN660">
        <v>2726194.46</v>
      </c>
      <c r="BO660">
        <v>3199472.95</v>
      </c>
      <c r="BP660">
        <v>2332293.0099999998</v>
      </c>
    </row>
    <row r="661" spans="1:68" ht="26.25">
      <c r="A661" s="121">
        <v>5</v>
      </c>
      <c r="B661" s="122" t="s">
        <v>916</v>
      </c>
      <c r="C661" s="123" t="s">
        <v>917</v>
      </c>
      <c r="D661" s="123">
        <v>5.0999999999999996</v>
      </c>
      <c r="E661" s="124" t="s">
        <v>952</v>
      </c>
      <c r="F661" s="122"/>
      <c r="G661" s="312" t="s">
        <v>1832</v>
      </c>
      <c r="H661" s="122"/>
      <c r="I661" s="122" t="s">
        <v>1832</v>
      </c>
      <c r="J661" s="149" t="s">
        <v>1836</v>
      </c>
      <c r="K661" s="150" t="s">
        <v>1837</v>
      </c>
      <c r="L661" s="243">
        <v>5104030205.1029997</v>
      </c>
      <c r="M661" s="126" t="s">
        <v>1838</v>
      </c>
      <c r="N661" s="261">
        <f t="shared" si="10"/>
        <v>44467539.039999999</v>
      </c>
      <c r="O661">
        <v>144812185.53</v>
      </c>
      <c r="P661">
        <v>1517105.46</v>
      </c>
      <c r="Q661">
        <v>3135008.19</v>
      </c>
      <c r="R661">
        <v>10177234.970000001</v>
      </c>
      <c r="S661">
        <v>9206540.7799999993</v>
      </c>
      <c r="T661">
        <v>4856882.8</v>
      </c>
      <c r="U661">
        <v>6475360.5899999999</v>
      </c>
      <c r="V661">
        <v>1406886</v>
      </c>
      <c r="W661">
        <v>4514863.82</v>
      </c>
      <c r="X661">
        <v>3459866.15</v>
      </c>
      <c r="Y661">
        <v>2832808.66</v>
      </c>
      <c r="Z661">
        <v>2771130.5</v>
      </c>
      <c r="AA661">
        <v>44467539.039999999</v>
      </c>
      <c r="AB661">
        <v>2262864.09</v>
      </c>
      <c r="AC661">
        <v>1449783.08</v>
      </c>
      <c r="AD661">
        <v>1542970.08</v>
      </c>
      <c r="AE661">
        <v>478601.14</v>
      </c>
      <c r="AF661">
        <v>4066865.58</v>
      </c>
      <c r="AG661">
        <v>1464447.39</v>
      </c>
      <c r="AH661">
        <v>243712.64000000001</v>
      </c>
      <c r="AI661">
        <v>301913115.24000001</v>
      </c>
      <c r="AJ661">
        <v>2412174.46</v>
      </c>
      <c r="AK661">
        <v>7618184.3700000001</v>
      </c>
      <c r="AL661">
        <v>3737408.43</v>
      </c>
      <c r="AM661">
        <v>6936265.3499999996</v>
      </c>
      <c r="AN661">
        <v>2315532.09</v>
      </c>
      <c r="AO661">
        <v>6894754.8200000003</v>
      </c>
      <c r="AP661">
        <v>4020200.06</v>
      </c>
      <c r="AQ661">
        <v>3735472.31</v>
      </c>
      <c r="AR661">
        <v>3313371.22</v>
      </c>
      <c r="AS661">
        <v>16916912.800000001</v>
      </c>
      <c r="AT661">
        <v>3224224.24</v>
      </c>
      <c r="AU661">
        <v>2413043.94</v>
      </c>
      <c r="AV661">
        <v>1152866.07</v>
      </c>
      <c r="AW661">
        <v>70771071.109999999</v>
      </c>
      <c r="AX661">
        <v>2376704.0699999998</v>
      </c>
      <c r="AY661">
        <v>2067254</v>
      </c>
      <c r="AZ661">
        <v>17946242.960000001</v>
      </c>
      <c r="BA661">
        <v>2601156.13</v>
      </c>
      <c r="BB661">
        <v>615938.74</v>
      </c>
      <c r="BC661">
        <v>2303895.81</v>
      </c>
      <c r="BD661">
        <v>15299166.300000001</v>
      </c>
      <c r="BE661">
        <v>1691497.48</v>
      </c>
      <c r="BF661">
        <v>915573.16</v>
      </c>
      <c r="BG661">
        <v>1048989.71</v>
      </c>
      <c r="BH661">
        <v>984767.18</v>
      </c>
      <c r="BI661">
        <v>62324587.259999998</v>
      </c>
      <c r="BJ661">
        <v>3644079.98</v>
      </c>
      <c r="BK661">
        <v>1897855.45</v>
      </c>
      <c r="BL661">
        <v>7510105.4699999997</v>
      </c>
      <c r="BM661">
        <v>96350</v>
      </c>
      <c r="BN661">
        <v>317016.38</v>
      </c>
      <c r="BO661">
        <v>718545.52</v>
      </c>
      <c r="BP661">
        <v>176314.6</v>
      </c>
    </row>
    <row r="662" spans="1:68" ht="26.25">
      <c r="A662" s="121">
        <v>5</v>
      </c>
      <c r="B662" s="122" t="s">
        <v>916</v>
      </c>
      <c r="C662" s="123" t="s">
        <v>917</v>
      </c>
      <c r="D662" s="123">
        <v>5.0999999999999996</v>
      </c>
      <c r="E662" s="124" t="s">
        <v>952</v>
      </c>
      <c r="F662" s="122"/>
      <c r="G662" s="312" t="s">
        <v>1839</v>
      </c>
      <c r="H662" s="122"/>
      <c r="I662" s="122" t="s">
        <v>1839</v>
      </c>
      <c r="J662" s="149"/>
      <c r="K662" s="150" t="s">
        <v>1840</v>
      </c>
      <c r="L662" s="243">
        <v>5104030205.1040001</v>
      </c>
      <c r="M662" s="126" t="s">
        <v>1841</v>
      </c>
      <c r="N662" s="261">
        <f t="shared" si="10"/>
        <v>29057023.469999999</v>
      </c>
      <c r="O662">
        <v>85438294.549999997</v>
      </c>
      <c r="P662">
        <v>3163435</v>
      </c>
      <c r="Q662">
        <v>7132271.5</v>
      </c>
      <c r="R662">
        <v>17738492.859999999</v>
      </c>
      <c r="S662">
        <v>13978601</v>
      </c>
      <c r="T662">
        <v>18338636.199999999</v>
      </c>
      <c r="U662">
        <v>7713344.1699999999</v>
      </c>
      <c r="V662">
        <v>7866216.4500000002</v>
      </c>
      <c r="W662">
        <v>7532470</v>
      </c>
      <c r="X662">
        <v>6600727.9000000004</v>
      </c>
      <c r="Y662">
        <v>5362828</v>
      </c>
      <c r="Z662">
        <v>4498275.8</v>
      </c>
      <c r="AA662">
        <v>29057023.469999999</v>
      </c>
      <c r="AB662">
        <v>1256906.8500000001</v>
      </c>
      <c r="AC662">
        <v>2122795.9</v>
      </c>
      <c r="AD662">
        <v>2542317.7599999998</v>
      </c>
      <c r="AE662">
        <v>4399178.5</v>
      </c>
      <c r="AF662">
        <v>3890851.37</v>
      </c>
      <c r="AG662">
        <v>2095249.77</v>
      </c>
      <c r="AH662">
        <v>968826.9</v>
      </c>
      <c r="AI662">
        <v>104165307.17</v>
      </c>
      <c r="AJ662">
        <v>2390494.7000000002</v>
      </c>
      <c r="AK662">
        <v>4142978.58</v>
      </c>
      <c r="AL662">
        <v>8594293.3000000007</v>
      </c>
      <c r="AM662">
        <v>5581176.2599999998</v>
      </c>
      <c r="AN662">
        <v>3084799.3</v>
      </c>
      <c r="AO662">
        <v>8362107.75</v>
      </c>
      <c r="AP662">
        <v>3781357.38</v>
      </c>
      <c r="AQ662">
        <v>6025357.2199999997</v>
      </c>
      <c r="AR662">
        <v>4460886.5</v>
      </c>
      <c r="AS662">
        <v>11011166.6</v>
      </c>
      <c r="AT662">
        <v>2862462.32</v>
      </c>
      <c r="AU662">
        <v>7845189.6699999999</v>
      </c>
      <c r="AV662">
        <v>2343297.85</v>
      </c>
      <c r="AW662">
        <v>56676432.090000004</v>
      </c>
      <c r="AX662">
        <v>2176496.59</v>
      </c>
      <c r="AY662">
        <v>2233844.2599999998</v>
      </c>
      <c r="AZ662">
        <v>5654211.1799999997</v>
      </c>
      <c r="BA662">
        <v>2791498.72</v>
      </c>
      <c r="BB662">
        <v>2011228.03</v>
      </c>
      <c r="BC662">
        <v>2805116.17</v>
      </c>
      <c r="BD662">
        <v>8310740.75</v>
      </c>
      <c r="BE662">
        <v>1907134.77</v>
      </c>
      <c r="BF662">
        <v>1546237.6</v>
      </c>
      <c r="BG662">
        <v>1418115.4</v>
      </c>
      <c r="BH662">
        <v>935737.48</v>
      </c>
      <c r="BI662">
        <v>30592737.75</v>
      </c>
      <c r="BJ662">
        <v>6648281.7999999998</v>
      </c>
      <c r="BK662">
        <v>3701149.9</v>
      </c>
      <c r="BL662">
        <v>6615108.2699999996</v>
      </c>
      <c r="BM662">
        <v>1611705.5</v>
      </c>
      <c r="BN662">
        <v>3870540.7</v>
      </c>
      <c r="BO662">
        <v>4527953.78</v>
      </c>
      <c r="BP662">
        <v>1740905.1</v>
      </c>
    </row>
    <row r="663" spans="1:68" ht="26.25">
      <c r="A663" s="121">
        <v>5</v>
      </c>
      <c r="B663" s="122" t="s">
        <v>916</v>
      </c>
      <c r="C663" s="123" t="s">
        <v>917</v>
      </c>
      <c r="D663" s="123">
        <v>5.0999999999999996</v>
      </c>
      <c r="E663" s="124" t="s">
        <v>952</v>
      </c>
      <c r="F663" s="122"/>
      <c r="G663" s="312" t="s">
        <v>1752</v>
      </c>
      <c r="H663" s="122"/>
      <c r="I663" s="122" t="s">
        <v>1752</v>
      </c>
      <c r="J663" s="149" t="s">
        <v>1842</v>
      </c>
      <c r="K663" s="150" t="s">
        <v>1754</v>
      </c>
      <c r="L663" s="243">
        <v>5104030205.1120005</v>
      </c>
      <c r="M663" s="126" t="s">
        <v>1843</v>
      </c>
      <c r="N663" s="261">
        <f t="shared" si="10"/>
        <v>4829571.3</v>
      </c>
      <c r="O663">
        <v>611935.38</v>
      </c>
      <c r="Q663">
        <v>602130</v>
      </c>
      <c r="S663">
        <v>2047116.92</v>
      </c>
      <c r="T663">
        <v>1551605.5</v>
      </c>
      <c r="U663">
        <v>1242484</v>
      </c>
      <c r="V663">
        <v>788377</v>
      </c>
      <c r="W663">
        <v>557416</v>
      </c>
      <c r="X663">
        <v>446097</v>
      </c>
      <c r="Y663">
        <v>634520</v>
      </c>
      <c r="AA663">
        <v>4829571.3</v>
      </c>
      <c r="AC663">
        <v>287496</v>
      </c>
      <c r="AE663">
        <v>597622</v>
      </c>
      <c r="AF663">
        <v>604706</v>
      </c>
      <c r="AI663">
        <v>17185837</v>
      </c>
      <c r="AK663">
        <v>1280269.8</v>
      </c>
      <c r="AL663">
        <v>1209042.5</v>
      </c>
      <c r="AN663">
        <v>67500</v>
      </c>
      <c r="AO663">
        <v>3481907</v>
      </c>
      <c r="AP663">
        <v>1317595</v>
      </c>
      <c r="AQ663">
        <v>1395551.75</v>
      </c>
      <c r="AR663">
        <v>532087.5</v>
      </c>
      <c r="AS663">
        <v>2669961</v>
      </c>
      <c r="AT663">
        <v>831140</v>
      </c>
      <c r="AU663">
        <v>22475</v>
      </c>
      <c r="AV663">
        <v>8540</v>
      </c>
      <c r="AW663">
        <v>10843893</v>
      </c>
      <c r="AX663">
        <v>302742</v>
      </c>
      <c r="AY663">
        <v>13490</v>
      </c>
      <c r="AZ663">
        <v>1429254.26</v>
      </c>
      <c r="BA663">
        <v>47551</v>
      </c>
      <c r="BC663">
        <v>31110</v>
      </c>
      <c r="BD663">
        <v>1827693.99</v>
      </c>
      <c r="BG663">
        <v>3038</v>
      </c>
      <c r="BH663">
        <v>5960</v>
      </c>
      <c r="BI663">
        <v>5141762</v>
      </c>
      <c r="BJ663">
        <v>832622.24</v>
      </c>
      <c r="BK663">
        <v>609907</v>
      </c>
      <c r="BL663">
        <v>2380901.2000000002</v>
      </c>
      <c r="BM663">
        <v>21288</v>
      </c>
      <c r="BN663">
        <v>1026960.75</v>
      </c>
      <c r="BO663">
        <v>1052490</v>
      </c>
      <c r="BP663">
        <v>497384</v>
      </c>
    </row>
    <row r="664" spans="1:68" ht="26.25">
      <c r="A664" s="121">
        <v>5</v>
      </c>
      <c r="B664" s="122" t="s">
        <v>916</v>
      </c>
      <c r="C664" s="123" t="s">
        <v>917</v>
      </c>
      <c r="D664" s="123">
        <v>5.0999999999999996</v>
      </c>
      <c r="E664" s="124" t="s">
        <v>952</v>
      </c>
      <c r="F664" s="122"/>
      <c r="G664" s="312" t="s">
        <v>1752</v>
      </c>
      <c r="H664" s="122"/>
      <c r="I664" s="122" t="s">
        <v>1752</v>
      </c>
      <c r="J664" s="149" t="s">
        <v>1844</v>
      </c>
      <c r="K664" s="150" t="s">
        <v>1754</v>
      </c>
      <c r="L664" s="242">
        <v>5104030205.1129999</v>
      </c>
      <c r="M664" s="126" t="s">
        <v>1845</v>
      </c>
      <c r="N664" s="261">
        <f t="shared" si="10"/>
        <v>43400</v>
      </c>
      <c r="O664">
        <v>3872760</v>
      </c>
      <c r="P664">
        <v>6000</v>
      </c>
      <c r="Q664">
        <v>83600</v>
      </c>
      <c r="R664">
        <v>387600</v>
      </c>
      <c r="S664">
        <v>392800</v>
      </c>
      <c r="T664">
        <v>268720</v>
      </c>
      <c r="U664">
        <v>70755</v>
      </c>
      <c r="V664">
        <v>177200</v>
      </c>
      <c r="W664">
        <v>212550</v>
      </c>
      <c r="X664">
        <v>381900</v>
      </c>
      <c r="Y664">
        <v>24300</v>
      </c>
      <c r="Z664">
        <v>94200</v>
      </c>
      <c r="AA664">
        <v>43400</v>
      </c>
      <c r="AB664">
        <v>97140</v>
      </c>
      <c r="AC664">
        <v>193715</v>
      </c>
      <c r="AD664">
        <v>80800</v>
      </c>
      <c r="AE664">
        <v>131369</v>
      </c>
      <c r="AF664">
        <v>1030</v>
      </c>
      <c r="AG664">
        <v>122100</v>
      </c>
      <c r="AI664">
        <v>6886327</v>
      </c>
      <c r="AK664">
        <v>114540</v>
      </c>
      <c r="AL664">
        <v>806015</v>
      </c>
      <c r="AM664">
        <v>377950</v>
      </c>
      <c r="AN664">
        <v>112860</v>
      </c>
      <c r="AO664">
        <v>242800</v>
      </c>
      <c r="AP664">
        <v>137440</v>
      </c>
      <c r="AQ664">
        <v>33720</v>
      </c>
      <c r="AR664">
        <v>19006</v>
      </c>
      <c r="AT664">
        <v>275860</v>
      </c>
      <c r="AU664">
        <v>112280</v>
      </c>
      <c r="AW664">
        <v>1413414</v>
      </c>
      <c r="AX664">
        <v>75702</v>
      </c>
      <c r="AY664">
        <v>251530</v>
      </c>
      <c r="AZ664">
        <v>286220</v>
      </c>
      <c r="BA664">
        <v>137595</v>
      </c>
      <c r="BB664">
        <v>100320</v>
      </c>
      <c r="BC664">
        <v>200235</v>
      </c>
      <c r="BD664">
        <v>1017285</v>
      </c>
      <c r="BE664">
        <v>128100</v>
      </c>
      <c r="BF664">
        <v>79700</v>
      </c>
      <c r="BG664">
        <v>66790</v>
      </c>
      <c r="BH664">
        <v>34120</v>
      </c>
      <c r="BI664">
        <v>412000</v>
      </c>
      <c r="BJ664">
        <v>5000</v>
      </c>
      <c r="BK664">
        <v>17761</v>
      </c>
      <c r="BL664">
        <v>50660</v>
      </c>
      <c r="BM664">
        <v>69940</v>
      </c>
      <c r="BO664">
        <v>102800</v>
      </c>
      <c r="BP664">
        <v>10000</v>
      </c>
    </row>
    <row r="665" spans="1:68" ht="26.25">
      <c r="A665" s="121">
        <v>5</v>
      </c>
      <c r="B665" s="122" t="s">
        <v>916</v>
      </c>
      <c r="C665" s="123" t="s">
        <v>917</v>
      </c>
      <c r="D665" s="123">
        <v>5.0999999999999996</v>
      </c>
      <c r="E665" s="124" t="s">
        <v>952</v>
      </c>
      <c r="F665" s="122"/>
      <c r="G665" s="312" t="s">
        <v>1846</v>
      </c>
      <c r="H665" s="122"/>
      <c r="I665" s="122" t="s">
        <v>1846</v>
      </c>
      <c r="J665" s="149"/>
      <c r="K665" s="150" t="s">
        <v>1847</v>
      </c>
      <c r="L665" s="242">
        <v>5104030205.1169996</v>
      </c>
      <c r="M665" s="127" t="s">
        <v>1848</v>
      </c>
      <c r="N665" s="261">
        <f t="shared" si="10"/>
        <v>1324058.49</v>
      </c>
      <c r="O665">
        <v>1751916.58</v>
      </c>
      <c r="P665">
        <v>303599.71999999997</v>
      </c>
      <c r="Q665">
        <v>123090.8</v>
      </c>
      <c r="R665">
        <v>389350.05</v>
      </c>
      <c r="S665">
        <v>389237.2</v>
      </c>
      <c r="T665">
        <v>337156.61</v>
      </c>
      <c r="U665">
        <v>390613.49</v>
      </c>
      <c r="V665">
        <v>141487.09</v>
      </c>
      <c r="W665">
        <v>391226.45</v>
      </c>
      <c r="X665">
        <v>51384.25</v>
      </c>
      <c r="Y665">
        <v>91687.95</v>
      </c>
      <c r="Z665">
        <v>199349.43</v>
      </c>
      <c r="AA665">
        <v>1324058.49</v>
      </c>
      <c r="AB665">
        <v>106813.7</v>
      </c>
      <c r="AC665">
        <v>246603.22</v>
      </c>
      <c r="AD665">
        <v>245762.47</v>
      </c>
      <c r="AE665">
        <v>691140.33</v>
      </c>
      <c r="AF665">
        <v>330988.39</v>
      </c>
      <c r="AG665">
        <v>140707</v>
      </c>
      <c r="AH665">
        <v>147413.01</v>
      </c>
      <c r="AI665">
        <v>4418530.88</v>
      </c>
      <c r="AJ665">
        <v>1372841.36</v>
      </c>
      <c r="AK665">
        <v>83612.179999999993</v>
      </c>
      <c r="AL665">
        <v>365370.61</v>
      </c>
      <c r="AM665">
        <v>192168.54</v>
      </c>
      <c r="AN665">
        <v>168504.22</v>
      </c>
      <c r="AO665">
        <v>1033628.28</v>
      </c>
      <c r="AP665">
        <v>333934.94</v>
      </c>
      <c r="AQ665">
        <v>600469.94999999995</v>
      </c>
      <c r="AR665">
        <v>333695.31</v>
      </c>
      <c r="AS665">
        <v>301157.78000000003</v>
      </c>
      <c r="AT665">
        <v>344133.24</v>
      </c>
      <c r="AU665">
        <v>284705.59999999998</v>
      </c>
      <c r="AV665">
        <v>270123.89</v>
      </c>
      <c r="AW665">
        <v>1901170.23</v>
      </c>
      <c r="AX665">
        <v>444717.75</v>
      </c>
      <c r="AY665">
        <v>329021.87</v>
      </c>
      <c r="AZ665">
        <v>996427.09</v>
      </c>
      <c r="BA665">
        <v>387231.05</v>
      </c>
      <c r="BB665">
        <v>615837.9</v>
      </c>
      <c r="BC665">
        <v>126399.73</v>
      </c>
      <c r="BD665">
        <v>537936.11</v>
      </c>
      <c r="BE665">
        <v>93795.4</v>
      </c>
      <c r="BF665">
        <v>179870.76</v>
      </c>
      <c r="BG665">
        <v>139141.31</v>
      </c>
      <c r="BH665">
        <v>151748.54999999999</v>
      </c>
      <c r="BI665">
        <v>661011.52</v>
      </c>
      <c r="BJ665">
        <v>1722985.94</v>
      </c>
      <c r="BK665">
        <v>296721.3</v>
      </c>
      <c r="BL665">
        <v>584225.9</v>
      </c>
      <c r="BM665">
        <v>242202.78</v>
      </c>
      <c r="BN665">
        <v>318845.90999999997</v>
      </c>
      <c r="BO665">
        <v>264090.11</v>
      </c>
      <c r="BP665">
        <v>151819.39000000001</v>
      </c>
    </row>
    <row r="666" spans="1:68" ht="26.25">
      <c r="A666" s="121">
        <v>5</v>
      </c>
      <c r="B666" s="122" t="s">
        <v>916</v>
      </c>
      <c r="C666" s="123" t="s">
        <v>917</v>
      </c>
      <c r="D666" s="123">
        <v>5.0999999999999996</v>
      </c>
      <c r="E666" s="124" t="s">
        <v>952</v>
      </c>
      <c r="F666" s="122"/>
      <c r="G666" s="312" t="s">
        <v>1832</v>
      </c>
      <c r="H666" s="122"/>
      <c r="I666" s="122" t="s">
        <v>1832</v>
      </c>
      <c r="J666" s="149" t="s">
        <v>1849</v>
      </c>
      <c r="K666" s="150" t="s">
        <v>1834</v>
      </c>
      <c r="L666" s="242">
        <v>5104030205.118</v>
      </c>
      <c r="M666" s="127" t="s">
        <v>1850</v>
      </c>
      <c r="N666" s="261">
        <f t="shared" si="10"/>
        <v>21828</v>
      </c>
      <c r="O666">
        <v>472753.46</v>
      </c>
      <c r="P666">
        <v>5800</v>
      </c>
      <c r="W666">
        <v>25440</v>
      </c>
      <c r="Y666">
        <v>9780</v>
      </c>
      <c r="AA666">
        <v>21828</v>
      </c>
      <c r="AJ666">
        <v>216590</v>
      </c>
      <c r="AL666">
        <v>49890</v>
      </c>
      <c r="AR666">
        <v>124013</v>
      </c>
      <c r="AU666">
        <v>141564</v>
      </c>
      <c r="BI666">
        <v>43656</v>
      </c>
      <c r="BM666">
        <v>46856</v>
      </c>
    </row>
    <row r="667" spans="1:68" ht="26.25">
      <c r="A667" s="121">
        <v>5</v>
      </c>
      <c r="B667" s="122" t="s">
        <v>916</v>
      </c>
      <c r="C667" s="123" t="s">
        <v>917</v>
      </c>
      <c r="D667" s="123">
        <v>5.0999999999999996</v>
      </c>
      <c r="E667" s="124" t="s">
        <v>952</v>
      </c>
      <c r="F667" s="122"/>
      <c r="G667" s="312" t="s">
        <v>1752</v>
      </c>
      <c r="H667" s="122"/>
      <c r="I667" s="122" t="s">
        <v>1752</v>
      </c>
      <c r="J667" s="149" t="s">
        <v>1851</v>
      </c>
      <c r="K667" s="150" t="s">
        <v>1754</v>
      </c>
      <c r="L667" s="243">
        <v>5104030206.1009998</v>
      </c>
      <c r="M667" s="126" t="s">
        <v>1852</v>
      </c>
      <c r="N667" s="261">
        <f t="shared" si="10"/>
        <v>621190</v>
      </c>
      <c r="O667">
        <v>4651983.2</v>
      </c>
      <c r="P667">
        <v>329140</v>
      </c>
      <c r="Q667">
        <v>896945.1</v>
      </c>
      <c r="R667">
        <v>727650</v>
      </c>
      <c r="S667">
        <v>928480</v>
      </c>
      <c r="T667">
        <v>991268</v>
      </c>
      <c r="U667">
        <v>323870</v>
      </c>
      <c r="V667">
        <v>548404.94999999995</v>
      </c>
      <c r="W667">
        <v>414623</v>
      </c>
      <c r="X667">
        <v>818585</v>
      </c>
      <c r="Y667">
        <v>349871</v>
      </c>
      <c r="Z667">
        <v>1930944</v>
      </c>
      <c r="AA667">
        <v>621190</v>
      </c>
      <c r="AB667">
        <v>177111</v>
      </c>
      <c r="AD667">
        <v>119670</v>
      </c>
      <c r="AE667">
        <v>211050</v>
      </c>
      <c r="AF667">
        <v>151490</v>
      </c>
      <c r="AI667">
        <v>6494461</v>
      </c>
      <c r="AJ667">
        <v>502699</v>
      </c>
      <c r="AK667">
        <v>70730</v>
      </c>
      <c r="AL667">
        <v>397959.3</v>
      </c>
      <c r="AM667">
        <v>1097327</v>
      </c>
      <c r="AN667">
        <v>217842.5</v>
      </c>
      <c r="AO667">
        <v>716951</v>
      </c>
      <c r="AP667">
        <v>251096.9</v>
      </c>
      <c r="AQ667">
        <v>592084.18000000005</v>
      </c>
      <c r="AR667">
        <v>151608</v>
      </c>
      <c r="AS667">
        <v>470562.35</v>
      </c>
      <c r="AT667">
        <v>248651</v>
      </c>
      <c r="AU667">
        <v>497013</v>
      </c>
      <c r="AV667">
        <v>133707.5</v>
      </c>
      <c r="AW667">
        <v>2378863.5</v>
      </c>
      <c r="AX667">
        <v>400864</v>
      </c>
      <c r="AY667">
        <v>428365</v>
      </c>
      <c r="AZ667">
        <v>894350</v>
      </c>
      <c r="BA667">
        <v>434221</v>
      </c>
      <c r="BC667">
        <v>121660</v>
      </c>
      <c r="BD667">
        <v>553147</v>
      </c>
      <c r="BE667">
        <v>228755.16</v>
      </c>
      <c r="BF667">
        <v>486388</v>
      </c>
      <c r="BH667">
        <v>17600</v>
      </c>
      <c r="BI667">
        <v>1594455</v>
      </c>
      <c r="BJ667">
        <v>377920.6</v>
      </c>
      <c r="BK667">
        <v>211953</v>
      </c>
      <c r="BL667">
        <v>667780</v>
      </c>
      <c r="BM667">
        <v>87240</v>
      </c>
      <c r="BN667">
        <v>578164</v>
      </c>
      <c r="BO667">
        <v>502478</v>
      </c>
      <c r="BP667">
        <v>273660</v>
      </c>
    </row>
    <row r="668" spans="1:68" ht="26.25">
      <c r="A668" s="121">
        <v>5</v>
      </c>
      <c r="B668" s="122" t="s">
        <v>916</v>
      </c>
      <c r="C668" s="123" t="s">
        <v>917</v>
      </c>
      <c r="D668" s="123">
        <v>5.0999999999999996</v>
      </c>
      <c r="E668" s="124" t="s">
        <v>952</v>
      </c>
      <c r="F668" s="122" t="s">
        <v>1738</v>
      </c>
      <c r="G668" s="312" t="s">
        <v>1743</v>
      </c>
      <c r="H668" s="122"/>
      <c r="I668" s="122" t="s">
        <v>1743</v>
      </c>
      <c r="J668" s="149" t="s">
        <v>1810</v>
      </c>
      <c r="K668" s="150" t="s">
        <v>1745</v>
      </c>
      <c r="L668" s="243">
        <v>5104030207.1009998</v>
      </c>
      <c r="M668" s="126" t="s">
        <v>1853</v>
      </c>
      <c r="N668" s="261">
        <f t="shared" si="10"/>
        <v>615</v>
      </c>
      <c r="T668">
        <v>11954</v>
      </c>
      <c r="Z668">
        <v>9000</v>
      </c>
      <c r="AA668">
        <v>615</v>
      </c>
      <c r="AI668">
        <v>185465</v>
      </c>
      <c r="AL668">
        <v>26723</v>
      </c>
      <c r="AR668">
        <v>1050</v>
      </c>
      <c r="AX668">
        <v>65125</v>
      </c>
      <c r="AY668">
        <v>26000</v>
      </c>
      <c r="BB668">
        <v>52750</v>
      </c>
      <c r="BF668">
        <v>205390.25</v>
      </c>
      <c r="BH668">
        <v>118</v>
      </c>
      <c r="BI668">
        <v>1900</v>
      </c>
      <c r="BJ668">
        <v>37400</v>
      </c>
      <c r="BL668">
        <v>5700</v>
      </c>
    </row>
    <row r="669" spans="1:68" ht="26.25">
      <c r="A669" s="121">
        <v>5</v>
      </c>
      <c r="B669" s="122" t="s">
        <v>916</v>
      </c>
      <c r="C669" s="123" t="s">
        <v>917</v>
      </c>
      <c r="D669" s="123">
        <v>5.0999999999999996</v>
      </c>
      <c r="E669" s="124" t="s">
        <v>952</v>
      </c>
      <c r="F669" s="122" t="s">
        <v>1738</v>
      </c>
      <c r="G669" s="312" t="s">
        <v>1743</v>
      </c>
      <c r="H669" s="122"/>
      <c r="I669" s="122" t="s">
        <v>1743</v>
      </c>
      <c r="J669" s="149" t="s">
        <v>1810</v>
      </c>
      <c r="K669" s="150" t="s">
        <v>1745</v>
      </c>
      <c r="L669" s="243">
        <v>5104030208.1009998</v>
      </c>
      <c r="M669" s="126" t="s">
        <v>1854</v>
      </c>
      <c r="N669" s="261">
        <f t="shared" si="10"/>
        <v>0</v>
      </c>
      <c r="BH669">
        <v>2946</v>
      </c>
    </row>
    <row r="670" spans="1:68" ht="26.25">
      <c r="A670" s="121">
        <v>5</v>
      </c>
      <c r="B670" s="122" t="s">
        <v>916</v>
      </c>
      <c r="C670" s="123" t="s">
        <v>917</v>
      </c>
      <c r="D670" s="123">
        <v>5.0999999999999996</v>
      </c>
      <c r="E670" s="124" t="s">
        <v>952</v>
      </c>
      <c r="F670" s="122" t="s">
        <v>1783</v>
      </c>
      <c r="G670" s="312" t="s">
        <v>1743</v>
      </c>
      <c r="H670" s="122"/>
      <c r="I670" s="122" t="s">
        <v>1743</v>
      </c>
      <c r="J670" s="149" t="s">
        <v>1810</v>
      </c>
      <c r="K670" s="150" t="s">
        <v>1745</v>
      </c>
      <c r="L670" s="242">
        <v>5104030210.1009998</v>
      </c>
      <c r="M670" s="127" t="s">
        <v>1855</v>
      </c>
      <c r="N670" s="261">
        <f t="shared" si="10"/>
        <v>0</v>
      </c>
      <c r="AE670">
        <v>6400</v>
      </c>
      <c r="AI670">
        <v>72000</v>
      </c>
      <c r="AM670">
        <v>5000</v>
      </c>
    </row>
    <row r="671" spans="1:68" ht="26.25">
      <c r="A671" s="121">
        <v>5</v>
      </c>
      <c r="B671" s="122" t="s">
        <v>916</v>
      </c>
      <c r="C671" s="123" t="s">
        <v>917</v>
      </c>
      <c r="D671" s="123">
        <v>5.0999999999999996</v>
      </c>
      <c r="E671" s="124" t="s">
        <v>952</v>
      </c>
      <c r="F671" s="122" t="s">
        <v>1783</v>
      </c>
      <c r="G671" s="312" t="s">
        <v>1743</v>
      </c>
      <c r="H671" s="122"/>
      <c r="I671" s="122" t="s">
        <v>1743</v>
      </c>
      <c r="J671" s="149" t="s">
        <v>1810</v>
      </c>
      <c r="K671" s="150" t="s">
        <v>1745</v>
      </c>
      <c r="L671" s="243">
        <v>5104030212.1009998</v>
      </c>
      <c r="M671" s="126" t="s">
        <v>1856</v>
      </c>
      <c r="N671" s="261">
        <f t="shared" si="10"/>
        <v>0</v>
      </c>
      <c r="O671">
        <v>13758280</v>
      </c>
      <c r="S671">
        <v>499200</v>
      </c>
      <c r="T671">
        <v>707200</v>
      </c>
      <c r="V671">
        <v>499200</v>
      </c>
      <c r="W671">
        <v>79600</v>
      </c>
      <c r="Y671">
        <v>162949.59</v>
      </c>
      <c r="AB671">
        <v>3210</v>
      </c>
      <c r="AC671">
        <v>2673.93</v>
      </c>
      <c r="AE671">
        <v>64481</v>
      </c>
      <c r="AF671">
        <v>692043.41</v>
      </c>
      <c r="AH671">
        <v>64860</v>
      </c>
      <c r="AI671">
        <v>9410579</v>
      </c>
      <c r="AK671">
        <v>17640</v>
      </c>
      <c r="AL671">
        <v>99127.3</v>
      </c>
      <c r="AN671">
        <v>129818.83</v>
      </c>
      <c r="AQ671">
        <v>48924.959999999999</v>
      </c>
      <c r="AS671">
        <v>36000</v>
      </c>
      <c r="AU671">
        <v>20010</v>
      </c>
      <c r="AV671">
        <v>1500</v>
      </c>
      <c r="AW671">
        <v>1785600</v>
      </c>
      <c r="AX671">
        <v>63500</v>
      </c>
      <c r="AY671">
        <v>2268</v>
      </c>
      <c r="AZ671">
        <v>192000</v>
      </c>
      <c r="BC671">
        <v>43012.5</v>
      </c>
      <c r="BF671">
        <v>150000</v>
      </c>
      <c r="BG671">
        <v>148488.5</v>
      </c>
      <c r="BH671">
        <v>392940.16</v>
      </c>
      <c r="BJ671">
        <v>41500</v>
      </c>
      <c r="BN671">
        <v>403280.52</v>
      </c>
      <c r="BO671">
        <v>356200</v>
      </c>
    </row>
    <row r="672" spans="1:68" ht="26.25">
      <c r="A672" s="121">
        <v>5</v>
      </c>
      <c r="B672" s="122" t="s">
        <v>916</v>
      </c>
      <c r="C672" s="123" t="s">
        <v>917</v>
      </c>
      <c r="D672" s="123">
        <v>5.0999999999999996</v>
      </c>
      <c r="E672" s="124" t="s">
        <v>952</v>
      </c>
      <c r="F672" s="122" t="s">
        <v>1783</v>
      </c>
      <c r="G672" s="312" t="s">
        <v>1743</v>
      </c>
      <c r="H672" s="122"/>
      <c r="I672" s="122" t="s">
        <v>1743</v>
      </c>
      <c r="J672" s="149" t="s">
        <v>1810</v>
      </c>
      <c r="K672" s="150" t="s">
        <v>1745</v>
      </c>
      <c r="L672" s="242">
        <v>5104030217.1009998</v>
      </c>
      <c r="M672" s="126" t="s">
        <v>1857</v>
      </c>
      <c r="N672" s="261">
        <f t="shared" si="10"/>
        <v>0</v>
      </c>
    </row>
    <row r="673" spans="1:68" ht="26.25">
      <c r="A673" s="121">
        <v>5</v>
      </c>
      <c r="B673" s="122" t="s">
        <v>916</v>
      </c>
      <c r="C673" s="123" t="s">
        <v>917</v>
      </c>
      <c r="D673" s="123">
        <v>5.0999999999999996</v>
      </c>
      <c r="E673" s="124" t="s">
        <v>952</v>
      </c>
      <c r="F673" s="122" t="s">
        <v>1783</v>
      </c>
      <c r="G673" s="312" t="s">
        <v>1858</v>
      </c>
      <c r="H673" s="122"/>
      <c r="I673" s="122" t="s">
        <v>1858</v>
      </c>
      <c r="J673" s="149" t="s">
        <v>1859</v>
      </c>
      <c r="K673" s="150" t="s">
        <v>1860</v>
      </c>
      <c r="L673" s="243">
        <v>5104030218.1009998</v>
      </c>
      <c r="M673" s="126" t="s">
        <v>1861</v>
      </c>
      <c r="N673" s="261">
        <f t="shared" si="10"/>
        <v>0</v>
      </c>
      <c r="AF673">
        <v>967.96</v>
      </c>
      <c r="AI673">
        <v>1289761.8999999999</v>
      </c>
    </row>
    <row r="674" spans="1:68" ht="26.25">
      <c r="A674" s="121">
        <v>5</v>
      </c>
      <c r="B674" s="122" t="s">
        <v>916</v>
      </c>
      <c r="C674" s="123" t="s">
        <v>917</v>
      </c>
      <c r="D674" s="123">
        <v>5.0999999999999996</v>
      </c>
      <c r="E674" s="124" t="s">
        <v>952</v>
      </c>
      <c r="F674" s="122" t="s">
        <v>1783</v>
      </c>
      <c r="G674" s="312" t="s">
        <v>1743</v>
      </c>
      <c r="H674" s="122"/>
      <c r="I674" s="122" t="s">
        <v>1743</v>
      </c>
      <c r="J674" s="149" t="s">
        <v>1810</v>
      </c>
      <c r="K674" s="150" t="s">
        <v>1745</v>
      </c>
      <c r="L674" s="243">
        <v>5104030219.1009998</v>
      </c>
      <c r="M674" s="126" t="s">
        <v>1862</v>
      </c>
      <c r="N674" s="261">
        <f t="shared" si="10"/>
        <v>0</v>
      </c>
      <c r="AE674">
        <v>19430</v>
      </c>
      <c r="AF674">
        <v>62681</v>
      </c>
      <c r="BJ674">
        <v>12000</v>
      </c>
    </row>
    <row r="675" spans="1:68" ht="26.25">
      <c r="A675" s="121">
        <v>5</v>
      </c>
      <c r="B675" s="122" t="s">
        <v>916</v>
      </c>
      <c r="C675" s="123" t="s">
        <v>917</v>
      </c>
      <c r="D675" s="123">
        <v>5.0999999999999996</v>
      </c>
      <c r="E675" s="124" t="s">
        <v>952</v>
      </c>
      <c r="F675" s="122" t="s">
        <v>1783</v>
      </c>
      <c r="G675" s="312" t="s">
        <v>1743</v>
      </c>
      <c r="H675" s="122"/>
      <c r="I675" s="122" t="s">
        <v>1743</v>
      </c>
      <c r="J675" s="149" t="s">
        <v>1810</v>
      </c>
      <c r="K675" s="150" t="s">
        <v>1745</v>
      </c>
      <c r="L675" s="243">
        <v>5104030220.1009998</v>
      </c>
      <c r="M675" s="126" t="s">
        <v>1863</v>
      </c>
      <c r="N675" s="261">
        <f t="shared" si="10"/>
        <v>0</v>
      </c>
    </row>
    <row r="676" spans="1:68" ht="26.25">
      <c r="A676" s="121">
        <v>5</v>
      </c>
      <c r="B676" s="122" t="s">
        <v>916</v>
      </c>
      <c r="C676" s="123" t="s">
        <v>917</v>
      </c>
      <c r="D676" s="123">
        <v>5.0999999999999996</v>
      </c>
      <c r="E676" s="124" t="s">
        <v>952</v>
      </c>
      <c r="F676" s="122" t="s">
        <v>1864</v>
      </c>
      <c r="G676" s="312" t="s">
        <v>1858</v>
      </c>
      <c r="H676" s="122"/>
      <c r="I676" s="122" t="s">
        <v>1858</v>
      </c>
      <c r="J676" s="149" t="s">
        <v>1865</v>
      </c>
      <c r="K676" s="150" t="s">
        <v>1866</v>
      </c>
      <c r="L676" s="243">
        <v>5104030299.1020002</v>
      </c>
      <c r="M676" s="126" t="s">
        <v>1867</v>
      </c>
      <c r="N676" s="261">
        <f t="shared" si="10"/>
        <v>21805</v>
      </c>
      <c r="O676">
        <v>456500</v>
      </c>
      <c r="P676">
        <v>192530</v>
      </c>
      <c r="Q676">
        <v>17000</v>
      </c>
      <c r="S676">
        <v>340065</v>
      </c>
      <c r="U676">
        <v>396340.21</v>
      </c>
      <c r="V676">
        <v>8000</v>
      </c>
      <c r="W676">
        <v>67400</v>
      </c>
      <c r="Y676">
        <v>385232</v>
      </c>
      <c r="Z676">
        <v>16800</v>
      </c>
      <c r="AA676">
        <v>21805</v>
      </c>
      <c r="AB676">
        <v>67800</v>
      </c>
      <c r="AD676">
        <v>8850</v>
      </c>
      <c r="AI676">
        <v>2015034</v>
      </c>
      <c r="AJ676">
        <v>1368600</v>
      </c>
      <c r="AK676">
        <v>1538800.06</v>
      </c>
      <c r="AM676">
        <v>221693</v>
      </c>
      <c r="AN676">
        <v>491376</v>
      </c>
      <c r="AO676">
        <v>695750</v>
      </c>
      <c r="AP676">
        <v>2445071.37</v>
      </c>
      <c r="AQ676">
        <v>458327</v>
      </c>
      <c r="AR676">
        <v>2355262.39</v>
      </c>
      <c r="AS676">
        <v>135830</v>
      </c>
      <c r="AT676">
        <v>158151.35999999999</v>
      </c>
      <c r="AW676">
        <v>114860.9</v>
      </c>
      <c r="AX676">
        <v>561089</v>
      </c>
      <c r="AY676">
        <v>177375</v>
      </c>
      <c r="AZ676">
        <v>2700516.18</v>
      </c>
      <c r="BA676">
        <v>535390</v>
      </c>
      <c r="BC676">
        <v>488817</v>
      </c>
      <c r="BE676">
        <v>267883</v>
      </c>
      <c r="BF676">
        <v>75350</v>
      </c>
      <c r="BG676">
        <v>271350</v>
      </c>
      <c r="BH676">
        <v>472490</v>
      </c>
      <c r="BM676">
        <v>13680.55</v>
      </c>
      <c r="BN676">
        <v>112640</v>
      </c>
      <c r="BO676">
        <v>47085.3</v>
      </c>
      <c r="BP676">
        <v>9000</v>
      </c>
    </row>
    <row r="677" spans="1:68" ht="26.25">
      <c r="A677" s="121">
        <v>5</v>
      </c>
      <c r="B677" s="122" t="s">
        <v>916</v>
      </c>
      <c r="C677" s="123" t="s">
        <v>917</v>
      </c>
      <c r="D677" s="123">
        <v>5.0999999999999996</v>
      </c>
      <c r="E677" s="124" t="s">
        <v>952</v>
      </c>
      <c r="F677" s="122" t="s">
        <v>1864</v>
      </c>
      <c r="G677" s="312" t="s">
        <v>1858</v>
      </c>
      <c r="H677" s="122"/>
      <c r="I677" s="122" t="s">
        <v>1858</v>
      </c>
      <c r="J677" s="149" t="s">
        <v>1865</v>
      </c>
      <c r="K677" s="150" t="s">
        <v>1868</v>
      </c>
      <c r="L677" s="242">
        <v>5104030299.1029997</v>
      </c>
      <c r="M677" s="127" t="s">
        <v>1869</v>
      </c>
      <c r="N677" s="261">
        <f t="shared" si="10"/>
        <v>42645</v>
      </c>
      <c r="O677">
        <v>22000</v>
      </c>
      <c r="P677">
        <v>60000</v>
      </c>
      <c r="Q677">
        <v>25532.799999999999</v>
      </c>
      <c r="R677">
        <v>155044</v>
      </c>
      <c r="S677">
        <v>111400</v>
      </c>
      <c r="T677">
        <v>99000</v>
      </c>
      <c r="U677">
        <v>4020</v>
      </c>
      <c r="V677">
        <v>216355</v>
      </c>
      <c r="W677">
        <v>139000</v>
      </c>
      <c r="X677">
        <v>251046</v>
      </c>
      <c r="Y677">
        <v>204294</v>
      </c>
      <c r="Z677">
        <v>9000</v>
      </c>
      <c r="AA677">
        <v>42645</v>
      </c>
      <c r="AB677">
        <v>273147.7</v>
      </c>
      <c r="AC677">
        <v>99065.42</v>
      </c>
      <c r="AD677">
        <v>83870</v>
      </c>
      <c r="AF677">
        <v>133669</v>
      </c>
      <c r="AG677">
        <v>104705.56</v>
      </c>
      <c r="AH677">
        <v>68390</v>
      </c>
      <c r="AI677">
        <v>70007.199999999997</v>
      </c>
      <c r="AK677">
        <v>59950</v>
      </c>
      <c r="AL677">
        <v>15000</v>
      </c>
      <c r="AN677">
        <v>93700</v>
      </c>
      <c r="AO677">
        <v>10000</v>
      </c>
      <c r="AP677">
        <v>4000</v>
      </c>
      <c r="AQ677">
        <v>148207.5</v>
      </c>
      <c r="AR677">
        <v>38500</v>
      </c>
      <c r="AS677">
        <v>10000</v>
      </c>
      <c r="AT677">
        <v>10000</v>
      </c>
      <c r="AU677">
        <v>10000</v>
      </c>
      <c r="AW677">
        <v>292976.09999999998</v>
      </c>
      <c r="AY677">
        <v>14732</v>
      </c>
      <c r="BB677">
        <v>224875</v>
      </c>
      <c r="BG677">
        <v>10000</v>
      </c>
      <c r="BH677">
        <v>40000</v>
      </c>
      <c r="BJ677">
        <v>6000</v>
      </c>
      <c r="BL677">
        <v>364932.5</v>
      </c>
      <c r="BM677">
        <v>3400</v>
      </c>
      <c r="BO677">
        <v>16930</v>
      </c>
      <c r="BP677">
        <v>4019</v>
      </c>
    </row>
    <row r="678" spans="1:68" ht="26.25">
      <c r="A678" s="121">
        <v>5</v>
      </c>
      <c r="B678" s="122" t="s">
        <v>916</v>
      </c>
      <c r="C678" s="123" t="s">
        <v>917</v>
      </c>
      <c r="D678" s="123">
        <v>5.0999999999999996</v>
      </c>
      <c r="E678" s="124" t="s">
        <v>952</v>
      </c>
      <c r="F678" s="122" t="s">
        <v>1697</v>
      </c>
      <c r="G678" s="312" t="s">
        <v>1858</v>
      </c>
      <c r="H678" s="122"/>
      <c r="I678" s="122" t="s">
        <v>1858</v>
      </c>
      <c r="J678" s="149" t="s">
        <v>1865</v>
      </c>
      <c r="K678" s="150" t="s">
        <v>1745</v>
      </c>
      <c r="L678" s="243">
        <v>5104030299.1040001</v>
      </c>
      <c r="M678" s="126" t="s">
        <v>1870</v>
      </c>
      <c r="N678" s="261">
        <f t="shared" si="10"/>
        <v>0</v>
      </c>
      <c r="O678">
        <v>51896</v>
      </c>
      <c r="R678">
        <v>97855</v>
      </c>
      <c r="S678">
        <v>55800</v>
      </c>
      <c r="AB678">
        <v>27500</v>
      </c>
      <c r="AE678">
        <v>23000</v>
      </c>
      <c r="AL678">
        <v>6000</v>
      </c>
      <c r="AQ678">
        <v>30000</v>
      </c>
      <c r="AU678">
        <v>120000</v>
      </c>
      <c r="AZ678">
        <v>79679.02</v>
      </c>
      <c r="BA678">
        <v>500</v>
      </c>
      <c r="BB678">
        <v>858359</v>
      </c>
      <c r="BG678">
        <v>26645</v>
      </c>
      <c r="BH678">
        <v>14500</v>
      </c>
      <c r="BJ678">
        <v>14084</v>
      </c>
      <c r="BM678">
        <v>51030.83</v>
      </c>
    </row>
    <row r="679" spans="1:68" ht="26.25">
      <c r="A679" s="121">
        <v>5</v>
      </c>
      <c r="B679" s="122" t="s">
        <v>916</v>
      </c>
      <c r="C679" s="123" t="s">
        <v>917</v>
      </c>
      <c r="D679" s="123">
        <v>5.0999999999999996</v>
      </c>
      <c r="E679" s="124" t="s">
        <v>952</v>
      </c>
      <c r="F679" s="122" t="s">
        <v>1864</v>
      </c>
      <c r="G679" s="312" t="s">
        <v>1858</v>
      </c>
      <c r="H679" s="122"/>
      <c r="I679" s="122" t="s">
        <v>1858</v>
      </c>
      <c r="J679" s="149" t="s">
        <v>1865</v>
      </c>
      <c r="K679" s="150" t="s">
        <v>1868</v>
      </c>
      <c r="L679" s="242">
        <v>5104030299.1049995</v>
      </c>
      <c r="M679" s="127" t="s">
        <v>1871</v>
      </c>
      <c r="N679" s="261">
        <f t="shared" si="10"/>
        <v>502910</v>
      </c>
      <c r="O679">
        <v>8696385.0500000007</v>
      </c>
      <c r="P679">
        <v>270820</v>
      </c>
      <c r="Q679">
        <v>575420</v>
      </c>
      <c r="R679">
        <v>1261954.54</v>
      </c>
      <c r="S679">
        <v>1483538</v>
      </c>
      <c r="T679">
        <v>585960</v>
      </c>
      <c r="U679">
        <v>396144</v>
      </c>
      <c r="V679">
        <v>476547.2</v>
      </c>
      <c r="W679">
        <v>1462032</v>
      </c>
      <c r="X679">
        <v>429506</v>
      </c>
      <c r="Y679">
        <v>469006.62</v>
      </c>
      <c r="Z679">
        <v>898163</v>
      </c>
      <c r="AA679">
        <v>502910</v>
      </c>
      <c r="AB679">
        <v>26100</v>
      </c>
      <c r="AC679">
        <v>64640</v>
      </c>
      <c r="AD679">
        <v>32250</v>
      </c>
      <c r="AE679">
        <v>712480.46</v>
      </c>
      <c r="AF679">
        <v>129080</v>
      </c>
      <c r="AG679">
        <v>207555.4</v>
      </c>
      <c r="AH679">
        <v>68625</v>
      </c>
      <c r="AI679">
        <v>8687000.6199999992</v>
      </c>
      <c r="AJ679">
        <v>235200</v>
      </c>
      <c r="AK679">
        <v>942029.3</v>
      </c>
      <c r="AL679">
        <v>627750</v>
      </c>
      <c r="AM679">
        <v>758308.5</v>
      </c>
      <c r="AN679">
        <v>380586</v>
      </c>
      <c r="AO679">
        <v>1202123.5</v>
      </c>
      <c r="AP679">
        <v>1093478.8999999999</v>
      </c>
      <c r="AR679">
        <v>14640</v>
      </c>
      <c r="AS679">
        <v>8740</v>
      </c>
      <c r="AT679">
        <v>119057</v>
      </c>
      <c r="AU679">
        <v>756606</v>
      </c>
      <c r="AV679">
        <v>168960</v>
      </c>
      <c r="AW679">
        <v>1892856</v>
      </c>
      <c r="AX679">
        <v>54565</v>
      </c>
      <c r="AY679">
        <v>254580</v>
      </c>
      <c r="BA679">
        <v>78962</v>
      </c>
      <c r="BB679">
        <v>31400</v>
      </c>
      <c r="BD679">
        <v>610355.96</v>
      </c>
      <c r="BE679">
        <v>380000</v>
      </c>
      <c r="BF679">
        <v>245229</v>
      </c>
      <c r="BG679">
        <v>18800</v>
      </c>
      <c r="BH679">
        <v>37775</v>
      </c>
      <c r="BI679">
        <v>970618.5</v>
      </c>
      <c r="BJ679">
        <v>47175</v>
      </c>
      <c r="BK679">
        <v>280012</v>
      </c>
      <c r="BL679">
        <v>185068</v>
      </c>
      <c r="BM679">
        <v>156600</v>
      </c>
      <c r="BN679">
        <v>13050</v>
      </c>
      <c r="BO679">
        <v>66736</v>
      </c>
      <c r="BP679">
        <v>69700</v>
      </c>
    </row>
    <row r="680" spans="1:68" ht="26.25">
      <c r="A680" s="121">
        <v>5</v>
      </c>
      <c r="B680" s="122" t="s">
        <v>916</v>
      </c>
      <c r="C680" s="123" t="s">
        <v>917</v>
      </c>
      <c r="D680" s="123">
        <v>5.0999999999999996</v>
      </c>
      <c r="E680" s="124" t="s">
        <v>952</v>
      </c>
      <c r="F680" s="122" t="s">
        <v>1697</v>
      </c>
      <c r="G680" s="312" t="s">
        <v>1858</v>
      </c>
      <c r="H680" s="122"/>
      <c r="I680" s="122" t="s">
        <v>1858</v>
      </c>
      <c r="J680" s="149" t="s">
        <v>1872</v>
      </c>
      <c r="K680" s="150" t="s">
        <v>1873</v>
      </c>
      <c r="L680" s="242">
        <v>5104030299.2019997</v>
      </c>
      <c r="M680" s="127" t="s">
        <v>1874</v>
      </c>
      <c r="N680" s="261">
        <f t="shared" si="10"/>
        <v>303430.5</v>
      </c>
      <c r="O680">
        <v>13589986.09</v>
      </c>
      <c r="P680">
        <v>3745869.93</v>
      </c>
      <c r="Q680">
        <v>9786649.3699999992</v>
      </c>
      <c r="R680">
        <v>12586017.5</v>
      </c>
      <c r="S680">
        <v>16390143.630000001</v>
      </c>
      <c r="T680">
        <v>14042652.140000001</v>
      </c>
      <c r="U680">
        <v>14124740.18</v>
      </c>
      <c r="V680">
        <v>7957521.6500000004</v>
      </c>
      <c r="W680">
        <v>5026857.0999999996</v>
      </c>
      <c r="X680">
        <v>7178407.9100000001</v>
      </c>
      <c r="Y680">
        <v>4573529.1100000003</v>
      </c>
      <c r="Z680">
        <v>7268899.5800000001</v>
      </c>
      <c r="AA680">
        <v>303430.5</v>
      </c>
      <c r="AB680">
        <v>6046849.0300000003</v>
      </c>
      <c r="AC680">
        <v>2550253.75</v>
      </c>
      <c r="AD680">
        <v>5585197.5</v>
      </c>
      <c r="AE680">
        <v>5164172.5999999996</v>
      </c>
      <c r="AF680">
        <v>11589352.16</v>
      </c>
      <c r="AG680">
        <v>3100066.25</v>
      </c>
      <c r="AH680">
        <v>4017144.25</v>
      </c>
      <c r="AI680">
        <v>5136089.92</v>
      </c>
      <c r="AJ680">
        <v>9787262.7699999996</v>
      </c>
      <c r="AK680">
        <v>13395133.550000001</v>
      </c>
      <c r="AL680">
        <v>13098837.199999999</v>
      </c>
      <c r="AM680">
        <v>20704630.48</v>
      </c>
      <c r="AN680">
        <v>7468731.9299999997</v>
      </c>
      <c r="AO680">
        <v>15045165.189999999</v>
      </c>
      <c r="AP680">
        <v>19503653.780000001</v>
      </c>
      <c r="AQ680">
        <v>20343408.800000001</v>
      </c>
      <c r="AR680">
        <v>18061994.559999999</v>
      </c>
      <c r="AS680">
        <v>24841240.75</v>
      </c>
      <c r="AT680">
        <v>8688095.0399999991</v>
      </c>
      <c r="AU680">
        <v>10765148.869999999</v>
      </c>
      <c r="AV680">
        <v>7506159.4400000004</v>
      </c>
      <c r="AW680">
        <v>18240</v>
      </c>
      <c r="AX680">
        <v>2753535.75</v>
      </c>
      <c r="AY680">
        <v>5085743.63</v>
      </c>
      <c r="AZ680">
        <v>5480564.71</v>
      </c>
      <c r="BA680">
        <v>4711293.91</v>
      </c>
      <c r="BB680">
        <v>5074213.93</v>
      </c>
      <c r="BC680">
        <v>2755765.91</v>
      </c>
      <c r="BD680">
        <v>6732330.79</v>
      </c>
      <c r="BE680">
        <v>4305728.99</v>
      </c>
      <c r="BF680">
        <v>6302143.9100000001</v>
      </c>
      <c r="BG680">
        <v>1991150</v>
      </c>
      <c r="BH680">
        <v>4477327</v>
      </c>
      <c r="BI680">
        <v>1729278.23</v>
      </c>
      <c r="BJ680">
        <v>3343463.81</v>
      </c>
      <c r="BK680">
        <v>2711476.88</v>
      </c>
      <c r="BL680">
        <v>6520213.5</v>
      </c>
      <c r="BM680">
        <v>2306295.12</v>
      </c>
      <c r="BN680">
        <v>7551327.7400000002</v>
      </c>
      <c r="BO680">
        <v>5298361.7300000004</v>
      </c>
      <c r="BP680">
        <v>2454858.25</v>
      </c>
    </row>
    <row r="681" spans="1:68" ht="26.25">
      <c r="A681" s="121">
        <v>5</v>
      </c>
      <c r="B681" s="122" t="s">
        <v>916</v>
      </c>
      <c r="C681" s="123" t="s">
        <v>917</v>
      </c>
      <c r="D681" s="123">
        <v>5.0999999999999996</v>
      </c>
      <c r="E681" s="124" t="s">
        <v>952</v>
      </c>
      <c r="F681" s="122" t="s">
        <v>1697</v>
      </c>
      <c r="G681" s="312" t="s">
        <v>1858</v>
      </c>
      <c r="H681" s="122"/>
      <c r="I681" s="122" t="s">
        <v>1858</v>
      </c>
      <c r="J681" s="149" t="s">
        <v>1872</v>
      </c>
      <c r="K681" s="150" t="s">
        <v>1873</v>
      </c>
      <c r="L681" s="243">
        <v>5104030299.2030001</v>
      </c>
      <c r="M681" s="126" t="s">
        <v>1875</v>
      </c>
      <c r="N681" s="261">
        <f t="shared" si="10"/>
        <v>900</v>
      </c>
      <c r="O681">
        <v>0</v>
      </c>
      <c r="P681">
        <v>813405.94</v>
      </c>
      <c r="Q681">
        <v>2446996.77</v>
      </c>
      <c r="R681">
        <v>2467988.37</v>
      </c>
      <c r="T681">
        <v>2544847.83</v>
      </c>
      <c r="U681">
        <v>3858339.67</v>
      </c>
      <c r="V681">
        <v>1731940.65</v>
      </c>
      <c r="W681">
        <v>547441.65</v>
      </c>
      <c r="Y681">
        <v>857684.9</v>
      </c>
      <c r="Z681">
        <v>33247</v>
      </c>
      <c r="AA681">
        <v>900</v>
      </c>
      <c r="AC681">
        <v>542635.5</v>
      </c>
      <c r="AD681">
        <v>1853590</v>
      </c>
      <c r="AI681">
        <v>4685560.07</v>
      </c>
      <c r="AJ681">
        <v>1111428.6399999999</v>
      </c>
      <c r="AK681">
        <v>2552193.4500000002</v>
      </c>
      <c r="AL681">
        <v>511180.9</v>
      </c>
      <c r="AM681">
        <v>1803376.9</v>
      </c>
      <c r="AN681">
        <v>623335.5</v>
      </c>
      <c r="AO681">
        <v>3370146.93</v>
      </c>
      <c r="AP681">
        <v>2449629.5</v>
      </c>
      <c r="AQ681">
        <v>3321012.65</v>
      </c>
      <c r="AR681">
        <v>768754.75</v>
      </c>
      <c r="AS681">
        <v>387621</v>
      </c>
      <c r="AT681">
        <v>925714.25</v>
      </c>
      <c r="AU681">
        <v>1027766.7</v>
      </c>
      <c r="AV681">
        <v>799806.2</v>
      </c>
      <c r="AW681">
        <v>3665050</v>
      </c>
      <c r="AX681">
        <v>636282</v>
      </c>
      <c r="AY681">
        <v>2193754.39</v>
      </c>
      <c r="AZ681">
        <v>1815526.13</v>
      </c>
      <c r="BA681">
        <v>979101</v>
      </c>
      <c r="BD681">
        <v>3211625.5</v>
      </c>
      <c r="BE681">
        <v>345088.5</v>
      </c>
      <c r="BF681">
        <v>525791.25</v>
      </c>
      <c r="BK681">
        <v>411072.55</v>
      </c>
      <c r="BL681">
        <v>1584231.25</v>
      </c>
      <c r="BM681">
        <v>596902.5</v>
      </c>
      <c r="BO681">
        <v>124287</v>
      </c>
    </row>
    <row r="682" spans="1:68" ht="26.25">
      <c r="A682" s="169">
        <v>5</v>
      </c>
      <c r="B682" s="170" t="s">
        <v>916</v>
      </c>
      <c r="C682" s="171" t="s">
        <v>917</v>
      </c>
      <c r="D682" s="171">
        <v>5.2</v>
      </c>
      <c r="E682" s="172" t="s">
        <v>952</v>
      </c>
      <c r="F682" s="170" t="s">
        <v>1876</v>
      </c>
      <c r="G682" s="312" t="s">
        <v>1877</v>
      </c>
      <c r="H682" s="170"/>
      <c r="I682" s="122" t="s">
        <v>1877</v>
      </c>
      <c r="J682" s="149" t="s">
        <v>1878</v>
      </c>
      <c r="K682" s="173" t="s">
        <v>1879</v>
      </c>
      <c r="L682" s="256">
        <v>5104030299.2040005</v>
      </c>
      <c r="M682" s="174" t="s">
        <v>1880</v>
      </c>
      <c r="N682" s="261">
        <f t="shared" si="10"/>
        <v>2643143</v>
      </c>
      <c r="P682">
        <v>490000</v>
      </c>
      <c r="AA682">
        <v>2643143</v>
      </c>
      <c r="AB682">
        <v>1257000</v>
      </c>
      <c r="AC682">
        <v>399000</v>
      </c>
      <c r="AD682">
        <v>818400</v>
      </c>
      <c r="AE682">
        <v>3146200</v>
      </c>
      <c r="AF682">
        <v>515000</v>
      </c>
      <c r="AG682">
        <v>372700</v>
      </c>
      <c r="AK682">
        <v>1177234</v>
      </c>
      <c r="AM682">
        <v>4158000</v>
      </c>
      <c r="AN682">
        <v>1187400</v>
      </c>
      <c r="AO682">
        <v>3318932.5</v>
      </c>
      <c r="AP682">
        <v>504900</v>
      </c>
      <c r="AQ682">
        <v>1794732.18</v>
      </c>
      <c r="AS682">
        <v>3545372.5</v>
      </c>
      <c r="AT682">
        <v>949200</v>
      </c>
      <c r="AU682">
        <v>350000</v>
      </c>
      <c r="AV682">
        <v>749800</v>
      </c>
      <c r="AW682">
        <v>2561300</v>
      </c>
      <c r="AX682">
        <v>489500</v>
      </c>
      <c r="AY682">
        <v>597120</v>
      </c>
      <c r="BA682">
        <v>504900</v>
      </c>
      <c r="BC682">
        <v>481685.84</v>
      </c>
      <c r="BD682">
        <v>112460</v>
      </c>
      <c r="BE682">
        <v>369000</v>
      </c>
      <c r="BF682">
        <v>178400</v>
      </c>
      <c r="BH682">
        <v>417112.38</v>
      </c>
      <c r="BJ682">
        <v>152000</v>
      </c>
      <c r="BK682">
        <v>1013046.15</v>
      </c>
      <c r="BL682">
        <v>87000</v>
      </c>
      <c r="BN682">
        <v>213250</v>
      </c>
      <c r="BO682">
        <v>388315.77</v>
      </c>
    </row>
    <row r="683" spans="1:68" ht="26.25">
      <c r="A683" s="121">
        <v>5</v>
      </c>
      <c r="B683" s="122" t="s">
        <v>916</v>
      </c>
      <c r="C683" s="123" t="s">
        <v>917</v>
      </c>
      <c r="D683" s="123">
        <v>5.0999999999999996</v>
      </c>
      <c r="E683" s="124" t="s">
        <v>952</v>
      </c>
      <c r="F683" s="122" t="s">
        <v>1697</v>
      </c>
      <c r="G683" s="312" t="s">
        <v>1858</v>
      </c>
      <c r="H683" s="122"/>
      <c r="I683" s="122" t="s">
        <v>1858</v>
      </c>
      <c r="J683" s="149" t="s">
        <v>1872</v>
      </c>
      <c r="K683" s="150" t="s">
        <v>1873</v>
      </c>
      <c r="L683" s="244">
        <v>5104030299.5010004</v>
      </c>
      <c r="M683" s="133" t="s">
        <v>1881</v>
      </c>
      <c r="N683" s="261">
        <f t="shared" si="10"/>
        <v>2352</v>
      </c>
      <c r="S683">
        <v>52279.5</v>
      </c>
      <c r="U683">
        <v>6354</v>
      </c>
      <c r="X683">
        <v>5664</v>
      </c>
      <c r="Z683">
        <v>1576.5</v>
      </c>
      <c r="AA683">
        <v>2352</v>
      </c>
      <c r="AF683">
        <v>79622</v>
      </c>
      <c r="AI683">
        <v>4100</v>
      </c>
      <c r="AK683">
        <v>3452</v>
      </c>
      <c r="AN683">
        <v>0</v>
      </c>
      <c r="AO683">
        <v>19129</v>
      </c>
      <c r="AP683">
        <v>48742.28</v>
      </c>
      <c r="AQ683">
        <v>10880.7</v>
      </c>
      <c r="AS683">
        <v>54931</v>
      </c>
      <c r="AT683">
        <v>23295.09</v>
      </c>
      <c r="BB683">
        <v>14842.25</v>
      </c>
      <c r="BC683">
        <v>1902</v>
      </c>
      <c r="BD683">
        <v>11003.3</v>
      </c>
      <c r="BE683">
        <v>1538</v>
      </c>
    </row>
    <row r="684" spans="1:68" ht="26.25">
      <c r="A684" s="121">
        <v>5</v>
      </c>
      <c r="B684" s="122" t="s">
        <v>916</v>
      </c>
      <c r="C684" s="123" t="s">
        <v>917</v>
      </c>
      <c r="D684" s="123">
        <v>5.0999999999999996</v>
      </c>
      <c r="E684" s="124" t="s">
        <v>952</v>
      </c>
      <c r="F684" s="122" t="s">
        <v>1697</v>
      </c>
      <c r="G684" s="312" t="s">
        <v>1858</v>
      </c>
      <c r="H684" s="122"/>
      <c r="I684" s="122" t="s">
        <v>1858</v>
      </c>
      <c r="J684" s="149" t="s">
        <v>1865</v>
      </c>
      <c r="K684" s="150">
        <v>52100</v>
      </c>
      <c r="L684" s="242">
        <v>5104030299.5019999</v>
      </c>
      <c r="M684" s="175" t="s">
        <v>1882</v>
      </c>
      <c r="N684" s="261">
        <f t="shared" si="10"/>
        <v>0</v>
      </c>
      <c r="BE684">
        <v>0</v>
      </c>
    </row>
    <row r="685" spans="1:68" ht="26.25">
      <c r="A685" s="121">
        <v>5</v>
      </c>
      <c r="B685" s="122" t="s">
        <v>916</v>
      </c>
      <c r="C685" s="123" t="s">
        <v>917</v>
      </c>
      <c r="D685" s="123">
        <v>5.0999999999999996</v>
      </c>
      <c r="E685" s="124" t="s">
        <v>952</v>
      </c>
      <c r="F685" s="122" t="s">
        <v>1697</v>
      </c>
      <c r="G685" s="312" t="s">
        <v>1858</v>
      </c>
      <c r="H685" s="122"/>
      <c r="I685" s="122" t="s">
        <v>1858</v>
      </c>
      <c r="J685" s="149" t="s">
        <v>1865</v>
      </c>
      <c r="K685" s="150" t="s">
        <v>1866</v>
      </c>
      <c r="L685" s="242">
        <v>5104030299.7010002</v>
      </c>
      <c r="M685" s="176" t="s">
        <v>1883</v>
      </c>
      <c r="N685" s="261">
        <f t="shared" si="10"/>
        <v>0</v>
      </c>
    </row>
    <row r="686" spans="1:68" ht="26.25">
      <c r="A686" s="121">
        <v>5</v>
      </c>
      <c r="B686" s="122" t="s">
        <v>916</v>
      </c>
      <c r="C686" s="123" t="s">
        <v>917</v>
      </c>
      <c r="D686" s="123">
        <v>5.0999999999999996</v>
      </c>
      <c r="E686" s="124" t="s">
        <v>952</v>
      </c>
      <c r="F686" s="122" t="s">
        <v>1697</v>
      </c>
      <c r="G686" s="312" t="s">
        <v>1858</v>
      </c>
      <c r="H686" s="122"/>
      <c r="I686" s="122" t="s">
        <v>1858</v>
      </c>
      <c r="J686" s="149" t="s">
        <v>1859</v>
      </c>
      <c r="K686" s="150" t="s">
        <v>1873</v>
      </c>
      <c r="L686" s="242">
        <v>5104030299.7019997</v>
      </c>
      <c r="M686" s="176" t="s">
        <v>1884</v>
      </c>
      <c r="N686" s="261">
        <f t="shared" si="10"/>
        <v>0</v>
      </c>
      <c r="AW686">
        <v>4200</v>
      </c>
    </row>
    <row r="687" spans="1:68" ht="26.25">
      <c r="A687" s="121">
        <v>5</v>
      </c>
      <c r="B687" s="122" t="s">
        <v>916</v>
      </c>
      <c r="C687" s="123" t="s">
        <v>917</v>
      </c>
      <c r="D687" s="123">
        <v>5.0999999999999996</v>
      </c>
      <c r="E687" s="124" t="s">
        <v>952</v>
      </c>
      <c r="F687" s="122" t="s">
        <v>1653</v>
      </c>
      <c r="G687" s="312" t="s">
        <v>1654</v>
      </c>
      <c r="H687" s="122"/>
      <c r="I687" s="122" t="s">
        <v>1654</v>
      </c>
      <c r="J687" s="149" t="s">
        <v>1655</v>
      </c>
      <c r="K687" s="150" t="s">
        <v>1656</v>
      </c>
      <c r="L687" s="243">
        <v>5104040199.1009998</v>
      </c>
      <c r="M687" s="176" t="s">
        <v>1885</v>
      </c>
      <c r="N687" s="261">
        <f t="shared" si="10"/>
        <v>36398385.899999999</v>
      </c>
      <c r="O687">
        <v>89651553</v>
      </c>
      <c r="P687">
        <v>2754755</v>
      </c>
      <c r="Q687">
        <v>4992608.5</v>
      </c>
      <c r="R687">
        <v>6813768</v>
      </c>
      <c r="S687">
        <v>14684343.25</v>
      </c>
      <c r="T687">
        <v>12207225.07</v>
      </c>
      <c r="U687">
        <v>7717008</v>
      </c>
      <c r="V687">
        <v>5625215</v>
      </c>
      <c r="W687">
        <v>4454975</v>
      </c>
      <c r="X687">
        <v>5390407.5</v>
      </c>
      <c r="Y687">
        <v>6128555</v>
      </c>
      <c r="Z687">
        <v>4275097.7699999996</v>
      </c>
      <c r="AA687">
        <v>36398385.899999999</v>
      </c>
      <c r="AB687">
        <v>4486170</v>
      </c>
      <c r="AC687">
        <v>3346260</v>
      </c>
      <c r="AD687">
        <v>2719885</v>
      </c>
      <c r="AE687">
        <v>8033920</v>
      </c>
      <c r="AF687">
        <v>7487215</v>
      </c>
      <c r="AG687">
        <v>5001955</v>
      </c>
      <c r="AH687">
        <v>240860</v>
      </c>
      <c r="AI687">
        <v>97596028.379999995</v>
      </c>
      <c r="AJ687">
        <v>5264182.5</v>
      </c>
      <c r="AK687">
        <v>9723893.5</v>
      </c>
      <c r="AL687">
        <v>7785695</v>
      </c>
      <c r="AM687">
        <v>11851401</v>
      </c>
      <c r="AN687">
        <v>6875649.75</v>
      </c>
      <c r="AO687">
        <v>19666622.140000001</v>
      </c>
      <c r="AP687">
        <v>8864679</v>
      </c>
      <c r="AQ687">
        <v>8469638.75</v>
      </c>
      <c r="AR687">
        <v>7043883.75</v>
      </c>
      <c r="AS687">
        <v>18522782.5</v>
      </c>
      <c r="AT687">
        <v>5640317</v>
      </c>
      <c r="AU687">
        <v>6876742.5</v>
      </c>
      <c r="AV687">
        <v>4988890</v>
      </c>
      <c r="AW687">
        <v>63361948.130000003</v>
      </c>
      <c r="AX687">
        <v>6002906.25</v>
      </c>
      <c r="AY687">
        <v>5114409.9400000004</v>
      </c>
      <c r="AZ687">
        <v>9801217.5299999993</v>
      </c>
      <c r="BA687">
        <v>5074413.4400000004</v>
      </c>
      <c r="BB687">
        <v>4408393.08</v>
      </c>
      <c r="BC687">
        <v>6056426</v>
      </c>
      <c r="BD687">
        <v>18701348.73</v>
      </c>
      <c r="BE687">
        <v>3728409.95</v>
      </c>
      <c r="BF687">
        <v>3728041.2</v>
      </c>
      <c r="BG687">
        <v>3218045.44</v>
      </c>
      <c r="BH687">
        <v>2852830</v>
      </c>
      <c r="BI687">
        <v>34578635.5</v>
      </c>
      <c r="BJ687">
        <v>7375061</v>
      </c>
      <c r="BK687">
        <v>3657603.75</v>
      </c>
      <c r="BL687">
        <v>13649367.5</v>
      </c>
      <c r="BM687">
        <v>2503810</v>
      </c>
      <c r="BN687">
        <v>7658922.5</v>
      </c>
      <c r="BO687">
        <v>7898595</v>
      </c>
      <c r="BP687">
        <v>4987150</v>
      </c>
    </row>
    <row r="688" spans="1:68" ht="26.25">
      <c r="A688" s="121">
        <v>5</v>
      </c>
      <c r="B688" s="122" t="s">
        <v>916</v>
      </c>
      <c r="C688" s="123" t="s">
        <v>917</v>
      </c>
      <c r="D688" s="123">
        <v>5.0999999999999996</v>
      </c>
      <c r="E688" s="124" t="s">
        <v>952</v>
      </c>
      <c r="F688" s="122" t="s">
        <v>1653</v>
      </c>
      <c r="G688" s="312" t="s">
        <v>1654</v>
      </c>
      <c r="H688" s="122"/>
      <c r="I688" s="122" t="s">
        <v>1654</v>
      </c>
      <c r="J688" s="149" t="s">
        <v>1655</v>
      </c>
      <c r="K688" s="150" t="s">
        <v>1656</v>
      </c>
      <c r="L688" s="243">
        <v>5104040199.1020002</v>
      </c>
      <c r="M688" s="176" t="s">
        <v>1886</v>
      </c>
      <c r="N688" s="261">
        <f t="shared" si="10"/>
        <v>4044265.1</v>
      </c>
      <c r="O688">
        <v>6852075</v>
      </c>
      <c r="P688">
        <v>337320</v>
      </c>
      <c r="Q688">
        <v>679475.5</v>
      </c>
      <c r="R688">
        <v>136450</v>
      </c>
      <c r="S688">
        <v>648262.5</v>
      </c>
      <c r="T688">
        <v>798724.65</v>
      </c>
      <c r="U688">
        <v>81060</v>
      </c>
      <c r="V688">
        <v>1059570</v>
      </c>
      <c r="W688">
        <v>331740</v>
      </c>
      <c r="X688">
        <v>127700</v>
      </c>
      <c r="Y688">
        <v>479530</v>
      </c>
      <c r="Z688">
        <v>640763.93000000005</v>
      </c>
      <c r="AA688">
        <v>4044265.1</v>
      </c>
      <c r="AC688">
        <v>1051440</v>
      </c>
      <c r="AD688">
        <v>1459045</v>
      </c>
      <c r="AE688">
        <v>569962</v>
      </c>
      <c r="AF688">
        <v>1272147.5</v>
      </c>
      <c r="AI688">
        <v>10309355.5</v>
      </c>
      <c r="AJ688">
        <v>607226.25</v>
      </c>
      <c r="AK688">
        <v>787602</v>
      </c>
      <c r="AL688">
        <v>1229245</v>
      </c>
      <c r="AN688">
        <v>627045</v>
      </c>
      <c r="AO688">
        <v>2366996.7400000002</v>
      </c>
      <c r="AP688">
        <v>1657816</v>
      </c>
      <c r="AQ688">
        <v>499795</v>
      </c>
      <c r="AR688">
        <v>305520</v>
      </c>
      <c r="AS688">
        <v>2903255</v>
      </c>
      <c r="AT688">
        <v>1177110</v>
      </c>
      <c r="AU688">
        <v>89415</v>
      </c>
      <c r="AV688">
        <v>619650</v>
      </c>
      <c r="AW688">
        <v>6757029.6699999999</v>
      </c>
      <c r="AX688">
        <v>622505</v>
      </c>
      <c r="AY688">
        <v>523557.5</v>
      </c>
      <c r="AZ688">
        <v>3478197.02</v>
      </c>
      <c r="BA688">
        <v>808650.39</v>
      </c>
      <c r="BB688">
        <v>438645</v>
      </c>
      <c r="BC688">
        <v>785523</v>
      </c>
      <c r="BE688">
        <v>543625</v>
      </c>
      <c r="BF688">
        <v>666835.96</v>
      </c>
      <c r="BG688">
        <v>394418.64</v>
      </c>
      <c r="BH688">
        <v>491091.25</v>
      </c>
      <c r="BI688">
        <v>7255707.5</v>
      </c>
      <c r="BJ688">
        <v>264047</v>
      </c>
      <c r="BK688">
        <v>381153.75</v>
      </c>
      <c r="BL688">
        <v>502345</v>
      </c>
      <c r="BM688">
        <v>403510</v>
      </c>
      <c r="BN688">
        <v>159240</v>
      </c>
      <c r="BO688">
        <v>956540</v>
      </c>
      <c r="BP688">
        <v>728200</v>
      </c>
    </row>
    <row r="689" spans="1:68" ht="26.25">
      <c r="A689" s="121">
        <v>5</v>
      </c>
      <c r="B689" s="122" t="s">
        <v>916</v>
      </c>
      <c r="C689" s="123" t="s">
        <v>917</v>
      </c>
      <c r="D689" s="123">
        <v>5.0999999999999996</v>
      </c>
      <c r="E689" s="124" t="s">
        <v>952</v>
      </c>
      <c r="F689" s="122" t="s">
        <v>1703</v>
      </c>
      <c r="G689" s="312" t="s">
        <v>1654</v>
      </c>
      <c r="H689" s="122"/>
      <c r="I689" s="122" t="s">
        <v>1654</v>
      </c>
      <c r="J689" s="149" t="s">
        <v>1655</v>
      </c>
      <c r="K689" s="150" t="s">
        <v>1656</v>
      </c>
      <c r="L689" s="242">
        <v>5104040199.1029997</v>
      </c>
      <c r="M689" s="175" t="s">
        <v>1887</v>
      </c>
      <c r="N689" s="261">
        <f t="shared" si="10"/>
        <v>1928576</v>
      </c>
      <c r="AA689">
        <v>1928576</v>
      </c>
      <c r="AI689">
        <v>4382246</v>
      </c>
      <c r="AW689">
        <v>2363898.1800000002</v>
      </c>
      <c r="AX689">
        <v>343372</v>
      </c>
      <c r="BD689">
        <v>5244364.93</v>
      </c>
    </row>
    <row r="690" spans="1:68" ht="26.25">
      <c r="A690" s="121">
        <v>5</v>
      </c>
      <c r="B690" s="122" t="s">
        <v>916</v>
      </c>
      <c r="C690" s="123" t="s">
        <v>917</v>
      </c>
      <c r="D690" s="123">
        <v>5.0999999999999996</v>
      </c>
      <c r="E690" s="124" t="s">
        <v>952</v>
      </c>
      <c r="F690" s="122" t="s">
        <v>1703</v>
      </c>
      <c r="G690" s="312" t="s">
        <v>1654</v>
      </c>
      <c r="H690" s="122"/>
      <c r="I690" s="122" t="s">
        <v>1654</v>
      </c>
      <c r="J690" s="149" t="s">
        <v>1718</v>
      </c>
      <c r="K690" s="150" t="s">
        <v>1656</v>
      </c>
      <c r="L690" s="242">
        <v>5104040199.1040001</v>
      </c>
      <c r="M690" s="175" t="s">
        <v>1888</v>
      </c>
      <c r="N690" s="261">
        <f t="shared" si="10"/>
        <v>140050</v>
      </c>
      <c r="O690">
        <v>71100</v>
      </c>
      <c r="Q690">
        <v>8300</v>
      </c>
      <c r="R690">
        <v>6000</v>
      </c>
      <c r="S690">
        <v>52000</v>
      </c>
      <c r="T690">
        <v>22650</v>
      </c>
      <c r="U690">
        <v>6300</v>
      </c>
      <c r="V690">
        <v>6600</v>
      </c>
      <c r="W690">
        <v>10950</v>
      </c>
      <c r="X690">
        <v>6450</v>
      </c>
      <c r="Y690">
        <v>6900</v>
      </c>
      <c r="Z690">
        <v>3750</v>
      </c>
      <c r="AA690">
        <v>140050</v>
      </c>
      <c r="AB690">
        <v>26700</v>
      </c>
      <c r="AC690">
        <v>37350</v>
      </c>
      <c r="AD690">
        <v>21450</v>
      </c>
      <c r="AE690">
        <v>111000</v>
      </c>
      <c r="AF690">
        <v>6750</v>
      </c>
      <c r="AI690">
        <v>1501183</v>
      </c>
      <c r="AJ690">
        <v>14400</v>
      </c>
      <c r="AK690">
        <v>82100</v>
      </c>
      <c r="AL690">
        <v>47250</v>
      </c>
      <c r="AM690">
        <v>19500</v>
      </c>
      <c r="AN690">
        <v>16500</v>
      </c>
      <c r="AO690">
        <v>72750</v>
      </c>
      <c r="AP690">
        <v>33300</v>
      </c>
      <c r="AQ690">
        <v>23250</v>
      </c>
      <c r="AS690">
        <v>98400</v>
      </c>
      <c r="AT690">
        <v>38400</v>
      </c>
      <c r="AU690">
        <v>22950</v>
      </c>
      <c r="AW690">
        <v>72000</v>
      </c>
      <c r="AX690">
        <v>15300</v>
      </c>
      <c r="AY690">
        <v>15300</v>
      </c>
      <c r="BA690">
        <v>23250</v>
      </c>
      <c r="BB690">
        <v>18300</v>
      </c>
      <c r="BC690">
        <v>15000</v>
      </c>
      <c r="BE690">
        <v>22850</v>
      </c>
      <c r="BF690">
        <v>2400</v>
      </c>
      <c r="BG690">
        <v>19050</v>
      </c>
      <c r="BH690">
        <v>4950</v>
      </c>
      <c r="BI690">
        <v>28800</v>
      </c>
      <c r="BJ690">
        <v>13050</v>
      </c>
      <c r="BL690">
        <v>1950</v>
      </c>
      <c r="BM690">
        <v>4800</v>
      </c>
      <c r="BN690">
        <v>28650</v>
      </c>
      <c r="BO690">
        <v>9600</v>
      </c>
    </row>
    <row r="691" spans="1:68" ht="26.25">
      <c r="A691" s="121">
        <v>5</v>
      </c>
      <c r="B691" s="122" t="s">
        <v>916</v>
      </c>
      <c r="C691" s="123" t="s">
        <v>917</v>
      </c>
      <c r="D691" s="123">
        <v>5.0999999999999996</v>
      </c>
      <c r="E691" s="124" t="s">
        <v>952</v>
      </c>
      <c r="F691" s="122" t="s">
        <v>1703</v>
      </c>
      <c r="G691" s="312" t="s">
        <v>1654</v>
      </c>
      <c r="H691" s="122"/>
      <c r="I691" s="122" t="s">
        <v>1654</v>
      </c>
      <c r="J691" s="149" t="s">
        <v>1718</v>
      </c>
      <c r="K691" s="150" t="s">
        <v>1656</v>
      </c>
      <c r="L691" s="243">
        <v>5104040199.1049995</v>
      </c>
      <c r="M691" s="176" t="s">
        <v>1889</v>
      </c>
      <c r="N691" s="261">
        <f t="shared" si="10"/>
        <v>180000</v>
      </c>
      <c r="O691">
        <v>978500</v>
      </c>
      <c r="P691">
        <v>60000</v>
      </c>
      <c r="Q691">
        <v>60000</v>
      </c>
      <c r="R691">
        <v>60000</v>
      </c>
      <c r="S691">
        <v>420000</v>
      </c>
      <c r="T691">
        <v>180000</v>
      </c>
      <c r="U691">
        <v>55000</v>
      </c>
      <c r="V691">
        <v>60000</v>
      </c>
      <c r="W691">
        <v>60000</v>
      </c>
      <c r="X691">
        <v>60000</v>
      </c>
      <c r="Y691">
        <v>60000</v>
      </c>
      <c r="Z691">
        <v>60000</v>
      </c>
      <c r="AA691">
        <v>180000</v>
      </c>
      <c r="AI691">
        <v>1840000</v>
      </c>
      <c r="AK691">
        <v>75000</v>
      </c>
      <c r="AM691">
        <v>0</v>
      </c>
      <c r="AS691">
        <v>120000</v>
      </c>
      <c r="AW691">
        <v>405000</v>
      </c>
      <c r="BA691">
        <v>60000</v>
      </c>
      <c r="BH691">
        <v>60000</v>
      </c>
    </row>
    <row r="692" spans="1:68" ht="26.25">
      <c r="A692" s="121">
        <v>5</v>
      </c>
      <c r="B692" s="122" t="s">
        <v>916</v>
      </c>
      <c r="C692" s="123" t="s">
        <v>917</v>
      </c>
      <c r="D692" s="123">
        <v>5.0999999999999996</v>
      </c>
      <c r="E692" s="124" t="s">
        <v>952</v>
      </c>
      <c r="F692" s="122" t="s">
        <v>1703</v>
      </c>
      <c r="G692" s="312" t="s">
        <v>1654</v>
      </c>
      <c r="H692" s="122"/>
      <c r="I692" s="122" t="s">
        <v>1654</v>
      </c>
      <c r="J692" s="149" t="s">
        <v>1890</v>
      </c>
      <c r="K692" s="150" t="s">
        <v>1656</v>
      </c>
      <c r="L692" s="242">
        <v>5104040199.1059999</v>
      </c>
      <c r="M692" s="176" t="s">
        <v>1891</v>
      </c>
      <c r="N692" s="261">
        <f t="shared" si="10"/>
        <v>4140000</v>
      </c>
      <c r="O692">
        <v>5800000</v>
      </c>
      <c r="P692">
        <v>240000</v>
      </c>
      <c r="Q692">
        <v>400000</v>
      </c>
      <c r="R692">
        <v>660000</v>
      </c>
      <c r="S692">
        <v>1280000</v>
      </c>
      <c r="T692">
        <v>1040000</v>
      </c>
      <c r="U692">
        <v>570000</v>
      </c>
      <c r="V692">
        <v>600000</v>
      </c>
      <c r="W692">
        <v>360000</v>
      </c>
      <c r="X692">
        <v>430000</v>
      </c>
      <c r="Y692">
        <v>330000</v>
      </c>
      <c r="Z692">
        <v>280000</v>
      </c>
      <c r="AA692">
        <v>4140000</v>
      </c>
      <c r="AB692">
        <v>440000</v>
      </c>
      <c r="AC692">
        <v>440000</v>
      </c>
      <c r="AD692">
        <v>470000</v>
      </c>
      <c r="AE692">
        <v>670000</v>
      </c>
      <c r="AF692">
        <v>880000</v>
      </c>
      <c r="AG692">
        <v>660000</v>
      </c>
      <c r="AH692">
        <v>40000</v>
      </c>
      <c r="AI692">
        <v>13970000</v>
      </c>
      <c r="AJ692">
        <v>510000</v>
      </c>
      <c r="AK692">
        <v>870000</v>
      </c>
      <c r="AL692">
        <v>1200000</v>
      </c>
      <c r="AM692">
        <v>910000</v>
      </c>
      <c r="AN692">
        <v>660000</v>
      </c>
      <c r="AO692">
        <v>1920000</v>
      </c>
      <c r="AP692">
        <v>1350000</v>
      </c>
      <c r="AQ692">
        <v>1110000</v>
      </c>
      <c r="AR692">
        <v>440000</v>
      </c>
      <c r="AS692">
        <v>1890000</v>
      </c>
      <c r="AT692">
        <v>630000</v>
      </c>
      <c r="AU692">
        <v>830000</v>
      </c>
      <c r="AV692">
        <v>240000</v>
      </c>
      <c r="AW692">
        <v>6650000</v>
      </c>
      <c r="AX692">
        <v>350000</v>
      </c>
      <c r="AY692">
        <v>480000</v>
      </c>
      <c r="AZ692">
        <v>930000</v>
      </c>
      <c r="BA692">
        <v>510000</v>
      </c>
      <c r="BB692">
        <v>490000</v>
      </c>
      <c r="BC692">
        <v>520000</v>
      </c>
      <c r="BD692">
        <v>1000000</v>
      </c>
      <c r="BE692">
        <v>70000</v>
      </c>
      <c r="BF692">
        <v>280000</v>
      </c>
      <c r="BG692">
        <v>240000</v>
      </c>
      <c r="BH692">
        <v>310000</v>
      </c>
      <c r="BI692">
        <v>3590000</v>
      </c>
      <c r="BJ692">
        <v>1180000</v>
      </c>
      <c r="BK692">
        <v>400000</v>
      </c>
      <c r="BL692">
        <v>1350000</v>
      </c>
      <c r="BM692">
        <v>360000</v>
      </c>
      <c r="BN692">
        <v>720000</v>
      </c>
      <c r="BO692">
        <v>810000</v>
      </c>
      <c r="BP692">
        <v>600000</v>
      </c>
    </row>
    <row r="693" spans="1:68" ht="26.25">
      <c r="A693" s="121">
        <v>5</v>
      </c>
      <c r="B693" s="122" t="s">
        <v>916</v>
      </c>
      <c r="C693" s="123" t="s">
        <v>917</v>
      </c>
      <c r="D693" s="123">
        <v>5.0999999999999996</v>
      </c>
      <c r="E693" s="124" t="s">
        <v>952</v>
      </c>
      <c r="F693" s="122" t="s">
        <v>1703</v>
      </c>
      <c r="G693" s="312" t="s">
        <v>1654</v>
      </c>
      <c r="H693" s="122"/>
      <c r="I693" s="122" t="s">
        <v>1654</v>
      </c>
      <c r="J693" s="149" t="s">
        <v>1890</v>
      </c>
      <c r="K693" s="150" t="s">
        <v>1656</v>
      </c>
      <c r="L693" s="243">
        <v>5104040199.1070004</v>
      </c>
      <c r="M693" s="176" t="s">
        <v>1892</v>
      </c>
      <c r="N693" s="261">
        <f t="shared" si="10"/>
        <v>340000</v>
      </c>
      <c r="O693">
        <v>720000</v>
      </c>
      <c r="P693">
        <v>240000</v>
      </c>
      <c r="Q693">
        <v>120000</v>
      </c>
      <c r="R693">
        <v>360000</v>
      </c>
      <c r="S693">
        <v>310000</v>
      </c>
      <c r="T693">
        <v>360000</v>
      </c>
      <c r="U693">
        <v>640000</v>
      </c>
      <c r="V693">
        <v>160000</v>
      </c>
      <c r="W693">
        <v>180000</v>
      </c>
      <c r="X693">
        <v>390000</v>
      </c>
      <c r="Y693">
        <v>240000</v>
      </c>
      <c r="Z693">
        <v>240000</v>
      </c>
      <c r="AA693">
        <v>340000</v>
      </c>
      <c r="AB693">
        <v>220000</v>
      </c>
      <c r="AC693">
        <v>50000</v>
      </c>
      <c r="AD693">
        <v>150000</v>
      </c>
      <c r="AE693">
        <v>170000</v>
      </c>
      <c r="AF693">
        <v>230000</v>
      </c>
      <c r="AH693">
        <v>130000</v>
      </c>
      <c r="AI693">
        <v>970000</v>
      </c>
      <c r="AJ693">
        <v>350000</v>
      </c>
      <c r="AK693">
        <v>200000</v>
      </c>
      <c r="AL693">
        <v>190000</v>
      </c>
      <c r="AM693">
        <v>240000</v>
      </c>
      <c r="AN693">
        <v>360000</v>
      </c>
      <c r="AO693">
        <v>485000</v>
      </c>
      <c r="AP693">
        <v>200000</v>
      </c>
      <c r="AQ693">
        <v>640000</v>
      </c>
      <c r="AR693">
        <v>200000</v>
      </c>
      <c r="AS693">
        <v>420000</v>
      </c>
      <c r="AT693">
        <v>450000</v>
      </c>
      <c r="AU693">
        <v>320000</v>
      </c>
      <c r="AV693">
        <v>210000</v>
      </c>
      <c r="AW693">
        <v>300000</v>
      </c>
      <c r="AX693">
        <v>320000</v>
      </c>
      <c r="AY693">
        <v>10000</v>
      </c>
      <c r="AZ693">
        <v>300000</v>
      </c>
      <c r="BA693">
        <v>250000</v>
      </c>
      <c r="BB693">
        <v>150000</v>
      </c>
      <c r="BC693">
        <v>250000</v>
      </c>
      <c r="BD693">
        <v>660000</v>
      </c>
      <c r="BE693">
        <v>240000</v>
      </c>
      <c r="BF693">
        <v>50000</v>
      </c>
      <c r="BG693">
        <v>110000</v>
      </c>
      <c r="BH693">
        <v>80000</v>
      </c>
      <c r="BI693">
        <v>660000</v>
      </c>
      <c r="BJ693">
        <v>350000</v>
      </c>
      <c r="BK693">
        <v>40000</v>
      </c>
      <c r="BL693">
        <v>410000</v>
      </c>
      <c r="BM693">
        <v>240000</v>
      </c>
      <c r="BN693">
        <v>590000</v>
      </c>
      <c r="BO693">
        <v>420000</v>
      </c>
      <c r="BP693">
        <v>230000</v>
      </c>
    </row>
    <row r="694" spans="1:68" ht="26.25">
      <c r="A694" s="121">
        <v>5</v>
      </c>
      <c r="B694" s="122" t="s">
        <v>916</v>
      </c>
      <c r="C694" s="123" t="s">
        <v>917</v>
      </c>
      <c r="D694" s="123">
        <v>5.0999999999999996</v>
      </c>
      <c r="E694" s="124" t="s">
        <v>952</v>
      </c>
      <c r="F694" s="122" t="s">
        <v>1703</v>
      </c>
      <c r="G694" s="312" t="s">
        <v>1654</v>
      </c>
      <c r="H694" s="122"/>
      <c r="I694" s="122" t="s">
        <v>1654</v>
      </c>
      <c r="J694" s="149" t="s">
        <v>1890</v>
      </c>
      <c r="K694" s="150" t="s">
        <v>1656</v>
      </c>
      <c r="L694" s="243">
        <v>5104040199.1079998</v>
      </c>
      <c r="M694" s="176" t="s">
        <v>1893</v>
      </c>
      <c r="N694" s="261">
        <f t="shared" si="10"/>
        <v>585000</v>
      </c>
      <c r="O694">
        <v>1490000</v>
      </c>
      <c r="P694">
        <v>180000</v>
      </c>
      <c r="Q694">
        <v>300000</v>
      </c>
      <c r="R694">
        <v>405000</v>
      </c>
      <c r="S694">
        <v>300000</v>
      </c>
      <c r="T694">
        <v>360000</v>
      </c>
      <c r="U694">
        <v>360000</v>
      </c>
      <c r="V694">
        <v>220000</v>
      </c>
      <c r="W694">
        <v>145000</v>
      </c>
      <c r="X694">
        <v>150000</v>
      </c>
      <c r="Y694">
        <v>180000</v>
      </c>
      <c r="Z694">
        <v>100000</v>
      </c>
      <c r="AA694">
        <v>585000</v>
      </c>
      <c r="AB694">
        <v>120000</v>
      </c>
      <c r="AC694">
        <v>165000</v>
      </c>
      <c r="AD694">
        <v>120000</v>
      </c>
      <c r="AE694">
        <v>260000</v>
      </c>
      <c r="AF694">
        <v>195000</v>
      </c>
      <c r="AH694">
        <v>130000</v>
      </c>
      <c r="AI694">
        <v>1745000</v>
      </c>
      <c r="AJ694">
        <v>60000</v>
      </c>
      <c r="AK694">
        <v>300000</v>
      </c>
      <c r="AL694">
        <v>340000</v>
      </c>
      <c r="AM694">
        <v>305000</v>
      </c>
      <c r="AN694">
        <v>241500</v>
      </c>
      <c r="AO694">
        <v>275500</v>
      </c>
      <c r="AP694">
        <v>60000</v>
      </c>
      <c r="AQ694">
        <v>185000</v>
      </c>
      <c r="AR694">
        <v>55000</v>
      </c>
      <c r="AS694">
        <v>125000</v>
      </c>
      <c r="AT694">
        <v>235000</v>
      </c>
      <c r="AU694">
        <v>240000</v>
      </c>
      <c r="AV694">
        <v>60000</v>
      </c>
      <c r="AW694">
        <v>1135000</v>
      </c>
      <c r="AX694">
        <v>120000</v>
      </c>
      <c r="AY694">
        <v>180000</v>
      </c>
      <c r="AZ694">
        <v>465000</v>
      </c>
      <c r="BA694">
        <v>245000</v>
      </c>
      <c r="BB694">
        <v>240000</v>
      </c>
      <c r="BC694">
        <v>310000</v>
      </c>
      <c r="BD694">
        <v>545000</v>
      </c>
      <c r="BE694">
        <v>180000</v>
      </c>
      <c r="BF694">
        <v>120000</v>
      </c>
      <c r="BG694">
        <v>105000</v>
      </c>
      <c r="BH694">
        <v>45000</v>
      </c>
      <c r="BI694">
        <v>975000</v>
      </c>
      <c r="BJ694">
        <v>345000</v>
      </c>
      <c r="BK694">
        <v>245000</v>
      </c>
      <c r="BL694">
        <v>320000</v>
      </c>
      <c r="BM694">
        <v>165000</v>
      </c>
      <c r="BN694">
        <v>255000</v>
      </c>
      <c r="BO694">
        <v>300000</v>
      </c>
      <c r="BP694">
        <v>120000</v>
      </c>
    </row>
    <row r="695" spans="1:68" ht="26.25">
      <c r="A695" s="121">
        <v>5</v>
      </c>
      <c r="B695" s="122" t="s">
        <v>916</v>
      </c>
      <c r="C695" s="123" t="s">
        <v>917</v>
      </c>
      <c r="D695" s="123">
        <v>5.0999999999999996</v>
      </c>
      <c r="E695" s="124" t="s">
        <v>952</v>
      </c>
      <c r="F695" s="122" t="s">
        <v>1703</v>
      </c>
      <c r="G695" s="312" t="s">
        <v>1654</v>
      </c>
      <c r="H695" s="122"/>
      <c r="I695" s="122" t="s">
        <v>1654</v>
      </c>
      <c r="J695" s="149" t="s">
        <v>1718</v>
      </c>
      <c r="K695" s="150" t="s">
        <v>1656</v>
      </c>
      <c r="L695" s="242">
        <v>5104040199.1090002</v>
      </c>
      <c r="M695" s="175" t="s">
        <v>1894</v>
      </c>
      <c r="N695" s="261">
        <f t="shared" si="10"/>
        <v>0</v>
      </c>
      <c r="AB695">
        <v>28310</v>
      </c>
      <c r="AL695">
        <v>135000</v>
      </c>
      <c r="AM695">
        <v>55000</v>
      </c>
      <c r="AN695">
        <v>60000</v>
      </c>
      <c r="AO695">
        <v>130000</v>
      </c>
      <c r="AT695">
        <v>60000</v>
      </c>
      <c r="BA695">
        <v>125280</v>
      </c>
      <c r="BB695">
        <v>84000</v>
      </c>
      <c r="BC695">
        <v>51480</v>
      </c>
      <c r="BD695">
        <v>150000</v>
      </c>
      <c r="BJ695">
        <v>75000</v>
      </c>
    </row>
    <row r="696" spans="1:68" ht="26.25">
      <c r="A696" s="121">
        <v>5</v>
      </c>
      <c r="B696" s="122" t="s">
        <v>916</v>
      </c>
      <c r="C696" s="123" t="s">
        <v>917</v>
      </c>
      <c r="D696" s="123">
        <v>5.0999999999999996</v>
      </c>
      <c r="E696" s="124" t="s">
        <v>952</v>
      </c>
      <c r="F696" s="122" t="s">
        <v>1703</v>
      </c>
      <c r="G696" s="312" t="s">
        <v>1654</v>
      </c>
      <c r="H696" s="122"/>
      <c r="I696" s="122" t="s">
        <v>1654</v>
      </c>
      <c r="J696" s="149" t="s">
        <v>1718</v>
      </c>
      <c r="K696" s="150" t="s">
        <v>1656</v>
      </c>
      <c r="L696" s="243">
        <v>5104040199.1099997</v>
      </c>
      <c r="M696" s="176" t="s">
        <v>1895</v>
      </c>
      <c r="N696" s="261">
        <f t="shared" si="10"/>
        <v>0</v>
      </c>
      <c r="O696">
        <v>517203</v>
      </c>
      <c r="P696">
        <v>13000</v>
      </c>
      <c r="Q696">
        <v>467250</v>
      </c>
      <c r="R696">
        <v>1063647.3799999999</v>
      </c>
      <c r="S696">
        <v>21600</v>
      </c>
      <c r="T696">
        <v>1835880</v>
      </c>
      <c r="U696">
        <v>13000</v>
      </c>
      <c r="V696">
        <v>14000</v>
      </c>
      <c r="W696">
        <v>328340</v>
      </c>
      <c r="X696">
        <v>13200</v>
      </c>
      <c r="Y696">
        <v>36000</v>
      </c>
      <c r="Z696">
        <v>270500</v>
      </c>
      <c r="AB696">
        <v>141750</v>
      </c>
      <c r="AC696">
        <v>199125</v>
      </c>
      <c r="AD696">
        <v>108827</v>
      </c>
      <c r="AE696">
        <v>459486</v>
      </c>
      <c r="AF696">
        <v>304312.5</v>
      </c>
      <c r="AG696">
        <v>7800</v>
      </c>
      <c r="AI696">
        <v>7553099</v>
      </c>
      <c r="AJ696">
        <v>65125</v>
      </c>
      <c r="AK696">
        <v>7200</v>
      </c>
      <c r="AL696">
        <v>1132500</v>
      </c>
      <c r="AN696">
        <v>44800</v>
      </c>
      <c r="AO696">
        <v>1035500</v>
      </c>
      <c r="AQ696">
        <v>6000</v>
      </c>
      <c r="AR696">
        <v>604118.5</v>
      </c>
      <c r="AS696">
        <v>476000</v>
      </c>
      <c r="AT696">
        <v>42350</v>
      </c>
      <c r="AV696">
        <v>225230</v>
      </c>
      <c r="AW696">
        <v>15776245.890000001</v>
      </c>
      <c r="AX696">
        <v>804600</v>
      </c>
      <c r="AZ696">
        <v>402400</v>
      </c>
      <c r="BA696">
        <v>793000</v>
      </c>
      <c r="BC696">
        <v>519035</v>
      </c>
      <c r="BD696">
        <v>161100</v>
      </c>
      <c r="BE696">
        <v>31990</v>
      </c>
      <c r="BI696">
        <v>1490271</v>
      </c>
      <c r="BJ696">
        <v>4181920</v>
      </c>
      <c r="BL696">
        <v>6999312.5</v>
      </c>
      <c r="BM696">
        <v>181510</v>
      </c>
      <c r="BN696">
        <v>5028400</v>
      </c>
      <c r="BO696">
        <v>2801375</v>
      </c>
      <c r="BP696">
        <v>3851275</v>
      </c>
    </row>
    <row r="697" spans="1:68" ht="26.25">
      <c r="A697" s="121">
        <v>5</v>
      </c>
      <c r="B697" s="122" t="s">
        <v>916</v>
      </c>
      <c r="C697" s="123" t="s">
        <v>917</v>
      </c>
      <c r="D697" s="123">
        <v>5.0999999999999996</v>
      </c>
      <c r="E697" s="124" t="s">
        <v>952</v>
      </c>
      <c r="F697" s="122" t="s">
        <v>1703</v>
      </c>
      <c r="G697" s="312" t="s">
        <v>1654</v>
      </c>
      <c r="H697" s="122"/>
      <c r="I697" s="122" t="s">
        <v>1654</v>
      </c>
      <c r="J697" s="149" t="s">
        <v>1718</v>
      </c>
      <c r="K697" s="150" t="s">
        <v>1656</v>
      </c>
      <c r="L697" s="246">
        <v>5104040199.1110001</v>
      </c>
      <c r="M697" s="136" t="s">
        <v>1896</v>
      </c>
      <c r="N697" s="261">
        <f t="shared" si="10"/>
        <v>221300</v>
      </c>
      <c r="Q697">
        <v>8500</v>
      </c>
      <c r="S697">
        <v>47700</v>
      </c>
      <c r="T697">
        <v>57530</v>
      </c>
      <c r="V697">
        <v>4950</v>
      </c>
      <c r="W697">
        <v>2700</v>
      </c>
      <c r="X697">
        <v>19500</v>
      </c>
      <c r="Y697">
        <v>1500</v>
      </c>
      <c r="Z697">
        <v>5700</v>
      </c>
      <c r="AA697">
        <v>221300</v>
      </c>
      <c r="AB697">
        <v>6750</v>
      </c>
      <c r="AD697">
        <v>52950</v>
      </c>
      <c r="AE697">
        <v>490563.58</v>
      </c>
      <c r="AF697">
        <v>64950</v>
      </c>
      <c r="AG697">
        <v>15900</v>
      </c>
      <c r="AH697">
        <v>2400</v>
      </c>
      <c r="AI697">
        <v>1517117</v>
      </c>
      <c r="AJ697">
        <v>3600</v>
      </c>
      <c r="AK697">
        <v>52800</v>
      </c>
      <c r="AN697">
        <v>10650</v>
      </c>
      <c r="AO697">
        <v>22800</v>
      </c>
      <c r="AQ697">
        <v>69150</v>
      </c>
      <c r="AS697">
        <v>412200</v>
      </c>
      <c r="AT697">
        <v>37050</v>
      </c>
      <c r="AU697">
        <v>2400</v>
      </c>
      <c r="AX697">
        <v>1950</v>
      </c>
      <c r="AY697">
        <v>15300</v>
      </c>
      <c r="BB697">
        <v>7200</v>
      </c>
      <c r="BE697">
        <v>24700</v>
      </c>
      <c r="BF697">
        <v>1200</v>
      </c>
      <c r="BG697">
        <v>5100</v>
      </c>
      <c r="BH697">
        <v>11250</v>
      </c>
      <c r="BK697">
        <v>28050</v>
      </c>
      <c r="BL697">
        <v>60600</v>
      </c>
      <c r="BO697">
        <v>21150</v>
      </c>
    </row>
    <row r="698" spans="1:68" ht="26.25">
      <c r="A698" s="121">
        <v>5</v>
      </c>
      <c r="B698" s="122" t="s">
        <v>916</v>
      </c>
      <c r="C698" s="123" t="s">
        <v>917</v>
      </c>
      <c r="D698" s="123">
        <v>5.2</v>
      </c>
      <c r="E698" s="124" t="s">
        <v>952</v>
      </c>
      <c r="F698" s="122"/>
      <c r="G698" s="312" t="s">
        <v>1877</v>
      </c>
      <c r="H698" s="122"/>
      <c r="I698" s="122" t="s">
        <v>1877</v>
      </c>
      <c r="J698" s="149" t="s">
        <v>1897</v>
      </c>
      <c r="K698" s="150" t="s">
        <v>1879</v>
      </c>
      <c r="L698" s="243">
        <v>5105010101.1009998</v>
      </c>
      <c r="M698" s="176" t="s">
        <v>1898</v>
      </c>
      <c r="N698" s="261">
        <f t="shared" si="10"/>
        <v>2511578.34</v>
      </c>
      <c r="O698">
        <v>5462400.1299999999</v>
      </c>
      <c r="P698">
        <v>89832.34</v>
      </c>
      <c r="Q698">
        <v>15549.83</v>
      </c>
      <c r="R698">
        <v>230049.96</v>
      </c>
      <c r="S698">
        <v>1299475.82</v>
      </c>
      <c r="T698">
        <v>272002.59999999998</v>
      </c>
      <c r="U698">
        <v>699437.4</v>
      </c>
      <c r="V698">
        <v>72399.960000000006</v>
      </c>
      <c r="W698">
        <v>155550.93</v>
      </c>
      <c r="X698">
        <v>302360.28000000003</v>
      </c>
      <c r="Y698">
        <v>576204</v>
      </c>
      <c r="Z698">
        <v>493200</v>
      </c>
      <c r="AA698">
        <v>2511578.34</v>
      </c>
      <c r="AB698">
        <v>405407.21</v>
      </c>
      <c r="AC698">
        <v>786363.88</v>
      </c>
      <c r="AD698">
        <v>510675</v>
      </c>
      <c r="AE698">
        <v>488989.23</v>
      </c>
      <c r="AF698">
        <v>387904.79</v>
      </c>
      <c r="AG698">
        <v>356399.79</v>
      </c>
      <c r="AH698">
        <v>681213</v>
      </c>
      <c r="AI698">
        <v>3690383.03</v>
      </c>
      <c r="AJ698">
        <v>106846.13</v>
      </c>
      <c r="AK698">
        <v>212431.07</v>
      </c>
      <c r="AL698">
        <v>205398</v>
      </c>
      <c r="AN698">
        <v>92490</v>
      </c>
      <c r="AO698">
        <v>362815.44</v>
      </c>
      <c r="AP698">
        <v>226452.33</v>
      </c>
      <c r="AQ698">
        <v>657212.34</v>
      </c>
      <c r="AR698">
        <v>427816.4</v>
      </c>
      <c r="AS698">
        <v>505918.64</v>
      </c>
      <c r="AT698">
        <v>140519.62</v>
      </c>
      <c r="AU698">
        <v>167080</v>
      </c>
      <c r="AV698">
        <v>463894.56</v>
      </c>
      <c r="AW698">
        <v>4205111.6399999997</v>
      </c>
      <c r="AX698">
        <v>511515.88</v>
      </c>
      <c r="AY698">
        <v>406908</v>
      </c>
      <c r="AZ698">
        <v>363399.96</v>
      </c>
      <c r="BA698">
        <v>445556.05</v>
      </c>
      <c r="BB698">
        <v>709860.48</v>
      </c>
      <c r="BC698">
        <v>355478.44</v>
      </c>
      <c r="BE698">
        <v>506645.84</v>
      </c>
      <c r="BF698">
        <v>405923.88</v>
      </c>
      <c r="BG698">
        <v>403605.01</v>
      </c>
      <c r="BH698">
        <v>408913.64</v>
      </c>
      <c r="BI698">
        <v>1056793.8</v>
      </c>
      <c r="BJ698">
        <v>423849.69</v>
      </c>
      <c r="BK698">
        <v>903920</v>
      </c>
      <c r="BL698">
        <v>721298.67</v>
      </c>
      <c r="BM698">
        <v>29880</v>
      </c>
      <c r="BN698">
        <v>848727.93</v>
      </c>
      <c r="BO698">
        <v>657780</v>
      </c>
      <c r="BP698">
        <v>670596</v>
      </c>
    </row>
    <row r="699" spans="1:68" ht="26.25">
      <c r="A699" s="121">
        <v>5</v>
      </c>
      <c r="B699" s="122" t="s">
        <v>916</v>
      </c>
      <c r="C699" s="123" t="s">
        <v>917</v>
      </c>
      <c r="D699" s="123">
        <v>5.2</v>
      </c>
      <c r="E699" s="124" t="s">
        <v>952</v>
      </c>
      <c r="F699" s="122"/>
      <c r="G699" s="312" t="s">
        <v>1877</v>
      </c>
      <c r="H699" s="122"/>
      <c r="I699" s="122" t="s">
        <v>1877</v>
      </c>
      <c r="J699" s="149" t="s">
        <v>1897</v>
      </c>
      <c r="K699" s="150" t="s">
        <v>1879</v>
      </c>
      <c r="L699" s="243">
        <v>5105010103.1009998</v>
      </c>
      <c r="M699" s="176" t="s">
        <v>1899</v>
      </c>
      <c r="N699" s="261">
        <f t="shared" si="10"/>
        <v>16535695.18</v>
      </c>
      <c r="P699">
        <v>2352.33</v>
      </c>
      <c r="Q699">
        <v>300459.69</v>
      </c>
      <c r="R699">
        <v>200218.8</v>
      </c>
      <c r="S699">
        <v>6016767.96</v>
      </c>
      <c r="T699">
        <v>233432.49</v>
      </c>
      <c r="U699">
        <v>1857847.08</v>
      </c>
      <c r="W699">
        <v>307241.59000000003</v>
      </c>
      <c r="X699">
        <v>551721</v>
      </c>
      <c r="Y699">
        <v>1175120</v>
      </c>
      <c r="Z699">
        <v>767790</v>
      </c>
      <c r="AA699">
        <v>16535695.18</v>
      </c>
      <c r="AE699">
        <v>103222.51</v>
      </c>
      <c r="AG699">
        <v>903019.32</v>
      </c>
      <c r="AH699">
        <v>487311</v>
      </c>
      <c r="AI699">
        <v>10865246.109999999</v>
      </c>
      <c r="AJ699">
        <v>165418.31</v>
      </c>
      <c r="AL699">
        <v>234210.81</v>
      </c>
      <c r="AQ699">
        <v>1232788</v>
      </c>
      <c r="AS699">
        <v>257960.4</v>
      </c>
      <c r="AV699">
        <v>465600</v>
      </c>
      <c r="AW699">
        <v>2453621.88</v>
      </c>
      <c r="AX699">
        <v>558599.92000000004</v>
      </c>
      <c r="AY699">
        <v>5481.6</v>
      </c>
      <c r="AZ699">
        <v>5865241.7300000004</v>
      </c>
      <c r="BA699">
        <v>1104470.3</v>
      </c>
      <c r="BB699">
        <v>1583599.96</v>
      </c>
      <c r="BC699">
        <v>691055.83</v>
      </c>
      <c r="BD699">
        <v>3736533.58</v>
      </c>
      <c r="BE699">
        <v>782371.52</v>
      </c>
      <c r="BF699">
        <v>464799.96</v>
      </c>
      <c r="BG699">
        <v>464799.96</v>
      </c>
      <c r="BH699">
        <v>464759.96</v>
      </c>
      <c r="BI699">
        <v>7239143.2400000002</v>
      </c>
      <c r="BJ699">
        <v>387685.12</v>
      </c>
      <c r="BK699">
        <v>435600</v>
      </c>
      <c r="BL699">
        <v>1404000</v>
      </c>
      <c r="BM699">
        <v>479119.98</v>
      </c>
      <c r="BN699">
        <v>1847566.65</v>
      </c>
      <c r="BO699">
        <v>1248713.8</v>
      </c>
      <c r="BP699">
        <v>1003640</v>
      </c>
    </row>
    <row r="700" spans="1:68" ht="26.25">
      <c r="A700" s="121">
        <v>5</v>
      </c>
      <c r="B700" s="122" t="s">
        <v>916</v>
      </c>
      <c r="C700" s="123" t="s">
        <v>917</v>
      </c>
      <c r="D700" s="123">
        <v>5.2</v>
      </c>
      <c r="E700" s="124" t="s">
        <v>952</v>
      </c>
      <c r="F700" s="122"/>
      <c r="G700" s="312" t="s">
        <v>1877</v>
      </c>
      <c r="H700" s="122"/>
      <c r="I700" s="122" t="s">
        <v>1877</v>
      </c>
      <c r="J700" s="149" t="s">
        <v>1897</v>
      </c>
      <c r="K700" s="150" t="s">
        <v>1879</v>
      </c>
      <c r="L700" s="243">
        <v>5105010105.1009998</v>
      </c>
      <c r="M700" s="176" t="s">
        <v>1900</v>
      </c>
      <c r="N700" s="261">
        <f t="shared" si="10"/>
        <v>0</v>
      </c>
      <c r="Q700">
        <v>31208.33</v>
      </c>
      <c r="R700">
        <v>78200.039999999994</v>
      </c>
      <c r="S700">
        <v>593926.68000000005</v>
      </c>
      <c r="T700">
        <v>50348</v>
      </c>
      <c r="U700">
        <v>13266.72</v>
      </c>
      <c r="X700">
        <v>16384.259999999998</v>
      </c>
      <c r="Y700">
        <v>85160</v>
      </c>
      <c r="Z700">
        <v>200050</v>
      </c>
      <c r="AB700">
        <v>376174.51</v>
      </c>
      <c r="AD700">
        <v>1270276.44</v>
      </c>
      <c r="AE700">
        <v>808010.5</v>
      </c>
      <c r="AF700">
        <v>132857.12</v>
      </c>
      <c r="AH700">
        <v>23000</v>
      </c>
      <c r="AI700">
        <v>32021287.890000001</v>
      </c>
      <c r="AK700">
        <v>2901617.33</v>
      </c>
      <c r="AL700">
        <v>396621.4</v>
      </c>
      <c r="AN700">
        <v>335502.71000000002</v>
      </c>
      <c r="AO700">
        <v>4759630.17</v>
      </c>
      <c r="AP700">
        <v>315842</v>
      </c>
      <c r="AQ700">
        <v>552233.31000000006</v>
      </c>
      <c r="AR700">
        <v>170342.65</v>
      </c>
      <c r="AS700">
        <v>2731735.52</v>
      </c>
      <c r="AT700">
        <v>70151.47</v>
      </c>
      <c r="AU700">
        <v>366327.39</v>
      </c>
      <c r="AV700">
        <v>73524.479999999996</v>
      </c>
      <c r="AW700">
        <v>16481534.060000001</v>
      </c>
      <c r="AX700">
        <v>51459.02</v>
      </c>
      <c r="BB700">
        <v>221907.84</v>
      </c>
      <c r="BC700">
        <v>111721.36</v>
      </c>
      <c r="BE700">
        <v>59566.53</v>
      </c>
      <c r="BF700">
        <v>52799.96</v>
      </c>
      <c r="BG700">
        <v>84919.92</v>
      </c>
      <c r="BH700">
        <v>89163.75</v>
      </c>
      <c r="BI700">
        <v>187198</v>
      </c>
      <c r="BM700">
        <v>28999.97</v>
      </c>
      <c r="BP700">
        <v>101893.33</v>
      </c>
    </row>
    <row r="701" spans="1:68" ht="26.25">
      <c r="A701" s="121">
        <v>5</v>
      </c>
      <c r="B701" s="122" t="s">
        <v>916</v>
      </c>
      <c r="C701" s="123" t="s">
        <v>917</v>
      </c>
      <c r="D701" s="123">
        <v>5.2</v>
      </c>
      <c r="E701" s="124" t="s">
        <v>952</v>
      </c>
      <c r="F701" s="122"/>
      <c r="G701" s="312" t="s">
        <v>1877</v>
      </c>
      <c r="H701" s="122"/>
      <c r="I701" s="122" t="s">
        <v>1877</v>
      </c>
      <c r="J701" s="149" t="s">
        <v>1897</v>
      </c>
      <c r="K701" s="150" t="s">
        <v>1879</v>
      </c>
      <c r="L701" s="243">
        <v>5105010107.1009998</v>
      </c>
      <c r="M701" s="176" t="s">
        <v>1901</v>
      </c>
      <c r="N701" s="261">
        <f t="shared" si="10"/>
        <v>1960</v>
      </c>
      <c r="R701">
        <v>21999.96</v>
      </c>
      <c r="S701">
        <v>38666.639999999999</v>
      </c>
      <c r="U701">
        <v>9663.9599999999991</v>
      </c>
      <c r="V701">
        <v>19304.28</v>
      </c>
      <c r="W701">
        <v>32768.720000000001</v>
      </c>
      <c r="X701">
        <v>1599.96</v>
      </c>
      <c r="Z701">
        <v>197533.34</v>
      </c>
      <c r="AA701">
        <v>1960</v>
      </c>
      <c r="AC701">
        <v>2438094.9900000002</v>
      </c>
      <c r="AG701">
        <v>205183.6</v>
      </c>
      <c r="AI701">
        <v>61155.98</v>
      </c>
      <c r="AK701">
        <v>35284.160000000003</v>
      </c>
      <c r="AL701">
        <v>19066.669999999998</v>
      </c>
      <c r="AO701">
        <v>333333.33</v>
      </c>
      <c r="AP701">
        <v>189225.56</v>
      </c>
      <c r="AQ701">
        <v>63221.64</v>
      </c>
      <c r="AR701">
        <v>1093064.28</v>
      </c>
      <c r="AS701">
        <v>436446</v>
      </c>
      <c r="AT701">
        <v>10800</v>
      </c>
      <c r="AU701">
        <v>15750</v>
      </c>
      <c r="AV701">
        <v>821019.21</v>
      </c>
      <c r="AW701">
        <v>12233.28</v>
      </c>
      <c r="BA701">
        <v>11866.68</v>
      </c>
      <c r="BB701">
        <v>10263.94</v>
      </c>
      <c r="BE701">
        <v>413333.33</v>
      </c>
      <c r="BF701">
        <v>149747.96</v>
      </c>
      <c r="BG701">
        <v>70968.66</v>
      </c>
      <c r="BH701">
        <v>674450.81</v>
      </c>
      <c r="BK701">
        <v>16933.330000000002</v>
      </c>
      <c r="BO701">
        <v>16933.330000000002</v>
      </c>
    </row>
    <row r="702" spans="1:68" ht="26.25">
      <c r="A702" s="121">
        <v>5</v>
      </c>
      <c r="B702" s="122" t="s">
        <v>916</v>
      </c>
      <c r="C702" s="123" t="s">
        <v>917</v>
      </c>
      <c r="D702" s="123">
        <v>5.2</v>
      </c>
      <c r="E702" s="124" t="s">
        <v>952</v>
      </c>
      <c r="F702" s="122"/>
      <c r="G702" s="312" t="s">
        <v>1877</v>
      </c>
      <c r="H702" s="122"/>
      <c r="I702" s="122" t="s">
        <v>1877</v>
      </c>
      <c r="J702" s="149" t="s">
        <v>1897</v>
      </c>
      <c r="K702" s="150" t="s">
        <v>1879</v>
      </c>
      <c r="L702" s="243">
        <v>5105010107.1020002</v>
      </c>
      <c r="M702" s="176" t="s">
        <v>1902</v>
      </c>
      <c r="N702" s="261">
        <f t="shared" si="10"/>
        <v>0</v>
      </c>
      <c r="O702">
        <v>29000.04</v>
      </c>
      <c r="R702">
        <v>65199.96</v>
      </c>
      <c r="W702">
        <v>4565.67</v>
      </c>
      <c r="Z702">
        <v>199700</v>
      </c>
      <c r="AH702">
        <v>181975</v>
      </c>
      <c r="BD702">
        <v>23599.96</v>
      </c>
      <c r="BF702">
        <v>235674.95</v>
      </c>
      <c r="BG702">
        <v>125689.41</v>
      </c>
    </row>
    <row r="703" spans="1:68" ht="26.25">
      <c r="A703" s="121">
        <v>5</v>
      </c>
      <c r="B703" s="122" t="s">
        <v>916</v>
      </c>
      <c r="C703" s="123" t="s">
        <v>917</v>
      </c>
      <c r="D703" s="123">
        <v>5.2</v>
      </c>
      <c r="E703" s="124" t="s">
        <v>952</v>
      </c>
      <c r="F703" s="122"/>
      <c r="G703" s="312" t="s">
        <v>1877</v>
      </c>
      <c r="H703" s="122"/>
      <c r="I703" s="122" t="s">
        <v>1877</v>
      </c>
      <c r="J703" s="149" t="s">
        <v>1897</v>
      </c>
      <c r="K703" s="150" t="s">
        <v>1879</v>
      </c>
      <c r="L703" s="243">
        <v>5105010107.1029997</v>
      </c>
      <c r="M703" s="176" t="s">
        <v>1903</v>
      </c>
      <c r="N703" s="261">
        <f t="shared" si="10"/>
        <v>0</v>
      </c>
      <c r="R703">
        <v>192685.56</v>
      </c>
      <c r="V703">
        <v>145359.96</v>
      </c>
      <c r="W703">
        <v>14501.07</v>
      </c>
      <c r="AH703">
        <v>106688</v>
      </c>
      <c r="AI703">
        <v>7818335.5199999996</v>
      </c>
      <c r="AX703">
        <v>185812.94</v>
      </c>
      <c r="AZ703">
        <v>618666.72</v>
      </c>
      <c r="BB703">
        <v>142713.97</v>
      </c>
      <c r="BD703">
        <v>186799.96</v>
      </c>
      <c r="BE703">
        <v>263000</v>
      </c>
      <c r="BF703">
        <v>5920.51</v>
      </c>
      <c r="BG703">
        <v>120059.93</v>
      </c>
    </row>
    <row r="704" spans="1:68" ht="26.25">
      <c r="A704" s="121">
        <v>5</v>
      </c>
      <c r="B704" s="122" t="s">
        <v>916</v>
      </c>
      <c r="C704" s="123" t="s">
        <v>917</v>
      </c>
      <c r="D704" s="123">
        <v>5.2</v>
      </c>
      <c r="E704" s="124" t="s">
        <v>952</v>
      </c>
      <c r="F704" s="122"/>
      <c r="G704" s="312" t="s">
        <v>1877</v>
      </c>
      <c r="H704" s="122"/>
      <c r="I704" s="122" t="s">
        <v>1877</v>
      </c>
      <c r="J704" s="149" t="s">
        <v>1897</v>
      </c>
      <c r="K704" s="150" t="s">
        <v>1879</v>
      </c>
      <c r="L704" s="243">
        <v>5105010107.1040001</v>
      </c>
      <c r="M704" s="176" t="s">
        <v>1904</v>
      </c>
      <c r="N704" s="261">
        <f t="shared" si="10"/>
        <v>0</v>
      </c>
      <c r="O704">
        <v>35681.699999999997</v>
      </c>
      <c r="W704">
        <v>449</v>
      </c>
      <c r="Z704">
        <v>80126.789999999994</v>
      </c>
      <c r="AZ704">
        <v>30315.48</v>
      </c>
      <c r="BF704">
        <v>60474.95</v>
      </c>
      <c r="BG704">
        <v>80487.8</v>
      </c>
    </row>
    <row r="705" spans="1:68" ht="26.25">
      <c r="A705" s="121">
        <v>5</v>
      </c>
      <c r="B705" s="122" t="s">
        <v>916</v>
      </c>
      <c r="C705" s="123" t="s">
        <v>917</v>
      </c>
      <c r="D705" s="123">
        <v>5.2</v>
      </c>
      <c r="E705" s="124" t="s">
        <v>952</v>
      </c>
      <c r="F705" s="122"/>
      <c r="G705" s="312" t="s">
        <v>1877</v>
      </c>
      <c r="H705" s="122"/>
      <c r="I705" s="122" t="s">
        <v>1877</v>
      </c>
      <c r="J705" s="149" t="s">
        <v>1897</v>
      </c>
      <c r="K705" s="150" t="s">
        <v>1879</v>
      </c>
      <c r="L705" s="243">
        <v>5105010107.1049995</v>
      </c>
      <c r="M705" s="176" t="s">
        <v>1905</v>
      </c>
      <c r="N705" s="261">
        <f t="shared" si="10"/>
        <v>0</v>
      </c>
    </row>
    <row r="706" spans="1:68" ht="26.25">
      <c r="A706" s="121">
        <v>5</v>
      </c>
      <c r="B706" s="122" t="s">
        <v>916</v>
      </c>
      <c r="C706" s="123" t="s">
        <v>917</v>
      </c>
      <c r="D706" s="123">
        <v>5.2</v>
      </c>
      <c r="E706" s="124" t="s">
        <v>952</v>
      </c>
      <c r="F706" s="122"/>
      <c r="G706" s="312" t="s">
        <v>1877</v>
      </c>
      <c r="H706" s="122"/>
      <c r="I706" s="122" t="s">
        <v>1877</v>
      </c>
      <c r="J706" s="149" t="s">
        <v>1897</v>
      </c>
      <c r="K706" s="150" t="s">
        <v>1879</v>
      </c>
      <c r="L706" s="243">
        <v>5105010107.1059999</v>
      </c>
      <c r="M706" s="176" t="s">
        <v>1906</v>
      </c>
      <c r="N706" s="261">
        <f t="shared" si="10"/>
        <v>0</v>
      </c>
      <c r="O706">
        <v>103866.72</v>
      </c>
      <c r="R706">
        <v>24853.08</v>
      </c>
      <c r="Z706">
        <v>455350</v>
      </c>
      <c r="AB706">
        <v>5243.57</v>
      </c>
      <c r="AI706">
        <v>127146.6</v>
      </c>
      <c r="BC706">
        <v>6413.07</v>
      </c>
      <c r="BD706">
        <v>762488.88</v>
      </c>
      <c r="BF706">
        <v>453899.8</v>
      </c>
      <c r="BG706">
        <v>313799.8</v>
      </c>
    </row>
    <row r="707" spans="1:68" ht="26.25">
      <c r="A707" s="121">
        <v>5</v>
      </c>
      <c r="B707" s="122" t="s">
        <v>916</v>
      </c>
      <c r="C707" s="123" t="s">
        <v>917</v>
      </c>
      <c r="D707" s="123">
        <v>5.2</v>
      </c>
      <c r="E707" s="124" t="s">
        <v>952</v>
      </c>
      <c r="F707" s="122"/>
      <c r="G707" s="312" t="s">
        <v>1877</v>
      </c>
      <c r="H707" s="122"/>
      <c r="I707" s="122" t="s">
        <v>1877</v>
      </c>
      <c r="J707" s="149" t="s">
        <v>1897</v>
      </c>
      <c r="K707" s="150" t="s">
        <v>1907</v>
      </c>
      <c r="L707" s="243">
        <v>5105010109.1009998</v>
      </c>
      <c r="M707" s="176" t="s">
        <v>1908</v>
      </c>
      <c r="N707" s="261">
        <f t="shared" si="10"/>
        <v>274444.40000000002</v>
      </c>
      <c r="S707">
        <v>17669.14</v>
      </c>
      <c r="Z707">
        <v>18240</v>
      </c>
      <c r="AA707">
        <v>274444.40000000002</v>
      </c>
      <c r="AB707">
        <v>1974.01</v>
      </c>
      <c r="AE707">
        <v>38835.56</v>
      </c>
      <c r="AH707">
        <v>966</v>
      </c>
      <c r="AI707">
        <v>3451424.96</v>
      </c>
      <c r="AU707">
        <v>12287.5</v>
      </c>
      <c r="AV707">
        <v>6804</v>
      </c>
      <c r="BA707">
        <v>44939.75</v>
      </c>
      <c r="BI707">
        <v>77166.67</v>
      </c>
      <c r="BP707">
        <v>18125</v>
      </c>
    </row>
    <row r="708" spans="1:68" ht="26.25">
      <c r="A708" s="121">
        <v>5</v>
      </c>
      <c r="B708" s="122" t="s">
        <v>916</v>
      </c>
      <c r="C708" s="123" t="s">
        <v>917</v>
      </c>
      <c r="D708" s="123">
        <v>5.2</v>
      </c>
      <c r="E708" s="124" t="s">
        <v>952</v>
      </c>
      <c r="F708" s="122"/>
      <c r="G708" s="312" t="s">
        <v>1877</v>
      </c>
      <c r="H708" s="122"/>
      <c r="I708" s="122" t="s">
        <v>1877</v>
      </c>
      <c r="J708" s="149" t="s">
        <v>1897</v>
      </c>
      <c r="K708" s="150" t="s">
        <v>1907</v>
      </c>
      <c r="L708" s="243">
        <v>5105010111.1009998</v>
      </c>
      <c r="M708" s="176" t="s">
        <v>1909</v>
      </c>
      <c r="N708" s="261">
        <f t="shared" ref="N708:N771" si="11">SUMIF($O$1:$BP$1,$N$1,$O708:$BP708)</f>
        <v>220270.31</v>
      </c>
      <c r="S708">
        <v>2166920.0099999998</v>
      </c>
      <c r="U708">
        <v>557100</v>
      </c>
      <c r="V708">
        <v>121519.98</v>
      </c>
      <c r="X708">
        <v>40506.67</v>
      </c>
      <c r="Y708">
        <v>419400</v>
      </c>
      <c r="Z708">
        <v>419400</v>
      </c>
      <c r="AA708">
        <v>220270.31</v>
      </c>
      <c r="AB708">
        <v>399965.99</v>
      </c>
      <c r="AC708">
        <v>244203.87</v>
      </c>
      <c r="AE708">
        <v>90983.34</v>
      </c>
      <c r="AF708">
        <v>400000</v>
      </c>
      <c r="AG708">
        <v>83898.71</v>
      </c>
      <c r="AH708">
        <v>143802</v>
      </c>
      <c r="AI708">
        <v>2669118.36</v>
      </c>
      <c r="AK708">
        <v>566581.25</v>
      </c>
      <c r="AN708">
        <v>400000</v>
      </c>
      <c r="AO708">
        <v>816833.34</v>
      </c>
      <c r="AP708">
        <v>896000</v>
      </c>
      <c r="AR708">
        <v>699999.96</v>
      </c>
      <c r="AT708">
        <v>346699</v>
      </c>
      <c r="AU708">
        <v>917219</v>
      </c>
      <c r="AV708">
        <v>496000</v>
      </c>
      <c r="AW708">
        <v>111608.57</v>
      </c>
      <c r="AY708">
        <v>399800</v>
      </c>
      <c r="BA708">
        <v>162026.6</v>
      </c>
      <c r="BB708">
        <v>527299.6</v>
      </c>
      <c r="BF708">
        <v>397999.8</v>
      </c>
      <c r="BG708">
        <v>397999.8</v>
      </c>
      <c r="BH708">
        <v>397999.8</v>
      </c>
      <c r="BI708">
        <v>562717.34</v>
      </c>
      <c r="BJ708">
        <v>896000</v>
      </c>
      <c r="BK708">
        <v>957200</v>
      </c>
      <c r="BN708">
        <v>174849</v>
      </c>
      <c r="BO708">
        <v>896000</v>
      </c>
      <c r="BP708">
        <v>530899</v>
      </c>
    </row>
    <row r="709" spans="1:68" ht="26.25">
      <c r="A709" s="121">
        <v>5</v>
      </c>
      <c r="B709" s="122" t="s">
        <v>916</v>
      </c>
      <c r="C709" s="123" t="s">
        <v>917</v>
      </c>
      <c r="D709" s="123">
        <v>5.2</v>
      </c>
      <c r="E709" s="124" t="s">
        <v>952</v>
      </c>
      <c r="F709" s="122"/>
      <c r="G709" s="312" t="s">
        <v>1877</v>
      </c>
      <c r="H709" s="122"/>
      <c r="I709" s="122" t="s">
        <v>1877</v>
      </c>
      <c r="J709" s="149" t="s">
        <v>1897</v>
      </c>
      <c r="K709" s="150" t="s">
        <v>1907</v>
      </c>
      <c r="L709" s="243">
        <v>5105010113.1009998</v>
      </c>
      <c r="M709" s="176" t="s">
        <v>1910</v>
      </c>
      <c r="N709" s="261">
        <f t="shared" si="11"/>
        <v>398911.75</v>
      </c>
      <c r="T709">
        <v>299.52</v>
      </c>
      <c r="U709">
        <v>336000</v>
      </c>
      <c r="Y709">
        <v>124000</v>
      </c>
      <c r="Z709">
        <v>82000</v>
      </c>
      <c r="AA709">
        <v>398911.75</v>
      </c>
      <c r="AB709">
        <v>127026.74</v>
      </c>
      <c r="AH709">
        <v>83333</v>
      </c>
      <c r="AI709">
        <v>755786.39</v>
      </c>
      <c r="AK709">
        <v>148799.39000000001</v>
      </c>
      <c r="AN709">
        <v>320774.33</v>
      </c>
      <c r="AT709">
        <v>251745</v>
      </c>
      <c r="AX709">
        <v>88725.36</v>
      </c>
      <c r="BB709">
        <v>91429.63</v>
      </c>
      <c r="BC709">
        <v>88476.99</v>
      </c>
      <c r="BI709">
        <v>470800</v>
      </c>
      <c r="BK709">
        <v>111800</v>
      </c>
    </row>
    <row r="710" spans="1:68" ht="26.25">
      <c r="A710" s="121">
        <v>5</v>
      </c>
      <c r="B710" s="122" t="s">
        <v>916</v>
      </c>
      <c r="C710" s="123" t="s">
        <v>917</v>
      </c>
      <c r="D710" s="123">
        <v>5.2</v>
      </c>
      <c r="E710" s="124" t="s">
        <v>952</v>
      </c>
      <c r="F710" s="122"/>
      <c r="G710" s="312" t="s">
        <v>1877</v>
      </c>
      <c r="H710" s="122"/>
      <c r="I710" s="122" t="s">
        <v>1877</v>
      </c>
      <c r="J710" s="149" t="s">
        <v>1897</v>
      </c>
      <c r="K710" s="150" t="s">
        <v>1907</v>
      </c>
      <c r="L710" s="243">
        <v>5105010115.1009998</v>
      </c>
      <c r="M710" s="176" t="s">
        <v>1911</v>
      </c>
      <c r="N710" s="261">
        <f t="shared" si="11"/>
        <v>196470.56</v>
      </c>
      <c r="AA710">
        <v>196470.56</v>
      </c>
      <c r="AI710">
        <v>2222175.85</v>
      </c>
    </row>
    <row r="711" spans="1:68" ht="26.25">
      <c r="A711" s="121">
        <v>5</v>
      </c>
      <c r="B711" s="122" t="s">
        <v>916</v>
      </c>
      <c r="C711" s="123" t="s">
        <v>917</v>
      </c>
      <c r="D711" s="123">
        <v>5.2</v>
      </c>
      <c r="E711" s="124" t="s">
        <v>952</v>
      </c>
      <c r="F711" s="122"/>
      <c r="G711" s="312" t="s">
        <v>1877</v>
      </c>
      <c r="H711" s="122"/>
      <c r="I711" s="122" t="s">
        <v>1877</v>
      </c>
      <c r="J711" s="149" t="s">
        <v>1897</v>
      </c>
      <c r="K711" s="150" t="s">
        <v>1907</v>
      </c>
      <c r="L711" s="243">
        <v>5105010117.1009998</v>
      </c>
      <c r="M711" s="176" t="s">
        <v>1912</v>
      </c>
      <c r="N711" s="261">
        <f t="shared" si="11"/>
        <v>0</v>
      </c>
      <c r="AB711">
        <v>168.58</v>
      </c>
      <c r="AI711">
        <v>362867.24</v>
      </c>
      <c r="AL711">
        <v>657.6</v>
      </c>
      <c r="AR711">
        <v>1831.31</v>
      </c>
    </row>
    <row r="712" spans="1:68" ht="26.25">
      <c r="A712" s="121">
        <v>5</v>
      </c>
      <c r="B712" s="122" t="s">
        <v>916</v>
      </c>
      <c r="C712" s="123" t="s">
        <v>917</v>
      </c>
      <c r="D712" s="123">
        <v>5.2</v>
      </c>
      <c r="E712" s="124" t="s">
        <v>952</v>
      </c>
      <c r="F712" s="122"/>
      <c r="G712" s="312" t="s">
        <v>1877</v>
      </c>
      <c r="H712" s="122"/>
      <c r="I712" s="122" t="s">
        <v>1877</v>
      </c>
      <c r="J712" s="149" t="s">
        <v>1897</v>
      </c>
      <c r="K712" s="150" t="s">
        <v>1907</v>
      </c>
      <c r="L712" s="243">
        <v>5105010121.1009998</v>
      </c>
      <c r="M712" s="176" t="s">
        <v>1913</v>
      </c>
      <c r="N712" s="261">
        <f t="shared" si="11"/>
        <v>0</v>
      </c>
      <c r="R712">
        <v>7959.96</v>
      </c>
    </row>
    <row r="713" spans="1:68" ht="26.25">
      <c r="A713" s="121">
        <v>5</v>
      </c>
      <c r="B713" s="122" t="s">
        <v>916</v>
      </c>
      <c r="C713" s="123" t="s">
        <v>917</v>
      </c>
      <c r="D713" s="123">
        <v>5.2</v>
      </c>
      <c r="E713" s="124" t="s">
        <v>952</v>
      </c>
      <c r="F713" s="122"/>
      <c r="G713" s="312" t="s">
        <v>1877</v>
      </c>
      <c r="H713" s="122"/>
      <c r="I713" s="122" t="s">
        <v>1877</v>
      </c>
      <c r="J713" s="149" t="s">
        <v>1897</v>
      </c>
      <c r="K713" s="150" t="s">
        <v>1907</v>
      </c>
      <c r="L713" s="243">
        <v>5105010125.1009998</v>
      </c>
      <c r="M713" s="176" t="s">
        <v>1914</v>
      </c>
      <c r="N713" s="261">
        <f t="shared" si="11"/>
        <v>36849737.969999999</v>
      </c>
      <c r="P713">
        <v>123523.33</v>
      </c>
      <c r="S713">
        <v>2589898.5499999998</v>
      </c>
      <c r="U713">
        <v>797310</v>
      </c>
      <c r="V713">
        <v>365517.14</v>
      </c>
      <c r="X713">
        <v>93119.98</v>
      </c>
      <c r="Y713">
        <v>90000</v>
      </c>
      <c r="Z713">
        <v>684420</v>
      </c>
      <c r="AA713">
        <v>36849737.969999999</v>
      </c>
      <c r="AB713">
        <v>584604.93999999994</v>
      </c>
      <c r="AC713">
        <v>504075.21</v>
      </c>
      <c r="AE713">
        <v>375929.66</v>
      </c>
      <c r="AG713">
        <v>501933.35</v>
      </c>
      <c r="AH713">
        <v>81323</v>
      </c>
      <c r="AI713">
        <v>82458156.239999995</v>
      </c>
      <c r="AJ713">
        <v>85929.4</v>
      </c>
      <c r="AK713">
        <v>1395061.45</v>
      </c>
      <c r="AL713">
        <v>1590769.83</v>
      </c>
      <c r="AM713">
        <v>260133.14</v>
      </c>
      <c r="AN713">
        <v>215809.7</v>
      </c>
      <c r="AO713">
        <v>2800598.11</v>
      </c>
      <c r="AP713">
        <v>2763584.5</v>
      </c>
      <c r="AQ713">
        <v>242755.66</v>
      </c>
      <c r="AR713">
        <v>815604</v>
      </c>
      <c r="AS713">
        <v>2253868.9900000002</v>
      </c>
      <c r="AT713">
        <v>1106553.3400000001</v>
      </c>
      <c r="AU713">
        <v>571596.63</v>
      </c>
      <c r="AV713">
        <v>600448.32999999996</v>
      </c>
      <c r="AW713">
        <v>19790244.219999999</v>
      </c>
      <c r="AX713">
        <v>545846.27</v>
      </c>
      <c r="AY713">
        <v>613922</v>
      </c>
      <c r="AZ713">
        <v>1113293.3700000001</v>
      </c>
      <c r="BA713">
        <v>938175.46</v>
      </c>
      <c r="BB713">
        <v>562124.79</v>
      </c>
      <c r="BC713">
        <v>495858.03</v>
      </c>
      <c r="BD713">
        <v>1332236.67</v>
      </c>
      <c r="BE713">
        <v>302419.52</v>
      </c>
      <c r="BF713">
        <v>581166.52</v>
      </c>
      <c r="BG713">
        <v>472734.06</v>
      </c>
      <c r="BH713">
        <v>559387.14</v>
      </c>
      <c r="BI713">
        <v>22646556.41</v>
      </c>
      <c r="BJ713">
        <v>1496745.55</v>
      </c>
      <c r="BK713">
        <v>1085816.9099999999</v>
      </c>
      <c r="BL713">
        <v>3218177.62</v>
      </c>
      <c r="BM713">
        <v>904471.92</v>
      </c>
      <c r="BN713">
        <v>922182.49</v>
      </c>
      <c r="BO713">
        <v>1126549.8</v>
      </c>
      <c r="BP713">
        <v>1157217.43</v>
      </c>
    </row>
    <row r="714" spans="1:68" ht="26.25">
      <c r="A714" s="121">
        <v>5</v>
      </c>
      <c r="B714" s="122" t="s">
        <v>916</v>
      </c>
      <c r="C714" s="123" t="s">
        <v>917</v>
      </c>
      <c r="D714" s="123">
        <v>5.2</v>
      </c>
      <c r="E714" s="124" t="s">
        <v>952</v>
      </c>
      <c r="F714" s="122"/>
      <c r="G714" s="312" t="s">
        <v>1877</v>
      </c>
      <c r="H714" s="122"/>
      <c r="I714" s="122" t="s">
        <v>1877</v>
      </c>
      <c r="J714" s="149" t="s">
        <v>1897</v>
      </c>
      <c r="K714" s="150" t="s">
        <v>1907</v>
      </c>
      <c r="L714" s="243">
        <v>5105010127.1009998</v>
      </c>
      <c r="M714" s="176" t="s">
        <v>1915</v>
      </c>
      <c r="N714" s="261">
        <f t="shared" si="11"/>
        <v>691206.7</v>
      </c>
      <c r="S714">
        <v>146917.07</v>
      </c>
      <c r="AA714">
        <v>691206.7</v>
      </c>
      <c r="AC714">
        <v>96895.44</v>
      </c>
      <c r="AE714">
        <v>3</v>
      </c>
      <c r="AH714">
        <v>700</v>
      </c>
      <c r="AI714">
        <v>5792585.3300000001</v>
      </c>
      <c r="AX714">
        <v>4449.22</v>
      </c>
      <c r="BC714">
        <v>4458.8100000000004</v>
      </c>
      <c r="BE714">
        <v>3611.11</v>
      </c>
      <c r="BI714">
        <v>416577.06</v>
      </c>
      <c r="BP714">
        <v>25900</v>
      </c>
    </row>
    <row r="715" spans="1:68" ht="26.25">
      <c r="A715" s="121">
        <v>5</v>
      </c>
      <c r="B715" s="122" t="s">
        <v>916</v>
      </c>
      <c r="C715" s="123" t="s">
        <v>917</v>
      </c>
      <c r="D715" s="123">
        <v>5.2</v>
      </c>
      <c r="E715" s="124" t="s">
        <v>952</v>
      </c>
      <c r="F715" s="122"/>
      <c r="G715" s="312" t="s">
        <v>1877</v>
      </c>
      <c r="H715" s="122"/>
      <c r="I715" s="122" t="s">
        <v>1877</v>
      </c>
      <c r="J715" s="149" t="s">
        <v>1897</v>
      </c>
      <c r="K715" s="150" t="s">
        <v>1907</v>
      </c>
      <c r="L715" s="243">
        <v>5105010129.1009998</v>
      </c>
      <c r="M715" s="176" t="s">
        <v>1916</v>
      </c>
      <c r="N715" s="261">
        <f t="shared" si="11"/>
        <v>0</v>
      </c>
      <c r="AE715">
        <v>61385.67</v>
      </c>
      <c r="AI715">
        <v>2502411.69</v>
      </c>
      <c r="AW715">
        <v>777995.92</v>
      </c>
    </row>
    <row r="716" spans="1:68" ht="26.25">
      <c r="A716" s="121">
        <v>5</v>
      </c>
      <c r="B716" s="122" t="s">
        <v>916</v>
      </c>
      <c r="C716" s="123" t="s">
        <v>917</v>
      </c>
      <c r="D716" s="123">
        <v>5.2</v>
      </c>
      <c r="E716" s="124" t="s">
        <v>952</v>
      </c>
      <c r="F716" s="122"/>
      <c r="G716" s="312" t="s">
        <v>1877</v>
      </c>
      <c r="H716" s="122"/>
      <c r="I716" s="122" t="s">
        <v>1877</v>
      </c>
      <c r="J716" s="149" t="s">
        <v>1897</v>
      </c>
      <c r="K716" s="150" t="s">
        <v>1907</v>
      </c>
      <c r="L716" s="243">
        <v>5105010131.1009998</v>
      </c>
      <c r="M716" s="176" t="s">
        <v>1917</v>
      </c>
      <c r="N716" s="261">
        <f t="shared" si="11"/>
        <v>1031444.24</v>
      </c>
      <c r="AA716">
        <v>1031444.24</v>
      </c>
      <c r="AC716">
        <v>42511.24</v>
      </c>
      <c r="AE716">
        <v>247899.15</v>
      </c>
      <c r="AG716">
        <v>143318.67000000001</v>
      </c>
      <c r="AH716">
        <v>3310</v>
      </c>
      <c r="AI716">
        <v>338751.82</v>
      </c>
      <c r="AK716">
        <v>346421.5</v>
      </c>
      <c r="AO716">
        <v>0</v>
      </c>
      <c r="AV716">
        <v>251666.66</v>
      </c>
      <c r="BB716">
        <v>211478.52</v>
      </c>
      <c r="BD716">
        <v>682.33</v>
      </c>
      <c r="BJ716">
        <v>137600</v>
      </c>
    </row>
    <row r="717" spans="1:68" ht="26.25">
      <c r="A717" s="121">
        <v>5</v>
      </c>
      <c r="B717" s="122" t="s">
        <v>916</v>
      </c>
      <c r="C717" s="123" t="s">
        <v>917</v>
      </c>
      <c r="D717" s="123">
        <v>5.2</v>
      </c>
      <c r="E717" s="124" t="s">
        <v>952</v>
      </c>
      <c r="F717" s="122"/>
      <c r="G717" s="312" t="s">
        <v>1877</v>
      </c>
      <c r="H717" s="122"/>
      <c r="I717" s="122" t="s">
        <v>1877</v>
      </c>
      <c r="J717" s="149" t="s">
        <v>1897</v>
      </c>
      <c r="K717" s="150" t="s">
        <v>1907</v>
      </c>
      <c r="L717" s="243">
        <v>5105010133.1009998</v>
      </c>
      <c r="M717" s="176" t="s">
        <v>1918</v>
      </c>
      <c r="N717" s="261">
        <f t="shared" si="11"/>
        <v>0</v>
      </c>
    </row>
    <row r="718" spans="1:68" ht="26.25">
      <c r="A718" s="121">
        <v>5</v>
      </c>
      <c r="B718" s="122" t="s">
        <v>916</v>
      </c>
      <c r="C718" s="123" t="s">
        <v>917</v>
      </c>
      <c r="D718" s="123">
        <v>5.2</v>
      </c>
      <c r="E718" s="124" t="s">
        <v>952</v>
      </c>
      <c r="F718" s="122"/>
      <c r="G718" s="312" t="s">
        <v>1877</v>
      </c>
      <c r="H718" s="122"/>
      <c r="I718" s="122" t="s">
        <v>1877</v>
      </c>
      <c r="J718" s="149" t="s">
        <v>1897</v>
      </c>
      <c r="K718" s="150" t="s">
        <v>1907</v>
      </c>
      <c r="L718" s="243">
        <v>5105010135.1009998</v>
      </c>
      <c r="M718" s="176" t="s">
        <v>1919</v>
      </c>
      <c r="N718" s="261">
        <f t="shared" si="11"/>
        <v>0</v>
      </c>
    </row>
    <row r="719" spans="1:68" ht="26.25">
      <c r="A719" s="121">
        <v>5</v>
      </c>
      <c r="B719" s="122" t="s">
        <v>916</v>
      </c>
      <c r="C719" s="123" t="s">
        <v>917</v>
      </c>
      <c r="D719" s="123">
        <v>5.2</v>
      </c>
      <c r="E719" s="124" t="s">
        <v>952</v>
      </c>
      <c r="F719" s="122"/>
      <c r="G719" s="312" t="s">
        <v>1877</v>
      </c>
      <c r="H719" s="122"/>
      <c r="I719" s="122" t="s">
        <v>1877</v>
      </c>
      <c r="J719" s="149" t="s">
        <v>1897</v>
      </c>
      <c r="K719" s="150" t="s">
        <v>1907</v>
      </c>
      <c r="L719" s="243">
        <v>5105010137.1009998</v>
      </c>
      <c r="M719" s="176" t="s">
        <v>1920</v>
      </c>
      <c r="N719" s="261">
        <f t="shared" si="11"/>
        <v>0</v>
      </c>
    </row>
    <row r="720" spans="1:68" ht="26.25">
      <c r="A720" s="121">
        <v>5</v>
      </c>
      <c r="B720" s="122" t="s">
        <v>916</v>
      </c>
      <c r="C720" s="123" t="s">
        <v>917</v>
      </c>
      <c r="D720" s="123">
        <v>5.2</v>
      </c>
      <c r="E720" s="124" t="s">
        <v>952</v>
      </c>
      <c r="F720" s="122"/>
      <c r="G720" s="312" t="s">
        <v>1877</v>
      </c>
      <c r="H720" s="122"/>
      <c r="I720" s="122" t="s">
        <v>1877</v>
      </c>
      <c r="J720" s="149" t="s">
        <v>1897</v>
      </c>
      <c r="K720" s="150" t="s">
        <v>1907</v>
      </c>
      <c r="L720" s="243">
        <v>5105010139.1009998</v>
      </c>
      <c r="M720" s="176" t="s">
        <v>1921</v>
      </c>
      <c r="N720" s="261">
        <f t="shared" si="11"/>
        <v>649790.5</v>
      </c>
      <c r="S720">
        <v>5561.67</v>
      </c>
      <c r="AA720">
        <v>649790.5</v>
      </c>
      <c r="AE720">
        <v>116546</v>
      </c>
      <c r="AI720">
        <v>98553.01</v>
      </c>
    </row>
    <row r="721" spans="1:68" ht="26.25">
      <c r="A721" s="121">
        <v>5</v>
      </c>
      <c r="B721" s="122" t="s">
        <v>916</v>
      </c>
      <c r="C721" s="123" t="s">
        <v>917</v>
      </c>
      <c r="D721" s="123">
        <v>5.2</v>
      </c>
      <c r="E721" s="124" t="s">
        <v>952</v>
      </c>
      <c r="F721" s="122"/>
      <c r="G721" s="312" t="s">
        <v>1877</v>
      </c>
      <c r="H721" s="122"/>
      <c r="I721" s="122" t="s">
        <v>1877</v>
      </c>
      <c r="J721" s="149" t="s">
        <v>1897</v>
      </c>
      <c r="K721" s="150" t="s">
        <v>1922</v>
      </c>
      <c r="L721" s="243">
        <v>5105010148.1009998</v>
      </c>
      <c r="M721" s="176" t="s">
        <v>1923</v>
      </c>
      <c r="N721" s="261">
        <f t="shared" si="11"/>
        <v>104308</v>
      </c>
      <c r="Z721">
        <v>55277.78</v>
      </c>
      <c r="AA721">
        <v>104308</v>
      </c>
    </row>
    <row r="722" spans="1:68" ht="26.25">
      <c r="A722" s="121">
        <v>5</v>
      </c>
      <c r="B722" s="122" t="s">
        <v>916</v>
      </c>
      <c r="C722" s="123" t="s">
        <v>917</v>
      </c>
      <c r="D722" s="123">
        <v>5.2</v>
      </c>
      <c r="E722" s="124" t="s">
        <v>952</v>
      </c>
      <c r="F722" s="122"/>
      <c r="G722" s="312" t="s">
        <v>1877</v>
      </c>
      <c r="H722" s="122"/>
      <c r="I722" s="122" t="s">
        <v>1877</v>
      </c>
      <c r="J722" s="149" t="s">
        <v>1897</v>
      </c>
      <c r="K722" s="150" t="s">
        <v>1922</v>
      </c>
      <c r="L722" s="243">
        <v>5105010149.1020002</v>
      </c>
      <c r="M722" s="176" t="s">
        <v>1924</v>
      </c>
      <c r="N722" s="261">
        <f t="shared" si="11"/>
        <v>0</v>
      </c>
    </row>
    <row r="723" spans="1:68" ht="26.25">
      <c r="A723" s="121">
        <v>5</v>
      </c>
      <c r="B723" s="122" t="s">
        <v>916</v>
      </c>
      <c r="C723" s="123" t="s">
        <v>917</v>
      </c>
      <c r="D723" s="123">
        <v>5.2</v>
      </c>
      <c r="E723" s="124" t="s">
        <v>952</v>
      </c>
      <c r="F723" s="122"/>
      <c r="G723" s="312" t="s">
        <v>1877</v>
      </c>
      <c r="H723" s="122"/>
      <c r="I723" s="122" t="s">
        <v>1877</v>
      </c>
      <c r="J723" s="149" t="s">
        <v>1897</v>
      </c>
      <c r="K723" s="150" t="s">
        <v>1879</v>
      </c>
      <c r="L723" s="243">
        <v>5105010158.1009998</v>
      </c>
      <c r="M723" s="176" t="s">
        <v>1925</v>
      </c>
      <c r="N723" s="261">
        <f t="shared" si="11"/>
        <v>0</v>
      </c>
      <c r="AN723">
        <v>24500</v>
      </c>
    </row>
    <row r="724" spans="1:68" ht="26.25">
      <c r="A724" s="121">
        <v>5</v>
      </c>
      <c r="B724" s="122" t="s">
        <v>916</v>
      </c>
      <c r="C724" s="123" t="s">
        <v>917</v>
      </c>
      <c r="D724" s="123">
        <v>5.2</v>
      </c>
      <c r="E724" s="124" t="s">
        <v>952</v>
      </c>
      <c r="F724" s="122"/>
      <c r="G724" s="312" t="s">
        <v>1877</v>
      </c>
      <c r="H724" s="122"/>
      <c r="I724" s="122" t="s">
        <v>1877</v>
      </c>
      <c r="J724" s="149" t="s">
        <v>1897</v>
      </c>
      <c r="K724" s="150" t="s">
        <v>1879</v>
      </c>
      <c r="L724" s="243">
        <v>5105010160.1009998</v>
      </c>
      <c r="M724" s="176" t="s">
        <v>1926</v>
      </c>
      <c r="N724" s="261">
        <f t="shared" si="11"/>
        <v>0</v>
      </c>
      <c r="O724">
        <v>4052396.4</v>
      </c>
      <c r="Q724">
        <v>303189.44</v>
      </c>
      <c r="R724">
        <v>373761</v>
      </c>
      <c r="S724">
        <v>149262.70000000001</v>
      </c>
      <c r="T724">
        <v>422415.99</v>
      </c>
      <c r="V724">
        <v>305203.92</v>
      </c>
      <c r="W724">
        <v>305204.03999999998</v>
      </c>
      <c r="X724">
        <v>733476.6</v>
      </c>
      <c r="AC724">
        <v>35399.96</v>
      </c>
      <c r="AE724">
        <v>127798.68</v>
      </c>
      <c r="AH724">
        <v>224</v>
      </c>
      <c r="AI724">
        <v>3461213.63</v>
      </c>
      <c r="AK724">
        <v>315999.96000000002</v>
      </c>
      <c r="AL724">
        <v>354633.16</v>
      </c>
      <c r="AM724">
        <v>863127</v>
      </c>
      <c r="AN724">
        <v>511686.96</v>
      </c>
      <c r="AO724">
        <v>41805.550000000003</v>
      </c>
      <c r="AP724">
        <v>93084.12</v>
      </c>
      <c r="AQ724">
        <v>77415.520000000004</v>
      </c>
      <c r="AR724">
        <v>44032.33</v>
      </c>
      <c r="AS724">
        <v>76824</v>
      </c>
      <c r="AT724">
        <v>69520</v>
      </c>
      <c r="AU724">
        <v>1056299.07</v>
      </c>
      <c r="AV724">
        <v>80291.039999999994</v>
      </c>
      <c r="AW724">
        <v>154440</v>
      </c>
      <c r="BA724">
        <v>77843.78</v>
      </c>
      <c r="BD724">
        <v>1053266.95</v>
      </c>
      <c r="BE724">
        <v>6600</v>
      </c>
      <c r="BI724">
        <v>1022000</v>
      </c>
      <c r="BJ724">
        <v>495180</v>
      </c>
      <c r="BK724">
        <v>47790.5</v>
      </c>
      <c r="BM724">
        <v>25917.8</v>
      </c>
      <c r="BO724">
        <v>307558.59999999998</v>
      </c>
      <c r="BP724">
        <v>177979.4</v>
      </c>
    </row>
    <row r="725" spans="1:68" ht="26.25">
      <c r="A725" s="121">
        <v>5</v>
      </c>
      <c r="B725" s="122" t="s">
        <v>916</v>
      </c>
      <c r="C725" s="123" t="s">
        <v>917</v>
      </c>
      <c r="D725" s="123">
        <v>5.2</v>
      </c>
      <c r="E725" s="124" t="s">
        <v>952</v>
      </c>
      <c r="F725" s="122"/>
      <c r="G725" s="312" t="s">
        <v>1877</v>
      </c>
      <c r="H725" s="122"/>
      <c r="I725" s="122" t="s">
        <v>1877</v>
      </c>
      <c r="J725" s="149" t="s">
        <v>1897</v>
      </c>
      <c r="K725" s="150" t="s">
        <v>1879</v>
      </c>
      <c r="L725" s="243">
        <v>5105010160.1020002</v>
      </c>
      <c r="M725" s="176" t="s">
        <v>1927</v>
      </c>
      <c r="N725" s="261">
        <f t="shared" si="11"/>
        <v>118447.44</v>
      </c>
      <c r="O725">
        <v>21193538.850000001</v>
      </c>
      <c r="P725">
        <v>530473.32999999996</v>
      </c>
      <c r="Q725">
        <v>139439.57</v>
      </c>
      <c r="R725">
        <v>622649.4</v>
      </c>
      <c r="S725">
        <v>19069.45</v>
      </c>
      <c r="T725">
        <v>2902052.75</v>
      </c>
      <c r="U725">
        <v>36929.279999999999</v>
      </c>
      <c r="V725">
        <v>1147263.24</v>
      </c>
      <c r="W725">
        <v>482688</v>
      </c>
      <c r="X725">
        <v>405436.05</v>
      </c>
      <c r="Y725">
        <v>84011.8</v>
      </c>
      <c r="Z725">
        <v>361506.99</v>
      </c>
      <c r="AA725">
        <v>118447.44</v>
      </c>
      <c r="AB725">
        <v>37478.400000000001</v>
      </c>
      <c r="AC725">
        <v>799999.92</v>
      </c>
      <c r="AE725">
        <v>438130.29</v>
      </c>
      <c r="AF725">
        <v>474118.48</v>
      </c>
      <c r="AI725">
        <v>1751799.99</v>
      </c>
      <c r="AJ725">
        <v>347761.46</v>
      </c>
      <c r="AL725">
        <v>87086.67</v>
      </c>
      <c r="AX725">
        <v>468284.4</v>
      </c>
      <c r="AY725">
        <v>208411.51999999999</v>
      </c>
      <c r="AZ725">
        <v>402339.01</v>
      </c>
      <c r="BA725">
        <v>136390.81</v>
      </c>
      <c r="BB725">
        <v>216669.8</v>
      </c>
      <c r="BC725">
        <v>14839.11</v>
      </c>
      <c r="BE725">
        <v>148848.66</v>
      </c>
      <c r="BF725">
        <v>153.41999999999999</v>
      </c>
      <c r="BG725">
        <v>38416.629999999997</v>
      </c>
      <c r="BH725">
        <v>22574.92</v>
      </c>
      <c r="BI725">
        <v>1289271.92</v>
      </c>
      <c r="BJ725">
        <v>473725.53</v>
      </c>
      <c r="BK725">
        <v>997169.02</v>
      </c>
      <c r="BL725">
        <v>1290891.29</v>
      </c>
      <c r="BM725">
        <v>78847.83</v>
      </c>
      <c r="BO725">
        <v>44058.2</v>
      </c>
    </row>
    <row r="726" spans="1:68" ht="26.25">
      <c r="A726" s="121">
        <v>5</v>
      </c>
      <c r="B726" s="122" t="s">
        <v>916</v>
      </c>
      <c r="C726" s="123" t="s">
        <v>917</v>
      </c>
      <c r="D726" s="123">
        <v>5.2</v>
      </c>
      <c r="E726" s="124" t="s">
        <v>952</v>
      </c>
      <c r="F726" s="122"/>
      <c r="G726" s="312" t="s">
        <v>1877</v>
      </c>
      <c r="H726" s="122"/>
      <c r="I726" s="122" t="s">
        <v>1877</v>
      </c>
      <c r="J726" s="149" t="s">
        <v>1897</v>
      </c>
      <c r="K726" s="150" t="s">
        <v>1879</v>
      </c>
      <c r="L726" s="243">
        <v>5105010160.1029997</v>
      </c>
      <c r="M726" s="176" t="s">
        <v>1928</v>
      </c>
      <c r="N726" s="261">
        <f t="shared" si="11"/>
        <v>451199.97</v>
      </c>
      <c r="O726">
        <v>116352.03</v>
      </c>
      <c r="P726">
        <v>53493.33</v>
      </c>
      <c r="Q726">
        <v>362585.67</v>
      </c>
      <c r="R726">
        <v>167907.48</v>
      </c>
      <c r="S726">
        <v>143275.54999999999</v>
      </c>
      <c r="T726">
        <v>562679.59</v>
      </c>
      <c r="U726">
        <v>32462.13</v>
      </c>
      <c r="W726">
        <v>67313.33</v>
      </c>
      <c r="X726">
        <v>879.96</v>
      </c>
      <c r="Y726">
        <v>18055.759999999998</v>
      </c>
      <c r="Z726">
        <v>245900.99</v>
      </c>
      <c r="AA726">
        <v>451199.97</v>
      </c>
      <c r="AC726">
        <v>90349.9</v>
      </c>
      <c r="AD726">
        <v>98465.16</v>
      </c>
      <c r="AE726">
        <v>3611914.15</v>
      </c>
      <c r="AF726">
        <v>173918.77</v>
      </c>
      <c r="AH726">
        <v>46916</v>
      </c>
      <c r="AJ726">
        <v>30000</v>
      </c>
      <c r="AK726">
        <v>430655.19</v>
      </c>
      <c r="AL726">
        <v>50711.73</v>
      </c>
      <c r="AM726">
        <v>1063950.47</v>
      </c>
      <c r="AN726">
        <v>1138481.3600000001</v>
      </c>
      <c r="AO726">
        <v>272426.48</v>
      </c>
      <c r="AP726">
        <v>1953242.08</v>
      </c>
      <c r="AQ726">
        <v>379846.35</v>
      </c>
      <c r="AR726">
        <v>157172.34</v>
      </c>
      <c r="AS726">
        <v>55537.66</v>
      </c>
      <c r="AT726">
        <v>932777.51</v>
      </c>
      <c r="AU726">
        <v>1005706.67</v>
      </c>
      <c r="AW726">
        <v>4775526.57</v>
      </c>
      <c r="AX726">
        <v>3495.01</v>
      </c>
      <c r="AY726">
        <v>258420.22</v>
      </c>
      <c r="BB726">
        <v>375963.64</v>
      </c>
      <c r="BC726">
        <v>32453.17</v>
      </c>
      <c r="BD726">
        <v>68955.960000000006</v>
      </c>
      <c r="BE726">
        <v>131370</v>
      </c>
      <c r="BF726">
        <v>41049.68</v>
      </c>
      <c r="BG726">
        <v>3979.96</v>
      </c>
      <c r="BH726">
        <v>102048.47</v>
      </c>
      <c r="BI726">
        <v>27933.33</v>
      </c>
      <c r="BJ726">
        <v>124280</v>
      </c>
      <c r="BM726">
        <v>5359.99</v>
      </c>
    </row>
    <row r="727" spans="1:68" ht="26.25">
      <c r="A727" s="121">
        <v>5</v>
      </c>
      <c r="B727" s="122" t="s">
        <v>916</v>
      </c>
      <c r="C727" s="123" t="s">
        <v>917</v>
      </c>
      <c r="D727" s="123">
        <v>5.2</v>
      </c>
      <c r="E727" s="124" t="s">
        <v>952</v>
      </c>
      <c r="F727" s="122"/>
      <c r="G727" s="312" t="s">
        <v>1877</v>
      </c>
      <c r="H727" s="122"/>
      <c r="I727" s="122" t="s">
        <v>1877</v>
      </c>
      <c r="J727" s="149" t="s">
        <v>1897</v>
      </c>
      <c r="K727" s="150" t="s">
        <v>1879</v>
      </c>
      <c r="L727" s="243">
        <v>5105010160.1040001</v>
      </c>
      <c r="M727" s="176" t="s">
        <v>1929</v>
      </c>
      <c r="N727" s="261">
        <f t="shared" si="11"/>
        <v>1059104.8799999999</v>
      </c>
      <c r="O727">
        <v>509029.2</v>
      </c>
      <c r="P727">
        <v>147201.41</v>
      </c>
      <c r="R727">
        <v>33836.25</v>
      </c>
      <c r="T727">
        <v>194994.94</v>
      </c>
      <c r="U727">
        <v>310232.40000000002</v>
      </c>
      <c r="V727">
        <v>179774.65</v>
      </c>
      <c r="W727">
        <v>72747.63</v>
      </c>
      <c r="X727">
        <v>326839.11</v>
      </c>
      <c r="Y727">
        <v>91901.62</v>
      </c>
      <c r="Z727">
        <v>5400</v>
      </c>
      <c r="AA727">
        <v>1059104.8799999999</v>
      </c>
      <c r="AB727">
        <v>117923.88</v>
      </c>
      <c r="AC727">
        <v>65951.520000000004</v>
      </c>
      <c r="AD727">
        <v>134805.96</v>
      </c>
      <c r="AE727">
        <v>27329.98</v>
      </c>
      <c r="AF727">
        <v>4027.46</v>
      </c>
      <c r="AG727">
        <v>163760.15</v>
      </c>
      <c r="AH727">
        <v>264228</v>
      </c>
      <c r="AI727">
        <v>310632</v>
      </c>
      <c r="AJ727">
        <v>229447.99</v>
      </c>
      <c r="AK727">
        <v>160258.37</v>
      </c>
      <c r="AL727">
        <v>48956.67</v>
      </c>
      <c r="AM727">
        <v>239858.33</v>
      </c>
      <c r="AN727">
        <v>29258</v>
      </c>
      <c r="AO727">
        <v>125595.33</v>
      </c>
      <c r="AP727">
        <v>171550.07</v>
      </c>
      <c r="AQ727">
        <v>350792.01</v>
      </c>
      <c r="AR727">
        <v>121072.21</v>
      </c>
      <c r="AS727">
        <v>359215.3</v>
      </c>
      <c r="AT727">
        <v>187113.17</v>
      </c>
      <c r="AU727">
        <v>108097.7</v>
      </c>
      <c r="AV727">
        <v>238382.53</v>
      </c>
      <c r="AW727">
        <v>174221.64</v>
      </c>
      <c r="AX727">
        <v>82846.67</v>
      </c>
      <c r="AZ727">
        <v>202424.72</v>
      </c>
      <c r="BA727">
        <v>96704.47</v>
      </c>
      <c r="BB727">
        <v>307107.20000000001</v>
      </c>
      <c r="BC727">
        <v>54799.82</v>
      </c>
      <c r="BD727">
        <v>176286.29</v>
      </c>
      <c r="BE727">
        <v>152715.67000000001</v>
      </c>
      <c r="BF727">
        <v>153265.70000000001</v>
      </c>
      <c r="BG727">
        <v>125080.06</v>
      </c>
      <c r="BH727">
        <v>52172.959999999999</v>
      </c>
      <c r="BJ727">
        <v>357983.71</v>
      </c>
      <c r="BK727">
        <v>208636.33</v>
      </c>
      <c r="BL727">
        <v>296859.46999999997</v>
      </c>
      <c r="BM727">
        <v>157232.45000000001</v>
      </c>
      <c r="BO727">
        <v>16650.53</v>
      </c>
    </row>
    <row r="728" spans="1:68" ht="26.25">
      <c r="A728" s="121">
        <v>5</v>
      </c>
      <c r="B728" s="122" t="s">
        <v>916</v>
      </c>
      <c r="C728" s="123" t="s">
        <v>917</v>
      </c>
      <c r="D728" s="123">
        <v>5.2</v>
      </c>
      <c r="E728" s="124" t="s">
        <v>952</v>
      </c>
      <c r="F728" s="122"/>
      <c r="G728" s="312" t="s">
        <v>1877</v>
      </c>
      <c r="H728" s="122"/>
      <c r="I728" s="122" t="s">
        <v>1877</v>
      </c>
      <c r="J728" s="149" t="s">
        <v>1897</v>
      </c>
      <c r="K728" s="150" t="s">
        <v>1879</v>
      </c>
      <c r="L728" s="243">
        <v>5105010160.1049995</v>
      </c>
      <c r="M728" s="176" t="s">
        <v>1930</v>
      </c>
      <c r="N728" s="261">
        <f t="shared" si="11"/>
        <v>0</v>
      </c>
      <c r="O728">
        <v>276730.92</v>
      </c>
      <c r="P728">
        <v>33600</v>
      </c>
      <c r="Q728">
        <v>71266.67</v>
      </c>
      <c r="AI728">
        <v>90591.96</v>
      </c>
      <c r="AZ728">
        <v>221671.91</v>
      </c>
      <c r="BA728">
        <v>1999.95</v>
      </c>
      <c r="BC728">
        <v>2680.29</v>
      </c>
      <c r="BD728">
        <v>12343.44</v>
      </c>
      <c r="BM728">
        <v>48116.98</v>
      </c>
      <c r="BP728">
        <v>128800</v>
      </c>
    </row>
    <row r="729" spans="1:68" ht="26.25">
      <c r="A729" s="121">
        <v>5</v>
      </c>
      <c r="B729" s="122" t="s">
        <v>916</v>
      </c>
      <c r="C729" s="123" t="s">
        <v>917</v>
      </c>
      <c r="D729" s="123">
        <v>5.2</v>
      </c>
      <c r="E729" s="124" t="s">
        <v>952</v>
      </c>
      <c r="F729" s="122"/>
      <c r="G729" s="312" t="s">
        <v>1877</v>
      </c>
      <c r="H729" s="122"/>
      <c r="I729" s="122" t="s">
        <v>1877</v>
      </c>
      <c r="J729" s="149" t="s">
        <v>1897</v>
      </c>
      <c r="K729" s="150" t="s">
        <v>1879</v>
      </c>
      <c r="L729" s="243">
        <v>5105010160.1059999</v>
      </c>
      <c r="M729" s="176" t="s">
        <v>1931</v>
      </c>
      <c r="N729" s="261">
        <f t="shared" si="11"/>
        <v>0</v>
      </c>
      <c r="O729">
        <v>2489280</v>
      </c>
      <c r="Q729">
        <v>45796</v>
      </c>
      <c r="U729">
        <v>31958.76</v>
      </c>
      <c r="Y729">
        <v>105463.43</v>
      </c>
      <c r="AX729">
        <v>49895.59</v>
      </c>
      <c r="BE729">
        <v>2333.23</v>
      </c>
    </row>
    <row r="730" spans="1:68" ht="26.25">
      <c r="A730" s="121">
        <v>5</v>
      </c>
      <c r="B730" s="122" t="s">
        <v>916</v>
      </c>
      <c r="C730" s="123" t="s">
        <v>917</v>
      </c>
      <c r="D730" s="123">
        <v>5.2</v>
      </c>
      <c r="E730" s="124" t="s">
        <v>952</v>
      </c>
      <c r="F730" s="122"/>
      <c r="G730" s="312" t="s">
        <v>1877</v>
      </c>
      <c r="H730" s="122"/>
      <c r="I730" s="122" t="s">
        <v>1877</v>
      </c>
      <c r="J730" s="149" t="s">
        <v>1897</v>
      </c>
      <c r="K730" s="150" t="s">
        <v>1879</v>
      </c>
      <c r="L730" s="243">
        <v>5105010160.1070004</v>
      </c>
      <c r="M730" s="176" t="s">
        <v>1932</v>
      </c>
      <c r="N730" s="261">
        <f t="shared" si="11"/>
        <v>0</v>
      </c>
      <c r="O730">
        <v>1000425.36</v>
      </c>
      <c r="Q730">
        <v>99848.41</v>
      </c>
      <c r="U730">
        <v>180015.9</v>
      </c>
      <c r="W730">
        <v>10140.120000000001</v>
      </c>
      <c r="X730">
        <v>23532.36</v>
      </c>
      <c r="AY730">
        <v>49721.09</v>
      </c>
      <c r="BL730">
        <v>6333.33</v>
      </c>
    </row>
    <row r="731" spans="1:68" ht="26.25">
      <c r="A731" s="121">
        <v>5</v>
      </c>
      <c r="B731" s="122" t="s">
        <v>916</v>
      </c>
      <c r="C731" s="123" t="s">
        <v>917</v>
      </c>
      <c r="D731" s="123">
        <v>5.2</v>
      </c>
      <c r="E731" s="124" t="s">
        <v>952</v>
      </c>
      <c r="F731" s="122"/>
      <c r="G731" s="312" t="s">
        <v>1877</v>
      </c>
      <c r="H731" s="122"/>
      <c r="I731" s="122" t="s">
        <v>1877</v>
      </c>
      <c r="J731" s="149" t="s">
        <v>1897</v>
      </c>
      <c r="K731" s="150" t="s">
        <v>1879</v>
      </c>
      <c r="L731" s="243">
        <v>5105010160.1079998</v>
      </c>
      <c r="M731" s="176" t="s">
        <v>1933</v>
      </c>
      <c r="N731" s="261">
        <f t="shared" si="11"/>
        <v>0</v>
      </c>
      <c r="O731">
        <v>132333.35999999999</v>
      </c>
      <c r="AF731">
        <v>60000</v>
      </c>
    </row>
    <row r="732" spans="1:68" ht="26.25">
      <c r="A732" s="121">
        <v>5</v>
      </c>
      <c r="B732" s="122" t="s">
        <v>916</v>
      </c>
      <c r="C732" s="123" t="s">
        <v>917</v>
      </c>
      <c r="D732" s="123">
        <v>5.2</v>
      </c>
      <c r="E732" s="124" t="s">
        <v>952</v>
      </c>
      <c r="F732" s="122"/>
      <c r="G732" s="312" t="s">
        <v>1877</v>
      </c>
      <c r="H732" s="122"/>
      <c r="I732" s="122" t="s">
        <v>1877</v>
      </c>
      <c r="J732" s="149" t="s">
        <v>1897</v>
      </c>
      <c r="K732" s="150" t="s">
        <v>1879</v>
      </c>
      <c r="L732" s="243">
        <v>5105010160.1090002</v>
      </c>
      <c r="M732" s="176" t="s">
        <v>1934</v>
      </c>
      <c r="N732" s="261">
        <f t="shared" si="11"/>
        <v>0</v>
      </c>
      <c r="Q732">
        <v>63723.72</v>
      </c>
      <c r="R732">
        <v>5791.92</v>
      </c>
      <c r="U732">
        <v>52058.879999999997</v>
      </c>
      <c r="W732">
        <v>11519.28</v>
      </c>
      <c r="Y732">
        <v>97180.93</v>
      </c>
      <c r="Z732">
        <v>38700</v>
      </c>
      <c r="AI732">
        <v>78441.84</v>
      </c>
      <c r="AY732">
        <v>64545.46</v>
      </c>
      <c r="BA732">
        <v>4333.2299999999996</v>
      </c>
      <c r="BB732">
        <v>208999.6</v>
      </c>
      <c r="BE732">
        <v>22000</v>
      </c>
      <c r="BF732">
        <v>6695.9</v>
      </c>
      <c r="BG732">
        <v>2999.9</v>
      </c>
      <c r="BK732">
        <v>43159.199999999997</v>
      </c>
      <c r="BO732">
        <v>2775.67</v>
      </c>
    </row>
    <row r="733" spans="1:68" ht="26.25">
      <c r="A733" s="121">
        <v>5</v>
      </c>
      <c r="B733" s="122" t="s">
        <v>916</v>
      </c>
      <c r="C733" s="123" t="s">
        <v>917</v>
      </c>
      <c r="D733" s="123">
        <v>5.2</v>
      </c>
      <c r="E733" s="124" t="s">
        <v>952</v>
      </c>
      <c r="F733" s="122"/>
      <c r="G733" s="312" t="s">
        <v>1877</v>
      </c>
      <c r="H733" s="122"/>
      <c r="I733" s="122" t="s">
        <v>1877</v>
      </c>
      <c r="J733" s="149" t="s">
        <v>1897</v>
      </c>
      <c r="K733" s="150" t="s">
        <v>1907</v>
      </c>
      <c r="L733" s="243">
        <v>5105010161.1009998</v>
      </c>
      <c r="M733" s="176" t="s">
        <v>1935</v>
      </c>
      <c r="N733" s="261">
        <f t="shared" si="11"/>
        <v>18003.78</v>
      </c>
      <c r="O733">
        <v>4615948.9000000004</v>
      </c>
      <c r="P733">
        <v>320524.21999999997</v>
      </c>
      <c r="Q733">
        <v>691340.08</v>
      </c>
      <c r="R733">
        <v>744508.68</v>
      </c>
      <c r="S733">
        <v>410822.43</v>
      </c>
      <c r="T733">
        <v>591978.94999999995</v>
      </c>
      <c r="U733">
        <v>312326.33</v>
      </c>
      <c r="V733">
        <v>300984.61</v>
      </c>
      <c r="W733">
        <v>224917.67</v>
      </c>
      <c r="X733">
        <v>341804.83</v>
      </c>
      <c r="Y733">
        <v>381577.54</v>
      </c>
      <c r="Z733">
        <v>549848.24</v>
      </c>
      <c r="AA733">
        <v>18003.78</v>
      </c>
      <c r="AB733">
        <v>153773.98000000001</v>
      </c>
      <c r="AC733">
        <v>221982.73</v>
      </c>
      <c r="AD733">
        <v>243711</v>
      </c>
      <c r="AE733">
        <v>64340.97</v>
      </c>
      <c r="AF733">
        <v>826269.34</v>
      </c>
      <c r="AG733">
        <v>251759.29</v>
      </c>
      <c r="AH733">
        <v>186726</v>
      </c>
      <c r="AI733">
        <v>1571361.4</v>
      </c>
      <c r="AJ733">
        <v>148258.54</v>
      </c>
      <c r="AK733">
        <v>456094.87</v>
      </c>
      <c r="AL733">
        <v>70290.66</v>
      </c>
      <c r="AM733">
        <v>463578.44</v>
      </c>
      <c r="AN733">
        <v>421625.33</v>
      </c>
      <c r="AO733">
        <v>2522968.88</v>
      </c>
      <c r="AP733">
        <v>506309.48</v>
      </c>
      <c r="AQ733">
        <v>196467.33</v>
      </c>
      <c r="AR733">
        <v>569835.80000000005</v>
      </c>
      <c r="AS733">
        <v>608979.11</v>
      </c>
      <c r="AT733">
        <v>476151.78</v>
      </c>
      <c r="AU733">
        <v>244364.81</v>
      </c>
      <c r="AV733">
        <v>203270.66</v>
      </c>
      <c r="AW733">
        <v>935311.31</v>
      </c>
      <c r="AX733">
        <v>277889.46000000002</v>
      </c>
      <c r="AY733">
        <v>166696.82999999999</v>
      </c>
      <c r="AZ733">
        <v>374182.37</v>
      </c>
      <c r="BA733">
        <v>212121.31</v>
      </c>
      <c r="BB733">
        <v>299240.45</v>
      </c>
      <c r="BC733">
        <v>427602.4</v>
      </c>
      <c r="BD733">
        <v>137659.76</v>
      </c>
      <c r="BE733">
        <v>147079.66</v>
      </c>
      <c r="BF733">
        <v>252385.03</v>
      </c>
      <c r="BG733">
        <v>142985.68</v>
      </c>
      <c r="BH733">
        <v>14188.82</v>
      </c>
      <c r="BI733">
        <v>4683453.2</v>
      </c>
      <c r="BJ733">
        <v>697163.94</v>
      </c>
      <c r="BK733">
        <v>632656.09</v>
      </c>
      <c r="BL733">
        <v>797271.37</v>
      </c>
      <c r="BM733">
        <v>171974</v>
      </c>
      <c r="BN733">
        <v>572761.92000000004</v>
      </c>
      <c r="BO733">
        <v>520781.32</v>
      </c>
      <c r="BP733">
        <v>554719.05000000005</v>
      </c>
    </row>
    <row r="734" spans="1:68" ht="26.25">
      <c r="A734" s="121">
        <v>5</v>
      </c>
      <c r="B734" s="122" t="s">
        <v>916</v>
      </c>
      <c r="C734" s="123" t="s">
        <v>917</v>
      </c>
      <c r="D734" s="123">
        <v>5.2</v>
      </c>
      <c r="E734" s="124" t="s">
        <v>952</v>
      </c>
      <c r="F734" s="122"/>
      <c r="G734" s="312" t="s">
        <v>1877</v>
      </c>
      <c r="H734" s="122"/>
      <c r="I734" s="122" t="s">
        <v>1877</v>
      </c>
      <c r="J734" s="149" t="s">
        <v>1897</v>
      </c>
      <c r="K734" s="150" t="s">
        <v>1907</v>
      </c>
      <c r="L734" s="243">
        <v>5105010161.1020002</v>
      </c>
      <c r="M734" s="176" t="s">
        <v>1936</v>
      </c>
      <c r="N734" s="261">
        <f t="shared" si="11"/>
        <v>0</v>
      </c>
      <c r="O734">
        <v>2095976.51</v>
      </c>
      <c r="P734">
        <v>419400</v>
      </c>
      <c r="Q734">
        <v>588416.66</v>
      </c>
      <c r="R734">
        <v>409500</v>
      </c>
      <c r="S734">
        <v>45623.68</v>
      </c>
      <c r="T734">
        <v>1643004.96</v>
      </c>
      <c r="V734">
        <v>1926</v>
      </c>
      <c r="W734">
        <v>276232.33</v>
      </c>
      <c r="X734">
        <v>328595.96000000002</v>
      </c>
      <c r="Y734">
        <v>413105.75</v>
      </c>
      <c r="Z734">
        <v>577600</v>
      </c>
      <c r="AB734">
        <v>114200</v>
      </c>
      <c r="AD734">
        <v>305833.28000000003</v>
      </c>
      <c r="AF734">
        <v>397400</v>
      </c>
      <c r="AG734">
        <v>151776.79999999999</v>
      </c>
      <c r="AH734">
        <v>802000</v>
      </c>
      <c r="AI734">
        <v>1786861.3</v>
      </c>
      <c r="AJ734">
        <v>759948</v>
      </c>
      <c r="AK734">
        <v>302261.84000000003</v>
      </c>
      <c r="AL734">
        <v>1124208.33</v>
      </c>
      <c r="AM734">
        <v>736925.67</v>
      </c>
      <c r="AN734">
        <v>168600</v>
      </c>
      <c r="AO734">
        <v>1686548.17</v>
      </c>
      <c r="AP734">
        <v>666222</v>
      </c>
      <c r="AQ734">
        <v>537400</v>
      </c>
      <c r="AR734">
        <v>321000</v>
      </c>
      <c r="AS734">
        <v>1621390.34</v>
      </c>
      <c r="AT734">
        <v>397866.67</v>
      </c>
      <c r="AU734">
        <v>126847</v>
      </c>
      <c r="AV734">
        <v>518559.79</v>
      </c>
      <c r="AW734">
        <v>1054756.81</v>
      </c>
      <c r="AX734">
        <v>219068.38</v>
      </c>
      <c r="AZ734">
        <v>421624.25</v>
      </c>
      <c r="BA734">
        <v>257599.8</v>
      </c>
      <c r="BB734">
        <v>400499.6</v>
      </c>
      <c r="BD734">
        <v>948474.41</v>
      </c>
      <c r="BH734">
        <v>372979.8</v>
      </c>
      <c r="BI734">
        <v>1197801.67</v>
      </c>
      <c r="BJ734">
        <v>689085</v>
      </c>
      <c r="BL734">
        <v>502859</v>
      </c>
      <c r="BN734">
        <v>1040527.51</v>
      </c>
      <c r="BO734">
        <v>18870</v>
      </c>
      <c r="BP734">
        <v>71798</v>
      </c>
    </row>
    <row r="735" spans="1:68" ht="26.25">
      <c r="A735" s="121">
        <v>5</v>
      </c>
      <c r="B735" s="122" t="s">
        <v>916</v>
      </c>
      <c r="C735" s="123" t="s">
        <v>917</v>
      </c>
      <c r="D735" s="123">
        <v>5.2</v>
      </c>
      <c r="E735" s="124" t="s">
        <v>952</v>
      </c>
      <c r="F735" s="122"/>
      <c r="G735" s="312" t="s">
        <v>1877</v>
      </c>
      <c r="H735" s="122"/>
      <c r="I735" s="122" t="s">
        <v>1877</v>
      </c>
      <c r="J735" s="149" t="s">
        <v>1897</v>
      </c>
      <c r="K735" s="150" t="s">
        <v>1907</v>
      </c>
      <c r="L735" s="243">
        <v>5105010161.1029997</v>
      </c>
      <c r="M735" s="176" t="s">
        <v>1937</v>
      </c>
      <c r="N735" s="261">
        <f t="shared" si="11"/>
        <v>462622.52</v>
      </c>
      <c r="O735">
        <v>2157010.91</v>
      </c>
      <c r="P735">
        <v>106864.67</v>
      </c>
      <c r="Q735">
        <v>11910.67</v>
      </c>
      <c r="R735">
        <v>215873.04</v>
      </c>
      <c r="S735">
        <v>50176.67</v>
      </c>
      <c r="T735">
        <v>414409.39</v>
      </c>
      <c r="U735">
        <v>288905.03999999998</v>
      </c>
      <c r="V735">
        <v>105588.32</v>
      </c>
      <c r="W735">
        <v>126753.33</v>
      </c>
      <c r="X735">
        <v>255680.71</v>
      </c>
      <c r="Y735">
        <v>21445.93</v>
      </c>
      <c r="Z735">
        <v>29583</v>
      </c>
      <c r="AA735">
        <v>462622.52</v>
      </c>
      <c r="AB735">
        <v>142140.31</v>
      </c>
      <c r="AC735">
        <v>67908.94</v>
      </c>
      <c r="AD735">
        <v>7700.99</v>
      </c>
      <c r="AE735">
        <v>123458.74</v>
      </c>
      <c r="AF735">
        <v>2876.4</v>
      </c>
      <c r="AG735">
        <v>186815.67</v>
      </c>
      <c r="AH735">
        <v>15016</v>
      </c>
      <c r="AI735">
        <v>1340.04</v>
      </c>
      <c r="AJ735">
        <v>7907.82</v>
      </c>
      <c r="AK735">
        <v>8063.6</v>
      </c>
      <c r="AL735">
        <v>27389.439999999999</v>
      </c>
      <c r="AM735">
        <v>149485.10999999999</v>
      </c>
      <c r="AN735">
        <v>98616.53</v>
      </c>
      <c r="AO735">
        <v>674936.67</v>
      </c>
      <c r="AP735">
        <v>84992.44</v>
      </c>
      <c r="AQ735">
        <v>67913.600000000006</v>
      </c>
      <c r="AR735">
        <v>452933</v>
      </c>
      <c r="AS735">
        <v>534403.69999999995</v>
      </c>
      <c r="AT735">
        <v>84148.160000000003</v>
      </c>
      <c r="AU735">
        <v>111100</v>
      </c>
      <c r="AV735">
        <v>15742.34</v>
      </c>
      <c r="AW735">
        <v>1667793.29</v>
      </c>
      <c r="AX735">
        <v>8204.7000000000007</v>
      </c>
      <c r="AY735">
        <v>36455.64</v>
      </c>
      <c r="AZ735">
        <v>276837.39</v>
      </c>
      <c r="BA735">
        <v>81823.42</v>
      </c>
      <c r="BB735">
        <v>14166.55</v>
      </c>
      <c r="BC735">
        <v>204038.04</v>
      </c>
      <c r="BE735">
        <v>96000</v>
      </c>
      <c r="BF735">
        <v>95264.29</v>
      </c>
      <c r="BG735">
        <v>39991.4</v>
      </c>
      <c r="BH735">
        <v>80708.27</v>
      </c>
      <c r="BI735">
        <v>2251857.2000000002</v>
      </c>
      <c r="BJ735">
        <v>305452.5</v>
      </c>
      <c r="BK735">
        <v>68475.08</v>
      </c>
      <c r="BL735">
        <v>55689.02</v>
      </c>
      <c r="BM735">
        <v>186459.02</v>
      </c>
      <c r="BN735">
        <v>36626.639999999999</v>
      </c>
      <c r="BO735">
        <v>118893.33</v>
      </c>
      <c r="BP735">
        <v>194317.3</v>
      </c>
    </row>
    <row r="736" spans="1:68" ht="26.25">
      <c r="A736" s="121">
        <v>5</v>
      </c>
      <c r="B736" s="122" t="s">
        <v>916</v>
      </c>
      <c r="C736" s="123" t="s">
        <v>917</v>
      </c>
      <c r="D736" s="123">
        <v>5.2</v>
      </c>
      <c r="E736" s="124" t="s">
        <v>952</v>
      </c>
      <c r="F736" s="122"/>
      <c r="G736" s="312" t="s">
        <v>1877</v>
      </c>
      <c r="H736" s="122"/>
      <c r="I736" s="122" t="s">
        <v>1877</v>
      </c>
      <c r="J736" s="149" t="s">
        <v>1897</v>
      </c>
      <c r="K736" s="150" t="s">
        <v>1907</v>
      </c>
      <c r="L736" s="243">
        <v>5105010161.1040001</v>
      </c>
      <c r="M736" s="176" t="s">
        <v>1938</v>
      </c>
      <c r="N736" s="261">
        <f t="shared" si="11"/>
        <v>127118.98</v>
      </c>
      <c r="O736">
        <v>696818.84</v>
      </c>
      <c r="P736">
        <v>87588</v>
      </c>
      <c r="Q736">
        <v>45697.25</v>
      </c>
      <c r="R736">
        <v>202185.63</v>
      </c>
      <c r="S736">
        <v>204846.73</v>
      </c>
      <c r="T736">
        <v>106484.28</v>
      </c>
      <c r="U736">
        <v>55208.35</v>
      </c>
      <c r="V736">
        <v>107060.35</v>
      </c>
      <c r="W736">
        <v>31440.799999999999</v>
      </c>
      <c r="X736">
        <v>77189.13</v>
      </c>
      <c r="Y736">
        <v>93806.67</v>
      </c>
      <c r="Z736">
        <v>47724.83</v>
      </c>
      <c r="AA736">
        <v>127118.98</v>
      </c>
      <c r="AB736">
        <v>24436</v>
      </c>
      <c r="AC736">
        <v>32430.28</v>
      </c>
      <c r="AD736">
        <v>23455.13</v>
      </c>
      <c r="AE736">
        <v>4600</v>
      </c>
      <c r="AF736">
        <v>97020</v>
      </c>
      <c r="AG736">
        <v>131075.54</v>
      </c>
      <c r="AH736">
        <v>32889</v>
      </c>
      <c r="AI736">
        <v>573412.67000000004</v>
      </c>
      <c r="AJ736">
        <v>31102.62</v>
      </c>
      <c r="AK736">
        <v>54992.09</v>
      </c>
      <c r="AL736">
        <v>28453.33</v>
      </c>
      <c r="AM736">
        <v>39505.5</v>
      </c>
      <c r="AN736">
        <v>62907.33</v>
      </c>
      <c r="AO736">
        <v>68631.899999999994</v>
      </c>
      <c r="AP736">
        <v>33305.4</v>
      </c>
      <c r="AQ736">
        <v>16476.32</v>
      </c>
      <c r="AR736">
        <v>31585.19</v>
      </c>
      <c r="AS736">
        <v>6671.35</v>
      </c>
      <c r="AT736">
        <v>28875.17</v>
      </c>
      <c r="AU736">
        <v>75788.25</v>
      </c>
      <c r="AV736">
        <v>19496.669999999998</v>
      </c>
      <c r="AW736">
        <v>352634.36</v>
      </c>
      <c r="AX736">
        <v>75374.52</v>
      </c>
      <c r="AY736">
        <v>17570.849999999999</v>
      </c>
      <c r="AZ736">
        <v>22181.32</v>
      </c>
      <c r="BA736">
        <v>53547.6</v>
      </c>
      <c r="BB736">
        <v>39542.28</v>
      </c>
      <c r="BC736">
        <v>5555.69</v>
      </c>
      <c r="BD736">
        <v>6706892.4299999997</v>
      </c>
      <c r="BE736">
        <v>50648.67</v>
      </c>
      <c r="BF736">
        <v>15424.16</v>
      </c>
      <c r="BG736">
        <v>23967.66</v>
      </c>
      <c r="BH736">
        <v>11916.8</v>
      </c>
      <c r="BI736">
        <v>294963.51</v>
      </c>
      <c r="BJ736">
        <v>74571.5</v>
      </c>
      <c r="BK736">
        <v>13570</v>
      </c>
      <c r="BL736">
        <v>158866.66</v>
      </c>
      <c r="BM736">
        <v>23381.33</v>
      </c>
      <c r="BN736">
        <v>66419.460000000006</v>
      </c>
      <c r="BO736">
        <v>87664</v>
      </c>
      <c r="BP736">
        <v>47570.31</v>
      </c>
    </row>
    <row r="737" spans="1:68" ht="26.25">
      <c r="A737" s="121">
        <v>5</v>
      </c>
      <c r="B737" s="122" t="s">
        <v>916</v>
      </c>
      <c r="C737" s="123" t="s">
        <v>917</v>
      </c>
      <c r="D737" s="123">
        <v>5.2</v>
      </c>
      <c r="E737" s="124" t="s">
        <v>952</v>
      </c>
      <c r="F737" s="122"/>
      <c r="G737" s="312" t="s">
        <v>1877</v>
      </c>
      <c r="H737" s="122"/>
      <c r="I737" s="122" t="s">
        <v>1877</v>
      </c>
      <c r="J737" s="149" t="s">
        <v>1897</v>
      </c>
      <c r="K737" s="150" t="s">
        <v>1907</v>
      </c>
      <c r="L737" s="243">
        <v>5105010161.1049995</v>
      </c>
      <c r="M737" s="176" t="s">
        <v>1939</v>
      </c>
      <c r="N737" s="261">
        <f t="shared" si="11"/>
        <v>0</v>
      </c>
      <c r="O737">
        <v>162829.92000000001</v>
      </c>
      <c r="P737">
        <v>54579</v>
      </c>
      <c r="Q737">
        <v>235817.46</v>
      </c>
      <c r="R737">
        <v>18523</v>
      </c>
      <c r="S737">
        <v>142318.56</v>
      </c>
      <c r="T737">
        <v>11759.33</v>
      </c>
      <c r="U737">
        <v>2050.83</v>
      </c>
      <c r="V737">
        <v>29499.96</v>
      </c>
      <c r="X737">
        <v>18531.46</v>
      </c>
      <c r="AC737">
        <v>16240.65</v>
      </c>
      <c r="AE737">
        <v>104322</v>
      </c>
      <c r="AF737">
        <v>9237.91</v>
      </c>
      <c r="AG737">
        <v>1099.5</v>
      </c>
      <c r="AI737">
        <v>221241.26</v>
      </c>
      <c r="AJ737">
        <v>114788.65</v>
      </c>
      <c r="AK737">
        <v>54873.64</v>
      </c>
      <c r="AM737">
        <v>35458.660000000003</v>
      </c>
      <c r="AN737">
        <v>16543.8</v>
      </c>
      <c r="AO737">
        <v>105520</v>
      </c>
      <c r="AP737">
        <v>123118</v>
      </c>
      <c r="AQ737">
        <v>61679.67</v>
      </c>
      <c r="AR737">
        <v>42449.71</v>
      </c>
      <c r="AS737">
        <v>2165.67</v>
      </c>
      <c r="AT737">
        <v>6875</v>
      </c>
      <c r="AU737">
        <v>118735.33</v>
      </c>
      <c r="AV737">
        <v>3845.42</v>
      </c>
      <c r="AW737">
        <v>100946.21</v>
      </c>
      <c r="AX737">
        <v>11834.87</v>
      </c>
      <c r="AY737">
        <v>41599.75</v>
      </c>
      <c r="BA737">
        <v>26219.47</v>
      </c>
      <c r="BB737">
        <v>92992.85</v>
      </c>
      <c r="BC737">
        <v>9403.4699999999993</v>
      </c>
      <c r="BE737">
        <v>17000</v>
      </c>
      <c r="BF737">
        <v>221.9</v>
      </c>
      <c r="BI737">
        <v>75873.95</v>
      </c>
      <c r="BJ737">
        <v>23338.67</v>
      </c>
      <c r="BK737">
        <v>4610</v>
      </c>
      <c r="BL737">
        <v>52987.58</v>
      </c>
      <c r="BM737">
        <v>58840.4</v>
      </c>
      <c r="BN737">
        <v>37500</v>
      </c>
      <c r="BO737">
        <v>42132</v>
      </c>
      <c r="BP737">
        <v>45622.6</v>
      </c>
    </row>
    <row r="738" spans="1:68" ht="26.25">
      <c r="A738" s="121">
        <v>5</v>
      </c>
      <c r="B738" s="122" t="s">
        <v>916</v>
      </c>
      <c r="C738" s="123" t="s">
        <v>917</v>
      </c>
      <c r="D738" s="123">
        <v>5.2</v>
      </c>
      <c r="E738" s="124" t="s">
        <v>952</v>
      </c>
      <c r="F738" s="122"/>
      <c r="G738" s="312" t="s">
        <v>1877</v>
      </c>
      <c r="H738" s="122"/>
      <c r="I738" s="122" t="s">
        <v>1877</v>
      </c>
      <c r="J738" s="149" t="s">
        <v>1897</v>
      </c>
      <c r="K738" s="150" t="s">
        <v>1907</v>
      </c>
      <c r="L738" s="243">
        <v>5105010161.1059999</v>
      </c>
      <c r="M738" s="176" t="s">
        <v>1940</v>
      </c>
      <c r="N738" s="261">
        <f t="shared" si="11"/>
        <v>0</v>
      </c>
      <c r="Q738">
        <v>35384.42</v>
      </c>
      <c r="S738">
        <v>35876</v>
      </c>
      <c r="T738">
        <v>4174.16</v>
      </c>
      <c r="U738">
        <v>2566.64</v>
      </c>
      <c r="V738">
        <v>58304.04</v>
      </c>
      <c r="AE738">
        <v>78679</v>
      </c>
      <c r="AG738">
        <v>1689.8</v>
      </c>
      <c r="AK738">
        <v>5500.13</v>
      </c>
      <c r="AM738">
        <v>9000</v>
      </c>
      <c r="AO738">
        <v>600</v>
      </c>
      <c r="AU738">
        <v>2604.17</v>
      </c>
      <c r="AV738">
        <v>2820</v>
      </c>
      <c r="AX738">
        <v>1084.5</v>
      </c>
      <c r="BG738">
        <v>2991.18</v>
      </c>
      <c r="BI738">
        <v>3793.33</v>
      </c>
      <c r="BO738">
        <v>88.17</v>
      </c>
    </row>
    <row r="739" spans="1:68" ht="26.25">
      <c r="A739" s="121">
        <v>5</v>
      </c>
      <c r="B739" s="122" t="s">
        <v>916</v>
      </c>
      <c r="C739" s="123" t="s">
        <v>917</v>
      </c>
      <c r="D739" s="123">
        <v>5.2</v>
      </c>
      <c r="E739" s="124" t="s">
        <v>952</v>
      </c>
      <c r="F739" s="122"/>
      <c r="G739" s="312" t="s">
        <v>1877</v>
      </c>
      <c r="H739" s="122"/>
      <c r="I739" s="122" t="s">
        <v>1877</v>
      </c>
      <c r="J739" s="149" t="s">
        <v>1897</v>
      </c>
      <c r="K739" s="150" t="s">
        <v>1907</v>
      </c>
      <c r="L739" s="243">
        <v>5105010161.1070004</v>
      </c>
      <c r="M739" s="176" t="s">
        <v>1941</v>
      </c>
      <c r="N739" s="261">
        <f t="shared" si="11"/>
        <v>11596745.84</v>
      </c>
      <c r="O739">
        <v>48558849.469999999</v>
      </c>
      <c r="P739">
        <v>1492218.78</v>
      </c>
      <c r="Q739">
        <v>4017148.91</v>
      </c>
      <c r="R739">
        <v>6586579.8899999997</v>
      </c>
      <c r="S739">
        <v>9552202.5700000003</v>
      </c>
      <c r="T739">
        <v>8213338.8899999997</v>
      </c>
      <c r="U739">
        <v>3253546.18</v>
      </c>
      <c r="V739">
        <v>3078196.12</v>
      </c>
      <c r="W739">
        <v>3223060.67</v>
      </c>
      <c r="X739">
        <v>1599092.03</v>
      </c>
      <c r="Y739">
        <v>2250761.4700000002</v>
      </c>
      <c r="Z739">
        <v>2824810.33</v>
      </c>
      <c r="AA739">
        <v>11596745.84</v>
      </c>
      <c r="AB739">
        <v>1902803.48</v>
      </c>
      <c r="AC739">
        <v>1264786.3500000001</v>
      </c>
      <c r="AD739">
        <v>1222114.72</v>
      </c>
      <c r="AF739">
        <v>2408563.48</v>
      </c>
      <c r="AG739">
        <v>1682056.84</v>
      </c>
      <c r="AH739">
        <v>454799</v>
      </c>
      <c r="AI739">
        <v>53754531.759999998</v>
      </c>
      <c r="AJ739">
        <v>1464439.91</v>
      </c>
      <c r="AK739">
        <v>3761206.68</v>
      </c>
      <c r="AL739">
        <v>2226183.56</v>
      </c>
      <c r="AM739">
        <v>5473915.2199999997</v>
      </c>
      <c r="AN739">
        <v>1890051.23</v>
      </c>
      <c r="AO739">
        <v>3062458.53</v>
      </c>
      <c r="AP739">
        <v>2647886.83</v>
      </c>
      <c r="AQ739">
        <v>3178218.35</v>
      </c>
      <c r="AR739">
        <v>1668344.44</v>
      </c>
      <c r="AS739">
        <v>8102928.1799999997</v>
      </c>
      <c r="AT739">
        <v>3247263.59</v>
      </c>
      <c r="AU739">
        <v>1990931</v>
      </c>
      <c r="AV739">
        <v>1393046.92</v>
      </c>
      <c r="AW739">
        <v>31218705.32</v>
      </c>
      <c r="AX739">
        <v>1964790.61</v>
      </c>
      <c r="AY739">
        <v>1773668.67</v>
      </c>
      <c r="AZ739">
        <v>3877609.53</v>
      </c>
      <c r="BA739">
        <v>1042045.85</v>
      </c>
      <c r="BB739">
        <v>2158629.33</v>
      </c>
      <c r="BC739">
        <v>1748690.84</v>
      </c>
      <c r="BE739">
        <v>1243693.28</v>
      </c>
      <c r="BF739">
        <v>906637.57</v>
      </c>
      <c r="BG739">
        <v>872440.23</v>
      </c>
      <c r="BH739">
        <v>625308.21</v>
      </c>
      <c r="BI739">
        <v>17625441.670000002</v>
      </c>
      <c r="BJ739">
        <v>2615066.6</v>
      </c>
      <c r="BK739">
        <v>1152882.76</v>
      </c>
      <c r="BL739">
        <v>3761809.42</v>
      </c>
      <c r="BM739">
        <v>585344</v>
      </c>
      <c r="BN739">
        <v>2616568.44</v>
      </c>
      <c r="BO739">
        <v>2920877.62</v>
      </c>
      <c r="BP739">
        <v>1192543.6000000001</v>
      </c>
    </row>
    <row r="740" spans="1:68" ht="26.25">
      <c r="A740" s="121">
        <v>5</v>
      </c>
      <c r="B740" s="122" t="s">
        <v>916</v>
      </c>
      <c r="C740" s="123" t="s">
        <v>917</v>
      </c>
      <c r="D740" s="123">
        <v>5.2</v>
      </c>
      <c r="E740" s="124" t="s">
        <v>952</v>
      </c>
      <c r="F740" s="122"/>
      <c r="G740" s="312" t="s">
        <v>1877</v>
      </c>
      <c r="H740" s="122"/>
      <c r="I740" s="122" t="s">
        <v>1877</v>
      </c>
      <c r="J740" s="149" t="s">
        <v>1897</v>
      </c>
      <c r="K740" s="150" t="s">
        <v>1907</v>
      </c>
      <c r="L740" s="243">
        <v>5105010161.1079998</v>
      </c>
      <c r="M740" s="176" t="s">
        <v>1942</v>
      </c>
      <c r="N740" s="261">
        <f t="shared" si="11"/>
        <v>25638.5</v>
      </c>
      <c r="O740">
        <v>2282786.15</v>
      </c>
      <c r="P740">
        <v>153610.10999999999</v>
      </c>
      <c r="Q740">
        <v>363746.66</v>
      </c>
      <c r="R740">
        <v>257773.13</v>
      </c>
      <c r="S740">
        <v>789932.24</v>
      </c>
      <c r="T740">
        <v>207505.77</v>
      </c>
      <c r="U740">
        <v>429288.92</v>
      </c>
      <c r="V740">
        <v>251438.16</v>
      </c>
      <c r="W740">
        <v>29219.67</v>
      </c>
      <c r="X740">
        <v>390265.14</v>
      </c>
      <c r="Y740">
        <v>252411.57</v>
      </c>
      <c r="Z740">
        <v>474488.88</v>
      </c>
      <c r="AA740">
        <v>25638.5</v>
      </c>
      <c r="AB740">
        <v>168841.25</v>
      </c>
      <c r="AC740">
        <v>23659.51</v>
      </c>
      <c r="AD740">
        <v>173943.95</v>
      </c>
      <c r="AE740">
        <v>1933157.54</v>
      </c>
      <c r="AF740">
        <v>106419.41</v>
      </c>
      <c r="AG740">
        <v>74607.73</v>
      </c>
      <c r="AH740">
        <v>208331</v>
      </c>
      <c r="AI740">
        <v>2359523.61</v>
      </c>
      <c r="AJ740">
        <v>198249.23</v>
      </c>
      <c r="AK740">
        <v>428561.44</v>
      </c>
      <c r="AL740">
        <v>294428.21000000002</v>
      </c>
      <c r="AM740">
        <v>356670.77</v>
      </c>
      <c r="AN740">
        <v>201111.59</v>
      </c>
      <c r="AO740">
        <v>1267936.4099999999</v>
      </c>
      <c r="AP740">
        <v>185883.78</v>
      </c>
      <c r="AQ740">
        <v>256335.23</v>
      </c>
      <c r="AR740">
        <v>159186.88</v>
      </c>
      <c r="AS740">
        <v>490835.72</v>
      </c>
      <c r="AT740">
        <v>193292.17</v>
      </c>
      <c r="AU740">
        <v>352019.27</v>
      </c>
      <c r="AV740">
        <v>450347.2</v>
      </c>
      <c r="AW740">
        <v>1507618.53</v>
      </c>
      <c r="AX740">
        <v>276999.25</v>
      </c>
      <c r="AY740">
        <v>95257.01</v>
      </c>
      <c r="AZ740">
        <v>324262.90000000002</v>
      </c>
      <c r="BA740">
        <v>292608.56</v>
      </c>
      <c r="BB740">
        <v>458564.13</v>
      </c>
      <c r="BC740">
        <v>144044.67000000001</v>
      </c>
      <c r="BD740">
        <v>938525.72</v>
      </c>
      <c r="BE740">
        <v>293949.44</v>
      </c>
      <c r="BF740">
        <v>222447.75</v>
      </c>
      <c r="BG740">
        <v>189875.20000000001</v>
      </c>
      <c r="BH740">
        <v>57652.59</v>
      </c>
      <c r="BI740">
        <v>496163.66</v>
      </c>
      <c r="BJ740">
        <v>477217.45</v>
      </c>
      <c r="BK740">
        <v>123628.72</v>
      </c>
      <c r="BL740">
        <v>354473.22</v>
      </c>
      <c r="BM740">
        <v>90939.65</v>
      </c>
      <c r="BN740">
        <v>215536.06</v>
      </c>
      <c r="BO740">
        <v>324671.67</v>
      </c>
      <c r="BP740">
        <v>164681.32999999999</v>
      </c>
    </row>
    <row r="741" spans="1:68" ht="26.25">
      <c r="A741" s="121">
        <v>5</v>
      </c>
      <c r="B741" s="122" t="s">
        <v>916</v>
      </c>
      <c r="C741" s="123" t="s">
        <v>917</v>
      </c>
      <c r="D741" s="123">
        <v>5.2</v>
      </c>
      <c r="E741" s="124" t="s">
        <v>952</v>
      </c>
      <c r="F741" s="122"/>
      <c r="G741" s="312" t="s">
        <v>1877</v>
      </c>
      <c r="H741" s="122"/>
      <c r="I741" s="122" t="s">
        <v>1877</v>
      </c>
      <c r="J741" s="149" t="s">
        <v>1897</v>
      </c>
      <c r="K741" s="150" t="s">
        <v>1907</v>
      </c>
      <c r="L741" s="243">
        <v>5105010161.1090002</v>
      </c>
      <c r="M741" s="176" t="s">
        <v>1943</v>
      </c>
      <c r="N741" s="261">
        <f t="shared" si="11"/>
        <v>9760.11</v>
      </c>
      <c r="O741">
        <v>408530.94</v>
      </c>
      <c r="P741">
        <v>91766.17</v>
      </c>
      <c r="Q741">
        <v>793534.44</v>
      </c>
      <c r="R741">
        <v>418732.79</v>
      </c>
      <c r="S741">
        <v>610222.17000000004</v>
      </c>
      <c r="T741">
        <v>254713.03</v>
      </c>
      <c r="U741">
        <v>215818.31</v>
      </c>
      <c r="V741">
        <v>166291.42000000001</v>
      </c>
      <c r="W741">
        <v>9605.83</v>
      </c>
      <c r="X741">
        <v>301568.64000000001</v>
      </c>
      <c r="Y741">
        <v>202958.73</v>
      </c>
      <c r="Z741">
        <v>184128.39</v>
      </c>
      <c r="AA741">
        <v>9760.11</v>
      </c>
      <c r="AB741">
        <v>38087.4</v>
      </c>
      <c r="AC741">
        <v>17883.66</v>
      </c>
      <c r="AD741">
        <v>9295.2900000000009</v>
      </c>
      <c r="AE741">
        <v>3757250.74</v>
      </c>
      <c r="AF741">
        <v>29681.9</v>
      </c>
      <c r="AG741">
        <v>136964.15</v>
      </c>
      <c r="AH741">
        <v>9142</v>
      </c>
      <c r="AI741">
        <v>348479.85</v>
      </c>
      <c r="AJ741">
        <v>10379.89</v>
      </c>
      <c r="AK741">
        <v>219555.99</v>
      </c>
      <c r="AL741">
        <v>25821.4</v>
      </c>
      <c r="AM741">
        <v>103859.8</v>
      </c>
      <c r="AN741">
        <v>29565.84</v>
      </c>
      <c r="AO741">
        <v>373907.53</v>
      </c>
      <c r="AP741">
        <v>18335.78</v>
      </c>
      <c r="AQ741">
        <v>107600.55</v>
      </c>
      <c r="AR741">
        <v>234647.02</v>
      </c>
      <c r="AS741">
        <v>469245.71</v>
      </c>
      <c r="AT741">
        <v>82129.62</v>
      </c>
      <c r="AU741">
        <v>170350.83</v>
      </c>
      <c r="AV741">
        <v>80089.39</v>
      </c>
      <c r="AW741">
        <v>1785808.09</v>
      </c>
      <c r="AX741">
        <v>277804.53000000003</v>
      </c>
      <c r="AY741">
        <v>347818.52</v>
      </c>
      <c r="AZ741">
        <v>261526.66</v>
      </c>
      <c r="BA741">
        <v>67670.91</v>
      </c>
      <c r="BB741">
        <v>295293.89</v>
      </c>
      <c r="BC741">
        <v>52705.15</v>
      </c>
      <c r="BD741">
        <v>285384.17</v>
      </c>
      <c r="BE741">
        <v>55201.78</v>
      </c>
      <c r="BF741">
        <v>15282.88</v>
      </c>
      <c r="BG741">
        <v>33264.75</v>
      </c>
      <c r="BI741">
        <v>181954.78</v>
      </c>
      <c r="BJ741">
        <v>383637.33</v>
      </c>
      <c r="BK741">
        <v>70750</v>
      </c>
      <c r="BL741">
        <v>219108.12</v>
      </c>
      <c r="BM741">
        <v>21328.720000000001</v>
      </c>
      <c r="BN741">
        <v>134313.84</v>
      </c>
      <c r="BO741">
        <v>83709.23</v>
      </c>
      <c r="BP741">
        <v>20637.66</v>
      </c>
    </row>
    <row r="742" spans="1:68" ht="26.25">
      <c r="A742" s="121">
        <v>5</v>
      </c>
      <c r="B742" s="122" t="s">
        <v>916</v>
      </c>
      <c r="C742" s="123" t="s">
        <v>917</v>
      </c>
      <c r="D742" s="123">
        <v>5.2</v>
      </c>
      <c r="E742" s="124" t="s">
        <v>952</v>
      </c>
      <c r="F742" s="122"/>
      <c r="G742" s="312" t="s">
        <v>1877</v>
      </c>
      <c r="H742" s="122"/>
      <c r="I742" s="122" t="s">
        <v>1877</v>
      </c>
      <c r="J742" s="149" t="s">
        <v>1897</v>
      </c>
      <c r="K742" s="150" t="s">
        <v>1907</v>
      </c>
      <c r="L742" s="243">
        <v>5105010161.1099997</v>
      </c>
      <c r="M742" s="176" t="s">
        <v>1944</v>
      </c>
      <c r="N742" s="261">
        <f t="shared" si="11"/>
        <v>0</v>
      </c>
      <c r="P742">
        <v>3500</v>
      </c>
      <c r="R742">
        <v>172038.39999999999</v>
      </c>
      <c r="S742">
        <v>49497.51</v>
      </c>
      <c r="T742">
        <v>114364.27</v>
      </c>
      <c r="U742">
        <v>22050</v>
      </c>
      <c r="V742">
        <v>1999.92</v>
      </c>
      <c r="W742">
        <v>6387.5</v>
      </c>
      <c r="AB742">
        <v>23784.14</v>
      </c>
      <c r="AC742">
        <v>11649.64</v>
      </c>
      <c r="AD742">
        <v>14187.6</v>
      </c>
      <c r="AF742">
        <v>55219.45</v>
      </c>
      <c r="AH742">
        <v>14916</v>
      </c>
      <c r="AI742">
        <v>157070.79999999999</v>
      </c>
      <c r="AJ742">
        <v>11443</v>
      </c>
      <c r="AK742">
        <v>7377</v>
      </c>
      <c r="AN742">
        <v>7500</v>
      </c>
      <c r="AO742">
        <v>9614.1</v>
      </c>
      <c r="AP742">
        <v>10582.33</v>
      </c>
      <c r="AR742">
        <v>3625.67</v>
      </c>
      <c r="AT742">
        <v>6241.67</v>
      </c>
      <c r="AW742">
        <v>428559.13</v>
      </c>
      <c r="AY742">
        <v>8503.34</v>
      </c>
      <c r="BA742">
        <v>8247.5</v>
      </c>
      <c r="BC742">
        <v>28490.25</v>
      </c>
      <c r="BD742">
        <v>47771.57</v>
      </c>
      <c r="BG742">
        <v>12295.61</v>
      </c>
      <c r="BI742">
        <v>26158</v>
      </c>
      <c r="BK742">
        <v>48556.3</v>
      </c>
      <c r="BL742">
        <v>28913.39</v>
      </c>
      <c r="BM742">
        <v>535</v>
      </c>
      <c r="BO742">
        <v>49802.67</v>
      </c>
      <c r="BP742">
        <v>5651.74</v>
      </c>
    </row>
    <row r="743" spans="1:68" ht="26.25">
      <c r="A743" s="121">
        <v>5</v>
      </c>
      <c r="B743" s="122" t="s">
        <v>916</v>
      </c>
      <c r="C743" s="123" t="s">
        <v>917</v>
      </c>
      <c r="D743" s="123">
        <v>5.2</v>
      </c>
      <c r="E743" s="124" t="s">
        <v>952</v>
      </c>
      <c r="F743" s="122"/>
      <c r="G743" s="312" t="s">
        <v>1877</v>
      </c>
      <c r="H743" s="122"/>
      <c r="I743" s="122" t="s">
        <v>1877</v>
      </c>
      <c r="J743" s="149" t="s">
        <v>1897</v>
      </c>
      <c r="K743" s="150" t="s">
        <v>1922</v>
      </c>
      <c r="L743" s="243">
        <v>5105010164.1009998</v>
      </c>
      <c r="M743" s="176" t="s">
        <v>1945</v>
      </c>
      <c r="N743" s="261">
        <f t="shared" si="11"/>
        <v>135334.35999999999</v>
      </c>
      <c r="Q743">
        <v>66333.34</v>
      </c>
      <c r="U743">
        <v>44223.360000000001</v>
      </c>
      <c r="X743">
        <v>66333.36</v>
      </c>
      <c r="Z743">
        <v>5527.77</v>
      </c>
      <c r="AA743">
        <v>135334.35999999999</v>
      </c>
      <c r="AG743">
        <v>69182.42</v>
      </c>
      <c r="AH743">
        <v>32400</v>
      </c>
      <c r="AK743">
        <v>15299.8</v>
      </c>
      <c r="AL743">
        <v>75849</v>
      </c>
      <c r="AN743">
        <v>60273.33</v>
      </c>
      <c r="AO743">
        <v>27106.66</v>
      </c>
      <c r="AR743">
        <v>31666.67</v>
      </c>
      <c r="AX743">
        <v>114991.7</v>
      </c>
      <c r="BE743">
        <v>33166.69</v>
      </c>
      <c r="BJ743">
        <v>10000</v>
      </c>
      <c r="BO743">
        <v>49600</v>
      </c>
      <c r="BP743">
        <v>2165.67</v>
      </c>
    </row>
    <row r="744" spans="1:68" ht="26.25">
      <c r="A744" s="121">
        <v>5</v>
      </c>
      <c r="B744" s="122" t="s">
        <v>916</v>
      </c>
      <c r="C744" s="123" t="s">
        <v>917</v>
      </c>
      <c r="D744" s="123">
        <v>5.2</v>
      </c>
      <c r="E744" s="124" t="s">
        <v>952</v>
      </c>
      <c r="F744" s="122"/>
      <c r="G744" s="312" t="s">
        <v>1877</v>
      </c>
      <c r="H744" s="122"/>
      <c r="I744" s="122" t="s">
        <v>1877</v>
      </c>
      <c r="J744" s="149" t="s">
        <v>1897</v>
      </c>
      <c r="K744" s="150" t="s">
        <v>1922</v>
      </c>
      <c r="L744" s="243">
        <v>5105010164.1029997</v>
      </c>
      <c r="M744" s="176" t="s">
        <v>1946</v>
      </c>
      <c r="N744" s="261">
        <f t="shared" si="11"/>
        <v>0</v>
      </c>
      <c r="P744">
        <v>44758.33</v>
      </c>
      <c r="Y744">
        <v>23216.67</v>
      </c>
    </row>
    <row r="745" spans="1:68" ht="26.25">
      <c r="A745" s="121">
        <v>5</v>
      </c>
      <c r="B745" s="122" t="s">
        <v>916</v>
      </c>
      <c r="C745" s="123" t="s">
        <v>917</v>
      </c>
      <c r="D745" s="123">
        <v>5.2</v>
      </c>
      <c r="E745" s="124" t="s">
        <v>952</v>
      </c>
      <c r="F745" s="122"/>
      <c r="G745" s="312" t="s">
        <v>1877</v>
      </c>
      <c r="H745" s="122"/>
      <c r="I745" s="122" t="s">
        <v>1877</v>
      </c>
      <c r="J745" s="149" t="s">
        <v>1897</v>
      </c>
      <c r="K745" s="150" t="s">
        <v>1879</v>
      </c>
      <c r="L745" s="243">
        <v>5105010194.1009998</v>
      </c>
      <c r="M745" s="176" t="s">
        <v>1947</v>
      </c>
      <c r="N745" s="261">
        <f t="shared" si="11"/>
        <v>9910825</v>
      </c>
      <c r="AA745">
        <v>9910825</v>
      </c>
    </row>
    <row r="746" spans="1:68" ht="26.25">
      <c r="A746" s="121">
        <v>5</v>
      </c>
      <c r="B746" s="122" t="s">
        <v>916</v>
      </c>
      <c r="C746" s="123" t="s">
        <v>917</v>
      </c>
      <c r="D746" s="123">
        <v>5.2</v>
      </c>
      <c r="E746" s="124" t="s">
        <v>952</v>
      </c>
      <c r="F746" s="122"/>
      <c r="G746" s="312" t="s">
        <v>1877</v>
      </c>
      <c r="H746" s="122"/>
      <c r="I746" s="122" t="s">
        <v>1877</v>
      </c>
      <c r="J746" s="149" t="s">
        <v>1897</v>
      </c>
      <c r="K746" s="150" t="s">
        <v>1907</v>
      </c>
      <c r="L746" s="243">
        <v>5105010195.1009998</v>
      </c>
      <c r="M746" s="176" t="s">
        <v>1948</v>
      </c>
      <c r="N746" s="261">
        <f t="shared" si="11"/>
        <v>0</v>
      </c>
    </row>
    <row r="747" spans="1:68" ht="26.25">
      <c r="A747" s="121">
        <v>5</v>
      </c>
      <c r="B747" s="122" t="s">
        <v>916</v>
      </c>
      <c r="C747" s="123" t="s">
        <v>917</v>
      </c>
      <c r="D747" s="123">
        <v>5.0999999999999996</v>
      </c>
      <c r="E747" s="124" t="s">
        <v>952</v>
      </c>
      <c r="F747" s="122"/>
      <c r="G747" s="312" t="s">
        <v>1687</v>
      </c>
      <c r="H747" s="122"/>
      <c r="I747" s="122" t="s">
        <v>1687</v>
      </c>
      <c r="J747" s="149"/>
      <c r="K747" s="150" t="s">
        <v>1688</v>
      </c>
      <c r="L747" s="244">
        <v>5107010113.1009998</v>
      </c>
      <c r="M747" s="133" t="s">
        <v>1949</v>
      </c>
      <c r="N747" s="261">
        <f t="shared" si="11"/>
        <v>471000</v>
      </c>
      <c r="O747">
        <v>30583375</v>
      </c>
      <c r="P747">
        <v>45000</v>
      </c>
      <c r="S747">
        <v>2057250</v>
      </c>
      <c r="V747">
        <v>627250</v>
      </c>
      <c r="X747">
        <v>306000</v>
      </c>
      <c r="Y747">
        <v>348000</v>
      </c>
      <c r="Z747">
        <v>0</v>
      </c>
      <c r="AA747">
        <v>471000</v>
      </c>
      <c r="AG747">
        <v>154437.5</v>
      </c>
      <c r="AH747">
        <v>7375</v>
      </c>
      <c r="AI747">
        <v>5503750</v>
      </c>
      <c r="AJ747">
        <v>1374125</v>
      </c>
      <c r="AK747">
        <v>3509562.5</v>
      </c>
      <c r="AL747">
        <v>2899482</v>
      </c>
      <c r="AM747">
        <v>2895500</v>
      </c>
      <c r="AN747">
        <v>37875</v>
      </c>
      <c r="AO747">
        <v>5689062.5</v>
      </c>
      <c r="AP747">
        <v>4194937.5</v>
      </c>
      <c r="AQ747">
        <v>6338625</v>
      </c>
      <c r="AS747">
        <v>6113375</v>
      </c>
      <c r="AT747">
        <v>1775375</v>
      </c>
      <c r="AU747">
        <v>840125</v>
      </c>
      <c r="AV747">
        <v>880875</v>
      </c>
      <c r="AW747">
        <v>7572794.4000000004</v>
      </c>
      <c r="AY747">
        <v>392500</v>
      </c>
      <c r="AZ747">
        <v>1036075</v>
      </c>
      <c r="BB747">
        <v>897561.7</v>
      </c>
      <c r="BD747">
        <v>2794000</v>
      </c>
      <c r="BE747">
        <v>3895812.5</v>
      </c>
      <c r="BF747">
        <v>2065977.5</v>
      </c>
      <c r="BG747">
        <v>2592312.5</v>
      </c>
      <c r="BH747">
        <v>1209686</v>
      </c>
      <c r="BI747">
        <v>3014855</v>
      </c>
      <c r="BK747">
        <v>3144875</v>
      </c>
      <c r="BM747">
        <v>1061125</v>
      </c>
      <c r="BO747">
        <v>394375</v>
      </c>
      <c r="BP747">
        <v>130000</v>
      </c>
    </row>
    <row r="748" spans="1:68" ht="26.25">
      <c r="A748" s="121">
        <v>5</v>
      </c>
      <c r="B748" s="122" t="s">
        <v>916</v>
      </c>
      <c r="C748" s="123" t="s">
        <v>917</v>
      </c>
      <c r="D748" s="123">
        <v>5.0999999999999996</v>
      </c>
      <c r="E748" s="124" t="s">
        <v>952</v>
      </c>
      <c r="F748" s="122" t="s">
        <v>1697</v>
      </c>
      <c r="G748" s="312" t="s">
        <v>1858</v>
      </c>
      <c r="H748" s="122"/>
      <c r="I748" s="122" t="s">
        <v>1858</v>
      </c>
      <c r="J748" s="149" t="s">
        <v>1859</v>
      </c>
      <c r="K748" s="150" t="s">
        <v>1860</v>
      </c>
      <c r="L748" s="243">
        <v>5107010199.1009998</v>
      </c>
      <c r="M748" s="176" t="s">
        <v>1950</v>
      </c>
      <c r="N748" s="261">
        <f t="shared" si="11"/>
        <v>0</v>
      </c>
      <c r="AF748">
        <v>2481176</v>
      </c>
      <c r="AQ748">
        <v>260000</v>
      </c>
      <c r="AW748">
        <v>6621269.5999999996</v>
      </c>
      <c r="BC748">
        <v>834874.16</v>
      </c>
      <c r="BD748">
        <v>4524618.24</v>
      </c>
    </row>
    <row r="749" spans="1:68" ht="26.25">
      <c r="A749" s="121">
        <v>5</v>
      </c>
      <c r="B749" s="122" t="s">
        <v>916</v>
      </c>
      <c r="C749" s="123" t="s">
        <v>917</v>
      </c>
      <c r="D749" s="123">
        <v>5.0999999999999996</v>
      </c>
      <c r="E749" s="124" t="s">
        <v>952</v>
      </c>
      <c r="F749" s="122" t="s">
        <v>1697</v>
      </c>
      <c r="G749" s="312" t="s">
        <v>1858</v>
      </c>
      <c r="H749" s="122"/>
      <c r="I749" s="122" t="s">
        <v>1858</v>
      </c>
      <c r="J749" s="149" t="s">
        <v>1859</v>
      </c>
      <c r="K749" s="150" t="s">
        <v>1860</v>
      </c>
      <c r="L749" s="243">
        <v>5107020199.1009998</v>
      </c>
      <c r="M749" s="176" t="s">
        <v>1951</v>
      </c>
      <c r="N749" s="261">
        <f t="shared" si="11"/>
        <v>0</v>
      </c>
    </row>
    <row r="750" spans="1:68" ht="26.25">
      <c r="A750" s="121">
        <v>5</v>
      </c>
      <c r="B750" s="122" t="s">
        <v>916</v>
      </c>
      <c r="C750" s="123" t="s">
        <v>917</v>
      </c>
      <c r="D750" s="123">
        <v>5.2</v>
      </c>
      <c r="E750" s="124" t="s">
        <v>952</v>
      </c>
      <c r="F750" s="122" t="s">
        <v>1697</v>
      </c>
      <c r="G750" s="312" t="s">
        <v>1952</v>
      </c>
      <c r="H750" s="122"/>
      <c r="I750" s="122" t="s">
        <v>1952</v>
      </c>
      <c r="J750" s="149"/>
      <c r="K750" s="150">
        <v>53051</v>
      </c>
      <c r="L750" s="243">
        <v>5107030101.1009998</v>
      </c>
      <c r="M750" s="176" t="s">
        <v>1953</v>
      </c>
      <c r="N750" s="261">
        <f t="shared" si="11"/>
        <v>0</v>
      </c>
      <c r="AW750">
        <v>15435000</v>
      </c>
    </row>
    <row r="751" spans="1:68" ht="26.25">
      <c r="A751" s="121">
        <v>5</v>
      </c>
      <c r="B751" s="122" t="s">
        <v>916</v>
      </c>
      <c r="C751" s="123" t="s">
        <v>917</v>
      </c>
      <c r="D751" s="123">
        <v>5.0999999999999996</v>
      </c>
      <c r="E751" s="124" t="s">
        <v>952</v>
      </c>
      <c r="F751" s="122"/>
      <c r="G751" s="312" t="s">
        <v>1954</v>
      </c>
      <c r="H751" s="122"/>
      <c r="I751" s="122" t="s">
        <v>1954</v>
      </c>
      <c r="J751" s="149"/>
      <c r="K751" s="150" t="s">
        <v>1955</v>
      </c>
      <c r="L751" s="243">
        <v>5108010101.1020002</v>
      </c>
      <c r="M751" s="176" t="s">
        <v>1956</v>
      </c>
      <c r="N751" s="261">
        <f t="shared" si="11"/>
        <v>355513.73</v>
      </c>
      <c r="O751">
        <v>993410</v>
      </c>
      <c r="AA751">
        <v>355513.73</v>
      </c>
    </row>
    <row r="752" spans="1:68" ht="26.25">
      <c r="A752" s="121">
        <v>5</v>
      </c>
      <c r="B752" s="122" t="s">
        <v>916</v>
      </c>
      <c r="C752" s="123" t="s">
        <v>917</v>
      </c>
      <c r="D752" s="123">
        <v>5.0999999999999996</v>
      </c>
      <c r="E752" s="124" t="s">
        <v>952</v>
      </c>
      <c r="F752" s="122"/>
      <c r="G752" s="312" t="s">
        <v>1954</v>
      </c>
      <c r="H752" s="122"/>
      <c r="I752" s="122" t="s">
        <v>1954</v>
      </c>
      <c r="J752" s="149"/>
      <c r="K752" s="150" t="s">
        <v>1955</v>
      </c>
      <c r="L752" s="243">
        <v>5108010101.1040001</v>
      </c>
      <c r="M752" s="176" t="s">
        <v>1957</v>
      </c>
      <c r="N752" s="261">
        <f t="shared" si="11"/>
        <v>0</v>
      </c>
    </row>
    <row r="753" spans="1:68" ht="26.25">
      <c r="A753" s="121">
        <v>5</v>
      </c>
      <c r="B753" s="122" t="s">
        <v>916</v>
      </c>
      <c r="C753" s="123" t="s">
        <v>917</v>
      </c>
      <c r="D753" s="123">
        <v>5.0999999999999996</v>
      </c>
      <c r="E753" s="124" t="s">
        <v>952</v>
      </c>
      <c r="F753" s="122"/>
      <c r="G753" s="312" t="s">
        <v>1954</v>
      </c>
      <c r="H753" s="122"/>
      <c r="I753" s="122" t="s">
        <v>1954</v>
      </c>
      <c r="J753" s="149"/>
      <c r="K753" s="150" t="s">
        <v>1955</v>
      </c>
      <c r="L753" s="243">
        <v>5108010101.1049995</v>
      </c>
      <c r="M753" s="176" t="s">
        <v>1958</v>
      </c>
      <c r="N753" s="261">
        <f t="shared" si="11"/>
        <v>0</v>
      </c>
    </row>
    <row r="754" spans="1:68" ht="26.25">
      <c r="A754" s="121">
        <v>5</v>
      </c>
      <c r="B754" s="122" t="s">
        <v>916</v>
      </c>
      <c r="C754" s="123" t="s">
        <v>917</v>
      </c>
      <c r="D754" s="123">
        <v>5.0999999999999996</v>
      </c>
      <c r="E754" s="124" t="s">
        <v>952</v>
      </c>
      <c r="F754" s="122" t="s">
        <v>1044</v>
      </c>
      <c r="G754" s="312" t="s">
        <v>1954</v>
      </c>
      <c r="H754" s="122"/>
      <c r="I754" s="122" t="s">
        <v>1954</v>
      </c>
      <c r="J754" s="149"/>
      <c r="K754" s="150" t="s">
        <v>1955</v>
      </c>
      <c r="L754" s="243">
        <v>5108010101.1140003</v>
      </c>
      <c r="M754" s="176" t="s">
        <v>1959</v>
      </c>
      <c r="N754" s="261">
        <f t="shared" si="11"/>
        <v>0</v>
      </c>
      <c r="T754">
        <v>30315</v>
      </c>
      <c r="AC754">
        <v>25271.5</v>
      </c>
      <c r="AD754">
        <v>17125.599999999999</v>
      </c>
      <c r="AF754">
        <v>4200</v>
      </c>
      <c r="AH754">
        <v>6353</v>
      </c>
      <c r="BE754">
        <v>6813</v>
      </c>
      <c r="BF754">
        <v>11010</v>
      </c>
    </row>
    <row r="755" spans="1:68" ht="26.25">
      <c r="A755" s="121">
        <v>5</v>
      </c>
      <c r="B755" s="122" t="s">
        <v>916</v>
      </c>
      <c r="C755" s="123" t="s">
        <v>917</v>
      </c>
      <c r="D755" s="123">
        <v>5.0999999999999996</v>
      </c>
      <c r="E755" s="124" t="s">
        <v>952</v>
      </c>
      <c r="F755" s="122" t="s">
        <v>1044</v>
      </c>
      <c r="G755" s="312" t="s">
        <v>1954</v>
      </c>
      <c r="H755" s="122"/>
      <c r="I755" s="122" t="s">
        <v>1954</v>
      </c>
      <c r="J755" s="149"/>
      <c r="K755" s="150" t="s">
        <v>1955</v>
      </c>
      <c r="L755" s="243">
        <v>5108010101.1149998</v>
      </c>
      <c r="M755" s="176" t="s">
        <v>1960</v>
      </c>
      <c r="N755" s="261">
        <f t="shared" si="11"/>
        <v>0</v>
      </c>
      <c r="T755">
        <v>50033</v>
      </c>
      <c r="AD755">
        <v>13617</v>
      </c>
      <c r="AF755">
        <v>4489</v>
      </c>
      <c r="BA755">
        <v>234865</v>
      </c>
    </row>
    <row r="756" spans="1:68" ht="26.25">
      <c r="A756" s="121">
        <v>5</v>
      </c>
      <c r="B756" s="122" t="s">
        <v>916</v>
      </c>
      <c r="C756" s="123" t="s">
        <v>917</v>
      </c>
      <c r="D756" s="123">
        <v>5.0999999999999996</v>
      </c>
      <c r="E756" s="124" t="s">
        <v>952</v>
      </c>
      <c r="F756" s="122"/>
      <c r="G756" s="312" t="s">
        <v>1954</v>
      </c>
      <c r="H756" s="122"/>
      <c r="I756" s="122" t="s">
        <v>1954</v>
      </c>
      <c r="J756" s="149"/>
      <c r="K756" s="150" t="s">
        <v>1955</v>
      </c>
      <c r="L756" s="243">
        <v>5108010101.2030001</v>
      </c>
      <c r="M756" s="176" t="s">
        <v>1961</v>
      </c>
      <c r="N756" s="261">
        <f t="shared" si="11"/>
        <v>4814830.2699999996</v>
      </c>
      <c r="O756">
        <v>13804232.130000001</v>
      </c>
      <c r="P756">
        <v>134206</v>
      </c>
      <c r="Q756">
        <v>31992</v>
      </c>
      <c r="R756">
        <v>294455.37</v>
      </c>
      <c r="T756">
        <v>83504</v>
      </c>
      <c r="V756">
        <v>39369</v>
      </c>
      <c r="W756">
        <v>40727</v>
      </c>
      <c r="X756">
        <v>19571</v>
      </c>
      <c r="Y756">
        <v>10414</v>
      </c>
      <c r="Z756">
        <v>46920</v>
      </c>
      <c r="AA756">
        <v>4814830.2699999996</v>
      </c>
      <c r="AD756">
        <v>199.75</v>
      </c>
      <c r="AF756">
        <v>58061</v>
      </c>
      <c r="AN756">
        <v>835.65</v>
      </c>
      <c r="BA756">
        <v>331518</v>
      </c>
    </row>
    <row r="757" spans="1:68" ht="26.25">
      <c r="A757" s="121">
        <v>5</v>
      </c>
      <c r="B757" s="122" t="s">
        <v>916</v>
      </c>
      <c r="C757" s="123" t="s">
        <v>917</v>
      </c>
      <c r="D757" s="123">
        <v>5.0999999999999996</v>
      </c>
      <c r="E757" s="124" t="s">
        <v>952</v>
      </c>
      <c r="F757" s="122"/>
      <c r="G757" s="312" t="s">
        <v>1954</v>
      </c>
      <c r="H757" s="122"/>
      <c r="I757" s="122" t="s">
        <v>1954</v>
      </c>
      <c r="J757" s="149"/>
      <c r="K757" s="150" t="s">
        <v>1955</v>
      </c>
      <c r="L757" s="243">
        <v>5108010101.2049999</v>
      </c>
      <c r="M757" s="176" t="s">
        <v>1962</v>
      </c>
      <c r="N757" s="261">
        <f t="shared" si="11"/>
        <v>0</v>
      </c>
      <c r="AD757">
        <v>2245.92</v>
      </c>
    </row>
    <row r="758" spans="1:68" ht="26.25">
      <c r="A758" s="121">
        <v>5</v>
      </c>
      <c r="B758" s="122" t="s">
        <v>916</v>
      </c>
      <c r="C758" s="123" t="s">
        <v>917</v>
      </c>
      <c r="D758" s="123">
        <v>5.0999999999999996</v>
      </c>
      <c r="E758" s="124" t="s">
        <v>952</v>
      </c>
      <c r="F758" s="122"/>
      <c r="G758" s="312" t="s">
        <v>1954</v>
      </c>
      <c r="H758" s="122"/>
      <c r="I758" s="122" t="s">
        <v>1954</v>
      </c>
      <c r="J758" s="149"/>
      <c r="K758" s="150" t="s">
        <v>1955</v>
      </c>
      <c r="L758" s="243">
        <v>5108010107.1020002</v>
      </c>
      <c r="M758" s="176" t="s">
        <v>1963</v>
      </c>
      <c r="N758" s="261">
        <f t="shared" si="11"/>
        <v>1536</v>
      </c>
      <c r="O758">
        <v>25929.4</v>
      </c>
      <c r="AA758">
        <v>1536</v>
      </c>
      <c r="AI758">
        <v>322800</v>
      </c>
      <c r="AW758">
        <v>0</v>
      </c>
      <c r="BD758">
        <v>3179.16</v>
      </c>
      <c r="BI758">
        <v>44501.81</v>
      </c>
      <c r="BL758">
        <v>3781.92</v>
      </c>
    </row>
    <row r="759" spans="1:68" ht="26.25">
      <c r="A759" s="121">
        <v>5</v>
      </c>
      <c r="B759" s="122" t="s">
        <v>916</v>
      </c>
      <c r="C759" s="123" t="s">
        <v>917</v>
      </c>
      <c r="D759" s="123">
        <v>5.0999999999999996</v>
      </c>
      <c r="E759" s="124" t="s">
        <v>952</v>
      </c>
      <c r="F759" s="122"/>
      <c r="G759" s="312" t="s">
        <v>1954</v>
      </c>
      <c r="H759" s="122"/>
      <c r="I759" s="122" t="s">
        <v>1954</v>
      </c>
      <c r="J759" s="149"/>
      <c r="K759" s="150" t="s">
        <v>1955</v>
      </c>
      <c r="L759" s="242">
        <v>5108010107.1040001</v>
      </c>
      <c r="M759" s="175" t="s">
        <v>1964</v>
      </c>
      <c r="N759" s="261">
        <f t="shared" si="11"/>
        <v>0</v>
      </c>
      <c r="AI759">
        <v>180765.61</v>
      </c>
    </row>
    <row r="760" spans="1:68" ht="26.25">
      <c r="A760" s="121">
        <v>5</v>
      </c>
      <c r="B760" s="122" t="s">
        <v>916</v>
      </c>
      <c r="C760" s="123" t="s">
        <v>917</v>
      </c>
      <c r="D760" s="123">
        <v>5.0999999999999996</v>
      </c>
      <c r="E760" s="124" t="s">
        <v>952</v>
      </c>
      <c r="F760" s="122"/>
      <c r="G760" s="312" t="s">
        <v>1954</v>
      </c>
      <c r="H760" s="122"/>
      <c r="I760" s="122" t="s">
        <v>1954</v>
      </c>
      <c r="J760" s="149"/>
      <c r="K760" s="150" t="s">
        <v>1955</v>
      </c>
      <c r="L760" s="245">
        <v>5108010107.1049995</v>
      </c>
      <c r="M760" s="130" t="s">
        <v>1965</v>
      </c>
      <c r="N760" s="261">
        <f t="shared" si="11"/>
        <v>0</v>
      </c>
      <c r="AE760">
        <v>387857.94</v>
      </c>
      <c r="BL760">
        <v>6180</v>
      </c>
    </row>
    <row r="761" spans="1:68" ht="26.25">
      <c r="A761" s="121">
        <v>5</v>
      </c>
      <c r="B761" s="122" t="s">
        <v>916</v>
      </c>
      <c r="C761" s="123" t="s">
        <v>917</v>
      </c>
      <c r="D761" s="123">
        <v>5.0999999999999996</v>
      </c>
      <c r="E761" s="124" t="s">
        <v>952</v>
      </c>
      <c r="F761" s="122"/>
      <c r="G761" s="312" t="s">
        <v>1954</v>
      </c>
      <c r="H761" s="122"/>
      <c r="I761" s="122" t="s">
        <v>1954</v>
      </c>
      <c r="J761" s="149"/>
      <c r="K761" s="150" t="s">
        <v>1955</v>
      </c>
      <c r="L761" s="243">
        <v>5108010107.1140003</v>
      </c>
      <c r="M761" s="126" t="s">
        <v>1966</v>
      </c>
      <c r="N761" s="261">
        <f t="shared" si="11"/>
        <v>0</v>
      </c>
      <c r="O761">
        <v>9387.58</v>
      </c>
      <c r="P761">
        <v>14463.92</v>
      </c>
      <c r="Q761">
        <v>27017.919999999998</v>
      </c>
      <c r="R761">
        <v>10376.32</v>
      </c>
      <c r="S761">
        <v>26573.68</v>
      </c>
      <c r="T761">
        <v>1678.71</v>
      </c>
      <c r="U761">
        <v>22959.88</v>
      </c>
      <c r="V761">
        <v>5028.24</v>
      </c>
      <c r="W761">
        <v>6103.36</v>
      </c>
      <c r="X761">
        <v>7653.2</v>
      </c>
      <c r="Y761">
        <v>91.44</v>
      </c>
      <c r="Z761">
        <v>186361.12</v>
      </c>
      <c r="AC761">
        <v>50054.25</v>
      </c>
      <c r="AD761">
        <v>0</v>
      </c>
      <c r="AE761">
        <v>28755.32</v>
      </c>
      <c r="AG761">
        <v>3578.56</v>
      </c>
      <c r="AH761">
        <v>283.44</v>
      </c>
      <c r="AI761">
        <v>44032.5</v>
      </c>
      <c r="AN761">
        <v>10736.16</v>
      </c>
      <c r="AR761">
        <v>37305.08</v>
      </c>
      <c r="AT761">
        <v>13724.45</v>
      </c>
      <c r="AY761">
        <v>2530.59</v>
      </c>
      <c r="BA761">
        <v>8735.84</v>
      </c>
      <c r="BC761">
        <v>159613.38</v>
      </c>
      <c r="BE761">
        <v>0</v>
      </c>
      <c r="BF761">
        <v>1068.44</v>
      </c>
      <c r="BG761">
        <v>-75199.31</v>
      </c>
      <c r="BH761">
        <v>2439.6799999999998</v>
      </c>
      <c r="BI761">
        <v>67009.34</v>
      </c>
      <c r="BJ761">
        <v>36373.760000000002</v>
      </c>
      <c r="BK761">
        <v>0</v>
      </c>
      <c r="BL761">
        <v>104063.92</v>
      </c>
      <c r="BM761">
        <v>2200.3000000000002</v>
      </c>
      <c r="BN761">
        <v>42693.42</v>
      </c>
      <c r="BO761">
        <v>33225.360000000001</v>
      </c>
      <c r="BP761">
        <v>14864.11</v>
      </c>
    </row>
    <row r="762" spans="1:68" ht="27" thickBot="1">
      <c r="A762" s="121">
        <v>5</v>
      </c>
      <c r="B762" s="122" t="s">
        <v>916</v>
      </c>
      <c r="C762" s="123" t="s">
        <v>917</v>
      </c>
      <c r="D762" s="123">
        <v>5.0999999999999996</v>
      </c>
      <c r="E762" s="124" t="s">
        <v>952</v>
      </c>
      <c r="F762" s="122"/>
      <c r="G762" s="312" t="s">
        <v>1954</v>
      </c>
      <c r="H762" s="122"/>
      <c r="I762" s="122" t="s">
        <v>1954</v>
      </c>
      <c r="J762" s="149"/>
      <c r="K762" s="150" t="s">
        <v>1955</v>
      </c>
      <c r="L762" s="242">
        <v>5108010107.1149998</v>
      </c>
      <c r="M762" s="127" t="s">
        <v>1967</v>
      </c>
      <c r="N762" s="261">
        <f t="shared" si="11"/>
        <v>0</v>
      </c>
      <c r="O762">
        <v>101808.04</v>
      </c>
      <c r="Q762">
        <v>11673.36</v>
      </c>
      <c r="R762">
        <v>6405.76</v>
      </c>
      <c r="S762">
        <v>5169.6400000000003</v>
      </c>
      <c r="T762">
        <v>2197.6799999999998</v>
      </c>
      <c r="U762">
        <v>930.88</v>
      </c>
      <c r="V762">
        <v>8183.28</v>
      </c>
      <c r="W762">
        <v>480.24</v>
      </c>
      <c r="X762">
        <v>738.96</v>
      </c>
      <c r="Y762">
        <v>283.12</v>
      </c>
      <c r="Z762">
        <v>60100.79</v>
      </c>
      <c r="AD762">
        <v>0</v>
      </c>
      <c r="AF762">
        <v>1876.32</v>
      </c>
      <c r="AG762">
        <v>471.78</v>
      </c>
      <c r="AI762">
        <v>364589.1</v>
      </c>
      <c r="AN762">
        <v>8522.7999999999993</v>
      </c>
      <c r="AR762">
        <v>899.14</v>
      </c>
      <c r="AT762">
        <v>8008.5</v>
      </c>
      <c r="AW762">
        <v>3680.1</v>
      </c>
      <c r="AX762">
        <v>128107.5</v>
      </c>
      <c r="BA762">
        <v>0</v>
      </c>
      <c r="BC762">
        <v>152898.44</v>
      </c>
      <c r="BI762">
        <v>133341.79</v>
      </c>
      <c r="BK762">
        <v>8240.42</v>
      </c>
      <c r="BL762">
        <v>48111.95</v>
      </c>
      <c r="BM762">
        <v>1318.72</v>
      </c>
      <c r="BN762">
        <v>10936.18</v>
      </c>
      <c r="BO762">
        <v>24321.69</v>
      </c>
      <c r="BP762">
        <v>1744.92</v>
      </c>
    </row>
    <row r="763" spans="1:68" ht="27" thickBot="1">
      <c r="A763" s="121">
        <v>5</v>
      </c>
      <c r="B763" s="122" t="s">
        <v>916</v>
      </c>
      <c r="C763" s="123" t="s">
        <v>917</v>
      </c>
      <c r="D763" s="123">
        <v>5.0999999999999996</v>
      </c>
      <c r="E763" s="124" t="s">
        <v>952</v>
      </c>
      <c r="F763" s="122"/>
      <c r="G763" s="312" t="s">
        <v>1954</v>
      </c>
      <c r="H763" s="122"/>
      <c r="I763" s="122" t="s">
        <v>1954</v>
      </c>
      <c r="J763" s="149"/>
      <c r="K763" s="150" t="s">
        <v>1955</v>
      </c>
      <c r="L763" s="251">
        <v>5108010107.2030001</v>
      </c>
      <c r="M763" s="166" t="s">
        <v>1968</v>
      </c>
      <c r="N763" s="261">
        <f t="shared" si="11"/>
        <v>0</v>
      </c>
      <c r="O763">
        <v>289493.08</v>
      </c>
      <c r="P763">
        <v>1657.35</v>
      </c>
      <c r="Q763">
        <v>881.16</v>
      </c>
      <c r="R763">
        <v>66218.22</v>
      </c>
      <c r="S763">
        <v>6674.58</v>
      </c>
      <c r="T763">
        <v>5758.35</v>
      </c>
      <c r="U763">
        <v>2476.38</v>
      </c>
      <c r="V763">
        <v>1595.88</v>
      </c>
      <c r="W763">
        <v>2772.72</v>
      </c>
      <c r="X763">
        <v>6200.43</v>
      </c>
      <c r="Y763">
        <v>1737.36</v>
      </c>
      <c r="Z763">
        <v>11350.74</v>
      </c>
      <c r="AA763">
        <v>0</v>
      </c>
      <c r="AB763">
        <v>0</v>
      </c>
      <c r="AC763">
        <v>14386.81</v>
      </c>
      <c r="AD763">
        <v>3466.8</v>
      </c>
      <c r="AE763">
        <v>15349.14</v>
      </c>
      <c r="AF763">
        <v>0</v>
      </c>
      <c r="AG763">
        <v>93.8</v>
      </c>
      <c r="AH763">
        <v>44.94</v>
      </c>
      <c r="AI763">
        <v>133629.62</v>
      </c>
      <c r="AK763">
        <v>11416.68</v>
      </c>
      <c r="AL763">
        <v>5878.46</v>
      </c>
      <c r="AQ763">
        <v>3154.43</v>
      </c>
      <c r="AR763">
        <v>5996.38</v>
      </c>
      <c r="AS763">
        <v>24581.45</v>
      </c>
      <c r="AT763">
        <v>40588.92</v>
      </c>
      <c r="AW763">
        <v>120940.79</v>
      </c>
      <c r="AY763">
        <v>0</v>
      </c>
      <c r="BA763">
        <v>125858.33</v>
      </c>
      <c r="BH763">
        <v>372.9</v>
      </c>
      <c r="BI763">
        <v>357997.18</v>
      </c>
      <c r="BJ763">
        <v>1415.7</v>
      </c>
      <c r="BK763">
        <v>953.86</v>
      </c>
      <c r="BL763">
        <v>8424.81</v>
      </c>
      <c r="BM763">
        <v>92.55</v>
      </c>
      <c r="BN763">
        <v>2895.48</v>
      </c>
      <c r="BO763">
        <v>9485.08</v>
      </c>
      <c r="BP763">
        <v>11160.34</v>
      </c>
    </row>
    <row r="764" spans="1:68" ht="27" thickBot="1">
      <c r="A764" s="121">
        <v>5</v>
      </c>
      <c r="B764" s="122" t="s">
        <v>916</v>
      </c>
      <c r="C764" s="123" t="s">
        <v>917</v>
      </c>
      <c r="D764" s="123">
        <v>5.0999999999999996</v>
      </c>
      <c r="E764" s="124" t="s">
        <v>952</v>
      </c>
      <c r="F764" s="122"/>
      <c r="G764" s="312" t="s">
        <v>1954</v>
      </c>
      <c r="H764" s="122"/>
      <c r="I764" s="122" t="s">
        <v>1954</v>
      </c>
      <c r="J764" s="149"/>
      <c r="K764" s="150" t="s">
        <v>1955</v>
      </c>
      <c r="L764" s="251">
        <v>5108010107.2049999</v>
      </c>
      <c r="M764" s="166" t="s">
        <v>1969</v>
      </c>
      <c r="N764" s="261">
        <f t="shared" si="11"/>
        <v>0</v>
      </c>
    </row>
    <row r="765" spans="1:68" ht="26.25">
      <c r="A765" s="121">
        <v>5</v>
      </c>
      <c r="B765" s="122" t="s">
        <v>916</v>
      </c>
      <c r="C765" s="123" t="s">
        <v>917</v>
      </c>
      <c r="D765" s="123">
        <v>5.0999999999999996</v>
      </c>
      <c r="E765" s="124" t="s">
        <v>952</v>
      </c>
      <c r="F765" s="122" t="s">
        <v>1697</v>
      </c>
      <c r="G765" s="312" t="s">
        <v>1858</v>
      </c>
      <c r="H765" s="122"/>
      <c r="I765" s="122" t="s">
        <v>1858</v>
      </c>
      <c r="J765" s="149" t="s">
        <v>1859</v>
      </c>
      <c r="K765" s="150" t="s">
        <v>1860</v>
      </c>
      <c r="L765" s="243">
        <v>5112010103.1009998</v>
      </c>
      <c r="M765" s="168" t="s">
        <v>852</v>
      </c>
      <c r="N765" s="261">
        <f t="shared" si="11"/>
        <v>0</v>
      </c>
      <c r="U765">
        <v>85460</v>
      </c>
      <c r="V765">
        <v>4329</v>
      </c>
      <c r="X765">
        <v>3999</v>
      </c>
      <c r="AC765">
        <v>0</v>
      </c>
      <c r="AI765">
        <v>5731691</v>
      </c>
      <c r="AU765">
        <v>66339</v>
      </c>
      <c r="AW765">
        <v>582904.55000000005</v>
      </c>
      <c r="AX765">
        <v>5295</v>
      </c>
      <c r="AY765">
        <v>4358.75</v>
      </c>
      <c r="BA765">
        <v>166020</v>
      </c>
      <c r="BB765">
        <v>294455.75</v>
      </c>
      <c r="BF765">
        <v>1500</v>
      </c>
      <c r="BG765">
        <v>80336</v>
      </c>
      <c r="BH765">
        <v>49414</v>
      </c>
      <c r="BI765">
        <v>1591800</v>
      </c>
      <c r="BJ765">
        <v>439874</v>
      </c>
      <c r="BK765">
        <v>165778.04999999999</v>
      </c>
    </row>
    <row r="766" spans="1:68" ht="26.25">
      <c r="A766" s="121">
        <v>5</v>
      </c>
      <c r="B766" s="122" t="s">
        <v>916</v>
      </c>
      <c r="C766" s="123" t="s">
        <v>918</v>
      </c>
      <c r="D766" s="123">
        <v>5.0999999999999996</v>
      </c>
      <c r="E766" s="124" t="s">
        <v>952</v>
      </c>
      <c r="F766" s="122"/>
      <c r="G766" s="312" t="s">
        <v>1858</v>
      </c>
      <c r="H766" s="122"/>
      <c r="I766" s="122" t="s">
        <v>1858</v>
      </c>
      <c r="J766" s="149" t="s">
        <v>1970</v>
      </c>
      <c r="K766" s="150" t="s">
        <v>1860</v>
      </c>
      <c r="L766" s="243">
        <v>5203010105.1009998</v>
      </c>
      <c r="M766" s="126" t="s">
        <v>1971</v>
      </c>
      <c r="N766" s="261">
        <f t="shared" si="11"/>
        <v>0</v>
      </c>
    </row>
    <row r="767" spans="1:68" ht="26.25">
      <c r="A767" s="121">
        <v>5</v>
      </c>
      <c r="B767" s="122" t="s">
        <v>916</v>
      </c>
      <c r="C767" s="123" t="s">
        <v>918</v>
      </c>
      <c r="D767" s="123">
        <v>5.0999999999999996</v>
      </c>
      <c r="E767" s="124" t="s">
        <v>952</v>
      </c>
      <c r="F767" s="122"/>
      <c r="G767" s="312" t="s">
        <v>1858</v>
      </c>
      <c r="H767" s="122"/>
      <c r="I767" s="122" t="s">
        <v>1858</v>
      </c>
      <c r="J767" s="149" t="s">
        <v>1970</v>
      </c>
      <c r="K767" s="150" t="s">
        <v>1860</v>
      </c>
      <c r="L767" s="242">
        <v>5203010106.1009998</v>
      </c>
      <c r="M767" s="127" t="s">
        <v>1972</v>
      </c>
      <c r="N767" s="261">
        <f t="shared" si="11"/>
        <v>0</v>
      </c>
      <c r="T767">
        <v>2</v>
      </c>
      <c r="AY767">
        <v>1</v>
      </c>
    </row>
    <row r="768" spans="1:68" ht="26.25">
      <c r="A768" s="121">
        <v>5</v>
      </c>
      <c r="B768" s="122" t="s">
        <v>916</v>
      </c>
      <c r="C768" s="123" t="s">
        <v>918</v>
      </c>
      <c r="D768" s="123">
        <v>5.0999999999999996</v>
      </c>
      <c r="E768" s="124" t="s">
        <v>952</v>
      </c>
      <c r="F768" s="122"/>
      <c r="G768" s="312" t="s">
        <v>1858</v>
      </c>
      <c r="H768" s="122"/>
      <c r="I768" s="122" t="s">
        <v>1858</v>
      </c>
      <c r="J768" s="149" t="s">
        <v>1970</v>
      </c>
      <c r="K768" s="150" t="s">
        <v>1860</v>
      </c>
      <c r="L768" s="243">
        <v>5203010107.1009998</v>
      </c>
      <c r="M768" s="126" t="s">
        <v>1973</v>
      </c>
      <c r="N768" s="261">
        <f t="shared" si="11"/>
        <v>0</v>
      </c>
      <c r="AL768">
        <v>741903.19</v>
      </c>
    </row>
    <row r="769" spans="1:68" ht="26.25">
      <c r="A769" s="121">
        <v>5</v>
      </c>
      <c r="B769" s="122" t="s">
        <v>916</v>
      </c>
      <c r="C769" s="123" t="s">
        <v>918</v>
      </c>
      <c r="D769" s="123">
        <v>5.0999999999999996</v>
      </c>
      <c r="E769" s="124" t="s">
        <v>952</v>
      </c>
      <c r="F769" s="122"/>
      <c r="G769" s="312" t="s">
        <v>1858</v>
      </c>
      <c r="H769" s="122"/>
      <c r="I769" s="122" t="s">
        <v>1858</v>
      </c>
      <c r="J769" s="149" t="s">
        <v>1970</v>
      </c>
      <c r="K769" s="150" t="s">
        <v>1860</v>
      </c>
      <c r="L769" s="243">
        <v>5203010109.1009998</v>
      </c>
      <c r="M769" s="126" t="s">
        <v>1974</v>
      </c>
      <c r="N769" s="261">
        <f t="shared" si="11"/>
        <v>0</v>
      </c>
      <c r="T769">
        <v>1</v>
      </c>
    </row>
    <row r="770" spans="1:68" ht="26.25">
      <c r="A770" s="121">
        <v>5</v>
      </c>
      <c r="B770" s="122" t="s">
        <v>916</v>
      </c>
      <c r="C770" s="123" t="s">
        <v>918</v>
      </c>
      <c r="D770" s="123">
        <v>5.0999999999999996</v>
      </c>
      <c r="E770" s="124" t="s">
        <v>952</v>
      </c>
      <c r="F770" s="122"/>
      <c r="G770" s="312" t="s">
        <v>1858</v>
      </c>
      <c r="H770" s="122"/>
      <c r="I770" s="122" t="s">
        <v>1858</v>
      </c>
      <c r="J770" s="149" t="s">
        <v>1970</v>
      </c>
      <c r="K770" s="150" t="s">
        <v>1860</v>
      </c>
      <c r="L770" s="243">
        <v>5203010110.1009998</v>
      </c>
      <c r="M770" s="126" t="s">
        <v>1975</v>
      </c>
      <c r="N770" s="261">
        <f t="shared" si="11"/>
        <v>0</v>
      </c>
    </row>
    <row r="771" spans="1:68" ht="26.25">
      <c r="A771" s="121">
        <v>5</v>
      </c>
      <c r="B771" s="122" t="s">
        <v>916</v>
      </c>
      <c r="C771" s="123" t="s">
        <v>918</v>
      </c>
      <c r="D771" s="123">
        <v>5.0999999999999996</v>
      </c>
      <c r="E771" s="124" t="s">
        <v>952</v>
      </c>
      <c r="F771" s="122"/>
      <c r="G771" s="312" t="s">
        <v>1858</v>
      </c>
      <c r="H771" s="122"/>
      <c r="I771" s="122" t="s">
        <v>1858</v>
      </c>
      <c r="J771" s="149" t="s">
        <v>1970</v>
      </c>
      <c r="K771" s="150" t="s">
        <v>1860</v>
      </c>
      <c r="L771" s="243">
        <v>5203010111.1009998</v>
      </c>
      <c r="M771" s="126" t="s">
        <v>1976</v>
      </c>
      <c r="N771" s="261">
        <f t="shared" si="11"/>
        <v>16</v>
      </c>
      <c r="R771">
        <v>5</v>
      </c>
      <c r="T771">
        <v>4</v>
      </c>
      <c r="V771">
        <v>11</v>
      </c>
      <c r="Z771">
        <v>250.67</v>
      </c>
      <c r="AA771">
        <v>16</v>
      </c>
      <c r="AI771">
        <v>1</v>
      </c>
      <c r="AN771">
        <v>2</v>
      </c>
      <c r="AX771">
        <v>5</v>
      </c>
    </row>
    <row r="772" spans="1:68" ht="26.25">
      <c r="A772" s="121">
        <v>5</v>
      </c>
      <c r="B772" s="122" t="s">
        <v>916</v>
      </c>
      <c r="C772" s="123" t="s">
        <v>918</v>
      </c>
      <c r="D772" s="123">
        <v>5.0999999999999996</v>
      </c>
      <c r="E772" s="124" t="s">
        <v>952</v>
      </c>
      <c r="F772" s="122"/>
      <c r="G772" s="312" t="s">
        <v>1858</v>
      </c>
      <c r="H772" s="122"/>
      <c r="I772" s="122" t="s">
        <v>1858</v>
      </c>
      <c r="J772" s="149" t="s">
        <v>1970</v>
      </c>
      <c r="K772" s="150" t="s">
        <v>1860</v>
      </c>
      <c r="L772" s="243">
        <v>5203010112.1009998</v>
      </c>
      <c r="M772" s="126" t="s">
        <v>1977</v>
      </c>
      <c r="N772" s="261">
        <f t="shared" ref="N772:N806" si="12">SUMIF($O$1:$BP$1,$N$1,$O772:$BP772)</f>
        <v>0</v>
      </c>
      <c r="T772">
        <v>1</v>
      </c>
      <c r="AC772">
        <v>1</v>
      </c>
      <c r="AL772">
        <v>1</v>
      </c>
      <c r="AX772">
        <v>1</v>
      </c>
      <c r="BM772">
        <v>1</v>
      </c>
    </row>
    <row r="773" spans="1:68" ht="26.25">
      <c r="A773" s="121">
        <v>5</v>
      </c>
      <c r="B773" s="122" t="s">
        <v>916</v>
      </c>
      <c r="C773" s="123" t="s">
        <v>918</v>
      </c>
      <c r="D773" s="123">
        <v>5.0999999999999996</v>
      </c>
      <c r="E773" s="124" t="s">
        <v>952</v>
      </c>
      <c r="F773" s="122"/>
      <c r="G773" s="312" t="s">
        <v>1858</v>
      </c>
      <c r="H773" s="122"/>
      <c r="I773" s="122" t="s">
        <v>1858</v>
      </c>
      <c r="J773" s="149" t="s">
        <v>1970</v>
      </c>
      <c r="K773" s="150" t="s">
        <v>1860</v>
      </c>
      <c r="L773" s="243">
        <v>5203010113.1009998</v>
      </c>
      <c r="M773" s="126" t="s">
        <v>1978</v>
      </c>
      <c r="N773" s="261">
        <f t="shared" si="12"/>
        <v>0</v>
      </c>
      <c r="T773">
        <v>1</v>
      </c>
      <c r="BM773">
        <v>2</v>
      </c>
    </row>
    <row r="774" spans="1:68" ht="26.25">
      <c r="A774" s="121">
        <v>5</v>
      </c>
      <c r="B774" s="122" t="s">
        <v>916</v>
      </c>
      <c r="C774" s="123" t="s">
        <v>918</v>
      </c>
      <c r="D774" s="123">
        <v>5.0999999999999996</v>
      </c>
      <c r="E774" s="124" t="s">
        <v>952</v>
      </c>
      <c r="F774" s="122"/>
      <c r="G774" s="312" t="s">
        <v>1858</v>
      </c>
      <c r="H774" s="122"/>
      <c r="I774" s="122" t="s">
        <v>1858</v>
      </c>
      <c r="J774" s="149" t="s">
        <v>1970</v>
      </c>
      <c r="K774" s="150" t="s">
        <v>1860</v>
      </c>
      <c r="L774" s="243">
        <v>5203010114.1009998</v>
      </c>
      <c r="M774" s="126" t="s">
        <v>1979</v>
      </c>
      <c r="N774" s="261">
        <f t="shared" si="12"/>
        <v>0</v>
      </c>
      <c r="R774">
        <v>3</v>
      </c>
      <c r="V774">
        <v>4</v>
      </c>
      <c r="AI774">
        <v>1</v>
      </c>
      <c r="AN774">
        <v>9</v>
      </c>
      <c r="AY774">
        <v>2</v>
      </c>
    </row>
    <row r="775" spans="1:68" ht="26.25">
      <c r="A775" s="121">
        <v>5</v>
      </c>
      <c r="B775" s="122" t="s">
        <v>916</v>
      </c>
      <c r="C775" s="123" t="s">
        <v>918</v>
      </c>
      <c r="D775" s="123">
        <v>5.0999999999999996</v>
      </c>
      <c r="E775" s="124" t="s">
        <v>952</v>
      </c>
      <c r="F775" s="122"/>
      <c r="G775" s="312" t="s">
        <v>1858</v>
      </c>
      <c r="H775" s="122"/>
      <c r="I775" s="122" t="s">
        <v>1858</v>
      </c>
      <c r="J775" s="149" t="s">
        <v>1970</v>
      </c>
      <c r="K775" s="150" t="s">
        <v>1860</v>
      </c>
      <c r="L775" s="243">
        <v>5203010115.1009998</v>
      </c>
      <c r="M775" s="126" t="s">
        <v>1980</v>
      </c>
      <c r="N775" s="261">
        <f t="shared" si="12"/>
        <v>0</v>
      </c>
      <c r="AV775">
        <v>1</v>
      </c>
      <c r="BM775">
        <v>3</v>
      </c>
    </row>
    <row r="776" spans="1:68" ht="26.25">
      <c r="A776" s="121">
        <v>5</v>
      </c>
      <c r="B776" s="122" t="s">
        <v>916</v>
      </c>
      <c r="C776" s="123" t="s">
        <v>918</v>
      </c>
      <c r="D776" s="123">
        <v>5.0999999999999996</v>
      </c>
      <c r="E776" s="124" t="s">
        <v>952</v>
      </c>
      <c r="F776" s="122"/>
      <c r="G776" s="312" t="s">
        <v>1858</v>
      </c>
      <c r="H776" s="122"/>
      <c r="I776" s="122" t="s">
        <v>1858</v>
      </c>
      <c r="J776" s="149" t="s">
        <v>1970</v>
      </c>
      <c r="K776" s="150" t="s">
        <v>1860</v>
      </c>
      <c r="L776" s="243">
        <v>5203010117.1009998</v>
      </c>
      <c r="M776" s="126" t="s">
        <v>1981</v>
      </c>
      <c r="N776" s="261">
        <f t="shared" si="12"/>
        <v>0</v>
      </c>
    </row>
    <row r="777" spans="1:68" ht="26.25">
      <c r="A777" s="121">
        <v>5</v>
      </c>
      <c r="B777" s="122" t="s">
        <v>916</v>
      </c>
      <c r="C777" s="123" t="s">
        <v>918</v>
      </c>
      <c r="D777" s="123">
        <v>5.0999999999999996</v>
      </c>
      <c r="E777" s="124" t="s">
        <v>952</v>
      </c>
      <c r="F777" s="122"/>
      <c r="G777" s="312" t="s">
        <v>1858</v>
      </c>
      <c r="H777" s="122"/>
      <c r="I777" s="122" t="s">
        <v>1858</v>
      </c>
      <c r="J777" s="149" t="s">
        <v>1970</v>
      </c>
      <c r="K777" s="150" t="s">
        <v>1860</v>
      </c>
      <c r="L777" s="243">
        <v>5203010119.1009998</v>
      </c>
      <c r="M777" s="126" t="s">
        <v>1982</v>
      </c>
      <c r="N777" s="261">
        <f t="shared" si="12"/>
        <v>1</v>
      </c>
      <c r="T777">
        <v>11</v>
      </c>
      <c r="V777">
        <v>23</v>
      </c>
      <c r="Z777">
        <v>13375.67</v>
      </c>
      <c r="AA777">
        <v>1</v>
      </c>
      <c r="AC777">
        <v>1</v>
      </c>
      <c r="AE777">
        <v>272310</v>
      </c>
      <c r="AI777">
        <v>1</v>
      </c>
      <c r="AL777">
        <v>23</v>
      </c>
      <c r="AN777">
        <v>2</v>
      </c>
      <c r="AX777">
        <v>15</v>
      </c>
      <c r="BB777">
        <v>5</v>
      </c>
      <c r="BE777">
        <v>3</v>
      </c>
      <c r="BI777">
        <v>1</v>
      </c>
      <c r="BM777">
        <v>12</v>
      </c>
    </row>
    <row r="778" spans="1:68" ht="26.25">
      <c r="A778" s="121">
        <v>5</v>
      </c>
      <c r="B778" s="122" t="s">
        <v>916</v>
      </c>
      <c r="C778" s="123" t="s">
        <v>918</v>
      </c>
      <c r="D778" s="123">
        <v>5.0999999999999996</v>
      </c>
      <c r="E778" s="124" t="s">
        <v>952</v>
      </c>
      <c r="F778" s="122"/>
      <c r="G778" s="312" t="s">
        <v>1858</v>
      </c>
      <c r="H778" s="122"/>
      <c r="I778" s="122" t="s">
        <v>1858</v>
      </c>
      <c r="J778" s="149" t="s">
        <v>1970</v>
      </c>
      <c r="K778" s="150" t="s">
        <v>1860</v>
      </c>
      <c r="L778" s="243">
        <v>5203010120.1009998</v>
      </c>
      <c r="M778" s="126" t="s">
        <v>1983</v>
      </c>
      <c r="N778" s="261">
        <f t="shared" si="12"/>
        <v>0</v>
      </c>
      <c r="R778">
        <v>1</v>
      </c>
      <c r="T778">
        <v>9</v>
      </c>
      <c r="V778">
        <v>25</v>
      </c>
      <c r="Z778">
        <v>912.78</v>
      </c>
      <c r="AE778">
        <v>514550.01</v>
      </c>
      <c r="AI778">
        <v>1</v>
      </c>
      <c r="AL778">
        <v>13</v>
      </c>
      <c r="AN778">
        <v>1</v>
      </c>
      <c r="AV778">
        <v>1</v>
      </c>
      <c r="AX778">
        <v>1</v>
      </c>
      <c r="BM778">
        <v>1</v>
      </c>
    </row>
    <row r="779" spans="1:68" ht="26.25">
      <c r="A779" s="121">
        <v>5</v>
      </c>
      <c r="B779" s="122" t="s">
        <v>916</v>
      </c>
      <c r="C779" s="123" t="s">
        <v>918</v>
      </c>
      <c r="D779" s="123">
        <v>5.0999999999999996</v>
      </c>
      <c r="E779" s="124" t="s">
        <v>952</v>
      </c>
      <c r="F779" s="122"/>
      <c r="G779" s="312" t="s">
        <v>1858</v>
      </c>
      <c r="H779" s="122"/>
      <c r="I779" s="122" t="s">
        <v>1858</v>
      </c>
      <c r="J779" s="149" t="s">
        <v>1970</v>
      </c>
      <c r="K779" s="150" t="s">
        <v>1860</v>
      </c>
      <c r="L779" s="243">
        <v>5203010122.1009998</v>
      </c>
      <c r="M779" s="126" t="s">
        <v>1984</v>
      </c>
      <c r="N779" s="261">
        <f t="shared" si="12"/>
        <v>0</v>
      </c>
      <c r="Z779">
        <v>5</v>
      </c>
      <c r="AI779">
        <v>1</v>
      </c>
      <c r="AL779">
        <v>2</v>
      </c>
      <c r="AX779">
        <v>1</v>
      </c>
    </row>
    <row r="780" spans="1:68" ht="26.25">
      <c r="A780" s="121">
        <v>5</v>
      </c>
      <c r="B780" s="122" t="s">
        <v>916</v>
      </c>
      <c r="C780" s="123" t="s">
        <v>918</v>
      </c>
      <c r="D780" s="123">
        <v>5.0999999999999996</v>
      </c>
      <c r="E780" s="124" t="s">
        <v>952</v>
      </c>
      <c r="F780" s="122"/>
      <c r="G780" s="312" t="s">
        <v>1858</v>
      </c>
      <c r="H780" s="122"/>
      <c r="I780" s="122" t="s">
        <v>1858</v>
      </c>
      <c r="J780" s="149" t="s">
        <v>1970</v>
      </c>
      <c r="K780" s="150" t="s">
        <v>1860</v>
      </c>
      <c r="L780" s="243">
        <v>5203010126.1009998</v>
      </c>
      <c r="M780" s="126" t="s">
        <v>1985</v>
      </c>
      <c r="N780" s="261">
        <f t="shared" si="12"/>
        <v>0</v>
      </c>
      <c r="R780">
        <v>1</v>
      </c>
      <c r="AE780">
        <v>42800</v>
      </c>
    </row>
    <row r="781" spans="1:68" ht="26.25">
      <c r="A781" s="121">
        <v>5</v>
      </c>
      <c r="B781" s="122" t="s">
        <v>916</v>
      </c>
      <c r="C781" s="123" t="s">
        <v>918</v>
      </c>
      <c r="D781" s="123">
        <v>5.0999999999999996</v>
      </c>
      <c r="E781" s="124" t="s">
        <v>952</v>
      </c>
      <c r="F781" s="122"/>
      <c r="G781" s="312" t="s">
        <v>1858</v>
      </c>
      <c r="H781" s="122"/>
      <c r="I781" s="122" t="s">
        <v>1858</v>
      </c>
      <c r="J781" s="149" t="s">
        <v>1970</v>
      </c>
      <c r="K781" s="150" t="s">
        <v>1860</v>
      </c>
      <c r="L781" s="243">
        <v>5203010141.1009998</v>
      </c>
      <c r="M781" s="126" t="s">
        <v>1986</v>
      </c>
      <c r="N781" s="261">
        <f t="shared" si="12"/>
        <v>55</v>
      </c>
      <c r="R781">
        <v>60</v>
      </c>
      <c r="T781">
        <v>422106.67</v>
      </c>
      <c r="V781">
        <v>33</v>
      </c>
      <c r="Y781">
        <v>30</v>
      </c>
      <c r="AA781">
        <v>55</v>
      </c>
      <c r="AC781">
        <v>16</v>
      </c>
      <c r="AI781">
        <v>147</v>
      </c>
      <c r="AL781">
        <v>4060</v>
      </c>
      <c r="AM781">
        <v>4076.48</v>
      </c>
      <c r="AN781">
        <v>9268</v>
      </c>
      <c r="AV781">
        <v>1</v>
      </c>
      <c r="AX781">
        <v>16146.84</v>
      </c>
      <c r="AY781">
        <v>12</v>
      </c>
      <c r="BA781">
        <v>21104.69</v>
      </c>
      <c r="BB781">
        <v>76675.929999999993</v>
      </c>
      <c r="BE781">
        <v>5</v>
      </c>
      <c r="BH781">
        <v>9849.59</v>
      </c>
      <c r="BI781">
        <v>25803.17</v>
      </c>
      <c r="BJ781">
        <v>1359.34</v>
      </c>
      <c r="BK781">
        <v>6</v>
      </c>
      <c r="BL781">
        <v>9059</v>
      </c>
      <c r="BM781">
        <v>88</v>
      </c>
      <c r="BN781">
        <v>145074</v>
      </c>
      <c r="BO781">
        <v>44221.33</v>
      </c>
      <c r="BP781">
        <v>61</v>
      </c>
    </row>
    <row r="782" spans="1:68" ht="26.25">
      <c r="A782" s="121">
        <v>5</v>
      </c>
      <c r="B782" s="122" t="s">
        <v>916</v>
      </c>
      <c r="C782" s="123" t="s">
        <v>918</v>
      </c>
      <c r="D782" s="123">
        <v>5.0999999999999996</v>
      </c>
      <c r="E782" s="124" t="s">
        <v>952</v>
      </c>
      <c r="F782" s="122"/>
      <c r="G782" s="312" t="s">
        <v>1858</v>
      </c>
      <c r="H782" s="122"/>
      <c r="I782" s="122" t="s">
        <v>1858</v>
      </c>
      <c r="J782" s="149" t="s">
        <v>1970</v>
      </c>
      <c r="K782" s="150" t="s">
        <v>1860</v>
      </c>
      <c r="L782" s="243">
        <v>5203010142.1009998</v>
      </c>
      <c r="M782" s="126" t="s">
        <v>1987</v>
      </c>
      <c r="N782" s="261">
        <f t="shared" si="12"/>
        <v>0</v>
      </c>
    </row>
    <row r="783" spans="1:68" ht="26.25">
      <c r="A783" s="121">
        <v>5</v>
      </c>
      <c r="B783" s="122" t="s">
        <v>916</v>
      </c>
      <c r="C783" s="123" t="s">
        <v>918</v>
      </c>
      <c r="D783" s="123">
        <v>5.0999999999999996</v>
      </c>
      <c r="E783" s="124" t="s">
        <v>952</v>
      </c>
      <c r="F783" s="122"/>
      <c r="G783" s="312" t="s">
        <v>1858</v>
      </c>
      <c r="H783" s="122"/>
      <c r="I783" s="122" t="s">
        <v>1858</v>
      </c>
      <c r="J783" s="149" t="s">
        <v>1970</v>
      </c>
      <c r="K783" s="150" t="s">
        <v>1860</v>
      </c>
      <c r="L783" s="243">
        <v>5203010145.1009998</v>
      </c>
      <c r="M783" s="126" t="s">
        <v>1988</v>
      </c>
      <c r="N783" s="261">
        <f t="shared" si="12"/>
        <v>0</v>
      </c>
      <c r="AE783">
        <v>962210</v>
      </c>
    </row>
    <row r="784" spans="1:68" ht="26.25">
      <c r="A784" s="121">
        <v>5</v>
      </c>
      <c r="B784" s="122" t="s">
        <v>916</v>
      </c>
      <c r="C784" s="123" t="s">
        <v>918</v>
      </c>
      <c r="D784" s="123">
        <v>5.0999999999999996</v>
      </c>
      <c r="E784" s="124" t="s">
        <v>952</v>
      </c>
      <c r="F784" s="122"/>
      <c r="G784" s="312" t="s">
        <v>1858</v>
      </c>
      <c r="H784" s="122"/>
      <c r="I784" s="122" t="s">
        <v>1858</v>
      </c>
      <c r="J784" s="149" t="s">
        <v>1970</v>
      </c>
      <c r="K784" s="150" t="s">
        <v>1860</v>
      </c>
      <c r="L784" s="243">
        <v>5203010146.1009998</v>
      </c>
      <c r="M784" s="126" t="s">
        <v>1989</v>
      </c>
      <c r="N784" s="261">
        <f t="shared" si="12"/>
        <v>16</v>
      </c>
      <c r="AA784">
        <v>16</v>
      </c>
    </row>
    <row r="785" spans="1:68" ht="26.25">
      <c r="A785" s="121">
        <v>5</v>
      </c>
      <c r="B785" s="122" t="s">
        <v>916</v>
      </c>
      <c r="C785" s="123" t="s">
        <v>918</v>
      </c>
      <c r="D785" s="123">
        <v>5.0999999999999996</v>
      </c>
      <c r="E785" s="124" t="s">
        <v>952</v>
      </c>
      <c r="F785" s="122" t="s">
        <v>1697</v>
      </c>
      <c r="G785" s="312" t="s">
        <v>1858</v>
      </c>
      <c r="H785" s="122"/>
      <c r="I785" s="122" t="s">
        <v>1858</v>
      </c>
      <c r="J785" s="149" t="s">
        <v>1970</v>
      </c>
      <c r="K785" s="150" t="s">
        <v>1860</v>
      </c>
      <c r="L785" s="243">
        <v>5205010101.1009998</v>
      </c>
      <c r="M785" s="126" t="s">
        <v>1990</v>
      </c>
      <c r="N785" s="261">
        <f t="shared" si="12"/>
        <v>0</v>
      </c>
    </row>
    <row r="786" spans="1:68" ht="26.25">
      <c r="A786" s="121">
        <v>5</v>
      </c>
      <c r="B786" s="122" t="s">
        <v>916</v>
      </c>
      <c r="C786" s="123" t="s">
        <v>918</v>
      </c>
      <c r="D786" s="123">
        <v>5.2</v>
      </c>
      <c r="E786" s="124" t="s">
        <v>952</v>
      </c>
      <c r="F786" s="122" t="s">
        <v>1697</v>
      </c>
      <c r="G786" s="312" t="s">
        <v>1952</v>
      </c>
      <c r="H786" s="122"/>
      <c r="I786" s="122" t="s">
        <v>1952</v>
      </c>
      <c r="J786" s="149"/>
      <c r="K786" s="150">
        <v>53051</v>
      </c>
      <c r="L786" s="243">
        <v>5209010112.1009998</v>
      </c>
      <c r="M786" s="126" t="s">
        <v>1991</v>
      </c>
      <c r="N786" s="261">
        <f t="shared" si="12"/>
        <v>114340</v>
      </c>
      <c r="AA786">
        <v>114340</v>
      </c>
      <c r="BI786">
        <v>1500</v>
      </c>
    </row>
    <row r="787" spans="1:68" ht="26.25">
      <c r="A787" s="121">
        <v>5</v>
      </c>
      <c r="B787" s="122" t="s">
        <v>916</v>
      </c>
      <c r="C787" s="123" t="s">
        <v>918</v>
      </c>
      <c r="D787" s="123">
        <v>5.2</v>
      </c>
      <c r="E787" s="124" t="s">
        <v>952</v>
      </c>
      <c r="F787" s="122" t="s">
        <v>1697</v>
      </c>
      <c r="G787" s="312" t="s">
        <v>1952</v>
      </c>
      <c r="H787" s="122"/>
      <c r="I787" s="122" t="s">
        <v>1952</v>
      </c>
      <c r="J787" s="149"/>
      <c r="K787" s="150">
        <v>53051</v>
      </c>
      <c r="L787" s="243">
        <v>5210010101.1009998</v>
      </c>
      <c r="M787" s="126" t="s">
        <v>1992</v>
      </c>
      <c r="N787" s="261">
        <f t="shared" si="12"/>
        <v>0</v>
      </c>
    </row>
    <row r="788" spans="1:68" ht="26.25">
      <c r="A788" s="121">
        <v>5</v>
      </c>
      <c r="B788" s="122" t="s">
        <v>916</v>
      </c>
      <c r="C788" s="123" t="s">
        <v>918</v>
      </c>
      <c r="D788" s="123">
        <v>5.2</v>
      </c>
      <c r="E788" s="124" t="s">
        <v>952</v>
      </c>
      <c r="F788" s="122" t="s">
        <v>1697</v>
      </c>
      <c r="G788" s="312" t="s">
        <v>1952</v>
      </c>
      <c r="H788" s="122"/>
      <c r="I788" s="122" t="s">
        <v>1952</v>
      </c>
      <c r="J788" s="149"/>
      <c r="K788" s="150">
        <v>53051</v>
      </c>
      <c r="L788" s="243">
        <v>5210010102.1009998</v>
      </c>
      <c r="M788" s="126" t="s">
        <v>1993</v>
      </c>
      <c r="N788" s="261">
        <f t="shared" si="12"/>
        <v>0</v>
      </c>
      <c r="AE788">
        <v>439000</v>
      </c>
    </row>
    <row r="789" spans="1:68" ht="26.25">
      <c r="A789" s="121">
        <v>5</v>
      </c>
      <c r="B789" s="122" t="s">
        <v>916</v>
      </c>
      <c r="C789" s="123" t="s">
        <v>918</v>
      </c>
      <c r="D789" s="123">
        <v>5.2</v>
      </c>
      <c r="E789" s="124" t="s">
        <v>952</v>
      </c>
      <c r="F789" s="122" t="s">
        <v>1697</v>
      </c>
      <c r="G789" s="312" t="s">
        <v>1952</v>
      </c>
      <c r="H789" s="122"/>
      <c r="I789" s="122" t="s">
        <v>1952</v>
      </c>
      <c r="J789" s="149"/>
      <c r="K789" s="150">
        <v>53051</v>
      </c>
      <c r="L789" s="243">
        <v>5210010103.1009998</v>
      </c>
      <c r="M789" s="126" t="s">
        <v>1994</v>
      </c>
      <c r="N789" s="261">
        <f t="shared" si="12"/>
        <v>520772.67</v>
      </c>
      <c r="AA789">
        <v>520772.67</v>
      </c>
      <c r="BI789">
        <v>1110386.7</v>
      </c>
    </row>
    <row r="790" spans="1:68" ht="26.25">
      <c r="A790" s="121">
        <v>5</v>
      </c>
      <c r="B790" s="122" t="s">
        <v>916</v>
      </c>
      <c r="C790" s="123" t="s">
        <v>918</v>
      </c>
      <c r="D790" s="123">
        <v>5.2</v>
      </c>
      <c r="E790" s="124" t="s">
        <v>952</v>
      </c>
      <c r="F790" s="122" t="s">
        <v>1697</v>
      </c>
      <c r="G790" s="312" t="s">
        <v>1952</v>
      </c>
      <c r="H790" s="122"/>
      <c r="I790" s="122" t="s">
        <v>1952</v>
      </c>
      <c r="J790" s="149"/>
      <c r="K790" s="150">
        <v>53051</v>
      </c>
      <c r="L790" s="243">
        <v>5210010105.1009998</v>
      </c>
      <c r="M790" s="126" t="s">
        <v>1995</v>
      </c>
      <c r="N790" s="261">
        <f t="shared" si="12"/>
        <v>345000000</v>
      </c>
      <c r="AA790">
        <v>345000000</v>
      </c>
      <c r="AU790">
        <v>279575</v>
      </c>
    </row>
    <row r="791" spans="1:68" ht="26.25">
      <c r="A791" s="121">
        <v>5</v>
      </c>
      <c r="B791" s="122" t="s">
        <v>916</v>
      </c>
      <c r="C791" s="123" t="s">
        <v>918</v>
      </c>
      <c r="D791" s="123">
        <v>5.2</v>
      </c>
      <c r="E791" s="124" t="s">
        <v>952</v>
      </c>
      <c r="F791" s="122" t="s">
        <v>1697</v>
      </c>
      <c r="G791" s="312" t="s">
        <v>1952</v>
      </c>
      <c r="H791" s="122"/>
      <c r="I791" s="122" t="s">
        <v>1952</v>
      </c>
      <c r="J791" s="149"/>
      <c r="K791" s="150">
        <v>53051</v>
      </c>
      <c r="L791" s="243">
        <v>5210010112.1009998</v>
      </c>
      <c r="M791" s="126" t="s">
        <v>1996</v>
      </c>
      <c r="N791" s="261">
        <f t="shared" si="12"/>
        <v>0</v>
      </c>
      <c r="O791">
        <v>186591.18</v>
      </c>
      <c r="AW791">
        <v>221826.65</v>
      </c>
    </row>
    <row r="792" spans="1:68" ht="26.25">
      <c r="A792" s="121">
        <v>5</v>
      </c>
      <c r="B792" s="122" t="s">
        <v>916</v>
      </c>
      <c r="C792" s="123" t="s">
        <v>918</v>
      </c>
      <c r="D792" s="123">
        <v>5.2</v>
      </c>
      <c r="E792" s="124" t="s">
        <v>952</v>
      </c>
      <c r="F792" s="122" t="s">
        <v>1697</v>
      </c>
      <c r="G792" s="312" t="s">
        <v>1952</v>
      </c>
      <c r="H792" s="122"/>
      <c r="I792" s="122" t="s">
        <v>1952</v>
      </c>
      <c r="J792" s="149"/>
      <c r="K792" s="150">
        <v>53051</v>
      </c>
      <c r="L792" s="243">
        <v>5210010118.1009998</v>
      </c>
      <c r="M792" s="126" t="s">
        <v>1997</v>
      </c>
      <c r="N792" s="261">
        <f t="shared" si="12"/>
        <v>0</v>
      </c>
    </row>
    <row r="793" spans="1:68" ht="26.25">
      <c r="A793" s="121">
        <v>5</v>
      </c>
      <c r="B793" s="122" t="s">
        <v>916</v>
      </c>
      <c r="C793" s="123" t="s">
        <v>918</v>
      </c>
      <c r="D793" s="123">
        <v>5.0999999999999996</v>
      </c>
      <c r="E793" s="124" t="s">
        <v>952</v>
      </c>
      <c r="F793" s="122" t="s">
        <v>1697</v>
      </c>
      <c r="G793" s="312" t="s">
        <v>1858</v>
      </c>
      <c r="H793" s="122"/>
      <c r="I793" s="122" t="s">
        <v>1858</v>
      </c>
      <c r="J793" s="149" t="s">
        <v>1859</v>
      </c>
      <c r="K793" s="150" t="s">
        <v>1860</v>
      </c>
      <c r="L793" s="243">
        <v>5211010102.1009998</v>
      </c>
      <c r="M793" s="126" t="s">
        <v>1998</v>
      </c>
      <c r="N793" s="261">
        <f t="shared" si="12"/>
        <v>0</v>
      </c>
      <c r="BL793">
        <v>2</v>
      </c>
    </row>
    <row r="794" spans="1:68" ht="26.25">
      <c r="A794" s="121">
        <v>5</v>
      </c>
      <c r="B794" s="122" t="s">
        <v>916</v>
      </c>
      <c r="C794" s="123" t="s">
        <v>918</v>
      </c>
      <c r="D794" s="123">
        <v>5.0999999999999996</v>
      </c>
      <c r="E794" s="124" t="s">
        <v>952</v>
      </c>
      <c r="F794" s="122" t="s">
        <v>1697</v>
      </c>
      <c r="G794" s="312" t="s">
        <v>1858</v>
      </c>
      <c r="H794" s="122"/>
      <c r="I794" s="122" t="s">
        <v>1858</v>
      </c>
      <c r="J794" s="149" t="s">
        <v>1859</v>
      </c>
      <c r="K794" s="150" t="s">
        <v>1860</v>
      </c>
      <c r="L794" s="243">
        <v>5212010199.1009998</v>
      </c>
      <c r="M794" s="126" t="s">
        <v>1999</v>
      </c>
      <c r="N794" s="261">
        <f t="shared" si="12"/>
        <v>0</v>
      </c>
      <c r="AW794">
        <v>15435000</v>
      </c>
      <c r="BJ794">
        <v>36000</v>
      </c>
      <c r="BK794">
        <v>31680</v>
      </c>
    </row>
    <row r="795" spans="1:68" ht="26.25">
      <c r="A795" s="121">
        <v>5</v>
      </c>
      <c r="B795" s="122" t="s">
        <v>916</v>
      </c>
      <c r="C795" s="123" t="s">
        <v>918</v>
      </c>
      <c r="D795" s="123">
        <v>5.0999999999999996</v>
      </c>
      <c r="E795" s="124" t="s">
        <v>952</v>
      </c>
      <c r="F795" s="122" t="s">
        <v>1697</v>
      </c>
      <c r="G795" s="312" t="s">
        <v>1858</v>
      </c>
      <c r="H795" s="122"/>
      <c r="I795" s="122" t="s">
        <v>1858</v>
      </c>
      <c r="J795" s="149" t="s">
        <v>1859</v>
      </c>
      <c r="K795" s="150" t="s">
        <v>1860</v>
      </c>
      <c r="L795" s="243">
        <v>5212010199.1020002</v>
      </c>
      <c r="M795" s="126" t="s">
        <v>2000</v>
      </c>
      <c r="N795" s="261">
        <f t="shared" si="12"/>
        <v>0</v>
      </c>
      <c r="O795">
        <v>3410000</v>
      </c>
      <c r="Q795">
        <v>160000</v>
      </c>
      <c r="R795">
        <v>220000</v>
      </c>
      <c r="S795">
        <v>480000</v>
      </c>
      <c r="T795">
        <v>280000</v>
      </c>
      <c r="V795">
        <v>200000</v>
      </c>
      <c r="W795">
        <v>160000</v>
      </c>
      <c r="X795">
        <v>280000</v>
      </c>
      <c r="Y795">
        <v>160000</v>
      </c>
      <c r="Z795">
        <v>80000</v>
      </c>
      <c r="AB795">
        <v>40000</v>
      </c>
      <c r="AC795">
        <v>276000</v>
      </c>
      <c r="AF795">
        <v>500000</v>
      </c>
      <c r="AI795">
        <v>11460000</v>
      </c>
      <c r="AJ795">
        <v>380000</v>
      </c>
      <c r="AK795">
        <v>700000</v>
      </c>
      <c r="AL795">
        <v>400000</v>
      </c>
      <c r="AM795">
        <v>240000</v>
      </c>
      <c r="AN795">
        <v>200000</v>
      </c>
      <c r="AO795">
        <v>200000</v>
      </c>
      <c r="AP795">
        <v>400000</v>
      </c>
      <c r="AQ795">
        <v>625000</v>
      </c>
      <c r="AT795">
        <v>120000</v>
      </c>
      <c r="AY795">
        <v>200000</v>
      </c>
      <c r="BA795">
        <v>240000</v>
      </c>
      <c r="BB795">
        <v>120000</v>
      </c>
      <c r="BC795">
        <v>240000</v>
      </c>
      <c r="BE795">
        <v>120000</v>
      </c>
      <c r="BJ795">
        <v>350000</v>
      </c>
      <c r="BO795">
        <v>230000</v>
      </c>
      <c r="BP795">
        <v>30000</v>
      </c>
    </row>
    <row r="796" spans="1:68" ht="26.25">
      <c r="A796" s="121">
        <v>5</v>
      </c>
      <c r="B796" s="122" t="s">
        <v>916</v>
      </c>
      <c r="C796" s="123" t="s">
        <v>918</v>
      </c>
      <c r="D796" s="123">
        <v>5.0999999999999996</v>
      </c>
      <c r="E796" s="124" t="s">
        <v>952</v>
      </c>
      <c r="F796" s="122" t="s">
        <v>1697</v>
      </c>
      <c r="G796" s="312" t="s">
        <v>1858</v>
      </c>
      <c r="H796" s="122"/>
      <c r="I796" s="122" t="s">
        <v>1858</v>
      </c>
      <c r="J796" s="149" t="s">
        <v>1859</v>
      </c>
      <c r="K796" s="150" t="s">
        <v>1860</v>
      </c>
      <c r="L796" s="243">
        <v>5212010199.1040001</v>
      </c>
      <c r="M796" s="126" t="s">
        <v>2001</v>
      </c>
      <c r="N796" s="261">
        <f t="shared" si="12"/>
        <v>0</v>
      </c>
    </row>
    <row r="797" spans="1:68" ht="26.25">
      <c r="A797" s="121">
        <v>5</v>
      </c>
      <c r="B797" s="122" t="s">
        <v>916</v>
      </c>
      <c r="C797" s="123" t="s">
        <v>918</v>
      </c>
      <c r="D797" s="123">
        <v>5.0999999999999996</v>
      </c>
      <c r="E797" s="124" t="s">
        <v>952</v>
      </c>
      <c r="F797" s="122" t="s">
        <v>1697</v>
      </c>
      <c r="G797" s="312" t="s">
        <v>1858</v>
      </c>
      <c r="H797" s="122"/>
      <c r="I797" s="122" t="s">
        <v>1858</v>
      </c>
      <c r="J797" s="149" t="s">
        <v>1859</v>
      </c>
      <c r="K797" s="150" t="s">
        <v>1860</v>
      </c>
      <c r="L797" s="243">
        <v>5212010199.1049995</v>
      </c>
      <c r="M797" s="126" t="s">
        <v>2002</v>
      </c>
      <c r="N797" s="261">
        <f t="shared" si="12"/>
        <v>2101204.42</v>
      </c>
      <c r="O797">
        <v>316320.49</v>
      </c>
      <c r="R797">
        <v>55272.800000000003</v>
      </c>
      <c r="S797">
        <v>499421.2</v>
      </c>
      <c r="T797">
        <v>24160</v>
      </c>
      <c r="W797">
        <v>32797</v>
      </c>
      <c r="Y797">
        <v>31431.93</v>
      </c>
      <c r="Z797">
        <v>61500</v>
      </c>
      <c r="AA797">
        <v>2101204.42</v>
      </c>
      <c r="AB797">
        <v>58424.21</v>
      </c>
      <c r="AC797">
        <v>114037</v>
      </c>
      <c r="AD797">
        <v>32065.35</v>
      </c>
      <c r="AE797">
        <v>36175.980000000003</v>
      </c>
      <c r="AF797">
        <v>266960</v>
      </c>
      <c r="AG797">
        <v>27858.75</v>
      </c>
      <c r="AH797">
        <v>7500</v>
      </c>
      <c r="AI797">
        <v>745201.9</v>
      </c>
      <c r="AJ797">
        <v>23967.57</v>
      </c>
      <c r="AK797">
        <v>12908.18</v>
      </c>
      <c r="AL797">
        <v>50329.42</v>
      </c>
      <c r="AM797">
        <v>490668.75</v>
      </c>
      <c r="AN797">
        <v>26800</v>
      </c>
      <c r="AO797">
        <v>81724.75</v>
      </c>
      <c r="AP797">
        <v>7100</v>
      </c>
      <c r="AQ797">
        <v>7189</v>
      </c>
      <c r="AR797">
        <v>8971.5</v>
      </c>
      <c r="AS797">
        <v>166551.79999999999</v>
      </c>
      <c r="AT797">
        <v>7000</v>
      </c>
      <c r="AU797">
        <v>899020</v>
      </c>
      <c r="AV797">
        <v>7500</v>
      </c>
      <c r="AW797">
        <v>754226.25</v>
      </c>
      <c r="AY797">
        <v>64405</v>
      </c>
      <c r="AZ797">
        <v>-29997.22</v>
      </c>
      <c r="BA797">
        <v>87574.5</v>
      </c>
      <c r="BC797">
        <v>137032.5</v>
      </c>
      <c r="BD797">
        <v>134420</v>
      </c>
      <c r="BE797">
        <v>45210</v>
      </c>
      <c r="BF797">
        <v>161711</v>
      </c>
      <c r="BG797">
        <v>14806</v>
      </c>
      <c r="BH797">
        <v>26665</v>
      </c>
      <c r="BK797">
        <v>104655</v>
      </c>
      <c r="BL797">
        <v>110511</v>
      </c>
      <c r="BN797">
        <v>54800</v>
      </c>
      <c r="BO797">
        <v>104950</v>
      </c>
      <c r="BP797">
        <v>2000</v>
      </c>
    </row>
    <row r="798" spans="1:68" ht="26.25">
      <c r="A798" s="121">
        <v>5</v>
      </c>
      <c r="B798" s="122" t="s">
        <v>916</v>
      </c>
      <c r="C798" s="123" t="s">
        <v>918</v>
      </c>
      <c r="D798" s="123">
        <v>5.0999999999999996</v>
      </c>
      <c r="E798" s="124" t="s">
        <v>952</v>
      </c>
      <c r="F798" s="122" t="s">
        <v>1697</v>
      </c>
      <c r="G798" s="312" t="s">
        <v>1858</v>
      </c>
      <c r="H798" s="122"/>
      <c r="I798" s="122" t="s">
        <v>1858</v>
      </c>
      <c r="J798" s="149" t="s">
        <v>1859</v>
      </c>
      <c r="K798" s="150" t="s">
        <v>1860</v>
      </c>
      <c r="L798" s="243">
        <v>5212010199.1059999</v>
      </c>
      <c r="M798" s="126" t="s">
        <v>2003</v>
      </c>
      <c r="N798" s="261">
        <f t="shared" si="12"/>
        <v>0</v>
      </c>
    </row>
    <row r="799" spans="1:68" ht="26.25">
      <c r="A799" s="121">
        <v>5</v>
      </c>
      <c r="B799" s="122" t="s">
        <v>916</v>
      </c>
      <c r="C799" s="123" t="s">
        <v>918</v>
      </c>
      <c r="D799" s="123">
        <v>5.0999999999999996</v>
      </c>
      <c r="E799" s="124" t="s">
        <v>952</v>
      </c>
      <c r="F799" s="122" t="s">
        <v>1697</v>
      </c>
      <c r="G799" s="312" t="s">
        <v>1858</v>
      </c>
      <c r="H799" s="122"/>
      <c r="I799" s="122" t="s">
        <v>1858</v>
      </c>
      <c r="J799" s="149" t="s">
        <v>1859</v>
      </c>
      <c r="K799" s="150" t="s">
        <v>1860</v>
      </c>
      <c r="L799" s="243">
        <v>5212010199.1070004</v>
      </c>
      <c r="M799" s="126" t="s">
        <v>2004</v>
      </c>
      <c r="N799" s="261">
        <f t="shared" si="12"/>
        <v>0</v>
      </c>
      <c r="Q799">
        <v>29400</v>
      </c>
      <c r="S799">
        <v>3774741.05</v>
      </c>
      <c r="AB799">
        <v>378104.68</v>
      </c>
      <c r="AC799">
        <v>98500</v>
      </c>
      <c r="AE799">
        <v>1708342.04</v>
      </c>
      <c r="AF799">
        <v>741399.56</v>
      </c>
      <c r="BF799">
        <v>53500</v>
      </c>
    </row>
    <row r="800" spans="1:68" ht="26.25">
      <c r="A800" s="121">
        <v>5</v>
      </c>
      <c r="B800" s="122" t="s">
        <v>916</v>
      </c>
      <c r="C800" s="123" t="s">
        <v>918</v>
      </c>
      <c r="D800" s="123">
        <v>5.0999999999999996</v>
      </c>
      <c r="E800" s="124" t="s">
        <v>952</v>
      </c>
      <c r="F800" s="122" t="s">
        <v>1697</v>
      </c>
      <c r="G800" s="312" t="s">
        <v>1858</v>
      </c>
      <c r="H800" s="122"/>
      <c r="I800" s="122" t="s">
        <v>1858</v>
      </c>
      <c r="J800" s="149" t="s">
        <v>2005</v>
      </c>
      <c r="K800" s="150" t="s">
        <v>1860</v>
      </c>
      <c r="L800" s="243">
        <v>5212010199.1079998</v>
      </c>
      <c r="M800" s="126" t="s">
        <v>2006</v>
      </c>
      <c r="N800" s="261">
        <f t="shared" si="12"/>
        <v>0</v>
      </c>
      <c r="Q800">
        <v>51100</v>
      </c>
      <c r="R800">
        <v>519000</v>
      </c>
      <c r="W800">
        <v>75170</v>
      </c>
      <c r="AC800">
        <v>1098958.3999999999</v>
      </c>
      <c r="AH800">
        <v>2620</v>
      </c>
      <c r="BI800">
        <v>500000</v>
      </c>
      <c r="BK800">
        <v>5</v>
      </c>
      <c r="BN800">
        <v>687903</v>
      </c>
    </row>
    <row r="801" spans="1:68" ht="26.25">
      <c r="A801" s="121">
        <v>5</v>
      </c>
      <c r="B801" s="122" t="s">
        <v>916</v>
      </c>
      <c r="C801" s="123" t="s">
        <v>918</v>
      </c>
      <c r="D801" s="123">
        <v>5.0999999999999996</v>
      </c>
      <c r="E801" s="124" t="s">
        <v>952</v>
      </c>
      <c r="F801" s="122"/>
      <c r="G801" s="312" t="s">
        <v>1858</v>
      </c>
      <c r="H801" s="122"/>
      <c r="I801" s="122" t="s">
        <v>1858</v>
      </c>
      <c r="J801" s="149" t="s">
        <v>2007</v>
      </c>
      <c r="K801" s="150" t="s">
        <v>1860</v>
      </c>
      <c r="L801" s="243">
        <v>5212010199.1090002</v>
      </c>
      <c r="M801" s="126" t="s">
        <v>2008</v>
      </c>
      <c r="N801" s="261">
        <f t="shared" si="12"/>
        <v>0</v>
      </c>
      <c r="AB801">
        <v>95000</v>
      </c>
    </row>
    <row r="802" spans="1:68" ht="26.25">
      <c r="A802" s="121">
        <v>5</v>
      </c>
      <c r="B802" s="122" t="s">
        <v>916</v>
      </c>
      <c r="C802" s="123" t="s">
        <v>918</v>
      </c>
      <c r="D802" s="123">
        <v>5.0999999999999996</v>
      </c>
      <c r="E802" s="124" t="s">
        <v>952</v>
      </c>
      <c r="F802" s="122"/>
      <c r="G802" s="312" t="s">
        <v>1858</v>
      </c>
      <c r="H802" s="122"/>
      <c r="I802" s="122" t="s">
        <v>1858</v>
      </c>
      <c r="J802" s="149" t="s">
        <v>2007</v>
      </c>
      <c r="K802" s="150" t="s">
        <v>1860</v>
      </c>
      <c r="L802" s="243">
        <v>5212010199.1099997</v>
      </c>
      <c r="M802" s="126" t="s">
        <v>2009</v>
      </c>
      <c r="N802" s="261">
        <f t="shared" si="12"/>
        <v>0</v>
      </c>
      <c r="AK802">
        <v>214800</v>
      </c>
      <c r="AN802">
        <v>778000</v>
      </c>
      <c r="BC802">
        <v>390</v>
      </c>
    </row>
    <row r="803" spans="1:68" ht="26.25">
      <c r="A803" s="121">
        <v>5</v>
      </c>
      <c r="B803" s="122" t="s">
        <v>916</v>
      </c>
      <c r="C803" s="123" t="s">
        <v>918</v>
      </c>
      <c r="D803" s="123">
        <v>5.0999999999999996</v>
      </c>
      <c r="E803" s="124" t="s">
        <v>952</v>
      </c>
      <c r="F803" s="122"/>
      <c r="G803" s="312" t="s">
        <v>1858</v>
      </c>
      <c r="H803" s="122"/>
      <c r="I803" s="122" t="s">
        <v>1858</v>
      </c>
      <c r="J803" s="149" t="s">
        <v>2007</v>
      </c>
      <c r="K803" s="150" t="s">
        <v>1860</v>
      </c>
      <c r="L803" s="243">
        <v>5212010199.1110001</v>
      </c>
      <c r="M803" s="126" t="s">
        <v>2010</v>
      </c>
      <c r="N803" s="261">
        <f t="shared" si="12"/>
        <v>0</v>
      </c>
    </row>
    <row r="804" spans="1:68" ht="26.25">
      <c r="A804" s="121">
        <v>5</v>
      </c>
      <c r="B804" s="122" t="s">
        <v>916</v>
      </c>
      <c r="C804" s="123" t="s">
        <v>918</v>
      </c>
      <c r="D804" s="123">
        <v>5.0999999999999996</v>
      </c>
      <c r="E804" s="124" t="s">
        <v>952</v>
      </c>
      <c r="F804" s="122"/>
      <c r="G804" s="312" t="s">
        <v>1858</v>
      </c>
      <c r="H804" s="122"/>
      <c r="I804" s="122" t="s">
        <v>1858</v>
      </c>
      <c r="J804" s="149" t="s">
        <v>2007</v>
      </c>
      <c r="K804" s="150" t="s">
        <v>1860</v>
      </c>
      <c r="L804" s="243">
        <v>5212010199.1120005</v>
      </c>
      <c r="M804" s="177" t="s">
        <v>2011</v>
      </c>
      <c r="N804" s="261">
        <f t="shared" si="12"/>
        <v>0</v>
      </c>
      <c r="BH804">
        <v>100000</v>
      </c>
    </row>
    <row r="805" spans="1:68" ht="26.25">
      <c r="A805" s="121">
        <v>5</v>
      </c>
      <c r="B805" s="122" t="s">
        <v>916</v>
      </c>
      <c r="C805" s="123" t="s">
        <v>918</v>
      </c>
      <c r="D805" s="123">
        <v>5.0999999999999996</v>
      </c>
      <c r="E805" s="124" t="s">
        <v>952</v>
      </c>
      <c r="F805" s="122"/>
      <c r="G805" s="312" t="s">
        <v>1858</v>
      </c>
      <c r="H805" s="122"/>
      <c r="I805" s="122" t="s">
        <v>1858</v>
      </c>
      <c r="J805" s="149" t="s">
        <v>2007</v>
      </c>
      <c r="K805" s="150" t="s">
        <v>1860</v>
      </c>
      <c r="L805" s="243">
        <v>5212010199.1129999</v>
      </c>
      <c r="M805" s="126" t="s">
        <v>2012</v>
      </c>
      <c r="N805" s="261">
        <f t="shared" si="12"/>
        <v>0</v>
      </c>
    </row>
    <row r="806" spans="1:68" ht="26.25">
      <c r="A806" s="121">
        <v>5</v>
      </c>
      <c r="B806" s="122" t="s">
        <v>916</v>
      </c>
      <c r="C806" s="123" t="s">
        <v>918</v>
      </c>
      <c r="D806" s="123">
        <v>5.0999999999999996</v>
      </c>
      <c r="E806" s="124" t="s">
        <v>952</v>
      </c>
      <c r="F806" s="122" t="s">
        <v>1358</v>
      </c>
      <c r="G806" s="312" t="s">
        <v>1858</v>
      </c>
      <c r="H806" s="122"/>
      <c r="I806" s="122" t="s">
        <v>1858</v>
      </c>
      <c r="J806" s="149" t="s">
        <v>2013</v>
      </c>
      <c r="K806" s="150" t="s">
        <v>1860</v>
      </c>
      <c r="L806" s="242">
        <v>5212010199.1140003</v>
      </c>
      <c r="M806" s="126" t="s">
        <v>2014</v>
      </c>
      <c r="N806" s="261">
        <f t="shared" si="12"/>
        <v>593920</v>
      </c>
      <c r="O806">
        <v>4091276</v>
      </c>
      <c r="P806">
        <v>344200</v>
      </c>
      <c r="Q806">
        <v>1706446</v>
      </c>
      <c r="R806">
        <v>6001438</v>
      </c>
      <c r="S806">
        <v>6034306.0700000003</v>
      </c>
      <c r="T806">
        <v>3185917</v>
      </c>
      <c r="U806">
        <v>3015586.09</v>
      </c>
      <c r="V806">
        <v>1608210</v>
      </c>
      <c r="W806">
        <v>1871098.87</v>
      </c>
      <c r="X806">
        <v>1165179</v>
      </c>
      <c r="Y806">
        <v>1409385</v>
      </c>
      <c r="Z806">
        <v>2347510.83</v>
      </c>
      <c r="AA806">
        <v>593920</v>
      </c>
      <c r="AB806">
        <v>2366173</v>
      </c>
      <c r="AC806">
        <v>1289534</v>
      </c>
      <c r="AD806">
        <v>1399130</v>
      </c>
      <c r="AE806">
        <v>3050980</v>
      </c>
      <c r="AG806">
        <v>1739821</v>
      </c>
      <c r="AH806">
        <v>1628057</v>
      </c>
      <c r="AI806">
        <v>23305895.600000001</v>
      </c>
      <c r="AJ806">
        <v>1305800</v>
      </c>
      <c r="AK806">
        <v>1548000</v>
      </c>
      <c r="AL806">
        <v>1709900</v>
      </c>
      <c r="AM806">
        <v>2293414.34</v>
      </c>
      <c r="AN806">
        <v>230000</v>
      </c>
      <c r="AO806">
        <v>120000</v>
      </c>
      <c r="AP806">
        <v>1564900</v>
      </c>
      <c r="AQ806">
        <v>3251279.01</v>
      </c>
      <c r="AR806">
        <v>531425.37</v>
      </c>
      <c r="AS806">
        <v>3457970</v>
      </c>
      <c r="AT806">
        <v>3402278.92</v>
      </c>
      <c r="AV806">
        <v>1651536</v>
      </c>
      <c r="AW806">
        <v>3735888.28</v>
      </c>
      <c r="AX806">
        <v>1163721.07</v>
      </c>
      <c r="BA806">
        <v>461396</v>
      </c>
      <c r="BE806">
        <v>175253</v>
      </c>
      <c r="BG806">
        <v>162568</v>
      </c>
      <c r="BH806">
        <v>208051</v>
      </c>
      <c r="BI806">
        <v>1727486</v>
      </c>
      <c r="BJ806">
        <v>2421613.5099999998</v>
      </c>
      <c r="BK806">
        <v>465980</v>
      </c>
      <c r="BL806">
        <v>4331769.42</v>
      </c>
      <c r="BM806">
        <v>285940</v>
      </c>
      <c r="BN806">
        <v>1504076</v>
      </c>
      <c r="BO806">
        <v>939080.05</v>
      </c>
      <c r="BP806">
        <v>1705029.92</v>
      </c>
    </row>
    <row r="807" spans="1:68" ht="26.25">
      <c r="A807" s="121">
        <v>5</v>
      </c>
      <c r="B807" s="122" t="s">
        <v>916</v>
      </c>
      <c r="C807" s="123" t="s">
        <v>919</v>
      </c>
      <c r="D807" s="123">
        <v>5.0999999999999996</v>
      </c>
      <c r="E807" s="124" t="s">
        <v>952</v>
      </c>
      <c r="F807" s="122" t="s">
        <v>1697</v>
      </c>
      <c r="G807" s="312" t="s">
        <v>1858</v>
      </c>
      <c r="H807" s="122"/>
      <c r="I807" s="122" t="s">
        <v>1858</v>
      </c>
      <c r="J807" s="149" t="s">
        <v>1859</v>
      </c>
      <c r="K807" s="150" t="s">
        <v>1860</v>
      </c>
      <c r="L807" s="242">
        <v>5401010101.1009998</v>
      </c>
      <c r="M807" s="127" t="s">
        <v>2015</v>
      </c>
      <c r="N807" s="261">
        <f>SUMIF($O$1:$BP$1,$N$1,$O807:$BP807)</f>
        <v>0</v>
      </c>
      <c r="P807">
        <v>1</v>
      </c>
    </row>
    <row r="808" spans="1:68">
      <c r="A808" s="178"/>
      <c r="B808" s="179"/>
      <c r="C808" s="180"/>
      <c r="D808" s="180"/>
      <c r="E808" s="179"/>
      <c r="F808" s="179"/>
      <c r="H808" s="181"/>
      <c r="I808" s="181"/>
      <c r="J808" s="181"/>
      <c r="K808" s="181"/>
      <c r="L808" s="257"/>
      <c r="M808" s="182"/>
    </row>
    <row r="809" spans="1:68">
      <c r="A809" s="117"/>
      <c r="B809" s="118"/>
      <c r="C809" s="119"/>
      <c r="D809" s="119"/>
      <c r="E809" s="118"/>
      <c r="F809" s="118"/>
      <c r="H809" s="118"/>
      <c r="I809" s="118"/>
      <c r="J809" s="118"/>
      <c r="K809" s="118"/>
      <c r="L809" s="258"/>
      <c r="M809" s="183"/>
    </row>
  </sheetData>
  <autoFilter ref="A2:N807" xr:uid="{00000000-0009-0000-0000-000007000000}"/>
  <conditionalFormatting sqref="M788:M806">
    <cfRule type="duplicateValues" priority="3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2:BS790"/>
  <sheetViews>
    <sheetView zoomScale="70" zoomScaleNormal="70" workbookViewId="0">
      <pane xSplit="16" ySplit="3" topLeftCell="Q764" activePane="bottomRight" state="frozen"/>
      <selection activeCell="T782" sqref="T782"/>
      <selection pane="topRight" activeCell="T782" sqref="T782"/>
      <selection pane="bottomLeft" activeCell="T782" sqref="T782"/>
      <selection pane="bottomRight" activeCell="T782" sqref="T782"/>
    </sheetView>
  </sheetViews>
  <sheetFormatPr defaultRowHeight="21"/>
  <cols>
    <col min="1" max="1" width="4.5" style="232" customWidth="1"/>
    <col min="2" max="2" width="7.375" style="233" hidden="1" customWidth="1"/>
    <col min="3" max="3" width="16.625" style="233" hidden="1" customWidth="1"/>
    <col min="4" max="4" width="9.375" style="233" hidden="1" customWidth="1"/>
    <col min="5" max="5" width="9.125" style="233" hidden="1" customWidth="1"/>
    <col min="6" max="6" width="7.625" style="233" hidden="1" customWidth="1"/>
    <col min="7" max="7" width="4.25" style="233" hidden="1" customWidth="1"/>
    <col min="8" max="8" width="5.75" style="233" hidden="1" customWidth="1"/>
    <col min="9" max="9" width="10.375" style="233" hidden="1" customWidth="1"/>
    <col min="10" max="11" width="6.125" style="233" hidden="1" customWidth="1"/>
    <col min="12" max="12" width="7.875" style="233" hidden="1" customWidth="1"/>
    <col min="13" max="13" width="9.125" style="233" hidden="1" customWidth="1"/>
    <col min="14" max="14" width="6.875" style="350" customWidth="1"/>
    <col min="15" max="15" width="18.875" style="234" customWidth="1"/>
    <col min="16" max="16" width="61.5" style="235" customWidth="1"/>
    <col min="17" max="17" width="13.625" customWidth="1"/>
    <col min="18" max="18" width="14.375" bestFit="1" customWidth="1"/>
  </cols>
  <sheetData>
    <row r="2" spans="1:71" ht="26.25">
      <c r="A2" s="188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348"/>
      <c r="O2" s="190"/>
      <c r="P2" s="191"/>
      <c r="Q2" s="598">
        <f>+'F&amp;R Balance sheet'!B2</f>
        <v>10694</v>
      </c>
      <c r="R2" s="565">
        <v>10721</v>
      </c>
      <c r="S2" s="565">
        <v>11228</v>
      </c>
      <c r="T2" s="565">
        <v>11229</v>
      </c>
      <c r="U2" s="565">
        <v>11230</v>
      </c>
      <c r="V2" s="565">
        <v>11231</v>
      </c>
      <c r="W2" s="565">
        <v>11232</v>
      </c>
      <c r="X2" s="565">
        <v>11233</v>
      </c>
      <c r="Y2" s="565">
        <v>11234</v>
      </c>
      <c r="Z2" s="565">
        <v>11235</v>
      </c>
      <c r="AA2" s="565">
        <v>11236</v>
      </c>
      <c r="AB2" s="565">
        <v>14135</v>
      </c>
      <c r="AC2" s="565">
        <v>28010</v>
      </c>
      <c r="AD2" s="565">
        <v>10694</v>
      </c>
      <c r="AE2" s="565">
        <v>10802</v>
      </c>
      <c r="AF2" s="565">
        <v>10803</v>
      </c>
      <c r="AG2" s="565">
        <v>10804</v>
      </c>
      <c r="AH2" s="565">
        <v>10805</v>
      </c>
      <c r="AI2" s="565">
        <v>10806</v>
      </c>
      <c r="AJ2" s="565">
        <v>27974</v>
      </c>
      <c r="AK2" s="565">
        <v>27975</v>
      </c>
      <c r="AL2" s="565">
        <v>10675</v>
      </c>
      <c r="AM2" s="565">
        <v>11209</v>
      </c>
      <c r="AN2" s="565">
        <v>11210</v>
      </c>
      <c r="AO2" s="565">
        <v>11211</v>
      </c>
      <c r="AP2" s="565">
        <v>11212</v>
      </c>
      <c r="AQ2" s="565">
        <v>11213</v>
      </c>
      <c r="AR2" s="565">
        <v>11214</v>
      </c>
      <c r="AS2" s="565">
        <v>11215</v>
      </c>
      <c r="AT2" s="565">
        <v>11216</v>
      </c>
      <c r="AU2" s="565">
        <v>11217</v>
      </c>
      <c r="AV2" s="565">
        <v>11218</v>
      </c>
      <c r="AW2" s="565">
        <v>11219</v>
      </c>
      <c r="AX2" s="565">
        <v>11220</v>
      </c>
      <c r="AY2" s="565">
        <v>40749</v>
      </c>
      <c r="AZ2" s="565">
        <v>10726</v>
      </c>
      <c r="BA2" s="565">
        <v>11258</v>
      </c>
      <c r="BB2" s="565">
        <v>11259</v>
      </c>
      <c r="BC2" s="565">
        <v>11260</v>
      </c>
      <c r="BD2" s="565">
        <v>11261</v>
      </c>
      <c r="BE2" s="565">
        <v>11262</v>
      </c>
      <c r="BF2" s="565">
        <v>11263</v>
      </c>
      <c r="BG2" s="565">
        <v>11456</v>
      </c>
      <c r="BH2" s="565">
        <v>11631</v>
      </c>
      <c r="BI2" s="565">
        <v>27978</v>
      </c>
      <c r="BJ2" s="565">
        <v>27979</v>
      </c>
      <c r="BK2" s="565">
        <v>27980</v>
      </c>
      <c r="BL2" s="565">
        <v>10720</v>
      </c>
      <c r="BM2" s="565">
        <v>11221</v>
      </c>
      <c r="BN2" s="565">
        <v>11222</v>
      </c>
      <c r="BO2" s="565">
        <v>11223</v>
      </c>
      <c r="BP2" s="565">
        <v>11224</v>
      </c>
      <c r="BQ2" s="565">
        <v>11225</v>
      </c>
      <c r="BR2" s="565">
        <v>11226</v>
      </c>
      <c r="BS2" s="565">
        <v>11227</v>
      </c>
    </row>
    <row r="3" spans="1:71" ht="26.25">
      <c r="A3" s="192" t="s">
        <v>899</v>
      </c>
      <c r="B3" s="193" t="s">
        <v>900</v>
      </c>
      <c r="C3" s="193" t="s">
        <v>901</v>
      </c>
      <c r="D3" s="193" t="s">
        <v>902</v>
      </c>
      <c r="E3" s="193" t="s">
        <v>2016</v>
      </c>
      <c r="F3" s="193" t="s">
        <v>2017</v>
      </c>
      <c r="G3" s="193" t="s">
        <v>2018</v>
      </c>
      <c r="H3" s="193" t="s">
        <v>2019</v>
      </c>
      <c r="I3" s="193" t="s">
        <v>2020</v>
      </c>
      <c r="J3" s="193" t="s">
        <v>947</v>
      </c>
      <c r="K3" s="193" t="s">
        <v>948</v>
      </c>
      <c r="L3" s="194" t="s">
        <v>949</v>
      </c>
      <c r="M3" s="195" t="s">
        <v>951</v>
      </c>
      <c r="N3" s="105" t="s">
        <v>920</v>
      </c>
      <c r="O3" s="196" t="s">
        <v>897</v>
      </c>
      <c r="P3" s="197" t="s">
        <v>898</v>
      </c>
      <c r="Q3" s="240" t="s">
        <v>2568</v>
      </c>
      <c r="R3" s="566" t="s">
        <v>3663</v>
      </c>
      <c r="S3" s="566" t="s">
        <v>3664</v>
      </c>
      <c r="T3" s="566" t="s">
        <v>3665</v>
      </c>
      <c r="U3" s="566" t="s">
        <v>3666</v>
      </c>
      <c r="V3" s="566" t="s">
        <v>3667</v>
      </c>
      <c r="W3" s="566" t="s">
        <v>3668</v>
      </c>
      <c r="X3" s="566" t="s">
        <v>3669</v>
      </c>
      <c r="Y3" s="566" t="s">
        <v>3670</v>
      </c>
      <c r="Z3" s="566" t="s">
        <v>3671</v>
      </c>
      <c r="AA3" s="566" t="s">
        <v>3672</v>
      </c>
      <c r="AB3" s="566" t="s">
        <v>3673</v>
      </c>
      <c r="AC3" s="566" t="s">
        <v>3674</v>
      </c>
      <c r="AD3" s="566" t="s">
        <v>3675</v>
      </c>
      <c r="AE3" s="566" t="s">
        <v>3676</v>
      </c>
      <c r="AF3" s="566" t="s">
        <v>3677</v>
      </c>
      <c r="AG3" s="566" t="s">
        <v>3678</v>
      </c>
      <c r="AH3" s="566" t="s">
        <v>3679</v>
      </c>
      <c r="AI3" s="566" t="s">
        <v>3680</v>
      </c>
      <c r="AJ3" s="566" t="s">
        <v>3681</v>
      </c>
      <c r="AK3" s="566" t="s">
        <v>3682</v>
      </c>
      <c r="AL3" s="566" t="s">
        <v>3683</v>
      </c>
      <c r="AM3" s="566" t="s">
        <v>3684</v>
      </c>
      <c r="AN3" s="566" t="s">
        <v>3685</v>
      </c>
      <c r="AO3" s="566" t="s">
        <v>3686</v>
      </c>
      <c r="AP3" s="566" t="s">
        <v>3687</v>
      </c>
      <c r="AQ3" s="566" t="s">
        <v>3688</v>
      </c>
      <c r="AR3" s="566" t="s">
        <v>3689</v>
      </c>
      <c r="AS3" s="566" t="s">
        <v>3690</v>
      </c>
      <c r="AT3" s="566" t="s">
        <v>3691</v>
      </c>
      <c r="AU3" s="566" t="s">
        <v>3692</v>
      </c>
      <c r="AV3" s="566" t="s">
        <v>3693</v>
      </c>
      <c r="AW3" s="566" t="s">
        <v>3694</v>
      </c>
      <c r="AX3" s="566" t="s">
        <v>3695</v>
      </c>
      <c r="AY3" s="566" t="s">
        <v>3696</v>
      </c>
      <c r="AZ3" s="566" t="s">
        <v>3697</v>
      </c>
      <c r="BA3" s="566" t="s">
        <v>3698</v>
      </c>
      <c r="BB3" s="566" t="s">
        <v>3699</v>
      </c>
      <c r="BC3" s="566" t="s">
        <v>3700</v>
      </c>
      <c r="BD3" s="566" t="s">
        <v>3701</v>
      </c>
      <c r="BE3" s="566" t="s">
        <v>3702</v>
      </c>
      <c r="BF3" s="566" t="s">
        <v>3703</v>
      </c>
      <c r="BG3" s="566" t="s">
        <v>3704</v>
      </c>
      <c r="BH3" s="566" t="s">
        <v>3705</v>
      </c>
      <c r="BI3" s="566" t="s">
        <v>3706</v>
      </c>
      <c r="BJ3" s="566" t="s">
        <v>3707</v>
      </c>
      <c r="BK3" s="566" t="s">
        <v>3708</v>
      </c>
      <c r="BL3" s="566" t="s">
        <v>3709</v>
      </c>
      <c r="BM3" s="566" t="s">
        <v>3710</v>
      </c>
      <c r="BN3" s="566" t="s">
        <v>3711</v>
      </c>
      <c r="BO3" s="566" t="s">
        <v>3712</v>
      </c>
      <c r="BP3" s="566" t="s">
        <v>3713</v>
      </c>
      <c r="BQ3" s="566" t="s">
        <v>3714</v>
      </c>
      <c r="BR3" s="566" t="s">
        <v>3715</v>
      </c>
      <c r="BS3" s="566" t="s">
        <v>3716</v>
      </c>
    </row>
    <row r="4" spans="1:71" ht="23.25">
      <c r="A4" s="198">
        <v>1</v>
      </c>
      <c r="B4" s="199" t="s">
        <v>903</v>
      </c>
      <c r="C4" s="199" t="s">
        <v>57</v>
      </c>
      <c r="D4" s="199" t="s">
        <v>2021</v>
      </c>
      <c r="E4" s="199" t="s">
        <v>2022</v>
      </c>
      <c r="F4" s="199" t="s">
        <v>2022</v>
      </c>
      <c r="G4" s="199"/>
      <c r="H4" s="199" t="s">
        <v>2023</v>
      </c>
      <c r="I4" s="199" t="s">
        <v>2022</v>
      </c>
      <c r="J4" s="199" t="s">
        <v>952</v>
      </c>
      <c r="K4" s="199"/>
      <c r="L4" s="199" t="s">
        <v>944</v>
      </c>
      <c r="M4" s="200" t="s">
        <v>953</v>
      </c>
      <c r="N4" s="304">
        <v>1.1000000000000001</v>
      </c>
      <c r="O4" s="201">
        <v>1101010101.1010001</v>
      </c>
      <c r="P4" s="202" t="s">
        <v>71</v>
      </c>
      <c r="Q4" s="108">
        <f>SUMIF($R$2:$BS$2,$Q$2,$R4:$BS4)</f>
        <v>230</v>
      </c>
      <c r="R4">
        <v>33523</v>
      </c>
      <c r="S4">
        <v>30455</v>
      </c>
      <c r="T4">
        <v>0</v>
      </c>
      <c r="U4">
        <v>360</v>
      </c>
      <c r="V4">
        <v>0</v>
      </c>
      <c r="W4">
        <v>20543</v>
      </c>
      <c r="X4">
        <v>0</v>
      </c>
      <c r="Y4">
        <v>14792</v>
      </c>
      <c r="Z4">
        <v>0</v>
      </c>
      <c r="AA4">
        <v>22286</v>
      </c>
      <c r="AB4">
        <v>60463.22</v>
      </c>
      <c r="AC4">
        <v>67083</v>
      </c>
      <c r="AD4">
        <v>230</v>
      </c>
      <c r="AE4">
        <v>0</v>
      </c>
      <c r="AF4">
        <v>0</v>
      </c>
      <c r="AG4">
        <v>28106.89</v>
      </c>
      <c r="AH4">
        <v>3404</v>
      </c>
      <c r="AI4">
        <v>0</v>
      </c>
      <c r="AJ4">
        <v>0</v>
      </c>
      <c r="AK4">
        <v>3210</v>
      </c>
      <c r="AL4">
        <v>0</v>
      </c>
      <c r="AM4">
        <v>0</v>
      </c>
      <c r="AN4">
        <v>2560</v>
      </c>
      <c r="AO4">
        <v>0</v>
      </c>
      <c r="AP4">
        <v>0</v>
      </c>
      <c r="AQ4">
        <v>0</v>
      </c>
      <c r="AR4">
        <v>7530</v>
      </c>
      <c r="AS4">
        <v>0</v>
      </c>
      <c r="AT4">
        <v>0</v>
      </c>
      <c r="AU4">
        <v>0</v>
      </c>
      <c r="AV4">
        <v>9400</v>
      </c>
      <c r="AW4">
        <v>0</v>
      </c>
      <c r="AX4">
        <v>0</v>
      </c>
      <c r="AY4">
        <v>0</v>
      </c>
      <c r="AZ4">
        <v>0</v>
      </c>
      <c r="BA4">
        <v>0</v>
      </c>
      <c r="BB4">
        <v>5140</v>
      </c>
      <c r="BC4">
        <v>1840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30</v>
      </c>
      <c r="BK4">
        <v>4063</v>
      </c>
      <c r="BL4">
        <v>0</v>
      </c>
      <c r="BM4">
        <v>16344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</row>
    <row r="5" spans="1:71" ht="23.25">
      <c r="A5" s="198">
        <v>1</v>
      </c>
      <c r="B5" s="199" t="s">
        <v>903</v>
      </c>
      <c r="C5" s="199" t="s">
        <v>57</v>
      </c>
      <c r="D5" s="199" t="s">
        <v>2021</v>
      </c>
      <c r="E5" s="199" t="s">
        <v>2022</v>
      </c>
      <c r="F5" s="199" t="s">
        <v>2022</v>
      </c>
      <c r="G5" s="199"/>
      <c r="H5" s="199" t="s">
        <v>2023</v>
      </c>
      <c r="I5" s="199" t="s">
        <v>2022</v>
      </c>
      <c r="J5" s="199" t="s">
        <v>952</v>
      </c>
      <c r="K5" s="199"/>
      <c r="L5" s="199"/>
      <c r="M5" s="200" t="s">
        <v>953</v>
      </c>
      <c r="N5" s="472" t="s">
        <v>904</v>
      </c>
      <c r="O5" s="473">
        <v>1101010104.1010001</v>
      </c>
      <c r="P5" s="474" t="s">
        <v>72</v>
      </c>
      <c r="Q5" s="108">
        <f t="shared" ref="Q5:Q68" si="0">SUMIF($R$2:$BS$2,$Q$2,$R5:$BS5)</f>
        <v>0</v>
      </c>
      <c r="BL5">
        <v>5000</v>
      </c>
    </row>
    <row r="6" spans="1:71" ht="23.25">
      <c r="A6" s="198">
        <v>1</v>
      </c>
      <c r="B6" s="199" t="s">
        <v>903</v>
      </c>
      <c r="C6" s="199" t="s">
        <v>57</v>
      </c>
      <c r="D6" s="199" t="s">
        <v>2021</v>
      </c>
      <c r="E6" s="199" t="s">
        <v>2022</v>
      </c>
      <c r="F6" s="199" t="s">
        <v>2022</v>
      </c>
      <c r="G6" s="199"/>
      <c r="H6" s="199" t="s">
        <v>2023</v>
      </c>
      <c r="I6" s="199" t="s">
        <v>2022</v>
      </c>
      <c r="J6" s="199" t="s">
        <v>952</v>
      </c>
      <c r="K6" s="199"/>
      <c r="L6" s="199"/>
      <c r="M6" s="200" t="s">
        <v>953</v>
      </c>
      <c r="N6" s="472" t="s">
        <v>904</v>
      </c>
      <c r="O6" s="473">
        <v>1101010112.1010001</v>
      </c>
      <c r="P6" s="474" t="s">
        <v>73</v>
      </c>
      <c r="Q6" s="108">
        <f>SUMIF($R$2:$BS$2,$Q$2,$R6:$BS6)</f>
        <v>0</v>
      </c>
      <c r="AD6">
        <v>0</v>
      </c>
    </row>
    <row r="7" spans="1:71" ht="23.25">
      <c r="A7" s="198">
        <v>1</v>
      </c>
      <c r="B7" s="199" t="s">
        <v>903</v>
      </c>
      <c r="C7" s="199" t="s">
        <v>57</v>
      </c>
      <c r="D7" s="199" t="s">
        <v>2021</v>
      </c>
      <c r="E7" s="199" t="s">
        <v>2022</v>
      </c>
      <c r="F7" s="199" t="s">
        <v>2022</v>
      </c>
      <c r="G7" s="199"/>
      <c r="H7" s="199" t="s">
        <v>2023</v>
      </c>
      <c r="I7" s="199" t="s">
        <v>2022</v>
      </c>
      <c r="J7" s="199" t="s">
        <v>952</v>
      </c>
      <c r="K7" s="199"/>
      <c r="L7" s="199"/>
      <c r="M7" s="200" t="s">
        <v>953</v>
      </c>
      <c r="N7" s="472" t="s">
        <v>904</v>
      </c>
      <c r="O7" s="473">
        <v>1101010113.1010001</v>
      </c>
      <c r="P7" s="474" t="s">
        <v>74</v>
      </c>
      <c r="Q7" s="108">
        <f t="shared" si="0"/>
        <v>0</v>
      </c>
    </row>
    <row r="8" spans="1:71" ht="23.25">
      <c r="A8" s="198">
        <v>1</v>
      </c>
      <c r="B8" s="199" t="s">
        <v>903</v>
      </c>
      <c r="C8" s="199" t="s">
        <v>57</v>
      </c>
      <c r="D8" s="199" t="s">
        <v>2021</v>
      </c>
      <c r="E8" s="199" t="s">
        <v>2024</v>
      </c>
      <c r="F8" s="199" t="s">
        <v>2024</v>
      </c>
      <c r="G8" s="199"/>
      <c r="H8" s="199" t="s">
        <v>2023</v>
      </c>
      <c r="I8" s="199" t="s">
        <v>2024</v>
      </c>
      <c r="J8" s="199" t="s">
        <v>952</v>
      </c>
      <c r="K8" s="199"/>
      <c r="L8" s="199" t="s">
        <v>944</v>
      </c>
      <c r="M8" s="200" t="s">
        <v>953</v>
      </c>
      <c r="N8" s="304">
        <v>1.1000000000000001</v>
      </c>
      <c r="O8" s="201">
        <v>1101020501.1010001</v>
      </c>
      <c r="P8" s="202" t="s">
        <v>75</v>
      </c>
      <c r="Q8" s="108">
        <f t="shared" si="0"/>
        <v>2467848.7799999998</v>
      </c>
      <c r="R8">
        <v>6924495.4000000004</v>
      </c>
      <c r="AD8">
        <v>2467848.7799999998</v>
      </c>
      <c r="AL8">
        <v>99253802.099999994</v>
      </c>
      <c r="AZ8">
        <v>4658990.57</v>
      </c>
      <c r="BE8">
        <v>8814980.2200000007</v>
      </c>
      <c r="BL8">
        <v>5562735.7199999997</v>
      </c>
    </row>
    <row r="9" spans="1:71" ht="23.25">
      <c r="A9" s="198">
        <v>1</v>
      </c>
      <c r="B9" s="199" t="s">
        <v>903</v>
      </c>
      <c r="C9" s="199" t="s">
        <v>57</v>
      </c>
      <c r="D9" s="199" t="s">
        <v>2021</v>
      </c>
      <c r="E9" s="199" t="s">
        <v>2024</v>
      </c>
      <c r="F9" s="199" t="s">
        <v>2024</v>
      </c>
      <c r="G9" s="199"/>
      <c r="H9" s="199" t="s">
        <v>2023</v>
      </c>
      <c r="I9" s="199" t="s">
        <v>2024</v>
      </c>
      <c r="J9" s="199" t="s">
        <v>952</v>
      </c>
      <c r="K9" s="199"/>
      <c r="L9" s="199" t="s">
        <v>944</v>
      </c>
      <c r="M9" s="200" t="s">
        <v>953</v>
      </c>
      <c r="N9" s="304">
        <v>1.1000000000000001</v>
      </c>
      <c r="O9" s="201">
        <v>1101020501.102</v>
      </c>
      <c r="P9" s="202" t="s">
        <v>76</v>
      </c>
      <c r="Q9" s="108">
        <f t="shared" si="0"/>
        <v>0</v>
      </c>
      <c r="S9">
        <v>100299.25</v>
      </c>
      <c r="T9">
        <v>61792</v>
      </c>
      <c r="U9">
        <v>477689.59999999998</v>
      </c>
      <c r="V9">
        <v>9298598.5</v>
      </c>
      <c r="W9">
        <v>557081</v>
      </c>
      <c r="X9">
        <v>1100131.2</v>
      </c>
      <c r="Y9">
        <v>2655965</v>
      </c>
      <c r="Z9">
        <v>544584.6</v>
      </c>
      <c r="AA9">
        <v>59190.1</v>
      </c>
      <c r="AC9">
        <v>90100</v>
      </c>
      <c r="AE9">
        <v>153757.5</v>
      </c>
      <c r="AF9">
        <v>51315</v>
      </c>
      <c r="AG9">
        <v>99563.6</v>
      </c>
      <c r="AH9">
        <v>259590</v>
      </c>
      <c r="AI9">
        <v>391989.7</v>
      </c>
      <c r="AJ9">
        <v>44776.800000000003</v>
      </c>
      <c r="AK9">
        <v>186627.5</v>
      </c>
      <c r="AM9">
        <v>3113323.98</v>
      </c>
      <c r="AN9">
        <v>78057.55</v>
      </c>
      <c r="AO9">
        <v>4224911.66</v>
      </c>
      <c r="AP9">
        <v>36875</v>
      </c>
      <c r="AQ9">
        <v>2237652</v>
      </c>
      <c r="AR9">
        <v>206187.76</v>
      </c>
      <c r="AS9">
        <v>2199478</v>
      </c>
      <c r="AT9">
        <v>294464.8</v>
      </c>
      <c r="AU9">
        <v>8433712.0999999996</v>
      </c>
      <c r="AV9">
        <v>6030739</v>
      </c>
      <c r="AW9">
        <v>67790.2</v>
      </c>
      <c r="AX9">
        <v>102788</v>
      </c>
      <c r="AY9">
        <v>100888.5</v>
      </c>
      <c r="BA9">
        <v>2757550.6</v>
      </c>
      <c r="BB9">
        <v>1136349.3</v>
      </c>
      <c r="BC9">
        <v>1225138.3</v>
      </c>
      <c r="BD9">
        <v>5635785.3600000003</v>
      </c>
      <c r="BE9">
        <v>483701.74</v>
      </c>
      <c r="BF9">
        <v>100000</v>
      </c>
      <c r="BG9">
        <v>864582.64</v>
      </c>
      <c r="BH9">
        <v>2540880.21</v>
      </c>
      <c r="BI9">
        <v>67602</v>
      </c>
      <c r="BJ9">
        <v>38036.33</v>
      </c>
      <c r="BK9">
        <v>55300</v>
      </c>
      <c r="BM9">
        <v>3308104.9</v>
      </c>
      <c r="BN9">
        <v>500000</v>
      </c>
      <c r="BO9">
        <v>1094775</v>
      </c>
      <c r="BP9">
        <v>10000</v>
      </c>
      <c r="BQ9">
        <v>2123763</v>
      </c>
      <c r="BR9">
        <v>26111.94</v>
      </c>
      <c r="BS9">
        <v>2544433.69</v>
      </c>
    </row>
    <row r="10" spans="1:71" ht="23.25">
      <c r="A10" s="198">
        <v>1</v>
      </c>
      <c r="B10" s="199" t="s">
        <v>903</v>
      </c>
      <c r="C10" s="199" t="s">
        <v>905</v>
      </c>
      <c r="D10" s="199" t="s">
        <v>2021</v>
      </c>
      <c r="E10" s="199" t="s">
        <v>2025</v>
      </c>
      <c r="F10" s="199" t="s">
        <v>2025</v>
      </c>
      <c r="G10" s="199"/>
      <c r="H10" s="199" t="s">
        <v>2023</v>
      </c>
      <c r="I10" s="199" t="s">
        <v>2025</v>
      </c>
      <c r="J10" s="199" t="s">
        <v>952</v>
      </c>
      <c r="K10" s="199"/>
      <c r="L10" s="199"/>
      <c r="M10" s="200" t="s">
        <v>964</v>
      </c>
      <c r="N10" s="304">
        <v>6</v>
      </c>
      <c r="O10" s="203">
        <v>1101020501.201</v>
      </c>
      <c r="P10" s="204" t="s">
        <v>2026</v>
      </c>
      <c r="Q10" s="108">
        <f t="shared" si="0"/>
        <v>0</v>
      </c>
      <c r="R10">
        <v>0</v>
      </c>
    </row>
    <row r="11" spans="1:71" ht="23.25">
      <c r="A11" s="198">
        <v>1</v>
      </c>
      <c r="B11" s="199" t="s">
        <v>903</v>
      </c>
      <c r="C11" s="199" t="s">
        <v>57</v>
      </c>
      <c r="D11" s="199" t="s">
        <v>2021</v>
      </c>
      <c r="E11" s="199" t="s">
        <v>2027</v>
      </c>
      <c r="F11" s="199" t="s">
        <v>2027</v>
      </c>
      <c r="G11" s="199"/>
      <c r="H11" s="199" t="s">
        <v>2023</v>
      </c>
      <c r="I11" s="199" t="s">
        <v>2027</v>
      </c>
      <c r="J11" s="199" t="s">
        <v>952</v>
      </c>
      <c r="K11" s="199"/>
      <c r="L11" s="199"/>
      <c r="M11" s="200" t="s">
        <v>953</v>
      </c>
      <c r="N11" s="472" t="s">
        <v>904</v>
      </c>
      <c r="O11" s="473">
        <v>1101020601.1010001</v>
      </c>
      <c r="P11" s="474" t="s">
        <v>80</v>
      </c>
      <c r="Q11" s="108">
        <f t="shared" si="0"/>
        <v>0</v>
      </c>
      <c r="AD11">
        <v>0</v>
      </c>
    </row>
    <row r="12" spans="1:71" ht="23.25">
      <c r="A12" s="198">
        <v>1</v>
      </c>
      <c r="B12" s="199" t="s">
        <v>903</v>
      </c>
      <c r="C12" s="199" t="s">
        <v>57</v>
      </c>
      <c r="D12" s="199" t="s">
        <v>2021</v>
      </c>
      <c r="E12" s="199" t="s">
        <v>2027</v>
      </c>
      <c r="F12" s="199" t="s">
        <v>2027</v>
      </c>
      <c r="G12" s="199"/>
      <c r="H12" s="199" t="s">
        <v>2023</v>
      </c>
      <c r="I12" s="199" t="s">
        <v>2027</v>
      </c>
      <c r="J12" s="199" t="s">
        <v>952</v>
      </c>
      <c r="K12" s="199"/>
      <c r="L12" s="199"/>
      <c r="M12" s="200" t="s">
        <v>953</v>
      </c>
      <c r="N12" s="472" t="s">
        <v>904</v>
      </c>
      <c r="O12" s="473">
        <v>1101020603.1010001</v>
      </c>
      <c r="P12" s="474" t="s">
        <v>2028</v>
      </c>
      <c r="Q12" s="108">
        <f t="shared" si="0"/>
        <v>0</v>
      </c>
      <c r="R12">
        <v>0</v>
      </c>
      <c r="S12">
        <v>151129.4</v>
      </c>
      <c r="T12">
        <v>0</v>
      </c>
      <c r="U12">
        <v>0</v>
      </c>
      <c r="V12">
        <v>364370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I12">
        <v>0</v>
      </c>
      <c r="AJ12">
        <v>0</v>
      </c>
      <c r="AK12">
        <v>0</v>
      </c>
      <c r="AL12">
        <v>0</v>
      </c>
      <c r="AM12">
        <v>5344.37</v>
      </c>
      <c r="AN12">
        <v>6000</v>
      </c>
      <c r="AO12">
        <v>4324.8</v>
      </c>
      <c r="AP12">
        <v>4500</v>
      </c>
      <c r="AQ12">
        <v>4500</v>
      </c>
      <c r="AR12">
        <v>0</v>
      </c>
      <c r="AS12">
        <v>0</v>
      </c>
      <c r="AT12">
        <v>7380</v>
      </c>
      <c r="AU12">
        <v>7600.67</v>
      </c>
      <c r="AV12">
        <v>0</v>
      </c>
      <c r="AW12">
        <v>6000</v>
      </c>
      <c r="AX12">
        <v>0</v>
      </c>
      <c r="AY12">
        <v>0</v>
      </c>
      <c r="AZ12">
        <v>0</v>
      </c>
      <c r="BA12">
        <v>92667.63</v>
      </c>
      <c r="BB12">
        <v>1184206.8700000001</v>
      </c>
      <c r="BC12">
        <v>1066109.43</v>
      </c>
      <c r="BD12">
        <v>395600</v>
      </c>
      <c r="BE12">
        <v>0</v>
      </c>
      <c r="BF12">
        <v>0</v>
      </c>
      <c r="BG12">
        <v>0</v>
      </c>
      <c r="BH12">
        <v>9540</v>
      </c>
      <c r="BI12">
        <v>0</v>
      </c>
      <c r="BJ12">
        <v>382755.43</v>
      </c>
      <c r="BK12">
        <v>73107</v>
      </c>
      <c r="BL12">
        <v>0</v>
      </c>
      <c r="BM12">
        <v>126940</v>
      </c>
      <c r="BN12">
        <v>54800</v>
      </c>
      <c r="BO12">
        <v>0</v>
      </c>
      <c r="BP12">
        <v>79300.5</v>
      </c>
      <c r="BQ12">
        <v>80977.38</v>
      </c>
      <c r="BR12">
        <v>18846.45</v>
      </c>
      <c r="BS12">
        <v>26.07</v>
      </c>
    </row>
    <row r="13" spans="1:71" ht="23.25">
      <c r="A13" s="198">
        <v>1</v>
      </c>
      <c r="B13" s="199" t="s">
        <v>903</v>
      </c>
      <c r="C13" s="199" t="s">
        <v>57</v>
      </c>
      <c r="D13" s="199" t="s">
        <v>2021</v>
      </c>
      <c r="E13" s="199" t="s">
        <v>2027</v>
      </c>
      <c r="F13" s="199" t="s">
        <v>2027</v>
      </c>
      <c r="G13" s="199"/>
      <c r="H13" s="199" t="s">
        <v>2023</v>
      </c>
      <c r="I13" s="199" t="s">
        <v>2027</v>
      </c>
      <c r="J13" s="199" t="s">
        <v>952</v>
      </c>
      <c r="K13" s="199"/>
      <c r="L13" s="199" t="s">
        <v>944</v>
      </c>
      <c r="M13" s="200" t="s">
        <v>953</v>
      </c>
      <c r="N13" s="304">
        <v>1.1000000000000001</v>
      </c>
      <c r="O13" s="201">
        <v>1101020604.1010001</v>
      </c>
      <c r="P13" s="202" t="s">
        <v>82</v>
      </c>
      <c r="Q13" s="108">
        <f t="shared" si="0"/>
        <v>0</v>
      </c>
      <c r="AP13">
        <v>11966989.09</v>
      </c>
      <c r="AT13">
        <v>0.96</v>
      </c>
      <c r="AY13">
        <v>0</v>
      </c>
      <c r="BE13">
        <v>9044414.2899999991</v>
      </c>
      <c r="BG13">
        <v>16610854.84</v>
      </c>
      <c r="BI13">
        <v>561783.43000000005</v>
      </c>
    </row>
    <row r="14" spans="1:71" ht="23.25">
      <c r="A14" s="198">
        <v>1</v>
      </c>
      <c r="B14" s="199" t="s">
        <v>903</v>
      </c>
      <c r="C14" s="199" t="s">
        <v>57</v>
      </c>
      <c r="D14" s="199" t="s">
        <v>2021</v>
      </c>
      <c r="E14" s="199" t="s">
        <v>2027</v>
      </c>
      <c r="F14" s="199" t="s">
        <v>2027</v>
      </c>
      <c r="G14" s="199"/>
      <c r="H14" s="199" t="s">
        <v>2023</v>
      </c>
      <c r="I14" s="199" t="s">
        <v>2027</v>
      </c>
      <c r="J14" s="199" t="s">
        <v>952</v>
      </c>
      <c r="K14" s="199"/>
      <c r="L14" s="199"/>
      <c r="M14" s="205" t="s">
        <v>960</v>
      </c>
      <c r="N14" s="472" t="s">
        <v>904</v>
      </c>
      <c r="O14" s="473">
        <v>1101020605.1010001</v>
      </c>
      <c r="P14" s="474" t="s">
        <v>83</v>
      </c>
      <c r="Q14" s="108">
        <f t="shared" si="0"/>
        <v>0</v>
      </c>
    </row>
    <row r="15" spans="1:71" ht="23.25">
      <c r="A15" s="198">
        <v>1</v>
      </c>
      <c r="B15" s="199" t="s">
        <v>903</v>
      </c>
      <c r="C15" s="199" t="s">
        <v>57</v>
      </c>
      <c r="D15" s="199" t="s">
        <v>2021</v>
      </c>
      <c r="E15" s="199" t="s">
        <v>2027</v>
      </c>
      <c r="F15" s="199" t="s">
        <v>2027</v>
      </c>
      <c r="G15" s="199"/>
      <c r="H15" s="199" t="s">
        <v>2023</v>
      </c>
      <c r="I15" s="199" t="s">
        <v>2027</v>
      </c>
      <c r="J15" s="199" t="s">
        <v>952</v>
      </c>
      <c r="K15" s="199"/>
      <c r="L15" s="199" t="s">
        <v>944</v>
      </c>
      <c r="M15" s="200" t="s">
        <v>953</v>
      </c>
      <c r="N15" s="304">
        <v>1.1000000000000001</v>
      </c>
      <c r="O15" s="208">
        <v>1101020606.1010001</v>
      </c>
      <c r="P15" s="209" t="s">
        <v>84</v>
      </c>
      <c r="Q15" s="108">
        <f t="shared" si="0"/>
        <v>0</v>
      </c>
    </row>
    <row r="16" spans="1:71" ht="23.25">
      <c r="A16" s="198">
        <v>1</v>
      </c>
      <c r="B16" s="199" t="s">
        <v>903</v>
      </c>
      <c r="C16" s="199" t="s">
        <v>57</v>
      </c>
      <c r="D16" s="199" t="s">
        <v>2021</v>
      </c>
      <c r="E16" s="199" t="s">
        <v>2025</v>
      </c>
      <c r="F16" s="199" t="s">
        <v>2025</v>
      </c>
      <c r="G16" s="199"/>
      <c r="H16" s="199" t="s">
        <v>2023</v>
      </c>
      <c r="I16" s="199" t="s">
        <v>2025</v>
      </c>
      <c r="J16" s="199" t="s">
        <v>952</v>
      </c>
      <c r="K16" s="199"/>
      <c r="L16" s="199" t="s">
        <v>944</v>
      </c>
      <c r="M16" s="200" t="s">
        <v>953</v>
      </c>
      <c r="N16" s="304">
        <v>1.1000000000000001</v>
      </c>
      <c r="O16" s="201">
        <v>1101030101.1010001</v>
      </c>
      <c r="P16" s="202" t="s">
        <v>85</v>
      </c>
      <c r="Q16" s="108">
        <f t="shared" si="0"/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G16">
        <v>0</v>
      </c>
      <c r="AZ16">
        <v>832913</v>
      </c>
      <c r="BF16">
        <v>3675418.68</v>
      </c>
      <c r="BK16">
        <v>3451955.78</v>
      </c>
      <c r="BL16">
        <v>29469.75</v>
      </c>
      <c r="BP16">
        <v>0</v>
      </c>
    </row>
    <row r="17" spans="1:71" ht="23.25">
      <c r="A17" s="198">
        <v>1</v>
      </c>
      <c r="B17" s="199" t="s">
        <v>903</v>
      </c>
      <c r="C17" s="199" t="s">
        <v>57</v>
      </c>
      <c r="D17" s="199" t="s">
        <v>2021</v>
      </c>
      <c r="E17" s="199" t="s">
        <v>2025</v>
      </c>
      <c r="F17" s="199" t="s">
        <v>2025</v>
      </c>
      <c r="G17" s="199"/>
      <c r="H17" s="199" t="s">
        <v>2023</v>
      </c>
      <c r="I17" s="199" t="s">
        <v>2025</v>
      </c>
      <c r="J17" s="199" t="s">
        <v>952</v>
      </c>
      <c r="K17" s="199"/>
      <c r="L17" s="199" t="s">
        <v>944</v>
      </c>
      <c r="M17" s="200" t="s">
        <v>960</v>
      </c>
      <c r="N17" s="304">
        <v>1.1000000000000001</v>
      </c>
      <c r="O17" s="201">
        <v>1101030101.102</v>
      </c>
      <c r="P17" s="202" t="s">
        <v>2029</v>
      </c>
      <c r="Q17" s="108">
        <f t="shared" si="0"/>
        <v>0</v>
      </c>
      <c r="R17">
        <v>0</v>
      </c>
      <c r="T17">
        <v>0</v>
      </c>
      <c r="U17">
        <v>0</v>
      </c>
      <c r="V17">
        <v>0</v>
      </c>
      <c r="W17">
        <v>0</v>
      </c>
      <c r="X17">
        <v>0</v>
      </c>
      <c r="Z17">
        <v>0</v>
      </c>
      <c r="AB17">
        <v>0</v>
      </c>
      <c r="AH17">
        <v>5123492.3899999997</v>
      </c>
      <c r="BF17">
        <v>3495279.43</v>
      </c>
    </row>
    <row r="18" spans="1:71" ht="23.25">
      <c r="A18" s="198">
        <v>1</v>
      </c>
      <c r="B18" s="199" t="s">
        <v>903</v>
      </c>
      <c r="C18" s="199" t="s">
        <v>57</v>
      </c>
      <c r="D18" s="199" t="s">
        <v>2021</v>
      </c>
      <c r="E18" s="199" t="s">
        <v>2025</v>
      </c>
      <c r="F18" s="199" t="s">
        <v>2025</v>
      </c>
      <c r="G18" s="199"/>
      <c r="H18" s="199" t="s">
        <v>2023</v>
      </c>
      <c r="I18" s="199" t="s">
        <v>2025</v>
      </c>
      <c r="J18" s="199" t="s">
        <v>952</v>
      </c>
      <c r="K18" s="199"/>
      <c r="L18" s="199" t="s">
        <v>944</v>
      </c>
      <c r="M18" s="200" t="s">
        <v>960</v>
      </c>
      <c r="N18" s="304">
        <v>1.1000000000000001</v>
      </c>
      <c r="O18" s="201">
        <v>1101030101.1029999</v>
      </c>
      <c r="P18" s="202" t="s">
        <v>87</v>
      </c>
      <c r="Q18" s="108">
        <f t="shared" si="0"/>
        <v>0</v>
      </c>
      <c r="T18">
        <v>0</v>
      </c>
      <c r="U18">
        <v>0</v>
      </c>
      <c r="W18">
        <v>0</v>
      </c>
      <c r="Z18">
        <v>0</v>
      </c>
      <c r="AB18">
        <v>0</v>
      </c>
      <c r="BA18">
        <v>2189.5</v>
      </c>
      <c r="BF18">
        <v>107851.04</v>
      </c>
      <c r="BG18">
        <v>72920</v>
      </c>
      <c r="BL18">
        <v>17000</v>
      </c>
    </row>
    <row r="19" spans="1:71" ht="23.25">
      <c r="A19" s="198">
        <v>1</v>
      </c>
      <c r="B19" s="199" t="s">
        <v>903</v>
      </c>
      <c r="C19" s="199" t="s">
        <v>905</v>
      </c>
      <c r="D19" s="199" t="s">
        <v>2021</v>
      </c>
      <c r="E19" s="199" t="s">
        <v>2025</v>
      </c>
      <c r="F19" s="199" t="s">
        <v>2025</v>
      </c>
      <c r="G19" s="199"/>
      <c r="H19" s="199" t="s">
        <v>2023</v>
      </c>
      <c r="I19" s="199" t="s">
        <v>2025</v>
      </c>
      <c r="J19" s="199" t="s">
        <v>952</v>
      </c>
      <c r="K19" s="199"/>
      <c r="L19" s="199"/>
      <c r="M19" s="200" t="s">
        <v>964</v>
      </c>
      <c r="N19" s="304">
        <v>6</v>
      </c>
      <c r="O19" s="201">
        <v>1101030101.1040001</v>
      </c>
      <c r="P19" s="202" t="s">
        <v>2030</v>
      </c>
      <c r="Q19" s="108">
        <f t="shared" si="0"/>
        <v>0</v>
      </c>
      <c r="R19">
        <v>0</v>
      </c>
      <c r="T19">
        <v>0</v>
      </c>
      <c r="V19">
        <v>0</v>
      </c>
      <c r="W19">
        <v>0</v>
      </c>
      <c r="X19">
        <v>0</v>
      </c>
      <c r="Z19">
        <v>0</v>
      </c>
      <c r="AB19">
        <v>0</v>
      </c>
    </row>
    <row r="20" spans="1:71" ht="23.25">
      <c r="A20" s="198">
        <v>1</v>
      </c>
      <c r="B20" s="199" t="s">
        <v>903</v>
      </c>
      <c r="C20" s="199" t="s">
        <v>57</v>
      </c>
      <c r="D20" s="199" t="s">
        <v>2021</v>
      </c>
      <c r="E20" s="199" t="s">
        <v>2025</v>
      </c>
      <c r="F20" s="199" t="s">
        <v>2025</v>
      </c>
      <c r="G20" s="199"/>
      <c r="H20" s="199" t="s">
        <v>2023</v>
      </c>
      <c r="I20" s="199" t="s">
        <v>2025</v>
      </c>
      <c r="J20" s="199" t="s">
        <v>952</v>
      </c>
      <c r="K20" s="199"/>
      <c r="L20" s="199" t="s">
        <v>944</v>
      </c>
      <c r="M20" s="200" t="s">
        <v>953</v>
      </c>
      <c r="N20" s="304">
        <v>1.1000000000000001</v>
      </c>
      <c r="O20" s="201">
        <v>1101030102.1010001</v>
      </c>
      <c r="P20" s="202" t="s">
        <v>89</v>
      </c>
      <c r="Q20" s="108">
        <f t="shared" si="0"/>
        <v>54567832.159999996</v>
      </c>
      <c r="R20">
        <v>156338333.27000001</v>
      </c>
      <c r="S20">
        <v>33958550.210000001</v>
      </c>
      <c r="T20">
        <v>32477828.34</v>
      </c>
      <c r="U20">
        <v>23412223.719999999</v>
      </c>
      <c r="V20">
        <v>20162698.460000001</v>
      </c>
      <c r="W20">
        <v>36855164.079999998</v>
      </c>
      <c r="X20">
        <v>27968660.68</v>
      </c>
      <c r="Y20">
        <v>15133985.01</v>
      </c>
      <c r="Z20">
        <v>20133213.190000001</v>
      </c>
      <c r="AA20">
        <v>32458631.550000001</v>
      </c>
      <c r="AB20">
        <v>9104433.5199999996</v>
      </c>
      <c r="AC20">
        <v>9920171.9600000009</v>
      </c>
      <c r="AD20">
        <v>54567832.159999996</v>
      </c>
      <c r="AE20">
        <v>14700778.939999999</v>
      </c>
      <c r="AF20">
        <v>11948792.939999999</v>
      </c>
      <c r="AG20">
        <v>13544093.539999999</v>
      </c>
      <c r="AH20">
        <v>10694353.65</v>
      </c>
      <c r="AI20">
        <v>25189728.34</v>
      </c>
      <c r="AJ20">
        <v>7655094.0700000003</v>
      </c>
      <c r="AK20">
        <v>15512191.220000001</v>
      </c>
      <c r="AL20">
        <v>938104390.39999998</v>
      </c>
      <c r="AM20">
        <v>4157094.04</v>
      </c>
      <c r="AN20">
        <v>20172006.449999999</v>
      </c>
      <c r="AO20">
        <v>20354006.280000001</v>
      </c>
      <c r="AP20">
        <v>3662961.43</v>
      </c>
      <c r="AQ20">
        <v>12030930.65</v>
      </c>
      <c r="AR20">
        <v>24641795.620000001</v>
      </c>
      <c r="AS20">
        <v>10320619.68</v>
      </c>
      <c r="AT20">
        <v>22644329.59</v>
      </c>
      <c r="AU20">
        <v>27401728.68</v>
      </c>
      <c r="AV20">
        <v>33508906.57</v>
      </c>
      <c r="AW20">
        <v>12335219.26</v>
      </c>
      <c r="AX20">
        <v>3090299.46</v>
      </c>
      <c r="AY20">
        <v>14147254.16</v>
      </c>
      <c r="AZ20">
        <v>112270364.64</v>
      </c>
      <c r="BA20">
        <v>5990550.5199999996</v>
      </c>
      <c r="BB20">
        <v>9600392.9900000002</v>
      </c>
      <c r="BC20">
        <v>15092616.310000001</v>
      </c>
      <c r="BD20">
        <v>7811045.6299999999</v>
      </c>
      <c r="BF20">
        <v>23140</v>
      </c>
      <c r="BG20">
        <v>3195969.14</v>
      </c>
      <c r="BH20">
        <v>2972793.39</v>
      </c>
      <c r="BI20">
        <v>3430179.85</v>
      </c>
      <c r="BJ20">
        <v>5201465.6500000004</v>
      </c>
      <c r="BK20">
        <v>2566467.96</v>
      </c>
      <c r="BL20">
        <v>89012877.640000001</v>
      </c>
      <c r="BM20">
        <v>49190369.990000002</v>
      </c>
      <c r="BN20">
        <v>14232223.35</v>
      </c>
      <c r="BO20">
        <v>12410737.800000001</v>
      </c>
      <c r="BP20">
        <v>10132030.59</v>
      </c>
      <c r="BQ20">
        <v>11769877.859999999</v>
      </c>
      <c r="BR20">
        <v>11100573.630000001</v>
      </c>
      <c r="BS20">
        <v>8168039.9000000004</v>
      </c>
    </row>
    <row r="21" spans="1:71" ht="23.25">
      <c r="A21" s="198">
        <v>1</v>
      </c>
      <c r="B21" s="199" t="s">
        <v>903</v>
      </c>
      <c r="C21" s="199" t="s">
        <v>57</v>
      </c>
      <c r="D21" s="199" t="s">
        <v>2021</v>
      </c>
      <c r="E21" s="199" t="s">
        <v>2025</v>
      </c>
      <c r="F21" s="199" t="s">
        <v>2025</v>
      </c>
      <c r="G21" s="199"/>
      <c r="H21" s="199" t="s">
        <v>2023</v>
      </c>
      <c r="I21" s="199" t="s">
        <v>2025</v>
      </c>
      <c r="J21" s="199" t="s">
        <v>952</v>
      </c>
      <c r="K21" s="199"/>
      <c r="L21" s="199" t="s">
        <v>944</v>
      </c>
      <c r="M21" s="200" t="s">
        <v>960</v>
      </c>
      <c r="N21" s="304">
        <v>1.1000000000000001</v>
      </c>
      <c r="O21" s="201">
        <v>1101030102.102</v>
      </c>
      <c r="P21" s="202" t="s">
        <v>90</v>
      </c>
      <c r="Q21" s="108">
        <f t="shared" si="0"/>
        <v>7735446.2400000002</v>
      </c>
      <c r="R21">
        <v>7389004.9299999997</v>
      </c>
      <c r="S21">
        <v>211460.97</v>
      </c>
      <c r="T21">
        <v>0</v>
      </c>
      <c r="U21">
        <v>18670.919999999998</v>
      </c>
      <c r="V21">
        <v>64064.14</v>
      </c>
      <c r="W21">
        <v>484922.02</v>
      </c>
      <c r="X21">
        <v>2423683.5299999998</v>
      </c>
      <c r="Y21">
        <v>1469719.36</v>
      </c>
      <c r="Z21">
        <v>2504667.62</v>
      </c>
      <c r="AA21">
        <v>196891.02</v>
      </c>
      <c r="AB21">
        <v>1218726.0900000001</v>
      </c>
      <c r="AC21">
        <v>2072318.58</v>
      </c>
      <c r="AD21">
        <v>7735446.2400000002</v>
      </c>
      <c r="AE21">
        <v>729661.17</v>
      </c>
      <c r="AG21">
        <v>0</v>
      </c>
      <c r="AI21">
        <v>555300</v>
      </c>
      <c r="AJ21">
        <v>2417662.2799999998</v>
      </c>
      <c r="AK21">
        <v>1212472.3</v>
      </c>
      <c r="AL21">
        <v>118120292.8</v>
      </c>
      <c r="AM21">
        <v>2560494.37</v>
      </c>
      <c r="AN21">
        <v>4203705.6900000004</v>
      </c>
      <c r="AO21">
        <v>2403544.58</v>
      </c>
      <c r="AP21">
        <v>957516.37</v>
      </c>
      <c r="AQ21">
        <v>146407.54</v>
      </c>
      <c r="AR21">
        <v>3100538.93</v>
      </c>
      <c r="AS21">
        <v>1363153.99</v>
      </c>
      <c r="AT21">
        <v>1092973</v>
      </c>
      <c r="AU21">
        <v>505990.62</v>
      </c>
      <c r="AV21">
        <v>0</v>
      </c>
      <c r="AX21">
        <v>9945839.25</v>
      </c>
      <c r="AY21">
        <v>529883.31000000006</v>
      </c>
      <c r="AZ21">
        <v>10031751.66</v>
      </c>
      <c r="BA21">
        <v>813516</v>
      </c>
      <c r="BB21">
        <v>2168028</v>
      </c>
      <c r="BC21">
        <v>361352.44</v>
      </c>
      <c r="BD21">
        <v>1402911.78</v>
      </c>
      <c r="BE21">
        <v>367852.5</v>
      </c>
      <c r="BF21">
        <v>1300333.05</v>
      </c>
      <c r="BG21">
        <v>1691304.79</v>
      </c>
      <c r="BH21">
        <v>182603.99</v>
      </c>
      <c r="BI21">
        <v>548435.09</v>
      </c>
      <c r="BJ21">
        <v>1933157.36</v>
      </c>
      <c r="BK21">
        <v>76910.19</v>
      </c>
      <c r="BL21">
        <v>18600837.620000001</v>
      </c>
      <c r="BM21">
        <v>0</v>
      </c>
      <c r="BP21">
        <v>547932.19999999995</v>
      </c>
      <c r="BR21">
        <v>0</v>
      </c>
    </row>
    <row r="22" spans="1:71" ht="23.25">
      <c r="A22" s="198">
        <v>1</v>
      </c>
      <c r="B22" s="199" t="s">
        <v>903</v>
      </c>
      <c r="C22" s="199" t="s">
        <v>57</v>
      </c>
      <c r="D22" s="199" t="s">
        <v>2021</v>
      </c>
      <c r="E22" s="199" t="s">
        <v>2025</v>
      </c>
      <c r="F22" s="199" t="s">
        <v>2025</v>
      </c>
      <c r="G22" s="199"/>
      <c r="H22" s="199" t="s">
        <v>2023</v>
      </c>
      <c r="I22" s="199" t="s">
        <v>2025</v>
      </c>
      <c r="J22" s="199" t="s">
        <v>952</v>
      </c>
      <c r="K22" s="199"/>
      <c r="L22" s="199" t="s">
        <v>944</v>
      </c>
      <c r="M22" s="200" t="s">
        <v>960</v>
      </c>
      <c r="N22" s="304">
        <v>1.1000000000000001</v>
      </c>
      <c r="O22" s="201">
        <v>1101030102.1029999</v>
      </c>
      <c r="P22" s="202" t="s">
        <v>91</v>
      </c>
      <c r="Q22" s="108">
        <f t="shared" si="0"/>
        <v>0</v>
      </c>
      <c r="R22">
        <v>162821</v>
      </c>
      <c r="S22">
        <v>461275</v>
      </c>
      <c r="T22">
        <v>9190</v>
      </c>
      <c r="U22">
        <v>0</v>
      </c>
      <c r="V22">
        <v>0</v>
      </c>
      <c r="W22">
        <v>230530.25</v>
      </c>
      <c r="X22">
        <v>108492.99</v>
      </c>
      <c r="Z22">
        <v>423242</v>
      </c>
      <c r="AA22">
        <v>28639.99</v>
      </c>
      <c r="AB22">
        <v>135000</v>
      </c>
      <c r="AD22">
        <v>0</v>
      </c>
      <c r="AE22">
        <v>405800</v>
      </c>
      <c r="AG22">
        <v>116300</v>
      </c>
      <c r="AJ22">
        <v>31451.5</v>
      </c>
      <c r="AL22">
        <v>1534516</v>
      </c>
      <c r="AN22">
        <v>402506</v>
      </c>
      <c r="AR22">
        <v>4706117.7</v>
      </c>
      <c r="AS22">
        <v>250000</v>
      </c>
      <c r="AT22">
        <v>0</v>
      </c>
      <c r="AU22">
        <v>0</v>
      </c>
      <c r="AV22">
        <v>633610</v>
      </c>
      <c r="AY22">
        <v>677814.8</v>
      </c>
      <c r="AZ22">
        <v>1350194.29</v>
      </c>
      <c r="BD22">
        <v>384540</v>
      </c>
      <c r="BF22">
        <v>86473</v>
      </c>
      <c r="BG22">
        <v>84814.38</v>
      </c>
      <c r="BI22">
        <v>0</v>
      </c>
      <c r="BK22">
        <v>315000</v>
      </c>
      <c r="BL22">
        <v>3160188.83</v>
      </c>
      <c r="BM22">
        <v>570075.16</v>
      </c>
      <c r="BN22">
        <v>210878.1</v>
      </c>
      <c r="BO22">
        <v>1590057.93</v>
      </c>
      <c r="BP22">
        <v>100414.23</v>
      </c>
      <c r="BQ22">
        <v>0</v>
      </c>
      <c r="BR22">
        <v>319928.34000000003</v>
      </c>
      <c r="BS22">
        <v>267340.03000000003</v>
      </c>
    </row>
    <row r="23" spans="1:71" ht="23.25">
      <c r="A23" s="198">
        <v>1</v>
      </c>
      <c r="B23" s="199" t="s">
        <v>903</v>
      </c>
      <c r="C23" s="199" t="s">
        <v>905</v>
      </c>
      <c r="D23" s="199" t="s">
        <v>2021</v>
      </c>
      <c r="E23" s="199" t="s">
        <v>2025</v>
      </c>
      <c r="F23" s="199" t="s">
        <v>2025</v>
      </c>
      <c r="G23" s="199"/>
      <c r="H23" s="199" t="s">
        <v>2023</v>
      </c>
      <c r="I23" s="199" t="s">
        <v>2025</v>
      </c>
      <c r="J23" s="199" t="s">
        <v>952</v>
      </c>
      <c r="K23" s="199"/>
      <c r="L23" s="199"/>
      <c r="M23" s="200" t="s">
        <v>964</v>
      </c>
      <c r="N23" s="304">
        <v>1.2</v>
      </c>
      <c r="O23" s="201">
        <v>1101030102.1040001</v>
      </c>
      <c r="P23" s="202" t="s">
        <v>92</v>
      </c>
      <c r="Q23" s="108">
        <f t="shared" si="0"/>
        <v>1220880</v>
      </c>
      <c r="R23">
        <v>15483462.51</v>
      </c>
      <c r="S23">
        <v>368682.11</v>
      </c>
      <c r="T23">
        <v>634830.52</v>
      </c>
      <c r="U23">
        <v>351.49</v>
      </c>
      <c r="V23">
        <v>2586210.52</v>
      </c>
      <c r="W23">
        <v>907000</v>
      </c>
      <c r="X23">
        <v>4775635.2300000004</v>
      </c>
      <c r="Y23">
        <v>48341</v>
      </c>
      <c r="Z23">
        <v>929706.95</v>
      </c>
      <c r="AA23">
        <v>1591416.05</v>
      </c>
      <c r="AB23">
        <v>78504.820000000007</v>
      </c>
      <c r="AC23">
        <v>357080.48</v>
      </c>
      <c r="AD23">
        <v>1220880</v>
      </c>
      <c r="AE23">
        <v>100169.34</v>
      </c>
      <c r="AF23">
        <v>50000</v>
      </c>
      <c r="AG23">
        <v>857857.29</v>
      </c>
      <c r="AH23">
        <v>1709193.27</v>
      </c>
      <c r="AI23">
        <v>1461269.99</v>
      </c>
      <c r="AJ23">
        <v>822109.3</v>
      </c>
      <c r="AK23">
        <v>1863822.26</v>
      </c>
      <c r="AL23">
        <v>8031383.1600000001</v>
      </c>
      <c r="AM23">
        <v>406623.81</v>
      </c>
      <c r="AN23">
        <v>3166596.65</v>
      </c>
      <c r="AO23">
        <v>2799226.07</v>
      </c>
      <c r="AP23">
        <v>938227.71</v>
      </c>
      <c r="AQ23">
        <v>1443501.14</v>
      </c>
      <c r="AR23">
        <v>8518609.3399999999</v>
      </c>
      <c r="AS23">
        <v>1879824.22</v>
      </c>
      <c r="AT23">
        <v>2136338.58</v>
      </c>
      <c r="AU23">
        <v>3015401.58</v>
      </c>
      <c r="AV23">
        <v>1867058.85</v>
      </c>
      <c r="AW23">
        <v>1570618.11</v>
      </c>
      <c r="AX23">
        <v>2969001.92</v>
      </c>
      <c r="AY23">
        <v>193233.39</v>
      </c>
      <c r="AZ23">
        <v>3327818.73</v>
      </c>
      <c r="BA23">
        <v>322296.28999999998</v>
      </c>
      <c r="BB23">
        <v>16031.93</v>
      </c>
      <c r="BC23">
        <v>1233563.97</v>
      </c>
      <c r="BD23">
        <v>223337.37</v>
      </c>
      <c r="BE23">
        <v>800719.93</v>
      </c>
      <c r="BF23">
        <v>777975.83</v>
      </c>
      <c r="BG23">
        <v>1457549.48</v>
      </c>
      <c r="BH23">
        <v>0</v>
      </c>
      <c r="BI23">
        <v>3013215.74</v>
      </c>
      <c r="BK23">
        <v>0</v>
      </c>
      <c r="BL23">
        <v>912013.29</v>
      </c>
      <c r="BM23">
        <v>161521.37</v>
      </c>
      <c r="BO23">
        <v>0</v>
      </c>
      <c r="BP23">
        <v>1034706.22</v>
      </c>
      <c r="BQ23">
        <v>842047.02</v>
      </c>
      <c r="BR23">
        <v>0</v>
      </c>
      <c r="BS23">
        <v>585701.19999999995</v>
      </c>
    </row>
    <row r="24" spans="1:71" ht="23.25">
      <c r="A24" s="198">
        <v>1</v>
      </c>
      <c r="B24" s="199" t="s">
        <v>903</v>
      </c>
      <c r="C24" s="199" t="s">
        <v>905</v>
      </c>
      <c r="D24" s="199" t="s">
        <v>2021</v>
      </c>
      <c r="E24" s="199" t="s">
        <v>2025</v>
      </c>
      <c r="F24" s="199" t="s">
        <v>2025</v>
      </c>
      <c r="G24" s="199"/>
      <c r="H24" s="199" t="s">
        <v>2023</v>
      </c>
      <c r="I24" s="199" t="s">
        <v>2025</v>
      </c>
      <c r="J24" s="199" t="s">
        <v>952</v>
      </c>
      <c r="K24" s="199"/>
      <c r="L24" s="199"/>
      <c r="M24" s="200" t="s">
        <v>962</v>
      </c>
      <c r="N24" s="304">
        <v>2</v>
      </c>
      <c r="O24" s="201">
        <v>1101030102.105</v>
      </c>
      <c r="P24" s="202" t="s">
        <v>93</v>
      </c>
      <c r="Q24" s="108">
        <f t="shared" si="0"/>
        <v>6286922.0599999996</v>
      </c>
      <c r="R24">
        <v>52289158.560000002</v>
      </c>
      <c r="T24">
        <v>251011</v>
      </c>
      <c r="W24">
        <v>152700</v>
      </c>
      <c r="X24">
        <v>211462.2</v>
      </c>
      <c r="Y24">
        <v>20265512.43</v>
      </c>
      <c r="Z24">
        <v>63894.99</v>
      </c>
      <c r="AD24">
        <v>6286922.0599999996</v>
      </c>
      <c r="AI24">
        <v>90181.01</v>
      </c>
      <c r="AL24">
        <v>149791986.03999999</v>
      </c>
      <c r="AM24">
        <v>446051.13</v>
      </c>
      <c r="AN24">
        <v>4918795.04</v>
      </c>
      <c r="AO24">
        <v>56476.12</v>
      </c>
      <c r="AR24">
        <v>3703732.85</v>
      </c>
      <c r="AT24">
        <v>1093572.6399999999</v>
      </c>
      <c r="AU24">
        <v>8295130.9000000004</v>
      </c>
      <c r="AV24">
        <v>5935284.9400000004</v>
      </c>
      <c r="AW24">
        <v>135456.54999999999</v>
      </c>
      <c r="AX24">
        <v>128662.49</v>
      </c>
      <c r="AZ24">
        <v>18219402.59</v>
      </c>
      <c r="BA24">
        <v>2007145.66</v>
      </c>
      <c r="BB24">
        <v>308860.34000000003</v>
      </c>
      <c r="BC24">
        <v>4255256.0999999996</v>
      </c>
      <c r="BF24">
        <v>109083.07</v>
      </c>
      <c r="BG24">
        <v>856568.15</v>
      </c>
      <c r="BI24">
        <v>497038.86</v>
      </c>
      <c r="BJ24">
        <v>42501.69</v>
      </c>
      <c r="BK24">
        <v>106404.49</v>
      </c>
      <c r="BL24">
        <v>62100224.880000003</v>
      </c>
      <c r="BN24">
        <v>289750</v>
      </c>
      <c r="BO24">
        <v>0</v>
      </c>
      <c r="BP24">
        <v>889188.99</v>
      </c>
      <c r="BQ24">
        <v>69442.47</v>
      </c>
      <c r="BR24">
        <v>134360.07</v>
      </c>
    </row>
    <row r="25" spans="1:71" ht="23.25">
      <c r="A25" s="198">
        <v>1</v>
      </c>
      <c r="B25" s="199" t="s">
        <v>903</v>
      </c>
      <c r="C25" s="199" t="s">
        <v>57</v>
      </c>
      <c r="D25" s="199" t="s">
        <v>942</v>
      </c>
      <c r="E25" s="199" t="s">
        <v>2031</v>
      </c>
      <c r="F25" s="199" t="s">
        <v>2031</v>
      </c>
      <c r="G25" s="199"/>
      <c r="H25" s="199"/>
      <c r="I25" s="199" t="s">
        <v>2031</v>
      </c>
      <c r="J25" s="199" t="s">
        <v>952</v>
      </c>
      <c r="K25" s="199"/>
      <c r="L25" s="199"/>
      <c r="M25" s="200" t="s">
        <v>980</v>
      </c>
      <c r="N25" s="304" t="s">
        <v>2555</v>
      </c>
      <c r="O25" s="201">
        <v>1102010101.1010001</v>
      </c>
      <c r="P25" s="202" t="s">
        <v>94</v>
      </c>
      <c r="Q25" s="108">
        <f t="shared" si="0"/>
        <v>0</v>
      </c>
      <c r="R25">
        <v>0</v>
      </c>
      <c r="AD25">
        <v>0</v>
      </c>
      <c r="AL25">
        <v>0</v>
      </c>
    </row>
    <row r="26" spans="1:71" ht="23.25">
      <c r="A26" s="198">
        <v>1</v>
      </c>
      <c r="B26" s="199" t="s">
        <v>903</v>
      </c>
      <c r="C26" s="199" t="s">
        <v>57</v>
      </c>
      <c r="D26" s="199" t="s">
        <v>942</v>
      </c>
      <c r="E26" s="199" t="s">
        <v>2031</v>
      </c>
      <c r="F26" s="199" t="s">
        <v>2031</v>
      </c>
      <c r="G26" s="199"/>
      <c r="H26" s="199"/>
      <c r="I26" s="199" t="s">
        <v>2031</v>
      </c>
      <c r="J26" s="199" t="s">
        <v>952</v>
      </c>
      <c r="K26" s="199"/>
      <c r="L26" s="199"/>
      <c r="M26" s="200" t="s">
        <v>980</v>
      </c>
      <c r="N26" s="304" t="s">
        <v>2555</v>
      </c>
      <c r="O26" s="201">
        <v>1102010102.1010001</v>
      </c>
      <c r="P26" s="202" t="s">
        <v>95</v>
      </c>
      <c r="Q26" s="108">
        <f t="shared" si="0"/>
        <v>0</v>
      </c>
      <c r="BJ26">
        <v>9700</v>
      </c>
    </row>
    <row r="27" spans="1:71" ht="23.25">
      <c r="A27" s="198">
        <v>1</v>
      </c>
      <c r="B27" s="199" t="s">
        <v>903</v>
      </c>
      <c r="C27" s="199" t="s">
        <v>57</v>
      </c>
      <c r="D27" s="199" t="s">
        <v>942</v>
      </c>
      <c r="E27" s="199" t="s">
        <v>2031</v>
      </c>
      <c r="F27" s="199" t="s">
        <v>2031</v>
      </c>
      <c r="G27" s="199"/>
      <c r="H27" s="199"/>
      <c r="I27" s="199" t="s">
        <v>2031</v>
      </c>
      <c r="J27" s="199" t="s">
        <v>952</v>
      </c>
      <c r="K27" s="199"/>
      <c r="L27" s="199"/>
      <c r="M27" s="200" t="s">
        <v>980</v>
      </c>
      <c r="N27" s="304" t="s">
        <v>2555</v>
      </c>
      <c r="O27" s="201">
        <v>1102010108.1010001</v>
      </c>
      <c r="P27" s="202" t="s">
        <v>96</v>
      </c>
      <c r="Q27" s="108">
        <f t="shared" si="0"/>
        <v>78502</v>
      </c>
      <c r="R27">
        <v>875174</v>
      </c>
      <c r="S27">
        <v>60300</v>
      </c>
      <c r="T27">
        <v>0</v>
      </c>
      <c r="U27">
        <v>22200</v>
      </c>
      <c r="V27">
        <v>0</v>
      </c>
      <c r="W27">
        <v>77468</v>
      </c>
      <c r="X27">
        <v>0</v>
      </c>
      <c r="Y27">
        <v>108000</v>
      </c>
      <c r="Z27">
        <v>134102</v>
      </c>
      <c r="AA27">
        <v>9500</v>
      </c>
      <c r="AC27">
        <v>0</v>
      </c>
      <c r="AD27">
        <v>78502</v>
      </c>
      <c r="AF27">
        <v>0</v>
      </c>
      <c r="AG27">
        <v>65780</v>
      </c>
      <c r="AH27">
        <v>61900</v>
      </c>
      <c r="AI27">
        <v>90200</v>
      </c>
      <c r="AJ27">
        <v>40800</v>
      </c>
      <c r="AK27">
        <v>25000</v>
      </c>
      <c r="AL27">
        <v>2271660</v>
      </c>
      <c r="AM27">
        <v>203500</v>
      </c>
      <c r="AN27">
        <v>0</v>
      </c>
      <c r="AO27">
        <v>48800</v>
      </c>
      <c r="AP27">
        <v>0</v>
      </c>
      <c r="AQ27">
        <v>0</v>
      </c>
      <c r="AR27">
        <v>0</v>
      </c>
      <c r="AS27">
        <v>40000</v>
      </c>
      <c r="AT27">
        <v>124800</v>
      </c>
      <c r="AU27">
        <v>10600</v>
      </c>
      <c r="AW27">
        <v>0</v>
      </c>
      <c r="AX27">
        <v>0</v>
      </c>
      <c r="AY27">
        <v>0</v>
      </c>
      <c r="AZ27">
        <v>130090</v>
      </c>
      <c r="BA27">
        <v>505075</v>
      </c>
      <c r="BB27">
        <v>0</v>
      </c>
      <c r="BC27">
        <v>197534</v>
      </c>
      <c r="BD27">
        <v>0</v>
      </c>
      <c r="BE27">
        <v>0</v>
      </c>
      <c r="BF27">
        <v>104140.54</v>
      </c>
      <c r="BG27">
        <v>3191932</v>
      </c>
      <c r="BH27">
        <v>3600</v>
      </c>
      <c r="BI27">
        <v>25440</v>
      </c>
      <c r="BK27">
        <v>192396</v>
      </c>
      <c r="BL27">
        <v>198547</v>
      </c>
      <c r="BM27">
        <v>169920</v>
      </c>
      <c r="BN27">
        <v>50000</v>
      </c>
      <c r="BO27">
        <v>228697</v>
      </c>
      <c r="BP27">
        <v>0</v>
      </c>
      <c r="BQ27">
        <v>20629.2</v>
      </c>
      <c r="BR27">
        <v>166026</v>
      </c>
      <c r="BS27">
        <v>0</v>
      </c>
    </row>
    <row r="28" spans="1:71" ht="23.25">
      <c r="A28" s="198">
        <v>1</v>
      </c>
      <c r="B28" s="199" t="s">
        <v>903</v>
      </c>
      <c r="C28" s="199" t="s">
        <v>57</v>
      </c>
      <c r="D28" s="199" t="s">
        <v>942</v>
      </c>
      <c r="E28" s="199" t="s">
        <v>2031</v>
      </c>
      <c r="F28" s="199" t="s">
        <v>2031</v>
      </c>
      <c r="G28" s="199"/>
      <c r="H28" s="199"/>
      <c r="I28" s="199" t="s">
        <v>2031</v>
      </c>
      <c r="J28" s="199" t="s">
        <v>952</v>
      </c>
      <c r="K28" s="199"/>
      <c r="L28" s="199"/>
      <c r="M28" s="200" t="s">
        <v>980</v>
      </c>
      <c r="N28" s="304" t="s">
        <v>2555</v>
      </c>
      <c r="O28" s="201">
        <v>1102010108.102</v>
      </c>
      <c r="P28" s="202" t="s">
        <v>97</v>
      </c>
      <c r="Q28" s="108">
        <f t="shared" si="0"/>
        <v>0</v>
      </c>
    </row>
    <row r="29" spans="1:71" ht="23.25">
      <c r="A29" s="198">
        <v>1</v>
      </c>
      <c r="B29" s="199" t="s">
        <v>903</v>
      </c>
      <c r="C29" s="199" t="s">
        <v>57</v>
      </c>
      <c r="D29" s="199" t="s">
        <v>942</v>
      </c>
      <c r="E29" s="199" t="s">
        <v>2031</v>
      </c>
      <c r="F29" s="199" t="s">
        <v>2031</v>
      </c>
      <c r="G29" s="199"/>
      <c r="H29" s="199"/>
      <c r="I29" s="199" t="s">
        <v>2031</v>
      </c>
      <c r="J29" s="199" t="s">
        <v>952</v>
      </c>
      <c r="K29" s="199"/>
      <c r="L29" s="199"/>
      <c r="M29" s="200" t="s">
        <v>980</v>
      </c>
      <c r="N29" s="304" t="s">
        <v>2555</v>
      </c>
      <c r="O29" s="201">
        <v>1102010108.201</v>
      </c>
      <c r="P29" s="202" t="s">
        <v>2032</v>
      </c>
      <c r="Q29" s="108">
        <f t="shared" si="0"/>
        <v>0</v>
      </c>
      <c r="R29">
        <v>98400</v>
      </c>
      <c r="BL29">
        <v>17500</v>
      </c>
    </row>
    <row r="30" spans="1:71" ht="23.25">
      <c r="A30" s="198">
        <v>1</v>
      </c>
      <c r="B30" s="199" t="s">
        <v>903</v>
      </c>
      <c r="C30" s="199" t="s">
        <v>57</v>
      </c>
      <c r="D30" s="199" t="s">
        <v>942</v>
      </c>
      <c r="E30" s="199" t="s">
        <v>2031</v>
      </c>
      <c r="F30" s="199" t="s">
        <v>2031</v>
      </c>
      <c r="G30" s="199"/>
      <c r="H30" s="199"/>
      <c r="I30" s="199" t="s">
        <v>2031</v>
      </c>
      <c r="J30" s="199" t="s">
        <v>952</v>
      </c>
      <c r="K30" s="199"/>
      <c r="L30" s="199"/>
      <c r="M30" s="200" t="s">
        <v>980</v>
      </c>
      <c r="N30" s="304" t="s">
        <v>2555</v>
      </c>
      <c r="O30" s="201">
        <v>1102010108.3010001</v>
      </c>
      <c r="P30" s="202" t="s">
        <v>99</v>
      </c>
      <c r="Q30" s="108">
        <f t="shared" si="0"/>
        <v>0</v>
      </c>
    </row>
    <row r="31" spans="1:71" ht="23.25">
      <c r="A31" s="198">
        <v>1</v>
      </c>
      <c r="B31" s="199" t="s">
        <v>903</v>
      </c>
      <c r="C31" s="199" t="s">
        <v>57</v>
      </c>
      <c r="D31" s="199" t="s">
        <v>942</v>
      </c>
      <c r="E31" s="199" t="s">
        <v>2031</v>
      </c>
      <c r="F31" s="199" t="s">
        <v>2031</v>
      </c>
      <c r="G31" s="199"/>
      <c r="H31" s="199"/>
      <c r="I31" s="199" t="s">
        <v>2031</v>
      </c>
      <c r="J31" s="199" t="s">
        <v>952</v>
      </c>
      <c r="K31" s="199"/>
      <c r="L31" s="199"/>
      <c r="M31" s="200" t="s">
        <v>980</v>
      </c>
      <c r="N31" s="304" t="s">
        <v>2555</v>
      </c>
      <c r="O31" s="201">
        <v>1102010108.5009999</v>
      </c>
      <c r="P31" s="202" t="s">
        <v>100</v>
      </c>
      <c r="Q31" s="108">
        <f t="shared" si="0"/>
        <v>0</v>
      </c>
    </row>
    <row r="32" spans="1:71" ht="23.25">
      <c r="A32" s="198">
        <v>1</v>
      </c>
      <c r="B32" s="199" t="s">
        <v>903</v>
      </c>
      <c r="C32" s="199" t="s">
        <v>57</v>
      </c>
      <c r="D32" s="199" t="s">
        <v>942</v>
      </c>
      <c r="E32" s="199" t="s">
        <v>2033</v>
      </c>
      <c r="F32" s="199" t="s">
        <v>2034</v>
      </c>
      <c r="G32" s="199"/>
      <c r="H32" s="199" t="s">
        <v>2035</v>
      </c>
      <c r="I32" s="199" t="s">
        <v>2033</v>
      </c>
      <c r="J32" s="199" t="s">
        <v>952</v>
      </c>
      <c r="K32" s="199"/>
      <c r="L32" s="199"/>
      <c r="M32" s="205" t="s">
        <v>980</v>
      </c>
      <c r="N32" s="305">
        <v>5.0999999999999996</v>
      </c>
      <c r="O32" s="201">
        <v>1102050106.1059999</v>
      </c>
      <c r="P32" s="202" t="s">
        <v>155</v>
      </c>
      <c r="Q32" s="108">
        <f t="shared" si="0"/>
        <v>0</v>
      </c>
      <c r="BH32">
        <v>29000</v>
      </c>
    </row>
    <row r="33" spans="1:71" ht="23.25">
      <c r="A33" s="198">
        <v>1</v>
      </c>
      <c r="B33" s="199" t="s">
        <v>903</v>
      </c>
      <c r="C33" s="199" t="s">
        <v>57</v>
      </c>
      <c r="D33" s="199" t="s">
        <v>942</v>
      </c>
      <c r="E33" s="199" t="s">
        <v>2033</v>
      </c>
      <c r="F33" s="199" t="s">
        <v>2034</v>
      </c>
      <c r="G33" s="199"/>
      <c r="H33" s="199" t="s">
        <v>2036</v>
      </c>
      <c r="I33" s="199" t="s">
        <v>2033</v>
      </c>
      <c r="J33" s="199" t="s">
        <v>952</v>
      </c>
      <c r="K33" s="199"/>
      <c r="L33" s="199"/>
      <c r="M33" s="205" t="s">
        <v>980</v>
      </c>
      <c r="N33" s="305">
        <v>5.0999999999999996</v>
      </c>
      <c r="O33" s="201">
        <v>1102050107.1029999</v>
      </c>
      <c r="P33" s="202" t="s">
        <v>156</v>
      </c>
      <c r="Q33" s="108">
        <f t="shared" si="0"/>
        <v>4254440.37</v>
      </c>
      <c r="R33">
        <v>33435357.510000002</v>
      </c>
      <c r="T33">
        <v>1576154.03</v>
      </c>
      <c r="V33">
        <v>7777836.2699999996</v>
      </c>
      <c r="Y33">
        <v>867320.55</v>
      </c>
      <c r="Z33">
        <v>716620.53</v>
      </c>
      <c r="AA33">
        <v>384631.52</v>
      </c>
      <c r="AD33">
        <v>4254440.37</v>
      </c>
      <c r="AI33">
        <v>742285.3</v>
      </c>
      <c r="AL33">
        <v>8486111.1400000006</v>
      </c>
      <c r="BA33">
        <v>207640.65</v>
      </c>
      <c r="BH33">
        <v>849276.04</v>
      </c>
    </row>
    <row r="34" spans="1:71" ht="23.25">
      <c r="A34" s="198">
        <v>1</v>
      </c>
      <c r="B34" s="199" t="s">
        <v>903</v>
      </c>
      <c r="C34" s="199" t="s">
        <v>57</v>
      </c>
      <c r="D34" s="199" t="s">
        <v>942</v>
      </c>
      <c r="E34" s="199" t="s">
        <v>2033</v>
      </c>
      <c r="F34" s="199" t="s">
        <v>2034</v>
      </c>
      <c r="G34" s="199"/>
      <c r="H34" s="199"/>
      <c r="I34" s="199" t="s">
        <v>2033</v>
      </c>
      <c r="J34" s="199" t="s">
        <v>952</v>
      </c>
      <c r="K34" s="199"/>
      <c r="L34" s="199"/>
      <c r="M34" s="205" t="s">
        <v>980</v>
      </c>
      <c r="N34" s="305">
        <v>5.0999999999999996</v>
      </c>
      <c r="O34" s="201">
        <v>1102050107.1040001</v>
      </c>
      <c r="P34" s="202" t="s">
        <v>157</v>
      </c>
      <c r="Q34" s="108">
        <f t="shared" si="0"/>
        <v>0</v>
      </c>
      <c r="S34">
        <v>314400</v>
      </c>
      <c r="T34">
        <v>199808.89</v>
      </c>
      <c r="U34">
        <v>681060.49</v>
      </c>
      <c r="V34">
        <v>405200.42</v>
      </c>
      <c r="W34">
        <v>849030.67</v>
      </c>
      <c r="Y34">
        <v>572807.31000000006</v>
      </c>
      <c r="Z34">
        <v>308407.45</v>
      </c>
      <c r="AA34">
        <v>27851</v>
      </c>
      <c r="AB34">
        <v>0</v>
      </c>
      <c r="AC34">
        <v>82116</v>
      </c>
      <c r="BI34">
        <v>73234.22</v>
      </c>
    </row>
    <row r="35" spans="1:71" ht="23.25">
      <c r="A35" s="198">
        <v>1</v>
      </c>
      <c r="B35" s="199" t="s">
        <v>903</v>
      </c>
      <c r="C35" s="199" t="s">
        <v>57</v>
      </c>
      <c r="D35" s="199" t="s">
        <v>942</v>
      </c>
      <c r="E35" s="199" t="s">
        <v>2033</v>
      </c>
      <c r="F35" s="199" t="s">
        <v>2034</v>
      </c>
      <c r="G35" s="199"/>
      <c r="H35" s="199"/>
      <c r="I35" s="199" t="s">
        <v>2033</v>
      </c>
      <c r="J35" s="199" t="s">
        <v>952</v>
      </c>
      <c r="K35" s="199" t="s">
        <v>1022</v>
      </c>
      <c r="L35" s="199"/>
      <c r="M35" s="205" t="s">
        <v>980</v>
      </c>
      <c r="N35" s="305">
        <v>5.0999999999999996</v>
      </c>
      <c r="O35" s="201">
        <v>1102050107.105</v>
      </c>
      <c r="P35" s="202" t="s">
        <v>2037</v>
      </c>
      <c r="Q35" s="108">
        <f t="shared" si="0"/>
        <v>0</v>
      </c>
      <c r="W35">
        <v>0</v>
      </c>
    </row>
    <row r="36" spans="1:71" ht="23.25">
      <c r="A36" s="198">
        <v>1</v>
      </c>
      <c r="B36" s="199" t="s">
        <v>903</v>
      </c>
      <c r="C36" s="199" t="s">
        <v>57</v>
      </c>
      <c r="D36" s="199" t="s">
        <v>942</v>
      </c>
      <c r="E36" s="199" t="s">
        <v>2033</v>
      </c>
      <c r="F36" s="199" t="s">
        <v>2034</v>
      </c>
      <c r="G36" s="199"/>
      <c r="H36" s="199"/>
      <c r="I36" s="199" t="s">
        <v>2033</v>
      </c>
      <c r="J36" s="199" t="s">
        <v>952</v>
      </c>
      <c r="K36" s="199" t="s">
        <v>1024</v>
      </c>
      <c r="L36" s="199"/>
      <c r="M36" s="205" t="s">
        <v>980</v>
      </c>
      <c r="N36" s="305">
        <v>5.0999999999999996</v>
      </c>
      <c r="O36" s="201">
        <v>1102050107.1059999</v>
      </c>
      <c r="P36" s="202" t="s">
        <v>2038</v>
      </c>
      <c r="Q36" s="108">
        <f t="shared" si="0"/>
        <v>0</v>
      </c>
      <c r="S36">
        <v>0</v>
      </c>
      <c r="T36">
        <v>16286.27</v>
      </c>
      <c r="U36">
        <v>29710.04</v>
      </c>
      <c r="V36">
        <v>39353.69</v>
      </c>
      <c r="W36">
        <v>0</v>
      </c>
      <c r="X36">
        <v>0</v>
      </c>
      <c r="Z36">
        <v>46490.76</v>
      </c>
      <c r="AB36">
        <v>12119.14</v>
      </c>
      <c r="AC36">
        <v>6677.41</v>
      </c>
      <c r="AL36">
        <v>173262.58</v>
      </c>
      <c r="AX36">
        <v>0</v>
      </c>
      <c r="AZ36">
        <v>189043.95</v>
      </c>
      <c r="BD36">
        <v>0</v>
      </c>
      <c r="BN36">
        <v>12845.83</v>
      </c>
      <c r="BO36">
        <v>146470.78</v>
      </c>
      <c r="BP36">
        <v>13461.29</v>
      </c>
      <c r="BR36">
        <v>23773.03</v>
      </c>
      <c r="BS36">
        <v>0</v>
      </c>
    </row>
    <row r="37" spans="1:71" ht="23.25">
      <c r="A37" s="198">
        <v>1</v>
      </c>
      <c r="B37" s="199" t="s">
        <v>903</v>
      </c>
      <c r="C37" s="199" t="s">
        <v>57</v>
      </c>
      <c r="D37" s="199" t="s">
        <v>942</v>
      </c>
      <c r="E37" s="199" t="s">
        <v>2033</v>
      </c>
      <c r="F37" s="199" t="s">
        <v>2034</v>
      </c>
      <c r="G37" s="199"/>
      <c r="H37" s="199"/>
      <c r="I37" s="199" t="s">
        <v>2033</v>
      </c>
      <c r="J37" s="199" t="s">
        <v>952</v>
      </c>
      <c r="K37" s="199"/>
      <c r="L37" s="199"/>
      <c r="M37" s="205" t="s">
        <v>997</v>
      </c>
      <c r="N37" s="305">
        <v>5.0999999999999996</v>
      </c>
      <c r="O37" s="201">
        <v>1102050107.201</v>
      </c>
      <c r="P37" s="202" t="s">
        <v>2039</v>
      </c>
      <c r="Q37" s="108">
        <f t="shared" si="0"/>
        <v>0</v>
      </c>
      <c r="AB37">
        <v>0</v>
      </c>
      <c r="AC37">
        <v>905.1</v>
      </c>
      <c r="AL37">
        <v>0</v>
      </c>
      <c r="AM37">
        <v>0</v>
      </c>
      <c r="AN37">
        <v>0</v>
      </c>
      <c r="AO37">
        <v>1342067.1399999999</v>
      </c>
      <c r="AP37">
        <v>0</v>
      </c>
      <c r="AQ37">
        <v>0</v>
      </c>
      <c r="AR37">
        <v>0</v>
      </c>
      <c r="AS37">
        <v>326376.65999999997</v>
      </c>
      <c r="AT37">
        <v>0</v>
      </c>
      <c r="AU37">
        <v>0</v>
      </c>
      <c r="AV37">
        <v>2231411.5099999998</v>
      </c>
      <c r="AX37">
        <v>0</v>
      </c>
      <c r="AY37">
        <v>0</v>
      </c>
      <c r="AZ37">
        <v>0</v>
      </c>
      <c r="BM37">
        <v>0</v>
      </c>
      <c r="BN37">
        <v>235</v>
      </c>
      <c r="BO37">
        <v>0</v>
      </c>
      <c r="BP37">
        <v>0</v>
      </c>
      <c r="BQ37">
        <v>0</v>
      </c>
      <c r="BR37">
        <v>9848.5</v>
      </c>
    </row>
    <row r="38" spans="1:71" ht="23.25">
      <c r="A38" s="198">
        <v>1</v>
      </c>
      <c r="B38" s="199" t="s">
        <v>903</v>
      </c>
      <c r="C38" s="199" t="s">
        <v>57</v>
      </c>
      <c r="D38" s="199" t="s">
        <v>942</v>
      </c>
      <c r="E38" s="199" t="s">
        <v>2033</v>
      </c>
      <c r="F38" s="199" t="s">
        <v>2034</v>
      </c>
      <c r="G38" s="199"/>
      <c r="H38" s="199"/>
      <c r="I38" s="199" t="s">
        <v>2033</v>
      </c>
      <c r="J38" s="199" t="s">
        <v>952</v>
      </c>
      <c r="K38" s="199"/>
      <c r="L38" s="199"/>
      <c r="M38" s="205" t="s">
        <v>997</v>
      </c>
      <c r="N38" s="305">
        <v>5.0999999999999996</v>
      </c>
      <c r="O38" s="201">
        <v>1102050107.2019999</v>
      </c>
      <c r="P38" s="202" t="s">
        <v>2040</v>
      </c>
      <c r="Q38" s="108">
        <f t="shared" si="0"/>
        <v>0</v>
      </c>
      <c r="T38">
        <v>628716.21</v>
      </c>
      <c r="U38">
        <v>1601203.39</v>
      </c>
      <c r="W38">
        <v>0</v>
      </c>
      <c r="X38">
        <v>382672.58</v>
      </c>
      <c r="Y38">
        <v>202115.9</v>
      </c>
      <c r="Z38">
        <v>672767.47</v>
      </c>
      <c r="AA38">
        <v>364857.21</v>
      </c>
      <c r="AB38">
        <v>573212.30000000005</v>
      </c>
      <c r="AC38">
        <v>373598.75</v>
      </c>
      <c r="AN38">
        <v>1274805.83</v>
      </c>
      <c r="AQ38">
        <v>165189.39000000001</v>
      </c>
      <c r="AR38">
        <v>4186898.78</v>
      </c>
      <c r="AS38">
        <v>1338019.95</v>
      </c>
      <c r="AT38">
        <v>1848522.78</v>
      </c>
      <c r="AV38">
        <v>1394402.7</v>
      </c>
      <c r="AW38">
        <v>807209.03</v>
      </c>
      <c r="AX38">
        <v>570597.35</v>
      </c>
      <c r="AZ38">
        <v>0</v>
      </c>
      <c r="BB38">
        <v>1943444.78</v>
      </c>
      <c r="BL38">
        <v>2468446.9</v>
      </c>
      <c r="BP38">
        <v>144805.63</v>
      </c>
    </row>
    <row r="39" spans="1:71" ht="23.25">
      <c r="A39" s="198">
        <v>1</v>
      </c>
      <c r="B39" s="199" t="s">
        <v>903</v>
      </c>
      <c r="C39" s="199" t="s">
        <v>57</v>
      </c>
      <c r="D39" s="199" t="s">
        <v>942</v>
      </c>
      <c r="E39" s="199" t="s">
        <v>2041</v>
      </c>
      <c r="F39" s="199" t="s">
        <v>2042</v>
      </c>
      <c r="G39" s="199"/>
      <c r="H39" s="199" t="s">
        <v>2043</v>
      </c>
      <c r="I39" s="199" t="s">
        <v>2041</v>
      </c>
      <c r="J39" s="199" t="s">
        <v>1073</v>
      </c>
      <c r="K39" s="199"/>
      <c r="L39" s="199"/>
      <c r="M39" s="205" t="s">
        <v>988</v>
      </c>
      <c r="N39" s="409">
        <v>123</v>
      </c>
      <c r="O39" s="201">
        <v>1102050123.1029999</v>
      </c>
      <c r="P39" s="202" t="s">
        <v>2044</v>
      </c>
      <c r="Q39" s="108">
        <f t="shared" si="0"/>
        <v>-223831.55</v>
      </c>
      <c r="AD39">
        <v>-223831.55</v>
      </c>
      <c r="AL39">
        <v>-686152.2</v>
      </c>
      <c r="AZ39">
        <v>-282687.78999999998</v>
      </c>
      <c r="BG39">
        <v>-25454.5</v>
      </c>
    </row>
    <row r="40" spans="1:71" ht="23.25">
      <c r="A40" s="198">
        <v>1</v>
      </c>
      <c r="B40" s="199" t="s">
        <v>903</v>
      </c>
      <c r="C40" s="199" t="s">
        <v>57</v>
      </c>
      <c r="D40" s="199" t="s">
        <v>942</v>
      </c>
      <c r="E40" s="199" t="s">
        <v>2041</v>
      </c>
      <c r="F40" s="199" t="s">
        <v>2042</v>
      </c>
      <c r="G40" s="199"/>
      <c r="H40" s="199" t="s">
        <v>2043</v>
      </c>
      <c r="I40" s="199" t="s">
        <v>2041</v>
      </c>
      <c r="J40" s="199" t="s">
        <v>1073</v>
      </c>
      <c r="K40" s="199"/>
      <c r="L40" s="199"/>
      <c r="M40" s="205" t="s">
        <v>988</v>
      </c>
      <c r="N40" s="409">
        <v>123</v>
      </c>
      <c r="O40" s="201">
        <v>1102050123.105</v>
      </c>
      <c r="P40" s="202" t="s">
        <v>163</v>
      </c>
      <c r="Q40" s="108">
        <f t="shared" si="0"/>
        <v>0</v>
      </c>
      <c r="AL40">
        <v>-983853.57</v>
      </c>
    </row>
    <row r="41" spans="1:71" ht="23.25">
      <c r="A41" s="198">
        <v>1</v>
      </c>
      <c r="B41" s="199" t="s">
        <v>903</v>
      </c>
      <c r="C41" s="199" t="s">
        <v>57</v>
      </c>
      <c r="D41" s="199" t="s">
        <v>942</v>
      </c>
      <c r="E41" s="199" t="s">
        <v>2041</v>
      </c>
      <c r="F41" s="199" t="s">
        <v>2042</v>
      </c>
      <c r="G41" s="199"/>
      <c r="H41" s="199" t="s">
        <v>2045</v>
      </c>
      <c r="I41" s="199" t="s">
        <v>2041</v>
      </c>
      <c r="J41" s="199" t="s">
        <v>1073</v>
      </c>
      <c r="K41" s="199"/>
      <c r="L41" s="199"/>
      <c r="M41" s="205" t="s">
        <v>988</v>
      </c>
      <c r="N41" s="409">
        <v>123</v>
      </c>
      <c r="O41" s="201">
        <v>1102050123.1140001</v>
      </c>
      <c r="P41" s="202" t="s">
        <v>165</v>
      </c>
      <c r="Q41" s="108">
        <f t="shared" si="0"/>
        <v>0</v>
      </c>
      <c r="S41">
        <v>-85625.4</v>
      </c>
      <c r="T41">
        <v>-204476.1</v>
      </c>
      <c r="U41">
        <v>-114462.65</v>
      </c>
      <c r="V41">
        <v>-500529.35</v>
      </c>
      <c r="W41">
        <v>-59653.35</v>
      </c>
      <c r="X41">
        <v>-26436.6</v>
      </c>
      <c r="Y41">
        <v>-31240.75</v>
      </c>
      <c r="Z41">
        <v>-182990.9</v>
      </c>
      <c r="AA41">
        <v>-115771.75</v>
      </c>
      <c r="AB41">
        <v>-61613.16</v>
      </c>
      <c r="AC41">
        <v>-170071.85</v>
      </c>
      <c r="AF41">
        <v>-4307.3</v>
      </c>
      <c r="AJ41">
        <v>-1067.56</v>
      </c>
      <c r="AK41">
        <v>-4730.05</v>
      </c>
      <c r="AL41">
        <v>-736491.3</v>
      </c>
      <c r="AM41">
        <v>-15062.25</v>
      </c>
      <c r="AO41">
        <v>-110193.35</v>
      </c>
      <c r="AQ41">
        <v>-39098.910000000003</v>
      </c>
      <c r="BB41">
        <v>-69996</v>
      </c>
      <c r="BD41">
        <v>0</v>
      </c>
      <c r="BF41">
        <v>-48556.4</v>
      </c>
      <c r="BH41">
        <v>0</v>
      </c>
      <c r="BK41">
        <v>-51243.95</v>
      </c>
      <c r="BL41">
        <v>-175333.9</v>
      </c>
      <c r="BM41">
        <v>-88241.7</v>
      </c>
      <c r="BN41">
        <v>-8007.79</v>
      </c>
      <c r="BO41">
        <v>0</v>
      </c>
      <c r="BP41">
        <v>0</v>
      </c>
      <c r="BQ41">
        <v>-473115.72</v>
      </c>
      <c r="BR41">
        <v>0</v>
      </c>
      <c r="BS41">
        <v>-23151.360000000001</v>
      </c>
    </row>
    <row r="42" spans="1:71" ht="23.25">
      <c r="A42" s="198">
        <v>1</v>
      </c>
      <c r="B42" s="199" t="s">
        <v>903</v>
      </c>
      <c r="C42" s="199" t="s">
        <v>57</v>
      </c>
      <c r="D42" s="199" t="s">
        <v>942</v>
      </c>
      <c r="E42" s="199" t="s">
        <v>2041</v>
      </c>
      <c r="F42" s="199" t="s">
        <v>2042</v>
      </c>
      <c r="G42" s="199"/>
      <c r="H42" s="199" t="s">
        <v>2045</v>
      </c>
      <c r="I42" s="199" t="s">
        <v>2041</v>
      </c>
      <c r="J42" s="199" t="s">
        <v>1073</v>
      </c>
      <c r="K42" s="199"/>
      <c r="L42" s="199"/>
      <c r="M42" s="205" t="s">
        <v>988</v>
      </c>
      <c r="N42" s="409">
        <v>123</v>
      </c>
      <c r="O42" s="201">
        <v>1102050123.115</v>
      </c>
      <c r="P42" s="202" t="s">
        <v>166</v>
      </c>
      <c r="Q42" s="108">
        <f t="shared" si="0"/>
        <v>0</v>
      </c>
      <c r="S42">
        <v>-20746.099999999999</v>
      </c>
      <c r="T42">
        <v>-36290.949999999997</v>
      </c>
      <c r="U42">
        <v>-64676</v>
      </c>
      <c r="V42">
        <v>-223043.85</v>
      </c>
      <c r="W42">
        <v>-148489.75</v>
      </c>
      <c r="Y42">
        <v>-18691.25</v>
      </c>
      <c r="Z42">
        <v>-48769.2</v>
      </c>
      <c r="AA42">
        <v>-35391.300000000003</v>
      </c>
      <c r="AB42">
        <v>-34009.050000000003</v>
      </c>
      <c r="AC42">
        <v>-31408.9</v>
      </c>
      <c r="AL42">
        <v>-1378543.1</v>
      </c>
      <c r="AQ42">
        <v>-18417.169999999998</v>
      </c>
      <c r="AZ42">
        <v>-36667.99</v>
      </c>
      <c r="BB42">
        <v>-18043.349999999999</v>
      </c>
      <c r="BD42">
        <v>0</v>
      </c>
      <c r="BF42">
        <v>-55115.199999999997</v>
      </c>
      <c r="BL42">
        <v>0</v>
      </c>
      <c r="BM42">
        <v>-3121.95</v>
      </c>
      <c r="BN42">
        <v>-76.95</v>
      </c>
      <c r="BO42">
        <v>0</v>
      </c>
      <c r="BQ42">
        <v>-110215.25</v>
      </c>
      <c r="BR42">
        <v>0</v>
      </c>
    </row>
    <row r="43" spans="1:71" ht="23.25">
      <c r="A43" s="198">
        <v>1</v>
      </c>
      <c r="B43" s="199" t="s">
        <v>903</v>
      </c>
      <c r="C43" s="199" t="s">
        <v>57</v>
      </c>
      <c r="D43" s="199" t="s">
        <v>942</v>
      </c>
      <c r="E43" s="199" t="s">
        <v>2033</v>
      </c>
      <c r="F43" s="199" t="s">
        <v>2034</v>
      </c>
      <c r="G43" s="199"/>
      <c r="H43" s="199"/>
      <c r="I43" s="199" t="s">
        <v>2033</v>
      </c>
      <c r="J43" s="199" t="s">
        <v>952</v>
      </c>
      <c r="K43" s="199"/>
      <c r="L43" s="199"/>
      <c r="M43" s="205" t="s">
        <v>980</v>
      </c>
      <c r="N43" s="305">
        <v>5.0999999999999996</v>
      </c>
      <c r="O43" s="201">
        <v>1102050124.1010001</v>
      </c>
      <c r="P43" s="202" t="s">
        <v>169</v>
      </c>
      <c r="Q43" s="108">
        <f t="shared" si="0"/>
        <v>0</v>
      </c>
      <c r="AD43">
        <v>0</v>
      </c>
      <c r="AZ43">
        <v>0</v>
      </c>
      <c r="BL43">
        <v>0</v>
      </c>
    </row>
    <row r="44" spans="1:71" ht="23.25">
      <c r="A44" s="198">
        <v>1</v>
      </c>
      <c r="B44" s="199" t="s">
        <v>903</v>
      </c>
      <c r="C44" s="199" t="s">
        <v>57</v>
      </c>
      <c r="D44" s="199" t="s">
        <v>942</v>
      </c>
      <c r="E44" s="199" t="s">
        <v>2046</v>
      </c>
      <c r="F44" s="199" t="s">
        <v>2046</v>
      </c>
      <c r="G44" s="199"/>
      <c r="H44" s="199"/>
      <c r="I44" s="199" t="s">
        <v>2046</v>
      </c>
      <c r="J44" s="199" t="s">
        <v>952</v>
      </c>
      <c r="K44" s="199"/>
      <c r="L44" s="199"/>
      <c r="M44" s="205" t="s">
        <v>980</v>
      </c>
      <c r="N44" s="304" t="s">
        <v>2555</v>
      </c>
      <c r="O44" s="201">
        <v>1102050194.1010001</v>
      </c>
      <c r="P44" s="202" t="s">
        <v>170</v>
      </c>
      <c r="Q44" s="108">
        <f t="shared" si="0"/>
        <v>0</v>
      </c>
      <c r="AV44">
        <v>57113.97</v>
      </c>
      <c r="BJ44">
        <v>8835.4699999999993</v>
      </c>
      <c r="BM44">
        <v>1000000</v>
      </c>
    </row>
    <row r="45" spans="1:71" ht="23.25">
      <c r="A45" s="198">
        <v>1</v>
      </c>
      <c r="B45" s="199" t="s">
        <v>903</v>
      </c>
      <c r="C45" s="199" t="s">
        <v>57</v>
      </c>
      <c r="D45" s="199" t="s">
        <v>942</v>
      </c>
      <c r="E45" s="199" t="s">
        <v>2046</v>
      </c>
      <c r="F45" s="199" t="s">
        <v>2046</v>
      </c>
      <c r="G45" s="199"/>
      <c r="H45" s="199" t="s">
        <v>2043</v>
      </c>
      <c r="I45" s="199" t="s">
        <v>2046</v>
      </c>
      <c r="J45" s="199" t="s">
        <v>952</v>
      </c>
      <c r="K45" s="199"/>
      <c r="L45" s="199"/>
      <c r="M45" s="200" t="s">
        <v>988</v>
      </c>
      <c r="N45" s="304" t="s">
        <v>2555</v>
      </c>
      <c r="O45" s="201">
        <v>1102050194.102</v>
      </c>
      <c r="P45" s="202" t="s">
        <v>101</v>
      </c>
      <c r="Q45" s="108">
        <f t="shared" si="0"/>
        <v>2238315.5</v>
      </c>
      <c r="R45">
        <v>1264978</v>
      </c>
      <c r="U45">
        <v>100</v>
      </c>
      <c r="AD45">
        <v>2238315.5</v>
      </c>
      <c r="AL45">
        <v>6861522</v>
      </c>
      <c r="AR45">
        <v>280</v>
      </c>
      <c r="AU45">
        <v>0</v>
      </c>
      <c r="AZ45">
        <v>2826877.98</v>
      </c>
      <c r="BG45">
        <v>254545</v>
      </c>
      <c r="BL45">
        <v>753805</v>
      </c>
      <c r="BO45">
        <v>82515</v>
      </c>
    </row>
    <row r="46" spans="1:71" ht="23.25">
      <c r="A46" s="198">
        <v>1</v>
      </c>
      <c r="B46" s="199" t="s">
        <v>903</v>
      </c>
      <c r="C46" s="199" t="s">
        <v>57</v>
      </c>
      <c r="D46" s="199" t="s">
        <v>942</v>
      </c>
      <c r="E46" s="199" t="s">
        <v>2046</v>
      </c>
      <c r="F46" s="199" t="s">
        <v>2046</v>
      </c>
      <c r="G46" s="199"/>
      <c r="H46" s="199" t="s">
        <v>2043</v>
      </c>
      <c r="I46" s="199" t="s">
        <v>2046</v>
      </c>
      <c r="J46" s="199" t="s">
        <v>952</v>
      </c>
      <c r="K46" s="199"/>
      <c r="L46" s="199"/>
      <c r="M46" s="200" t="s">
        <v>988</v>
      </c>
      <c r="N46" s="304" t="s">
        <v>2555</v>
      </c>
      <c r="O46" s="201">
        <v>1102050194.1029999</v>
      </c>
      <c r="P46" s="202" t="s">
        <v>136</v>
      </c>
      <c r="Q46" s="108">
        <f t="shared" si="0"/>
        <v>0</v>
      </c>
      <c r="AZ46">
        <v>286120.59999999998</v>
      </c>
      <c r="BC46">
        <v>25740</v>
      </c>
    </row>
    <row r="47" spans="1:71" ht="23.25">
      <c r="A47" s="198">
        <v>1</v>
      </c>
      <c r="B47" s="199" t="s">
        <v>903</v>
      </c>
      <c r="C47" s="199" t="s">
        <v>57</v>
      </c>
      <c r="D47" s="199" t="s">
        <v>942</v>
      </c>
      <c r="E47" s="199" t="s">
        <v>2046</v>
      </c>
      <c r="F47" s="199" t="s">
        <v>2046</v>
      </c>
      <c r="G47" s="199"/>
      <c r="H47" s="199" t="s">
        <v>2047</v>
      </c>
      <c r="I47" s="199" t="s">
        <v>2046</v>
      </c>
      <c r="J47" s="199" t="s">
        <v>952</v>
      </c>
      <c r="K47" s="199" t="s">
        <v>990</v>
      </c>
      <c r="L47" s="199"/>
      <c r="M47" s="200" t="s">
        <v>991</v>
      </c>
      <c r="N47" s="304" t="s">
        <v>2555</v>
      </c>
      <c r="O47" s="201">
        <v>1102050194.1040001</v>
      </c>
      <c r="P47" s="202" t="s">
        <v>102</v>
      </c>
      <c r="Q47" s="108">
        <f t="shared" si="0"/>
        <v>310210</v>
      </c>
      <c r="R47">
        <v>505867</v>
      </c>
      <c r="T47">
        <v>1560</v>
      </c>
      <c r="X47">
        <v>0</v>
      </c>
      <c r="Y47">
        <v>31810</v>
      </c>
      <c r="AA47">
        <v>62670</v>
      </c>
      <c r="AB47">
        <v>45560</v>
      </c>
      <c r="AC47">
        <v>11650</v>
      </c>
      <c r="AD47">
        <v>310210</v>
      </c>
      <c r="AH47">
        <v>4450</v>
      </c>
      <c r="AJ47">
        <v>21160</v>
      </c>
      <c r="AL47">
        <v>1337354</v>
      </c>
      <c r="AM47">
        <v>12480</v>
      </c>
      <c r="AP47">
        <v>15950</v>
      </c>
      <c r="AQ47">
        <v>0</v>
      </c>
      <c r="AR47">
        <v>11460</v>
      </c>
      <c r="AS47">
        <v>56750</v>
      </c>
      <c r="AU47">
        <v>0</v>
      </c>
      <c r="AV47">
        <v>0</v>
      </c>
      <c r="AW47">
        <v>13660</v>
      </c>
      <c r="AZ47">
        <v>279913</v>
      </c>
      <c r="BA47">
        <v>60660</v>
      </c>
      <c r="BB47">
        <v>780</v>
      </c>
      <c r="BC47">
        <v>1100</v>
      </c>
      <c r="BD47">
        <v>64830</v>
      </c>
      <c r="BE47">
        <v>4450</v>
      </c>
      <c r="BG47">
        <v>8290</v>
      </c>
      <c r="BH47">
        <v>34150</v>
      </c>
      <c r="BI47">
        <v>19977</v>
      </c>
      <c r="BJ47">
        <v>47350</v>
      </c>
      <c r="BL47">
        <v>406575</v>
      </c>
      <c r="BM47">
        <v>761640</v>
      </c>
      <c r="BO47">
        <v>268393</v>
      </c>
      <c r="BP47">
        <v>0</v>
      </c>
      <c r="BQ47">
        <v>39860</v>
      </c>
    </row>
    <row r="48" spans="1:71" ht="23.25">
      <c r="A48" s="198">
        <v>1</v>
      </c>
      <c r="B48" s="199" t="s">
        <v>903</v>
      </c>
      <c r="C48" s="199" t="s">
        <v>57</v>
      </c>
      <c r="D48" s="199" t="s">
        <v>942</v>
      </c>
      <c r="E48" s="199" t="s">
        <v>2046</v>
      </c>
      <c r="F48" s="199" t="s">
        <v>2046</v>
      </c>
      <c r="G48" s="199"/>
      <c r="H48" s="199"/>
      <c r="I48" s="199" t="s">
        <v>2046</v>
      </c>
      <c r="J48" s="199" t="s">
        <v>952</v>
      </c>
      <c r="K48" s="199"/>
      <c r="L48" s="199"/>
      <c r="M48" s="200" t="s">
        <v>988</v>
      </c>
      <c r="N48" s="304" t="s">
        <v>2555</v>
      </c>
      <c r="O48" s="201">
        <v>1102050194.105</v>
      </c>
      <c r="P48" s="202" t="s">
        <v>137</v>
      </c>
      <c r="Q48" s="108">
        <f t="shared" si="0"/>
        <v>0</v>
      </c>
      <c r="R48">
        <v>1016671</v>
      </c>
      <c r="X48">
        <v>13480</v>
      </c>
      <c r="Y48">
        <v>45830</v>
      </c>
      <c r="AL48">
        <v>1084115</v>
      </c>
      <c r="AW48">
        <v>4200</v>
      </c>
      <c r="AZ48">
        <v>301775</v>
      </c>
      <c r="BC48">
        <v>15330</v>
      </c>
      <c r="BI48">
        <v>3050</v>
      </c>
    </row>
    <row r="49" spans="1:71" ht="23.25">
      <c r="A49" s="198">
        <v>1</v>
      </c>
      <c r="B49" s="199" t="s">
        <v>903</v>
      </c>
      <c r="C49" s="199" t="s">
        <v>57</v>
      </c>
      <c r="D49" s="199" t="s">
        <v>942</v>
      </c>
      <c r="E49" s="199" t="s">
        <v>2046</v>
      </c>
      <c r="F49" s="199" t="s">
        <v>2046</v>
      </c>
      <c r="G49" s="199"/>
      <c r="H49" s="199" t="s">
        <v>2043</v>
      </c>
      <c r="I49" s="199" t="s">
        <v>2046</v>
      </c>
      <c r="J49" s="199" t="s">
        <v>952</v>
      </c>
      <c r="K49" s="199"/>
      <c r="L49" s="199"/>
      <c r="M49" s="200" t="s">
        <v>988</v>
      </c>
      <c r="N49" s="304" t="s">
        <v>2555</v>
      </c>
      <c r="O49" s="201">
        <v>1102050194.1059999</v>
      </c>
      <c r="P49" s="202" t="s">
        <v>103</v>
      </c>
      <c r="Q49" s="108">
        <f t="shared" si="0"/>
        <v>0</v>
      </c>
      <c r="AL49">
        <v>9838535.6199999992</v>
      </c>
    </row>
    <row r="50" spans="1:71" ht="23.25">
      <c r="A50" s="198">
        <v>1</v>
      </c>
      <c r="B50" s="199" t="s">
        <v>903</v>
      </c>
      <c r="C50" s="199" t="s">
        <v>57</v>
      </c>
      <c r="D50" s="199" t="s">
        <v>942</v>
      </c>
      <c r="E50" s="199" t="s">
        <v>2046</v>
      </c>
      <c r="F50" s="199" t="s">
        <v>2046</v>
      </c>
      <c r="G50" s="199"/>
      <c r="H50" s="199" t="s">
        <v>2043</v>
      </c>
      <c r="I50" s="199" t="s">
        <v>2046</v>
      </c>
      <c r="J50" s="199" t="s">
        <v>952</v>
      </c>
      <c r="K50" s="199"/>
      <c r="L50" s="199"/>
      <c r="M50" s="200" t="s">
        <v>988</v>
      </c>
      <c r="N50" s="304" t="s">
        <v>2555</v>
      </c>
      <c r="O50" s="201">
        <v>1102050194.1070001</v>
      </c>
      <c r="P50" s="202" t="s">
        <v>138</v>
      </c>
      <c r="Q50" s="108">
        <f t="shared" si="0"/>
        <v>0</v>
      </c>
      <c r="R50">
        <v>66554</v>
      </c>
    </row>
    <row r="51" spans="1:71" ht="23.25">
      <c r="A51" s="198">
        <v>1</v>
      </c>
      <c r="B51" s="199" t="s">
        <v>903</v>
      </c>
      <c r="C51" s="199" t="s">
        <v>57</v>
      </c>
      <c r="D51" s="199" t="s">
        <v>942</v>
      </c>
      <c r="E51" s="199" t="s">
        <v>2046</v>
      </c>
      <c r="F51" s="199" t="s">
        <v>2046</v>
      </c>
      <c r="G51" s="199"/>
      <c r="H51" s="199" t="s">
        <v>2043</v>
      </c>
      <c r="I51" s="199" t="s">
        <v>2046</v>
      </c>
      <c r="J51" s="199" t="s">
        <v>952</v>
      </c>
      <c r="K51" s="199"/>
      <c r="L51" s="199"/>
      <c r="M51" s="205" t="s">
        <v>980</v>
      </c>
      <c r="N51" s="304" t="s">
        <v>2555</v>
      </c>
      <c r="O51" s="201">
        <v>1102050194.108</v>
      </c>
      <c r="P51" s="202" t="s">
        <v>104</v>
      </c>
      <c r="Q51" s="108">
        <f t="shared" si="0"/>
        <v>0</v>
      </c>
      <c r="AH51">
        <v>2743900.6</v>
      </c>
    </row>
    <row r="52" spans="1:71" ht="23.25">
      <c r="A52" s="198">
        <v>1</v>
      </c>
      <c r="B52" s="199" t="s">
        <v>903</v>
      </c>
      <c r="C52" s="199" t="s">
        <v>57</v>
      </c>
      <c r="D52" s="199" t="s">
        <v>942</v>
      </c>
      <c r="E52" s="199" t="s">
        <v>2046</v>
      </c>
      <c r="F52" s="199" t="s">
        <v>2046</v>
      </c>
      <c r="G52" s="199"/>
      <c r="H52" s="199" t="s">
        <v>2043</v>
      </c>
      <c r="I52" s="199" t="s">
        <v>2046</v>
      </c>
      <c r="J52" s="199" t="s">
        <v>952</v>
      </c>
      <c r="K52" s="199"/>
      <c r="L52" s="199"/>
      <c r="M52" s="205" t="s">
        <v>980</v>
      </c>
      <c r="N52" s="304" t="s">
        <v>2555</v>
      </c>
      <c r="O52" s="201">
        <v>1102050194.109</v>
      </c>
      <c r="P52" s="202" t="s">
        <v>139</v>
      </c>
      <c r="Q52" s="108">
        <f t="shared" si="0"/>
        <v>0</v>
      </c>
    </row>
    <row r="53" spans="1:71" ht="23.25">
      <c r="A53" s="198">
        <v>1</v>
      </c>
      <c r="B53" s="199" t="s">
        <v>903</v>
      </c>
      <c r="C53" s="199" t="s">
        <v>57</v>
      </c>
      <c r="D53" s="199" t="s">
        <v>942</v>
      </c>
      <c r="E53" s="199" t="s">
        <v>2046</v>
      </c>
      <c r="F53" s="199" t="s">
        <v>2046</v>
      </c>
      <c r="G53" s="199"/>
      <c r="H53" s="199" t="s">
        <v>2047</v>
      </c>
      <c r="I53" s="199" t="s">
        <v>2046</v>
      </c>
      <c r="J53" s="199" t="s">
        <v>952</v>
      </c>
      <c r="K53" s="199" t="s">
        <v>1047</v>
      </c>
      <c r="L53" s="199"/>
      <c r="M53" s="200" t="s">
        <v>1048</v>
      </c>
      <c r="N53" s="304">
        <v>3.4</v>
      </c>
      <c r="O53" s="201">
        <v>1102050194.1099999</v>
      </c>
      <c r="P53" s="202" t="s">
        <v>142</v>
      </c>
      <c r="Q53" s="108">
        <f t="shared" si="0"/>
        <v>0</v>
      </c>
      <c r="R53">
        <v>29656</v>
      </c>
      <c r="S53">
        <v>820</v>
      </c>
      <c r="Z53">
        <v>16715</v>
      </c>
      <c r="AB53">
        <v>1663</v>
      </c>
      <c r="AF53">
        <v>829</v>
      </c>
      <c r="AG53">
        <v>145969</v>
      </c>
      <c r="AO53">
        <v>-437207.48</v>
      </c>
      <c r="AQ53">
        <v>2059</v>
      </c>
      <c r="AR53">
        <v>0</v>
      </c>
      <c r="BF53">
        <v>16607</v>
      </c>
      <c r="BP53">
        <v>8656</v>
      </c>
    </row>
    <row r="54" spans="1:71" ht="23.25">
      <c r="A54" s="198">
        <v>1</v>
      </c>
      <c r="B54" s="199" t="s">
        <v>903</v>
      </c>
      <c r="C54" s="199" t="s">
        <v>57</v>
      </c>
      <c r="D54" s="199" t="s">
        <v>942</v>
      </c>
      <c r="E54" s="199" t="s">
        <v>2046</v>
      </c>
      <c r="F54" s="199" t="s">
        <v>2046</v>
      </c>
      <c r="G54" s="199"/>
      <c r="H54" s="199" t="s">
        <v>2047</v>
      </c>
      <c r="I54" s="199" t="s">
        <v>2046</v>
      </c>
      <c r="J54" s="199" t="s">
        <v>952</v>
      </c>
      <c r="K54" s="199" t="s">
        <v>1047</v>
      </c>
      <c r="L54" s="199"/>
      <c r="M54" s="200" t="s">
        <v>1048</v>
      </c>
      <c r="N54" s="304">
        <v>3.4</v>
      </c>
      <c r="O54" s="201">
        <v>1102050194.1110001</v>
      </c>
      <c r="P54" s="202" t="s">
        <v>143</v>
      </c>
      <c r="Q54" s="108">
        <f t="shared" si="0"/>
        <v>935011.13</v>
      </c>
      <c r="R54">
        <v>446239</v>
      </c>
      <c r="S54">
        <v>10654</v>
      </c>
      <c r="T54">
        <v>20472</v>
      </c>
      <c r="U54">
        <v>37624</v>
      </c>
      <c r="V54">
        <v>111006</v>
      </c>
      <c r="Y54">
        <v>19373</v>
      </c>
      <c r="Z54">
        <v>22877</v>
      </c>
      <c r="AA54">
        <v>0</v>
      </c>
      <c r="AB54">
        <v>0</v>
      </c>
      <c r="AD54">
        <v>935011.13</v>
      </c>
      <c r="AE54">
        <v>19993</v>
      </c>
      <c r="AF54">
        <v>4302</v>
      </c>
      <c r="AG54">
        <v>5597</v>
      </c>
      <c r="AI54">
        <v>9463</v>
      </c>
      <c r="AJ54">
        <v>0</v>
      </c>
      <c r="AL54">
        <v>2325169.38</v>
      </c>
      <c r="AM54">
        <v>7255</v>
      </c>
      <c r="AN54">
        <v>91471</v>
      </c>
      <c r="AO54">
        <v>15627</v>
      </c>
      <c r="AP54">
        <v>15766.25</v>
      </c>
      <c r="AQ54">
        <v>44484.75</v>
      </c>
      <c r="AR54">
        <v>118785</v>
      </c>
      <c r="AS54">
        <v>0</v>
      </c>
      <c r="AT54">
        <v>26198</v>
      </c>
      <c r="AV54">
        <v>16406.28</v>
      </c>
      <c r="AW54">
        <v>45383</v>
      </c>
      <c r="AX54">
        <v>0</v>
      </c>
      <c r="AZ54">
        <v>1167988.6000000001</v>
      </c>
      <c r="BA54">
        <v>31830.25</v>
      </c>
      <c r="BB54">
        <v>20457</v>
      </c>
      <c r="BC54">
        <v>355662.5</v>
      </c>
      <c r="BD54">
        <v>17226</v>
      </c>
      <c r="BE54">
        <v>6826</v>
      </c>
      <c r="BF54">
        <v>5225</v>
      </c>
      <c r="BG54">
        <v>108296</v>
      </c>
      <c r="BL54">
        <v>995309</v>
      </c>
      <c r="BM54">
        <v>92184</v>
      </c>
      <c r="BO54">
        <v>84683</v>
      </c>
      <c r="BP54">
        <v>7551</v>
      </c>
      <c r="BQ54">
        <v>7899</v>
      </c>
      <c r="BR54">
        <v>101696</v>
      </c>
      <c r="BS54">
        <v>30533.5</v>
      </c>
    </row>
    <row r="55" spans="1:71" ht="23.25">
      <c r="A55" s="198">
        <v>1</v>
      </c>
      <c r="B55" s="199" t="s">
        <v>903</v>
      </c>
      <c r="C55" s="199" t="s">
        <v>57</v>
      </c>
      <c r="D55" s="199" t="s">
        <v>942</v>
      </c>
      <c r="E55" s="199" t="s">
        <v>2046</v>
      </c>
      <c r="F55" s="199" t="s">
        <v>2046</v>
      </c>
      <c r="G55" s="199"/>
      <c r="H55" s="199" t="s">
        <v>2045</v>
      </c>
      <c r="I55" s="199" t="s">
        <v>2046</v>
      </c>
      <c r="J55" s="199" t="s">
        <v>952</v>
      </c>
      <c r="K55" s="199" t="s">
        <v>1044</v>
      </c>
      <c r="L55" s="199"/>
      <c r="M55" s="200" t="s">
        <v>988</v>
      </c>
      <c r="N55" s="304" t="s">
        <v>2555</v>
      </c>
      <c r="O55" s="201">
        <v>1102050194.112</v>
      </c>
      <c r="P55" s="202" t="s">
        <v>140</v>
      </c>
      <c r="Q55" s="108">
        <f t="shared" si="0"/>
        <v>0</v>
      </c>
      <c r="S55">
        <v>90132</v>
      </c>
      <c r="T55">
        <v>215238</v>
      </c>
      <c r="U55">
        <v>120487</v>
      </c>
      <c r="V55">
        <v>526873</v>
      </c>
      <c r="W55">
        <v>62793</v>
      </c>
      <c r="X55">
        <v>27828</v>
      </c>
      <c r="Y55">
        <v>32885</v>
      </c>
      <c r="Z55">
        <v>192622</v>
      </c>
      <c r="AA55">
        <v>121865</v>
      </c>
      <c r="AB55">
        <v>64855.96</v>
      </c>
      <c r="AC55">
        <v>179023</v>
      </c>
      <c r="AF55">
        <v>4534</v>
      </c>
      <c r="AG55">
        <v>5620</v>
      </c>
      <c r="AH55">
        <v>3960</v>
      </c>
      <c r="AJ55">
        <v>1123.75</v>
      </c>
      <c r="AK55">
        <v>4979</v>
      </c>
      <c r="AL55">
        <v>775254</v>
      </c>
      <c r="AM55">
        <v>15855</v>
      </c>
      <c r="AO55">
        <v>149403</v>
      </c>
      <c r="AQ55">
        <v>40673.75</v>
      </c>
      <c r="BB55">
        <v>73680</v>
      </c>
      <c r="BD55">
        <v>27388</v>
      </c>
      <c r="BF55">
        <v>51112</v>
      </c>
      <c r="BH55">
        <v>0</v>
      </c>
      <c r="BI55">
        <v>11829</v>
      </c>
      <c r="BK55">
        <v>53941</v>
      </c>
      <c r="BL55">
        <v>184562</v>
      </c>
      <c r="BM55">
        <v>92886</v>
      </c>
      <c r="BN55">
        <v>8429.25</v>
      </c>
      <c r="BO55">
        <v>0</v>
      </c>
      <c r="BP55">
        <v>8325</v>
      </c>
      <c r="BQ55">
        <v>498016.55</v>
      </c>
      <c r="BR55">
        <v>0</v>
      </c>
      <c r="BS55">
        <v>24369.85</v>
      </c>
    </row>
    <row r="56" spans="1:71" ht="23.25">
      <c r="A56" s="198">
        <v>1</v>
      </c>
      <c r="B56" s="199" t="s">
        <v>903</v>
      </c>
      <c r="C56" s="199" t="s">
        <v>57</v>
      </c>
      <c r="D56" s="199" t="s">
        <v>942</v>
      </c>
      <c r="E56" s="199" t="s">
        <v>2046</v>
      </c>
      <c r="F56" s="199" t="s">
        <v>2046</v>
      </c>
      <c r="G56" s="199"/>
      <c r="H56" s="199" t="s">
        <v>2045</v>
      </c>
      <c r="I56" s="199" t="s">
        <v>2046</v>
      </c>
      <c r="J56" s="199" t="s">
        <v>952</v>
      </c>
      <c r="K56" s="199" t="s">
        <v>1044</v>
      </c>
      <c r="L56" s="199"/>
      <c r="M56" s="200" t="s">
        <v>988</v>
      </c>
      <c r="N56" s="304" t="s">
        <v>2555</v>
      </c>
      <c r="O56" s="201">
        <v>1102050194.1129999</v>
      </c>
      <c r="P56" s="202" t="s">
        <v>141</v>
      </c>
      <c r="Q56" s="108">
        <f t="shared" si="0"/>
        <v>0</v>
      </c>
      <c r="S56">
        <v>21838</v>
      </c>
      <c r="T56">
        <v>38201</v>
      </c>
      <c r="U56">
        <v>68080</v>
      </c>
      <c r="V56">
        <v>234783</v>
      </c>
      <c r="W56">
        <v>156305</v>
      </c>
      <c r="Y56">
        <v>19675</v>
      </c>
      <c r="Z56">
        <v>51336</v>
      </c>
      <c r="AA56">
        <v>37254</v>
      </c>
      <c r="AB56">
        <v>35799</v>
      </c>
      <c r="AC56">
        <v>33062</v>
      </c>
      <c r="AJ56">
        <v>2765.25</v>
      </c>
      <c r="AL56">
        <v>1451098</v>
      </c>
      <c r="AQ56">
        <v>19386.5</v>
      </c>
      <c r="AZ56">
        <v>38597.879999999997</v>
      </c>
      <c r="BB56">
        <v>18993</v>
      </c>
      <c r="BD56">
        <v>1615</v>
      </c>
      <c r="BE56">
        <v>0</v>
      </c>
      <c r="BF56">
        <v>58016</v>
      </c>
      <c r="BL56">
        <v>0</v>
      </c>
      <c r="BM56">
        <v>3181</v>
      </c>
      <c r="BN56">
        <v>81</v>
      </c>
      <c r="BO56">
        <v>0</v>
      </c>
      <c r="BQ56">
        <v>116016.05</v>
      </c>
      <c r="BR56">
        <v>0</v>
      </c>
    </row>
    <row r="57" spans="1:71" ht="23.25">
      <c r="A57" s="198">
        <v>1</v>
      </c>
      <c r="B57" s="199" t="s">
        <v>903</v>
      </c>
      <c r="C57" s="199" t="s">
        <v>57</v>
      </c>
      <c r="D57" s="199" t="s">
        <v>942</v>
      </c>
      <c r="E57" s="199" t="s">
        <v>2046</v>
      </c>
      <c r="F57" s="199" t="s">
        <v>2046</v>
      </c>
      <c r="G57" s="199"/>
      <c r="H57" s="199" t="s">
        <v>2048</v>
      </c>
      <c r="I57" s="199" t="s">
        <v>2046</v>
      </c>
      <c r="J57" s="199" t="s">
        <v>952</v>
      </c>
      <c r="K57" s="199" t="s">
        <v>995</v>
      </c>
      <c r="L57" s="199"/>
      <c r="M57" s="200" t="s">
        <v>988</v>
      </c>
      <c r="N57" s="304" t="s">
        <v>2552</v>
      </c>
      <c r="O57" s="201">
        <v>1102050194.1140001</v>
      </c>
      <c r="P57" s="202" t="s">
        <v>105</v>
      </c>
      <c r="Q57" s="108">
        <f t="shared" si="0"/>
        <v>0</v>
      </c>
      <c r="AE57">
        <v>65950</v>
      </c>
      <c r="AF57">
        <v>35300</v>
      </c>
      <c r="AG57">
        <v>61350</v>
      </c>
      <c r="AH57">
        <v>94750</v>
      </c>
      <c r="AJ57">
        <v>38150</v>
      </c>
      <c r="AR57">
        <v>84500</v>
      </c>
      <c r="AU57">
        <v>1850</v>
      </c>
      <c r="AX57">
        <v>0</v>
      </c>
      <c r="BF57">
        <v>27350</v>
      </c>
      <c r="BM57">
        <v>46700</v>
      </c>
      <c r="BN57">
        <v>62000</v>
      </c>
      <c r="BP57">
        <v>0</v>
      </c>
    </row>
    <row r="58" spans="1:71" ht="23.25">
      <c r="A58" s="198">
        <v>1</v>
      </c>
      <c r="B58" s="199" t="s">
        <v>903</v>
      </c>
      <c r="C58" s="199" t="s">
        <v>57</v>
      </c>
      <c r="D58" s="199" t="s">
        <v>942</v>
      </c>
      <c r="E58" s="199" t="s">
        <v>2046</v>
      </c>
      <c r="F58" s="199" t="s">
        <v>2046</v>
      </c>
      <c r="G58" s="199"/>
      <c r="H58" s="199"/>
      <c r="I58" s="199" t="s">
        <v>2046</v>
      </c>
      <c r="J58" s="199" t="s">
        <v>952</v>
      </c>
      <c r="K58" s="199"/>
      <c r="L58" s="199"/>
      <c r="M58" s="200" t="s">
        <v>980</v>
      </c>
      <c r="N58" s="304" t="s">
        <v>2555</v>
      </c>
      <c r="O58" s="201">
        <v>1102050194.115</v>
      </c>
      <c r="P58" s="202" t="s">
        <v>171</v>
      </c>
      <c r="Q58" s="108">
        <f t="shared" si="0"/>
        <v>0</v>
      </c>
    </row>
    <row r="59" spans="1:71" ht="23.25">
      <c r="A59" s="198">
        <v>1</v>
      </c>
      <c r="B59" s="199" t="s">
        <v>903</v>
      </c>
      <c r="C59" s="199" t="s">
        <v>57</v>
      </c>
      <c r="D59" s="199" t="s">
        <v>942</v>
      </c>
      <c r="E59" s="199" t="s">
        <v>2046</v>
      </c>
      <c r="F59" s="199" t="s">
        <v>2046</v>
      </c>
      <c r="G59" s="199"/>
      <c r="H59" s="199"/>
      <c r="I59" s="199" t="s">
        <v>2046</v>
      </c>
      <c r="J59" s="199" t="s">
        <v>952</v>
      </c>
      <c r="K59" s="199"/>
      <c r="L59" s="199"/>
      <c r="M59" s="200" t="s">
        <v>980</v>
      </c>
      <c r="N59" s="304" t="s">
        <v>2555</v>
      </c>
      <c r="O59" s="201">
        <v>1102050194.1159999</v>
      </c>
      <c r="P59" s="202" t="s">
        <v>172</v>
      </c>
      <c r="Q59" s="108">
        <f t="shared" si="0"/>
        <v>0</v>
      </c>
    </row>
    <row r="60" spans="1:71" ht="23.25">
      <c r="A60" s="198">
        <v>1</v>
      </c>
      <c r="B60" s="199" t="s">
        <v>903</v>
      </c>
      <c r="C60" s="199" t="s">
        <v>57</v>
      </c>
      <c r="D60" s="199" t="s">
        <v>942</v>
      </c>
      <c r="E60" s="199" t="s">
        <v>2046</v>
      </c>
      <c r="F60" s="199" t="s">
        <v>2046</v>
      </c>
      <c r="G60" s="199"/>
      <c r="H60" s="199" t="s">
        <v>2047</v>
      </c>
      <c r="I60" s="199" t="s">
        <v>2046</v>
      </c>
      <c r="J60" s="199" t="s">
        <v>952</v>
      </c>
      <c r="K60" s="199" t="s">
        <v>1047</v>
      </c>
      <c r="L60" s="199"/>
      <c r="M60" s="200" t="s">
        <v>1048</v>
      </c>
      <c r="N60" s="304">
        <v>3.4</v>
      </c>
      <c r="O60" s="203">
        <v>1102050194.1170001</v>
      </c>
      <c r="P60" s="204" t="s">
        <v>144</v>
      </c>
      <c r="Q60" s="108">
        <f t="shared" si="0"/>
        <v>15100</v>
      </c>
      <c r="R60">
        <v>0</v>
      </c>
      <c r="X60">
        <v>7538</v>
      </c>
      <c r="AD60">
        <v>15100</v>
      </c>
      <c r="AH60">
        <v>17719.099999999999</v>
      </c>
      <c r="AZ60">
        <v>16186.5</v>
      </c>
      <c r="BM60">
        <v>27928</v>
      </c>
      <c r="BO60">
        <v>13452.9</v>
      </c>
    </row>
    <row r="61" spans="1:71" ht="23.25">
      <c r="A61" s="198">
        <v>1</v>
      </c>
      <c r="B61" s="199" t="s">
        <v>903</v>
      </c>
      <c r="C61" s="199" t="s">
        <v>57</v>
      </c>
      <c r="D61" s="199" t="s">
        <v>942</v>
      </c>
      <c r="E61" s="199" t="s">
        <v>2046</v>
      </c>
      <c r="F61" s="199" t="s">
        <v>2046</v>
      </c>
      <c r="G61" s="199"/>
      <c r="H61" s="199" t="s">
        <v>2047</v>
      </c>
      <c r="I61" s="199" t="s">
        <v>2046</v>
      </c>
      <c r="J61" s="199" t="s">
        <v>952</v>
      </c>
      <c r="K61" s="199" t="s">
        <v>1047</v>
      </c>
      <c r="L61" s="199"/>
      <c r="M61" s="200" t="s">
        <v>1048</v>
      </c>
      <c r="N61" s="304">
        <v>3.4</v>
      </c>
      <c r="O61" s="203">
        <v>1102050194.118</v>
      </c>
      <c r="P61" s="204" t="s">
        <v>145</v>
      </c>
      <c r="Q61" s="108">
        <f t="shared" si="0"/>
        <v>14883.75</v>
      </c>
      <c r="R61">
        <v>0</v>
      </c>
      <c r="AD61">
        <v>14883.75</v>
      </c>
      <c r="AZ61">
        <v>0</v>
      </c>
      <c r="BM61">
        <v>12475</v>
      </c>
      <c r="BO61">
        <v>104499.91</v>
      </c>
    </row>
    <row r="62" spans="1:71" ht="23.25">
      <c r="A62" s="198">
        <v>1</v>
      </c>
      <c r="B62" s="199" t="s">
        <v>903</v>
      </c>
      <c r="C62" s="199" t="s">
        <v>57</v>
      </c>
      <c r="D62" s="199" t="s">
        <v>942</v>
      </c>
      <c r="E62" s="199" t="s">
        <v>2046</v>
      </c>
      <c r="F62" s="199" t="s">
        <v>2049</v>
      </c>
      <c r="G62" s="199"/>
      <c r="H62" s="199"/>
      <c r="I62" s="199" t="s">
        <v>2046</v>
      </c>
      <c r="J62" s="199" t="s">
        <v>952</v>
      </c>
      <c r="K62" s="199"/>
      <c r="L62" s="199"/>
      <c r="M62" s="200" t="s">
        <v>997</v>
      </c>
      <c r="N62" s="304">
        <v>3.1</v>
      </c>
      <c r="O62" s="201">
        <v>1102050194.201</v>
      </c>
      <c r="P62" s="202" t="s">
        <v>106</v>
      </c>
      <c r="Q62" s="108">
        <f t="shared" si="0"/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8137298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</row>
    <row r="63" spans="1:71" ht="23.25">
      <c r="A63" s="198">
        <v>1</v>
      </c>
      <c r="B63" s="199" t="s">
        <v>903</v>
      </c>
      <c r="C63" s="199" t="s">
        <v>57</v>
      </c>
      <c r="D63" s="199" t="s">
        <v>942</v>
      </c>
      <c r="E63" s="199" t="s">
        <v>2046</v>
      </c>
      <c r="F63" s="199" t="s">
        <v>2050</v>
      </c>
      <c r="G63" s="199"/>
      <c r="H63" s="199" t="s">
        <v>2051</v>
      </c>
      <c r="I63" s="199" t="s">
        <v>2046</v>
      </c>
      <c r="J63" s="199" t="s">
        <v>952</v>
      </c>
      <c r="K63" s="199" t="s">
        <v>999</v>
      </c>
      <c r="L63" s="199"/>
      <c r="M63" s="200" t="s">
        <v>997</v>
      </c>
      <c r="N63" s="304">
        <v>3.1</v>
      </c>
      <c r="O63" s="201">
        <v>1102050194.2019999</v>
      </c>
      <c r="P63" s="202" t="s">
        <v>2052</v>
      </c>
      <c r="Q63" s="108">
        <f t="shared" si="0"/>
        <v>0</v>
      </c>
      <c r="R63">
        <v>22311402.23</v>
      </c>
      <c r="S63">
        <v>129595.3</v>
      </c>
      <c r="T63">
        <v>245444</v>
      </c>
      <c r="U63">
        <v>2427522.64</v>
      </c>
      <c r="V63">
        <v>0</v>
      </c>
      <c r="W63">
        <v>4809490</v>
      </c>
      <c r="X63">
        <v>1412302.84</v>
      </c>
      <c r="Y63">
        <v>876441.01</v>
      </c>
      <c r="Z63">
        <v>154274.98000000001</v>
      </c>
      <c r="AA63">
        <v>1015487.05</v>
      </c>
      <c r="AB63">
        <v>862629.99</v>
      </c>
      <c r="AC63">
        <v>709278</v>
      </c>
      <c r="AD63">
        <v>0</v>
      </c>
      <c r="AE63">
        <v>834908</v>
      </c>
      <c r="AF63">
        <v>2389686.25</v>
      </c>
      <c r="AG63">
        <v>1046264.21</v>
      </c>
      <c r="AH63">
        <v>2717146.11</v>
      </c>
      <c r="AI63">
        <v>1039860</v>
      </c>
      <c r="AJ63">
        <v>607883.76</v>
      </c>
      <c r="AL63">
        <v>38270225.509999998</v>
      </c>
      <c r="AM63">
        <v>521627.83</v>
      </c>
      <c r="AN63">
        <v>2558133.98</v>
      </c>
      <c r="AO63">
        <v>2907658.98</v>
      </c>
      <c r="AP63">
        <v>1666461.85</v>
      </c>
      <c r="AQ63">
        <v>1537240.99</v>
      </c>
      <c r="AR63">
        <v>218372.97</v>
      </c>
      <c r="AS63">
        <v>4040970.28</v>
      </c>
      <c r="AT63">
        <v>657777.5</v>
      </c>
      <c r="AU63">
        <v>1485799.92</v>
      </c>
      <c r="AV63">
        <v>7000377.6200000001</v>
      </c>
      <c r="AW63">
        <v>354592.69</v>
      </c>
      <c r="AX63">
        <v>1612721.81</v>
      </c>
      <c r="AZ63">
        <v>17051315.899999999</v>
      </c>
      <c r="BA63">
        <v>1653403.64</v>
      </c>
      <c r="BB63">
        <v>182267.25</v>
      </c>
      <c r="BC63">
        <v>4019399.45</v>
      </c>
      <c r="BD63">
        <v>1447249.25</v>
      </c>
      <c r="BE63">
        <v>959891.32</v>
      </c>
      <c r="BF63">
        <v>1087804</v>
      </c>
      <c r="BG63">
        <v>4199955.28</v>
      </c>
      <c r="BH63">
        <v>221870.88</v>
      </c>
      <c r="BL63">
        <v>14112505.82</v>
      </c>
      <c r="BM63">
        <v>839537.37</v>
      </c>
      <c r="BN63">
        <v>1253463.04</v>
      </c>
      <c r="BO63">
        <v>4546661.16</v>
      </c>
      <c r="BP63">
        <v>162162.04999999999</v>
      </c>
      <c r="BQ63">
        <v>1797902.1</v>
      </c>
      <c r="BR63">
        <v>3449314.69</v>
      </c>
      <c r="BS63">
        <v>559731.54</v>
      </c>
    </row>
    <row r="64" spans="1:71" ht="23.25">
      <c r="A64" s="198">
        <v>1</v>
      </c>
      <c r="B64" s="199" t="s">
        <v>903</v>
      </c>
      <c r="C64" s="199" t="s">
        <v>57</v>
      </c>
      <c r="D64" s="199" t="s">
        <v>942</v>
      </c>
      <c r="E64" s="199" t="s">
        <v>2046</v>
      </c>
      <c r="F64" s="199" t="s">
        <v>2049</v>
      </c>
      <c r="G64" s="199"/>
      <c r="H64" s="199"/>
      <c r="I64" s="199" t="s">
        <v>2046</v>
      </c>
      <c r="J64" s="199" t="s">
        <v>952</v>
      </c>
      <c r="K64" s="199"/>
      <c r="L64" s="199"/>
      <c r="M64" s="200" t="s">
        <v>997</v>
      </c>
      <c r="N64" s="304" t="s">
        <v>2553</v>
      </c>
      <c r="O64" s="201">
        <v>1102050194.2030001</v>
      </c>
      <c r="P64" s="202" t="s">
        <v>110</v>
      </c>
      <c r="Q64" s="108">
        <f t="shared" si="0"/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F64">
        <v>0</v>
      </c>
      <c r="AG64">
        <v>20997</v>
      </c>
      <c r="AH64">
        <v>68140</v>
      </c>
      <c r="AI64">
        <v>0</v>
      </c>
      <c r="AJ64">
        <v>0</v>
      </c>
      <c r="AL64">
        <v>123000</v>
      </c>
      <c r="AR64">
        <v>0</v>
      </c>
      <c r="AX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</row>
    <row r="65" spans="1:71" ht="23.25">
      <c r="A65" s="198">
        <v>1</v>
      </c>
      <c r="B65" s="199" t="s">
        <v>903</v>
      </c>
      <c r="C65" s="199" t="s">
        <v>57</v>
      </c>
      <c r="D65" s="199" t="s">
        <v>942</v>
      </c>
      <c r="E65" s="199" t="s">
        <v>2046</v>
      </c>
      <c r="F65" s="199" t="s">
        <v>2050</v>
      </c>
      <c r="G65" s="199"/>
      <c r="H65" s="199" t="s">
        <v>2053</v>
      </c>
      <c r="I65" s="199" t="s">
        <v>2046</v>
      </c>
      <c r="J65" s="199" t="s">
        <v>952</v>
      </c>
      <c r="K65" s="199" t="s">
        <v>1001</v>
      </c>
      <c r="L65" s="199"/>
      <c r="M65" s="200" t="s">
        <v>997</v>
      </c>
      <c r="N65" s="304">
        <v>3.2</v>
      </c>
      <c r="O65" s="201">
        <v>1102050194.204</v>
      </c>
      <c r="P65" s="202" t="s">
        <v>2054</v>
      </c>
      <c r="Q65" s="108">
        <f t="shared" si="0"/>
        <v>32874117.420000002</v>
      </c>
      <c r="R65">
        <v>8277154.2000000002</v>
      </c>
      <c r="S65">
        <v>36885</v>
      </c>
      <c r="T65">
        <v>23448</v>
      </c>
      <c r="U65">
        <v>30175</v>
      </c>
      <c r="V65">
        <v>15402</v>
      </c>
      <c r="W65">
        <v>126706</v>
      </c>
      <c r="X65">
        <v>50113</v>
      </c>
      <c r="Y65">
        <v>0</v>
      </c>
      <c r="Z65">
        <v>76122</v>
      </c>
      <c r="AA65">
        <v>41112</v>
      </c>
      <c r="AB65">
        <v>7650</v>
      </c>
      <c r="AC65">
        <v>214622</v>
      </c>
      <c r="AD65">
        <v>32874117.420000002</v>
      </c>
      <c r="AE65">
        <v>24707</v>
      </c>
      <c r="AF65">
        <v>291081.25</v>
      </c>
      <c r="AG65">
        <v>244312.25</v>
      </c>
      <c r="AH65">
        <v>767048</v>
      </c>
      <c r="AI65">
        <v>2558989</v>
      </c>
      <c r="AJ65">
        <v>8113</v>
      </c>
      <c r="AK65">
        <v>2648287</v>
      </c>
      <c r="AL65">
        <v>13937973.449999999</v>
      </c>
      <c r="AM65">
        <v>954696.5</v>
      </c>
      <c r="AN65">
        <v>1354822</v>
      </c>
      <c r="AO65">
        <v>234539.5</v>
      </c>
      <c r="AP65">
        <v>1637685</v>
      </c>
      <c r="AQ65">
        <v>337560.75</v>
      </c>
      <c r="AR65">
        <v>839566</v>
      </c>
      <c r="AS65">
        <v>1200322</v>
      </c>
      <c r="AT65">
        <v>70766.25</v>
      </c>
      <c r="AU65">
        <v>161903</v>
      </c>
      <c r="AV65">
        <v>1403770</v>
      </c>
      <c r="AW65">
        <v>2570656</v>
      </c>
      <c r="AX65">
        <v>390164.07</v>
      </c>
      <c r="AY65">
        <v>6356486</v>
      </c>
      <c r="AZ65">
        <v>29369233.41</v>
      </c>
      <c r="BA65">
        <v>65877.69</v>
      </c>
      <c r="BB65">
        <v>31265</v>
      </c>
      <c r="BC65">
        <v>4367300</v>
      </c>
      <c r="BD65">
        <v>5222220.54</v>
      </c>
      <c r="BE65">
        <v>61487</v>
      </c>
      <c r="BF65">
        <v>148400.78</v>
      </c>
      <c r="BG65">
        <v>1652867.95</v>
      </c>
      <c r="BH65">
        <v>9038.3799999999992</v>
      </c>
      <c r="BI65">
        <v>46688</v>
      </c>
      <c r="BJ65">
        <v>14305</v>
      </c>
      <c r="BK65">
        <v>68542</v>
      </c>
      <c r="BL65">
        <v>6845310</v>
      </c>
      <c r="BM65">
        <v>106626</v>
      </c>
      <c r="BN65">
        <v>1565</v>
      </c>
      <c r="BP65">
        <v>0</v>
      </c>
      <c r="BR65">
        <v>167481.87</v>
      </c>
      <c r="BS65">
        <v>349691.25</v>
      </c>
    </row>
    <row r="66" spans="1:71" ht="23.25">
      <c r="A66" s="198">
        <v>1</v>
      </c>
      <c r="B66" s="199" t="s">
        <v>903</v>
      </c>
      <c r="C66" s="199" t="s">
        <v>57</v>
      </c>
      <c r="D66" s="199" t="s">
        <v>942</v>
      </c>
      <c r="E66" s="199" t="s">
        <v>2046</v>
      </c>
      <c r="F66" s="199" t="s">
        <v>2050</v>
      </c>
      <c r="G66" s="199"/>
      <c r="H66" s="199" t="s">
        <v>2055</v>
      </c>
      <c r="I66" s="199" t="s">
        <v>2046</v>
      </c>
      <c r="J66" s="199" t="s">
        <v>952</v>
      </c>
      <c r="K66" s="199" t="s">
        <v>1001</v>
      </c>
      <c r="L66" s="199"/>
      <c r="M66" s="200" t="s">
        <v>997</v>
      </c>
      <c r="N66" s="304">
        <v>3.2</v>
      </c>
      <c r="O66" s="201">
        <v>1102050194.2049999</v>
      </c>
      <c r="P66" s="202" t="s">
        <v>2056</v>
      </c>
      <c r="Q66" s="108">
        <f t="shared" si="0"/>
        <v>0</v>
      </c>
      <c r="AG66">
        <v>47810.25</v>
      </c>
      <c r="AJ66">
        <v>220</v>
      </c>
      <c r="AZ66">
        <v>109379</v>
      </c>
      <c r="BA66">
        <v>9761</v>
      </c>
      <c r="BG66">
        <v>155</v>
      </c>
      <c r="BI66">
        <v>462</v>
      </c>
      <c r="BL66">
        <v>198914.5</v>
      </c>
      <c r="BN66">
        <v>135666</v>
      </c>
      <c r="BP66">
        <v>0</v>
      </c>
      <c r="BR66">
        <v>35591</v>
      </c>
    </row>
    <row r="67" spans="1:71" ht="23.25">
      <c r="A67" s="198">
        <v>1</v>
      </c>
      <c r="B67" s="199" t="s">
        <v>903</v>
      </c>
      <c r="C67" s="199" t="s">
        <v>57</v>
      </c>
      <c r="D67" s="199" t="s">
        <v>942</v>
      </c>
      <c r="E67" s="199" t="s">
        <v>2046</v>
      </c>
      <c r="F67" s="199" t="s">
        <v>2050</v>
      </c>
      <c r="G67" s="199"/>
      <c r="H67" s="199" t="s">
        <v>2055</v>
      </c>
      <c r="I67" s="199" t="s">
        <v>2046</v>
      </c>
      <c r="J67" s="199" t="s">
        <v>952</v>
      </c>
      <c r="K67" s="199" t="s">
        <v>1001</v>
      </c>
      <c r="L67" s="199"/>
      <c r="M67" s="200" t="s">
        <v>997</v>
      </c>
      <c r="N67" s="304">
        <v>3.2</v>
      </c>
      <c r="O67" s="201">
        <v>1102050194.2060001</v>
      </c>
      <c r="P67" s="202" t="s">
        <v>2057</v>
      </c>
      <c r="Q67" s="108">
        <f t="shared" si="0"/>
        <v>0</v>
      </c>
      <c r="AE67">
        <v>6235.25</v>
      </c>
      <c r="AL67">
        <v>366621</v>
      </c>
      <c r="AM67">
        <v>475</v>
      </c>
      <c r="AN67">
        <v>3375</v>
      </c>
      <c r="AO67">
        <v>1941</v>
      </c>
      <c r="AP67">
        <v>570</v>
      </c>
      <c r="AQ67">
        <v>1509</v>
      </c>
      <c r="AR67">
        <v>23808</v>
      </c>
      <c r="AS67">
        <v>6024</v>
      </c>
      <c r="AT67">
        <v>1348</v>
      </c>
      <c r="AU67">
        <v>89946</v>
      </c>
      <c r="AV67">
        <v>769</v>
      </c>
      <c r="AW67">
        <v>1904</v>
      </c>
      <c r="AX67">
        <v>10676</v>
      </c>
      <c r="AY67">
        <v>750</v>
      </c>
      <c r="BL67">
        <v>930</v>
      </c>
    </row>
    <row r="68" spans="1:71" ht="23.25">
      <c r="A68" s="198">
        <v>1</v>
      </c>
      <c r="B68" s="199" t="s">
        <v>903</v>
      </c>
      <c r="C68" s="199" t="s">
        <v>57</v>
      </c>
      <c r="D68" s="199" t="s">
        <v>942</v>
      </c>
      <c r="E68" s="199" t="s">
        <v>2046</v>
      </c>
      <c r="F68" s="199" t="s">
        <v>2050</v>
      </c>
      <c r="G68" s="199"/>
      <c r="H68" s="199" t="s">
        <v>2058</v>
      </c>
      <c r="I68" s="199" t="s">
        <v>2046</v>
      </c>
      <c r="J68" s="199" t="s">
        <v>952</v>
      </c>
      <c r="K68" s="199" t="s">
        <v>1005</v>
      </c>
      <c r="L68" s="199"/>
      <c r="M68" s="200" t="s">
        <v>997</v>
      </c>
      <c r="N68" s="304">
        <v>3.3</v>
      </c>
      <c r="O68" s="201">
        <v>1102050194.207</v>
      </c>
      <c r="P68" s="202" t="s">
        <v>2059</v>
      </c>
      <c r="Q68" s="108">
        <f t="shared" si="0"/>
        <v>279785.38</v>
      </c>
      <c r="R68">
        <v>357613.94</v>
      </c>
      <c r="S68">
        <v>377019</v>
      </c>
      <c r="T68">
        <v>76718</v>
      </c>
      <c r="U68">
        <v>44214.2</v>
      </c>
      <c r="V68">
        <v>0</v>
      </c>
      <c r="W68">
        <v>156919</v>
      </c>
      <c r="X68">
        <v>107543.1</v>
      </c>
      <c r="Y68">
        <v>113238</v>
      </c>
      <c r="Z68">
        <v>415114.5</v>
      </c>
      <c r="AA68">
        <v>31571.56</v>
      </c>
      <c r="AB68">
        <v>50991.9</v>
      </c>
      <c r="AC68">
        <v>96173</v>
      </c>
      <c r="AD68">
        <v>279785.38</v>
      </c>
      <c r="AE68">
        <v>387227.46</v>
      </c>
      <c r="AF68">
        <v>297298.25</v>
      </c>
      <c r="AG68">
        <v>162159.25</v>
      </c>
      <c r="AH68">
        <v>171891.53</v>
      </c>
      <c r="AI68">
        <v>3196.89</v>
      </c>
      <c r="AJ68">
        <v>78579.5</v>
      </c>
      <c r="AK68">
        <v>333364</v>
      </c>
      <c r="AL68">
        <v>2688072.57</v>
      </c>
      <c r="AM68">
        <v>53569.94</v>
      </c>
      <c r="AN68">
        <v>31847.73</v>
      </c>
      <c r="AO68">
        <v>-299091.15000000002</v>
      </c>
      <c r="AQ68">
        <v>163824.5</v>
      </c>
      <c r="AR68">
        <v>356788.72</v>
      </c>
      <c r="AS68">
        <v>42166</v>
      </c>
      <c r="AT68">
        <v>1357397.4</v>
      </c>
      <c r="AU68">
        <v>1630884.79</v>
      </c>
      <c r="AV68">
        <v>166409.29999999999</v>
      </c>
      <c r="AW68">
        <v>128484</v>
      </c>
      <c r="AX68">
        <v>396233.6</v>
      </c>
      <c r="AY68">
        <v>708339</v>
      </c>
      <c r="AZ68">
        <v>374233.84</v>
      </c>
      <c r="BA68">
        <v>127469.23</v>
      </c>
      <c r="BB68">
        <v>21943.5</v>
      </c>
      <c r="BC68">
        <v>1356923.11</v>
      </c>
      <c r="BD68">
        <v>134543</v>
      </c>
      <c r="BE68">
        <v>102214</v>
      </c>
      <c r="BF68">
        <v>83702</v>
      </c>
      <c r="BG68">
        <v>173616</v>
      </c>
      <c r="BH68">
        <v>29083.43</v>
      </c>
      <c r="BI68">
        <v>27848.560000000001</v>
      </c>
      <c r="BJ68">
        <v>302210</v>
      </c>
      <c r="BK68">
        <v>141197.70000000001</v>
      </c>
      <c r="BL68">
        <v>1187066.75</v>
      </c>
      <c r="BM68">
        <v>13643</v>
      </c>
      <c r="BN68">
        <v>71821.399999999994</v>
      </c>
      <c r="BO68">
        <v>231215.79</v>
      </c>
      <c r="BP68">
        <v>66028</v>
      </c>
      <c r="BQ68">
        <v>17238.03</v>
      </c>
      <c r="BR68">
        <v>125676.08</v>
      </c>
      <c r="BS68">
        <v>13861</v>
      </c>
    </row>
    <row r="69" spans="1:71" ht="23.25">
      <c r="A69" s="198">
        <v>1</v>
      </c>
      <c r="B69" s="199" t="s">
        <v>903</v>
      </c>
      <c r="C69" s="199" t="s">
        <v>57</v>
      </c>
      <c r="D69" s="199" t="s">
        <v>942</v>
      </c>
      <c r="E69" s="199" t="s">
        <v>2046</v>
      </c>
      <c r="F69" s="199" t="s">
        <v>2050</v>
      </c>
      <c r="G69" s="199"/>
      <c r="H69" s="199" t="s">
        <v>2058</v>
      </c>
      <c r="I69" s="199" t="s">
        <v>2046</v>
      </c>
      <c r="J69" s="199" t="s">
        <v>952</v>
      </c>
      <c r="K69" s="199" t="s">
        <v>1005</v>
      </c>
      <c r="L69" s="199"/>
      <c r="M69" s="200" t="s">
        <v>997</v>
      </c>
      <c r="N69" s="304">
        <v>3.3</v>
      </c>
      <c r="O69" s="201">
        <v>1102050194.2079999</v>
      </c>
      <c r="P69" s="202" t="s">
        <v>2060</v>
      </c>
      <c r="Q69" s="108">
        <f t="shared" ref="Q69:Q132" si="1">SUMIF($R$2:$BS$2,$Q$2,$R69:$BS69)</f>
        <v>4137959.5</v>
      </c>
      <c r="R69">
        <v>35226924.909999996</v>
      </c>
      <c r="S69">
        <v>15069</v>
      </c>
      <c r="T69">
        <v>3408</v>
      </c>
      <c r="U69">
        <v>97810.880000000005</v>
      </c>
      <c r="V69">
        <v>0</v>
      </c>
      <c r="W69">
        <v>107460</v>
      </c>
      <c r="X69">
        <v>28800</v>
      </c>
      <c r="Y69">
        <v>0</v>
      </c>
      <c r="Z69">
        <v>138937.70000000001</v>
      </c>
      <c r="AA69">
        <v>27818.400000000001</v>
      </c>
      <c r="AB69">
        <v>10931.89</v>
      </c>
      <c r="AD69">
        <v>4137959.5</v>
      </c>
      <c r="AE69">
        <v>10150</v>
      </c>
      <c r="AF69">
        <v>130170.5</v>
      </c>
      <c r="AG69">
        <v>65072.5</v>
      </c>
      <c r="AH69">
        <v>51000</v>
      </c>
      <c r="AI69">
        <v>38361.4</v>
      </c>
      <c r="AJ69">
        <v>56410.25</v>
      </c>
      <c r="AL69">
        <v>13570603.1</v>
      </c>
      <c r="AM69">
        <v>128050.46</v>
      </c>
      <c r="AN69">
        <v>1517361</v>
      </c>
      <c r="AO69">
        <v>1340386.21</v>
      </c>
      <c r="AQ69">
        <v>66299.42</v>
      </c>
      <c r="AU69">
        <v>238095.24</v>
      </c>
      <c r="AX69">
        <v>5490.5</v>
      </c>
      <c r="AZ69">
        <v>2292902.06</v>
      </c>
      <c r="BA69">
        <v>41660</v>
      </c>
      <c r="BB69">
        <v>0</v>
      </c>
      <c r="BC69">
        <v>1179198.75</v>
      </c>
      <c r="BD69">
        <v>103110</v>
      </c>
      <c r="BE69">
        <v>10500</v>
      </c>
      <c r="BF69">
        <v>20468</v>
      </c>
      <c r="BH69">
        <v>18733.75</v>
      </c>
      <c r="BL69">
        <v>2485955.52</v>
      </c>
      <c r="BM69">
        <v>34450</v>
      </c>
      <c r="BN69">
        <v>112050</v>
      </c>
      <c r="BO69">
        <v>323884</v>
      </c>
      <c r="BP69">
        <v>4831</v>
      </c>
      <c r="BQ69">
        <v>31567.1</v>
      </c>
      <c r="BR69">
        <v>457905.77</v>
      </c>
      <c r="BS69">
        <v>76059.19</v>
      </c>
    </row>
    <row r="70" spans="1:71" ht="23.25">
      <c r="A70" s="198">
        <v>1</v>
      </c>
      <c r="B70" s="199" t="s">
        <v>903</v>
      </c>
      <c r="C70" s="199" t="s">
        <v>57</v>
      </c>
      <c r="D70" s="199" t="s">
        <v>942</v>
      </c>
      <c r="E70" s="199" t="s">
        <v>2046</v>
      </c>
      <c r="F70" s="199" t="s">
        <v>2050</v>
      </c>
      <c r="G70" s="199"/>
      <c r="H70" s="199" t="s">
        <v>2055</v>
      </c>
      <c r="I70" s="199" t="s">
        <v>2046</v>
      </c>
      <c r="J70" s="199" t="s">
        <v>952</v>
      </c>
      <c r="K70" s="199" t="s">
        <v>1008</v>
      </c>
      <c r="L70" s="199"/>
      <c r="M70" s="200" t="s">
        <v>997</v>
      </c>
      <c r="N70" s="304">
        <v>3.2</v>
      </c>
      <c r="O70" s="201">
        <v>1102050194.2130001</v>
      </c>
      <c r="P70" s="202" t="s">
        <v>2061</v>
      </c>
      <c r="Q70" s="108">
        <f t="shared" si="1"/>
        <v>11118</v>
      </c>
      <c r="AD70">
        <v>11118</v>
      </c>
      <c r="AN70">
        <v>11860</v>
      </c>
      <c r="AZ70">
        <v>186276.75</v>
      </c>
      <c r="BA70">
        <v>207842.75</v>
      </c>
      <c r="BC70">
        <v>18548</v>
      </c>
      <c r="BL70">
        <v>14592.5</v>
      </c>
    </row>
    <row r="71" spans="1:71" ht="23.25">
      <c r="A71" s="198">
        <v>1</v>
      </c>
      <c r="B71" s="199" t="s">
        <v>903</v>
      </c>
      <c r="C71" s="199" t="s">
        <v>57</v>
      </c>
      <c r="D71" s="199" t="s">
        <v>942</v>
      </c>
      <c r="E71" s="199" t="s">
        <v>2046</v>
      </c>
      <c r="F71" s="199" t="s">
        <v>2062</v>
      </c>
      <c r="G71" s="199"/>
      <c r="H71" s="199" t="s">
        <v>2063</v>
      </c>
      <c r="I71" s="199" t="s">
        <v>2046</v>
      </c>
      <c r="J71" s="199" t="s">
        <v>952</v>
      </c>
      <c r="K71" s="199" t="s">
        <v>1012</v>
      </c>
      <c r="L71" s="199"/>
      <c r="M71" s="205" t="s">
        <v>1013</v>
      </c>
      <c r="N71" s="305">
        <v>3.7</v>
      </c>
      <c r="O71" s="201">
        <v>1102050194.3010001</v>
      </c>
      <c r="P71" s="202" t="s">
        <v>2064</v>
      </c>
      <c r="Q71" s="108">
        <f t="shared" si="1"/>
        <v>1860000</v>
      </c>
      <c r="R71">
        <v>4922323.8499999996</v>
      </c>
      <c r="S71">
        <v>95111.54</v>
      </c>
      <c r="T71">
        <v>127777.56</v>
      </c>
      <c r="U71">
        <v>130542.24</v>
      </c>
      <c r="V71">
        <v>309052</v>
      </c>
      <c r="W71">
        <v>782141.68</v>
      </c>
      <c r="X71">
        <v>401466.86</v>
      </c>
      <c r="Y71">
        <v>638155.18999999994</v>
      </c>
      <c r="Z71">
        <v>46279.56</v>
      </c>
      <c r="AA71">
        <v>24817.82</v>
      </c>
      <c r="AB71">
        <v>61821.57</v>
      </c>
      <c r="AC71">
        <v>95153.5</v>
      </c>
      <c r="AD71">
        <v>1860000</v>
      </c>
      <c r="AE71">
        <v>368967</v>
      </c>
      <c r="AF71">
        <v>251843</v>
      </c>
      <c r="AG71">
        <v>179370.45</v>
      </c>
      <c r="AH71">
        <v>823526</v>
      </c>
      <c r="AI71">
        <v>250000</v>
      </c>
      <c r="AJ71">
        <v>69821.5</v>
      </c>
      <c r="AK71">
        <v>45491</v>
      </c>
      <c r="AL71">
        <v>33482942.609999999</v>
      </c>
      <c r="AM71">
        <v>68334</v>
      </c>
      <c r="AN71">
        <v>709799</v>
      </c>
      <c r="AO71">
        <v>926192.89</v>
      </c>
      <c r="AP71">
        <v>284438.09999999998</v>
      </c>
      <c r="AQ71">
        <v>1303711.98</v>
      </c>
      <c r="AR71">
        <v>5901734</v>
      </c>
      <c r="AS71">
        <v>3540628</v>
      </c>
      <c r="AT71">
        <v>284042.21999999997</v>
      </c>
      <c r="AU71">
        <v>1290737</v>
      </c>
      <c r="AV71">
        <v>1680118.24</v>
      </c>
      <c r="AW71">
        <v>2299948.4</v>
      </c>
      <c r="AX71">
        <v>319562</v>
      </c>
      <c r="AY71">
        <v>770011</v>
      </c>
      <c r="AZ71">
        <v>4057096.78</v>
      </c>
      <c r="BA71">
        <v>83489.61</v>
      </c>
      <c r="BB71">
        <v>64493.1</v>
      </c>
      <c r="BC71">
        <v>226465.65</v>
      </c>
      <c r="BD71">
        <v>93460.3</v>
      </c>
      <c r="BE71">
        <v>206611.41</v>
      </c>
      <c r="BF71">
        <v>52177.02</v>
      </c>
      <c r="BG71">
        <v>844782.75</v>
      </c>
      <c r="BH71">
        <v>90225.12</v>
      </c>
      <c r="BI71">
        <v>40379.660000000003</v>
      </c>
      <c r="BJ71">
        <v>44616.68</v>
      </c>
      <c r="BK71">
        <v>52513.31</v>
      </c>
      <c r="BL71">
        <v>2689332.7</v>
      </c>
      <c r="BM71">
        <v>985549</v>
      </c>
      <c r="BN71">
        <v>257427.62</v>
      </c>
      <c r="BO71">
        <v>1196532.83</v>
      </c>
      <c r="BP71">
        <v>0</v>
      </c>
      <c r="BQ71">
        <v>709853.5</v>
      </c>
      <c r="BR71">
        <v>555583.76</v>
      </c>
      <c r="BS71">
        <v>269569.45</v>
      </c>
    </row>
    <row r="72" spans="1:71" ht="23.25">
      <c r="A72" s="198">
        <v>1</v>
      </c>
      <c r="B72" s="199" t="s">
        <v>903</v>
      </c>
      <c r="C72" s="199" t="s">
        <v>57</v>
      </c>
      <c r="D72" s="199" t="s">
        <v>942</v>
      </c>
      <c r="E72" s="199" t="s">
        <v>2046</v>
      </c>
      <c r="F72" s="199" t="s">
        <v>2062</v>
      </c>
      <c r="G72" s="199"/>
      <c r="H72" s="199" t="s">
        <v>2063</v>
      </c>
      <c r="I72" s="199" t="s">
        <v>2046</v>
      </c>
      <c r="J72" s="199" t="s">
        <v>952</v>
      </c>
      <c r="K72" s="199" t="s">
        <v>1012</v>
      </c>
      <c r="L72" s="199"/>
      <c r="M72" s="205" t="s">
        <v>1013</v>
      </c>
      <c r="N72" s="305">
        <v>3.7</v>
      </c>
      <c r="O72" s="201">
        <v>1102050194.302</v>
      </c>
      <c r="P72" s="202" t="s">
        <v>2065</v>
      </c>
      <c r="Q72" s="108">
        <f t="shared" si="1"/>
        <v>2250000</v>
      </c>
      <c r="R72">
        <v>4113033.22</v>
      </c>
      <c r="S72">
        <v>28256.400000000001</v>
      </c>
      <c r="T72">
        <v>29974.89</v>
      </c>
      <c r="U72">
        <v>38314.25</v>
      </c>
      <c r="V72">
        <v>237194</v>
      </c>
      <c r="W72">
        <v>361538.92</v>
      </c>
      <c r="X72">
        <v>142110.85999999999</v>
      </c>
      <c r="Y72">
        <v>49144.58</v>
      </c>
      <c r="Z72">
        <v>49288</v>
      </c>
      <c r="AA72">
        <v>11446</v>
      </c>
      <c r="AB72">
        <v>0</v>
      </c>
      <c r="AC72">
        <v>58937.75</v>
      </c>
      <c r="AD72">
        <v>2250000</v>
      </c>
      <c r="AE72">
        <v>102410</v>
      </c>
      <c r="AF72">
        <v>51249.25</v>
      </c>
      <c r="AG72">
        <v>33034</v>
      </c>
      <c r="AH72">
        <v>374746</v>
      </c>
      <c r="AI72">
        <v>50000</v>
      </c>
      <c r="AJ72">
        <v>17681.5</v>
      </c>
      <c r="AL72">
        <v>32072508.109999999</v>
      </c>
      <c r="AM72">
        <v>148712</v>
      </c>
      <c r="AN72">
        <v>0</v>
      </c>
      <c r="AO72">
        <v>622732.5</v>
      </c>
      <c r="AP72">
        <v>756990.65</v>
      </c>
      <c r="AQ72">
        <v>555366.03</v>
      </c>
      <c r="AR72">
        <v>746951</v>
      </c>
      <c r="AS72">
        <v>376477</v>
      </c>
      <c r="AT72">
        <v>18973.990000000002</v>
      </c>
      <c r="AU72">
        <v>264933</v>
      </c>
      <c r="AV72">
        <v>526587.76</v>
      </c>
      <c r="AW72">
        <v>139688.1</v>
      </c>
      <c r="AX72">
        <v>80114</v>
      </c>
      <c r="AZ72">
        <v>2288907.54</v>
      </c>
      <c r="BA72">
        <v>92590.15</v>
      </c>
      <c r="BB72">
        <v>20623.419999999998</v>
      </c>
      <c r="BC72">
        <v>143822.09</v>
      </c>
      <c r="BD72">
        <v>48278.87</v>
      </c>
      <c r="BE72">
        <v>53662.8</v>
      </c>
      <c r="BF72">
        <v>17539.82</v>
      </c>
      <c r="BG72">
        <v>393518</v>
      </c>
      <c r="BH72">
        <v>31915.65</v>
      </c>
      <c r="BL72">
        <v>2280360.6800000002</v>
      </c>
      <c r="BM72">
        <v>344222</v>
      </c>
      <c r="BN72">
        <v>122510.86</v>
      </c>
      <c r="BO72">
        <v>703235.01</v>
      </c>
      <c r="BP72">
        <v>12398.5</v>
      </c>
      <c r="BQ72">
        <v>267572.2</v>
      </c>
      <c r="BR72">
        <v>421760.34</v>
      </c>
      <c r="BS72">
        <v>60674</v>
      </c>
    </row>
    <row r="73" spans="1:71" ht="23.25">
      <c r="A73" s="198">
        <v>1</v>
      </c>
      <c r="B73" s="199" t="s">
        <v>903</v>
      </c>
      <c r="C73" s="199" t="s">
        <v>57</v>
      </c>
      <c r="D73" s="199" t="s">
        <v>942</v>
      </c>
      <c r="E73" s="199" t="s">
        <v>2046</v>
      </c>
      <c r="F73" s="199" t="s">
        <v>2062</v>
      </c>
      <c r="G73" s="199"/>
      <c r="H73" s="199" t="s">
        <v>2063</v>
      </c>
      <c r="I73" s="199" t="s">
        <v>2046</v>
      </c>
      <c r="J73" s="199" t="s">
        <v>952</v>
      </c>
      <c r="K73" s="199" t="s">
        <v>1012</v>
      </c>
      <c r="L73" s="199"/>
      <c r="M73" s="205" t="s">
        <v>1013</v>
      </c>
      <c r="N73" s="305">
        <v>3.7</v>
      </c>
      <c r="O73" s="201">
        <v>1102050194.303</v>
      </c>
      <c r="P73" s="202" t="s">
        <v>2066</v>
      </c>
      <c r="Q73" s="108">
        <f t="shared" si="1"/>
        <v>52749</v>
      </c>
      <c r="R73">
        <v>726193.75</v>
      </c>
      <c r="S73">
        <v>2264</v>
      </c>
      <c r="X73">
        <v>22694.5</v>
      </c>
      <c r="Y73">
        <v>110984</v>
      </c>
      <c r="AA73">
        <v>2952</v>
      </c>
      <c r="AB73">
        <v>483.75</v>
      </c>
      <c r="AC73">
        <v>13732</v>
      </c>
      <c r="AD73">
        <v>52749</v>
      </c>
      <c r="AE73">
        <v>33859</v>
      </c>
      <c r="AF73">
        <v>4413.75</v>
      </c>
      <c r="AG73">
        <v>13423</v>
      </c>
      <c r="AJ73">
        <v>2550.5</v>
      </c>
      <c r="AK73">
        <v>0</v>
      </c>
      <c r="AL73">
        <v>3287073.27</v>
      </c>
      <c r="AO73">
        <v>2603</v>
      </c>
      <c r="AR73">
        <v>66284</v>
      </c>
      <c r="AU73">
        <v>0</v>
      </c>
      <c r="AV73">
        <v>11211.04</v>
      </c>
      <c r="AW73">
        <v>40627.699999999997</v>
      </c>
      <c r="AX73">
        <v>8548</v>
      </c>
      <c r="AZ73">
        <v>9059.25</v>
      </c>
      <c r="BA73">
        <v>8367.25</v>
      </c>
      <c r="BC73">
        <v>197010.5</v>
      </c>
      <c r="BD73">
        <v>3314.5</v>
      </c>
      <c r="BE73">
        <v>39498</v>
      </c>
      <c r="BF73">
        <v>62523</v>
      </c>
      <c r="BG73">
        <v>1538</v>
      </c>
      <c r="BH73">
        <v>10389.66</v>
      </c>
      <c r="BI73">
        <v>7145.25</v>
      </c>
      <c r="BK73">
        <v>24047</v>
      </c>
      <c r="BL73">
        <v>39948.75</v>
      </c>
      <c r="BM73">
        <v>25060</v>
      </c>
      <c r="BO73">
        <v>30205</v>
      </c>
      <c r="BP73">
        <v>2041</v>
      </c>
      <c r="BR73">
        <v>49136</v>
      </c>
    </row>
    <row r="74" spans="1:71" ht="23.25">
      <c r="A74" s="198">
        <v>1</v>
      </c>
      <c r="B74" s="199" t="s">
        <v>903</v>
      </c>
      <c r="C74" s="199" t="s">
        <v>57</v>
      </c>
      <c r="D74" s="199" t="s">
        <v>942</v>
      </c>
      <c r="E74" s="199" t="s">
        <v>2046</v>
      </c>
      <c r="F74" s="199" t="s">
        <v>2062</v>
      </c>
      <c r="G74" s="199"/>
      <c r="H74" s="199" t="s">
        <v>2063</v>
      </c>
      <c r="I74" s="199" t="s">
        <v>2046</v>
      </c>
      <c r="J74" s="199" t="s">
        <v>952</v>
      </c>
      <c r="K74" s="199" t="s">
        <v>1012</v>
      </c>
      <c r="L74" s="199"/>
      <c r="M74" s="205" t="s">
        <v>1013</v>
      </c>
      <c r="N74" s="305">
        <v>3.7</v>
      </c>
      <c r="O74" s="201">
        <v>1102050194.3039999</v>
      </c>
      <c r="P74" s="202" t="s">
        <v>2067</v>
      </c>
      <c r="Q74" s="108">
        <f t="shared" si="1"/>
        <v>133448.75</v>
      </c>
      <c r="R74">
        <v>16924207.129999999</v>
      </c>
      <c r="S74">
        <v>8925</v>
      </c>
      <c r="T74">
        <v>0</v>
      </c>
      <c r="U74">
        <v>5065</v>
      </c>
      <c r="V74">
        <v>7343</v>
      </c>
      <c r="W74">
        <v>18593</v>
      </c>
      <c r="Y74">
        <v>757</v>
      </c>
      <c r="Z74">
        <v>1581</v>
      </c>
      <c r="AA74">
        <v>12893</v>
      </c>
      <c r="AB74">
        <v>0</v>
      </c>
      <c r="AD74">
        <v>133448.75</v>
      </c>
      <c r="AE74">
        <v>45235</v>
      </c>
      <c r="AG74">
        <v>24300.5</v>
      </c>
      <c r="AH74">
        <v>106112</v>
      </c>
      <c r="AJ74">
        <v>5900.75</v>
      </c>
      <c r="AL74">
        <v>15230707.390000001</v>
      </c>
      <c r="AO74">
        <v>60139</v>
      </c>
      <c r="AS74">
        <v>1612.5</v>
      </c>
      <c r="AT74">
        <v>52201</v>
      </c>
      <c r="AU74">
        <v>0</v>
      </c>
      <c r="AV74">
        <v>28269.37</v>
      </c>
      <c r="AW74">
        <v>139566</v>
      </c>
      <c r="AZ74">
        <v>662929.85</v>
      </c>
      <c r="BA74">
        <v>59847.25</v>
      </c>
      <c r="BC74">
        <v>367472.25</v>
      </c>
      <c r="BD74">
        <v>0</v>
      </c>
      <c r="BE74">
        <v>8004</v>
      </c>
      <c r="BF74">
        <v>6819</v>
      </c>
      <c r="BG74">
        <v>8026.8</v>
      </c>
      <c r="BH74">
        <v>21319</v>
      </c>
      <c r="BL74">
        <v>1682112.5</v>
      </c>
      <c r="BN74">
        <v>44965</v>
      </c>
      <c r="BO74">
        <v>5376</v>
      </c>
      <c r="BP74">
        <v>0</v>
      </c>
      <c r="BR74">
        <v>69543.5</v>
      </c>
    </row>
    <row r="75" spans="1:71" ht="23.25">
      <c r="A75" s="198">
        <v>1</v>
      </c>
      <c r="B75" s="199" t="s">
        <v>903</v>
      </c>
      <c r="C75" s="199" t="s">
        <v>57</v>
      </c>
      <c r="D75" s="199" t="s">
        <v>942</v>
      </c>
      <c r="E75" s="199" t="s">
        <v>2046</v>
      </c>
      <c r="F75" s="199" t="s">
        <v>2062</v>
      </c>
      <c r="G75" s="199"/>
      <c r="H75" s="199" t="s">
        <v>2063</v>
      </c>
      <c r="I75" s="199" t="s">
        <v>2046</v>
      </c>
      <c r="J75" s="199" t="s">
        <v>952</v>
      </c>
      <c r="K75" s="199" t="s">
        <v>1012</v>
      </c>
      <c r="L75" s="199"/>
      <c r="M75" s="205" t="s">
        <v>1013</v>
      </c>
      <c r="N75" s="305">
        <v>3.7</v>
      </c>
      <c r="O75" s="201">
        <v>1102050194.3050001</v>
      </c>
      <c r="P75" s="202" t="s">
        <v>120</v>
      </c>
      <c r="Q75" s="108">
        <f t="shared" si="1"/>
        <v>485772.75</v>
      </c>
      <c r="R75">
        <v>1408891.88</v>
      </c>
      <c r="S75">
        <v>336094</v>
      </c>
      <c r="T75">
        <v>4273</v>
      </c>
      <c r="U75">
        <v>19759.400000000001</v>
      </c>
      <c r="V75">
        <v>61995</v>
      </c>
      <c r="W75">
        <v>87987</v>
      </c>
      <c r="X75">
        <v>38752</v>
      </c>
      <c r="Y75">
        <v>35134</v>
      </c>
      <c r="Z75">
        <v>4280</v>
      </c>
      <c r="AA75">
        <v>3060</v>
      </c>
      <c r="AB75">
        <v>5390</v>
      </c>
      <c r="AC75">
        <v>7307</v>
      </c>
      <c r="AD75">
        <v>485772.75</v>
      </c>
      <c r="AE75">
        <v>50840.06</v>
      </c>
      <c r="AF75">
        <v>9069.5</v>
      </c>
      <c r="AG75">
        <v>40801</v>
      </c>
      <c r="AH75">
        <v>39200</v>
      </c>
      <c r="AI75">
        <v>19384.75</v>
      </c>
      <c r="AJ75">
        <v>3126.25</v>
      </c>
      <c r="AK75">
        <v>32959</v>
      </c>
      <c r="AL75">
        <v>875635.5</v>
      </c>
      <c r="AM75">
        <v>3080</v>
      </c>
      <c r="AN75">
        <v>71233</v>
      </c>
      <c r="AO75">
        <v>2464.6999999999998</v>
      </c>
      <c r="AP75">
        <v>60168</v>
      </c>
      <c r="AQ75">
        <v>54522.5</v>
      </c>
      <c r="AR75">
        <v>118598</v>
      </c>
      <c r="AS75">
        <v>2775</v>
      </c>
      <c r="AT75">
        <v>7468</v>
      </c>
      <c r="AU75">
        <v>0</v>
      </c>
      <c r="AV75">
        <v>83118.990000000005</v>
      </c>
      <c r="AW75">
        <v>3940</v>
      </c>
      <c r="AX75">
        <v>17384</v>
      </c>
      <c r="AY75">
        <v>667</v>
      </c>
      <c r="AZ75">
        <v>868612.53</v>
      </c>
      <c r="BA75">
        <v>31885</v>
      </c>
      <c r="BB75">
        <v>5549</v>
      </c>
      <c r="BC75">
        <v>110571.5</v>
      </c>
      <c r="BD75">
        <v>85554</v>
      </c>
      <c r="BE75">
        <v>193877</v>
      </c>
      <c r="BF75">
        <v>7691</v>
      </c>
      <c r="BG75">
        <v>465</v>
      </c>
      <c r="BH75">
        <v>27400.84</v>
      </c>
      <c r="BI75">
        <v>27940.12</v>
      </c>
      <c r="BJ75">
        <v>6121</v>
      </c>
      <c r="BK75">
        <v>38344.5</v>
      </c>
      <c r="BL75">
        <v>644138</v>
      </c>
      <c r="BM75">
        <v>35351</v>
      </c>
      <c r="BN75">
        <v>18563.5</v>
      </c>
      <c r="BO75">
        <v>0</v>
      </c>
      <c r="BP75">
        <v>5210</v>
      </c>
      <c r="BQ75">
        <v>22884</v>
      </c>
      <c r="BS75">
        <v>14705.75</v>
      </c>
    </row>
    <row r="76" spans="1:71" ht="23.25">
      <c r="A76" s="198">
        <v>1</v>
      </c>
      <c r="B76" s="199" t="s">
        <v>903</v>
      </c>
      <c r="C76" s="199" t="s">
        <v>57</v>
      </c>
      <c r="D76" s="199" t="s">
        <v>942</v>
      </c>
      <c r="E76" s="199" t="s">
        <v>2046</v>
      </c>
      <c r="F76" s="199" t="s">
        <v>2062</v>
      </c>
      <c r="G76" s="199"/>
      <c r="H76" s="199" t="s">
        <v>2063</v>
      </c>
      <c r="I76" s="199" t="s">
        <v>2046</v>
      </c>
      <c r="J76" s="199" t="s">
        <v>952</v>
      </c>
      <c r="K76" s="199" t="s">
        <v>1012</v>
      </c>
      <c r="L76" s="199"/>
      <c r="M76" s="205" t="s">
        <v>1013</v>
      </c>
      <c r="N76" s="305">
        <v>3.7</v>
      </c>
      <c r="O76" s="201">
        <v>1102050194.306</v>
      </c>
      <c r="P76" s="202" t="s">
        <v>121</v>
      </c>
      <c r="Q76" s="108">
        <f t="shared" si="1"/>
        <v>678934.56</v>
      </c>
      <c r="R76">
        <v>0</v>
      </c>
      <c r="T76">
        <v>78889</v>
      </c>
      <c r="U76">
        <v>17179</v>
      </c>
      <c r="V76">
        <v>51512</v>
      </c>
      <c r="W76">
        <v>46564</v>
      </c>
      <c r="X76">
        <v>24428</v>
      </c>
      <c r="Y76">
        <v>1204</v>
      </c>
      <c r="Z76">
        <v>0</v>
      </c>
      <c r="AB76">
        <v>1144</v>
      </c>
      <c r="AC76">
        <v>16092</v>
      </c>
      <c r="AD76">
        <v>678934.56</v>
      </c>
      <c r="AG76">
        <v>0</v>
      </c>
      <c r="AI76">
        <v>1952</v>
      </c>
      <c r="AL76">
        <v>1508520.7</v>
      </c>
      <c r="AN76">
        <v>240</v>
      </c>
      <c r="AO76">
        <v>10408</v>
      </c>
      <c r="AQ76">
        <v>170105.5</v>
      </c>
      <c r="AS76">
        <v>5444</v>
      </c>
      <c r="AT76">
        <v>20236</v>
      </c>
      <c r="AU76">
        <v>76393</v>
      </c>
      <c r="AX76">
        <v>6661</v>
      </c>
      <c r="AZ76">
        <v>460041.15</v>
      </c>
      <c r="BB76">
        <v>13847</v>
      </c>
      <c r="BE76">
        <v>22323</v>
      </c>
      <c r="BG76">
        <v>35873</v>
      </c>
      <c r="BM76">
        <v>69229</v>
      </c>
      <c r="BO76">
        <v>66356.039999999994</v>
      </c>
      <c r="BR76">
        <v>86789.75</v>
      </c>
      <c r="BS76">
        <v>14727.75</v>
      </c>
    </row>
    <row r="77" spans="1:71" ht="23.25">
      <c r="A77" s="198">
        <v>1</v>
      </c>
      <c r="B77" s="199" t="s">
        <v>903</v>
      </c>
      <c r="C77" s="199" t="s">
        <v>57</v>
      </c>
      <c r="D77" s="199" t="s">
        <v>942</v>
      </c>
      <c r="E77" s="199" t="s">
        <v>2046</v>
      </c>
      <c r="F77" s="199" t="s">
        <v>2062</v>
      </c>
      <c r="G77" s="199"/>
      <c r="H77" s="199" t="s">
        <v>2063</v>
      </c>
      <c r="I77" s="199" t="s">
        <v>2046</v>
      </c>
      <c r="J77" s="199" t="s">
        <v>952</v>
      </c>
      <c r="K77" s="199" t="s">
        <v>1012</v>
      </c>
      <c r="L77" s="199"/>
      <c r="M77" s="205" t="s">
        <v>1013</v>
      </c>
      <c r="N77" s="305">
        <v>3.7</v>
      </c>
      <c r="O77" s="201">
        <v>1102050194.3069999</v>
      </c>
      <c r="P77" s="202" t="s">
        <v>122</v>
      </c>
      <c r="Q77" s="108">
        <f t="shared" si="1"/>
        <v>84960</v>
      </c>
      <c r="R77">
        <v>0</v>
      </c>
      <c r="T77">
        <v>19898</v>
      </c>
      <c r="U77">
        <v>8411</v>
      </c>
      <c r="W77">
        <v>6210</v>
      </c>
      <c r="AB77">
        <v>17190</v>
      </c>
      <c r="AD77">
        <v>84960</v>
      </c>
      <c r="AG77">
        <v>5780</v>
      </c>
      <c r="AL77">
        <v>1266500</v>
      </c>
      <c r="AO77">
        <v>8244</v>
      </c>
      <c r="AU77">
        <v>95239</v>
      </c>
      <c r="AZ77">
        <v>492884.83</v>
      </c>
      <c r="BD77">
        <v>31325</v>
      </c>
      <c r="BG77">
        <v>42292</v>
      </c>
      <c r="BI77">
        <v>487</v>
      </c>
      <c r="BJ77">
        <v>9174</v>
      </c>
      <c r="BL77">
        <v>49902.5</v>
      </c>
      <c r="BO77">
        <v>30961.21</v>
      </c>
      <c r="BQ77">
        <v>45055.75</v>
      </c>
      <c r="BS77">
        <v>1643</v>
      </c>
    </row>
    <row r="78" spans="1:71" ht="23.25">
      <c r="A78" s="198">
        <v>1</v>
      </c>
      <c r="B78" s="199" t="s">
        <v>903</v>
      </c>
      <c r="C78" s="199" t="s">
        <v>57</v>
      </c>
      <c r="D78" s="199" t="s">
        <v>942</v>
      </c>
      <c r="E78" s="199" t="s">
        <v>2046</v>
      </c>
      <c r="F78" s="199" t="s">
        <v>2062</v>
      </c>
      <c r="G78" s="199"/>
      <c r="H78" s="199" t="s">
        <v>2063</v>
      </c>
      <c r="I78" s="199" t="s">
        <v>2046</v>
      </c>
      <c r="J78" s="199" t="s">
        <v>952</v>
      </c>
      <c r="K78" s="199" t="s">
        <v>1012</v>
      </c>
      <c r="L78" s="199"/>
      <c r="M78" s="205" t="s">
        <v>1013</v>
      </c>
      <c r="N78" s="305">
        <v>3.7</v>
      </c>
      <c r="O78" s="201">
        <v>1102050194.3080001</v>
      </c>
      <c r="P78" s="202" t="s">
        <v>123</v>
      </c>
      <c r="Q78" s="108">
        <f t="shared" si="1"/>
        <v>4057961.5</v>
      </c>
      <c r="AB78">
        <v>2417</v>
      </c>
      <c r="AD78">
        <v>4057961.5</v>
      </c>
      <c r="AL78">
        <v>5658146.2000000002</v>
      </c>
      <c r="AO78">
        <v>49787.5</v>
      </c>
      <c r="AT78">
        <v>9672</v>
      </c>
      <c r="AX78">
        <v>8017</v>
      </c>
      <c r="AZ78">
        <v>11569069.15</v>
      </c>
      <c r="BD78">
        <v>82560</v>
      </c>
      <c r="BQ78">
        <v>55355</v>
      </c>
    </row>
    <row r="79" spans="1:71" ht="23.25">
      <c r="A79" s="198">
        <v>1</v>
      </c>
      <c r="B79" s="199" t="s">
        <v>903</v>
      </c>
      <c r="C79" s="199" t="s">
        <v>57</v>
      </c>
      <c r="D79" s="199" t="s">
        <v>942</v>
      </c>
      <c r="E79" s="199" t="s">
        <v>2046</v>
      </c>
      <c r="F79" s="199" t="s">
        <v>2068</v>
      </c>
      <c r="G79" s="199"/>
      <c r="H79" s="210" t="s">
        <v>2069</v>
      </c>
      <c r="I79" s="199" t="s">
        <v>2046</v>
      </c>
      <c r="J79" s="199" t="s">
        <v>952</v>
      </c>
      <c r="K79" s="199" t="s">
        <v>1022</v>
      </c>
      <c r="L79" s="199"/>
      <c r="M79" s="205" t="s">
        <v>991</v>
      </c>
      <c r="N79" s="305">
        <v>3.5</v>
      </c>
      <c r="O79" s="201">
        <v>1102050194.401</v>
      </c>
      <c r="P79" s="202" t="s">
        <v>2070</v>
      </c>
      <c r="Q79" s="108">
        <f t="shared" si="1"/>
        <v>5695090</v>
      </c>
      <c r="R79">
        <v>8723305.6199999992</v>
      </c>
      <c r="S79">
        <v>297478</v>
      </c>
      <c r="T79">
        <v>536982</v>
      </c>
      <c r="U79">
        <v>491324</v>
      </c>
      <c r="V79">
        <v>652048.43000000005</v>
      </c>
      <c r="W79">
        <v>1573498</v>
      </c>
      <c r="X79">
        <v>1465663.5</v>
      </c>
      <c r="Y79">
        <v>568612</v>
      </c>
      <c r="Z79">
        <v>1209643</v>
      </c>
      <c r="AA79">
        <v>333673</v>
      </c>
      <c r="AB79">
        <v>746336.9</v>
      </c>
      <c r="AC79">
        <v>223263</v>
      </c>
      <c r="AD79">
        <v>5695090</v>
      </c>
      <c r="AE79">
        <v>433042.75</v>
      </c>
      <c r="AF79">
        <v>790468</v>
      </c>
      <c r="AG79">
        <v>1274931.6000000001</v>
      </c>
      <c r="AH79">
        <v>960437.25</v>
      </c>
      <c r="AI79">
        <v>938723.5</v>
      </c>
      <c r="AJ79">
        <v>773951.25</v>
      </c>
      <c r="AK79">
        <v>127867</v>
      </c>
      <c r="AL79">
        <v>17158752.469999999</v>
      </c>
      <c r="AM79">
        <v>1449606</v>
      </c>
      <c r="AN79">
        <v>1556316</v>
      </c>
      <c r="AO79">
        <v>988740.33</v>
      </c>
      <c r="AP79">
        <v>1891852.25</v>
      </c>
      <c r="AQ79">
        <v>573783</v>
      </c>
      <c r="AR79">
        <v>980507</v>
      </c>
      <c r="AS79">
        <v>1109574.5</v>
      </c>
      <c r="AT79">
        <v>589231</v>
      </c>
      <c r="AU79">
        <v>718653.5</v>
      </c>
      <c r="AV79">
        <v>1506180.01</v>
      </c>
      <c r="AW79">
        <v>398268</v>
      </c>
      <c r="AX79">
        <v>204751.28</v>
      </c>
      <c r="AY79">
        <v>576271</v>
      </c>
      <c r="AZ79">
        <v>20615556.5</v>
      </c>
      <c r="BA79">
        <v>580043.81999999995</v>
      </c>
      <c r="BB79">
        <v>333746</v>
      </c>
      <c r="BC79">
        <v>1884415.25</v>
      </c>
      <c r="BD79">
        <v>804529.75</v>
      </c>
      <c r="BE79">
        <v>983875.5</v>
      </c>
      <c r="BF79">
        <v>577086.49</v>
      </c>
      <c r="BG79">
        <v>2119224.25</v>
      </c>
      <c r="BH79">
        <v>207403</v>
      </c>
      <c r="BI79">
        <v>232031.12</v>
      </c>
      <c r="BJ79">
        <v>94332</v>
      </c>
      <c r="BK79">
        <v>107737.25</v>
      </c>
      <c r="BL79">
        <v>12464605</v>
      </c>
      <c r="BM79">
        <v>2611644</v>
      </c>
      <c r="BN79">
        <v>532356.4</v>
      </c>
      <c r="BO79">
        <v>5101673.82</v>
      </c>
      <c r="BP79">
        <v>738550.89</v>
      </c>
      <c r="BQ79">
        <v>990472.3</v>
      </c>
      <c r="BR79">
        <v>819484.83</v>
      </c>
      <c r="BS79">
        <v>414242.95</v>
      </c>
    </row>
    <row r="80" spans="1:71" ht="23.25">
      <c r="A80" s="198">
        <v>1</v>
      </c>
      <c r="B80" s="199" t="s">
        <v>903</v>
      </c>
      <c r="C80" s="199" t="s">
        <v>57</v>
      </c>
      <c r="D80" s="199" t="s">
        <v>942</v>
      </c>
      <c r="E80" s="199" t="s">
        <v>2046</v>
      </c>
      <c r="F80" s="199" t="s">
        <v>2068</v>
      </c>
      <c r="G80" s="199"/>
      <c r="H80" s="199" t="s">
        <v>2071</v>
      </c>
      <c r="I80" s="199" t="s">
        <v>2046</v>
      </c>
      <c r="J80" s="199" t="s">
        <v>952</v>
      </c>
      <c r="K80" s="199" t="s">
        <v>1024</v>
      </c>
      <c r="L80" s="199"/>
      <c r="M80" s="205" t="s">
        <v>991</v>
      </c>
      <c r="N80" s="305" t="s">
        <v>2549</v>
      </c>
      <c r="O80" s="201">
        <v>1102050194.402</v>
      </c>
      <c r="P80" s="202" t="s">
        <v>125</v>
      </c>
      <c r="Q80" s="108">
        <f t="shared" si="1"/>
        <v>7398980</v>
      </c>
      <c r="R80">
        <v>5826921.25</v>
      </c>
      <c r="S80">
        <v>81464</v>
      </c>
      <c r="T80">
        <v>135119.67000000001</v>
      </c>
      <c r="U80">
        <v>335935.98</v>
      </c>
      <c r="V80">
        <v>1521826.27</v>
      </c>
      <c r="W80">
        <v>1539166</v>
      </c>
      <c r="X80">
        <v>434268</v>
      </c>
      <c r="Y80">
        <v>136640</v>
      </c>
      <c r="Z80">
        <v>268169.40000000002</v>
      </c>
      <c r="AA80">
        <v>102086</v>
      </c>
      <c r="AB80">
        <v>230200.01</v>
      </c>
      <c r="AC80">
        <v>37176.49</v>
      </c>
      <c r="AD80">
        <v>7398980</v>
      </c>
      <c r="AE80">
        <v>42385.75</v>
      </c>
      <c r="AF80">
        <v>151457.23000000001</v>
      </c>
      <c r="AG80">
        <v>548717.25</v>
      </c>
      <c r="AH80">
        <v>778334.65</v>
      </c>
      <c r="AI80">
        <v>308916</v>
      </c>
      <c r="AJ80">
        <v>107630.5</v>
      </c>
      <c r="AL80">
        <v>24704146.239999998</v>
      </c>
      <c r="AM80">
        <v>547236.5</v>
      </c>
      <c r="AN80">
        <v>717495</v>
      </c>
      <c r="AO80">
        <v>-71336.88</v>
      </c>
      <c r="AP80">
        <v>746106</v>
      </c>
      <c r="AQ80">
        <v>480058</v>
      </c>
      <c r="AR80">
        <v>1232151</v>
      </c>
      <c r="AS80">
        <v>795431</v>
      </c>
      <c r="AT80">
        <v>216733.75</v>
      </c>
      <c r="AU80">
        <v>1344182.5</v>
      </c>
      <c r="AV80">
        <v>586752.22</v>
      </c>
      <c r="AW80">
        <v>229580</v>
      </c>
      <c r="AX80">
        <v>172640.17</v>
      </c>
      <c r="AZ80">
        <v>636124.79</v>
      </c>
      <c r="BA80">
        <v>321377.31</v>
      </c>
      <c r="BB80">
        <v>77001.75</v>
      </c>
      <c r="BC80">
        <v>1894314.15</v>
      </c>
      <c r="BD80">
        <v>282564</v>
      </c>
      <c r="BE80">
        <v>221517.5</v>
      </c>
      <c r="BF80">
        <v>482364.54</v>
      </c>
      <c r="BG80">
        <v>2024985.04</v>
      </c>
      <c r="BH80">
        <v>86610.2</v>
      </c>
      <c r="BL80">
        <v>8007722</v>
      </c>
      <c r="BM80">
        <v>1324914</v>
      </c>
      <c r="BN80">
        <v>179321.11</v>
      </c>
      <c r="BO80">
        <v>1199177.56</v>
      </c>
      <c r="BP80">
        <v>40209.75</v>
      </c>
      <c r="BQ80">
        <v>272576.40000000002</v>
      </c>
      <c r="BR80">
        <v>807100.86</v>
      </c>
      <c r="BS80">
        <v>475549.95</v>
      </c>
    </row>
    <row r="81" spans="1:71" ht="23.25">
      <c r="A81" s="198">
        <v>1</v>
      </c>
      <c r="B81" s="199" t="s">
        <v>903</v>
      </c>
      <c r="C81" s="199" t="s">
        <v>57</v>
      </c>
      <c r="D81" s="199" t="s">
        <v>942</v>
      </c>
      <c r="E81" s="199" t="s">
        <v>2046</v>
      </c>
      <c r="F81" s="199" t="s">
        <v>2072</v>
      </c>
      <c r="G81" s="199"/>
      <c r="H81" s="199" t="s">
        <v>2073</v>
      </c>
      <c r="I81" s="199" t="s">
        <v>2046</v>
      </c>
      <c r="J81" s="199" t="s">
        <v>952</v>
      </c>
      <c r="K81" s="199" t="s">
        <v>1026</v>
      </c>
      <c r="L81" s="199"/>
      <c r="M81" s="200" t="s">
        <v>1027</v>
      </c>
      <c r="N81" s="304" t="s">
        <v>2554</v>
      </c>
      <c r="O81" s="201">
        <v>1102050194.5009999</v>
      </c>
      <c r="P81" s="202" t="s">
        <v>2074</v>
      </c>
      <c r="Q81" s="108">
        <f t="shared" si="1"/>
        <v>53762.62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53762.62</v>
      </c>
      <c r="AE81">
        <v>106067</v>
      </c>
      <c r="AF81">
        <v>5225</v>
      </c>
      <c r="AG81">
        <v>0</v>
      </c>
      <c r="AH81">
        <v>38100</v>
      </c>
      <c r="AI81">
        <v>52059</v>
      </c>
      <c r="AL81">
        <v>0</v>
      </c>
      <c r="AM81">
        <v>0</v>
      </c>
      <c r="AN81">
        <v>0</v>
      </c>
      <c r="AO81">
        <v>28833</v>
      </c>
      <c r="AP81">
        <v>0</v>
      </c>
      <c r="AR81">
        <v>0</v>
      </c>
      <c r="AV81">
        <v>0</v>
      </c>
      <c r="AW81">
        <v>0</v>
      </c>
      <c r="AX81">
        <v>0</v>
      </c>
      <c r="AY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H81">
        <v>0</v>
      </c>
      <c r="BL81">
        <v>79823</v>
      </c>
      <c r="BM81">
        <v>50711</v>
      </c>
      <c r="BN81">
        <v>36589</v>
      </c>
      <c r="BO81">
        <v>16308</v>
      </c>
      <c r="BP81">
        <v>0</v>
      </c>
      <c r="BQ81">
        <v>27894.5</v>
      </c>
      <c r="BR81">
        <v>41116.25</v>
      </c>
      <c r="BS81">
        <v>98270.25</v>
      </c>
    </row>
    <row r="82" spans="1:71" ht="23.25">
      <c r="A82" s="198">
        <v>1</v>
      </c>
      <c r="B82" s="199" t="s">
        <v>903</v>
      </c>
      <c r="C82" s="199" t="s">
        <v>57</v>
      </c>
      <c r="D82" s="199" t="s">
        <v>942</v>
      </c>
      <c r="E82" s="199" t="s">
        <v>2046</v>
      </c>
      <c r="F82" s="199" t="s">
        <v>2072</v>
      </c>
      <c r="G82" s="199"/>
      <c r="H82" s="199" t="s">
        <v>2073</v>
      </c>
      <c r="I82" s="199" t="s">
        <v>2046</v>
      </c>
      <c r="J82" s="199" t="s">
        <v>952</v>
      </c>
      <c r="K82" s="199" t="s">
        <v>1026</v>
      </c>
      <c r="L82" s="199"/>
      <c r="M82" s="200" t="s">
        <v>1027</v>
      </c>
      <c r="N82" s="304" t="s">
        <v>2554</v>
      </c>
      <c r="O82" s="201">
        <v>1102050194.5020001</v>
      </c>
      <c r="P82" s="202" t="s">
        <v>2075</v>
      </c>
      <c r="Q82" s="108">
        <f t="shared" si="1"/>
        <v>135477.5</v>
      </c>
      <c r="R82">
        <v>0</v>
      </c>
      <c r="S82">
        <v>0</v>
      </c>
      <c r="T82">
        <v>0</v>
      </c>
      <c r="V82">
        <v>0</v>
      </c>
      <c r="W82">
        <v>0</v>
      </c>
      <c r="X82">
        <v>0</v>
      </c>
      <c r="Z82">
        <v>0</v>
      </c>
      <c r="AA82">
        <v>0</v>
      </c>
      <c r="AB82">
        <v>0</v>
      </c>
      <c r="AD82">
        <v>135477.5</v>
      </c>
      <c r="AE82">
        <v>60607</v>
      </c>
      <c r="AH82">
        <v>17892</v>
      </c>
      <c r="AI82">
        <v>6082</v>
      </c>
      <c r="AL82">
        <v>0</v>
      </c>
      <c r="AO82">
        <v>3773</v>
      </c>
      <c r="AR82">
        <v>0</v>
      </c>
      <c r="AZ82">
        <v>0</v>
      </c>
      <c r="BB82">
        <v>0</v>
      </c>
      <c r="BC82">
        <v>0</v>
      </c>
      <c r="BF82">
        <v>0</v>
      </c>
      <c r="BG82">
        <v>0</v>
      </c>
      <c r="BL82">
        <v>234199</v>
      </c>
      <c r="BM82">
        <v>18466</v>
      </c>
      <c r="BN82">
        <v>20691</v>
      </c>
      <c r="BO82">
        <v>11777.71</v>
      </c>
      <c r="BQ82">
        <v>47100</v>
      </c>
      <c r="BR82">
        <v>14386.5</v>
      </c>
      <c r="BS82">
        <v>58247.25</v>
      </c>
    </row>
    <row r="83" spans="1:71" ht="23.25">
      <c r="A83" s="198">
        <v>1</v>
      </c>
      <c r="B83" s="199" t="s">
        <v>903</v>
      </c>
      <c r="C83" s="199" t="s">
        <v>57</v>
      </c>
      <c r="D83" s="199" t="s">
        <v>942</v>
      </c>
      <c r="E83" s="199" t="s">
        <v>2046</v>
      </c>
      <c r="F83" s="199" t="s">
        <v>2072</v>
      </c>
      <c r="G83" s="199"/>
      <c r="H83" s="199" t="s">
        <v>2073</v>
      </c>
      <c r="I83" s="199" t="s">
        <v>2046</v>
      </c>
      <c r="J83" s="199" t="s">
        <v>952</v>
      </c>
      <c r="K83" s="199" t="s">
        <v>1026</v>
      </c>
      <c r="L83" s="199"/>
      <c r="M83" s="200" t="s">
        <v>1027</v>
      </c>
      <c r="N83" s="304" t="s">
        <v>2554</v>
      </c>
      <c r="O83" s="201">
        <v>1102050194.503</v>
      </c>
      <c r="P83" s="202" t="s">
        <v>2076</v>
      </c>
      <c r="Q83" s="108">
        <f t="shared" si="1"/>
        <v>31748</v>
      </c>
      <c r="R83">
        <v>44955.58</v>
      </c>
      <c r="V83">
        <v>1400</v>
      </c>
      <c r="AA83">
        <v>3840</v>
      </c>
      <c r="AB83">
        <v>0</v>
      </c>
      <c r="AD83">
        <v>31748</v>
      </c>
      <c r="AL83">
        <v>102935</v>
      </c>
      <c r="AO83">
        <v>100</v>
      </c>
      <c r="AV83">
        <v>630</v>
      </c>
      <c r="AX83">
        <v>1142</v>
      </c>
      <c r="AY83">
        <v>4235</v>
      </c>
      <c r="AZ83">
        <v>20391</v>
      </c>
      <c r="BC83">
        <v>1959.5</v>
      </c>
      <c r="BQ83">
        <v>212043.47</v>
      </c>
    </row>
    <row r="84" spans="1:71" ht="23.25">
      <c r="A84" s="198">
        <v>1</v>
      </c>
      <c r="B84" s="199" t="s">
        <v>903</v>
      </c>
      <c r="C84" s="199" t="s">
        <v>57</v>
      </c>
      <c r="D84" s="199" t="s">
        <v>942</v>
      </c>
      <c r="E84" s="199" t="s">
        <v>2046</v>
      </c>
      <c r="F84" s="199" t="s">
        <v>2072</v>
      </c>
      <c r="G84" s="199"/>
      <c r="H84" s="199" t="s">
        <v>2073</v>
      </c>
      <c r="I84" s="199" t="s">
        <v>2046</v>
      </c>
      <c r="J84" s="199" t="s">
        <v>952</v>
      </c>
      <c r="K84" s="199" t="s">
        <v>1026</v>
      </c>
      <c r="L84" s="199"/>
      <c r="M84" s="200" t="s">
        <v>1027</v>
      </c>
      <c r="N84" s="304" t="s">
        <v>2554</v>
      </c>
      <c r="O84" s="201">
        <v>1102050194.5039999</v>
      </c>
      <c r="P84" s="202" t="s">
        <v>2077</v>
      </c>
      <c r="Q84" s="108">
        <f t="shared" si="1"/>
        <v>1184269</v>
      </c>
      <c r="R84">
        <v>3980377.05</v>
      </c>
      <c r="V84">
        <v>0</v>
      </c>
      <c r="AA84">
        <v>1702</v>
      </c>
      <c r="AD84">
        <v>1184269</v>
      </c>
      <c r="AL84">
        <v>528389.98</v>
      </c>
      <c r="AS84">
        <v>3063.9</v>
      </c>
      <c r="AZ84">
        <v>220139.3</v>
      </c>
      <c r="BC84">
        <v>6806.5</v>
      </c>
      <c r="BQ84">
        <v>86114.25</v>
      </c>
    </row>
    <row r="85" spans="1:71" ht="23.25">
      <c r="A85" s="198">
        <v>1</v>
      </c>
      <c r="B85" s="199" t="s">
        <v>903</v>
      </c>
      <c r="C85" s="199" t="s">
        <v>57</v>
      </c>
      <c r="D85" s="199" t="s">
        <v>942</v>
      </c>
      <c r="E85" s="199" t="s">
        <v>2046</v>
      </c>
      <c r="F85" s="199" t="s">
        <v>2072</v>
      </c>
      <c r="G85" s="199"/>
      <c r="H85" s="199" t="s">
        <v>2073</v>
      </c>
      <c r="I85" s="199" t="s">
        <v>2046</v>
      </c>
      <c r="J85" s="199" t="s">
        <v>952</v>
      </c>
      <c r="K85" s="199" t="s">
        <v>1026</v>
      </c>
      <c r="L85" s="199"/>
      <c r="M85" s="200" t="s">
        <v>1027</v>
      </c>
      <c r="N85" s="304" t="s">
        <v>2554</v>
      </c>
      <c r="O85" s="201">
        <v>1102050194.5050001</v>
      </c>
      <c r="P85" s="202" t="s">
        <v>2078</v>
      </c>
      <c r="Q85" s="108">
        <f t="shared" si="1"/>
        <v>0</v>
      </c>
      <c r="R85">
        <v>0</v>
      </c>
      <c r="AR85">
        <v>9018.7000000000007</v>
      </c>
      <c r="AX85">
        <v>10285</v>
      </c>
      <c r="AZ85">
        <v>1833.04</v>
      </c>
    </row>
    <row r="86" spans="1:71" ht="23.25">
      <c r="A86" s="198">
        <v>1</v>
      </c>
      <c r="B86" s="199" t="s">
        <v>903</v>
      </c>
      <c r="C86" s="199" t="s">
        <v>57</v>
      </c>
      <c r="D86" s="199" t="s">
        <v>942</v>
      </c>
      <c r="E86" s="199" t="s">
        <v>2046</v>
      </c>
      <c r="F86" s="199" t="s">
        <v>2072</v>
      </c>
      <c r="G86" s="199"/>
      <c r="H86" s="199" t="s">
        <v>2073</v>
      </c>
      <c r="I86" s="199" t="s">
        <v>2046</v>
      </c>
      <c r="J86" s="199" t="s">
        <v>952</v>
      </c>
      <c r="K86" s="199" t="s">
        <v>1026</v>
      </c>
      <c r="L86" s="199"/>
      <c r="M86" s="200" t="s">
        <v>1027</v>
      </c>
      <c r="N86" s="304" t="s">
        <v>2554</v>
      </c>
      <c r="O86" s="201">
        <v>1102050194.506</v>
      </c>
      <c r="P86" s="202" t="s">
        <v>2079</v>
      </c>
      <c r="Q86" s="108">
        <f t="shared" si="1"/>
        <v>0</v>
      </c>
      <c r="R86">
        <v>0</v>
      </c>
      <c r="AZ86">
        <v>12521.73</v>
      </c>
    </row>
    <row r="87" spans="1:71" ht="23.25">
      <c r="A87" s="198">
        <v>1</v>
      </c>
      <c r="B87" s="199" t="s">
        <v>903</v>
      </c>
      <c r="C87" s="199" t="s">
        <v>57</v>
      </c>
      <c r="D87" s="199" t="s">
        <v>942</v>
      </c>
      <c r="E87" s="199" t="s">
        <v>2046</v>
      </c>
      <c r="F87" s="199" t="s">
        <v>2080</v>
      </c>
      <c r="G87" s="199"/>
      <c r="H87" s="199" t="s">
        <v>2081</v>
      </c>
      <c r="I87" s="199" t="s">
        <v>2046</v>
      </c>
      <c r="J87" s="199" t="s">
        <v>952</v>
      </c>
      <c r="K87" s="199" t="s">
        <v>1056</v>
      </c>
      <c r="L87" s="199"/>
      <c r="M87" s="200" t="s">
        <v>1057</v>
      </c>
      <c r="N87" s="304">
        <v>3.8</v>
      </c>
      <c r="O87" s="201">
        <v>1102050194.6010001</v>
      </c>
      <c r="P87" s="202" t="s">
        <v>149</v>
      </c>
      <c r="Q87" s="108">
        <f t="shared" si="1"/>
        <v>447212</v>
      </c>
      <c r="R87">
        <v>710347</v>
      </c>
      <c r="S87">
        <v>100178</v>
      </c>
      <c r="T87">
        <v>109833</v>
      </c>
      <c r="U87">
        <v>158876</v>
      </c>
      <c r="V87">
        <v>914455</v>
      </c>
      <c r="W87">
        <v>33190</v>
      </c>
      <c r="X87">
        <v>87083</v>
      </c>
      <c r="Y87">
        <v>350</v>
      </c>
      <c r="Z87">
        <v>190478</v>
      </c>
      <c r="AA87">
        <v>105979</v>
      </c>
      <c r="AB87">
        <v>68198</v>
      </c>
      <c r="AC87">
        <v>42766</v>
      </c>
      <c r="AD87">
        <v>447212</v>
      </c>
      <c r="AE87">
        <v>65020</v>
      </c>
      <c r="AF87">
        <v>67588</v>
      </c>
      <c r="AG87">
        <v>160256.25</v>
      </c>
      <c r="AH87">
        <v>261451.5</v>
      </c>
      <c r="AI87">
        <v>477963.25</v>
      </c>
      <c r="AJ87">
        <v>11831</v>
      </c>
      <c r="AK87">
        <v>7613</v>
      </c>
      <c r="AM87">
        <v>91970</v>
      </c>
      <c r="AN87">
        <v>2926</v>
      </c>
      <c r="AO87">
        <v>-215054</v>
      </c>
      <c r="AP87">
        <v>32582</v>
      </c>
      <c r="AQ87">
        <v>65601.25</v>
      </c>
      <c r="AR87">
        <v>115169</v>
      </c>
      <c r="AS87">
        <v>117250</v>
      </c>
      <c r="AT87">
        <v>58527</v>
      </c>
      <c r="AU87">
        <v>48698</v>
      </c>
      <c r="AV87">
        <v>91970.1</v>
      </c>
      <c r="AW87">
        <v>220809.1</v>
      </c>
      <c r="AX87">
        <v>39881</v>
      </c>
      <c r="AY87">
        <v>43077</v>
      </c>
      <c r="AZ87">
        <v>203620</v>
      </c>
      <c r="BA87">
        <v>80855.75</v>
      </c>
      <c r="BB87">
        <v>224527</v>
      </c>
      <c r="BC87">
        <v>55175</v>
      </c>
      <c r="BD87">
        <v>172923</v>
      </c>
      <c r="BE87">
        <v>22955</v>
      </c>
      <c r="BF87">
        <v>116702</v>
      </c>
      <c r="BG87">
        <v>127147</v>
      </c>
      <c r="BH87">
        <v>9648.0400000000009</v>
      </c>
      <c r="BI87">
        <v>28124.25</v>
      </c>
      <c r="BJ87">
        <v>71399</v>
      </c>
      <c r="BK87">
        <v>28039</v>
      </c>
      <c r="BL87">
        <v>181914.75</v>
      </c>
      <c r="BM87">
        <v>138148</v>
      </c>
      <c r="BN87">
        <v>46972</v>
      </c>
      <c r="BO87">
        <v>465282.77</v>
      </c>
      <c r="BP87">
        <v>27327</v>
      </c>
      <c r="BQ87">
        <v>124797</v>
      </c>
      <c r="BR87">
        <v>950413.59</v>
      </c>
      <c r="BS87">
        <v>158933.75</v>
      </c>
    </row>
    <row r="88" spans="1:71" ht="23.25">
      <c r="A88" s="198">
        <v>1</v>
      </c>
      <c r="B88" s="199" t="s">
        <v>903</v>
      </c>
      <c r="C88" s="199" t="s">
        <v>57</v>
      </c>
      <c r="D88" s="199" t="s">
        <v>942</v>
      </c>
      <c r="E88" s="199" t="s">
        <v>2046</v>
      </c>
      <c r="F88" s="199" t="s">
        <v>2080</v>
      </c>
      <c r="G88" s="199"/>
      <c r="H88" s="199" t="s">
        <v>2081</v>
      </c>
      <c r="I88" s="199" t="s">
        <v>2046</v>
      </c>
      <c r="J88" s="199" t="s">
        <v>952</v>
      </c>
      <c r="K88" s="199" t="s">
        <v>1056</v>
      </c>
      <c r="L88" s="199"/>
      <c r="M88" s="200" t="s">
        <v>1057</v>
      </c>
      <c r="N88" s="304">
        <v>3.8</v>
      </c>
      <c r="O88" s="201">
        <v>1102050194.602</v>
      </c>
      <c r="P88" s="202" t="s">
        <v>150</v>
      </c>
      <c r="Q88" s="108">
        <f t="shared" si="1"/>
        <v>5004691.75</v>
      </c>
      <c r="R88">
        <v>1999231.44</v>
      </c>
      <c r="S88">
        <v>5406</v>
      </c>
      <c r="T88">
        <v>43885</v>
      </c>
      <c r="U88">
        <v>68517</v>
      </c>
      <c r="V88">
        <v>154885</v>
      </c>
      <c r="W88">
        <v>34802</v>
      </c>
      <c r="X88">
        <v>64825</v>
      </c>
      <c r="Y88">
        <v>0</v>
      </c>
      <c r="Z88">
        <v>99556</v>
      </c>
      <c r="AA88">
        <v>39482</v>
      </c>
      <c r="AB88">
        <v>82448</v>
      </c>
      <c r="AC88">
        <v>14209</v>
      </c>
      <c r="AD88">
        <v>5004691.75</v>
      </c>
      <c r="AE88">
        <v>30727</v>
      </c>
      <c r="AF88">
        <v>33246</v>
      </c>
      <c r="AG88">
        <v>68593.5</v>
      </c>
      <c r="AH88">
        <v>37529</v>
      </c>
      <c r="AI88">
        <v>204222</v>
      </c>
      <c r="AJ88">
        <v>8722.25</v>
      </c>
      <c r="AL88">
        <v>2552887.5</v>
      </c>
      <c r="AN88">
        <v>0</v>
      </c>
      <c r="AO88">
        <v>1337</v>
      </c>
      <c r="AP88">
        <v>25792</v>
      </c>
      <c r="AQ88">
        <v>12357.5</v>
      </c>
      <c r="AR88">
        <v>46227</v>
      </c>
      <c r="AS88">
        <v>6733</v>
      </c>
      <c r="AT88">
        <v>34894</v>
      </c>
      <c r="AU88">
        <v>0</v>
      </c>
      <c r="AV88">
        <v>19271.68</v>
      </c>
      <c r="AW88">
        <v>44587.75</v>
      </c>
      <c r="AX88">
        <v>38163</v>
      </c>
      <c r="AZ88">
        <v>2071133.25</v>
      </c>
      <c r="BA88">
        <v>110682.5</v>
      </c>
      <c r="BB88">
        <v>45029.75</v>
      </c>
      <c r="BC88">
        <v>128987</v>
      </c>
      <c r="BD88">
        <v>142902</v>
      </c>
      <c r="BE88">
        <v>27956</v>
      </c>
      <c r="BF88">
        <v>234690</v>
      </c>
      <c r="BG88">
        <v>498702</v>
      </c>
      <c r="BH88">
        <v>19220</v>
      </c>
      <c r="BL88">
        <v>2504970.75</v>
      </c>
      <c r="BM88">
        <v>156289</v>
      </c>
      <c r="BN88">
        <v>20154</v>
      </c>
      <c r="BO88">
        <v>42996</v>
      </c>
      <c r="BP88">
        <v>7193</v>
      </c>
      <c r="BQ88">
        <v>47803.25</v>
      </c>
      <c r="BR88">
        <v>365390.3</v>
      </c>
      <c r="BS88">
        <v>138314.45000000001</v>
      </c>
    </row>
    <row r="89" spans="1:71" ht="23.25">
      <c r="A89" s="198">
        <v>1</v>
      </c>
      <c r="B89" s="199" t="s">
        <v>903</v>
      </c>
      <c r="C89" s="199" t="s">
        <v>57</v>
      </c>
      <c r="D89" s="199" t="s">
        <v>942</v>
      </c>
      <c r="E89" s="199" t="s">
        <v>2046</v>
      </c>
      <c r="F89" s="199" t="s">
        <v>2082</v>
      </c>
      <c r="G89" s="199"/>
      <c r="H89" s="199" t="s">
        <v>2083</v>
      </c>
      <c r="I89" s="199" t="s">
        <v>2046</v>
      </c>
      <c r="J89" s="199" t="s">
        <v>952</v>
      </c>
      <c r="K89" s="199" t="s">
        <v>1034</v>
      </c>
      <c r="L89" s="199"/>
      <c r="M89" s="200" t="s">
        <v>1035</v>
      </c>
      <c r="N89" s="304" t="s">
        <v>2556</v>
      </c>
      <c r="O89" s="201">
        <v>1102050194.701</v>
      </c>
      <c r="P89" s="202" t="s">
        <v>132</v>
      </c>
      <c r="Q89" s="108">
        <f t="shared" si="1"/>
        <v>0</v>
      </c>
      <c r="R89">
        <v>0</v>
      </c>
      <c r="U89">
        <v>0</v>
      </c>
      <c r="X89">
        <v>0</v>
      </c>
      <c r="AB89">
        <v>1423</v>
      </c>
      <c r="AC89">
        <v>117</v>
      </c>
      <c r="AG89">
        <v>0</v>
      </c>
      <c r="AH89">
        <v>2392</v>
      </c>
      <c r="AN89">
        <v>0</v>
      </c>
      <c r="AO89">
        <v>59808</v>
      </c>
      <c r="AV89">
        <v>0</v>
      </c>
      <c r="BA89">
        <v>0</v>
      </c>
      <c r="BB89">
        <v>0</v>
      </c>
      <c r="BD89">
        <v>0</v>
      </c>
      <c r="BE89">
        <v>87</v>
      </c>
      <c r="BI89">
        <v>1184.75</v>
      </c>
      <c r="BP89">
        <v>0</v>
      </c>
      <c r="BQ89">
        <v>27114</v>
      </c>
    </row>
    <row r="90" spans="1:71" ht="23.25">
      <c r="A90" s="198">
        <v>1</v>
      </c>
      <c r="B90" s="199" t="s">
        <v>903</v>
      </c>
      <c r="C90" s="199" t="s">
        <v>57</v>
      </c>
      <c r="D90" s="199" t="s">
        <v>942</v>
      </c>
      <c r="E90" s="199" t="s">
        <v>2046</v>
      </c>
      <c r="F90" s="199" t="s">
        <v>2082</v>
      </c>
      <c r="G90" s="199"/>
      <c r="H90" s="199" t="s">
        <v>2083</v>
      </c>
      <c r="I90" s="199" t="s">
        <v>2046</v>
      </c>
      <c r="J90" s="199" t="s">
        <v>952</v>
      </c>
      <c r="K90" s="199" t="s">
        <v>1034</v>
      </c>
      <c r="L90" s="199"/>
      <c r="M90" s="200" t="s">
        <v>1035</v>
      </c>
      <c r="N90" s="304" t="s">
        <v>2556</v>
      </c>
      <c r="O90" s="201">
        <v>1102050194.7019999</v>
      </c>
      <c r="P90" s="202" t="s">
        <v>133</v>
      </c>
      <c r="Q90" s="108">
        <f t="shared" si="1"/>
        <v>0</v>
      </c>
      <c r="R90">
        <v>4193</v>
      </c>
      <c r="T90">
        <v>3862</v>
      </c>
      <c r="AA90">
        <v>0</v>
      </c>
      <c r="AZ90">
        <v>5635.7</v>
      </c>
      <c r="BI90">
        <v>1908.25</v>
      </c>
    </row>
    <row r="91" spans="1:71" ht="23.25">
      <c r="A91" s="198">
        <v>1</v>
      </c>
      <c r="B91" s="199" t="s">
        <v>903</v>
      </c>
      <c r="C91" s="199" t="s">
        <v>57</v>
      </c>
      <c r="D91" s="199" t="s">
        <v>942</v>
      </c>
      <c r="E91" s="199" t="s">
        <v>2046</v>
      </c>
      <c r="F91" s="199" t="s">
        <v>2082</v>
      </c>
      <c r="G91" s="199"/>
      <c r="H91" s="199" t="s">
        <v>2083</v>
      </c>
      <c r="I91" s="199" t="s">
        <v>2046</v>
      </c>
      <c r="J91" s="199" t="s">
        <v>952</v>
      </c>
      <c r="K91" s="199" t="s">
        <v>1034</v>
      </c>
      <c r="L91" s="199"/>
      <c r="M91" s="200" t="s">
        <v>1035</v>
      </c>
      <c r="N91" s="304" t="s">
        <v>2556</v>
      </c>
      <c r="O91" s="201">
        <v>1102050194.7030001</v>
      </c>
      <c r="P91" s="202" t="s">
        <v>2084</v>
      </c>
      <c r="Q91" s="108">
        <f t="shared" si="1"/>
        <v>0</v>
      </c>
      <c r="R91">
        <v>11717.44</v>
      </c>
      <c r="S91">
        <v>432.02</v>
      </c>
      <c r="U91">
        <v>602</v>
      </c>
      <c r="W91">
        <v>4090</v>
      </c>
      <c r="AZ91">
        <v>60794.48</v>
      </c>
      <c r="BC91">
        <v>0</v>
      </c>
      <c r="BI91">
        <v>54065.279999999999</v>
      </c>
      <c r="BL91">
        <v>17015.71</v>
      </c>
      <c r="BN91">
        <v>11051</v>
      </c>
      <c r="BO91">
        <v>29326</v>
      </c>
      <c r="BQ91">
        <v>101251</v>
      </c>
    </row>
    <row r="92" spans="1:71" ht="23.25">
      <c r="A92" s="198">
        <v>1</v>
      </c>
      <c r="B92" s="199" t="s">
        <v>903</v>
      </c>
      <c r="C92" s="199" t="s">
        <v>57</v>
      </c>
      <c r="D92" s="199" t="s">
        <v>942</v>
      </c>
      <c r="E92" s="199" t="s">
        <v>2046</v>
      </c>
      <c r="F92" s="199" t="s">
        <v>2082</v>
      </c>
      <c r="G92" s="199"/>
      <c r="H92" s="199" t="s">
        <v>2083</v>
      </c>
      <c r="I92" s="199" t="s">
        <v>2046</v>
      </c>
      <c r="J92" s="199" t="s">
        <v>952</v>
      </c>
      <c r="K92" s="199" t="s">
        <v>1034</v>
      </c>
      <c r="L92" s="199"/>
      <c r="M92" s="200" t="s">
        <v>1035</v>
      </c>
      <c r="N92" s="304" t="s">
        <v>2556</v>
      </c>
      <c r="O92" s="201">
        <v>1102050194.704</v>
      </c>
      <c r="P92" s="202" t="s">
        <v>2085</v>
      </c>
      <c r="Q92" s="108">
        <f t="shared" si="1"/>
        <v>0</v>
      </c>
      <c r="R92">
        <v>145300.95000000001</v>
      </c>
      <c r="U92">
        <v>12627</v>
      </c>
      <c r="W92">
        <v>12263</v>
      </c>
      <c r="X92">
        <v>0</v>
      </c>
      <c r="AD92">
        <v>0</v>
      </c>
      <c r="AO92">
        <v>16589</v>
      </c>
      <c r="AX92">
        <v>943</v>
      </c>
      <c r="AZ92">
        <v>55313.4</v>
      </c>
      <c r="BB92">
        <v>0</v>
      </c>
      <c r="BC92">
        <v>0</v>
      </c>
      <c r="BD92">
        <v>2051</v>
      </c>
      <c r="BL92">
        <v>0</v>
      </c>
      <c r="BM92">
        <v>11175</v>
      </c>
      <c r="BN92">
        <v>5542</v>
      </c>
      <c r="BO92">
        <v>2525</v>
      </c>
      <c r="BQ92">
        <v>102265</v>
      </c>
      <c r="BS92">
        <v>4979.5</v>
      </c>
    </row>
    <row r="93" spans="1:71" ht="23.25">
      <c r="A93" s="198">
        <v>1</v>
      </c>
      <c r="B93" s="199" t="s">
        <v>903</v>
      </c>
      <c r="C93" s="199" t="s">
        <v>57</v>
      </c>
      <c r="D93" s="199" t="s">
        <v>942</v>
      </c>
      <c r="E93" s="199" t="s">
        <v>2046</v>
      </c>
      <c r="F93" s="199" t="s">
        <v>2086</v>
      </c>
      <c r="G93" s="199"/>
      <c r="H93" s="199" t="s">
        <v>2047</v>
      </c>
      <c r="I93" s="199" t="s">
        <v>2046</v>
      </c>
      <c r="J93" s="199" t="s">
        <v>952</v>
      </c>
      <c r="K93" s="199" t="s">
        <v>1060</v>
      </c>
      <c r="L93" s="199"/>
      <c r="M93" s="200" t="s">
        <v>1061</v>
      </c>
      <c r="N93" s="304">
        <v>3.6</v>
      </c>
      <c r="O93" s="201">
        <v>1102050194.8010001</v>
      </c>
      <c r="P93" s="202" t="s">
        <v>151</v>
      </c>
      <c r="Q93" s="108">
        <f t="shared" si="1"/>
        <v>338284</v>
      </c>
      <c r="R93">
        <v>916034.85</v>
      </c>
      <c r="S93">
        <v>24063</v>
      </c>
      <c r="T93">
        <v>71834</v>
      </c>
      <c r="U93">
        <v>21806</v>
      </c>
      <c r="V93">
        <v>197488</v>
      </c>
      <c r="W93">
        <v>57437</v>
      </c>
      <c r="X93">
        <v>116663</v>
      </c>
      <c r="Y93">
        <v>79822</v>
      </c>
      <c r="Z93">
        <v>74369</v>
      </c>
      <c r="AA93">
        <v>32521</v>
      </c>
      <c r="AB93">
        <v>30071.64</v>
      </c>
      <c r="AC93">
        <v>13214</v>
      </c>
      <c r="AD93">
        <v>338284</v>
      </c>
      <c r="AE93">
        <v>29620</v>
      </c>
      <c r="AF93">
        <v>52818.21</v>
      </c>
      <c r="AG93">
        <v>67593</v>
      </c>
      <c r="AH93">
        <v>88858.5</v>
      </c>
      <c r="AI93">
        <v>22534</v>
      </c>
      <c r="AJ93">
        <v>12839.75</v>
      </c>
      <c r="AK93">
        <v>1997</v>
      </c>
      <c r="AL93">
        <v>1153686</v>
      </c>
      <c r="AM93">
        <v>45631</v>
      </c>
      <c r="AN93">
        <v>240006</v>
      </c>
      <c r="AO93">
        <v>-627928.14</v>
      </c>
      <c r="AP93">
        <v>196574</v>
      </c>
      <c r="AQ93">
        <v>44322.25</v>
      </c>
      <c r="AR93">
        <v>50014.5</v>
      </c>
      <c r="AS93">
        <v>77815</v>
      </c>
      <c r="AT93">
        <v>40251.75</v>
      </c>
      <c r="AU93">
        <v>785041.16</v>
      </c>
      <c r="AV93">
        <v>176171.13</v>
      </c>
      <c r="AW93">
        <v>25715</v>
      </c>
      <c r="AX93">
        <v>12188.12</v>
      </c>
      <c r="AY93">
        <v>5190</v>
      </c>
      <c r="AZ93">
        <v>935722.92</v>
      </c>
      <c r="BA93">
        <v>10886.5</v>
      </c>
      <c r="BB93">
        <v>43131</v>
      </c>
      <c r="BC93">
        <v>190967.75</v>
      </c>
      <c r="BD93">
        <v>67765</v>
      </c>
      <c r="BE93">
        <v>19328</v>
      </c>
      <c r="BF93">
        <v>17828.68</v>
      </c>
      <c r="BG93">
        <v>726232</v>
      </c>
      <c r="BH93">
        <v>4473.5</v>
      </c>
      <c r="BI93">
        <v>28510.75</v>
      </c>
      <c r="BJ93">
        <v>8186</v>
      </c>
      <c r="BK93">
        <v>15964</v>
      </c>
      <c r="BL93">
        <v>362785</v>
      </c>
      <c r="BM93">
        <v>398227</v>
      </c>
      <c r="BN93">
        <v>35994.75</v>
      </c>
      <c r="BO93">
        <v>231128</v>
      </c>
      <c r="BP93">
        <v>45135.35</v>
      </c>
      <c r="BQ93">
        <v>79997.75</v>
      </c>
      <c r="BR93">
        <v>313115.75</v>
      </c>
      <c r="BS93">
        <v>24789.75</v>
      </c>
    </row>
    <row r="94" spans="1:71" ht="23.25">
      <c r="A94" s="198">
        <v>1</v>
      </c>
      <c r="B94" s="199" t="s">
        <v>903</v>
      </c>
      <c r="C94" s="199" t="s">
        <v>57</v>
      </c>
      <c r="D94" s="199" t="s">
        <v>942</v>
      </c>
      <c r="E94" s="199" t="s">
        <v>2046</v>
      </c>
      <c r="F94" s="199" t="s">
        <v>2086</v>
      </c>
      <c r="G94" s="199"/>
      <c r="H94" s="199" t="s">
        <v>2047</v>
      </c>
      <c r="I94" s="199" t="s">
        <v>2046</v>
      </c>
      <c r="J94" s="199" t="s">
        <v>952</v>
      </c>
      <c r="K94" s="199" t="s">
        <v>1060</v>
      </c>
      <c r="L94" s="199"/>
      <c r="M94" s="200" t="s">
        <v>1061</v>
      </c>
      <c r="N94" s="304">
        <v>3.6</v>
      </c>
      <c r="O94" s="201">
        <v>1102050194.802</v>
      </c>
      <c r="P94" s="202" t="s">
        <v>152</v>
      </c>
      <c r="Q94" s="108">
        <f t="shared" si="1"/>
        <v>247059.79</v>
      </c>
      <c r="R94">
        <v>648796.26</v>
      </c>
      <c r="S94">
        <v>4429</v>
      </c>
      <c r="T94">
        <v>11237</v>
      </c>
      <c r="U94">
        <v>24586.06</v>
      </c>
      <c r="V94">
        <v>27147</v>
      </c>
      <c r="W94">
        <v>78478</v>
      </c>
      <c r="X94">
        <v>36468.5</v>
      </c>
      <c r="Y94">
        <v>11046</v>
      </c>
      <c r="Z94">
        <v>15497.27</v>
      </c>
      <c r="AA94">
        <v>17387</v>
      </c>
      <c r="AB94">
        <v>7160.25</v>
      </c>
      <c r="AD94">
        <v>247059.79</v>
      </c>
      <c r="AE94">
        <v>43934</v>
      </c>
      <c r="AF94">
        <v>18940</v>
      </c>
      <c r="AG94">
        <v>13626.25</v>
      </c>
      <c r="AH94">
        <v>33236.199999999997</v>
      </c>
      <c r="AI94">
        <v>0</v>
      </c>
      <c r="AJ94">
        <v>0</v>
      </c>
      <c r="AL94">
        <v>1334597</v>
      </c>
      <c r="AM94">
        <v>13731.5</v>
      </c>
      <c r="AN94">
        <v>64785</v>
      </c>
      <c r="AO94">
        <v>-9294.18</v>
      </c>
      <c r="AP94">
        <v>11138</v>
      </c>
      <c r="AQ94">
        <v>20202.75</v>
      </c>
      <c r="AR94">
        <v>137292</v>
      </c>
      <c r="AS94">
        <v>47931.89</v>
      </c>
      <c r="AT94">
        <v>29247.75</v>
      </c>
      <c r="AU94">
        <v>158403.56</v>
      </c>
      <c r="AV94">
        <v>25242.080000000002</v>
      </c>
      <c r="AW94">
        <v>11580</v>
      </c>
      <c r="AX94">
        <v>8981.44</v>
      </c>
      <c r="AZ94">
        <v>716716.36</v>
      </c>
      <c r="BA94">
        <v>24355.25</v>
      </c>
      <c r="BB94">
        <v>16630.75</v>
      </c>
      <c r="BC94">
        <v>208291.79</v>
      </c>
      <c r="BD94">
        <v>11393.5</v>
      </c>
      <c r="BE94">
        <v>19972</v>
      </c>
      <c r="BF94">
        <v>13704.75</v>
      </c>
      <c r="BG94">
        <v>295498</v>
      </c>
      <c r="BH94">
        <v>15901.75</v>
      </c>
      <c r="BL94">
        <v>448612</v>
      </c>
      <c r="BM94">
        <v>109002</v>
      </c>
      <c r="BN94">
        <v>17176.5</v>
      </c>
      <c r="BO94">
        <v>105736</v>
      </c>
      <c r="BP94">
        <v>0</v>
      </c>
      <c r="BQ94">
        <v>30715.25</v>
      </c>
      <c r="BR94">
        <v>106853.87</v>
      </c>
    </row>
    <row r="95" spans="1:71" ht="23.25">
      <c r="A95" s="198">
        <v>1</v>
      </c>
      <c r="B95" s="199" t="s">
        <v>903</v>
      </c>
      <c r="C95" s="199" t="s">
        <v>57</v>
      </c>
      <c r="D95" s="199" t="s">
        <v>942</v>
      </c>
      <c r="E95" s="199" t="s">
        <v>2046</v>
      </c>
      <c r="F95" s="199" t="s">
        <v>2086</v>
      </c>
      <c r="G95" s="199"/>
      <c r="H95" s="199" t="s">
        <v>2047</v>
      </c>
      <c r="I95" s="199" t="s">
        <v>2046</v>
      </c>
      <c r="J95" s="199" t="s">
        <v>952</v>
      </c>
      <c r="K95" s="199" t="s">
        <v>1060</v>
      </c>
      <c r="L95" s="199"/>
      <c r="M95" s="200" t="s">
        <v>1061</v>
      </c>
      <c r="N95" s="304">
        <v>3.6</v>
      </c>
      <c r="O95" s="201">
        <v>1102050194.803</v>
      </c>
      <c r="P95" s="202" t="s">
        <v>153</v>
      </c>
      <c r="Q95" s="108">
        <f t="shared" si="1"/>
        <v>193713.25</v>
      </c>
      <c r="R95">
        <v>391007.75</v>
      </c>
      <c r="S95">
        <v>2308</v>
      </c>
      <c r="T95">
        <v>2528</v>
      </c>
      <c r="U95">
        <v>18445</v>
      </c>
      <c r="V95">
        <v>208031</v>
      </c>
      <c r="X95">
        <v>17730</v>
      </c>
      <c r="Y95">
        <v>10710</v>
      </c>
      <c r="Z95">
        <v>17914</v>
      </c>
      <c r="AA95">
        <v>19871</v>
      </c>
      <c r="AB95">
        <v>46958.91</v>
      </c>
      <c r="AD95">
        <v>193713.25</v>
      </c>
      <c r="AH95">
        <v>65258.6</v>
      </c>
      <c r="AI95">
        <v>0</v>
      </c>
      <c r="AL95">
        <v>155508</v>
      </c>
      <c r="AM95">
        <v>0</v>
      </c>
      <c r="AN95">
        <v>48653</v>
      </c>
      <c r="AO95">
        <v>8424.52</v>
      </c>
      <c r="AP95">
        <v>33612</v>
      </c>
      <c r="AR95">
        <v>14800.75</v>
      </c>
      <c r="AS95">
        <v>48841.5</v>
      </c>
      <c r="AU95">
        <v>156567.75</v>
      </c>
      <c r="AV95">
        <v>7790.5</v>
      </c>
      <c r="AW95">
        <v>12621</v>
      </c>
      <c r="AZ95">
        <v>61484</v>
      </c>
      <c r="BC95">
        <v>112699</v>
      </c>
      <c r="BF95">
        <v>115639.25</v>
      </c>
      <c r="BG95">
        <v>0</v>
      </c>
      <c r="BK95">
        <v>29257.5</v>
      </c>
      <c r="BL95">
        <v>193898</v>
      </c>
      <c r="BN95">
        <v>9853.0499999999993</v>
      </c>
      <c r="BQ95">
        <v>22452.5</v>
      </c>
    </row>
    <row r="96" spans="1:71" ht="23.25">
      <c r="A96" s="198">
        <v>1</v>
      </c>
      <c r="B96" s="199" t="s">
        <v>903</v>
      </c>
      <c r="C96" s="199" t="s">
        <v>57</v>
      </c>
      <c r="D96" s="199" t="s">
        <v>942</v>
      </c>
      <c r="E96" s="199" t="s">
        <v>2046</v>
      </c>
      <c r="F96" s="199" t="s">
        <v>2086</v>
      </c>
      <c r="G96" s="199"/>
      <c r="H96" s="199" t="s">
        <v>2047</v>
      </c>
      <c r="I96" s="199" t="s">
        <v>2046</v>
      </c>
      <c r="J96" s="199" t="s">
        <v>952</v>
      </c>
      <c r="K96" s="199" t="s">
        <v>1060</v>
      </c>
      <c r="L96" s="199"/>
      <c r="M96" s="200" t="s">
        <v>1061</v>
      </c>
      <c r="N96" s="304">
        <v>3.6</v>
      </c>
      <c r="O96" s="201">
        <v>1102050194.8039999</v>
      </c>
      <c r="P96" s="202" t="s">
        <v>154</v>
      </c>
      <c r="Q96" s="108">
        <f t="shared" si="1"/>
        <v>270541</v>
      </c>
      <c r="R96">
        <v>0</v>
      </c>
      <c r="T96">
        <v>0</v>
      </c>
      <c r="U96">
        <v>0</v>
      </c>
      <c r="V96">
        <v>35059.919999999998</v>
      </c>
      <c r="Y96">
        <v>7545</v>
      </c>
      <c r="Z96">
        <v>31794</v>
      </c>
      <c r="AA96">
        <v>7502</v>
      </c>
      <c r="AB96">
        <v>16038.25</v>
      </c>
      <c r="AD96">
        <v>270541</v>
      </c>
      <c r="AG96">
        <v>3129</v>
      </c>
      <c r="AH96">
        <v>39973.699999999997</v>
      </c>
      <c r="AM96">
        <v>2158.5</v>
      </c>
      <c r="AN96">
        <v>14646</v>
      </c>
      <c r="AO96">
        <v>42149.75</v>
      </c>
      <c r="AP96">
        <v>0</v>
      </c>
      <c r="AR96">
        <v>3442</v>
      </c>
      <c r="AU96">
        <v>115291.05</v>
      </c>
      <c r="AV96">
        <v>55847.83</v>
      </c>
      <c r="AW96">
        <v>18831</v>
      </c>
      <c r="AZ96">
        <v>12017</v>
      </c>
      <c r="BL96">
        <v>124368</v>
      </c>
      <c r="BN96">
        <v>14394.75</v>
      </c>
      <c r="BQ96">
        <v>0</v>
      </c>
      <c r="BR96">
        <v>14788</v>
      </c>
    </row>
    <row r="97" spans="1:71" ht="23.25">
      <c r="A97" s="198">
        <v>1</v>
      </c>
      <c r="B97" s="199" t="s">
        <v>903</v>
      </c>
      <c r="C97" s="199" t="s">
        <v>57</v>
      </c>
      <c r="D97" s="199" t="s">
        <v>2087</v>
      </c>
      <c r="E97" s="199" t="s">
        <v>2087</v>
      </c>
      <c r="F97" s="199"/>
      <c r="G97" s="199"/>
      <c r="H97" s="199"/>
      <c r="I97" s="199" t="s">
        <v>2087</v>
      </c>
      <c r="J97" s="199" t="s">
        <v>952</v>
      </c>
      <c r="K97" s="199"/>
      <c r="L97" s="199"/>
      <c r="M97" s="200" t="s">
        <v>980</v>
      </c>
      <c r="N97" s="304">
        <v>5.2</v>
      </c>
      <c r="O97" s="201">
        <v>1103020111.1010001</v>
      </c>
      <c r="P97" s="202" t="s">
        <v>173</v>
      </c>
      <c r="Q97" s="108">
        <f t="shared" si="1"/>
        <v>0</v>
      </c>
      <c r="AC97">
        <v>0</v>
      </c>
      <c r="BK97">
        <v>38438.379999999997</v>
      </c>
    </row>
    <row r="98" spans="1:71" ht="23.25">
      <c r="A98" s="198">
        <v>1</v>
      </c>
      <c r="B98" s="199" t="s">
        <v>903</v>
      </c>
      <c r="C98" s="199" t="s">
        <v>57</v>
      </c>
      <c r="D98" s="199" t="s">
        <v>2027</v>
      </c>
      <c r="E98" s="199" t="s">
        <v>174</v>
      </c>
      <c r="F98" s="199" t="s">
        <v>174</v>
      </c>
      <c r="G98" s="199"/>
      <c r="H98" s="199"/>
      <c r="I98" s="199" t="s">
        <v>174</v>
      </c>
      <c r="J98" s="199" t="s">
        <v>952</v>
      </c>
      <c r="K98" s="199"/>
      <c r="L98" s="199" t="s">
        <v>944</v>
      </c>
      <c r="M98" s="200" t="s">
        <v>953</v>
      </c>
      <c r="N98" s="304">
        <v>5.2</v>
      </c>
      <c r="O98" s="201">
        <v>1104010101.1010001</v>
      </c>
      <c r="P98" s="202" t="s">
        <v>174</v>
      </c>
      <c r="Q98" s="108">
        <f t="shared" si="1"/>
        <v>0</v>
      </c>
      <c r="AL98">
        <v>1408312.02</v>
      </c>
    </row>
    <row r="99" spans="1:71" ht="23.25">
      <c r="A99" s="198">
        <v>1</v>
      </c>
      <c r="B99" s="199" t="s">
        <v>903</v>
      </c>
      <c r="C99" s="199" t="s">
        <v>57</v>
      </c>
      <c r="D99" s="199" t="s">
        <v>2088</v>
      </c>
      <c r="E99" s="199" t="s">
        <v>2088</v>
      </c>
      <c r="F99" s="199" t="s">
        <v>2088</v>
      </c>
      <c r="G99" s="199"/>
      <c r="H99" s="199"/>
      <c r="I99" s="199" t="s">
        <v>2089</v>
      </c>
      <c r="J99" s="199" t="s">
        <v>952</v>
      </c>
      <c r="K99" s="199"/>
      <c r="L99" s="199"/>
      <c r="M99" s="205" t="s">
        <v>1087</v>
      </c>
      <c r="N99" s="305">
        <v>4.2</v>
      </c>
      <c r="O99" s="201">
        <v>1105010101.1010001</v>
      </c>
      <c r="P99" s="202" t="s">
        <v>175</v>
      </c>
      <c r="Q99" s="108">
        <f t="shared" si="1"/>
        <v>0</v>
      </c>
      <c r="AH99">
        <v>1128131.23</v>
      </c>
      <c r="AN99">
        <v>0</v>
      </c>
      <c r="BO99">
        <v>1375518.99</v>
      </c>
    </row>
    <row r="100" spans="1:71" ht="23.25">
      <c r="A100" s="198">
        <v>1</v>
      </c>
      <c r="B100" s="199" t="s">
        <v>903</v>
      </c>
      <c r="C100" s="199" t="s">
        <v>57</v>
      </c>
      <c r="D100" s="199" t="s">
        <v>2088</v>
      </c>
      <c r="E100" s="199" t="s">
        <v>2088</v>
      </c>
      <c r="F100" s="199" t="s">
        <v>2088</v>
      </c>
      <c r="G100" s="199"/>
      <c r="H100" s="199"/>
      <c r="I100" s="199" t="s">
        <v>2089</v>
      </c>
      <c r="J100" s="199" t="s">
        <v>952</v>
      </c>
      <c r="K100" s="199"/>
      <c r="L100" s="199"/>
      <c r="M100" s="205" t="s">
        <v>1087</v>
      </c>
      <c r="N100" s="305">
        <v>4.3</v>
      </c>
      <c r="O100" s="201">
        <v>1105010102.1010001</v>
      </c>
      <c r="P100" s="202" t="s">
        <v>176</v>
      </c>
      <c r="Q100" s="108">
        <f t="shared" si="1"/>
        <v>0</v>
      </c>
      <c r="AH100">
        <v>329732.7</v>
      </c>
      <c r="AN100">
        <v>4960</v>
      </c>
      <c r="BO100">
        <v>0</v>
      </c>
    </row>
    <row r="101" spans="1:71" ht="23.25">
      <c r="A101" s="198">
        <v>1</v>
      </c>
      <c r="B101" s="199" t="s">
        <v>903</v>
      </c>
      <c r="C101" s="199" t="s">
        <v>57</v>
      </c>
      <c r="D101" s="199" t="s">
        <v>2088</v>
      </c>
      <c r="E101" s="199" t="s">
        <v>2088</v>
      </c>
      <c r="F101" s="199" t="s">
        <v>2088</v>
      </c>
      <c r="G101" s="199"/>
      <c r="H101" s="199"/>
      <c r="I101" s="199" t="s">
        <v>2089</v>
      </c>
      <c r="J101" s="199" t="s">
        <v>952</v>
      </c>
      <c r="K101" s="199"/>
      <c r="L101" s="199"/>
      <c r="M101" s="205" t="s">
        <v>1087</v>
      </c>
      <c r="N101" s="305">
        <v>4.4000000000000004</v>
      </c>
      <c r="O101" s="201">
        <v>1105010103.1010001</v>
      </c>
      <c r="P101" s="202" t="s">
        <v>177</v>
      </c>
      <c r="Q101" s="108">
        <f t="shared" si="1"/>
        <v>0</v>
      </c>
      <c r="AH101">
        <v>417875</v>
      </c>
    </row>
    <row r="102" spans="1:71" ht="23.25">
      <c r="A102" s="198">
        <v>1</v>
      </c>
      <c r="B102" s="199" t="s">
        <v>903</v>
      </c>
      <c r="C102" s="199" t="s">
        <v>57</v>
      </c>
      <c r="D102" s="199" t="s">
        <v>2088</v>
      </c>
      <c r="E102" s="199" t="s">
        <v>2088</v>
      </c>
      <c r="F102" s="199" t="s">
        <v>2090</v>
      </c>
      <c r="G102" s="199" t="s">
        <v>178</v>
      </c>
      <c r="H102" s="199"/>
      <c r="I102" s="199" t="s">
        <v>2089</v>
      </c>
      <c r="J102" s="199" t="s">
        <v>952</v>
      </c>
      <c r="K102" s="199"/>
      <c r="L102" s="199"/>
      <c r="M102" s="200" t="s">
        <v>1091</v>
      </c>
      <c r="N102" s="304">
        <v>4.0999999999999996</v>
      </c>
      <c r="O102" s="201">
        <v>1105010103.102</v>
      </c>
      <c r="P102" s="202" t="s">
        <v>178</v>
      </c>
      <c r="Q102" s="108">
        <f t="shared" si="1"/>
        <v>12476128.48</v>
      </c>
      <c r="R102">
        <v>39039959.689999998</v>
      </c>
      <c r="S102">
        <v>624903.02</v>
      </c>
      <c r="T102">
        <v>1214183.1299999999</v>
      </c>
      <c r="U102">
        <v>1130586.68</v>
      </c>
      <c r="V102">
        <v>2741884.52</v>
      </c>
      <c r="W102">
        <v>5193159.29</v>
      </c>
      <c r="X102">
        <v>1401664.62</v>
      </c>
      <c r="Y102">
        <v>1331456.8400000001</v>
      </c>
      <c r="Z102">
        <v>1931099.99</v>
      </c>
      <c r="AA102">
        <v>1324687.97</v>
      </c>
      <c r="AB102">
        <v>1276554.05</v>
      </c>
      <c r="AC102">
        <v>451186.59</v>
      </c>
      <c r="AD102">
        <v>12476128.48</v>
      </c>
      <c r="AE102">
        <v>1240243.95</v>
      </c>
      <c r="AF102">
        <v>888298.59</v>
      </c>
      <c r="AG102">
        <v>1251981.26</v>
      </c>
      <c r="AH102">
        <v>2229581.5699999998</v>
      </c>
      <c r="AI102">
        <v>1454966.81</v>
      </c>
      <c r="AJ102">
        <v>373069.59</v>
      </c>
      <c r="AK102">
        <v>668831.93000000005</v>
      </c>
      <c r="AL102">
        <v>31504172.370000001</v>
      </c>
      <c r="AM102">
        <v>1703782.84</v>
      </c>
      <c r="AN102">
        <v>4223858.7300000004</v>
      </c>
      <c r="AO102">
        <v>7083612.54</v>
      </c>
      <c r="AP102">
        <v>2428854.7200000002</v>
      </c>
      <c r="AQ102">
        <v>1339056.42</v>
      </c>
      <c r="AR102">
        <v>2731207.13</v>
      </c>
      <c r="AS102">
        <v>2495505.5</v>
      </c>
      <c r="AT102">
        <v>2204674.1</v>
      </c>
      <c r="AU102">
        <v>3228936.24</v>
      </c>
      <c r="AV102">
        <v>3090222.47</v>
      </c>
      <c r="AW102">
        <v>1841457.4</v>
      </c>
      <c r="AX102">
        <v>1604279.46</v>
      </c>
      <c r="AY102">
        <v>596976.9</v>
      </c>
      <c r="AZ102">
        <v>20979035.370000001</v>
      </c>
      <c r="BA102">
        <v>818182.44</v>
      </c>
      <c r="BB102">
        <v>638100.6</v>
      </c>
      <c r="BC102">
        <v>2910511.64</v>
      </c>
      <c r="BD102">
        <v>1263072.6599999999</v>
      </c>
      <c r="BE102">
        <v>781544.62</v>
      </c>
      <c r="BF102">
        <v>1267600.82</v>
      </c>
      <c r="BG102">
        <v>3551100.96</v>
      </c>
      <c r="BH102">
        <v>1010023.63</v>
      </c>
      <c r="BI102">
        <v>1294397.1399999999</v>
      </c>
      <c r="BJ102">
        <v>337751.62</v>
      </c>
      <c r="BK102">
        <v>211153.51</v>
      </c>
      <c r="BL102">
        <v>13679183.199999999</v>
      </c>
      <c r="BM102">
        <v>4822600.33</v>
      </c>
      <c r="BN102">
        <v>978006.61</v>
      </c>
      <c r="BO102">
        <v>3749071.05</v>
      </c>
      <c r="BP102">
        <v>189137.07</v>
      </c>
      <c r="BQ102">
        <v>1344407.43</v>
      </c>
      <c r="BR102">
        <v>624445.07999999996</v>
      </c>
      <c r="BS102">
        <v>505411.16</v>
      </c>
    </row>
    <row r="103" spans="1:71" ht="23.25">
      <c r="A103" s="198">
        <v>1</v>
      </c>
      <c r="B103" s="199" t="s">
        <v>903</v>
      </c>
      <c r="C103" s="199" t="s">
        <v>57</v>
      </c>
      <c r="D103" s="199" t="s">
        <v>2088</v>
      </c>
      <c r="E103" s="199" t="s">
        <v>2088</v>
      </c>
      <c r="F103" s="199" t="s">
        <v>2090</v>
      </c>
      <c r="G103" s="199" t="s">
        <v>2091</v>
      </c>
      <c r="H103" s="199"/>
      <c r="I103" s="199" t="s">
        <v>2089</v>
      </c>
      <c r="J103" s="199" t="s">
        <v>952</v>
      </c>
      <c r="K103" s="199"/>
      <c r="L103" s="199"/>
      <c r="M103" s="200" t="s">
        <v>1093</v>
      </c>
      <c r="N103" s="304">
        <v>4.5</v>
      </c>
      <c r="O103" s="201">
        <v>1105010103.1029999</v>
      </c>
      <c r="P103" s="202" t="s">
        <v>179</v>
      </c>
      <c r="Q103" s="108">
        <f t="shared" si="1"/>
        <v>68421.679999999993</v>
      </c>
      <c r="R103">
        <v>1498783.44</v>
      </c>
      <c r="U103">
        <v>115560</v>
      </c>
      <c r="W103">
        <v>519229.05</v>
      </c>
      <c r="X103">
        <v>256475</v>
      </c>
      <c r="Y103">
        <v>442465.26</v>
      </c>
      <c r="Z103">
        <v>347185.75</v>
      </c>
      <c r="AB103">
        <v>252440</v>
      </c>
      <c r="AC103">
        <v>39238.980000000003</v>
      </c>
      <c r="AD103">
        <v>68421.679999999993</v>
      </c>
      <c r="AE103">
        <v>62975</v>
      </c>
      <c r="AH103">
        <v>519076.47</v>
      </c>
      <c r="AI103">
        <v>242545</v>
      </c>
      <c r="AL103">
        <v>123251</v>
      </c>
      <c r="AO103">
        <v>171202</v>
      </c>
      <c r="AR103">
        <v>21381.64</v>
      </c>
      <c r="AV103">
        <v>45062</v>
      </c>
      <c r="AW103">
        <v>0</v>
      </c>
      <c r="AX103">
        <v>100176</v>
      </c>
      <c r="AZ103">
        <v>2076089.61</v>
      </c>
      <c r="BA103">
        <v>66755.27</v>
      </c>
      <c r="BB103">
        <v>7976</v>
      </c>
      <c r="BC103">
        <v>99353.3</v>
      </c>
      <c r="BE103">
        <v>128749.32</v>
      </c>
      <c r="BG103">
        <v>180623</v>
      </c>
      <c r="BH103">
        <v>49719.22</v>
      </c>
      <c r="BI103">
        <v>44115.040000000001</v>
      </c>
      <c r="BJ103">
        <v>27544</v>
      </c>
      <c r="BK103">
        <v>22469.4</v>
      </c>
      <c r="BL103">
        <v>269466.34000000003</v>
      </c>
      <c r="BM103">
        <v>2286372.14</v>
      </c>
      <c r="BN103">
        <v>320</v>
      </c>
      <c r="BO103">
        <v>1384065.78</v>
      </c>
      <c r="BP103">
        <v>47823.11</v>
      </c>
      <c r="BQ103">
        <v>944331.29</v>
      </c>
      <c r="BR103">
        <v>263695.39</v>
      </c>
      <c r="BS103">
        <v>297599.12</v>
      </c>
    </row>
    <row r="104" spans="1:71" ht="23.25">
      <c r="A104" s="198">
        <v>1</v>
      </c>
      <c r="B104" s="199" t="s">
        <v>903</v>
      </c>
      <c r="C104" s="199" t="s">
        <v>57</v>
      </c>
      <c r="D104" s="199" t="s">
        <v>2088</v>
      </c>
      <c r="E104" s="199" t="s">
        <v>2088</v>
      </c>
      <c r="F104" s="199" t="s">
        <v>2090</v>
      </c>
      <c r="G104" s="199" t="s">
        <v>2092</v>
      </c>
      <c r="H104" s="199"/>
      <c r="I104" s="199" t="s">
        <v>2089</v>
      </c>
      <c r="J104" s="199" t="s">
        <v>952</v>
      </c>
      <c r="K104" s="199" t="s">
        <v>1095</v>
      </c>
      <c r="L104" s="199"/>
      <c r="M104" s="200" t="s">
        <v>1096</v>
      </c>
      <c r="N104" s="304">
        <v>4.5999999999999996</v>
      </c>
      <c r="O104" s="201">
        <v>1105010103.1040001</v>
      </c>
      <c r="P104" s="202" t="s">
        <v>180</v>
      </c>
      <c r="Q104" s="108">
        <f t="shared" si="1"/>
        <v>7709757.8200000003</v>
      </c>
      <c r="R104">
        <v>47122971.75</v>
      </c>
      <c r="S104">
        <v>312179.94</v>
      </c>
      <c r="T104">
        <v>185649.85</v>
      </c>
      <c r="U104">
        <v>978503.73</v>
      </c>
      <c r="V104">
        <v>691804.14</v>
      </c>
      <c r="W104">
        <v>1120345.8999999999</v>
      </c>
      <c r="X104">
        <v>381790.91</v>
      </c>
      <c r="Y104">
        <v>0</v>
      </c>
      <c r="Z104">
        <v>833827.71</v>
      </c>
      <c r="AA104">
        <v>560426.46</v>
      </c>
      <c r="AB104">
        <v>219039.24</v>
      </c>
      <c r="AC104">
        <v>94412.55</v>
      </c>
      <c r="AD104">
        <v>7709757.8200000003</v>
      </c>
      <c r="AE104">
        <v>310344.09000000003</v>
      </c>
      <c r="AF104">
        <v>55622.35</v>
      </c>
      <c r="AG104">
        <v>96180.59</v>
      </c>
      <c r="AH104">
        <v>0</v>
      </c>
      <c r="AI104">
        <v>589986.21</v>
      </c>
      <c r="AJ104">
        <v>91402.46</v>
      </c>
      <c r="AK104">
        <v>101944.2</v>
      </c>
      <c r="AL104">
        <v>13036800.140000001</v>
      </c>
      <c r="AM104">
        <v>699662.46</v>
      </c>
      <c r="AN104">
        <v>529854.86</v>
      </c>
      <c r="AO104">
        <v>865680.44</v>
      </c>
      <c r="AP104">
        <v>697288.26</v>
      </c>
      <c r="AQ104">
        <v>291167.01</v>
      </c>
      <c r="AR104">
        <v>498212.29</v>
      </c>
      <c r="AS104">
        <v>306843.73</v>
      </c>
      <c r="AT104">
        <v>405630.68</v>
      </c>
      <c r="AU104">
        <v>196482.74</v>
      </c>
      <c r="AV104">
        <v>492912.7</v>
      </c>
      <c r="AW104">
        <v>388727.48</v>
      </c>
      <c r="AX104">
        <v>328711</v>
      </c>
      <c r="AY104">
        <v>346212.33</v>
      </c>
      <c r="AZ104">
        <v>7895422.4299999997</v>
      </c>
      <c r="BA104">
        <v>225541</v>
      </c>
      <c r="BB104">
        <v>201412.12</v>
      </c>
      <c r="BC104">
        <v>410084.12</v>
      </c>
      <c r="BD104">
        <v>426833.93</v>
      </c>
      <c r="BE104">
        <v>0</v>
      </c>
      <c r="BF104">
        <v>107549.25</v>
      </c>
      <c r="BG104">
        <v>1771721.58</v>
      </c>
      <c r="BH104">
        <v>219750.9</v>
      </c>
      <c r="BI104">
        <v>114044.56</v>
      </c>
      <c r="BJ104">
        <v>16250.17</v>
      </c>
      <c r="BK104">
        <v>164867.13</v>
      </c>
      <c r="BL104">
        <v>3613696</v>
      </c>
      <c r="BN104">
        <v>345719.85</v>
      </c>
      <c r="BO104">
        <v>0</v>
      </c>
      <c r="BP104">
        <v>0</v>
      </c>
      <c r="BR104">
        <v>0</v>
      </c>
      <c r="BS104">
        <v>0</v>
      </c>
    </row>
    <row r="105" spans="1:71" ht="23.25">
      <c r="A105" s="198">
        <v>1</v>
      </c>
      <c r="B105" s="199" t="s">
        <v>903</v>
      </c>
      <c r="C105" s="199" t="s">
        <v>57</v>
      </c>
      <c r="D105" s="199" t="s">
        <v>2088</v>
      </c>
      <c r="E105" s="199" t="s">
        <v>2088</v>
      </c>
      <c r="F105" s="199" t="s">
        <v>2090</v>
      </c>
      <c r="G105" s="199" t="s">
        <v>2093</v>
      </c>
      <c r="H105" s="199"/>
      <c r="I105" s="199" t="s">
        <v>2089</v>
      </c>
      <c r="J105" s="199" t="s">
        <v>952</v>
      </c>
      <c r="K105" s="199"/>
      <c r="L105" s="199"/>
      <c r="M105" s="200" t="s">
        <v>1098</v>
      </c>
      <c r="N105" s="304">
        <v>4.7</v>
      </c>
      <c r="O105" s="201">
        <v>1105010103.105</v>
      </c>
      <c r="P105" s="202" t="s">
        <v>181</v>
      </c>
      <c r="Q105" s="108">
        <f t="shared" si="1"/>
        <v>1579235.5</v>
      </c>
      <c r="R105">
        <v>4172851.9</v>
      </c>
      <c r="S105">
        <v>258160</v>
      </c>
      <c r="T105">
        <v>689459.4</v>
      </c>
      <c r="U105">
        <v>1279722.2</v>
      </c>
      <c r="V105">
        <v>2775560.6</v>
      </c>
      <c r="W105">
        <v>1716814.9</v>
      </c>
      <c r="X105">
        <v>1106767.46</v>
      </c>
      <c r="Y105">
        <v>1479643.8</v>
      </c>
      <c r="Z105">
        <v>319832</v>
      </c>
      <c r="AA105">
        <v>389196</v>
      </c>
      <c r="AB105">
        <v>744425</v>
      </c>
      <c r="AC105">
        <v>319287</v>
      </c>
      <c r="AD105">
        <v>1579235.5</v>
      </c>
      <c r="AE105">
        <v>169147.4</v>
      </c>
      <c r="AF105">
        <v>13113.1</v>
      </c>
      <c r="AG105">
        <v>31050.1</v>
      </c>
      <c r="AH105">
        <v>1028440.15</v>
      </c>
      <c r="AI105">
        <v>137818.5</v>
      </c>
      <c r="AJ105">
        <v>16446.7</v>
      </c>
      <c r="AK105">
        <v>93204.42</v>
      </c>
      <c r="AL105">
        <v>3113057.92</v>
      </c>
      <c r="AM105">
        <v>614633.19999999995</v>
      </c>
      <c r="AN105">
        <v>178131.4</v>
      </c>
      <c r="AO105">
        <v>701697.4</v>
      </c>
      <c r="AP105">
        <v>442284.5</v>
      </c>
      <c r="AQ105">
        <v>133739.79999999999</v>
      </c>
      <c r="AR105">
        <v>575160.98</v>
      </c>
      <c r="AS105">
        <v>254724</v>
      </c>
      <c r="AT105">
        <v>180137.68</v>
      </c>
      <c r="AU105">
        <v>245133.5</v>
      </c>
      <c r="AV105">
        <v>1583032</v>
      </c>
      <c r="AW105">
        <v>114023.7</v>
      </c>
      <c r="AX105">
        <v>44970.5</v>
      </c>
      <c r="AY105">
        <v>39629.300000000003</v>
      </c>
      <c r="AZ105">
        <v>1668975.99</v>
      </c>
      <c r="BA105">
        <v>52160.04</v>
      </c>
      <c r="BB105">
        <v>187875.85</v>
      </c>
      <c r="BC105">
        <v>139722.48000000001</v>
      </c>
      <c r="BD105">
        <v>242087.36</v>
      </c>
      <c r="BE105">
        <v>210459.87</v>
      </c>
      <c r="BF105">
        <v>136813.70000000001</v>
      </c>
      <c r="BG105">
        <v>20763</v>
      </c>
      <c r="BH105">
        <v>208319</v>
      </c>
      <c r="BI105">
        <v>92114.91</v>
      </c>
      <c r="BJ105">
        <v>77150.289999999994</v>
      </c>
      <c r="BK105">
        <v>28861.599999999999</v>
      </c>
      <c r="BL105">
        <v>1473537.5</v>
      </c>
      <c r="BM105">
        <v>603321.02</v>
      </c>
      <c r="BN105">
        <v>362702</v>
      </c>
      <c r="BO105">
        <v>87020.15</v>
      </c>
      <c r="BP105">
        <v>63733.5</v>
      </c>
      <c r="BQ105">
        <v>95996</v>
      </c>
      <c r="BR105">
        <v>353653</v>
      </c>
      <c r="BS105">
        <v>1785.5</v>
      </c>
    </row>
    <row r="106" spans="1:71" ht="23.25">
      <c r="A106" s="198">
        <v>1</v>
      </c>
      <c r="B106" s="199" t="s">
        <v>903</v>
      </c>
      <c r="C106" s="199" t="s">
        <v>57</v>
      </c>
      <c r="D106" s="199" t="s">
        <v>2088</v>
      </c>
      <c r="E106" s="199" t="s">
        <v>2088</v>
      </c>
      <c r="F106" s="199" t="s">
        <v>2090</v>
      </c>
      <c r="G106" s="199" t="s">
        <v>182</v>
      </c>
      <c r="H106" s="199"/>
      <c r="I106" s="199" t="s">
        <v>2089</v>
      </c>
      <c r="J106" s="199" t="s">
        <v>952</v>
      </c>
      <c r="K106" s="199"/>
      <c r="L106" s="199"/>
      <c r="M106" s="200" t="s">
        <v>1098</v>
      </c>
      <c r="N106" s="304">
        <v>4.4000000000000004</v>
      </c>
      <c r="O106" s="201">
        <v>1105010103.1059999</v>
      </c>
      <c r="P106" s="202" t="s">
        <v>182</v>
      </c>
      <c r="Q106" s="108">
        <f t="shared" si="1"/>
        <v>69880</v>
      </c>
      <c r="R106">
        <v>161459.99</v>
      </c>
      <c r="S106">
        <v>7500</v>
      </c>
      <c r="T106">
        <v>42112.5</v>
      </c>
      <c r="Z106">
        <v>12720</v>
      </c>
      <c r="AC106">
        <v>0</v>
      </c>
      <c r="AD106">
        <v>69880</v>
      </c>
      <c r="AM106">
        <v>48205.3</v>
      </c>
      <c r="AO106">
        <v>62070</v>
      </c>
      <c r="AU106">
        <v>13192</v>
      </c>
      <c r="AX106">
        <v>43154</v>
      </c>
      <c r="AY106">
        <v>73770</v>
      </c>
      <c r="BB106">
        <v>18260</v>
      </c>
      <c r="BJ106">
        <v>0</v>
      </c>
      <c r="BP106">
        <v>4376</v>
      </c>
    </row>
    <row r="107" spans="1:71" ht="23.25">
      <c r="A107" s="198">
        <v>1</v>
      </c>
      <c r="B107" s="199" t="s">
        <v>903</v>
      </c>
      <c r="C107" s="199" t="s">
        <v>57</v>
      </c>
      <c r="D107" s="199" t="s">
        <v>2088</v>
      </c>
      <c r="E107" s="199" t="s">
        <v>2088</v>
      </c>
      <c r="F107" s="199" t="s">
        <v>2090</v>
      </c>
      <c r="G107" s="199" t="s">
        <v>183</v>
      </c>
      <c r="H107" s="199"/>
      <c r="I107" s="199" t="s">
        <v>2089</v>
      </c>
      <c r="J107" s="199" t="s">
        <v>952</v>
      </c>
      <c r="K107" s="199"/>
      <c r="L107" s="199"/>
      <c r="M107" s="200" t="s">
        <v>1101</v>
      </c>
      <c r="N107" s="304">
        <v>4.8</v>
      </c>
      <c r="O107" s="201">
        <v>1105010103.1070001</v>
      </c>
      <c r="P107" s="202" t="s">
        <v>183</v>
      </c>
      <c r="Q107" s="108">
        <f t="shared" si="1"/>
        <v>658516.32999999996</v>
      </c>
      <c r="R107">
        <v>5081916.29</v>
      </c>
      <c r="S107">
        <v>276963.69</v>
      </c>
      <c r="T107">
        <v>120459.38</v>
      </c>
      <c r="U107">
        <v>61139.65</v>
      </c>
      <c r="V107">
        <v>410879.76</v>
      </c>
      <c r="W107">
        <v>139037.35</v>
      </c>
      <c r="X107">
        <v>314281.38</v>
      </c>
      <c r="Y107">
        <v>11039.58</v>
      </c>
      <c r="Z107">
        <v>230270.45</v>
      </c>
      <c r="AA107">
        <v>44342.94</v>
      </c>
      <c r="AB107">
        <v>76285.88</v>
      </c>
      <c r="AC107">
        <v>100474.48</v>
      </c>
      <c r="AD107">
        <v>658516.32999999996</v>
      </c>
      <c r="AE107">
        <v>109329.09</v>
      </c>
      <c r="AF107">
        <v>92014.79</v>
      </c>
      <c r="AG107">
        <v>67905.8</v>
      </c>
      <c r="AH107">
        <v>35545</v>
      </c>
      <c r="AI107">
        <v>75077.240000000005</v>
      </c>
      <c r="AK107">
        <v>26891.59</v>
      </c>
      <c r="AL107">
        <v>3648222.64</v>
      </c>
      <c r="AM107">
        <v>252558.4</v>
      </c>
      <c r="AN107">
        <v>134321.98000000001</v>
      </c>
      <c r="AO107">
        <v>316222.44</v>
      </c>
      <c r="AP107">
        <v>228858.06</v>
      </c>
      <c r="AQ107">
        <v>160971</v>
      </c>
      <c r="AR107">
        <v>252819.73</v>
      </c>
      <c r="AS107">
        <v>205427.65</v>
      </c>
      <c r="AT107">
        <v>45933.55</v>
      </c>
      <c r="AU107">
        <v>167347.34</v>
      </c>
      <c r="AV107">
        <v>174889.8</v>
      </c>
      <c r="AW107">
        <v>71808.39</v>
      </c>
      <c r="AX107">
        <v>74926.31</v>
      </c>
      <c r="AY107">
        <v>160466.71</v>
      </c>
      <c r="AZ107">
        <v>617309.37</v>
      </c>
      <c r="BA107">
        <v>26669.7</v>
      </c>
      <c r="BB107">
        <v>33765.07</v>
      </c>
      <c r="BC107">
        <v>109684.28</v>
      </c>
      <c r="BD107">
        <v>64787.64</v>
      </c>
      <c r="BE107">
        <v>146310.63</v>
      </c>
      <c r="BF107">
        <v>172247.41</v>
      </c>
      <c r="BG107">
        <v>114165.48</v>
      </c>
      <c r="BH107">
        <v>36316.19</v>
      </c>
      <c r="BI107">
        <v>135903.73000000001</v>
      </c>
      <c r="BJ107">
        <v>28192.37</v>
      </c>
      <c r="BK107">
        <v>33028.22</v>
      </c>
      <c r="BL107">
        <v>722057.77</v>
      </c>
      <c r="BM107">
        <v>0</v>
      </c>
      <c r="BN107">
        <v>167473.1</v>
      </c>
      <c r="BO107">
        <v>183339.34</v>
      </c>
      <c r="BP107">
        <v>28439.35</v>
      </c>
      <c r="BQ107">
        <v>85402.13</v>
      </c>
      <c r="BR107">
        <v>240752.44</v>
      </c>
      <c r="BS107">
        <v>60677.82</v>
      </c>
    </row>
    <row r="108" spans="1:71" ht="23.25">
      <c r="A108" s="198">
        <v>1</v>
      </c>
      <c r="B108" s="199" t="s">
        <v>903</v>
      </c>
      <c r="C108" s="199" t="s">
        <v>57</v>
      </c>
      <c r="D108" s="199" t="s">
        <v>2088</v>
      </c>
      <c r="E108" s="199" t="s">
        <v>2088</v>
      </c>
      <c r="F108" s="199" t="s">
        <v>2088</v>
      </c>
      <c r="G108" s="199" t="s">
        <v>2094</v>
      </c>
      <c r="H108" s="199"/>
      <c r="I108" s="199" t="s">
        <v>2089</v>
      </c>
      <c r="J108" s="199" t="s">
        <v>952</v>
      </c>
      <c r="K108" s="199" t="s">
        <v>1103</v>
      </c>
      <c r="L108" s="199"/>
      <c r="M108" s="200" t="s">
        <v>1087</v>
      </c>
      <c r="N108" s="304" t="s">
        <v>921</v>
      </c>
      <c r="O108" s="206">
        <v>1105010103.108</v>
      </c>
      <c r="P108" s="207" t="s">
        <v>184</v>
      </c>
      <c r="Q108" s="108">
        <f t="shared" si="1"/>
        <v>121794</v>
      </c>
      <c r="R108">
        <v>10851.35</v>
      </c>
      <c r="T108">
        <v>8666.51</v>
      </c>
      <c r="V108">
        <v>45376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D108">
        <v>121794</v>
      </c>
      <c r="AF108">
        <v>42604</v>
      </c>
      <c r="AI108">
        <v>0</v>
      </c>
      <c r="AL108">
        <v>500350.25</v>
      </c>
      <c r="AN108">
        <v>1540.8</v>
      </c>
      <c r="AO108">
        <v>152990</v>
      </c>
      <c r="AQ108">
        <v>0</v>
      </c>
      <c r="AR108">
        <v>6239</v>
      </c>
      <c r="AS108">
        <v>0</v>
      </c>
      <c r="AT108">
        <v>0</v>
      </c>
      <c r="AV108">
        <v>0</v>
      </c>
      <c r="AW108">
        <v>0</v>
      </c>
      <c r="AZ108">
        <v>0</v>
      </c>
      <c r="BC108">
        <v>0</v>
      </c>
      <c r="BG108">
        <v>0</v>
      </c>
      <c r="BJ108">
        <v>0</v>
      </c>
      <c r="BK108">
        <v>0</v>
      </c>
      <c r="BL108">
        <v>0</v>
      </c>
      <c r="BM108">
        <v>589.01</v>
      </c>
      <c r="BN108">
        <v>0</v>
      </c>
      <c r="BO108">
        <v>0</v>
      </c>
      <c r="BP108">
        <v>0</v>
      </c>
      <c r="BQ108">
        <v>195.12</v>
      </c>
      <c r="BR108">
        <v>0</v>
      </c>
      <c r="BS108">
        <v>0</v>
      </c>
    </row>
    <row r="109" spans="1:71" ht="23.25">
      <c r="A109" s="198">
        <v>1</v>
      </c>
      <c r="B109" s="199" t="s">
        <v>903</v>
      </c>
      <c r="C109" s="199" t="s">
        <v>57</v>
      </c>
      <c r="D109" s="199" t="s">
        <v>2088</v>
      </c>
      <c r="E109" s="199" t="s">
        <v>2088</v>
      </c>
      <c r="F109" s="199" t="s">
        <v>2088</v>
      </c>
      <c r="G109" s="199" t="s">
        <v>2094</v>
      </c>
      <c r="H109" s="199"/>
      <c r="I109" s="199" t="s">
        <v>2089</v>
      </c>
      <c r="J109" s="199" t="s">
        <v>952</v>
      </c>
      <c r="K109" s="199" t="s">
        <v>1105</v>
      </c>
      <c r="L109" s="199"/>
      <c r="M109" s="200" t="s">
        <v>1087</v>
      </c>
      <c r="N109" s="304">
        <v>4.9000000000000004</v>
      </c>
      <c r="O109" s="206">
        <v>1105010103.109</v>
      </c>
      <c r="P109" s="207" t="s">
        <v>185</v>
      </c>
      <c r="Q109" s="108">
        <f t="shared" si="1"/>
        <v>0</v>
      </c>
      <c r="R109">
        <v>68840</v>
      </c>
      <c r="T109">
        <v>0</v>
      </c>
      <c r="V109">
        <v>0</v>
      </c>
      <c r="X109">
        <v>900</v>
      </c>
      <c r="Y109">
        <v>0</v>
      </c>
      <c r="AA109">
        <v>0</v>
      </c>
      <c r="AF109">
        <v>3555</v>
      </c>
      <c r="AH109">
        <v>0</v>
      </c>
      <c r="AL109">
        <v>0</v>
      </c>
      <c r="AW109">
        <v>0</v>
      </c>
      <c r="AZ109">
        <v>3936</v>
      </c>
      <c r="BD109">
        <v>27750</v>
      </c>
      <c r="BG109">
        <v>0</v>
      </c>
      <c r="BJ109">
        <v>0</v>
      </c>
      <c r="BL109">
        <v>0</v>
      </c>
    </row>
    <row r="110" spans="1:71" ht="23.25">
      <c r="A110" s="198">
        <v>1</v>
      </c>
      <c r="B110" s="199" t="s">
        <v>903</v>
      </c>
      <c r="C110" s="199" t="s">
        <v>57</v>
      </c>
      <c r="D110" s="199" t="s">
        <v>2088</v>
      </c>
      <c r="E110" s="199" t="s">
        <v>2088</v>
      </c>
      <c r="F110" s="199" t="s">
        <v>2088</v>
      </c>
      <c r="G110" s="199" t="s">
        <v>2094</v>
      </c>
      <c r="H110" s="199"/>
      <c r="I110" s="199" t="s">
        <v>2089</v>
      </c>
      <c r="J110" s="199" t="s">
        <v>952</v>
      </c>
      <c r="K110" s="199" t="s">
        <v>1107</v>
      </c>
      <c r="L110" s="199"/>
      <c r="M110" s="200" t="s">
        <v>1087</v>
      </c>
      <c r="N110" s="304">
        <v>4.1100000000000003</v>
      </c>
      <c r="O110" s="201">
        <v>1105010105.105</v>
      </c>
      <c r="P110" s="202" t="s">
        <v>186</v>
      </c>
      <c r="Q110" s="108">
        <f t="shared" si="1"/>
        <v>766437.45</v>
      </c>
      <c r="R110">
        <v>2888386.7</v>
      </c>
      <c r="S110">
        <v>18057.5</v>
      </c>
      <c r="T110">
        <v>201152</v>
      </c>
      <c r="U110">
        <v>224148</v>
      </c>
      <c r="V110">
        <v>210369</v>
      </c>
      <c r="W110">
        <v>54082.5</v>
      </c>
      <c r="X110">
        <v>230202.12</v>
      </c>
      <c r="Y110">
        <v>10011</v>
      </c>
      <c r="Z110">
        <v>16417</v>
      </c>
      <c r="AA110">
        <v>69626</v>
      </c>
      <c r="AB110">
        <v>35849</v>
      </c>
      <c r="AC110">
        <v>83731</v>
      </c>
      <c r="AD110">
        <v>766437.45</v>
      </c>
      <c r="AE110">
        <v>18364.5</v>
      </c>
      <c r="AF110">
        <v>55030</v>
      </c>
      <c r="AG110">
        <v>78458.39</v>
      </c>
      <c r="AH110">
        <v>79707.89</v>
      </c>
      <c r="AI110">
        <v>19563.830000000002</v>
      </c>
      <c r="AJ110">
        <v>54296.2</v>
      </c>
      <c r="AK110">
        <v>178145.5</v>
      </c>
      <c r="AL110">
        <v>318606.53999999998</v>
      </c>
      <c r="AM110">
        <v>24549.5</v>
      </c>
      <c r="AN110">
        <v>229559.35</v>
      </c>
      <c r="AO110">
        <v>163972.04999999999</v>
      </c>
      <c r="AP110">
        <v>33465.980000000003</v>
      </c>
      <c r="AQ110">
        <v>38459.86</v>
      </c>
      <c r="AR110">
        <v>265269.5</v>
      </c>
      <c r="AS110">
        <v>131664.56</v>
      </c>
      <c r="AT110">
        <v>291955.67</v>
      </c>
      <c r="AU110">
        <v>112772.3</v>
      </c>
      <c r="AV110">
        <v>23426.3</v>
      </c>
      <c r="AW110">
        <v>66809.97</v>
      </c>
      <c r="AX110">
        <v>24528.080000000002</v>
      </c>
      <c r="AY110">
        <v>28321</v>
      </c>
      <c r="AZ110">
        <v>315537.21999999997</v>
      </c>
      <c r="BA110">
        <v>6680</v>
      </c>
      <c r="BB110">
        <v>21748.27</v>
      </c>
      <c r="BC110">
        <v>195676.25</v>
      </c>
      <c r="BD110">
        <v>4785</v>
      </c>
      <c r="BE110">
        <v>61774</v>
      </c>
      <c r="BF110">
        <v>123419</v>
      </c>
      <c r="BG110">
        <v>219858.07</v>
      </c>
      <c r="BH110">
        <v>79655.73</v>
      </c>
      <c r="BI110">
        <v>76566.5</v>
      </c>
      <c r="BJ110">
        <v>12812</v>
      </c>
      <c r="BK110">
        <v>6086.06</v>
      </c>
      <c r="BL110">
        <v>372548.6</v>
      </c>
      <c r="BM110">
        <v>382091</v>
      </c>
      <c r="BN110">
        <v>104394</v>
      </c>
      <c r="BO110">
        <v>30455.75</v>
      </c>
      <c r="BP110">
        <v>10313.5</v>
      </c>
      <c r="BQ110">
        <v>12660</v>
      </c>
      <c r="BR110">
        <v>74321.600000000006</v>
      </c>
      <c r="BS110">
        <v>27313</v>
      </c>
    </row>
    <row r="111" spans="1:71" ht="23.25">
      <c r="A111" s="198">
        <v>1</v>
      </c>
      <c r="B111" s="199" t="s">
        <v>903</v>
      </c>
      <c r="C111" s="199" t="s">
        <v>57</v>
      </c>
      <c r="D111" s="199" t="s">
        <v>2088</v>
      </c>
      <c r="E111" s="199" t="s">
        <v>2088</v>
      </c>
      <c r="F111" s="199" t="s">
        <v>2088</v>
      </c>
      <c r="G111" s="199" t="s">
        <v>2094</v>
      </c>
      <c r="H111" s="199"/>
      <c r="I111" s="199" t="s">
        <v>2089</v>
      </c>
      <c r="J111" s="199" t="s">
        <v>952</v>
      </c>
      <c r="K111" s="199" t="s">
        <v>1109</v>
      </c>
      <c r="L111" s="199"/>
      <c r="M111" s="200" t="s">
        <v>1087</v>
      </c>
      <c r="N111" s="304">
        <v>4.9000000000000004</v>
      </c>
      <c r="O111" s="201">
        <v>1105010105.1059999</v>
      </c>
      <c r="P111" s="202" t="s">
        <v>187</v>
      </c>
      <c r="Q111" s="108">
        <f t="shared" si="1"/>
        <v>0</v>
      </c>
      <c r="R111">
        <v>0</v>
      </c>
      <c r="T111">
        <v>0</v>
      </c>
      <c r="V111">
        <v>0</v>
      </c>
      <c r="AA111">
        <v>0</v>
      </c>
      <c r="AB111">
        <v>0</v>
      </c>
      <c r="AD111">
        <v>0</v>
      </c>
      <c r="AI111">
        <v>0</v>
      </c>
      <c r="AO111">
        <v>22527.83</v>
      </c>
      <c r="AP111">
        <v>0</v>
      </c>
      <c r="AQ111">
        <v>0</v>
      </c>
      <c r="AS111">
        <v>0</v>
      </c>
      <c r="AU111">
        <v>0</v>
      </c>
      <c r="AV111">
        <v>0</v>
      </c>
      <c r="AZ111">
        <v>0</v>
      </c>
      <c r="BC111">
        <v>0</v>
      </c>
      <c r="BE111">
        <v>0</v>
      </c>
      <c r="BL111">
        <v>1170</v>
      </c>
      <c r="BM111">
        <v>96</v>
      </c>
      <c r="BR111">
        <v>0</v>
      </c>
    </row>
    <row r="112" spans="1:71" ht="23.25">
      <c r="A112" s="198">
        <v>1</v>
      </c>
      <c r="B112" s="199" t="s">
        <v>903</v>
      </c>
      <c r="C112" s="199" t="s">
        <v>57</v>
      </c>
      <c r="D112" s="199" t="s">
        <v>2088</v>
      </c>
      <c r="E112" s="199" t="s">
        <v>2088</v>
      </c>
      <c r="F112" s="199" t="s">
        <v>2088</v>
      </c>
      <c r="G112" s="199" t="s">
        <v>2094</v>
      </c>
      <c r="H112" s="199"/>
      <c r="I112" s="199" t="s">
        <v>2089</v>
      </c>
      <c r="J112" s="199" t="s">
        <v>952</v>
      </c>
      <c r="K112" s="199" t="s">
        <v>1111</v>
      </c>
      <c r="L112" s="199"/>
      <c r="M112" s="200" t="s">
        <v>1087</v>
      </c>
      <c r="N112" s="304">
        <v>4.9000000000000004</v>
      </c>
      <c r="O112" s="201">
        <v>1105010105.1070001</v>
      </c>
      <c r="P112" s="202" t="s">
        <v>188</v>
      </c>
      <c r="Q112" s="108">
        <f t="shared" si="1"/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23237</v>
      </c>
      <c r="AD112">
        <v>0</v>
      </c>
      <c r="AE112">
        <v>0</v>
      </c>
      <c r="AF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90610.1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O112">
        <v>0</v>
      </c>
      <c r="BP112">
        <v>0</v>
      </c>
      <c r="BR112">
        <v>0</v>
      </c>
      <c r="BS112">
        <v>0</v>
      </c>
    </row>
    <row r="113" spans="1:71" ht="23.25">
      <c r="A113" s="198">
        <v>1</v>
      </c>
      <c r="B113" s="199" t="s">
        <v>903</v>
      </c>
      <c r="C113" s="199" t="s">
        <v>57</v>
      </c>
      <c r="D113" s="199" t="s">
        <v>2088</v>
      </c>
      <c r="E113" s="199" t="s">
        <v>2088</v>
      </c>
      <c r="F113" s="199" t="s">
        <v>2088</v>
      </c>
      <c r="G113" s="199" t="s">
        <v>2094</v>
      </c>
      <c r="H113" s="199"/>
      <c r="I113" s="199" t="s">
        <v>2089</v>
      </c>
      <c r="J113" s="199" t="s">
        <v>952</v>
      </c>
      <c r="K113" s="199" t="s">
        <v>1113</v>
      </c>
      <c r="L113" s="199"/>
      <c r="M113" s="200" t="s">
        <v>1087</v>
      </c>
      <c r="N113" s="304">
        <v>4.9000000000000004</v>
      </c>
      <c r="O113" s="201">
        <v>1105010105.108</v>
      </c>
      <c r="P113" s="202" t="s">
        <v>189</v>
      </c>
      <c r="Q113" s="108">
        <f t="shared" si="1"/>
        <v>194949</v>
      </c>
      <c r="R113">
        <v>503284.4</v>
      </c>
      <c r="S113">
        <v>0</v>
      </c>
      <c r="T113">
        <v>11724.7</v>
      </c>
      <c r="U113">
        <v>8976</v>
      </c>
      <c r="V113">
        <v>0</v>
      </c>
      <c r="W113">
        <v>0</v>
      </c>
      <c r="X113">
        <v>40361</v>
      </c>
      <c r="Y113">
        <v>1298</v>
      </c>
      <c r="Z113">
        <v>0</v>
      </c>
      <c r="AA113">
        <v>1200</v>
      </c>
      <c r="AB113">
        <v>0</v>
      </c>
      <c r="AC113">
        <v>0</v>
      </c>
      <c r="AD113">
        <v>194949</v>
      </c>
      <c r="AE113">
        <v>0</v>
      </c>
      <c r="AF113">
        <v>4161</v>
      </c>
      <c r="AG113">
        <v>5073</v>
      </c>
      <c r="AH113">
        <v>0</v>
      </c>
      <c r="AI113">
        <v>603</v>
      </c>
      <c r="AJ113">
        <v>22860</v>
      </c>
      <c r="AK113">
        <v>824</v>
      </c>
      <c r="AL113">
        <v>23324.66</v>
      </c>
      <c r="AM113">
        <v>950</v>
      </c>
      <c r="AN113">
        <v>11468.47</v>
      </c>
      <c r="AO113">
        <v>70231</v>
      </c>
      <c r="AP113">
        <v>2965</v>
      </c>
      <c r="AQ113">
        <v>1548</v>
      </c>
      <c r="AS113">
        <v>0</v>
      </c>
      <c r="AT113">
        <v>0</v>
      </c>
      <c r="AU113">
        <v>895</v>
      </c>
      <c r="AV113">
        <v>0</v>
      </c>
      <c r="AW113">
        <v>30</v>
      </c>
      <c r="AX113">
        <v>9702</v>
      </c>
      <c r="AY113">
        <v>0</v>
      </c>
      <c r="AZ113">
        <v>5989</v>
      </c>
      <c r="BA113">
        <v>0</v>
      </c>
      <c r="BB113">
        <v>1510</v>
      </c>
      <c r="BC113">
        <v>420</v>
      </c>
      <c r="BD113">
        <v>0</v>
      </c>
      <c r="BE113">
        <v>0</v>
      </c>
      <c r="BG113">
        <v>20673</v>
      </c>
      <c r="BH113">
        <v>0</v>
      </c>
      <c r="BI113">
        <v>0</v>
      </c>
      <c r="BJ113">
        <v>1005</v>
      </c>
      <c r="BK113">
        <v>0</v>
      </c>
      <c r="BL113">
        <v>5700</v>
      </c>
      <c r="BM113">
        <v>2392</v>
      </c>
      <c r="BN113">
        <v>0</v>
      </c>
      <c r="BO113">
        <v>0</v>
      </c>
      <c r="BP113">
        <v>4325</v>
      </c>
      <c r="BQ113">
        <v>2960</v>
      </c>
      <c r="BR113">
        <v>5142</v>
      </c>
      <c r="BS113">
        <v>9075.9599999999991</v>
      </c>
    </row>
    <row r="114" spans="1:71" ht="23.25">
      <c r="A114" s="198">
        <v>1</v>
      </c>
      <c r="B114" s="199" t="s">
        <v>903</v>
      </c>
      <c r="C114" s="199" t="s">
        <v>57</v>
      </c>
      <c r="D114" s="199" t="s">
        <v>2088</v>
      </c>
      <c r="E114" s="199" t="s">
        <v>2088</v>
      </c>
      <c r="F114" s="199" t="s">
        <v>2088</v>
      </c>
      <c r="G114" s="199" t="s">
        <v>2094</v>
      </c>
      <c r="H114" s="199"/>
      <c r="I114" s="199" t="s">
        <v>2089</v>
      </c>
      <c r="J114" s="199" t="s">
        <v>952</v>
      </c>
      <c r="K114" s="199" t="s">
        <v>1115</v>
      </c>
      <c r="L114" s="199"/>
      <c r="M114" s="200" t="s">
        <v>1087</v>
      </c>
      <c r="N114" s="304">
        <v>4.9000000000000004</v>
      </c>
      <c r="O114" s="201">
        <v>1105010105.109</v>
      </c>
      <c r="P114" s="202" t="s">
        <v>190</v>
      </c>
      <c r="Q114" s="108">
        <f t="shared" si="1"/>
        <v>0</v>
      </c>
      <c r="R114">
        <v>32614</v>
      </c>
      <c r="T114">
        <v>0</v>
      </c>
      <c r="U114">
        <v>0</v>
      </c>
      <c r="V114">
        <v>0</v>
      </c>
      <c r="X114">
        <v>0</v>
      </c>
      <c r="Y114">
        <v>0</v>
      </c>
      <c r="AD114">
        <v>0</v>
      </c>
      <c r="AF114">
        <v>2260</v>
      </c>
      <c r="AL114">
        <v>820356.06</v>
      </c>
      <c r="AM114">
        <v>550</v>
      </c>
      <c r="AN114">
        <v>0</v>
      </c>
      <c r="AR114">
        <v>0</v>
      </c>
      <c r="BC114">
        <v>0</v>
      </c>
      <c r="BG114">
        <v>0</v>
      </c>
      <c r="BO114">
        <v>0</v>
      </c>
      <c r="BR114">
        <v>0</v>
      </c>
      <c r="BS114">
        <v>571</v>
      </c>
    </row>
    <row r="115" spans="1:71" ht="23.25">
      <c r="A115" s="198">
        <v>1</v>
      </c>
      <c r="B115" s="199" t="s">
        <v>903</v>
      </c>
      <c r="C115" s="199" t="s">
        <v>57</v>
      </c>
      <c r="D115" s="199" t="s">
        <v>2088</v>
      </c>
      <c r="E115" s="199" t="s">
        <v>2088</v>
      </c>
      <c r="F115" s="199" t="s">
        <v>2088</v>
      </c>
      <c r="G115" s="199" t="s">
        <v>2094</v>
      </c>
      <c r="H115" s="199"/>
      <c r="I115" s="199" t="s">
        <v>2089</v>
      </c>
      <c r="J115" s="199" t="s">
        <v>952</v>
      </c>
      <c r="K115" s="199" t="s">
        <v>1117</v>
      </c>
      <c r="L115" s="199"/>
      <c r="M115" s="200" t="s">
        <v>1087</v>
      </c>
      <c r="N115" s="304">
        <v>4.12</v>
      </c>
      <c r="O115" s="201">
        <v>1105010105.1099999</v>
      </c>
      <c r="P115" s="202" t="s">
        <v>191</v>
      </c>
      <c r="Q115" s="108">
        <f t="shared" si="1"/>
        <v>99865</v>
      </c>
      <c r="R115">
        <v>0</v>
      </c>
      <c r="S115">
        <v>141830</v>
      </c>
      <c r="T115">
        <v>75778</v>
      </c>
      <c r="U115">
        <v>141300</v>
      </c>
      <c r="V115">
        <v>0</v>
      </c>
      <c r="W115">
        <v>37630</v>
      </c>
      <c r="X115">
        <v>47806.76</v>
      </c>
      <c r="Y115">
        <v>40700</v>
      </c>
      <c r="Z115">
        <v>19200</v>
      </c>
      <c r="AA115">
        <v>27495.52</v>
      </c>
      <c r="AB115">
        <v>17490</v>
      </c>
      <c r="AC115">
        <v>49000</v>
      </c>
      <c r="AD115">
        <v>99865</v>
      </c>
      <c r="AE115">
        <v>10720</v>
      </c>
      <c r="AF115">
        <v>32650</v>
      </c>
      <c r="AG115">
        <v>50105</v>
      </c>
      <c r="AH115">
        <v>13660</v>
      </c>
      <c r="AI115">
        <v>32895</v>
      </c>
      <c r="AJ115">
        <v>1709.44</v>
      </c>
      <c r="AK115">
        <v>1900</v>
      </c>
      <c r="AL115">
        <v>0</v>
      </c>
      <c r="AM115">
        <v>29750</v>
      </c>
      <c r="AN115">
        <v>95807.5</v>
      </c>
      <c r="AO115">
        <v>136885.72</v>
      </c>
      <c r="AP115">
        <v>0</v>
      </c>
      <c r="AR115">
        <v>89985</v>
      </c>
      <c r="AS115">
        <v>11950</v>
      </c>
      <c r="AT115">
        <v>100215.2</v>
      </c>
      <c r="AU115">
        <v>0</v>
      </c>
      <c r="AV115">
        <v>8060</v>
      </c>
      <c r="AW115">
        <v>24290</v>
      </c>
      <c r="AX115">
        <v>47360</v>
      </c>
      <c r="AY115">
        <v>5040</v>
      </c>
      <c r="AZ115">
        <v>115668</v>
      </c>
      <c r="BB115">
        <v>50100</v>
      </c>
      <c r="BC115">
        <v>19210</v>
      </c>
      <c r="BD115">
        <v>92580</v>
      </c>
      <c r="BE115">
        <v>22791</v>
      </c>
      <c r="BG115">
        <v>23360</v>
      </c>
      <c r="BH115">
        <v>7775</v>
      </c>
      <c r="BI115">
        <v>22330</v>
      </c>
      <c r="BJ115">
        <v>6140</v>
      </c>
      <c r="BK115">
        <v>0</v>
      </c>
      <c r="BL115">
        <v>86690</v>
      </c>
      <c r="BM115">
        <v>840</v>
      </c>
      <c r="BN115">
        <v>2400</v>
      </c>
      <c r="BO115">
        <v>82370</v>
      </c>
      <c r="BP115">
        <v>0</v>
      </c>
      <c r="BQ115">
        <v>36725</v>
      </c>
      <c r="BR115">
        <v>36420</v>
      </c>
      <c r="BS115">
        <v>10610</v>
      </c>
    </row>
    <row r="116" spans="1:71" ht="23.25">
      <c r="A116" s="198">
        <v>1</v>
      </c>
      <c r="B116" s="199" t="s">
        <v>903</v>
      </c>
      <c r="C116" s="199" t="s">
        <v>57</v>
      </c>
      <c r="D116" s="199" t="s">
        <v>2088</v>
      </c>
      <c r="E116" s="199" t="s">
        <v>2088</v>
      </c>
      <c r="F116" s="199" t="s">
        <v>2088</v>
      </c>
      <c r="G116" s="199" t="s">
        <v>2094</v>
      </c>
      <c r="H116" s="199"/>
      <c r="I116" s="199" t="s">
        <v>2089</v>
      </c>
      <c r="J116" s="199" t="s">
        <v>952</v>
      </c>
      <c r="K116" s="199" t="s">
        <v>1119</v>
      </c>
      <c r="L116" s="199"/>
      <c r="M116" s="200" t="s">
        <v>1087</v>
      </c>
      <c r="N116" s="304">
        <v>4.13</v>
      </c>
      <c r="O116" s="201">
        <v>1105010105.1110001</v>
      </c>
      <c r="P116" s="202" t="s">
        <v>192</v>
      </c>
      <c r="Q116" s="108">
        <f t="shared" si="1"/>
        <v>468119</v>
      </c>
      <c r="R116">
        <v>563334.6</v>
      </c>
      <c r="S116">
        <v>30973</v>
      </c>
      <c r="T116">
        <v>114417.44</v>
      </c>
      <c r="U116">
        <v>487560</v>
      </c>
      <c r="V116">
        <v>236348.51</v>
      </c>
      <c r="W116">
        <v>680332.5</v>
      </c>
      <c r="X116">
        <v>358272.52</v>
      </c>
      <c r="Y116">
        <v>101237.2</v>
      </c>
      <c r="Z116">
        <v>102454</v>
      </c>
      <c r="AA116">
        <v>128188</v>
      </c>
      <c r="AB116">
        <v>73620</v>
      </c>
      <c r="AC116">
        <v>130210</v>
      </c>
      <c r="AD116">
        <v>468119</v>
      </c>
      <c r="AE116">
        <v>52159.45</v>
      </c>
      <c r="AF116">
        <v>82391.55</v>
      </c>
      <c r="AG116">
        <v>184678.34</v>
      </c>
      <c r="AH116">
        <v>53334.03</v>
      </c>
      <c r="AI116">
        <v>63814.5</v>
      </c>
      <c r="AJ116">
        <v>41827.760000000002</v>
      </c>
      <c r="AK116">
        <v>6252</v>
      </c>
      <c r="AL116">
        <v>266907.88</v>
      </c>
      <c r="AM116">
        <v>25404.97</v>
      </c>
      <c r="AN116">
        <v>85742.27</v>
      </c>
      <c r="AO116">
        <v>349110.84</v>
      </c>
      <c r="AP116">
        <v>37763.919999999998</v>
      </c>
      <c r="AQ116">
        <v>161091</v>
      </c>
      <c r="AS116">
        <v>148990.5</v>
      </c>
      <c r="AT116">
        <v>76152.94</v>
      </c>
      <c r="AU116">
        <v>91034.2</v>
      </c>
      <c r="AV116">
        <v>29363.5</v>
      </c>
      <c r="AW116">
        <v>121165.49</v>
      </c>
      <c r="AX116">
        <v>46948.46</v>
      </c>
      <c r="AY116">
        <v>23060.29</v>
      </c>
      <c r="AZ116">
        <v>329070.95</v>
      </c>
      <c r="BA116">
        <v>10614.84</v>
      </c>
      <c r="BB116">
        <v>35426</v>
      </c>
      <c r="BC116">
        <v>41996.08</v>
      </c>
      <c r="BD116">
        <v>13147.31</v>
      </c>
      <c r="BE116">
        <v>2613.25</v>
      </c>
      <c r="BF116">
        <v>54180.33</v>
      </c>
      <c r="BG116">
        <v>74809.31</v>
      </c>
      <c r="BH116">
        <v>35965.72</v>
      </c>
      <c r="BI116">
        <v>53952.19</v>
      </c>
      <c r="BJ116">
        <v>22712.34</v>
      </c>
      <c r="BK116">
        <v>6131</v>
      </c>
      <c r="BL116">
        <v>409298.02</v>
      </c>
      <c r="BM116">
        <v>216499.08</v>
      </c>
      <c r="BN116">
        <v>38589.120000000003</v>
      </c>
      <c r="BO116">
        <v>90185</v>
      </c>
      <c r="BP116">
        <v>35498.120000000003</v>
      </c>
      <c r="BQ116">
        <v>42931</v>
      </c>
      <c r="BR116">
        <v>28398.5</v>
      </c>
      <c r="BS116">
        <v>39421.72</v>
      </c>
    </row>
    <row r="117" spans="1:71" ht="23.25">
      <c r="A117" s="198">
        <v>1</v>
      </c>
      <c r="B117" s="199" t="s">
        <v>903</v>
      </c>
      <c r="C117" s="199" t="s">
        <v>57</v>
      </c>
      <c r="D117" s="199" t="s">
        <v>2088</v>
      </c>
      <c r="E117" s="199" t="s">
        <v>2088</v>
      </c>
      <c r="F117" s="199" t="s">
        <v>2088</v>
      </c>
      <c r="G117" s="199" t="s">
        <v>2094</v>
      </c>
      <c r="H117" s="199"/>
      <c r="I117" s="199" t="s">
        <v>2089</v>
      </c>
      <c r="J117" s="199" t="s">
        <v>952</v>
      </c>
      <c r="K117" s="199" t="s">
        <v>1121</v>
      </c>
      <c r="L117" s="199"/>
      <c r="M117" s="200" t="s">
        <v>1087</v>
      </c>
      <c r="N117" s="304">
        <v>4.9000000000000004</v>
      </c>
      <c r="O117" s="201">
        <v>1105010105.1140001</v>
      </c>
      <c r="P117" s="202" t="s">
        <v>193</v>
      </c>
      <c r="Q117" s="108">
        <f t="shared" si="1"/>
        <v>162014</v>
      </c>
      <c r="R117">
        <v>700458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162014</v>
      </c>
      <c r="AE117">
        <v>0</v>
      </c>
      <c r="AG117">
        <v>0</v>
      </c>
      <c r="AH117">
        <v>0</v>
      </c>
      <c r="AI117">
        <v>0</v>
      </c>
      <c r="AJ117">
        <v>0</v>
      </c>
      <c r="AL117">
        <v>0</v>
      </c>
      <c r="AN117">
        <v>0</v>
      </c>
      <c r="AO117">
        <v>45703.82</v>
      </c>
      <c r="AP117">
        <v>0</v>
      </c>
      <c r="AQ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Z117">
        <v>0</v>
      </c>
      <c r="BA117">
        <v>0</v>
      </c>
      <c r="BC117">
        <v>0</v>
      </c>
      <c r="BD117">
        <v>0</v>
      </c>
      <c r="BE117">
        <v>0</v>
      </c>
      <c r="BG117">
        <v>36052.07</v>
      </c>
      <c r="BH117">
        <v>0</v>
      </c>
      <c r="BI117">
        <v>0</v>
      </c>
      <c r="BJ117">
        <v>0</v>
      </c>
      <c r="BL117">
        <v>28775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145</v>
      </c>
    </row>
    <row r="118" spans="1:71" ht="23.25">
      <c r="A118" s="198">
        <v>1</v>
      </c>
      <c r="B118" s="199" t="s">
        <v>903</v>
      </c>
      <c r="C118" s="199" t="s">
        <v>57</v>
      </c>
      <c r="D118" s="199" t="s">
        <v>2088</v>
      </c>
      <c r="E118" s="199" t="s">
        <v>2088</v>
      </c>
      <c r="F118" s="199" t="s">
        <v>2088</v>
      </c>
      <c r="G118" s="199"/>
      <c r="H118" s="199"/>
      <c r="I118" s="199" t="s">
        <v>2089</v>
      </c>
      <c r="J118" s="199" t="s">
        <v>952</v>
      </c>
      <c r="K118" s="199" t="s">
        <v>1123</v>
      </c>
      <c r="L118" s="199"/>
      <c r="M118" s="200" t="s">
        <v>1087</v>
      </c>
      <c r="N118" s="304">
        <v>4.9000000000000004</v>
      </c>
      <c r="O118" s="201">
        <v>1105010105.115</v>
      </c>
      <c r="P118" s="202" t="s">
        <v>194</v>
      </c>
      <c r="Q118" s="108">
        <f t="shared" si="1"/>
        <v>0</v>
      </c>
      <c r="R118">
        <v>0</v>
      </c>
      <c r="U118">
        <v>0</v>
      </c>
      <c r="W118">
        <v>0</v>
      </c>
      <c r="X118">
        <v>0</v>
      </c>
      <c r="Y118">
        <v>0</v>
      </c>
      <c r="AB118">
        <v>0</v>
      </c>
      <c r="AD118">
        <v>0</v>
      </c>
      <c r="AG118">
        <v>0</v>
      </c>
      <c r="AI118">
        <v>0</v>
      </c>
      <c r="AL118">
        <v>144485</v>
      </c>
      <c r="AM118">
        <v>0</v>
      </c>
      <c r="AN118">
        <v>1400</v>
      </c>
      <c r="AO118">
        <v>100</v>
      </c>
      <c r="AP118">
        <v>0</v>
      </c>
      <c r="AQ118">
        <v>6030</v>
      </c>
      <c r="AR118">
        <v>172657.67</v>
      </c>
      <c r="AS118">
        <v>80541</v>
      </c>
      <c r="AV118">
        <v>87283.47</v>
      </c>
      <c r="AW118">
        <v>0</v>
      </c>
      <c r="AY118">
        <v>14820</v>
      </c>
      <c r="BD118">
        <v>0</v>
      </c>
      <c r="BG118">
        <v>0</v>
      </c>
      <c r="BI118">
        <v>0</v>
      </c>
      <c r="BJ118">
        <v>0</v>
      </c>
      <c r="BK118">
        <v>0</v>
      </c>
      <c r="BM118">
        <v>0</v>
      </c>
      <c r="BO118">
        <v>0</v>
      </c>
      <c r="BP118">
        <v>0</v>
      </c>
      <c r="BR118">
        <v>0</v>
      </c>
    </row>
    <row r="119" spans="1:71" ht="23.25">
      <c r="A119" s="198">
        <v>1</v>
      </c>
      <c r="B119" s="199" t="s">
        <v>903</v>
      </c>
      <c r="C119" s="199" t="s">
        <v>57</v>
      </c>
      <c r="D119" s="199" t="s">
        <v>2095</v>
      </c>
      <c r="E119" s="199" t="s">
        <v>2095</v>
      </c>
      <c r="F119" s="199" t="s">
        <v>2095</v>
      </c>
      <c r="G119" s="199"/>
      <c r="H119" s="199"/>
      <c r="I119" s="199" t="s">
        <v>2095</v>
      </c>
      <c r="J119" s="199" t="s">
        <v>952</v>
      </c>
      <c r="K119" s="199"/>
      <c r="L119" s="199"/>
      <c r="M119" s="200" t="s">
        <v>1125</v>
      </c>
      <c r="N119" s="304">
        <v>5.2</v>
      </c>
      <c r="O119" s="201">
        <v>1106010103.1029999</v>
      </c>
      <c r="P119" s="202" t="s">
        <v>195</v>
      </c>
      <c r="Q119" s="108">
        <f t="shared" si="1"/>
        <v>0</v>
      </c>
      <c r="S119">
        <v>19.8</v>
      </c>
      <c r="AA119">
        <v>0</v>
      </c>
      <c r="AF119">
        <v>1500</v>
      </c>
      <c r="AO119">
        <v>40.799999999999997</v>
      </c>
      <c r="AW119">
        <v>0</v>
      </c>
      <c r="AZ119">
        <v>0</v>
      </c>
      <c r="BC119">
        <v>46677.35</v>
      </c>
      <c r="BD119">
        <v>20011.75</v>
      </c>
    </row>
    <row r="120" spans="1:71" ht="23.25">
      <c r="A120" s="198">
        <v>1</v>
      </c>
      <c r="B120" s="199" t="s">
        <v>903</v>
      </c>
      <c r="C120" s="199" t="s">
        <v>57</v>
      </c>
      <c r="D120" s="199" t="s">
        <v>2095</v>
      </c>
      <c r="E120" s="199" t="s">
        <v>2095</v>
      </c>
      <c r="F120" s="199" t="s">
        <v>2095</v>
      </c>
      <c r="G120" s="199"/>
      <c r="H120" s="199"/>
      <c r="I120" s="199" t="s">
        <v>2095</v>
      </c>
      <c r="J120" s="199" t="s">
        <v>952</v>
      </c>
      <c r="K120" s="199"/>
      <c r="L120" s="199"/>
      <c r="M120" s="200" t="s">
        <v>1125</v>
      </c>
      <c r="N120" s="304">
        <v>5.2</v>
      </c>
      <c r="O120" s="201">
        <v>1106010103.201</v>
      </c>
      <c r="P120" s="202" t="s">
        <v>196</v>
      </c>
      <c r="Q120" s="108">
        <f t="shared" si="1"/>
        <v>0</v>
      </c>
      <c r="AT120">
        <v>310000</v>
      </c>
      <c r="BG120">
        <v>727500</v>
      </c>
    </row>
    <row r="121" spans="1:71" ht="23.25">
      <c r="A121" s="198">
        <v>1</v>
      </c>
      <c r="B121" s="199" t="s">
        <v>903</v>
      </c>
      <c r="C121" s="199" t="s">
        <v>57</v>
      </c>
      <c r="D121" s="199" t="s">
        <v>2095</v>
      </c>
      <c r="E121" s="199" t="s">
        <v>2095</v>
      </c>
      <c r="F121" s="199" t="s">
        <v>2095</v>
      </c>
      <c r="G121" s="199"/>
      <c r="H121" s="199"/>
      <c r="I121" s="199" t="s">
        <v>2095</v>
      </c>
      <c r="J121" s="199" t="s">
        <v>952</v>
      </c>
      <c r="K121" s="199"/>
      <c r="L121" s="199"/>
      <c r="M121" s="200" t="s">
        <v>1125</v>
      </c>
      <c r="N121" s="304">
        <v>5.2</v>
      </c>
      <c r="O121" s="201">
        <v>1106010112.1010001</v>
      </c>
      <c r="P121" s="202" t="s">
        <v>197</v>
      </c>
      <c r="Q121" s="108">
        <f t="shared" si="1"/>
        <v>0</v>
      </c>
      <c r="AP121">
        <v>0</v>
      </c>
      <c r="BF121">
        <v>13445.32</v>
      </c>
    </row>
    <row r="122" spans="1:71" ht="23.25">
      <c r="A122" s="198">
        <v>1</v>
      </c>
      <c r="B122" s="199" t="s">
        <v>903</v>
      </c>
      <c r="C122" s="199" t="s">
        <v>57</v>
      </c>
      <c r="D122" s="199" t="s">
        <v>2095</v>
      </c>
      <c r="E122" s="199" t="s">
        <v>2095</v>
      </c>
      <c r="F122" s="199" t="s">
        <v>2095</v>
      </c>
      <c r="G122" s="199"/>
      <c r="H122" s="199"/>
      <c r="I122" s="199" t="s">
        <v>2095</v>
      </c>
      <c r="J122" s="199" t="s">
        <v>952</v>
      </c>
      <c r="K122" s="199"/>
      <c r="L122" s="199"/>
      <c r="M122" s="200" t="s">
        <v>1125</v>
      </c>
      <c r="N122" s="304">
        <v>5.2</v>
      </c>
      <c r="O122" s="201">
        <v>1106010199.1010001</v>
      </c>
      <c r="P122" s="202" t="s">
        <v>198</v>
      </c>
      <c r="Q122" s="108">
        <f t="shared" si="1"/>
        <v>0</v>
      </c>
      <c r="S122">
        <v>767233</v>
      </c>
      <c r="W122">
        <v>0</v>
      </c>
      <c r="X122">
        <v>0</v>
      </c>
      <c r="AB122">
        <v>0</v>
      </c>
    </row>
    <row r="123" spans="1:71" ht="23.25">
      <c r="A123" s="198">
        <v>1</v>
      </c>
      <c r="B123" s="199" t="s">
        <v>903</v>
      </c>
      <c r="C123" s="199" t="s">
        <v>905</v>
      </c>
      <c r="D123" s="199" t="s">
        <v>2096</v>
      </c>
      <c r="E123" s="199" t="s">
        <v>2096</v>
      </c>
      <c r="F123" s="199" t="s">
        <v>2096</v>
      </c>
      <c r="G123" s="199"/>
      <c r="H123" s="199"/>
      <c r="I123" s="199" t="s">
        <v>2096</v>
      </c>
      <c r="J123" s="199" t="s">
        <v>952</v>
      </c>
      <c r="K123" s="199"/>
      <c r="L123" s="199"/>
      <c r="M123" s="200" t="s">
        <v>1130</v>
      </c>
      <c r="N123" s="304">
        <v>6</v>
      </c>
      <c r="O123" s="201">
        <v>1201050198.1010001</v>
      </c>
      <c r="P123" s="202" t="s">
        <v>200</v>
      </c>
      <c r="Q123" s="108">
        <f t="shared" si="1"/>
        <v>0</v>
      </c>
    </row>
    <row r="124" spans="1:71" ht="23.25">
      <c r="A124" s="198">
        <v>1</v>
      </c>
      <c r="B124" s="199" t="s">
        <v>903</v>
      </c>
      <c r="C124" s="199" t="s">
        <v>905</v>
      </c>
      <c r="D124" s="199" t="s">
        <v>2097</v>
      </c>
      <c r="E124" s="199" t="s">
        <v>2098</v>
      </c>
      <c r="F124" s="199" t="s">
        <v>2098</v>
      </c>
      <c r="G124" s="199"/>
      <c r="H124" s="199"/>
      <c r="I124" s="199" t="s">
        <v>2098</v>
      </c>
      <c r="J124" s="199" t="s">
        <v>952</v>
      </c>
      <c r="K124" s="199"/>
      <c r="L124" s="199" t="s">
        <v>944</v>
      </c>
      <c r="M124" s="200" t="s">
        <v>1130</v>
      </c>
      <c r="N124" s="304">
        <v>6</v>
      </c>
      <c r="O124" s="201">
        <v>1203010101.1010001</v>
      </c>
      <c r="P124" s="202" t="s">
        <v>201</v>
      </c>
      <c r="Q124" s="108">
        <f t="shared" si="1"/>
        <v>0</v>
      </c>
    </row>
    <row r="125" spans="1:71" ht="23.25">
      <c r="A125" s="198">
        <v>1</v>
      </c>
      <c r="B125" s="199" t="s">
        <v>903</v>
      </c>
      <c r="C125" s="199" t="s">
        <v>905</v>
      </c>
      <c r="D125" s="199" t="s">
        <v>2099</v>
      </c>
      <c r="E125" s="199" t="s">
        <v>2100</v>
      </c>
      <c r="F125" s="199" t="s">
        <v>2100</v>
      </c>
      <c r="G125" s="199"/>
      <c r="H125" s="199"/>
      <c r="I125" s="199" t="s">
        <v>2100</v>
      </c>
      <c r="J125" s="199" t="s">
        <v>952</v>
      </c>
      <c r="K125" s="199"/>
      <c r="L125" s="199"/>
      <c r="M125" s="200" t="s">
        <v>1133</v>
      </c>
      <c r="N125" s="304">
        <v>6</v>
      </c>
      <c r="O125" s="201">
        <v>1204010102.1010001</v>
      </c>
      <c r="P125" s="202" t="s">
        <v>202</v>
      </c>
      <c r="Q125" s="108">
        <f t="shared" si="1"/>
        <v>0</v>
      </c>
      <c r="BI125">
        <v>725045</v>
      </c>
    </row>
    <row r="126" spans="1:71" ht="23.25">
      <c r="A126" s="198">
        <v>1</v>
      </c>
      <c r="B126" s="199" t="s">
        <v>903</v>
      </c>
      <c r="C126" s="199" t="s">
        <v>905</v>
      </c>
      <c r="D126" s="199" t="s">
        <v>2101</v>
      </c>
      <c r="E126" s="199" t="s">
        <v>203</v>
      </c>
      <c r="F126" s="199" t="s">
        <v>203</v>
      </c>
      <c r="G126" s="199"/>
      <c r="H126" s="199"/>
      <c r="I126" s="199" t="s">
        <v>203</v>
      </c>
      <c r="J126" s="199" t="s">
        <v>952</v>
      </c>
      <c r="K126" s="199"/>
      <c r="L126" s="199"/>
      <c r="M126" s="200" t="s">
        <v>1135</v>
      </c>
      <c r="N126" s="304">
        <v>6</v>
      </c>
      <c r="O126" s="201">
        <v>1205010101.1010001</v>
      </c>
      <c r="P126" s="202" t="s">
        <v>203</v>
      </c>
      <c r="Q126" s="108">
        <f t="shared" si="1"/>
        <v>56386465.719999999</v>
      </c>
      <c r="R126">
        <v>202394154</v>
      </c>
      <c r="S126">
        <v>8477490</v>
      </c>
      <c r="T126">
        <v>7395444</v>
      </c>
      <c r="U126">
        <v>5751250</v>
      </c>
      <c r="V126">
        <v>36319848</v>
      </c>
      <c r="W126">
        <v>13506440</v>
      </c>
      <c r="X126">
        <v>42874884</v>
      </c>
      <c r="Y126">
        <v>8375620</v>
      </c>
      <c r="Z126">
        <v>7656780</v>
      </c>
      <c r="AA126">
        <v>7751456</v>
      </c>
      <c r="AB126">
        <v>14405100</v>
      </c>
      <c r="AD126">
        <v>56386465.719999999</v>
      </c>
      <c r="AE126">
        <v>13722895</v>
      </c>
      <c r="AF126">
        <v>20293200</v>
      </c>
      <c r="AG126">
        <v>12766875</v>
      </c>
      <c r="AH126">
        <v>17876219</v>
      </c>
      <c r="AI126">
        <v>13932115</v>
      </c>
      <c r="AJ126">
        <v>8909995.8100000005</v>
      </c>
      <c r="AK126">
        <v>16758000</v>
      </c>
      <c r="AL126">
        <v>177368914</v>
      </c>
      <c r="AM126">
        <v>9177000</v>
      </c>
      <c r="AN126">
        <v>11313937</v>
      </c>
      <c r="AO126">
        <v>8863600</v>
      </c>
      <c r="AQ126">
        <v>7329000</v>
      </c>
      <c r="AR126">
        <v>8900168</v>
      </c>
      <c r="AS126">
        <v>10340000</v>
      </c>
      <c r="AT126">
        <v>21523750</v>
      </c>
      <c r="AU126">
        <v>14688435</v>
      </c>
      <c r="AV126">
        <v>12647966</v>
      </c>
      <c r="AW126">
        <v>9628990.5</v>
      </c>
      <c r="AX126">
        <v>10618690.49</v>
      </c>
      <c r="AY126">
        <v>1027364</v>
      </c>
      <c r="AZ126">
        <v>124290634</v>
      </c>
      <c r="BA126">
        <v>16330000</v>
      </c>
      <c r="BB126">
        <v>17313770</v>
      </c>
      <c r="BC126">
        <v>9085000</v>
      </c>
      <c r="BD126">
        <v>15073618</v>
      </c>
      <c r="BE126">
        <v>24745467</v>
      </c>
      <c r="BF126">
        <v>13212320</v>
      </c>
      <c r="BG126">
        <v>19601183.719999999</v>
      </c>
      <c r="BH126">
        <v>4466146</v>
      </c>
      <c r="BI126">
        <v>10148100</v>
      </c>
      <c r="BJ126">
        <v>10032868</v>
      </c>
      <c r="BK126">
        <v>10222844</v>
      </c>
      <c r="BL126">
        <v>44100537</v>
      </c>
      <c r="BM126">
        <v>5458231</v>
      </c>
      <c r="BN126">
        <v>14313200</v>
      </c>
      <c r="BO126">
        <v>32589800</v>
      </c>
      <c r="BP126">
        <v>3887000</v>
      </c>
      <c r="BQ126">
        <v>10790000</v>
      </c>
      <c r="BR126">
        <v>16444500</v>
      </c>
      <c r="BS126">
        <v>20311140</v>
      </c>
    </row>
    <row r="127" spans="1:71" ht="23.25">
      <c r="A127" s="198">
        <v>1</v>
      </c>
      <c r="B127" s="199" t="s">
        <v>903</v>
      </c>
      <c r="C127" s="199" t="s">
        <v>905</v>
      </c>
      <c r="D127" s="199" t="s">
        <v>2101</v>
      </c>
      <c r="E127" s="199" t="s">
        <v>203</v>
      </c>
      <c r="F127" s="199" t="s">
        <v>203</v>
      </c>
      <c r="G127" s="199"/>
      <c r="H127" s="199"/>
      <c r="I127" s="199" t="s">
        <v>203</v>
      </c>
      <c r="J127" s="199" t="s">
        <v>952</v>
      </c>
      <c r="K127" s="199"/>
      <c r="L127" s="199"/>
      <c r="M127" s="200" t="s">
        <v>1135</v>
      </c>
      <c r="N127" s="304">
        <v>6</v>
      </c>
      <c r="O127" s="201">
        <v>1205010102.1010001</v>
      </c>
      <c r="P127" s="202" t="s">
        <v>204</v>
      </c>
      <c r="Q127" s="108">
        <f t="shared" si="1"/>
        <v>0</v>
      </c>
    </row>
    <row r="128" spans="1:71" ht="23.25">
      <c r="A128" s="198">
        <v>1</v>
      </c>
      <c r="B128" s="199" t="s">
        <v>903</v>
      </c>
      <c r="C128" s="199" t="s">
        <v>905</v>
      </c>
      <c r="D128" s="199" t="s">
        <v>2101</v>
      </c>
      <c r="E128" s="199" t="s">
        <v>203</v>
      </c>
      <c r="F128" s="199" t="s">
        <v>203</v>
      </c>
      <c r="G128" s="199"/>
      <c r="H128" s="199"/>
      <c r="I128" s="199" t="s">
        <v>203</v>
      </c>
      <c r="J128" s="199" t="s">
        <v>1073</v>
      </c>
      <c r="K128" s="199"/>
      <c r="L128" s="199"/>
      <c r="M128" s="200" t="s">
        <v>1135</v>
      </c>
      <c r="N128" s="304">
        <v>6</v>
      </c>
      <c r="O128" s="201">
        <v>1205010103.1010001</v>
      </c>
      <c r="P128" s="202" t="s">
        <v>205</v>
      </c>
      <c r="Q128" s="108">
        <f t="shared" si="1"/>
        <v>-3841301.91</v>
      </c>
      <c r="R128">
        <v>-190323417.71000001</v>
      </c>
      <c r="S128">
        <v>-8233644.6699999999</v>
      </c>
      <c r="T128">
        <v>-7243144.2699999996</v>
      </c>
      <c r="U128">
        <v>-5061099.62</v>
      </c>
      <c r="V128">
        <v>-28160499.300000001</v>
      </c>
      <c r="W128">
        <v>-11580156.34</v>
      </c>
      <c r="X128">
        <v>-35623060.700000003</v>
      </c>
      <c r="Y128">
        <v>-7971708.5499999998</v>
      </c>
      <c r="Z128">
        <v>-5610885.2000000002</v>
      </c>
      <c r="AA128">
        <v>-5966592.3300000001</v>
      </c>
      <c r="AB128">
        <v>-7905030.3200000003</v>
      </c>
      <c r="AD128">
        <v>-3841301.91</v>
      </c>
      <c r="AE128">
        <v>-8231784.1799999997</v>
      </c>
      <c r="AF128">
        <v>-3580616.38</v>
      </c>
      <c r="AG128">
        <v>-6878662.5700000003</v>
      </c>
      <c r="AH128">
        <v>-11727330.699999999</v>
      </c>
      <c r="AI128">
        <v>-8521909.7599999998</v>
      </c>
      <c r="AJ128">
        <v>-1222500.1100000001</v>
      </c>
      <c r="AK128">
        <v>-2257741</v>
      </c>
      <c r="AL128">
        <v>-89481333.349999994</v>
      </c>
      <c r="AM128">
        <v>-8813701.8699999992</v>
      </c>
      <c r="AN128">
        <v>-9204237.7200000007</v>
      </c>
      <c r="AO128">
        <v>-8190789</v>
      </c>
      <c r="AQ128">
        <v>-6851185</v>
      </c>
      <c r="AR128">
        <v>-2571788.3199999998</v>
      </c>
      <c r="AS128">
        <v>-9125036.6699999999</v>
      </c>
      <c r="AT128">
        <v>-12162025.83</v>
      </c>
      <c r="AU128">
        <v>-6936667.4199999999</v>
      </c>
      <c r="AV128">
        <v>-6826989.2400000002</v>
      </c>
      <c r="AW128">
        <v>-7919320.1200000001</v>
      </c>
      <c r="AX128">
        <v>-9546580.8200000003</v>
      </c>
      <c r="AY128">
        <v>-212321.89</v>
      </c>
      <c r="AZ128">
        <v>-88117926.790000007</v>
      </c>
      <c r="BA128">
        <v>-9608882.6300000008</v>
      </c>
      <c r="BB128">
        <v>-8361786</v>
      </c>
      <c r="BC128">
        <v>-1332466.6100000001</v>
      </c>
      <c r="BD128">
        <v>-6529882.7800000003</v>
      </c>
      <c r="BE128">
        <v>-11193035.5</v>
      </c>
      <c r="BF128">
        <v>-5217518.74</v>
      </c>
      <c r="BG128">
        <v>-18398668.949999999</v>
      </c>
      <c r="BH128">
        <v>-3215625.12</v>
      </c>
      <c r="BI128">
        <v>-1008569.07</v>
      </c>
      <c r="BJ128">
        <v>-886215.31</v>
      </c>
      <c r="BK128">
        <v>-911578.91</v>
      </c>
      <c r="BL128">
        <v>-20459582</v>
      </c>
      <c r="BM128">
        <v>-5357297.21</v>
      </c>
      <c r="BN128">
        <v>-4732666.67</v>
      </c>
      <c r="BO128">
        <v>-18235728.440000001</v>
      </c>
      <c r="BP128">
        <v>-3797355</v>
      </c>
      <c r="BQ128">
        <v>-539500.05000000005</v>
      </c>
      <c r="BR128">
        <v>-2149228</v>
      </c>
      <c r="BS128">
        <v>-13089509.67</v>
      </c>
    </row>
    <row r="129" spans="1:71" ht="23.25">
      <c r="A129" s="198">
        <v>1</v>
      </c>
      <c r="B129" s="199" t="s">
        <v>903</v>
      </c>
      <c r="C129" s="199" t="s">
        <v>905</v>
      </c>
      <c r="D129" s="199" t="s">
        <v>2101</v>
      </c>
      <c r="E129" s="199" t="s">
        <v>206</v>
      </c>
      <c r="F129" s="199" t="s">
        <v>206</v>
      </c>
      <c r="G129" s="199"/>
      <c r="H129" s="199"/>
      <c r="I129" s="199" t="s">
        <v>206</v>
      </c>
      <c r="J129" s="199" t="s">
        <v>952</v>
      </c>
      <c r="K129" s="199"/>
      <c r="L129" s="199"/>
      <c r="M129" s="200" t="s">
        <v>1135</v>
      </c>
      <c r="N129" s="304">
        <v>6</v>
      </c>
      <c r="O129" s="201">
        <v>1205020101.1010001</v>
      </c>
      <c r="P129" s="202" t="s">
        <v>206</v>
      </c>
      <c r="Q129" s="108">
        <f t="shared" si="1"/>
        <v>397358946.64999998</v>
      </c>
      <c r="S129">
        <v>5458150</v>
      </c>
      <c r="T129">
        <v>30219947.5</v>
      </c>
      <c r="U129">
        <v>5005470</v>
      </c>
      <c r="V129">
        <v>103692642</v>
      </c>
      <c r="W129">
        <v>21290050</v>
      </c>
      <c r="X129">
        <v>46446177</v>
      </c>
      <c r="Y129">
        <v>14522190</v>
      </c>
      <c r="Z129">
        <v>12851800</v>
      </c>
      <c r="AA129">
        <v>14604689</v>
      </c>
      <c r="AB129">
        <v>29378000</v>
      </c>
      <c r="AD129">
        <v>397358946.64999998</v>
      </c>
      <c r="AH129">
        <v>14406731.960000001</v>
      </c>
      <c r="AI129">
        <v>15589547</v>
      </c>
      <c r="AJ129">
        <v>22575488</v>
      </c>
      <c r="AK129">
        <v>12182777</v>
      </c>
      <c r="AL129">
        <v>392826187</v>
      </c>
      <c r="AM129">
        <v>18969115</v>
      </c>
      <c r="AO129">
        <v>19600270</v>
      </c>
      <c r="AT129">
        <v>30819700</v>
      </c>
      <c r="AV129">
        <v>6449005</v>
      </c>
      <c r="AY129">
        <v>11640000</v>
      </c>
      <c r="AZ129">
        <v>65997549</v>
      </c>
      <c r="BA129">
        <v>27994632.5</v>
      </c>
      <c r="BB129">
        <v>17108829.41</v>
      </c>
      <c r="BC129">
        <v>175025506.19999999</v>
      </c>
      <c r="BD129">
        <v>44353659.090000004</v>
      </c>
      <c r="BE129">
        <v>56831400</v>
      </c>
      <c r="BF129">
        <v>24962850</v>
      </c>
      <c r="BG129">
        <v>79292755.040000007</v>
      </c>
      <c r="BH129">
        <v>22320325</v>
      </c>
      <c r="BI129">
        <v>11620000</v>
      </c>
      <c r="BJ129">
        <v>11620000</v>
      </c>
      <c r="BK129">
        <v>11619000</v>
      </c>
      <c r="BL129">
        <v>215425793.59999999</v>
      </c>
      <c r="BM129">
        <v>18680945</v>
      </c>
      <c r="BN129">
        <v>10890000</v>
      </c>
      <c r="BO129">
        <v>35100000</v>
      </c>
      <c r="BP129">
        <v>18818000</v>
      </c>
      <c r="BQ129">
        <v>24656000</v>
      </c>
      <c r="BR129">
        <v>50847845</v>
      </c>
      <c r="BS129">
        <v>30091000</v>
      </c>
    </row>
    <row r="130" spans="1:71" ht="23.25">
      <c r="A130" s="198">
        <v>1</v>
      </c>
      <c r="B130" s="199" t="s">
        <v>903</v>
      </c>
      <c r="C130" s="199" t="s">
        <v>905</v>
      </c>
      <c r="D130" s="199" t="s">
        <v>2101</v>
      </c>
      <c r="E130" s="199" t="s">
        <v>206</v>
      </c>
      <c r="F130" s="199" t="s">
        <v>206</v>
      </c>
      <c r="G130" s="199"/>
      <c r="H130" s="199"/>
      <c r="I130" s="199" t="s">
        <v>206</v>
      </c>
      <c r="J130" s="199" t="s">
        <v>952</v>
      </c>
      <c r="K130" s="199"/>
      <c r="L130" s="199"/>
      <c r="M130" s="200" t="s">
        <v>1135</v>
      </c>
      <c r="N130" s="304">
        <v>6</v>
      </c>
      <c r="O130" s="201">
        <v>1205020102.1010001</v>
      </c>
      <c r="P130" s="202" t="s">
        <v>207</v>
      </c>
      <c r="Q130" s="108">
        <f t="shared" si="1"/>
        <v>0</v>
      </c>
    </row>
    <row r="131" spans="1:71" ht="23.25">
      <c r="A131" s="198">
        <v>1</v>
      </c>
      <c r="B131" s="199" t="s">
        <v>903</v>
      </c>
      <c r="C131" s="199" t="s">
        <v>905</v>
      </c>
      <c r="D131" s="199" t="s">
        <v>2101</v>
      </c>
      <c r="E131" s="199" t="s">
        <v>206</v>
      </c>
      <c r="F131" s="199" t="s">
        <v>206</v>
      </c>
      <c r="G131" s="199"/>
      <c r="H131" s="199"/>
      <c r="I131" s="199" t="s">
        <v>206</v>
      </c>
      <c r="J131" s="199" t="s">
        <v>1073</v>
      </c>
      <c r="K131" s="199"/>
      <c r="L131" s="199"/>
      <c r="M131" s="200" t="s">
        <v>1135</v>
      </c>
      <c r="N131" s="304">
        <v>6</v>
      </c>
      <c r="O131" s="201">
        <v>1205020103.1010001</v>
      </c>
      <c r="P131" s="202" t="s">
        <v>208</v>
      </c>
      <c r="Q131" s="108">
        <f t="shared" si="1"/>
        <v>-44145631.020000003</v>
      </c>
      <c r="S131">
        <v>-5427554.6699999999</v>
      </c>
      <c r="T131">
        <v>-28285129.420000002</v>
      </c>
      <c r="U131">
        <v>-4327415.9000000004</v>
      </c>
      <c r="V131">
        <v>-40066939.049999997</v>
      </c>
      <c r="W131">
        <v>-20668049.34</v>
      </c>
      <c r="X131">
        <v>-4822327.95</v>
      </c>
      <c r="Y131">
        <v>-14522187</v>
      </c>
      <c r="Z131">
        <v>-9035111</v>
      </c>
      <c r="AA131">
        <v>-11798527.25</v>
      </c>
      <c r="AB131">
        <v>-14066313.33</v>
      </c>
      <c r="AD131">
        <v>-44145631.020000003</v>
      </c>
      <c r="AH131">
        <v>-2915218.8</v>
      </c>
      <c r="AI131">
        <v>-13656272.109999999</v>
      </c>
      <c r="AJ131">
        <v>-4887532.3899999997</v>
      </c>
      <c r="AK131">
        <v>-2822399</v>
      </c>
      <c r="AL131">
        <v>-277830744</v>
      </c>
      <c r="AM131">
        <v>-18396452.390000001</v>
      </c>
      <c r="AO131">
        <v>-18555416.23</v>
      </c>
      <c r="AT131">
        <v>-4417490.33</v>
      </c>
      <c r="AV131">
        <v>-1956198.18</v>
      </c>
      <c r="AY131">
        <v>-3104000</v>
      </c>
      <c r="AZ131">
        <v>-37610209.909999996</v>
      </c>
      <c r="BA131">
        <v>-21826217.210000001</v>
      </c>
      <c r="BB131">
        <v>-17070451.210000001</v>
      </c>
      <c r="BC131">
        <v>-66928586.350000001</v>
      </c>
      <c r="BD131">
        <v>-27934682.190000001</v>
      </c>
      <c r="BE131">
        <v>-19293557.050000001</v>
      </c>
      <c r="BF131">
        <v>-16368332.710000001</v>
      </c>
      <c r="BG131">
        <v>-61173450.43</v>
      </c>
      <c r="BH131">
        <v>-11647228.140000001</v>
      </c>
      <c r="BI131">
        <v>-3137399.73</v>
      </c>
      <c r="BJ131">
        <v>-3153704.31</v>
      </c>
      <c r="BK131">
        <v>-2865893.21</v>
      </c>
      <c r="BL131">
        <v>-166987935.18000001</v>
      </c>
      <c r="BM131">
        <v>-18463933</v>
      </c>
      <c r="BN131">
        <v>-726000</v>
      </c>
      <c r="BO131">
        <v>-3510000</v>
      </c>
      <c r="BP131">
        <v>-8077724.6699999999</v>
      </c>
      <c r="BQ131">
        <v>-1232800.05</v>
      </c>
      <c r="BR131">
        <v>-25123910.5</v>
      </c>
      <c r="BS131">
        <v>-18856459</v>
      </c>
    </row>
    <row r="132" spans="1:71" ht="23.25">
      <c r="A132" s="198">
        <v>1</v>
      </c>
      <c r="B132" s="199" t="s">
        <v>903</v>
      </c>
      <c r="C132" s="199" t="s">
        <v>905</v>
      </c>
      <c r="D132" s="199" t="s">
        <v>2101</v>
      </c>
      <c r="E132" s="199" t="s">
        <v>209</v>
      </c>
      <c r="F132" s="199" t="s">
        <v>209</v>
      </c>
      <c r="G132" s="199"/>
      <c r="H132" s="199"/>
      <c r="I132" s="199" t="s">
        <v>209</v>
      </c>
      <c r="J132" s="199" t="s">
        <v>952</v>
      </c>
      <c r="K132" s="199"/>
      <c r="L132" s="199"/>
      <c r="M132" s="200" t="s">
        <v>1135</v>
      </c>
      <c r="N132" s="304">
        <v>6</v>
      </c>
      <c r="O132" s="201">
        <v>1205030101.1010001</v>
      </c>
      <c r="P132" s="202" t="s">
        <v>209</v>
      </c>
      <c r="Q132" s="108">
        <f t="shared" si="1"/>
        <v>0</v>
      </c>
      <c r="R132">
        <v>2678000</v>
      </c>
      <c r="S132">
        <v>777100</v>
      </c>
      <c r="T132">
        <v>3159388</v>
      </c>
      <c r="U132">
        <v>1955000</v>
      </c>
      <c r="V132">
        <v>0</v>
      </c>
      <c r="W132">
        <v>3289990</v>
      </c>
      <c r="X132">
        <v>199000</v>
      </c>
      <c r="Y132">
        <v>2421184</v>
      </c>
      <c r="AA132">
        <v>1057345</v>
      </c>
      <c r="AB132">
        <v>2129000</v>
      </c>
      <c r="AE132">
        <v>16763684</v>
      </c>
      <c r="AG132">
        <v>31756915</v>
      </c>
      <c r="AH132">
        <v>32733745.359999999</v>
      </c>
      <c r="AI132">
        <v>11254852</v>
      </c>
      <c r="AK132">
        <v>230000</v>
      </c>
      <c r="AL132">
        <v>337539800</v>
      </c>
      <c r="AN132">
        <v>87352101.599999994</v>
      </c>
      <c r="AO132">
        <v>5326245.54</v>
      </c>
      <c r="AQ132">
        <v>35686516</v>
      </c>
      <c r="AR132">
        <v>122279656.83</v>
      </c>
      <c r="AS132">
        <v>10847000</v>
      </c>
      <c r="AT132">
        <v>29736882</v>
      </c>
      <c r="AU132">
        <v>29415625</v>
      </c>
      <c r="AV132">
        <v>70174662.150000006</v>
      </c>
      <c r="AW132">
        <v>3643170.12</v>
      </c>
      <c r="AX132">
        <v>18144733.949999999</v>
      </c>
      <c r="AY132">
        <v>1838112</v>
      </c>
      <c r="AZ132">
        <v>422681045</v>
      </c>
      <c r="BA132">
        <v>3108000</v>
      </c>
      <c r="BE132">
        <v>4316700</v>
      </c>
      <c r="BF132">
        <v>4171068</v>
      </c>
      <c r="BH132">
        <v>893498</v>
      </c>
      <c r="BI132">
        <v>1320000</v>
      </c>
      <c r="BJ132">
        <v>2123000</v>
      </c>
      <c r="BK132">
        <v>2128000</v>
      </c>
      <c r="BL132">
        <v>13333600</v>
      </c>
      <c r="BM132">
        <v>4057400</v>
      </c>
      <c r="BP132">
        <v>725000</v>
      </c>
      <c r="BS132">
        <v>4373850</v>
      </c>
    </row>
    <row r="133" spans="1:71" ht="23.25">
      <c r="A133" s="198">
        <v>1</v>
      </c>
      <c r="B133" s="199" t="s">
        <v>903</v>
      </c>
      <c r="C133" s="199" t="s">
        <v>905</v>
      </c>
      <c r="D133" s="199" t="s">
        <v>2101</v>
      </c>
      <c r="E133" s="199" t="s">
        <v>209</v>
      </c>
      <c r="F133" s="199" t="s">
        <v>209</v>
      </c>
      <c r="G133" s="199"/>
      <c r="H133" s="199"/>
      <c r="I133" s="199" t="s">
        <v>209</v>
      </c>
      <c r="J133" s="199" t="s">
        <v>952</v>
      </c>
      <c r="K133" s="199"/>
      <c r="L133" s="199"/>
      <c r="M133" s="200" t="s">
        <v>1135</v>
      </c>
      <c r="N133" s="304">
        <v>6</v>
      </c>
      <c r="O133" s="201">
        <v>1205030102.1010001</v>
      </c>
      <c r="P133" s="202" t="s">
        <v>210</v>
      </c>
      <c r="Q133" s="108">
        <f t="shared" ref="Q133:Q196" si="2">SUMIF($R$2:$BS$2,$Q$2,$R133:$BS133)</f>
        <v>0</v>
      </c>
    </row>
    <row r="134" spans="1:71" ht="23.25">
      <c r="A134" s="198">
        <v>1</v>
      </c>
      <c r="B134" s="199" t="s">
        <v>903</v>
      </c>
      <c r="C134" s="199" t="s">
        <v>905</v>
      </c>
      <c r="D134" s="199" t="s">
        <v>2101</v>
      </c>
      <c r="E134" s="199" t="s">
        <v>209</v>
      </c>
      <c r="F134" s="199" t="s">
        <v>209</v>
      </c>
      <c r="G134" s="199"/>
      <c r="H134" s="199"/>
      <c r="I134" s="199" t="s">
        <v>209</v>
      </c>
      <c r="J134" s="199" t="s">
        <v>1073</v>
      </c>
      <c r="K134" s="199"/>
      <c r="L134" s="199"/>
      <c r="M134" s="200" t="s">
        <v>1135</v>
      </c>
      <c r="N134" s="304">
        <v>6</v>
      </c>
      <c r="O134" s="201">
        <v>1205030103.1010001</v>
      </c>
      <c r="P134" s="202" t="s">
        <v>2102</v>
      </c>
      <c r="Q134" s="108">
        <f t="shared" si="2"/>
        <v>0</v>
      </c>
      <c r="R134">
        <v>-2410200.2599999998</v>
      </c>
      <c r="S134">
        <v>-777094</v>
      </c>
      <c r="T134">
        <v>-2912402.44</v>
      </c>
      <c r="U134">
        <v>-1490113.71</v>
      </c>
      <c r="V134">
        <v>0</v>
      </c>
      <c r="W134">
        <v>-3179968.34</v>
      </c>
      <c r="X134">
        <v>-160305.85</v>
      </c>
      <c r="Y134">
        <v>-2419179</v>
      </c>
      <c r="AA134">
        <v>-993486.83</v>
      </c>
      <c r="AB134">
        <v>-1820750</v>
      </c>
      <c r="AE134">
        <v>-15773076.65</v>
      </c>
      <c r="AG134">
        <v>-18337328.829999998</v>
      </c>
      <c r="AH134">
        <v>-24123173.789999999</v>
      </c>
      <c r="AI134">
        <v>-8912798.9000000004</v>
      </c>
      <c r="AK134">
        <v>-67929</v>
      </c>
      <c r="AL134">
        <v>-26986724.760000002</v>
      </c>
      <c r="AN134">
        <v>-26798837.690000001</v>
      </c>
      <c r="AO134">
        <v>-3602079.57</v>
      </c>
      <c r="AQ134">
        <v>-32049252.5</v>
      </c>
      <c r="AR134">
        <v>-33158636.449999999</v>
      </c>
      <c r="AS134">
        <v>-4459882.34</v>
      </c>
      <c r="AT134">
        <v>-25757120.190000001</v>
      </c>
      <c r="AU134">
        <v>-28666705.640000001</v>
      </c>
      <c r="AV134">
        <v>-11221543</v>
      </c>
      <c r="AW134">
        <v>-2902246.89</v>
      </c>
      <c r="AX134">
        <v>-16131150.35</v>
      </c>
      <c r="AY134">
        <v>-379876.48</v>
      </c>
      <c r="AZ134">
        <v>-128749584.86</v>
      </c>
      <c r="BA134">
        <v>-2942470.04</v>
      </c>
      <c r="BE134">
        <v>-3673457.02</v>
      </c>
      <c r="BF134">
        <v>-3852310.8</v>
      </c>
      <c r="BH134">
        <v>-587934.54</v>
      </c>
      <c r="BI134">
        <v>-334399.75</v>
      </c>
      <c r="BJ134">
        <v>-450174.38</v>
      </c>
      <c r="BK134">
        <v>-432693.09</v>
      </c>
      <c r="BL134">
        <v>-11914648.33</v>
      </c>
      <c r="BM134">
        <v>-4057392</v>
      </c>
      <c r="BP134">
        <v>-659750</v>
      </c>
      <c r="BS134">
        <v>-3837325.67</v>
      </c>
    </row>
    <row r="135" spans="1:71" ht="23.25">
      <c r="A135" s="198">
        <v>1</v>
      </c>
      <c r="B135" s="199" t="s">
        <v>903</v>
      </c>
      <c r="C135" s="199" t="s">
        <v>905</v>
      </c>
      <c r="D135" s="199" t="s">
        <v>2101</v>
      </c>
      <c r="E135" s="199" t="s">
        <v>209</v>
      </c>
      <c r="F135" s="199" t="s">
        <v>209</v>
      </c>
      <c r="G135" s="199"/>
      <c r="H135" s="199"/>
      <c r="I135" s="199" t="s">
        <v>209</v>
      </c>
      <c r="J135" s="199" t="s">
        <v>952</v>
      </c>
      <c r="K135" s="199"/>
      <c r="L135" s="199"/>
      <c r="M135" s="200" t="s">
        <v>1135</v>
      </c>
      <c r="N135" s="304">
        <v>6</v>
      </c>
      <c r="O135" s="201">
        <v>1205030106.1010001</v>
      </c>
      <c r="P135" s="202" t="s">
        <v>212</v>
      </c>
      <c r="Q135" s="108">
        <f t="shared" si="2"/>
        <v>0</v>
      </c>
    </row>
    <row r="136" spans="1:71" ht="23.25">
      <c r="A136" s="198">
        <v>1</v>
      </c>
      <c r="B136" s="199" t="s">
        <v>903</v>
      </c>
      <c r="C136" s="199" t="s">
        <v>905</v>
      </c>
      <c r="D136" s="199" t="s">
        <v>2101</v>
      </c>
      <c r="E136" s="199" t="s">
        <v>209</v>
      </c>
      <c r="F136" s="199" t="s">
        <v>209</v>
      </c>
      <c r="G136" s="199"/>
      <c r="H136" s="199"/>
      <c r="I136" s="199" t="s">
        <v>209</v>
      </c>
      <c r="J136" s="199" t="s">
        <v>952</v>
      </c>
      <c r="K136" s="199"/>
      <c r="L136" s="199"/>
      <c r="M136" s="200" t="s">
        <v>1135</v>
      </c>
      <c r="N136" s="304">
        <v>6</v>
      </c>
      <c r="O136" s="201">
        <v>1205030107.1010001</v>
      </c>
      <c r="P136" s="202" t="s">
        <v>213</v>
      </c>
      <c r="Q136" s="108">
        <f t="shared" si="2"/>
        <v>0</v>
      </c>
    </row>
    <row r="137" spans="1:71" ht="23.25">
      <c r="A137" s="198">
        <v>1</v>
      </c>
      <c r="B137" s="199" t="s">
        <v>903</v>
      </c>
      <c r="C137" s="199" t="s">
        <v>905</v>
      </c>
      <c r="D137" s="199" t="s">
        <v>2101</v>
      </c>
      <c r="E137" s="199" t="s">
        <v>209</v>
      </c>
      <c r="F137" s="199" t="s">
        <v>209</v>
      </c>
      <c r="G137" s="199"/>
      <c r="H137" s="199"/>
      <c r="I137" s="199" t="s">
        <v>209</v>
      </c>
      <c r="J137" s="199" t="s">
        <v>1073</v>
      </c>
      <c r="K137" s="199"/>
      <c r="L137" s="199"/>
      <c r="M137" s="200" t="s">
        <v>1135</v>
      </c>
      <c r="N137" s="304">
        <v>6</v>
      </c>
      <c r="O137" s="201">
        <v>1205030108.1010001</v>
      </c>
      <c r="P137" s="202" t="s">
        <v>2103</v>
      </c>
      <c r="Q137" s="108">
        <f t="shared" si="2"/>
        <v>0</v>
      </c>
    </row>
    <row r="138" spans="1:71" ht="23.25">
      <c r="A138" s="198">
        <v>1</v>
      </c>
      <c r="B138" s="199" t="s">
        <v>903</v>
      </c>
      <c r="C138" s="199" t="s">
        <v>905</v>
      </c>
      <c r="D138" s="199" t="s">
        <v>2101</v>
      </c>
      <c r="E138" s="199" t="s">
        <v>215</v>
      </c>
      <c r="F138" s="199" t="s">
        <v>215</v>
      </c>
      <c r="G138" s="199"/>
      <c r="H138" s="199"/>
      <c r="I138" s="199" t="s">
        <v>215</v>
      </c>
      <c r="J138" s="199" t="s">
        <v>952</v>
      </c>
      <c r="K138" s="199"/>
      <c r="L138" s="199"/>
      <c r="M138" s="200" t="s">
        <v>1135</v>
      </c>
      <c r="N138" s="304">
        <v>6</v>
      </c>
      <c r="O138" s="201">
        <v>1205040101.1010001</v>
      </c>
      <c r="P138" s="202" t="s">
        <v>215</v>
      </c>
      <c r="Q138" s="108">
        <f t="shared" si="2"/>
        <v>49000</v>
      </c>
      <c r="S138">
        <v>1433765</v>
      </c>
      <c r="U138">
        <v>550000</v>
      </c>
      <c r="W138">
        <v>1406400</v>
      </c>
      <c r="X138">
        <v>241600</v>
      </c>
      <c r="Y138">
        <v>289565</v>
      </c>
      <c r="Z138">
        <v>1721793</v>
      </c>
      <c r="AA138">
        <v>2744700</v>
      </c>
      <c r="AD138">
        <v>49000</v>
      </c>
      <c r="AF138">
        <v>192000</v>
      </c>
      <c r="AJ138">
        <v>6260219</v>
      </c>
      <c r="AL138">
        <v>1243000</v>
      </c>
      <c r="AN138">
        <v>529000</v>
      </c>
      <c r="AO138">
        <v>10199375</v>
      </c>
      <c r="AR138">
        <v>933173</v>
      </c>
      <c r="AS138">
        <v>11059090</v>
      </c>
      <c r="AT138">
        <v>8081287.7999999998</v>
      </c>
      <c r="AU138">
        <v>22256285</v>
      </c>
      <c r="AV138">
        <v>8867360</v>
      </c>
      <c r="AW138">
        <v>270000</v>
      </c>
      <c r="AX138">
        <v>10778200</v>
      </c>
      <c r="AY138">
        <v>15497523.960000001</v>
      </c>
      <c r="BD138">
        <v>1175000</v>
      </c>
      <c r="BE138">
        <v>8846136</v>
      </c>
      <c r="BH138">
        <v>8089935</v>
      </c>
      <c r="BI138">
        <v>2245100</v>
      </c>
      <c r="BJ138">
        <v>1064000</v>
      </c>
      <c r="BK138">
        <v>10123714.16</v>
      </c>
      <c r="BN138">
        <v>254000</v>
      </c>
      <c r="BR138">
        <v>254000</v>
      </c>
    </row>
    <row r="139" spans="1:71" ht="23.25">
      <c r="A139" s="198">
        <v>1</v>
      </c>
      <c r="B139" s="199" t="s">
        <v>903</v>
      </c>
      <c r="C139" s="199" t="s">
        <v>905</v>
      </c>
      <c r="D139" s="199" t="s">
        <v>2101</v>
      </c>
      <c r="E139" s="199" t="s">
        <v>215</v>
      </c>
      <c r="F139" s="199" t="s">
        <v>215</v>
      </c>
      <c r="G139" s="199"/>
      <c r="H139" s="199"/>
      <c r="I139" s="199" t="s">
        <v>215</v>
      </c>
      <c r="J139" s="199" t="s">
        <v>952</v>
      </c>
      <c r="K139" s="199"/>
      <c r="L139" s="199"/>
      <c r="M139" s="200" t="s">
        <v>1135</v>
      </c>
      <c r="N139" s="304">
        <v>6</v>
      </c>
      <c r="O139" s="201">
        <v>1205040101.102</v>
      </c>
      <c r="P139" s="202" t="s">
        <v>216</v>
      </c>
      <c r="Q139" s="108">
        <f t="shared" si="2"/>
        <v>0</v>
      </c>
      <c r="R139">
        <v>435000</v>
      </c>
      <c r="S139">
        <v>1065000</v>
      </c>
      <c r="T139">
        <v>670000</v>
      </c>
      <c r="U139">
        <v>1630000</v>
      </c>
      <c r="W139">
        <v>2695464</v>
      </c>
      <c r="Y139">
        <v>670000</v>
      </c>
      <c r="Z139">
        <v>1370000</v>
      </c>
      <c r="AK139">
        <v>1819742</v>
      </c>
      <c r="BA139">
        <v>1206000</v>
      </c>
      <c r="BD139">
        <v>5449985</v>
      </c>
      <c r="BE139">
        <v>900000</v>
      </c>
      <c r="BF139">
        <v>1475000</v>
      </c>
      <c r="BG139">
        <v>815524</v>
      </c>
      <c r="BH139">
        <v>1707516</v>
      </c>
      <c r="BI139">
        <v>4713500</v>
      </c>
      <c r="BJ139">
        <v>1884400</v>
      </c>
      <c r="BS139">
        <v>2030000</v>
      </c>
    </row>
    <row r="140" spans="1:71" ht="23.25">
      <c r="A140" s="198">
        <v>1</v>
      </c>
      <c r="B140" s="199" t="s">
        <v>903</v>
      </c>
      <c r="C140" s="199" t="s">
        <v>905</v>
      </c>
      <c r="D140" s="199" t="s">
        <v>2101</v>
      </c>
      <c r="E140" s="199" t="s">
        <v>215</v>
      </c>
      <c r="F140" s="199" t="s">
        <v>215</v>
      </c>
      <c r="G140" s="199"/>
      <c r="H140" s="199"/>
      <c r="I140" s="199" t="s">
        <v>215</v>
      </c>
      <c r="J140" s="199" t="s">
        <v>952</v>
      </c>
      <c r="K140" s="199"/>
      <c r="L140" s="199"/>
      <c r="M140" s="200" t="s">
        <v>1135</v>
      </c>
      <c r="N140" s="304">
        <v>6</v>
      </c>
      <c r="O140" s="201">
        <v>1205040101.1029999</v>
      </c>
      <c r="P140" s="202" t="s">
        <v>217</v>
      </c>
      <c r="Q140" s="108">
        <f t="shared" si="2"/>
        <v>0</v>
      </c>
      <c r="S140">
        <v>2400000</v>
      </c>
      <c r="U140">
        <v>4817140</v>
      </c>
      <c r="W140">
        <v>2015000</v>
      </c>
      <c r="Y140">
        <v>3634000</v>
      </c>
      <c r="Z140">
        <v>4350620</v>
      </c>
      <c r="AK140">
        <v>1066877</v>
      </c>
      <c r="AL140">
        <v>85089999</v>
      </c>
      <c r="BA140">
        <v>4911949.41</v>
      </c>
      <c r="BC140">
        <v>9280000</v>
      </c>
      <c r="BE140">
        <v>4990000</v>
      </c>
      <c r="BF140">
        <v>4570430</v>
      </c>
      <c r="BG140">
        <v>5310000</v>
      </c>
      <c r="BH140">
        <v>3945000</v>
      </c>
      <c r="BI140">
        <v>118411.21</v>
      </c>
      <c r="BJ140">
        <v>1800000</v>
      </c>
      <c r="BS140">
        <v>450000</v>
      </c>
    </row>
    <row r="141" spans="1:71" ht="23.25">
      <c r="A141" s="198">
        <v>1</v>
      </c>
      <c r="B141" s="199" t="s">
        <v>903</v>
      </c>
      <c r="C141" s="199" t="s">
        <v>905</v>
      </c>
      <c r="D141" s="199" t="s">
        <v>2101</v>
      </c>
      <c r="E141" s="199" t="s">
        <v>215</v>
      </c>
      <c r="F141" s="199" t="s">
        <v>215</v>
      </c>
      <c r="G141" s="199"/>
      <c r="H141" s="199"/>
      <c r="I141" s="199" t="s">
        <v>215</v>
      </c>
      <c r="J141" s="199" t="s">
        <v>952</v>
      </c>
      <c r="K141" s="199"/>
      <c r="L141" s="199"/>
      <c r="M141" s="200" t="s">
        <v>1135</v>
      </c>
      <c r="N141" s="304">
        <v>6</v>
      </c>
      <c r="O141" s="201">
        <v>1205040101.1040001</v>
      </c>
      <c r="P141" s="202" t="s">
        <v>218</v>
      </c>
      <c r="Q141" s="108">
        <f t="shared" si="2"/>
        <v>0</v>
      </c>
      <c r="R141">
        <v>1288000</v>
      </c>
      <c r="T141">
        <v>128000</v>
      </c>
      <c r="Z141">
        <v>135000</v>
      </c>
      <c r="BG141">
        <v>80000</v>
      </c>
      <c r="BI141">
        <v>1209500</v>
      </c>
      <c r="BJ141">
        <v>1206714.6599999999</v>
      </c>
    </row>
    <row r="142" spans="1:71" ht="23.25">
      <c r="A142" s="198">
        <v>1</v>
      </c>
      <c r="B142" s="199" t="s">
        <v>903</v>
      </c>
      <c r="C142" s="199" t="s">
        <v>905</v>
      </c>
      <c r="D142" s="199" t="s">
        <v>2101</v>
      </c>
      <c r="E142" s="199" t="s">
        <v>215</v>
      </c>
      <c r="F142" s="199" t="s">
        <v>215</v>
      </c>
      <c r="G142" s="199"/>
      <c r="H142" s="199"/>
      <c r="I142" s="199" t="s">
        <v>215</v>
      </c>
      <c r="J142" s="199" t="s">
        <v>952</v>
      </c>
      <c r="K142" s="199"/>
      <c r="L142" s="199"/>
      <c r="M142" s="200" t="s">
        <v>1135</v>
      </c>
      <c r="N142" s="304">
        <v>6</v>
      </c>
      <c r="O142" s="201">
        <v>1205040101.105</v>
      </c>
      <c r="P142" s="202" t="s">
        <v>219</v>
      </c>
      <c r="Q142" s="108">
        <f t="shared" si="2"/>
        <v>0</v>
      </c>
    </row>
    <row r="143" spans="1:71" ht="23.25">
      <c r="A143" s="198">
        <v>1</v>
      </c>
      <c r="B143" s="199" t="s">
        <v>903</v>
      </c>
      <c r="C143" s="199" t="s">
        <v>905</v>
      </c>
      <c r="D143" s="199" t="s">
        <v>2101</v>
      </c>
      <c r="E143" s="199" t="s">
        <v>215</v>
      </c>
      <c r="F143" s="199" t="s">
        <v>215</v>
      </c>
      <c r="G143" s="199"/>
      <c r="H143" s="199"/>
      <c r="I143" s="199" t="s">
        <v>215</v>
      </c>
      <c r="J143" s="199" t="s">
        <v>952</v>
      </c>
      <c r="K143" s="199"/>
      <c r="L143" s="199"/>
      <c r="M143" s="200" t="s">
        <v>1135</v>
      </c>
      <c r="N143" s="304">
        <v>6</v>
      </c>
      <c r="O143" s="201">
        <v>1205040101.1059999</v>
      </c>
      <c r="P143" s="202" t="s">
        <v>220</v>
      </c>
      <c r="Q143" s="108">
        <f t="shared" si="2"/>
        <v>0</v>
      </c>
      <c r="R143">
        <v>1558000</v>
      </c>
      <c r="T143">
        <v>1771400</v>
      </c>
      <c r="U143">
        <v>621327</v>
      </c>
      <c r="V143">
        <v>512000</v>
      </c>
      <c r="AE143">
        <v>586000</v>
      </c>
      <c r="AR143">
        <v>1771000</v>
      </c>
      <c r="BA143">
        <v>1595123</v>
      </c>
      <c r="BF143">
        <v>1819510</v>
      </c>
      <c r="BG143">
        <v>11730600</v>
      </c>
      <c r="BI143">
        <v>4539000</v>
      </c>
      <c r="BJ143">
        <v>3138000</v>
      </c>
      <c r="BS143">
        <v>1217800</v>
      </c>
    </row>
    <row r="144" spans="1:71" ht="23.25">
      <c r="A144" s="198">
        <v>1</v>
      </c>
      <c r="B144" s="199" t="s">
        <v>903</v>
      </c>
      <c r="C144" s="199" t="s">
        <v>905</v>
      </c>
      <c r="D144" s="199" t="s">
        <v>2101</v>
      </c>
      <c r="E144" s="199" t="s">
        <v>215</v>
      </c>
      <c r="F144" s="199" t="s">
        <v>215</v>
      </c>
      <c r="G144" s="199"/>
      <c r="H144" s="199"/>
      <c r="I144" s="199" t="s">
        <v>215</v>
      </c>
      <c r="J144" s="199" t="s">
        <v>952</v>
      </c>
      <c r="K144" s="199"/>
      <c r="L144" s="199"/>
      <c r="M144" s="200" t="s">
        <v>1135</v>
      </c>
      <c r="N144" s="304">
        <v>6</v>
      </c>
      <c r="O144" s="201">
        <v>1205040102.1010001</v>
      </c>
      <c r="P144" s="202" t="s">
        <v>221</v>
      </c>
      <c r="Q144" s="108">
        <f t="shared" si="2"/>
        <v>0</v>
      </c>
    </row>
    <row r="145" spans="1:71" ht="23.25">
      <c r="A145" s="198">
        <v>1</v>
      </c>
      <c r="B145" s="199" t="s">
        <v>903</v>
      </c>
      <c r="C145" s="199" t="s">
        <v>905</v>
      </c>
      <c r="D145" s="199" t="s">
        <v>2101</v>
      </c>
      <c r="E145" s="199" t="s">
        <v>215</v>
      </c>
      <c r="F145" s="199" t="s">
        <v>215</v>
      </c>
      <c r="G145" s="199"/>
      <c r="H145" s="199"/>
      <c r="I145" s="199" t="s">
        <v>215</v>
      </c>
      <c r="J145" s="199" t="s">
        <v>952</v>
      </c>
      <c r="K145" s="199"/>
      <c r="L145" s="199"/>
      <c r="M145" s="200" t="s">
        <v>1135</v>
      </c>
      <c r="N145" s="304">
        <v>6</v>
      </c>
      <c r="O145" s="201">
        <v>1205040102.102</v>
      </c>
      <c r="P145" s="202" t="s">
        <v>222</v>
      </c>
      <c r="Q145" s="108">
        <f t="shared" si="2"/>
        <v>0</v>
      </c>
    </row>
    <row r="146" spans="1:71" ht="23.25">
      <c r="A146" s="198">
        <v>1</v>
      </c>
      <c r="B146" s="199" t="s">
        <v>903</v>
      </c>
      <c r="C146" s="199" t="s">
        <v>905</v>
      </c>
      <c r="D146" s="199" t="s">
        <v>2101</v>
      </c>
      <c r="E146" s="199" t="s">
        <v>215</v>
      </c>
      <c r="F146" s="199" t="s">
        <v>215</v>
      </c>
      <c r="G146" s="199"/>
      <c r="H146" s="199"/>
      <c r="I146" s="199" t="s">
        <v>215</v>
      </c>
      <c r="J146" s="199" t="s">
        <v>952</v>
      </c>
      <c r="K146" s="199"/>
      <c r="L146" s="199"/>
      <c r="M146" s="200" t="s">
        <v>1135</v>
      </c>
      <c r="N146" s="304">
        <v>6</v>
      </c>
      <c r="O146" s="201">
        <v>1205040102.1029999</v>
      </c>
      <c r="P146" s="202" t="s">
        <v>223</v>
      </c>
      <c r="Q146" s="108">
        <f t="shared" si="2"/>
        <v>0</v>
      </c>
    </row>
    <row r="147" spans="1:71" ht="23.25">
      <c r="A147" s="198">
        <v>1</v>
      </c>
      <c r="B147" s="199" t="s">
        <v>903</v>
      </c>
      <c r="C147" s="199" t="s">
        <v>905</v>
      </c>
      <c r="D147" s="199" t="s">
        <v>2101</v>
      </c>
      <c r="E147" s="199" t="s">
        <v>215</v>
      </c>
      <c r="F147" s="199" t="s">
        <v>215</v>
      </c>
      <c r="G147" s="199"/>
      <c r="H147" s="199"/>
      <c r="I147" s="199" t="s">
        <v>215</v>
      </c>
      <c r="J147" s="199" t="s">
        <v>952</v>
      </c>
      <c r="K147" s="199"/>
      <c r="L147" s="199"/>
      <c r="M147" s="200" t="s">
        <v>1135</v>
      </c>
      <c r="N147" s="304">
        <v>6</v>
      </c>
      <c r="O147" s="201">
        <v>1205040102.1040001</v>
      </c>
      <c r="P147" s="202" t="s">
        <v>224</v>
      </c>
      <c r="Q147" s="108">
        <f t="shared" si="2"/>
        <v>0</v>
      </c>
    </row>
    <row r="148" spans="1:71" ht="23.25">
      <c r="A148" s="198">
        <v>1</v>
      </c>
      <c r="B148" s="199" t="s">
        <v>903</v>
      </c>
      <c r="C148" s="199" t="s">
        <v>905</v>
      </c>
      <c r="D148" s="199" t="s">
        <v>2101</v>
      </c>
      <c r="E148" s="199" t="s">
        <v>215</v>
      </c>
      <c r="F148" s="199" t="s">
        <v>215</v>
      </c>
      <c r="G148" s="199"/>
      <c r="H148" s="199"/>
      <c r="I148" s="199" t="s">
        <v>215</v>
      </c>
      <c r="J148" s="199" t="s">
        <v>952</v>
      </c>
      <c r="K148" s="199"/>
      <c r="L148" s="199"/>
      <c r="M148" s="200" t="s">
        <v>1135</v>
      </c>
      <c r="N148" s="304">
        <v>6</v>
      </c>
      <c r="O148" s="201">
        <v>1205040102.105</v>
      </c>
      <c r="P148" s="202" t="s">
        <v>225</v>
      </c>
      <c r="Q148" s="108">
        <f t="shared" si="2"/>
        <v>0</v>
      </c>
    </row>
    <row r="149" spans="1:71" ht="23.25">
      <c r="A149" s="198">
        <v>1</v>
      </c>
      <c r="B149" s="199" t="s">
        <v>903</v>
      </c>
      <c r="C149" s="199" t="s">
        <v>905</v>
      </c>
      <c r="D149" s="199" t="s">
        <v>2101</v>
      </c>
      <c r="E149" s="199" t="s">
        <v>215</v>
      </c>
      <c r="F149" s="199" t="s">
        <v>215</v>
      </c>
      <c r="G149" s="199"/>
      <c r="H149" s="199"/>
      <c r="I149" s="199" t="s">
        <v>215</v>
      </c>
      <c r="J149" s="199" t="s">
        <v>952</v>
      </c>
      <c r="K149" s="199"/>
      <c r="L149" s="199"/>
      <c r="M149" s="200" t="s">
        <v>1135</v>
      </c>
      <c r="N149" s="304">
        <v>6</v>
      </c>
      <c r="O149" s="201">
        <v>1205040102.1059999</v>
      </c>
      <c r="P149" s="202" t="s">
        <v>226</v>
      </c>
      <c r="Q149" s="108">
        <f t="shared" si="2"/>
        <v>0</v>
      </c>
    </row>
    <row r="150" spans="1:71" ht="23.25">
      <c r="A150" s="198">
        <v>1</v>
      </c>
      <c r="B150" s="199" t="s">
        <v>903</v>
      </c>
      <c r="C150" s="199" t="s">
        <v>905</v>
      </c>
      <c r="D150" s="199" t="s">
        <v>2101</v>
      </c>
      <c r="E150" s="199" t="s">
        <v>215</v>
      </c>
      <c r="F150" s="199" t="s">
        <v>215</v>
      </c>
      <c r="G150" s="199"/>
      <c r="H150" s="199"/>
      <c r="I150" s="199" t="s">
        <v>215</v>
      </c>
      <c r="J150" s="199" t="s">
        <v>1073</v>
      </c>
      <c r="K150" s="199"/>
      <c r="L150" s="199"/>
      <c r="M150" s="200" t="s">
        <v>1135</v>
      </c>
      <c r="N150" s="304">
        <v>6</v>
      </c>
      <c r="O150" s="201">
        <v>1205040103.1010001</v>
      </c>
      <c r="P150" s="202" t="s">
        <v>2104</v>
      </c>
      <c r="Q150" s="108">
        <f t="shared" si="2"/>
        <v>-139.62</v>
      </c>
      <c r="S150">
        <v>-1433760</v>
      </c>
      <c r="U150">
        <v>-439999.73</v>
      </c>
      <c r="W150">
        <v>-1406396</v>
      </c>
      <c r="X150">
        <v>-107914.31</v>
      </c>
      <c r="Y150">
        <v>-218715.9</v>
      </c>
      <c r="Z150">
        <v>-1532561.5</v>
      </c>
      <c r="AA150">
        <v>-2739358.2</v>
      </c>
      <c r="AD150">
        <v>-139.62</v>
      </c>
      <c r="AF150">
        <v>-78132.2</v>
      </c>
      <c r="AJ150">
        <v>-4379373.5999999996</v>
      </c>
      <c r="AL150">
        <v>-53872.29</v>
      </c>
      <c r="AN150">
        <v>-432016.67</v>
      </c>
      <c r="AO150">
        <v>-10129450.890000001</v>
      </c>
      <c r="AR150">
        <v>-952848.78</v>
      </c>
      <c r="AS150">
        <v>-10388264.449999999</v>
      </c>
      <c r="AT150">
        <v>-7889967.4199999999</v>
      </c>
      <c r="AU150">
        <v>-2465900.92</v>
      </c>
      <c r="AV150">
        <v>-3982217.62</v>
      </c>
      <c r="AW150">
        <v>-63000</v>
      </c>
      <c r="AX150">
        <v>-10715757.5</v>
      </c>
      <c r="AY150">
        <v>-8834283.1799999997</v>
      </c>
      <c r="BD150">
        <v>-1099463.99</v>
      </c>
      <c r="BE150">
        <v>-8671861.3300000001</v>
      </c>
      <c r="BH150">
        <v>-2238888.89</v>
      </c>
      <c r="BI150">
        <v>-1010668.02</v>
      </c>
      <c r="BJ150">
        <v>-376065.9</v>
      </c>
      <c r="BK150">
        <v>-3266847.22</v>
      </c>
      <c r="BN150">
        <v>-97366.67</v>
      </c>
      <c r="BR150">
        <v>-97366.67</v>
      </c>
    </row>
    <row r="151" spans="1:71" ht="23.25">
      <c r="A151" s="198">
        <v>1</v>
      </c>
      <c r="B151" s="199" t="s">
        <v>903</v>
      </c>
      <c r="C151" s="199" t="s">
        <v>905</v>
      </c>
      <c r="D151" s="199" t="s">
        <v>2101</v>
      </c>
      <c r="E151" s="199" t="s">
        <v>215</v>
      </c>
      <c r="F151" s="199" t="s">
        <v>215</v>
      </c>
      <c r="G151" s="199"/>
      <c r="H151" s="199"/>
      <c r="I151" s="199" t="s">
        <v>215</v>
      </c>
      <c r="J151" s="199" t="s">
        <v>1073</v>
      </c>
      <c r="K151" s="199"/>
      <c r="L151" s="199"/>
      <c r="M151" s="200" t="s">
        <v>1135</v>
      </c>
      <c r="N151" s="304">
        <v>6</v>
      </c>
      <c r="O151" s="201">
        <v>1205040103.102</v>
      </c>
      <c r="P151" s="202" t="s">
        <v>2105</v>
      </c>
      <c r="Q151" s="108">
        <f t="shared" si="2"/>
        <v>0</v>
      </c>
      <c r="R151">
        <v>-348000.42</v>
      </c>
      <c r="S151">
        <v>-1064999</v>
      </c>
      <c r="T151">
        <v>-669999</v>
      </c>
      <c r="U151">
        <v>-1211633.06</v>
      </c>
      <c r="W151">
        <v>-2695461</v>
      </c>
      <c r="Y151">
        <v>-669999</v>
      </c>
      <c r="Z151">
        <v>-1310633.33</v>
      </c>
      <c r="AK151">
        <v>-1129736</v>
      </c>
      <c r="BA151">
        <v>-1205996</v>
      </c>
      <c r="BD151">
        <v>-5449983</v>
      </c>
      <c r="BE151">
        <v>-899999</v>
      </c>
      <c r="BF151">
        <v>-1474999</v>
      </c>
      <c r="BG151">
        <v>-473587.85</v>
      </c>
      <c r="BH151">
        <v>-1707515</v>
      </c>
      <c r="BI151">
        <v>-1492608.02</v>
      </c>
      <c r="BJ151">
        <v>-856794.85</v>
      </c>
      <c r="BS151">
        <v>-2029999</v>
      </c>
    </row>
    <row r="152" spans="1:71" ht="23.25">
      <c r="A152" s="198">
        <v>1</v>
      </c>
      <c r="B152" s="199" t="s">
        <v>903</v>
      </c>
      <c r="C152" s="199" t="s">
        <v>905</v>
      </c>
      <c r="D152" s="199" t="s">
        <v>2101</v>
      </c>
      <c r="E152" s="199" t="s">
        <v>215</v>
      </c>
      <c r="F152" s="199" t="s">
        <v>215</v>
      </c>
      <c r="G152" s="199"/>
      <c r="H152" s="199"/>
      <c r="I152" s="199" t="s">
        <v>215</v>
      </c>
      <c r="J152" s="199" t="s">
        <v>1073</v>
      </c>
      <c r="K152" s="199"/>
      <c r="L152" s="199"/>
      <c r="M152" s="200" t="s">
        <v>1135</v>
      </c>
      <c r="N152" s="304">
        <v>6</v>
      </c>
      <c r="O152" s="201">
        <v>1205040103.1029999</v>
      </c>
      <c r="P152" s="202" t="s">
        <v>2106</v>
      </c>
      <c r="Q152" s="108">
        <f t="shared" si="2"/>
        <v>0</v>
      </c>
      <c r="S152">
        <v>-2399999</v>
      </c>
      <c r="U152">
        <v>-4190911.53</v>
      </c>
      <c r="W152">
        <v>-1981416.67</v>
      </c>
      <c r="Y152">
        <v>-3234259.11</v>
      </c>
      <c r="Z152">
        <v>-4162093.13</v>
      </c>
      <c r="AK152">
        <v>-563545</v>
      </c>
      <c r="AL152">
        <v>-1002227.99</v>
      </c>
      <c r="BA152">
        <v>-4170691.02</v>
      </c>
      <c r="BC152">
        <v>-464000.04</v>
      </c>
      <c r="BE152">
        <v>-4228757.5599999996</v>
      </c>
      <c r="BF152">
        <v>-4570429</v>
      </c>
      <c r="BG152">
        <v>-4211398.12</v>
      </c>
      <c r="BH152">
        <v>-2893000</v>
      </c>
      <c r="BI152">
        <v>-31987.32</v>
      </c>
      <c r="BJ152">
        <v>-641335.93000000005</v>
      </c>
      <c r="BS152">
        <v>-449999</v>
      </c>
    </row>
    <row r="153" spans="1:71" ht="23.25">
      <c r="A153" s="198">
        <v>1</v>
      </c>
      <c r="B153" s="199" t="s">
        <v>903</v>
      </c>
      <c r="C153" s="199" t="s">
        <v>905</v>
      </c>
      <c r="D153" s="199" t="s">
        <v>2101</v>
      </c>
      <c r="E153" s="199" t="s">
        <v>215</v>
      </c>
      <c r="F153" s="199" t="s">
        <v>215</v>
      </c>
      <c r="G153" s="199"/>
      <c r="H153" s="199"/>
      <c r="I153" s="199" t="s">
        <v>215</v>
      </c>
      <c r="J153" s="199" t="s">
        <v>1073</v>
      </c>
      <c r="K153" s="199"/>
      <c r="L153" s="199"/>
      <c r="M153" s="200" t="s">
        <v>1135</v>
      </c>
      <c r="N153" s="304">
        <v>6</v>
      </c>
      <c r="O153" s="201">
        <v>1205040103.1040001</v>
      </c>
      <c r="P153" s="202" t="s">
        <v>2107</v>
      </c>
      <c r="Q153" s="108">
        <f t="shared" si="2"/>
        <v>0</v>
      </c>
      <c r="R153">
        <v>-1166450.58</v>
      </c>
      <c r="T153">
        <v>-127999</v>
      </c>
      <c r="Z153">
        <v>-129150</v>
      </c>
      <c r="BG153">
        <v>-79999</v>
      </c>
      <c r="BI153">
        <v>-383008.02</v>
      </c>
      <c r="BJ153">
        <v>-543600.38</v>
      </c>
    </row>
    <row r="154" spans="1:71" ht="23.25">
      <c r="A154" s="198">
        <v>1</v>
      </c>
      <c r="B154" s="199" t="s">
        <v>903</v>
      </c>
      <c r="C154" s="199" t="s">
        <v>905</v>
      </c>
      <c r="D154" s="199" t="s">
        <v>2101</v>
      </c>
      <c r="E154" s="199" t="s">
        <v>215</v>
      </c>
      <c r="F154" s="199" t="s">
        <v>215</v>
      </c>
      <c r="G154" s="199"/>
      <c r="H154" s="199"/>
      <c r="I154" s="199" t="s">
        <v>215</v>
      </c>
      <c r="J154" s="199" t="s">
        <v>1073</v>
      </c>
      <c r="K154" s="199"/>
      <c r="L154" s="199"/>
      <c r="M154" s="200" t="s">
        <v>1135</v>
      </c>
      <c r="N154" s="304">
        <v>6</v>
      </c>
      <c r="O154" s="201">
        <v>1205040103.105</v>
      </c>
      <c r="P154" s="202" t="s">
        <v>2108</v>
      </c>
      <c r="Q154" s="108">
        <f t="shared" si="2"/>
        <v>0</v>
      </c>
    </row>
    <row r="155" spans="1:71" ht="23.25">
      <c r="A155" s="198">
        <v>1</v>
      </c>
      <c r="B155" s="199" t="s">
        <v>903</v>
      </c>
      <c r="C155" s="199" t="s">
        <v>905</v>
      </c>
      <c r="D155" s="199" t="s">
        <v>2101</v>
      </c>
      <c r="E155" s="199" t="s">
        <v>215</v>
      </c>
      <c r="F155" s="199" t="s">
        <v>215</v>
      </c>
      <c r="G155" s="199"/>
      <c r="H155" s="199"/>
      <c r="I155" s="199" t="s">
        <v>215</v>
      </c>
      <c r="J155" s="199" t="s">
        <v>1073</v>
      </c>
      <c r="K155" s="199"/>
      <c r="L155" s="199"/>
      <c r="M155" s="200" t="s">
        <v>1135</v>
      </c>
      <c r="N155" s="304">
        <v>6</v>
      </c>
      <c r="O155" s="201">
        <v>1205040103.1059999</v>
      </c>
      <c r="P155" s="202" t="s">
        <v>2109</v>
      </c>
      <c r="Q155" s="108">
        <f t="shared" si="2"/>
        <v>0</v>
      </c>
      <c r="R155">
        <v>-1255056.1499999999</v>
      </c>
      <c r="T155">
        <v>-1771396</v>
      </c>
      <c r="U155">
        <v>-357845.11</v>
      </c>
      <c r="V155">
        <v>-511900</v>
      </c>
      <c r="AE155">
        <v>-541581.74</v>
      </c>
      <c r="BA155">
        <v>-1595117</v>
      </c>
      <c r="BF155">
        <v>-1793697.38</v>
      </c>
      <c r="BG155">
        <v>-9054177.7799999993</v>
      </c>
      <c r="BI155">
        <v>-2943834.23</v>
      </c>
      <c r="BJ155">
        <v>-1892077.19</v>
      </c>
      <c r="BS155">
        <v>-1217800</v>
      </c>
    </row>
    <row r="156" spans="1:71" ht="23.25">
      <c r="A156" s="198">
        <v>1</v>
      </c>
      <c r="B156" s="199" t="s">
        <v>903</v>
      </c>
      <c r="C156" s="199" t="s">
        <v>905</v>
      </c>
      <c r="D156" s="199" t="s">
        <v>2101</v>
      </c>
      <c r="E156" s="199" t="s">
        <v>2110</v>
      </c>
      <c r="F156" s="199" t="s">
        <v>2110</v>
      </c>
      <c r="G156" s="199"/>
      <c r="H156" s="199"/>
      <c r="I156" s="199" t="s">
        <v>2110</v>
      </c>
      <c r="J156" s="199" t="s">
        <v>952</v>
      </c>
      <c r="K156" s="199"/>
      <c r="L156" s="199"/>
      <c r="M156" s="200" t="s">
        <v>1135</v>
      </c>
      <c r="N156" s="304">
        <v>6</v>
      </c>
      <c r="O156" s="201">
        <v>1205050101.1010001</v>
      </c>
      <c r="P156" s="202" t="s">
        <v>233</v>
      </c>
      <c r="Q156" s="108">
        <f t="shared" si="2"/>
        <v>0</v>
      </c>
      <c r="R156">
        <v>106318754.59999999</v>
      </c>
      <c r="T156">
        <v>7579736</v>
      </c>
      <c r="U156">
        <v>9913500</v>
      </c>
      <c r="V156">
        <v>8955762</v>
      </c>
      <c r="W156">
        <v>7630100</v>
      </c>
      <c r="Y156">
        <v>7630100</v>
      </c>
      <c r="Z156">
        <v>7630100</v>
      </c>
      <c r="AA156">
        <v>18387415</v>
      </c>
      <c r="AC156">
        <v>12330000</v>
      </c>
      <c r="AF156">
        <v>6480400</v>
      </c>
      <c r="AH156">
        <v>11136000</v>
      </c>
      <c r="AL156">
        <v>17683000</v>
      </c>
      <c r="AN156">
        <v>7900000</v>
      </c>
      <c r="AO156">
        <v>8865829</v>
      </c>
      <c r="AP156">
        <v>24309880</v>
      </c>
      <c r="AQ156">
        <v>8840424</v>
      </c>
      <c r="AR156">
        <v>87500</v>
      </c>
      <c r="AS156">
        <v>2327103</v>
      </c>
      <c r="AT156">
        <v>1935388</v>
      </c>
      <c r="AU156">
        <v>725000</v>
      </c>
      <c r="AV156">
        <v>1920600</v>
      </c>
      <c r="AW156">
        <v>1738000</v>
      </c>
      <c r="AX156">
        <v>12761367.32</v>
      </c>
      <c r="AY156">
        <v>2007276</v>
      </c>
      <c r="AZ156">
        <v>3816000</v>
      </c>
      <c r="BA156">
        <v>741800</v>
      </c>
      <c r="BD156">
        <v>1345659.09</v>
      </c>
      <c r="BG156">
        <v>8640000</v>
      </c>
      <c r="BH156">
        <v>99000</v>
      </c>
      <c r="BL156">
        <v>25675500</v>
      </c>
      <c r="BM156">
        <v>12379500</v>
      </c>
      <c r="BN156">
        <v>7586687</v>
      </c>
      <c r="BP156">
        <v>647945</v>
      </c>
      <c r="BQ156">
        <v>10508200</v>
      </c>
      <c r="BR156">
        <v>13860965</v>
      </c>
      <c r="BS156">
        <v>4449485</v>
      </c>
    </row>
    <row r="157" spans="1:71" ht="23.25">
      <c r="A157" s="198">
        <v>1</v>
      </c>
      <c r="B157" s="199" t="s">
        <v>903</v>
      </c>
      <c r="C157" s="199" t="s">
        <v>905</v>
      </c>
      <c r="D157" s="199" t="s">
        <v>2101</v>
      </c>
      <c r="E157" s="199" t="s">
        <v>2110</v>
      </c>
      <c r="F157" s="199" t="s">
        <v>2110</v>
      </c>
      <c r="G157" s="199"/>
      <c r="H157" s="199"/>
      <c r="I157" s="199" t="s">
        <v>2110</v>
      </c>
      <c r="J157" s="199" t="s">
        <v>952</v>
      </c>
      <c r="K157" s="199"/>
      <c r="L157" s="199"/>
      <c r="M157" s="200" t="s">
        <v>1135</v>
      </c>
      <c r="N157" s="304">
        <v>6</v>
      </c>
      <c r="O157" s="201">
        <v>1205050101.102</v>
      </c>
      <c r="P157" s="202" t="s">
        <v>234</v>
      </c>
      <c r="Q157" s="108">
        <f t="shared" si="2"/>
        <v>2961186</v>
      </c>
      <c r="R157">
        <v>222526210.19999999</v>
      </c>
      <c r="S157">
        <v>13195500</v>
      </c>
      <c r="T157">
        <v>2128556</v>
      </c>
      <c r="U157">
        <v>19669567</v>
      </c>
      <c r="W157">
        <v>72815078</v>
      </c>
      <c r="X157">
        <v>705760</v>
      </c>
      <c r="Y157">
        <v>10781586</v>
      </c>
      <c r="Z157">
        <v>12067200</v>
      </c>
      <c r="AA157">
        <v>9968300</v>
      </c>
      <c r="AB157">
        <v>2100295</v>
      </c>
      <c r="AC157">
        <v>21044500</v>
      </c>
      <c r="AD157">
        <v>2961186</v>
      </c>
      <c r="AE157">
        <v>936960</v>
      </c>
      <c r="AF157">
        <v>33359100</v>
      </c>
      <c r="AH157">
        <v>6149000</v>
      </c>
      <c r="AI157">
        <v>8925345</v>
      </c>
      <c r="AL157">
        <v>91949245</v>
      </c>
      <c r="AM157">
        <v>6212731.5700000003</v>
      </c>
      <c r="AO157">
        <v>1400000</v>
      </c>
      <c r="BA157">
        <v>5435293.2000000002</v>
      </c>
      <c r="BB157">
        <v>4949376</v>
      </c>
      <c r="BC157">
        <v>10013342.48</v>
      </c>
      <c r="BD157">
        <v>3326819.29</v>
      </c>
      <c r="BE157">
        <v>5416746</v>
      </c>
      <c r="BF157">
        <v>1181542</v>
      </c>
      <c r="BG157">
        <v>42930054</v>
      </c>
      <c r="BH157">
        <v>3411295.94</v>
      </c>
      <c r="BJ157">
        <v>813324</v>
      </c>
      <c r="BK157">
        <v>465000</v>
      </c>
      <c r="BL157">
        <v>56649756.399999999</v>
      </c>
      <c r="BM157">
        <v>11694100</v>
      </c>
      <c r="BN157">
        <v>31466507.57</v>
      </c>
      <c r="BO157">
        <v>42285582.219999999</v>
      </c>
      <c r="BP157">
        <v>1712612.48</v>
      </c>
      <c r="BQ157">
        <v>19094743</v>
      </c>
      <c r="BR157">
        <v>1101455</v>
      </c>
    </row>
    <row r="158" spans="1:71" ht="23.25">
      <c r="A158" s="198">
        <v>1</v>
      </c>
      <c r="B158" s="199" t="s">
        <v>903</v>
      </c>
      <c r="C158" s="199" t="s">
        <v>905</v>
      </c>
      <c r="D158" s="199" t="s">
        <v>2101</v>
      </c>
      <c r="E158" s="199" t="s">
        <v>2110</v>
      </c>
      <c r="F158" s="199" t="s">
        <v>2110</v>
      </c>
      <c r="G158" s="199"/>
      <c r="H158" s="199"/>
      <c r="I158" s="199" t="s">
        <v>2110</v>
      </c>
      <c r="J158" s="199" t="s">
        <v>952</v>
      </c>
      <c r="K158" s="199"/>
      <c r="L158" s="199"/>
      <c r="M158" s="200" t="s">
        <v>1135</v>
      </c>
      <c r="N158" s="304">
        <v>6</v>
      </c>
      <c r="O158" s="201">
        <v>1205050101.1029999</v>
      </c>
      <c r="P158" s="202" t="s">
        <v>2111</v>
      </c>
      <c r="Q158" s="108">
        <f t="shared" si="2"/>
        <v>4512000</v>
      </c>
      <c r="R158">
        <v>2465950</v>
      </c>
      <c r="S158">
        <v>506400</v>
      </c>
      <c r="T158">
        <v>2537725</v>
      </c>
      <c r="U158">
        <v>3429016</v>
      </c>
      <c r="V158">
        <v>6424420</v>
      </c>
      <c r="W158">
        <v>13788900</v>
      </c>
      <c r="X158">
        <v>510240</v>
      </c>
      <c r="Z158">
        <v>1009700</v>
      </c>
      <c r="AA158">
        <v>88000</v>
      </c>
      <c r="AB158">
        <v>876784</v>
      </c>
      <c r="AC158">
        <v>4410500</v>
      </c>
      <c r="AD158">
        <v>4512000</v>
      </c>
      <c r="AF158">
        <v>9144691.7200000007</v>
      </c>
      <c r="AG158">
        <v>2461629.35</v>
      </c>
      <c r="AH158">
        <v>9180000</v>
      </c>
      <c r="AI158">
        <v>4953931.6399999997</v>
      </c>
      <c r="AK158">
        <v>129163.17</v>
      </c>
      <c r="AM158">
        <v>300000</v>
      </c>
      <c r="AN158">
        <v>7998449</v>
      </c>
      <c r="AO158">
        <v>1003450.74</v>
      </c>
      <c r="AP158">
        <v>46042286.710000001</v>
      </c>
      <c r="AQ158">
        <v>5465339</v>
      </c>
      <c r="AR158">
        <v>7359967.5199999996</v>
      </c>
      <c r="AS158">
        <v>48771052</v>
      </c>
      <c r="AT158">
        <v>9422574</v>
      </c>
      <c r="AU158">
        <v>2863900</v>
      </c>
      <c r="AV158">
        <v>1321775</v>
      </c>
      <c r="AW158">
        <v>23319437.800000001</v>
      </c>
      <c r="AX158">
        <v>16980900</v>
      </c>
      <c r="AZ158">
        <v>168805906</v>
      </c>
      <c r="BA158">
        <v>84700</v>
      </c>
      <c r="BB158">
        <v>4804989</v>
      </c>
      <c r="BE158">
        <v>2336750</v>
      </c>
      <c r="BF158">
        <v>449000</v>
      </c>
      <c r="BH158">
        <v>3224800</v>
      </c>
      <c r="BI158">
        <v>208600</v>
      </c>
      <c r="BJ158">
        <v>99500</v>
      </c>
      <c r="BK158">
        <v>1262000</v>
      </c>
      <c r="BL158">
        <v>3181500</v>
      </c>
      <c r="BM158">
        <v>4159213</v>
      </c>
      <c r="BO158">
        <v>0</v>
      </c>
      <c r="BP158">
        <v>134000</v>
      </c>
      <c r="BQ158">
        <v>870000</v>
      </c>
    </row>
    <row r="159" spans="1:71" ht="23.25">
      <c r="A159" s="198">
        <v>1</v>
      </c>
      <c r="B159" s="199" t="s">
        <v>903</v>
      </c>
      <c r="C159" s="199" t="s">
        <v>905</v>
      </c>
      <c r="D159" s="199" t="s">
        <v>2101</v>
      </c>
      <c r="E159" s="199" t="s">
        <v>2110</v>
      </c>
      <c r="F159" s="199" t="s">
        <v>2110</v>
      </c>
      <c r="G159" s="199"/>
      <c r="H159" s="199"/>
      <c r="I159" s="199" t="s">
        <v>2110</v>
      </c>
      <c r="J159" s="199" t="s">
        <v>952</v>
      </c>
      <c r="K159" s="199"/>
      <c r="L159" s="199"/>
      <c r="M159" s="200" t="s">
        <v>1135</v>
      </c>
      <c r="N159" s="304">
        <v>6</v>
      </c>
      <c r="O159" s="201">
        <v>1205050101.1040001</v>
      </c>
      <c r="P159" s="202" t="s">
        <v>236</v>
      </c>
      <c r="Q159" s="108">
        <f t="shared" si="2"/>
        <v>15886572.619999999</v>
      </c>
      <c r="R159">
        <v>8008237.5700000003</v>
      </c>
      <c r="S159">
        <v>1974450</v>
      </c>
      <c r="U159">
        <v>1379270</v>
      </c>
      <c r="V159">
        <v>0</v>
      </c>
      <c r="W159">
        <v>2930000</v>
      </c>
      <c r="X159">
        <v>6387399</v>
      </c>
      <c r="Y159">
        <v>2842395</v>
      </c>
      <c r="Z159">
        <v>2036369.5</v>
      </c>
      <c r="AA159">
        <v>4998095</v>
      </c>
      <c r="AB159">
        <v>1401379</v>
      </c>
      <c r="AC159">
        <v>3038000</v>
      </c>
      <c r="AD159">
        <v>15886572.619999999</v>
      </c>
      <c r="AE159">
        <v>1368858.3</v>
      </c>
      <c r="AF159">
        <v>3738690.5</v>
      </c>
      <c r="AG159">
        <v>3370150</v>
      </c>
      <c r="AH159">
        <v>2695300</v>
      </c>
      <c r="AI159">
        <v>738449.4</v>
      </c>
      <c r="AJ159">
        <v>560000</v>
      </c>
      <c r="AK159">
        <v>1298950</v>
      </c>
      <c r="AL159">
        <v>5645800</v>
      </c>
      <c r="AM159">
        <v>2731500</v>
      </c>
      <c r="AN159">
        <v>2557045</v>
      </c>
      <c r="AO159">
        <v>821350</v>
      </c>
      <c r="AP159">
        <v>4170965</v>
      </c>
      <c r="AQ159">
        <v>706730</v>
      </c>
      <c r="AR159">
        <v>1445445.83</v>
      </c>
      <c r="AS159">
        <v>3022351</v>
      </c>
      <c r="AT159">
        <v>5261880.18</v>
      </c>
      <c r="AU159">
        <v>1700000</v>
      </c>
      <c r="AV159">
        <v>6858719.5700000003</v>
      </c>
      <c r="AW159">
        <v>4677829.3</v>
      </c>
      <c r="AX159">
        <v>1007700</v>
      </c>
      <c r="AY159">
        <v>1231339.0900000001</v>
      </c>
      <c r="BA159">
        <v>262500</v>
      </c>
      <c r="BC159">
        <v>3705659.28</v>
      </c>
      <c r="BD159">
        <v>5318419.9400000004</v>
      </c>
      <c r="BE159">
        <v>4749129.29</v>
      </c>
      <c r="BF159">
        <v>820320</v>
      </c>
      <c r="BH159">
        <v>2954410</v>
      </c>
      <c r="BI159">
        <v>287100</v>
      </c>
      <c r="BJ159">
        <v>1865010.6</v>
      </c>
      <c r="BK159">
        <v>782900</v>
      </c>
      <c r="BM159">
        <v>5359655.68</v>
      </c>
      <c r="BN159">
        <v>3129545</v>
      </c>
      <c r="BO159">
        <v>6302003.5</v>
      </c>
      <c r="BP159">
        <v>1095070</v>
      </c>
      <c r="BQ159">
        <v>964186.96</v>
      </c>
      <c r="BR159">
        <v>249758</v>
      </c>
    </row>
    <row r="160" spans="1:71" ht="23.25">
      <c r="A160" s="198">
        <v>1</v>
      </c>
      <c r="B160" s="199" t="s">
        <v>903</v>
      </c>
      <c r="C160" s="199" t="s">
        <v>905</v>
      </c>
      <c r="D160" s="199" t="s">
        <v>2101</v>
      </c>
      <c r="E160" s="199" t="s">
        <v>2110</v>
      </c>
      <c r="F160" s="199" t="s">
        <v>2110</v>
      </c>
      <c r="G160" s="199"/>
      <c r="H160" s="199"/>
      <c r="I160" s="199" t="s">
        <v>2110</v>
      </c>
      <c r="J160" s="199" t="s">
        <v>952</v>
      </c>
      <c r="K160" s="199"/>
      <c r="L160" s="199"/>
      <c r="M160" s="200" t="s">
        <v>1135</v>
      </c>
      <c r="N160" s="304">
        <v>6</v>
      </c>
      <c r="O160" s="201">
        <v>1205050101.105</v>
      </c>
      <c r="P160" s="202" t="s">
        <v>237</v>
      </c>
      <c r="Q160" s="108">
        <f t="shared" si="2"/>
        <v>0</v>
      </c>
      <c r="R160">
        <v>4150964</v>
      </c>
      <c r="S160">
        <v>363650</v>
      </c>
      <c r="T160">
        <v>623000</v>
      </c>
      <c r="AC160">
        <v>1997000</v>
      </c>
      <c r="AL160">
        <v>2264800</v>
      </c>
      <c r="AM160">
        <v>170000</v>
      </c>
      <c r="BA160">
        <v>120000</v>
      </c>
      <c r="BC160">
        <v>3325078</v>
      </c>
      <c r="BD160">
        <v>160426.70000000001</v>
      </c>
      <c r="BE160">
        <v>292200</v>
      </c>
      <c r="BF160">
        <v>13375</v>
      </c>
      <c r="BG160">
        <v>189900</v>
      </c>
      <c r="BP160">
        <v>3602924.39</v>
      </c>
      <c r="BR160">
        <v>130000</v>
      </c>
      <c r="BS160">
        <v>1932000</v>
      </c>
    </row>
    <row r="161" spans="1:71" ht="23.25">
      <c r="A161" s="198">
        <v>1</v>
      </c>
      <c r="B161" s="199" t="s">
        <v>903</v>
      </c>
      <c r="C161" s="199" t="s">
        <v>905</v>
      </c>
      <c r="D161" s="199" t="s">
        <v>2101</v>
      </c>
      <c r="E161" s="199" t="s">
        <v>2110</v>
      </c>
      <c r="F161" s="199" t="s">
        <v>2110</v>
      </c>
      <c r="G161" s="199"/>
      <c r="H161" s="199"/>
      <c r="I161" s="199" t="s">
        <v>2110</v>
      </c>
      <c r="J161" s="199" t="s">
        <v>952</v>
      </c>
      <c r="K161" s="199"/>
      <c r="L161" s="199"/>
      <c r="M161" s="200" t="s">
        <v>1135</v>
      </c>
      <c r="N161" s="304">
        <v>6</v>
      </c>
      <c r="O161" s="201">
        <v>1205050101.1059999</v>
      </c>
      <c r="P161" s="202" t="s">
        <v>238</v>
      </c>
      <c r="Q161" s="108">
        <f t="shared" si="2"/>
        <v>0</v>
      </c>
      <c r="T161">
        <v>528580</v>
      </c>
      <c r="V161">
        <v>0</v>
      </c>
      <c r="W161">
        <v>1497000</v>
      </c>
      <c r="X161">
        <v>319587.59999999998</v>
      </c>
      <c r="AB161">
        <v>2636585.75</v>
      </c>
      <c r="BA161">
        <v>522650</v>
      </c>
      <c r="BF161">
        <v>123548</v>
      </c>
      <c r="BH161">
        <v>35000</v>
      </c>
      <c r="BO161">
        <v>4000000</v>
      </c>
      <c r="BR161">
        <v>2300000</v>
      </c>
    </row>
    <row r="162" spans="1:71" ht="23.25">
      <c r="A162" s="198">
        <v>1</v>
      </c>
      <c r="B162" s="199" t="s">
        <v>903</v>
      </c>
      <c r="C162" s="199" t="s">
        <v>905</v>
      </c>
      <c r="D162" s="199" t="s">
        <v>2101</v>
      </c>
      <c r="E162" s="199" t="s">
        <v>2110</v>
      </c>
      <c r="F162" s="199" t="s">
        <v>2110</v>
      </c>
      <c r="G162" s="199"/>
      <c r="H162" s="199"/>
      <c r="I162" s="199" t="s">
        <v>2110</v>
      </c>
      <c r="J162" s="199" t="s">
        <v>952</v>
      </c>
      <c r="K162" s="199"/>
      <c r="L162" s="199"/>
      <c r="M162" s="200" t="s">
        <v>1135</v>
      </c>
      <c r="N162" s="304">
        <v>6</v>
      </c>
      <c r="O162" s="201">
        <v>1205050101.1070001</v>
      </c>
      <c r="P162" s="202" t="s">
        <v>239</v>
      </c>
      <c r="Q162" s="108">
        <f t="shared" si="2"/>
        <v>0</v>
      </c>
      <c r="R162">
        <v>15006380</v>
      </c>
      <c r="T162">
        <v>1497726.2</v>
      </c>
      <c r="X162">
        <v>625239.04000000004</v>
      </c>
      <c r="Z162">
        <v>253502.79</v>
      </c>
      <c r="AA162">
        <v>352985.88</v>
      </c>
      <c r="AC162">
        <v>1201901.8500000001</v>
      </c>
      <c r="BB162">
        <v>745816.31</v>
      </c>
      <c r="BC162">
        <v>454732.33</v>
      </c>
      <c r="BG162">
        <v>3123848.46</v>
      </c>
      <c r="BO162">
        <v>721500</v>
      </c>
    </row>
    <row r="163" spans="1:71" ht="23.25">
      <c r="A163" s="198">
        <v>1</v>
      </c>
      <c r="B163" s="199" t="s">
        <v>903</v>
      </c>
      <c r="C163" s="199" t="s">
        <v>905</v>
      </c>
      <c r="D163" s="199" t="s">
        <v>2101</v>
      </c>
      <c r="E163" s="199" t="s">
        <v>2110</v>
      </c>
      <c r="F163" s="199" t="s">
        <v>2110</v>
      </c>
      <c r="G163" s="199"/>
      <c r="H163" s="199"/>
      <c r="I163" s="199" t="s">
        <v>2110</v>
      </c>
      <c r="J163" s="199" t="s">
        <v>952</v>
      </c>
      <c r="K163" s="199"/>
      <c r="L163" s="199"/>
      <c r="M163" s="200" t="s">
        <v>1135</v>
      </c>
      <c r="N163" s="304">
        <v>6</v>
      </c>
      <c r="O163" s="201">
        <v>1205050101.108</v>
      </c>
      <c r="P163" s="202" t="s">
        <v>240</v>
      </c>
      <c r="Q163" s="108">
        <f t="shared" si="2"/>
        <v>0</v>
      </c>
      <c r="R163">
        <v>1985000</v>
      </c>
      <c r="AI163">
        <v>300000</v>
      </c>
    </row>
    <row r="164" spans="1:71" ht="23.25">
      <c r="A164" s="198">
        <v>1</v>
      </c>
      <c r="B164" s="199" t="s">
        <v>903</v>
      </c>
      <c r="C164" s="199" t="s">
        <v>905</v>
      </c>
      <c r="D164" s="199" t="s">
        <v>2101</v>
      </c>
      <c r="E164" s="199" t="s">
        <v>2110</v>
      </c>
      <c r="F164" s="199" t="s">
        <v>2110</v>
      </c>
      <c r="G164" s="199"/>
      <c r="H164" s="199"/>
      <c r="I164" s="199" t="s">
        <v>2110</v>
      </c>
      <c r="J164" s="199" t="s">
        <v>952</v>
      </c>
      <c r="K164" s="199"/>
      <c r="L164" s="199"/>
      <c r="M164" s="200" t="s">
        <v>1135</v>
      </c>
      <c r="N164" s="304">
        <v>6</v>
      </c>
      <c r="O164" s="201">
        <v>1205050101.109</v>
      </c>
      <c r="P164" s="202" t="s">
        <v>241</v>
      </c>
      <c r="Q164" s="108">
        <f t="shared" si="2"/>
        <v>0</v>
      </c>
      <c r="T164">
        <v>416972.16</v>
      </c>
      <c r="U164">
        <v>144800</v>
      </c>
      <c r="V164">
        <v>0</v>
      </c>
      <c r="X164">
        <v>780883</v>
      </c>
      <c r="Z164">
        <v>203022</v>
      </c>
      <c r="AB164">
        <v>1228922</v>
      </c>
      <c r="AC164">
        <v>4940500</v>
      </c>
      <c r="AL164">
        <v>1961045.4</v>
      </c>
      <c r="BA164">
        <v>84000</v>
      </c>
      <c r="BB164">
        <v>1349000</v>
      </c>
      <c r="BD164">
        <v>775022.76</v>
      </c>
      <c r="BE164">
        <v>1269000</v>
      </c>
      <c r="BH164">
        <v>305000</v>
      </c>
      <c r="BI164">
        <v>66960</v>
      </c>
      <c r="BJ164">
        <v>30000</v>
      </c>
      <c r="BN164">
        <v>499562</v>
      </c>
      <c r="BR164">
        <v>2440560</v>
      </c>
    </row>
    <row r="165" spans="1:71" ht="23.25">
      <c r="A165" s="198">
        <v>1</v>
      </c>
      <c r="B165" s="199" t="s">
        <v>903</v>
      </c>
      <c r="C165" s="199" t="s">
        <v>905</v>
      </c>
      <c r="D165" s="199" t="s">
        <v>2101</v>
      </c>
      <c r="E165" s="199" t="s">
        <v>2110</v>
      </c>
      <c r="F165" s="199" t="s">
        <v>2110</v>
      </c>
      <c r="G165" s="199"/>
      <c r="H165" s="199"/>
      <c r="I165" s="199" t="s">
        <v>2110</v>
      </c>
      <c r="J165" s="199" t="s">
        <v>1073</v>
      </c>
      <c r="K165" s="199"/>
      <c r="L165" s="199"/>
      <c r="M165" s="200" t="s">
        <v>1135</v>
      </c>
      <c r="N165" s="304">
        <v>6</v>
      </c>
      <c r="O165" s="201">
        <v>1205050102.1010001</v>
      </c>
      <c r="P165" s="202" t="s">
        <v>2112</v>
      </c>
      <c r="Q165" s="108">
        <f t="shared" si="2"/>
        <v>0</v>
      </c>
      <c r="R165">
        <v>-8948452.6899999995</v>
      </c>
      <c r="T165">
        <v>-1617010.35</v>
      </c>
      <c r="U165">
        <v>-3692340.23</v>
      </c>
      <c r="V165">
        <v>-1014986.82</v>
      </c>
      <c r="W165">
        <v>-2136428</v>
      </c>
      <c r="Y165">
        <v>-2187294.7599999998</v>
      </c>
      <c r="Z165">
        <v>-1627754.88</v>
      </c>
      <c r="AA165">
        <v>-3754812.41</v>
      </c>
      <c r="AC165">
        <v>-1871133.33</v>
      </c>
      <c r="AF165">
        <v>-5822453.0999999996</v>
      </c>
      <c r="AH165">
        <v>-1448595.29</v>
      </c>
      <c r="AL165">
        <v>-4994264</v>
      </c>
      <c r="AN165">
        <v>-2738666.67</v>
      </c>
      <c r="AO165">
        <v>-1861824.1</v>
      </c>
      <c r="AP165">
        <v>-17016926.219999999</v>
      </c>
      <c r="AQ165">
        <v>-2033297.52</v>
      </c>
      <c r="AR165">
        <v>-31597.22</v>
      </c>
      <c r="AS165">
        <v>-637139.34</v>
      </c>
      <c r="AT165">
        <v>-590701.84</v>
      </c>
      <c r="AU165">
        <v>-236833.33</v>
      </c>
      <c r="AV165">
        <v>-373042.67</v>
      </c>
      <c r="AW165">
        <v>-532986.67000000004</v>
      </c>
      <c r="AX165">
        <v>-8280313.1500000004</v>
      </c>
      <c r="AY165">
        <v>-307782.32</v>
      </c>
      <c r="AZ165">
        <v>-1185119.3600000001</v>
      </c>
      <c r="BA165">
        <v>-741798</v>
      </c>
      <c r="BD165">
        <v>-628912.17000000004</v>
      </c>
      <c r="BG165">
        <v>-3060399.96</v>
      </c>
      <c r="BH165">
        <v>-55000</v>
      </c>
      <c r="BL165">
        <v>-15081619</v>
      </c>
      <c r="BM165">
        <v>-7501933.3300000001</v>
      </c>
      <c r="BN165">
        <v>-7426195.0800000001</v>
      </c>
      <c r="BP165">
        <v>-165603.29</v>
      </c>
      <c r="BQ165">
        <v>-4094938.59</v>
      </c>
      <c r="BR165">
        <v>-11470602.08</v>
      </c>
      <c r="BS165">
        <v>-1728848.43</v>
      </c>
    </row>
    <row r="166" spans="1:71" ht="23.25">
      <c r="A166" s="198">
        <v>1</v>
      </c>
      <c r="B166" s="199" t="s">
        <v>903</v>
      </c>
      <c r="C166" s="199" t="s">
        <v>905</v>
      </c>
      <c r="D166" s="199" t="s">
        <v>2101</v>
      </c>
      <c r="E166" s="199" t="s">
        <v>2110</v>
      </c>
      <c r="F166" s="199" t="s">
        <v>2110</v>
      </c>
      <c r="G166" s="199"/>
      <c r="H166" s="199"/>
      <c r="I166" s="199" t="s">
        <v>2110</v>
      </c>
      <c r="J166" s="199" t="s">
        <v>1073</v>
      </c>
      <c r="K166" s="199"/>
      <c r="L166" s="199"/>
      <c r="M166" s="200" t="s">
        <v>1135</v>
      </c>
      <c r="N166" s="304">
        <v>6</v>
      </c>
      <c r="O166" s="201">
        <v>1205050102.102</v>
      </c>
      <c r="P166" s="202" t="s">
        <v>243</v>
      </c>
      <c r="Q166" s="108">
        <f t="shared" si="2"/>
        <v>-694650.85</v>
      </c>
      <c r="R166">
        <v>-66257846.469999999</v>
      </c>
      <c r="S166">
        <v>-3863836.67</v>
      </c>
      <c r="T166">
        <v>-294857.46999999997</v>
      </c>
      <c r="U166">
        <v>-6222280.1200000001</v>
      </c>
      <c r="W166">
        <v>-13692582.26</v>
      </c>
      <c r="X166">
        <v>-275016.02</v>
      </c>
      <c r="Y166">
        <v>-1592305.79</v>
      </c>
      <c r="Z166">
        <v>-1460291.33</v>
      </c>
      <c r="AA166">
        <v>-3034126.15</v>
      </c>
      <c r="AB166">
        <v>-538516.9</v>
      </c>
      <c r="AC166">
        <v>-3949636.11</v>
      </c>
      <c r="AD166">
        <v>-694650.85</v>
      </c>
      <c r="AE166">
        <v>-189650.97</v>
      </c>
      <c r="AF166">
        <v>-18461116.629999999</v>
      </c>
      <c r="AH166">
        <v>-621975.56000000006</v>
      </c>
      <c r="AI166">
        <v>-2362585.7999999998</v>
      </c>
      <c r="AL166">
        <v>-22514838.949999999</v>
      </c>
      <c r="AM166">
        <v>-1520496.24</v>
      </c>
      <c r="AO166">
        <v>-364204.45</v>
      </c>
      <c r="BA166">
        <v>-3246651.57</v>
      </c>
      <c r="BB166">
        <v>-1442593.23</v>
      </c>
      <c r="BC166">
        <v>-2514618.84</v>
      </c>
      <c r="BD166">
        <v>-1914939.54</v>
      </c>
      <c r="BE166">
        <v>-755376.24</v>
      </c>
      <c r="BF166">
        <v>-471457.58</v>
      </c>
      <c r="BG166">
        <v>-11026819.33</v>
      </c>
      <c r="BH166">
        <v>-2130278.4700000002</v>
      </c>
      <c r="BJ166">
        <v>-39660.76</v>
      </c>
      <c r="BK166">
        <v>-35730.21</v>
      </c>
      <c r="BL166">
        <v>-39333404.479999997</v>
      </c>
      <c r="BM166">
        <v>-8443046.6699999999</v>
      </c>
      <c r="BN166">
        <v>-26334141.890000001</v>
      </c>
      <c r="BO166">
        <v>-24753150.359999999</v>
      </c>
      <c r="BP166">
        <v>-187117.51</v>
      </c>
      <c r="BQ166">
        <v>-16192018.640000001</v>
      </c>
      <c r="BR166">
        <v>-269869.95</v>
      </c>
    </row>
    <row r="167" spans="1:71" ht="23.25">
      <c r="A167" s="198">
        <v>1</v>
      </c>
      <c r="B167" s="199" t="s">
        <v>903</v>
      </c>
      <c r="C167" s="199" t="s">
        <v>905</v>
      </c>
      <c r="D167" s="199" t="s">
        <v>2101</v>
      </c>
      <c r="E167" s="199" t="s">
        <v>2110</v>
      </c>
      <c r="F167" s="199" t="s">
        <v>2110</v>
      </c>
      <c r="G167" s="199"/>
      <c r="H167" s="199"/>
      <c r="I167" s="199" t="s">
        <v>2110</v>
      </c>
      <c r="J167" s="199" t="s">
        <v>1073</v>
      </c>
      <c r="K167" s="199"/>
      <c r="L167" s="199"/>
      <c r="M167" s="200" t="s">
        <v>1135</v>
      </c>
      <c r="N167" s="304">
        <v>6</v>
      </c>
      <c r="O167" s="201">
        <v>1205050102.1029999</v>
      </c>
      <c r="P167" s="202" t="s">
        <v>2113</v>
      </c>
      <c r="Q167" s="108">
        <f t="shared" si="2"/>
        <v>-2039700</v>
      </c>
      <c r="R167">
        <v>-2203146.0499999998</v>
      </c>
      <c r="S167">
        <v>-138202.22</v>
      </c>
      <c r="T167">
        <v>-1012976.94</v>
      </c>
      <c r="U167">
        <v>-1264463.58</v>
      </c>
      <c r="V167">
        <v>-860471.8</v>
      </c>
      <c r="W167">
        <v>-2201305.33</v>
      </c>
      <c r="X167">
        <v>-199664.34</v>
      </c>
      <c r="Z167">
        <v>-250787.78</v>
      </c>
      <c r="AA167">
        <v>-6746.36</v>
      </c>
      <c r="AB167">
        <v>-714696.35</v>
      </c>
      <c r="AC167">
        <v>-1391200</v>
      </c>
      <c r="AD167">
        <v>-2039700</v>
      </c>
      <c r="AF167">
        <v>-8557534.1400000006</v>
      </c>
      <c r="AG167">
        <v>-417500.78</v>
      </c>
      <c r="AH167">
        <v>-1194154.52</v>
      </c>
      <c r="AI167">
        <v>-897267.56</v>
      </c>
      <c r="AK167">
        <v>-46782</v>
      </c>
      <c r="AM167">
        <v>-57500</v>
      </c>
      <c r="AN167">
        <v>-1551784.73</v>
      </c>
      <c r="AO167">
        <v>-367908.81</v>
      </c>
      <c r="AP167">
        <v>-28129815.219999999</v>
      </c>
      <c r="AQ167">
        <v>-1642935.86</v>
      </c>
      <c r="AR167">
        <v>-2515390.37</v>
      </c>
      <c r="AS167">
        <v>-10585016.890000001</v>
      </c>
      <c r="AT167">
        <v>-1787898.08</v>
      </c>
      <c r="AU167">
        <v>-1247811.22</v>
      </c>
      <c r="AV167">
        <v>-451390.25</v>
      </c>
      <c r="AW167">
        <v>-5399764.5</v>
      </c>
      <c r="AX167">
        <v>-6406562.7800000003</v>
      </c>
      <c r="AZ167">
        <v>-63183564.539999999</v>
      </c>
      <c r="BA167">
        <v>-54714.54</v>
      </c>
      <c r="BB167">
        <v>-915634.42</v>
      </c>
      <c r="BE167">
        <v>-1052869.44</v>
      </c>
      <c r="BF167">
        <v>-83523.7</v>
      </c>
      <c r="BH167">
        <v>-728702.22</v>
      </c>
      <c r="BI167">
        <v>-10492.82</v>
      </c>
      <c r="BJ167">
        <v>-18504.09</v>
      </c>
      <c r="BK167">
        <v>-195748.65</v>
      </c>
      <c r="BL167">
        <v>-2988063.67</v>
      </c>
      <c r="BM167">
        <v>-2771413.67</v>
      </c>
      <c r="BO167">
        <v>0</v>
      </c>
      <c r="BP167">
        <v>-40500</v>
      </c>
      <c r="BQ167">
        <v>-860898.93</v>
      </c>
    </row>
    <row r="168" spans="1:71" ht="23.25">
      <c r="A168" s="198">
        <v>1</v>
      </c>
      <c r="B168" s="199" t="s">
        <v>903</v>
      </c>
      <c r="C168" s="199" t="s">
        <v>905</v>
      </c>
      <c r="D168" s="199" t="s">
        <v>2101</v>
      </c>
      <c r="E168" s="199" t="s">
        <v>2110</v>
      </c>
      <c r="F168" s="199" t="s">
        <v>2110</v>
      </c>
      <c r="G168" s="199"/>
      <c r="H168" s="199"/>
      <c r="I168" s="199" t="s">
        <v>2110</v>
      </c>
      <c r="J168" s="199" t="s">
        <v>1073</v>
      </c>
      <c r="K168" s="199"/>
      <c r="L168" s="199"/>
      <c r="M168" s="200" t="s">
        <v>1135</v>
      </c>
      <c r="N168" s="304">
        <v>6</v>
      </c>
      <c r="O168" s="201">
        <v>1205050102.1040001</v>
      </c>
      <c r="P168" s="202" t="s">
        <v>2114</v>
      </c>
      <c r="Q168" s="108">
        <f t="shared" si="2"/>
        <v>-4457710.22</v>
      </c>
      <c r="R168">
        <v>-2583020.65</v>
      </c>
      <c r="S168">
        <v>-861014.44</v>
      </c>
      <c r="U168">
        <v>-933283.67</v>
      </c>
      <c r="V168">
        <v>0</v>
      </c>
      <c r="W168">
        <v>-1181766.67</v>
      </c>
      <c r="X168">
        <v>-2516780.25</v>
      </c>
      <c r="Y168">
        <v>-359962</v>
      </c>
      <c r="Z168">
        <v>-1022493.73</v>
      </c>
      <c r="AA168">
        <v>-1301225.43</v>
      </c>
      <c r="AB168">
        <v>-551396.05000000005</v>
      </c>
      <c r="AC168">
        <v>-1081927.78</v>
      </c>
      <c r="AD168">
        <v>-4457710.22</v>
      </c>
      <c r="AE168">
        <v>-422828.62</v>
      </c>
      <c r="AF168">
        <v>-3378568.99</v>
      </c>
      <c r="AG168">
        <v>-605928.79</v>
      </c>
      <c r="AH168">
        <v>-1082637.74</v>
      </c>
      <c r="AI168">
        <v>-19940.71</v>
      </c>
      <c r="AJ168">
        <v>-111558.54</v>
      </c>
      <c r="AK168">
        <v>-164415</v>
      </c>
      <c r="AL168">
        <v>-241193.3</v>
      </c>
      <c r="AM168">
        <v>-2034117.83</v>
      </c>
      <c r="AN168">
        <v>-1136953.28</v>
      </c>
      <c r="AO168">
        <v>-581347.16</v>
      </c>
      <c r="AP168">
        <v>-2672528.21</v>
      </c>
      <c r="AQ168">
        <v>-321937.5</v>
      </c>
      <c r="AR168">
        <v>-751901.09</v>
      </c>
      <c r="AS168">
        <v>-963610.56</v>
      </c>
      <c r="AT168">
        <v>-1557979.11</v>
      </c>
      <c r="AU168">
        <v>-307777.77</v>
      </c>
      <c r="AV168">
        <v>-2087382.17</v>
      </c>
      <c r="AW168">
        <v>-758023.76</v>
      </c>
      <c r="AX168">
        <v>-463775.56</v>
      </c>
      <c r="AY168">
        <v>-224360.8</v>
      </c>
      <c r="BA168">
        <v>-215432.67</v>
      </c>
      <c r="BC168">
        <v>-607563.4</v>
      </c>
      <c r="BD168">
        <v>-4726996.13</v>
      </c>
      <c r="BE168">
        <v>-2649919.0099999998</v>
      </c>
      <c r="BF168">
        <v>-404655.28</v>
      </c>
      <c r="BH168">
        <v>-819235.86</v>
      </c>
      <c r="BI168">
        <v>-82246.84</v>
      </c>
      <c r="BJ168">
        <v>-119828.23</v>
      </c>
      <c r="BK168">
        <v>-25673.9</v>
      </c>
      <c r="BM168">
        <v>-2706534.38</v>
      </c>
      <c r="BN168">
        <v>-1650991.99</v>
      </c>
      <c r="BO168">
        <v>-3816124.92</v>
      </c>
      <c r="BP168">
        <v>-146991.5</v>
      </c>
      <c r="BQ168">
        <v>-641230.5</v>
      </c>
      <c r="BR168">
        <v>-87948.63</v>
      </c>
    </row>
    <row r="169" spans="1:71" ht="23.25">
      <c r="A169" s="198">
        <v>1</v>
      </c>
      <c r="B169" s="199" t="s">
        <v>903</v>
      </c>
      <c r="C169" s="199" t="s">
        <v>905</v>
      </c>
      <c r="D169" s="199" t="s">
        <v>2101</v>
      </c>
      <c r="E169" s="199" t="s">
        <v>2110</v>
      </c>
      <c r="F169" s="199" t="s">
        <v>2110</v>
      </c>
      <c r="G169" s="199"/>
      <c r="H169" s="199"/>
      <c r="I169" s="199" t="s">
        <v>2110</v>
      </c>
      <c r="J169" s="199" t="s">
        <v>1073</v>
      </c>
      <c r="K169" s="199"/>
      <c r="L169" s="199"/>
      <c r="M169" s="200" t="s">
        <v>1135</v>
      </c>
      <c r="N169" s="304">
        <v>6</v>
      </c>
      <c r="O169" s="201">
        <v>1205050102.105</v>
      </c>
      <c r="P169" s="202" t="s">
        <v>2115</v>
      </c>
      <c r="Q169" s="108">
        <f t="shared" si="2"/>
        <v>0</v>
      </c>
      <c r="R169">
        <v>-1106923.73</v>
      </c>
      <c r="S169">
        <v>-231761.67</v>
      </c>
      <c r="T169">
        <v>-110694.44</v>
      </c>
      <c r="AC169">
        <v>-1231483.33</v>
      </c>
      <c r="AL169">
        <v>-105690.62</v>
      </c>
      <c r="BA169">
        <v>-119996</v>
      </c>
      <c r="BC169">
        <v>-868215.01</v>
      </c>
      <c r="BD169">
        <v>-144848.5</v>
      </c>
      <c r="BE169">
        <v>-292199</v>
      </c>
      <c r="BF169">
        <v>-205.05</v>
      </c>
      <c r="BG169">
        <v>-66465</v>
      </c>
      <c r="BP169">
        <v>-2448115.98</v>
      </c>
      <c r="BR169">
        <v>-129999</v>
      </c>
      <c r="BS169">
        <v>-118066.67</v>
      </c>
    </row>
    <row r="170" spans="1:71" ht="23.25">
      <c r="A170" s="198">
        <v>1</v>
      </c>
      <c r="B170" s="199" t="s">
        <v>903</v>
      </c>
      <c r="C170" s="199" t="s">
        <v>905</v>
      </c>
      <c r="D170" s="199" t="s">
        <v>2101</v>
      </c>
      <c r="E170" s="199" t="s">
        <v>2110</v>
      </c>
      <c r="F170" s="199" t="s">
        <v>2110</v>
      </c>
      <c r="G170" s="199"/>
      <c r="H170" s="199"/>
      <c r="I170" s="199" t="s">
        <v>2110</v>
      </c>
      <c r="J170" s="199" t="s">
        <v>1073</v>
      </c>
      <c r="K170" s="199"/>
      <c r="L170" s="199"/>
      <c r="M170" s="200" t="s">
        <v>1135</v>
      </c>
      <c r="N170" s="304">
        <v>6</v>
      </c>
      <c r="O170" s="201">
        <v>1205050102.1059999</v>
      </c>
      <c r="P170" s="202" t="s">
        <v>2116</v>
      </c>
      <c r="Q170" s="108">
        <f t="shared" si="2"/>
        <v>0</v>
      </c>
      <c r="T170">
        <v>-109015.17</v>
      </c>
      <c r="V170">
        <v>0</v>
      </c>
      <c r="W170">
        <v>-643710</v>
      </c>
      <c r="X170">
        <v>-83713.72</v>
      </c>
      <c r="AB170">
        <v>-8788.6200000000008</v>
      </c>
      <c r="BA170">
        <v>-370952.67</v>
      </c>
      <c r="BF170">
        <v>-123547</v>
      </c>
      <c r="BH170">
        <v>-21972.22</v>
      </c>
      <c r="BO170">
        <v>-3999999</v>
      </c>
      <c r="BR170">
        <v>-2299999</v>
      </c>
    </row>
    <row r="171" spans="1:71" ht="23.25">
      <c r="A171" s="198">
        <v>1</v>
      </c>
      <c r="B171" s="199" t="s">
        <v>903</v>
      </c>
      <c r="C171" s="199" t="s">
        <v>905</v>
      </c>
      <c r="D171" s="199" t="s">
        <v>2101</v>
      </c>
      <c r="E171" s="199" t="s">
        <v>2110</v>
      </c>
      <c r="F171" s="199" t="s">
        <v>2110</v>
      </c>
      <c r="G171" s="199"/>
      <c r="H171" s="199"/>
      <c r="I171" s="199" t="s">
        <v>2110</v>
      </c>
      <c r="J171" s="199" t="s">
        <v>1073</v>
      </c>
      <c r="K171" s="199"/>
      <c r="L171" s="199"/>
      <c r="M171" s="200" t="s">
        <v>1135</v>
      </c>
      <c r="N171" s="304">
        <v>6</v>
      </c>
      <c r="O171" s="201">
        <v>1205050102.1070001</v>
      </c>
      <c r="P171" s="202" t="s">
        <v>2117</v>
      </c>
      <c r="Q171" s="108">
        <f t="shared" si="2"/>
        <v>0</v>
      </c>
      <c r="R171">
        <v>-7249583.5999999996</v>
      </c>
      <c r="T171">
        <v>-549166.27</v>
      </c>
      <c r="X171">
        <v>-291778.2</v>
      </c>
      <c r="Z171">
        <v>-37373.54</v>
      </c>
      <c r="AA171">
        <v>-92168.41</v>
      </c>
      <c r="AC171">
        <v>-560887.53</v>
      </c>
      <c r="BB171">
        <v>-285896.26</v>
      </c>
      <c r="BC171">
        <v>-27789.19</v>
      </c>
      <c r="BG171">
        <v>-2132571.46</v>
      </c>
      <c r="BO171">
        <v>-659221.22</v>
      </c>
    </row>
    <row r="172" spans="1:71" ht="23.25">
      <c r="A172" s="198">
        <v>1</v>
      </c>
      <c r="B172" s="199" t="s">
        <v>903</v>
      </c>
      <c r="C172" s="199" t="s">
        <v>905</v>
      </c>
      <c r="D172" s="199" t="s">
        <v>2101</v>
      </c>
      <c r="E172" s="199" t="s">
        <v>2110</v>
      </c>
      <c r="F172" s="199" t="s">
        <v>2110</v>
      </c>
      <c r="G172" s="199"/>
      <c r="H172" s="199"/>
      <c r="I172" s="199" t="s">
        <v>2110</v>
      </c>
      <c r="J172" s="199" t="s">
        <v>1073</v>
      </c>
      <c r="K172" s="199"/>
      <c r="L172" s="199"/>
      <c r="M172" s="200" t="s">
        <v>1135</v>
      </c>
      <c r="N172" s="304">
        <v>6</v>
      </c>
      <c r="O172" s="201">
        <v>1205050102.108</v>
      </c>
      <c r="P172" s="202" t="s">
        <v>249</v>
      </c>
      <c r="Q172" s="108">
        <f t="shared" si="2"/>
        <v>0</v>
      </c>
      <c r="R172">
        <v>-866783.36</v>
      </c>
      <c r="AI172">
        <v>-58520.54</v>
      </c>
    </row>
    <row r="173" spans="1:71" ht="23.25">
      <c r="A173" s="198">
        <v>1</v>
      </c>
      <c r="B173" s="199" t="s">
        <v>903</v>
      </c>
      <c r="C173" s="199" t="s">
        <v>905</v>
      </c>
      <c r="D173" s="199" t="s">
        <v>2101</v>
      </c>
      <c r="E173" s="199" t="s">
        <v>2110</v>
      </c>
      <c r="F173" s="199" t="s">
        <v>2110</v>
      </c>
      <c r="G173" s="199"/>
      <c r="H173" s="199"/>
      <c r="I173" s="199" t="s">
        <v>2110</v>
      </c>
      <c r="J173" s="199" t="s">
        <v>1073</v>
      </c>
      <c r="K173" s="199"/>
      <c r="L173" s="199"/>
      <c r="M173" s="200" t="s">
        <v>1135</v>
      </c>
      <c r="N173" s="304">
        <v>6</v>
      </c>
      <c r="O173" s="201">
        <v>1205050102.109</v>
      </c>
      <c r="P173" s="202" t="s">
        <v>250</v>
      </c>
      <c r="Q173" s="108">
        <f t="shared" si="2"/>
        <v>0</v>
      </c>
      <c r="T173">
        <v>-327019.01</v>
      </c>
      <c r="U173">
        <v>-39806.21</v>
      </c>
      <c r="V173">
        <v>0</v>
      </c>
      <c r="X173">
        <v>-417793.65</v>
      </c>
      <c r="Z173">
        <v>-80414.899999999994</v>
      </c>
      <c r="AB173">
        <v>-776055.11</v>
      </c>
      <c r="AC173">
        <v>-2789250</v>
      </c>
      <c r="AL173">
        <v>-128961.15</v>
      </c>
      <c r="BA173">
        <v>-83999</v>
      </c>
      <c r="BB173">
        <v>-334047.98</v>
      </c>
      <c r="BD173">
        <v>-734213.84</v>
      </c>
      <c r="BE173">
        <v>-783454.79</v>
      </c>
      <c r="BH173">
        <v>-202291.67</v>
      </c>
      <c r="BI173">
        <v>-21185.39</v>
      </c>
      <c r="BJ173">
        <v>-20354.560000000001</v>
      </c>
      <c r="BN173">
        <v>-224286.29</v>
      </c>
      <c r="BR173">
        <v>-2431117.33</v>
      </c>
    </row>
    <row r="174" spans="1:71" ht="23.25">
      <c r="A174" s="198">
        <v>1</v>
      </c>
      <c r="B174" s="199" t="s">
        <v>903</v>
      </c>
      <c r="C174" s="199" t="s">
        <v>905</v>
      </c>
      <c r="D174" s="199" t="s">
        <v>2101</v>
      </c>
      <c r="E174" s="199" t="s">
        <v>2118</v>
      </c>
      <c r="F174" s="199" t="s">
        <v>2118</v>
      </c>
      <c r="G174" s="199"/>
      <c r="H174" s="199"/>
      <c r="I174" s="199" t="s">
        <v>2118</v>
      </c>
      <c r="J174" s="199" t="s">
        <v>952</v>
      </c>
      <c r="K174" s="199"/>
      <c r="L174" s="199"/>
      <c r="M174" s="200" t="s">
        <v>1135</v>
      </c>
      <c r="N174" s="304">
        <v>6</v>
      </c>
      <c r="O174" s="201">
        <v>1205060101.1010001</v>
      </c>
      <c r="P174" s="202" t="s">
        <v>2118</v>
      </c>
      <c r="Q174" s="108">
        <f t="shared" si="2"/>
        <v>358868044.97000003</v>
      </c>
      <c r="AD174">
        <v>358868044.97000003</v>
      </c>
    </row>
    <row r="175" spans="1:71" ht="23.25">
      <c r="A175" s="198">
        <v>1</v>
      </c>
      <c r="B175" s="199" t="s">
        <v>903</v>
      </c>
      <c r="C175" s="199" t="s">
        <v>905</v>
      </c>
      <c r="D175" s="199" t="s">
        <v>2101</v>
      </c>
      <c r="E175" s="199" t="s">
        <v>2118</v>
      </c>
      <c r="F175" s="199" t="s">
        <v>2118</v>
      </c>
      <c r="G175" s="199"/>
      <c r="H175" s="199"/>
      <c r="I175" s="199" t="s">
        <v>2118</v>
      </c>
      <c r="J175" s="199" t="s">
        <v>1073</v>
      </c>
      <c r="K175" s="199"/>
      <c r="L175" s="199"/>
      <c r="M175" s="200" t="s">
        <v>1135</v>
      </c>
      <c r="N175" s="304">
        <v>6</v>
      </c>
      <c r="O175" s="201">
        <v>1205060102.1010001</v>
      </c>
      <c r="P175" s="202" t="s">
        <v>2119</v>
      </c>
      <c r="Q175" s="108">
        <f t="shared" si="2"/>
        <v>-294244206.31</v>
      </c>
      <c r="AD175">
        <v>-294244206.31</v>
      </c>
    </row>
    <row r="176" spans="1:71" ht="23.25">
      <c r="A176" s="198">
        <v>1</v>
      </c>
      <c r="B176" s="199" t="s">
        <v>903</v>
      </c>
      <c r="C176" s="199" t="s">
        <v>905</v>
      </c>
      <c r="D176" s="199" t="s">
        <v>2120</v>
      </c>
      <c r="E176" s="199" t="s">
        <v>253</v>
      </c>
      <c r="F176" s="199" t="s">
        <v>253</v>
      </c>
      <c r="G176" s="199"/>
      <c r="H176" s="199"/>
      <c r="I176" s="199" t="s">
        <v>253</v>
      </c>
      <c r="J176" s="199" t="s">
        <v>952</v>
      </c>
      <c r="K176" s="199"/>
      <c r="L176" s="199"/>
      <c r="M176" s="200" t="s">
        <v>1186</v>
      </c>
      <c r="N176" s="304">
        <v>6</v>
      </c>
      <c r="O176" s="201">
        <v>1206010101.1010001</v>
      </c>
      <c r="P176" s="202" t="s">
        <v>253</v>
      </c>
      <c r="Q176" s="108">
        <f t="shared" si="2"/>
        <v>1216936.5</v>
      </c>
      <c r="R176">
        <v>6677954.7699999996</v>
      </c>
      <c r="S176">
        <v>536057</v>
      </c>
      <c r="T176">
        <v>1065780</v>
      </c>
      <c r="U176">
        <v>1133660.6499999999</v>
      </c>
      <c r="V176">
        <v>99000</v>
      </c>
      <c r="W176">
        <v>797405</v>
      </c>
      <c r="X176">
        <v>924411</v>
      </c>
      <c r="Y176">
        <v>918190.02</v>
      </c>
      <c r="Z176">
        <v>768930</v>
      </c>
      <c r="AA176">
        <v>648070</v>
      </c>
      <c r="AD176">
        <v>1216936.5</v>
      </c>
      <c r="AE176">
        <v>1038426</v>
      </c>
      <c r="AF176">
        <v>17300</v>
      </c>
      <c r="AH176">
        <v>7513359.0999999996</v>
      </c>
      <c r="AI176">
        <v>1083882</v>
      </c>
      <c r="AJ176">
        <v>74000</v>
      </c>
      <c r="AK176">
        <v>168000</v>
      </c>
      <c r="AL176">
        <v>33315222.300000001</v>
      </c>
      <c r="AM176">
        <v>2223124.02</v>
      </c>
      <c r="AN176">
        <v>3325616</v>
      </c>
      <c r="AO176">
        <v>1517962</v>
      </c>
      <c r="AQ176">
        <v>640481</v>
      </c>
      <c r="AR176">
        <v>2908188.5</v>
      </c>
      <c r="AS176">
        <v>1359525</v>
      </c>
      <c r="AT176">
        <v>2849543.3</v>
      </c>
      <c r="AU176">
        <v>623507</v>
      </c>
      <c r="AV176">
        <v>2930819.75</v>
      </c>
      <c r="AW176">
        <v>1791192</v>
      </c>
      <c r="AX176">
        <v>698710</v>
      </c>
      <c r="AY176">
        <v>13500</v>
      </c>
      <c r="AZ176">
        <v>21167390.300000001</v>
      </c>
      <c r="BA176">
        <v>1192280</v>
      </c>
      <c r="BB176">
        <v>22600</v>
      </c>
      <c r="BC176">
        <v>1779569</v>
      </c>
      <c r="BD176">
        <v>646200</v>
      </c>
      <c r="BE176">
        <v>55500</v>
      </c>
      <c r="BF176">
        <v>2548193</v>
      </c>
      <c r="BG176">
        <v>4627797</v>
      </c>
      <c r="BH176">
        <v>97000</v>
      </c>
      <c r="BJ176">
        <v>13500</v>
      </c>
      <c r="BL176">
        <v>148800</v>
      </c>
      <c r="BN176">
        <v>273500</v>
      </c>
      <c r="BO176">
        <v>6900</v>
      </c>
      <c r="BP176">
        <v>97200</v>
      </c>
      <c r="BQ176">
        <v>10620</v>
      </c>
      <c r="BS176">
        <v>145000</v>
      </c>
    </row>
    <row r="177" spans="1:71" ht="23.25">
      <c r="A177" s="198">
        <v>1</v>
      </c>
      <c r="B177" s="199" t="s">
        <v>903</v>
      </c>
      <c r="C177" s="199" t="s">
        <v>905</v>
      </c>
      <c r="D177" s="199" t="s">
        <v>2120</v>
      </c>
      <c r="E177" s="199" t="s">
        <v>253</v>
      </c>
      <c r="F177" s="199" t="s">
        <v>253</v>
      </c>
      <c r="G177" s="199"/>
      <c r="H177" s="199"/>
      <c r="I177" s="199" t="s">
        <v>253</v>
      </c>
      <c r="J177" s="199" t="s">
        <v>952</v>
      </c>
      <c r="K177" s="199"/>
      <c r="L177" s="199"/>
      <c r="M177" s="200" t="s">
        <v>1186</v>
      </c>
      <c r="N177" s="304">
        <v>6</v>
      </c>
      <c r="O177" s="201">
        <v>1206010102.1010001</v>
      </c>
      <c r="P177" s="202" t="s">
        <v>254</v>
      </c>
      <c r="Q177" s="108">
        <f t="shared" si="2"/>
        <v>0</v>
      </c>
    </row>
    <row r="178" spans="1:71" ht="23.25">
      <c r="A178" s="198">
        <v>1</v>
      </c>
      <c r="B178" s="199" t="s">
        <v>903</v>
      </c>
      <c r="C178" s="199" t="s">
        <v>905</v>
      </c>
      <c r="D178" s="199" t="s">
        <v>2120</v>
      </c>
      <c r="E178" s="199" t="s">
        <v>253</v>
      </c>
      <c r="F178" s="199" t="s">
        <v>253</v>
      </c>
      <c r="G178" s="199"/>
      <c r="H178" s="199"/>
      <c r="I178" s="199" t="s">
        <v>253</v>
      </c>
      <c r="J178" s="199" t="s">
        <v>1073</v>
      </c>
      <c r="K178" s="199"/>
      <c r="L178" s="199"/>
      <c r="M178" s="200" t="s">
        <v>1186</v>
      </c>
      <c r="N178" s="304">
        <v>6</v>
      </c>
      <c r="O178" s="201">
        <v>1206010103.1010001</v>
      </c>
      <c r="P178" s="202" t="s">
        <v>2121</v>
      </c>
      <c r="Q178" s="108">
        <f t="shared" si="2"/>
        <v>-556793.84</v>
      </c>
      <c r="R178">
        <v>-6559240.6100000003</v>
      </c>
      <c r="S178">
        <v>-536039</v>
      </c>
      <c r="T178">
        <v>-1065746</v>
      </c>
      <c r="U178">
        <v>-1133586.6499999999</v>
      </c>
      <c r="V178">
        <v>-98369.5</v>
      </c>
      <c r="W178">
        <v>-797379</v>
      </c>
      <c r="X178">
        <v>-924373</v>
      </c>
      <c r="Y178">
        <v>-918149.02</v>
      </c>
      <c r="Z178">
        <v>-768898</v>
      </c>
      <c r="AA178">
        <v>-648046</v>
      </c>
      <c r="AD178">
        <v>-556793.84</v>
      </c>
      <c r="AE178">
        <v>-1036408.99</v>
      </c>
      <c r="AF178">
        <v>-17298</v>
      </c>
      <c r="AH178">
        <v>-7257399.0700000003</v>
      </c>
      <c r="AI178">
        <v>-1083000</v>
      </c>
      <c r="AJ178">
        <v>-73998.009999999995</v>
      </c>
      <c r="AK178">
        <v>-118600</v>
      </c>
      <c r="AL178">
        <v>-31967761.5</v>
      </c>
      <c r="AM178">
        <v>-2223031</v>
      </c>
      <c r="AN178">
        <v>-3325467</v>
      </c>
      <c r="AO178">
        <v>-1515370</v>
      </c>
      <c r="AQ178">
        <v>-640447</v>
      </c>
      <c r="AR178">
        <v>-2908070.5</v>
      </c>
      <c r="AS178">
        <v>-1359465</v>
      </c>
      <c r="AT178">
        <v>-2849420.3</v>
      </c>
      <c r="AU178">
        <v>-623484</v>
      </c>
      <c r="AV178">
        <v>-2930721.75</v>
      </c>
      <c r="AW178">
        <v>-1791126</v>
      </c>
      <c r="AX178">
        <v>-698683</v>
      </c>
      <c r="AY178">
        <v>-12234.38</v>
      </c>
      <c r="AZ178">
        <v>-21113635.760000002</v>
      </c>
      <c r="BA178">
        <v>-1192194</v>
      </c>
      <c r="BB178">
        <v>-22597</v>
      </c>
      <c r="BC178">
        <v>-1779509.95</v>
      </c>
      <c r="BD178">
        <v>-646160.96</v>
      </c>
      <c r="BE178">
        <v>-55498</v>
      </c>
      <c r="BF178">
        <v>-2548098</v>
      </c>
      <c r="BG178">
        <v>-4627790</v>
      </c>
      <c r="BH178">
        <v>-96999</v>
      </c>
      <c r="BJ178">
        <v>-13499</v>
      </c>
      <c r="BL178">
        <v>-148796</v>
      </c>
      <c r="BN178">
        <v>-273491</v>
      </c>
      <c r="BO178">
        <v>-5520</v>
      </c>
      <c r="BP178">
        <v>-97197</v>
      </c>
      <c r="BS178">
        <v>-83072.92</v>
      </c>
    </row>
    <row r="179" spans="1:71" ht="23.25">
      <c r="A179" s="198">
        <v>1</v>
      </c>
      <c r="B179" s="199" t="s">
        <v>903</v>
      </c>
      <c r="C179" s="199" t="s">
        <v>905</v>
      </c>
      <c r="D179" s="199" t="s">
        <v>2120</v>
      </c>
      <c r="E179" s="199" t="s">
        <v>256</v>
      </c>
      <c r="F179" s="199" t="s">
        <v>256</v>
      </c>
      <c r="G179" s="199"/>
      <c r="H179" s="199"/>
      <c r="I179" s="199" t="s">
        <v>256</v>
      </c>
      <c r="J179" s="199" t="s">
        <v>952</v>
      </c>
      <c r="K179" s="199"/>
      <c r="L179" s="199"/>
      <c r="M179" s="200" t="s">
        <v>1186</v>
      </c>
      <c r="N179" s="304">
        <v>6</v>
      </c>
      <c r="O179" s="201">
        <v>1206020101.1010001</v>
      </c>
      <c r="P179" s="202" t="s">
        <v>256</v>
      </c>
      <c r="Q179" s="108">
        <f t="shared" si="2"/>
        <v>4565000</v>
      </c>
      <c r="R179">
        <v>9511217</v>
      </c>
      <c r="S179">
        <v>2559200</v>
      </c>
      <c r="T179">
        <v>5108400</v>
      </c>
      <c r="U179">
        <v>3086100</v>
      </c>
      <c r="V179">
        <v>13401016</v>
      </c>
      <c r="W179">
        <v>7952384.4800000004</v>
      </c>
      <c r="X179">
        <v>12262500</v>
      </c>
      <c r="Y179">
        <v>4724050</v>
      </c>
      <c r="Z179">
        <v>1898154</v>
      </c>
      <c r="AA179">
        <v>3557700</v>
      </c>
      <c r="AB179">
        <v>2097000</v>
      </c>
      <c r="AD179">
        <v>4565000</v>
      </c>
      <c r="AE179">
        <v>3169496</v>
      </c>
      <c r="AF179">
        <v>9772000</v>
      </c>
      <c r="AH179">
        <v>6303086</v>
      </c>
      <c r="AI179">
        <v>6191987</v>
      </c>
      <c r="AJ179">
        <v>2729300</v>
      </c>
      <c r="AK179">
        <v>4958300</v>
      </c>
      <c r="AL179">
        <v>9548100</v>
      </c>
      <c r="AM179">
        <v>3056600</v>
      </c>
      <c r="AN179">
        <v>9867261</v>
      </c>
      <c r="AO179">
        <v>7097000</v>
      </c>
      <c r="AP179">
        <v>1797000</v>
      </c>
      <c r="AQ179">
        <v>7112000</v>
      </c>
      <c r="AR179">
        <v>10007000</v>
      </c>
      <c r="AS179">
        <v>7806499</v>
      </c>
      <c r="AT179">
        <v>7407002</v>
      </c>
      <c r="AU179">
        <v>10879654</v>
      </c>
      <c r="AV179">
        <v>13471000</v>
      </c>
      <c r="AW179">
        <v>11385750</v>
      </c>
      <c r="AX179">
        <v>6040960</v>
      </c>
      <c r="AY179">
        <v>5268800</v>
      </c>
      <c r="AZ179">
        <v>9746800</v>
      </c>
      <c r="BA179">
        <v>3819500</v>
      </c>
      <c r="BB179">
        <v>4407428</v>
      </c>
      <c r="BC179">
        <v>6510900</v>
      </c>
      <c r="BD179">
        <v>8179750</v>
      </c>
      <c r="BE179">
        <v>7830550</v>
      </c>
      <c r="BF179">
        <v>9030000</v>
      </c>
      <c r="BG179">
        <v>13347671</v>
      </c>
      <c r="BH179">
        <v>5248500</v>
      </c>
      <c r="BI179">
        <v>5648600</v>
      </c>
      <c r="BJ179">
        <v>4613300</v>
      </c>
      <c r="BK179">
        <v>4613000</v>
      </c>
      <c r="BL179">
        <v>4620000</v>
      </c>
      <c r="BM179">
        <v>3705000</v>
      </c>
      <c r="BN179">
        <v>6583000</v>
      </c>
      <c r="BO179">
        <v>1797000</v>
      </c>
      <c r="BP179">
        <v>1797000</v>
      </c>
      <c r="BR179">
        <v>3797000</v>
      </c>
      <c r="BS179">
        <v>6343000</v>
      </c>
    </row>
    <row r="180" spans="1:71" ht="23.25">
      <c r="A180" s="198">
        <v>1</v>
      </c>
      <c r="B180" s="199" t="s">
        <v>903</v>
      </c>
      <c r="C180" s="199" t="s">
        <v>905</v>
      </c>
      <c r="D180" s="199" t="s">
        <v>2120</v>
      </c>
      <c r="E180" s="199" t="s">
        <v>256</v>
      </c>
      <c r="F180" s="199" t="s">
        <v>256</v>
      </c>
      <c r="G180" s="199"/>
      <c r="H180" s="199"/>
      <c r="I180" s="199" t="s">
        <v>256</v>
      </c>
      <c r="J180" s="199" t="s">
        <v>952</v>
      </c>
      <c r="K180" s="199"/>
      <c r="L180" s="199"/>
      <c r="M180" s="200" t="s">
        <v>1186</v>
      </c>
      <c r="N180" s="304">
        <v>6</v>
      </c>
      <c r="O180" s="201">
        <v>1206020102.1010001</v>
      </c>
      <c r="P180" s="202" t="s">
        <v>257</v>
      </c>
      <c r="Q180" s="108">
        <f t="shared" si="2"/>
        <v>0</v>
      </c>
    </row>
    <row r="181" spans="1:71" ht="23.25">
      <c r="A181" s="198">
        <v>1</v>
      </c>
      <c r="B181" s="199" t="s">
        <v>903</v>
      </c>
      <c r="C181" s="199" t="s">
        <v>905</v>
      </c>
      <c r="D181" s="199" t="s">
        <v>2120</v>
      </c>
      <c r="E181" s="199" t="s">
        <v>256</v>
      </c>
      <c r="F181" s="199" t="s">
        <v>256</v>
      </c>
      <c r="G181" s="199"/>
      <c r="H181" s="199"/>
      <c r="I181" s="199" t="s">
        <v>256</v>
      </c>
      <c r="J181" s="199" t="s">
        <v>1073</v>
      </c>
      <c r="K181" s="199"/>
      <c r="L181" s="199"/>
      <c r="M181" s="200" t="s">
        <v>1186</v>
      </c>
      <c r="N181" s="304">
        <v>6</v>
      </c>
      <c r="O181" s="201">
        <v>1206020103.1010001</v>
      </c>
      <c r="P181" s="202" t="s">
        <v>2122</v>
      </c>
      <c r="Q181" s="108">
        <f t="shared" si="2"/>
        <v>-2310127.12</v>
      </c>
      <c r="R181">
        <v>-9511207</v>
      </c>
      <c r="S181">
        <v>-2559193</v>
      </c>
      <c r="T181">
        <v>-5108390</v>
      </c>
      <c r="U181">
        <v>-3086096</v>
      </c>
      <c r="V181">
        <v>-12477002</v>
      </c>
      <c r="W181">
        <v>-7952369.4800000004</v>
      </c>
      <c r="X181">
        <v>-10869740.98</v>
      </c>
      <c r="Y181">
        <v>-4724044</v>
      </c>
      <c r="Z181">
        <v>-1898152</v>
      </c>
      <c r="AA181">
        <v>-3557692</v>
      </c>
      <c r="AB181">
        <v>-139800</v>
      </c>
      <c r="AD181">
        <v>-2310127.12</v>
      </c>
      <c r="AE181">
        <v>-1369098.1</v>
      </c>
      <c r="AF181">
        <v>-8664501.2400000002</v>
      </c>
      <c r="AH181">
        <v>-6303071</v>
      </c>
      <c r="AI181">
        <v>-4719388.22</v>
      </c>
      <c r="AJ181">
        <v>-2729297</v>
      </c>
      <c r="AK181">
        <v>-3422405</v>
      </c>
      <c r="AL181">
        <v>-9015737</v>
      </c>
      <c r="AM181">
        <v>-3056595</v>
      </c>
      <c r="AN181">
        <v>-9867247</v>
      </c>
      <c r="AO181">
        <v>-7096993</v>
      </c>
      <c r="AP181">
        <v>-1796999</v>
      </c>
      <c r="AQ181">
        <v>-6111991</v>
      </c>
      <c r="AR181">
        <v>-6488326.3200000003</v>
      </c>
      <c r="AS181">
        <v>-4905161.67</v>
      </c>
      <c r="AT181">
        <v>-7406995</v>
      </c>
      <c r="AU181">
        <v>-9219644</v>
      </c>
      <c r="AV181">
        <v>-13470983</v>
      </c>
      <c r="AW181">
        <v>-10686438</v>
      </c>
      <c r="AX181">
        <v>-5341652</v>
      </c>
      <c r="AY181">
        <v>-3367463.67</v>
      </c>
      <c r="AZ181">
        <v>-9746791</v>
      </c>
      <c r="BA181">
        <v>-3819496</v>
      </c>
      <c r="BB181">
        <v>-4407424</v>
      </c>
      <c r="BC181">
        <v>-6510894</v>
      </c>
      <c r="BD181">
        <v>-8179741</v>
      </c>
      <c r="BE181">
        <v>-6554103.1299999999</v>
      </c>
      <c r="BF181">
        <v>-9029987</v>
      </c>
      <c r="BG181">
        <v>-13347653</v>
      </c>
      <c r="BH181">
        <v>-4816679.33</v>
      </c>
      <c r="BI181">
        <v>-4657412.9400000004</v>
      </c>
      <c r="BJ181">
        <v>-3623030.2</v>
      </c>
      <c r="BK181">
        <v>-3621812.94</v>
      </c>
      <c r="BL181">
        <v>-3114332.33</v>
      </c>
      <c r="BM181">
        <v>-2782799</v>
      </c>
      <c r="BN181">
        <v>-4242399</v>
      </c>
      <c r="BO181">
        <v>-1796999</v>
      </c>
      <c r="BP181">
        <v>-1796999</v>
      </c>
      <c r="BR181">
        <v>-2863665.67</v>
      </c>
      <c r="BS181">
        <v>-3821698</v>
      </c>
    </row>
    <row r="182" spans="1:71" ht="23.25">
      <c r="A182" s="198">
        <v>1</v>
      </c>
      <c r="B182" s="199" t="s">
        <v>903</v>
      </c>
      <c r="C182" s="199" t="s">
        <v>905</v>
      </c>
      <c r="D182" s="199" t="s">
        <v>2120</v>
      </c>
      <c r="E182" s="199" t="s">
        <v>259</v>
      </c>
      <c r="F182" s="199" t="s">
        <v>259</v>
      </c>
      <c r="G182" s="199"/>
      <c r="H182" s="199"/>
      <c r="I182" s="199" t="s">
        <v>259</v>
      </c>
      <c r="J182" s="199" t="s">
        <v>952</v>
      </c>
      <c r="K182" s="199"/>
      <c r="L182" s="199"/>
      <c r="M182" s="200" t="s">
        <v>1186</v>
      </c>
      <c r="N182" s="304">
        <v>6</v>
      </c>
      <c r="O182" s="201">
        <v>1206030101.1010001</v>
      </c>
      <c r="P182" s="202" t="s">
        <v>259</v>
      </c>
      <c r="Q182" s="108">
        <f t="shared" si="2"/>
        <v>3262209</v>
      </c>
      <c r="R182">
        <v>1152170.7</v>
      </c>
      <c r="S182">
        <v>549790</v>
      </c>
      <c r="U182">
        <v>900000</v>
      </c>
      <c r="V182">
        <v>555000</v>
      </c>
      <c r="W182">
        <v>11790</v>
      </c>
      <c r="X182">
        <v>1799976</v>
      </c>
      <c r="Y182">
        <v>99330</v>
      </c>
      <c r="Z182">
        <v>256849.99</v>
      </c>
      <c r="AA182">
        <v>808600</v>
      </c>
      <c r="AB182">
        <v>1860000</v>
      </c>
      <c r="AD182">
        <v>3262209</v>
      </c>
      <c r="AE182">
        <v>2092530</v>
      </c>
      <c r="AH182">
        <v>655661</v>
      </c>
      <c r="AI182">
        <v>311785.3</v>
      </c>
      <c r="AJ182">
        <v>1156542</v>
      </c>
      <c r="AK182">
        <v>1250000</v>
      </c>
      <c r="AL182">
        <v>1586215</v>
      </c>
      <c r="AM182">
        <v>1437699</v>
      </c>
      <c r="AN182">
        <v>1471870</v>
      </c>
      <c r="AO182">
        <v>1365322.27</v>
      </c>
      <c r="AQ182">
        <v>294950</v>
      </c>
      <c r="AR182">
        <v>1571500</v>
      </c>
      <c r="AS182">
        <v>1645490</v>
      </c>
      <c r="AT182">
        <v>1483844</v>
      </c>
      <c r="AU182">
        <v>191725</v>
      </c>
      <c r="AV182">
        <v>285010</v>
      </c>
      <c r="AW182">
        <v>799507</v>
      </c>
      <c r="AX182">
        <v>108235</v>
      </c>
      <c r="AY182">
        <v>49400</v>
      </c>
      <c r="AZ182">
        <v>8485419.25</v>
      </c>
      <c r="BA182">
        <v>2065216.33</v>
      </c>
      <c r="BB182">
        <v>500000</v>
      </c>
      <c r="BC182">
        <v>1557200</v>
      </c>
      <c r="BD182">
        <v>1370000</v>
      </c>
      <c r="BE182">
        <v>2179260</v>
      </c>
      <c r="BF182">
        <v>2674006.33</v>
      </c>
      <c r="BG182">
        <v>1927164</v>
      </c>
      <c r="BH182">
        <v>889000</v>
      </c>
      <c r="BJ182">
        <v>1241666.67</v>
      </c>
      <c r="BL182">
        <v>6409500</v>
      </c>
    </row>
    <row r="183" spans="1:71" ht="23.25">
      <c r="A183" s="198">
        <v>1</v>
      </c>
      <c r="B183" s="199" t="s">
        <v>903</v>
      </c>
      <c r="C183" s="199" t="s">
        <v>905</v>
      </c>
      <c r="D183" s="199" t="s">
        <v>2120</v>
      </c>
      <c r="E183" s="199" t="s">
        <v>259</v>
      </c>
      <c r="F183" s="199" t="s">
        <v>259</v>
      </c>
      <c r="G183" s="199"/>
      <c r="H183" s="199"/>
      <c r="I183" s="199" t="s">
        <v>259</v>
      </c>
      <c r="J183" s="199" t="s">
        <v>952</v>
      </c>
      <c r="K183" s="199"/>
      <c r="L183" s="199"/>
      <c r="M183" s="200" t="s">
        <v>1186</v>
      </c>
      <c r="N183" s="304">
        <v>6</v>
      </c>
      <c r="O183" s="201">
        <v>1206030102.1010001</v>
      </c>
      <c r="P183" s="202" t="s">
        <v>260</v>
      </c>
      <c r="Q183" s="108">
        <f t="shared" si="2"/>
        <v>0</v>
      </c>
    </row>
    <row r="184" spans="1:71" ht="23.25">
      <c r="A184" s="198">
        <v>1</v>
      </c>
      <c r="B184" s="199" t="s">
        <v>903</v>
      </c>
      <c r="C184" s="199" t="s">
        <v>905</v>
      </c>
      <c r="D184" s="199" t="s">
        <v>2120</v>
      </c>
      <c r="E184" s="199" t="s">
        <v>259</v>
      </c>
      <c r="F184" s="199" t="s">
        <v>259</v>
      </c>
      <c r="G184" s="199"/>
      <c r="H184" s="199"/>
      <c r="I184" s="199" t="s">
        <v>259</v>
      </c>
      <c r="J184" s="199" t="s">
        <v>1073</v>
      </c>
      <c r="K184" s="199"/>
      <c r="L184" s="199"/>
      <c r="M184" s="200" t="s">
        <v>1186</v>
      </c>
      <c r="N184" s="304">
        <v>6</v>
      </c>
      <c r="O184" s="201">
        <v>1206030103.1010001</v>
      </c>
      <c r="P184" s="202" t="s">
        <v>2123</v>
      </c>
      <c r="Q184" s="108">
        <f t="shared" si="2"/>
        <v>-2418299.17</v>
      </c>
      <c r="R184">
        <v>-1152141.7</v>
      </c>
      <c r="S184">
        <v>-549787</v>
      </c>
      <c r="U184">
        <v>-899999</v>
      </c>
      <c r="V184">
        <v>-554999</v>
      </c>
      <c r="W184">
        <v>-9667.5400000000009</v>
      </c>
      <c r="X184">
        <v>-959967</v>
      </c>
      <c r="Y184">
        <v>-99329</v>
      </c>
      <c r="Z184">
        <v>-256845.99</v>
      </c>
      <c r="AA184">
        <v>-808593</v>
      </c>
      <c r="AB184">
        <v>-630333.32999999996</v>
      </c>
      <c r="AD184">
        <v>-2418299.17</v>
      </c>
      <c r="AE184">
        <v>-36311.56</v>
      </c>
      <c r="AH184">
        <v>-526566.29</v>
      </c>
      <c r="AI184">
        <v>-311761.3</v>
      </c>
      <c r="AJ184">
        <v>-1156541</v>
      </c>
      <c r="AK184">
        <v>-491324</v>
      </c>
      <c r="AL184">
        <v>-1567931.33</v>
      </c>
      <c r="AM184">
        <v>-1437686.94</v>
      </c>
      <c r="AN184">
        <v>-1471842</v>
      </c>
      <c r="AO184">
        <v>-1356812.27</v>
      </c>
      <c r="AQ184">
        <v>-294943</v>
      </c>
      <c r="AR184">
        <v>-1571494</v>
      </c>
      <c r="AS184">
        <v>-1645485</v>
      </c>
      <c r="AT184">
        <v>-1483835</v>
      </c>
      <c r="AU184">
        <v>-190018</v>
      </c>
      <c r="AV184">
        <v>-284992</v>
      </c>
      <c r="AW184">
        <v>-799486</v>
      </c>
      <c r="AX184">
        <v>-108226</v>
      </c>
      <c r="AY184">
        <v>-49399</v>
      </c>
      <c r="AZ184">
        <v>-8485189.2699999996</v>
      </c>
      <c r="BA184">
        <v>-1169118.8</v>
      </c>
      <c r="BB184">
        <v>-499999</v>
      </c>
      <c r="BC184">
        <v>-1557192</v>
      </c>
      <c r="BD184">
        <v>-1347165.75</v>
      </c>
      <c r="BE184">
        <v>-1196009.3400000001</v>
      </c>
      <c r="BF184">
        <v>-1783490.06</v>
      </c>
      <c r="BG184">
        <v>-1927159</v>
      </c>
      <c r="BH184">
        <v>-888999</v>
      </c>
      <c r="BJ184">
        <v>-1241665.67</v>
      </c>
      <c r="BL184">
        <v>-5232499</v>
      </c>
    </row>
    <row r="185" spans="1:71" ht="23.25">
      <c r="A185" s="198">
        <v>1</v>
      </c>
      <c r="B185" s="199" t="s">
        <v>903</v>
      </c>
      <c r="C185" s="199" t="s">
        <v>905</v>
      </c>
      <c r="D185" s="199" t="s">
        <v>2120</v>
      </c>
      <c r="E185" s="199" t="s">
        <v>2124</v>
      </c>
      <c r="F185" s="199" t="s">
        <v>2124</v>
      </c>
      <c r="G185" s="199"/>
      <c r="H185" s="199"/>
      <c r="I185" s="199" t="s">
        <v>2124</v>
      </c>
      <c r="J185" s="199" t="s">
        <v>952</v>
      </c>
      <c r="K185" s="199"/>
      <c r="L185" s="199"/>
      <c r="M185" s="200" t="s">
        <v>1186</v>
      </c>
      <c r="N185" s="304">
        <v>6</v>
      </c>
      <c r="O185" s="201">
        <v>1206040101.1010001</v>
      </c>
      <c r="P185" s="202" t="s">
        <v>262</v>
      </c>
      <c r="Q185" s="108">
        <f t="shared" si="2"/>
        <v>457800</v>
      </c>
      <c r="R185">
        <v>2131288</v>
      </c>
      <c r="S185">
        <v>198990</v>
      </c>
      <c r="T185">
        <v>156970</v>
      </c>
      <c r="U185">
        <v>49400</v>
      </c>
      <c r="V185">
        <v>263990</v>
      </c>
      <c r="W185">
        <v>97000</v>
      </c>
      <c r="X185">
        <v>710118</v>
      </c>
      <c r="Y185">
        <v>583510</v>
      </c>
      <c r="Z185">
        <v>42550</v>
      </c>
      <c r="AA185">
        <v>222040</v>
      </c>
      <c r="AD185">
        <v>457800</v>
      </c>
      <c r="AE185">
        <v>154170</v>
      </c>
      <c r="AF185">
        <v>157800</v>
      </c>
      <c r="AH185">
        <v>443241</v>
      </c>
      <c r="AI185">
        <v>541064</v>
      </c>
      <c r="AK185">
        <v>25230</v>
      </c>
      <c r="AL185">
        <v>15264745.26</v>
      </c>
      <c r="AM185">
        <v>498095</v>
      </c>
      <c r="AN185">
        <v>210580</v>
      </c>
      <c r="AO185">
        <v>345980</v>
      </c>
      <c r="AQ185">
        <v>183383</v>
      </c>
      <c r="AR185">
        <v>213180</v>
      </c>
      <c r="AS185">
        <v>414620</v>
      </c>
      <c r="AT185">
        <v>250672.5</v>
      </c>
      <c r="AU185">
        <v>237729</v>
      </c>
      <c r="AV185">
        <v>591230</v>
      </c>
      <c r="AW185">
        <v>679710</v>
      </c>
      <c r="AX185">
        <v>157320</v>
      </c>
      <c r="AZ185">
        <v>685940</v>
      </c>
      <c r="BB185">
        <v>75890</v>
      </c>
      <c r="BC185">
        <v>449712</v>
      </c>
      <c r="BD185">
        <v>20800</v>
      </c>
      <c r="BF185">
        <v>572900</v>
      </c>
      <c r="BG185">
        <v>1301053</v>
      </c>
      <c r="BQ185">
        <v>39980</v>
      </c>
    </row>
    <row r="186" spans="1:71" ht="23.25">
      <c r="A186" s="198">
        <v>1</v>
      </c>
      <c r="B186" s="199" t="s">
        <v>903</v>
      </c>
      <c r="C186" s="199" t="s">
        <v>905</v>
      </c>
      <c r="D186" s="199" t="s">
        <v>2120</v>
      </c>
      <c r="E186" s="199" t="s">
        <v>2124</v>
      </c>
      <c r="F186" s="199" t="s">
        <v>2124</v>
      </c>
      <c r="G186" s="199"/>
      <c r="H186" s="199"/>
      <c r="I186" s="199" t="s">
        <v>2124</v>
      </c>
      <c r="J186" s="199" t="s">
        <v>952</v>
      </c>
      <c r="K186" s="199"/>
      <c r="L186" s="199"/>
      <c r="M186" s="200" t="s">
        <v>1186</v>
      </c>
      <c r="N186" s="304">
        <v>6</v>
      </c>
      <c r="O186" s="201">
        <v>1206040102.1010001</v>
      </c>
      <c r="P186" s="202" t="s">
        <v>263</v>
      </c>
      <c r="Q186" s="108">
        <f t="shared" si="2"/>
        <v>0</v>
      </c>
      <c r="AD186">
        <v>0</v>
      </c>
    </row>
    <row r="187" spans="1:71" ht="23.25">
      <c r="A187" s="198">
        <v>1</v>
      </c>
      <c r="B187" s="199" t="s">
        <v>903</v>
      </c>
      <c r="C187" s="199" t="s">
        <v>905</v>
      </c>
      <c r="D187" s="199" t="s">
        <v>2120</v>
      </c>
      <c r="E187" s="199" t="s">
        <v>2124</v>
      </c>
      <c r="F187" s="199" t="s">
        <v>2124</v>
      </c>
      <c r="G187" s="199"/>
      <c r="H187" s="199"/>
      <c r="I187" s="199" t="s">
        <v>2124</v>
      </c>
      <c r="J187" s="199" t="s">
        <v>1073</v>
      </c>
      <c r="K187" s="199"/>
      <c r="L187" s="199"/>
      <c r="M187" s="200" t="s">
        <v>1186</v>
      </c>
      <c r="N187" s="304">
        <v>6</v>
      </c>
      <c r="O187" s="201">
        <v>1206040103.1010001</v>
      </c>
      <c r="P187" s="202" t="s">
        <v>2125</v>
      </c>
      <c r="Q187" s="108">
        <f t="shared" si="2"/>
        <v>-142337.47</v>
      </c>
      <c r="R187">
        <v>-2131191</v>
      </c>
      <c r="S187">
        <v>-198988</v>
      </c>
      <c r="T187">
        <v>-156965</v>
      </c>
      <c r="U187">
        <v>-49396</v>
      </c>
      <c r="V187">
        <v>-263988</v>
      </c>
      <c r="W187">
        <v>-96999</v>
      </c>
      <c r="X187">
        <v>-710108</v>
      </c>
      <c r="Y187">
        <v>-583502</v>
      </c>
      <c r="Z187">
        <v>-42547</v>
      </c>
      <c r="AA187">
        <v>-222034</v>
      </c>
      <c r="AD187">
        <v>-142337.47</v>
      </c>
      <c r="AE187">
        <v>-154166</v>
      </c>
      <c r="AF187">
        <v>-157796</v>
      </c>
      <c r="AH187">
        <v>-439461.2</v>
      </c>
      <c r="AI187">
        <v>-541051</v>
      </c>
      <c r="AK187">
        <v>-25229</v>
      </c>
      <c r="AL187">
        <v>-15058968.26</v>
      </c>
      <c r="AM187">
        <v>-498086</v>
      </c>
      <c r="AN187">
        <v>-210556</v>
      </c>
      <c r="AO187">
        <v>-345972</v>
      </c>
      <c r="AQ187">
        <v>-183367</v>
      </c>
      <c r="AR187">
        <v>-213169</v>
      </c>
      <c r="AS187">
        <v>-414599</v>
      </c>
      <c r="AT187">
        <v>-250664.5</v>
      </c>
      <c r="AU187">
        <v>-237721</v>
      </c>
      <c r="AV187">
        <v>-591216</v>
      </c>
      <c r="AW187">
        <v>-679692</v>
      </c>
      <c r="AX187">
        <v>-157314</v>
      </c>
      <c r="AZ187">
        <v>-685913</v>
      </c>
      <c r="BB187">
        <v>-75883</v>
      </c>
      <c r="BC187">
        <v>-449698</v>
      </c>
      <c r="BD187">
        <v>-18939.7</v>
      </c>
      <c r="BF187">
        <v>-572883</v>
      </c>
      <c r="BG187">
        <v>-1301032</v>
      </c>
    </row>
    <row r="188" spans="1:71" ht="23.25">
      <c r="A188" s="198">
        <v>1</v>
      </c>
      <c r="B188" s="199" t="s">
        <v>903</v>
      </c>
      <c r="C188" s="199" t="s">
        <v>905</v>
      </c>
      <c r="D188" s="199" t="s">
        <v>2120</v>
      </c>
      <c r="E188" s="199" t="s">
        <v>265</v>
      </c>
      <c r="F188" s="199" t="s">
        <v>265</v>
      </c>
      <c r="G188" s="199"/>
      <c r="H188" s="199"/>
      <c r="I188" s="199" t="s">
        <v>265</v>
      </c>
      <c r="J188" s="199" t="s">
        <v>952</v>
      </c>
      <c r="K188" s="199"/>
      <c r="L188" s="199"/>
      <c r="M188" s="200" t="s">
        <v>1186</v>
      </c>
      <c r="N188" s="304">
        <v>6</v>
      </c>
      <c r="O188" s="201">
        <v>1206050101.1010001</v>
      </c>
      <c r="P188" s="202" t="s">
        <v>265</v>
      </c>
      <c r="Q188" s="108">
        <f t="shared" si="2"/>
        <v>0</v>
      </c>
      <c r="R188">
        <v>16000</v>
      </c>
      <c r="U188">
        <v>0</v>
      </c>
      <c r="V188">
        <v>0</v>
      </c>
      <c r="W188">
        <v>48500</v>
      </c>
      <c r="X188">
        <v>8000</v>
      </c>
      <c r="Y188">
        <v>64200</v>
      </c>
      <c r="AE188">
        <v>23400</v>
      </c>
      <c r="AH188">
        <v>77300</v>
      </c>
      <c r="AI188">
        <v>247680</v>
      </c>
      <c r="AM188">
        <v>161465</v>
      </c>
      <c r="AN188">
        <v>283795</v>
      </c>
      <c r="AO188">
        <v>115782.5</v>
      </c>
      <c r="AQ188">
        <v>0</v>
      </c>
      <c r="AR188">
        <v>110800</v>
      </c>
      <c r="AS188">
        <v>80600</v>
      </c>
      <c r="AT188">
        <v>690364</v>
      </c>
      <c r="AU188">
        <v>442500</v>
      </c>
      <c r="AV188">
        <v>633300</v>
      </c>
      <c r="AW188">
        <v>554305</v>
      </c>
      <c r="AX188">
        <v>190408</v>
      </c>
      <c r="AY188">
        <v>8900</v>
      </c>
      <c r="AZ188">
        <v>825390</v>
      </c>
      <c r="BA188">
        <v>179720</v>
      </c>
      <c r="BC188">
        <v>115600</v>
      </c>
      <c r="BF188">
        <v>53750</v>
      </c>
    </row>
    <row r="189" spans="1:71" ht="23.25">
      <c r="A189" s="198">
        <v>1</v>
      </c>
      <c r="B189" s="199" t="s">
        <v>903</v>
      </c>
      <c r="C189" s="199" t="s">
        <v>905</v>
      </c>
      <c r="D189" s="199" t="s">
        <v>2120</v>
      </c>
      <c r="E189" s="199" t="s">
        <v>265</v>
      </c>
      <c r="F189" s="199" t="s">
        <v>265</v>
      </c>
      <c r="G189" s="199"/>
      <c r="H189" s="199"/>
      <c r="I189" s="199" t="s">
        <v>265</v>
      </c>
      <c r="J189" s="199" t="s">
        <v>952</v>
      </c>
      <c r="K189" s="199"/>
      <c r="L189" s="199"/>
      <c r="M189" s="200" t="s">
        <v>1186</v>
      </c>
      <c r="N189" s="304">
        <v>6</v>
      </c>
      <c r="O189" s="201">
        <v>1206050102.1010001</v>
      </c>
      <c r="P189" s="202" t="s">
        <v>266</v>
      </c>
      <c r="Q189" s="108">
        <f t="shared" si="2"/>
        <v>0</v>
      </c>
    </row>
    <row r="190" spans="1:71" ht="23.25">
      <c r="A190" s="198">
        <v>1</v>
      </c>
      <c r="B190" s="199" t="s">
        <v>903</v>
      </c>
      <c r="C190" s="199" t="s">
        <v>905</v>
      </c>
      <c r="D190" s="199" t="s">
        <v>2120</v>
      </c>
      <c r="E190" s="199" t="s">
        <v>265</v>
      </c>
      <c r="F190" s="199" t="s">
        <v>265</v>
      </c>
      <c r="G190" s="199"/>
      <c r="H190" s="199"/>
      <c r="I190" s="199" t="s">
        <v>265</v>
      </c>
      <c r="J190" s="199" t="s">
        <v>1073</v>
      </c>
      <c r="K190" s="199"/>
      <c r="L190" s="199"/>
      <c r="M190" s="200" t="s">
        <v>1186</v>
      </c>
      <c r="N190" s="304">
        <v>6</v>
      </c>
      <c r="O190" s="201">
        <v>1206050103.1010001</v>
      </c>
      <c r="P190" s="202" t="s">
        <v>2126</v>
      </c>
      <c r="Q190" s="108">
        <f t="shared" si="2"/>
        <v>0</v>
      </c>
      <c r="R190">
        <v>-15999</v>
      </c>
      <c r="U190">
        <v>0</v>
      </c>
      <c r="V190">
        <v>0</v>
      </c>
      <c r="W190">
        <v>-48498</v>
      </c>
      <c r="X190">
        <v>-7999</v>
      </c>
      <c r="Y190">
        <v>-64199</v>
      </c>
      <c r="AE190">
        <v>-23230.42</v>
      </c>
      <c r="AH190">
        <v>-75863.320000000007</v>
      </c>
      <c r="AI190">
        <v>-196854</v>
      </c>
      <c r="AM190">
        <v>-161461</v>
      </c>
      <c r="AN190">
        <v>-283779</v>
      </c>
      <c r="AO190">
        <v>-99998</v>
      </c>
      <c r="AQ190">
        <v>0</v>
      </c>
      <c r="AR190">
        <v>-110796</v>
      </c>
      <c r="AS190">
        <v>-80598</v>
      </c>
      <c r="AT190">
        <v>-690351</v>
      </c>
      <c r="AU190">
        <v>-425994</v>
      </c>
      <c r="AV190">
        <v>-633280</v>
      </c>
      <c r="AW190">
        <v>-554284</v>
      </c>
      <c r="AX190">
        <v>-190396</v>
      </c>
      <c r="AY190">
        <v>-8899</v>
      </c>
      <c r="AZ190">
        <v>-825356</v>
      </c>
      <c r="BA190">
        <v>-179715</v>
      </c>
      <c r="BC190">
        <v>-115598</v>
      </c>
      <c r="BF190">
        <v>-53748</v>
      </c>
    </row>
    <row r="191" spans="1:71" ht="23.25">
      <c r="A191" s="198">
        <v>1</v>
      </c>
      <c r="B191" s="199" t="s">
        <v>903</v>
      </c>
      <c r="C191" s="199" t="s">
        <v>905</v>
      </c>
      <c r="D191" s="199" t="s">
        <v>2120</v>
      </c>
      <c r="E191" s="199" t="s">
        <v>271</v>
      </c>
      <c r="F191" s="199" t="s">
        <v>271</v>
      </c>
      <c r="G191" s="199"/>
      <c r="H191" s="199"/>
      <c r="I191" s="199" t="s">
        <v>271</v>
      </c>
      <c r="J191" s="199" t="s">
        <v>952</v>
      </c>
      <c r="K191" s="199"/>
      <c r="L191" s="199"/>
      <c r="M191" s="200" t="s">
        <v>1186</v>
      </c>
      <c r="N191" s="304">
        <v>6</v>
      </c>
      <c r="O191" s="201">
        <v>1206070101.1010001</v>
      </c>
      <c r="P191" s="202" t="s">
        <v>271</v>
      </c>
      <c r="Q191" s="108">
        <f t="shared" si="2"/>
        <v>0</v>
      </c>
      <c r="T191">
        <v>25840.5</v>
      </c>
      <c r="U191">
        <v>199000</v>
      </c>
      <c r="V191">
        <v>0</v>
      </c>
      <c r="W191">
        <v>17120</v>
      </c>
      <c r="Y191">
        <v>53500</v>
      </c>
      <c r="AH191">
        <v>822940</v>
      </c>
      <c r="AI191">
        <v>27513</v>
      </c>
      <c r="AN191">
        <v>15699</v>
      </c>
      <c r="AR191">
        <v>5000000</v>
      </c>
      <c r="AX191">
        <v>36405</v>
      </c>
      <c r="AZ191">
        <v>142524</v>
      </c>
    </row>
    <row r="192" spans="1:71" ht="23.25">
      <c r="A192" s="198">
        <v>1</v>
      </c>
      <c r="B192" s="199" t="s">
        <v>903</v>
      </c>
      <c r="C192" s="199" t="s">
        <v>905</v>
      </c>
      <c r="D192" s="199" t="s">
        <v>2120</v>
      </c>
      <c r="E192" s="199" t="s">
        <v>271</v>
      </c>
      <c r="F192" s="199" t="s">
        <v>271</v>
      </c>
      <c r="G192" s="199"/>
      <c r="H192" s="199"/>
      <c r="I192" s="199" t="s">
        <v>271</v>
      </c>
      <c r="J192" s="199" t="s">
        <v>952</v>
      </c>
      <c r="K192" s="199"/>
      <c r="L192" s="199"/>
      <c r="M192" s="200" t="s">
        <v>1186</v>
      </c>
      <c r="N192" s="304">
        <v>6</v>
      </c>
      <c r="O192" s="201">
        <v>1206070102.1010001</v>
      </c>
      <c r="P192" s="202" t="s">
        <v>272</v>
      </c>
      <c r="Q192" s="108">
        <f t="shared" si="2"/>
        <v>0</v>
      </c>
    </row>
    <row r="193" spans="1:71" ht="23.25">
      <c r="A193" s="198">
        <v>1</v>
      </c>
      <c r="B193" s="199" t="s">
        <v>903</v>
      </c>
      <c r="C193" s="199" t="s">
        <v>905</v>
      </c>
      <c r="D193" s="199" t="s">
        <v>2120</v>
      </c>
      <c r="E193" s="199" t="s">
        <v>271</v>
      </c>
      <c r="F193" s="199" t="s">
        <v>271</v>
      </c>
      <c r="G193" s="199"/>
      <c r="H193" s="199"/>
      <c r="I193" s="199" t="s">
        <v>271</v>
      </c>
      <c r="J193" s="199" t="s">
        <v>1073</v>
      </c>
      <c r="K193" s="199"/>
      <c r="L193" s="199"/>
      <c r="M193" s="200" t="s">
        <v>1186</v>
      </c>
      <c r="N193" s="304">
        <v>6</v>
      </c>
      <c r="O193" s="201">
        <v>1206070103.1010001</v>
      </c>
      <c r="P193" s="202" t="s">
        <v>2127</v>
      </c>
      <c r="Q193" s="108">
        <f t="shared" si="2"/>
        <v>0</v>
      </c>
      <c r="T193">
        <v>-25839.5</v>
      </c>
      <c r="U193">
        <v>-97509.71</v>
      </c>
      <c r="V193">
        <v>0</v>
      </c>
      <c r="W193">
        <v>-17119</v>
      </c>
      <c r="Y193">
        <v>-53499</v>
      </c>
      <c r="AH193">
        <v>-558435.44999999995</v>
      </c>
      <c r="AI193">
        <v>-15198</v>
      </c>
      <c r="AN193">
        <v>-15698</v>
      </c>
      <c r="AR193">
        <v>-1027777.79</v>
      </c>
      <c r="AX193">
        <v>-36401</v>
      </c>
      <c r="AZ193">
        <v>-135695.4</v>
      </c>
    </row>
    <row r="194" spans="1:71" ht="23.25">
      <c r="A194" s="198">
        <v>1</v>
      </c>
      <c r="B194" s="199" t="s">
        <v>903</v>
      </c>
      <c r="C194" s="199" t="s">
        <v>905</v>
      </c>
      <c r="D194" s="199" t="s">
        <v>2120</v>
      </c>
      <c r="E194" s="199" t="s">
        <v>2128</v>
      </c>
      <c r="F194" s="199" t="s">
        <v>2128</v>
      </c>
      <c r="G194" s="199"/>
      <c r="H194" s="199"/>
      <c r="I194" s="199" t="s">
        <v>2128</v>
      </c>
      <c r="J194" s="199" t="s">
        <v>952</v>
      </c>
      <c r="K194" s="199"/>
      <c r="L194" s="199"/>
      <c r="M194" s="200" t="s">
        <v>1186</v>
      </c>
      <c r="N194" s="304">
        <v>6</v>
      </c>
      <c r="O194" s="201">
        <v>1206090101.1010001</v>
      </c>
      <c r="P194" s="202" t="s">
        <v>274</v>
      </c>
      <c r="Q194" s="108">
        <f t="shared" si="2"/>
        <v>168033675.63999999</v>
      </c>
      <c r="R194">
        <v>71578566.5</v>
      </c>
      <c r="S194">
        <v>2165998</v>
      </c>
      <c r="T194">
        <v>2301730</v>
      </c>
      <c r="U194">
        <v>3612840</v>
      </c>
      <c r="V194">
        <v>13558900</v>
      </c>
      <c r="W194">
        <v>8442900</v>
      </c>
      <c r="X194">
        <v>13255200</v>
      </c>
      <c r="Y194">
        <v>6376714</v>
      </c>
      <c r="Z194">
        <v>3825550</v>
      </c>
      <c r="AA194">
        <v>5286938.7</v>
      </c>
      <c r="AB194">
        <v>450000</v>
      </c>
      <c r="AD194">
        <v>168033675.63999999</v>
      </c>
      <c r="AE194">
        <v>4357625</v>
      </c>
      <c r="AF194">
        <v>6863393.3300000001</v>
      </c>
      <c r="AH194">
        <v>17271550.309999999</v>
      </c>
      <c r="AI194">
        <v>14066281.720000001</v>
      </c>
      <c r="AJ194">
        <v>2813340</v>
      </c>
      <c r="AK194">
        <v>4107611</v>
      </c>
      <c r="AL194">
        <v>485370731.92000002</v>
      </c>
      <c r="AM194">
        <v>6785382.54</v>
      </c>
      <c r="AN194">
        <v>21751911.890000001</v>
      </c>
      <c r="AO194">
        <v>15208512.039999999</v>
      </c>
      <c r="AP194">
        <v>1432940</v>
      </c>
      <c r="AQ194">
        <v>6091497.2800000003</v>
      </c>
      <c r="AR194">
        <v>23131445.989999998</v>
      </c>
      <c r="AS194">
        <v>25663492</v>
      </c>
      <c r="AT194">
        <v>8732823.1300000008</v>
      </c>
      <c r="AU194">
        <v>17414274.620000001</v>
      </c>
      <c r="AV194">
        <v>33309701.800000001</v>
      </c>
      <c r="AW194">
        <v>8639388.3800000008</v>
      </c>
      <c r="AX194">
        <v>5071505.2</v>
      </c>
      <c r="AY194">
        <v>3156830</v>
      </c>
      <c r="AZ194">
        <v>263572917.03999999</v>
      </c>
      <c r="BA194">
        <v>7932623</v>
      </c>
      <c r="BB194">
        <v>1478733.33</v>
      </c>
      <c r="BC194">
        <v>29122637.379999999</v>
      </c>
      <c r="BD194">
        <v>10401263.33</v>
      </c>
      <c r="BE194">
        <v>5038533</v>
      </c>
      <c r="BF194">
        <v>8882794</v>
      </c>
      <c r="BG194">
        <v>53042503.5</v>
      </c>
      <c r="BH194">
        <v>4385400</v>
      </c>
      <c r="BI194">
        <v>4261078.33</v>
      </c>
      <c r="BJ194">
        <v>3928603.33</v>
      </c>
      <c r="BK194">
        <v>1346660</v>
      </c>
      <c r="BL194">
        <v>97408096.650000006</v>
      </c>
      <c r="BM194">
        <v>2888000</v>
      </c>
      <c r="BN194">
        <v>6539683</v>
      </c>
      <c r="BO194">
        <v>14944400</v>
      </c>
      <c r="BP194">
        <v>5285000</v>
      </c>
      <c r="BQ194">
        <v>2024546</v>
      </c>
      <c r="BR194">
        <v>5659000</v>
      </c>
      <c r="BS194">
        <v>7363000</v>
      </c>
    </row>
    <row r="195" spans="1:71" ht="23.25">
      <c r="A195" s="198">
        <v>1</v>
      </c>
      <c r="B195" s="199" t="s">
        <v>903</v>
      </c>
      <c r="C195" s="199" t="s">
        <v>905</v>
      </c>
      <c r="D195" s="199" t="s">
        <v>2120</v>
      </c>
      <c r="E195" s="199" t="s">
        <v>2128</v>
      </c>
      <c r="F195" s="199" t="s">
        <v>2128</v>
      </c>
      <c r="G195" s="199"/>
      <c r="H195" s="199"/>
      <c r="I195" s="199" t="s">
        <v>2128</v>
      </c>
      <c r="J195" s="199" t="s">
        <v>952</v>
      </c>
      <c r="K195" s="199"/>
      <c r="L195" s="199"/>
      <c r="M195" s="200" t="s">
        <v>1186</v>
      </c>
      <c r="N195" s="304">
        <v>6</v>
      </c>
      <c r="O195" s="201">
        <v>1206090102.1010001</v>
      </c>
      <c r="P195" s="202" t="s">
        <v>275</v>
      </c>
      <c r="Q195" s="108">
        <f t="shared" si="2"/>
        <v>0</v>
      </c>
      <c r="AD195">
        <v>0</v>
      </c>
    </row>
    <row r="196" spans="1:71" ht="23.25">
      <c r="A196" s="198">
        <v>1</v>
      </c>
      <c r="B196" s="199" t="s">
        <v>903</v>
      </c>
      <c r="C196" s="199" t="s">
        <v>905</v>
      </c>
      <c r="D196" s="199" t="s">
        <v>2120</v>
      </c>
      <c r="E196" s="199" t="s">
        <v>2128</v>
      </c>
      <c r="F196" s="199" t="s">
        <v>2128</v>
      </c>
      <c r="G196" s="199"/>
      <c r="H196" s="199"/>
      <c r="I196" s="199" t="s">
        <v>2128</v>
      </c>
      <c r="J196" s="199" t="s">
        <v>1073</v>
      </c>
      <c r="K196" s="199"/>
      <c r="L196" s="199"/>
      <c r="M196" s="200" t="s">
        <v>1186</v>
      </c>
      <c r="N196" s="304">
        <v>6</v>
      </c>
      <c r="O196" s="201">
        <v>1206090103.1010001</v>
      </c>
      <c r="P196" s="202" t="s">
        <v>2129</v>
      </c>
      <c r="Q196" s="108">
        <f t="shared" si="2"/>
        <v>-67689012.439999998</v>
      </c>
      <c r="R196">
        <v>-71577667.5</v>
      </c>
      <c r="S196">
        <v>-2165973</v>
      </c>
      <c r="T196">
        <v>-2301701</v>
      </c>
      <c r="U196">
        <v>-3612793</v>
      </c>
      <c r="V196">
        <v>-3662603</v>
      </c>
      <c r="W196">
        <v>-8442735</v>
      </c>
      <c r="X196">
        <v>-10956644.630000001</v>
      </c>
      <c r="Y196">
        <v>-6264128</v>
      </c>
      <c r="Z196">
        <v>-3825494</v>
      </c>
      <c r="AA196">
        <v>-5286874.7</v>
      </c>
      <c r="AB196">
        <v>-180000</v>
      </c>
      <c r="AD196">
        <v>-67689012.439999998</v>
      </c>
      <c r="AE196">
        <v>-3462106.67</v>
      </c>
      <c r="AF196">
        <v>-5633292.96</v>
      </c>
      <c r="AH196">
        <v>-13784516.960000001</v>
      </c>
      <c r="AI196">
        <v>-14066156.720000001</v>
      </c>
      <c r="AJ196">
        <v>-2261266.96</v>
      </c>
      <c r="AK196">
        <v>-4065577</v>
      </c>
      <c r="AL196">
        <v>-407504071.63</v>
      </c>
      <c r="AM196">
        <v>-6723359.1600000001</v>
      </c>
      <c r="AN196">
        <v>-17064974.510000002</v>
      </c>
      <c r="AO196">
        <v>-14735189.029999999</v>
      </c>
      <c r="AP196">
        <v>-1019972.36</v>
      </c>
      <c r="AQ196">
        <v>-5791817.6100000003</v>
      </c>
      <c r="AR196">
        <v>-20659640.079999998</v>
      </c>
      <c r="AS196">
        <v>-18213761.010000002</v>
      </c>
      <c r="AT196">
        <v>-8725639.8000000007</v>
      </c>
      <c r="AU196">
        <v>-15345563.08</v>
      </c>
      <c r="AV196">
        <v>-27281996.039999999</v>
      </c>
      <c r="AW196">
        <v>-7824521.0499999998</v>
      </c>
      <c r="AX196">
        <v>-4800366.53</v>
      </c>
      <c r="AY196">
        <v>-3034293</v>
      </c>
      <c r="AZ196">
        <v>-214835805.74000001</v>
      </c>
      <c r="BA196">
        <v>-7517203</v>
      </c>
      <c r="BB196">
        <v>-1255274</v>
      </c>
      <c r="BC196">
        <v>-26971763.059999999</v>
      </c>
      <c r="BD196">
        <v>-8937205.1500000004</v>
      </c>
      <c r="BE196">
        <v>-4263682.55</v>
      </c>
      <c r="BF196">
        <v>-7438436.5499999998</v>
      </c>
      <c r="BG196">
        <v>-45086428</v>
      </c>
      <c r="BH196">
        <v>-3819669.71</v>
      </c>
      <c r="BI196">
        <v>-3603987.57</v>
      </c>
      <c r="BJ196">
        <v>-3454573.63</v>
      </c>
      <c r="BK196">
        <v>-737894.79</v>
      </c>
      <c r="BL196">
        <v>-70394893.319999993</v>
      </c>
      <c r="BM196">
        <v>-1765619.05</v>
      </c>
      <c r="BN196">
        <v>-4667936.7699999996</v>
      </c>
      <c r="BO196">
        <v>-4166707.22</v>
      </c>
      <c r="BP196">
        <v>-3338577.33</v>
      </c>
      <c r="BQ196">
        <v>-2313904.81</v>
      </c>
      <c r="BR196">
        <v>-3961838.1</v>
      </c>
      <c r="BS196">
        <v>-3978309.52</v>
      </c>
    </row>
    <row r="197" spans="1:71" ht="23.25">
      <c r="A197" s="198">
        <v>1</v>
      </c>
      <c r="B197" s="199" t="s">
        <v>903</v>
      </c>
      <c r="C197" s="199" t="s">
        <v>905</v>
      </c>
      <c r="D197" s="199" t="s">
        <v>2120</v>
      </c>
      <c r="E197" s="199" t="s">
        <v>277</v>
      </c>
      <c r="F197" s="199" t="s">
        <v>277</v>
      </c>
      <c r="G197" s="199"/>
      <c r="H197" s="199"/>
      <c r="I197" s="199" t="s">
        <v>277</v>
      </c>
      <c r="J197" s="199" t="s">
        <v>952</v>
      </c>
      <c r="K197" s="199"/>
      <c r="L197" s="199"/>
      <c r="M197" s="200" t="s">
        <v>1186</v>
      </c>
      <c r="N197" s="304">
        <v>6</v>
      </c>
      <c r="O197" s="201">
        <v>1206100101.1010001</v>
      </c>
      <c r="P197" s="202" t="s">
        <v>277</v>
      </c>
      <c r="Q197" s="108">
        <f t="shared" ref="Q197:Q260" si="3">SUMIF($R$2:$BS$2,$Q$2,$R197:$BS197)</f>
        <v>1402812</v>
      </c>
      <c r="R197">
        <v>8342042</v>
      </c>
      <c r="S197">
        <v>365173</v>
      </c>
      <c r="T197">
        <v>417600</v>
      </c>
      <c r="U197">
        <v>58500</v>
      </c>
      <c r="V197">
        <v>169250</v>
      </c>
      <c r="W197">
        <v>946245</v>
      </c>
      <c r="X197">
        <v>317680</v>
      </c>
      <c r="Y197">
        <v>1099373</v>
      </c>
      <c r="Z197">
        <v>252900</v>
      </c>
      <c r="AA197">
        <v>370413</v>
      </c>
      <c r="AD197">
        <v>1402812</v>
      </c>
      <c r="AE197">
        <v>682312</v>
      </c>
      <c r="AH197">
        <v>1615503.49</v>
      </c>
      <c r="AI197">
        <v>3397217.11</v>
      </c>
      <c r="AJ197">
        <v>78750</v>
      </c>
      <c r="AK197">
        <v>481400</v>
      </c>
      <c r="AL197">
        <v>20277592.559999999</v>
      </c>
      <c r="AM197">
        <v>1478020</v>
      </c>
      <c r="AN197">
        <v>1465266</v>
      </c>
      <c r="AO197">
        <v>1631844</v>
      </c>
      <c r="AQ197">
        <v>678939.75</v>
      </c>
      <c r="AR197">
        <v>1235428.5</v>
      </c>
      <c r="AS197">
        <v>805003.97</v>
      </c>
      <c r="AT197">
        <v>2320293</v>
      </c>
      <c r="AU197">
        <v>1128648</v>
      </c>
      <c r="AV197">
        <v>2798011</v>
      </c>
      <c r="AW197">
        <v>2213459</v>
      </c>
      <c r="AX197">
        <v>1223798.42</v>
      </c>
      <c r="AY197">
        <v>94950</v>
      </c>
      <c r="AZ197">
        <v>4188813</v>
      </c>
      <c r="BA197">
        <v>261133</v>
      </c>
      <c r="BC197">
        <v>1915180</v>
      </c>
      <c r="BF197">
        <v>1192033</v>
      </c>
      <c r="BG197">
        <v>5352759.68</v>
      </c>
      <c r="BJ197">
        <v>65260</v>
      </c>
      <c r="BL197">
        <v>1233000</v>
      </c>
      <c r="BQ197">
        <v>3643715.5</v>
      </c>
    </row>
    <row r="198" spans="1:71" ht="23.25">
      <c r="A198" s="198">
        <v>1</v>
      </c>
      <c r="B198" s="199" t="s">
        <v>903</v>
      </c>
      <c r="C198" s="199" t="s">
        <v>905</v>
      </c>
      <c r="D198" s="199" t="s">
        <v>2120</v>
      </c>
      <c r="E198" s="199" t="s">
        <v>277</v>
      </c>
      <c r="F198" s="199" t="s">
        <v>277</v>
      </c>
      <c r="G198" s="199"/>
      <c r="H198" s="199"/>
      <c r="I198" s="199" t="s">
        <v>277</v>
      </c>
      <c r="J198" s="199" t="s">
        <v>952</v>
      </c>
      <c r="K198" s="199"/>
      <c r="L198" s="199"/>
      <c r="M198" s="200" t="s">
        <v>1186</v>
      </c>
      <c r="N198" s="304">
        <v>6</v>
      </c>
      <c r="O198" s="201">
        <v>1206100102.1010001</v>
      </c>
      <c r="P198" s="202" t="s">
        <v>278</v>
      </c>
      <c r="Q198" s="108">
        <f t="shared" si="3"/>
        <v>0</v>
      </c>
    </row>
    <row r="199" spans="1:71" ht="23.25">
      <c r="A199" s="198">
        <v>1</v>
      </c>
      <c r="B199" s="199" t="s">
        <v>903</v>
      </c>
      <c r="C199" s="199" t="s">
        <v>905</v>
      </c>
      <c r="D199" s="199" t="s">
        <v>2120</v>
      </c>
      <c r="E199" s="199" t="s">
        <v>277</v>
      </c>
      <c r="F199" s="199" t="s">
        <v>277</v>
      </c>
      <c r="G199" s="199"/>
      <c r="H199" s="199"/>
      <c r="I199" s="199" t="s">
        <v>277</v>
      </c>
      <c r="J199" s="199" t="s">
        <v>1073</v>
      </c>
      <c r="K199" s="199"/>
      <c r="L199" s="199"/>
      <c r="M199" s="200" t="s">
        <v>1186</v>
      </c>
      <c r="N199" s="304">
        <v>6</v>
      </c>
      <c r="O199" s="201">
        <v>1206100103.1010001</v>
      </c>
      <c r="P199" s="202" t="s">
        <v>2130</v>
      </c>
      <c r="Q199" s="108">
        <f t="shared" si="3"/>
        <v>-707021.28</v>
      </c>
      <c r="R199">
        <v>-8311924.3399999999</v>
      </c>
      <c r="S199">
        <v>-365158</v>
      </c>
      <c r="T199">
        <v>-417585</v>
      </c>
      <c r="U199">
        <v>-58495</v>
      </c>
      <c r="V199">
        <v>-1557</v>
      </c>
      <c r="W199">
        <v>-946190</v>
      </c>
      <c r="X199">
        <v>-317673</v>
      </c>
      <c r="Y199">
        <v>-1099340</v>
      </c>
      <c r="Z199">
        <v>-252889</v>
      </c>
      <c r="AA199">
        <v>-370395</v>
      </c>
      <c r="AD199">
        <v>-707021.28</v>
      </c>
      <c r="AE199">
        <v>-668921.92000000004</v>
      </c>
      <c r="AH199">
        <v>-1615435.49</v>
      </c>
      <c r="AI199">
        <v>-3385160.11</v>
      </c>
      <c r="AJ199">
        <v>-78747</v>
      </c>
      <c r="AK199">
        <v>-479755</v>
      </c>
      <c r="AL199">
        <v>-20005225.780000001</v>
      </c>
      <c r="AM199">
        <v>-1477964.02</v>
      </c>
      <c r="AN199">
        <v>-1465181</v>
      </c>
      <c r="AO199">
        <v>-1631798</v>
      </c>
      <c r="AQ199">
        <v>-678910.75</v>
      </c>
      <c r="AR199">
        <v>-1235377.5</v>
      </c>
      <c r="AS199">
        <v>-804972.97</v>
      </c>
      <c r="AT199">
        <v>-2320223</v>
      </c>
      <c r="AU199">
        <v>-1128610</v>
      </c>
      <c r="AV199">
        <v>-2797886</v>
      </c>
      <c r="AW199">
        <v>-2213384</v>
      </c>
      <c r="AX199">
        <v>-1223738.42</v>
      </c>
      <c r="AY199">
        <v>-94945</v>
      </c>
      <c r="AZ199">
        <v>-4186728.73</v>
      </c>
      <c r="BA199">
        <v>-261122</v>
      </c>
      <c r="BC199">
        <v>-1915075</v>
      </c>
      <c r="BF199">
        <v>-1191984</v>
      </c>
      <c r="BG199">
        <v>-5352563.68</v>
      </c>
      <c r="BJ199">
        <v>-65257</v>
      </c>
      <c r="BL199">
        <v>-372471.22</v>
      </c>
      <c r="BQ199">
        <v>-3526180.32</v>
      </c>
    </row>
    <row r="200" spans="1:71" ht="23.25">
      <c r="A200" s="198">
        <v>1</v>
      </c>
      <c r="B200" s="199" t="s">
        <v>903</v>
      </c>
      <c r="C200" s="199" t="s">
        <v>905</v>
      </c>
      <c r="D200" s="199" t="s">
        <v>2120</v>
      </c>
      <c r="E200" s="199" t="s">
        <v>2131</v>
      </c>
      <c r="F200" s="199" t="s">
        <v>2131</v>
      </c>
      <c r="G200" s="199"/>
      <c r="H200" s="199"/>
      <c r="I200" s="199" t="s">
        <v>2131</v>
      </c>
      <c r="J200" s="199" t="s">
        <v>952</v>
      </c>
      <c r="K200" s="199"/>
      <c r="L200" s="199"/>
      <c r="M200" s="200" t="s">
        <v>1186</v>
      </c>
      <c r="N200" s="304">
        <v>6</v>
      </c>
      <c r="O200" s="201">
        <v>1206110101.1010001</v>
      </c>
      <c r="P200" s="202" t="s">
        <v>280</v>
      </c>
      <c r="Q200" s="108">
        <f t="shared" si="3"/>
        <v>0</v>
      </c>
      <c r="AC200">
        <v>378000</v>
      </c>
      <c r="AL200">
        <v>6998000</v>
      </c>
      <c r="AZ200">
        <v>3496269</v>
      </c>
    </row>
    <row r="201" spans="1:71" ht="23.25">
      <c r="A201" s="198">
        <v>1</v>
      </c>
      <c r="B201" s="199" t="s">
        <v>903</v>
      </c>
      <c r="C201" s="199" t="s">
        <v>905</v>
      </c>
      <c r="D201" s="199" t="s">
        <v>2120</v>
      </c>
      <c r="E201" s="199" t="s">
        <v>2131</v>
      </c>
      <c r="F201" s="199" t="s">
        <v>2131</v>
      </c>
      <c r="G201" s="199"/>
      <c r="H201" s="199"/>
      <c r="I201" s="199" t="s">
        <v>2131</v>
      </c>
      <c r="J201" s="199" t="s">
        <v>952</v>
      </c>
      <c r="K201" s="199"/>
      <c r="L201" s="199"/>
      <c r="M201" s="200" t="s">
        <v>1186</v>
      </c>
      <c r="N201" s="304">
        <v>6</v>
      </c>
      <c r="O201" s="201">
        <v>1206110102.1010001</v>
      </c>
      <c r="P201" s="202" t="s">
        <v>281</v>
      </c>
      <c r="Q201" s="108">
        <f t="shared" si="3"/>
        <v>0</v>
      </c>
    </row>
    <row r="202" spans="1:71" ht="23.25">
      <c r="A202" s="198">
        <v>1</v>
      </c>
      <c r="B202" s="199" t="s">
        <v>903</v>
      </c>
      <c r="C202" s="199" t="s">
        <v>905</v>
      </c>
      <c r="D202" s="199" t="s">
        <v>2120</v>
      </c>
      <c r="E202" s="199" t="s">
        <v>2131</v>
      </c>
      <c r="F202" s="199" t="s">
        <v>2131</v>
      </c>
      <c r="G202" s="199"/>
      <c r="H202" s="199"/>
      <c r="I202" s="199" t="s">
        <v>2131</v>
      </c>
      <c r="J202" s="199" t="s">
        <v>1073</v>
      </c>
      <c r="K202" s="199"/>
      <c r="L202" s="199"/>
      <c r="M202" s="200" t="s">
        <v>1186</v>
      </c>
      <c r="N202" s="304">
        <v>6</v>
      </c>
      <c r="O202" s="201">
        <v>1206110103.1010001</v>
      </c>
      <c r="P202" s="202" t="s">
        <v>2132</v>
      </c>
      <c r="Q202" s="108">
        <f t="shared" si="3"/>
        <v>0</v>
      </c>
      <c r="AL202">
        <v>-1166333.3400000001</v>
      </c>
      <c r="AZ202">
        <v>-1886779.48</v>
      </c>
    </row>
    <row r="203" spans="1:71" ht="23.25">
      <c r="A203" s="198">
        <v>1</v>
      </c>
      <c r="B203" s="199" t="s">
        <v>903</v>
      </c>
      <c r="C203" s="199" t="s">
        <v>905</v>
      </c>
      <c r="D203" s="199" t="s">
        <v>2120</v>
      </c>
      <c r="E203" s="199" t="s">
        <v>283</v>
      </c>
      <c r="F203" s="199" t="s">
        <v>283</v>
      </c>
      <c r="G203" s="199"/>
      <c r="H203" s="199"/>
      <c r="I203" s="199" t="s">
        <v>283</v>
      </c>
      <c r="J203" s="199" t="s">
        <v>952</v>
      </c>
      <c r="K203" s="199"/>
      <c r="L203" s="199"/>
      <c r="M203" s="200" t="s">
        <v>1186</v>
      </c>
      <c r="N203" s="304">
        <v>6</v>
      </c>
      <c r="O203" s="201">
        <v>1206120101.1010001</v>
      </c>
      <c r="P203" s="202" t="s">
        <v>283</v>
      </c>
      <c r="Q203" s="108">
        <f t="shared" si="3"/>
        <v>6060730</v>
      </c>
      <c r="R203">
        <v>1415170</v>
      </c>
      <c r="S203">
        <v>505647</v>
      </c>
      <c r="T203">
        <v>808430</v>
      </c>
      <c r="U203">
        <v>195375.02</v>
      </c>
      <c r="V203">
        <v>480000</v>
      </c>
      <c r="W203">
        <v>652070</v>
      </c>
      <c r="X203">
        <v>86408</v>
      </c>
      <c r="Y203">
        <v>237180</v>
      </c>
      <c r="Z203">
        <v>572860</v>
      </c>
      <c r="AA203">
        <v>408870</v>
      </c>
      <c r="AD203">
        <v>6060730</v>
      </c>
      <c r="AE203">
        <v>509200</v>
      </c>
      <c r="AF203">
        <v>1062450</v>
      </c>
      <c r="AH203">
        <v>1228730</v>
      </c>
      <c r="AI203">
        <v>759440</v>
      </c>
      <c r="AJ203">
        <v>766000</v>
      </c>
      <c r="AK203">
        <v>99926.68</v>
      </c>
      <c r="AL203">
        <v>13638008.880000001</v>
      </c>
      <c r="AM203">
        <v>1246080</v>
      </c>
      <c r="AN203">
        <v>1849339</v>
      </c>
      <c r="AO203">
        <v>993411</v>
      </c>
      <c r="AQ203">
        <v>233655</v>
      </c>
      <c r="AR203">
        <v>1953611</v>
      </c>
      <c r="AS203">
        <v>925286</v>
      </c>
      <c r="AT203">
        <v>1533076</v>
      </c>
      <c r="AU203">
        <v>175490</v>
      </c>
      <c r="AV203">
        <v>2811790</v>
      </c>
      <c r="AW203">
        <v>2251965.56</v>
      </c>
      <c r="AX203">
        <v>881011</v>
      </c>
      <c r="AY203">
        <v>768400</v>
      </c>
      <c r="AZ203">
        <v>2662828</v>
      </c>
      <c r="BA203">
        <v>269460</v>
      </c>
      <c r="BB203">
        <v>5600</v>
      </c>
      <c r="BC203">
        <v>1150551</v>
      </c>
      <c r="BD203">
        <v>71300</v>
      </c>
      <c r="BE203">
        <v>152580</v>
      </c>
      <c r="BF203">
        <v>1212911</v>
      </c>
      <c r="BG203">
        <v>3032735</v>
      </c>
      <c r="BH203">
        <v>277000</v>
      </c>
      <c r="BJ203">
        <v>13500</v>
      </c>
      <c r="BL203">
        <v>935000</v>
      </c>
      <c r="BN203">
        <v>555460</v>
      </c>
      <c r="BQ203">
        <v>46600</v>
      </c>
      <c r="BS203">
        <v>829000</v>
      </c>
    </row>
    <row r="204" spans="1:71" ht="23.25">
      <c r="A204" s="198">
        <v>1</v>
      </c>
      <c r="B204" s="199" t="s">
        <v>903</v>
      </c>
      <c r="C204" s="199" t="s">
        <v>905</v>
      </c>
      <c r="D204" s="199" t="s">
        <v>2120</v>
      </c>
      <c r="E204" s="199" t="s">
        <v>283</v>
      </c>
      <c r="F204" s="199" t="s">
        <v>283</v>
      </c>
      <c r="G204" s="199"/>
      <c r="H204" s="199"/>
      <c r="I204" s="199" t="s">
        <v>283</v>
      </c>
      <c r="J204" s="199" t="s">
        <v>952</v>
      </c>
      <c r="K204" s="199"/>
      <c r="L204" s="199"/>
      <c r="M204" s="200" t="s">
        <v>1186</v>
      </c>
      <c r="N204" s="304">
        <v>6</v>
      </c>
      <c r="O204" s="201">
        <v>1206120102.1010001</v>
      </c>
      <c r="P204" s="202" t="s">
        <v>284</v>
      </c>
      <c r="Q204" s="108">
        <f t="shared" si="3"/>
        <v>0</v>
      </c>
    </row>
    <row r="205" spans="1:71" ht="23.25">
      <c r="A205" s="198">
        <v>1</v>
      </c>
      <c r="B205" s="199" t="s">
        <v>903</v>
      </c>
      <c r="C205" s="199" t="s">
        <v>905</v>
      </c>
      <c r="D205" s="199" t="s">
        <v>2120</v>
      </c>
      <c r="E205" s="199" t="s">
        <v>283</v>
      </c>
      <c r="F205" s="199" t="s">
        <v>283</v>
      </c>
      <c r="G205" s="199"/>
      <c r="H205" s="199"/>
      <c r="I205" s="199" t="s">
        <v>283</v>
      </c>
      <c r="J205" s="199" t="s">
        <v>1073</v>
      </c>
      <c r="K205" s="199"/>
      <c r="L205" s="199"/>
      <c r="M205" s="200" t="s">
        <v>1186</v>
      </c>
      <c r="N205" s="304">
        <v>6</v>
      </c>
      <c r="O205" s="201">
        <v>1206120103.1010001</v>
      </c>
      <c r="P205" s="202" t="s">
        <v>2133</v>
      </c>
      <c r="Q205" s="108">
        <f t="shared" si="3"/>
        <v>-4250605.32</v>
      </c>
      <c r="R205">
        <v>-1214897.5900000001</v>
      </c>
      <c r="S205">
        <v>-505637</v>
      </c>
      <c r="T205">
        <v>-808412</v>
      </c>
      <c r="U205">
        <v>-195368.02</v>
      </c>
      <c r="V205">
        <v>-479999</v>
      </c>
      <c r="W205">
        <v>-652063</v>
      </c>
      <c r="X205">
        <v>-86399</v>
      </c>
      <c r="Y205">
        <v>-237173</v>
      </c>
      <c r="Z205">
        <v>-572855</v>
      </c>
      <c r="AA205">
        <v>-408859</v>
      </c>
      <c r="AD205">
        <v>-4250605.32</v>
      </c>
      <c r="AE205">
        <v>-509100</v>
      </c>
      <c r="AF205">
        <v>-938042.68</v>
      </c>
      <c r="AH205">
        <v>-926196.8</v>
      </c>
      <c r="AI205">
        <v>-759408</v>
      </c>
      <c r="AJ205">
        <v>-765997</v>
      </c>
      <c r="AK205">
        <v>-77665</v>
      </c>
      <c r="AL205">
        <v>-13597498.99</v>
      </c>
      <c r="AM205">
        <v>-1246065</v>
      </c>
      <c r="AN205">
        <v>-1849293</v>
      </c>
      <c r="AO205">
        <v>-993392</v>
      </c>
      <c r="AQ205">
        <v>-233653</v>
      </c>
      <c r="AR205">
        <v>-1953588</v>
      </c>
      <c r="AS205">
        <v>-925268</v>
      </c>
      <c r="AT205">
        <v>-1533055</v>
      </c>
      <c r="AU205">
        <v>-175480</v>
      </c>
      <c r="AV205">
        <v>-2811759</v>
      </c>
      <c r="AW205">
        <v>-2251950.56</v>
      </c>
      <c r="AX205">
        <v>-880996</v>
      </c>
      <c r="AY205">
        <v>-202149</v>
      </c>
      <c r="AZ205">
        <v>-2576596.5099999998</v>
      </c>
      <c r="BA205">
        <v>-269436</v>
      </c>
      <c r="BB205">
        <v>-5599</v>
      </c>
      <c r="BC205">
        <v>-1150513</v>
      </c>
      <c r="BD205">
        <v>-71289</v>
      </c>
      <c r="BE205">
        <v>-152576</v>
      </c>
      <c r="BF205">
        <v>-1212867</v>
      </c>
      <c r="BG205">
        <v>-3032728</v>
      </c>
      <c r="BH205">
        <v>-276999</v>
      </c>
      <c r="BJ205">
        <v>-13499</v>
      </c>
      <c r="BL205">
        <v>-934998</v>
      </c>
      <c r="BN205">
        <v>-555458</v>
      </c>
      <c r="BS205">
        <v>-829000</v>
      </c>
    </row>
    <row r="206" spans="1:71" ht="23.25">
      <c r="A206" s="198">
        <v>1</v>
      </c>
      <c r="B206" s="199" t="s">
        <v>903</v>
      </c>
      <c r="C206" s="199" t="s">
        <v>905</v>
      </c>
      <c r="D206" s="199" t="s">
        <v>2120</v>
      </c>
      <c r="E206" s="199" t="s">
        <v>286</v>
      </c>
      <c r="F206" s="199" t="s">
        <v>286</v>
      </c>
      <c r="G206" s="199"/>
      <c r="H206" s="199"/>
      <c r="I206" s="199" t="s">
        <v>286</v>
      </c>
      <c r="J206" s="199" t="s">
        <v>952</v>
      </c>
      <c r="K206" s="199"/>
      <c r="L206" s="199"/>
      <c r="M206" s="200" t="s">
        <v>1186</v>
      </c>
      <c r="N206" s="304">
        <v>6</v>
      </c>
      <c r="O206" s="201">
        <v>1206130101.1010001</v>
      </c>
      <c r="P206" s="202" t="s">
        <v>286</v>
      </c>
      <c r="Q206" s="108">
        <f t="shared" si="3"/>
        <v>0</v>
      </c>
    </row>
    <row r="207" spans="1:71" ht="23.25">
      <c r="A207" s="198">
        <v>1</v>
      </c>
      <c r="B207" s="199" t="s">
        <v>903</v>
      </c>
      <c r="C207" s="199" t="s">
        <v>905</v>
      </c>
      <c r="D207" s="199" t="s">
        <v>2120</v>
      </c>
      <c r="E207" s="199" t="s">
        <v>286</v>
      </c>
      <c r="F207" s="199" t="s">
        <v>286</v>
      </c>
      <c r="G207" s="199"/>
      <c r="H207" s="199"/>
      <c r="I207" s="199" t="s">
        <v>286</v>
      </c>
      <c r="J207" s="199" t="s">
        <v>952</v>
      </c>
      <c r="K207" s="199"/>
      <c r="L207" s="199"/>
      <c r="M207" s="200" t="s">
        <v>1186</v>
      </c>
      <c r="N207" s="304">
        <v>6</v>
      </c>
      <c r="O207" s="201">
        <v>1206130102.1010001</v>
      </c>
      <c r="P207" s="202" t="s">
        <v>287</v>
      </c>
      <c r="Q207" s="108">
        <f t="shared" si="3"/>
        <v>0</v>
      </c>
    </row>
    <row r="208" spans="1:71" ht="23.25">
      <c r="A208" s="198">
        <v>1</v>
      </c>
      <c r="B208" s="199" t="s">
        <v>903</v>
      </c>
      <c r="C208" s="199" t="s">
        <v>905</v>
      </c>
      <c r="D208" s="199" t="s">
        <v>2120</v>
      </c>
      <c r="E208" s="199" t="s">
        <v>286</v>
      </c>
      <c r="F208" s="199" t="s">
        <v>286</v>
      </c>
      <c r="G208" s="199"/>
      <c r="H208" s="199"/>
      <c r="I208" s="199" t="s">
        <v>286</v>
      </c>
      <c r="J208" s="199" t="s">
        <v>1073</v>
      </c>
      <c r="K208" s="199"/>
      <c r="L208" s="199"/>
      <c r="M208" s="200" t="s">
        <v>1186</v>
      </c>
      <c r="N208" s="304">
        <v>6</v>
      </c>
      <c r="O208" s="201">
        <v>1206130103.1010001</v>
      </c>
      <c r="P208" s="202" t="s">
        <v>2134</v>
      </c>
      <c r="Q208" s="108">
        <f t="shared" si="3"/>
        <v>0</v>
      </c>
    </row>
    <row r="209" spans="1:71" ht="23.25">
      <c r="A209" s="198">
        <v>1</v>
      </c>
      <c r="B209" s="199" t="s">
        <v>903</v>
      </c>
      <c r="C209" s="199" t="s">
        <v>905</v>
      </c>
      <c r="D209" s="199" t="s">
        <v>2120</v>
      </c>
      <c r="E209" s="199" t="s">
        <v>2135</v>
      </c>
      <c r="F209" s="199" t="s">
        <v>2135</v>
      </c>
      <c r="G209" s="199"/>
      <c r="H209" s="199"/>
      <c r="I209" s="199" t="s">
        <v>2135</v>
      </c>
      <c r="J209" s="199" t="s">
        <v>952</v>
      </c>
      <c r="K209" s="199"/>
      <c r="L209" s="199"/>
      <c r="M209" s="200" t="s">
        <v>1186</v>
      </c>
      <c r="N209" s="304">
        <v>6</v>
      </c>
      <c r="O209" s="201">
        <v>1206140101.1010001</v>
      </c>
      <c r="P209" s="202" t="s">
        <v>289</v>
      </c>
      <c r="Q209" s="108">
        <f t="shared" si="3"/>
        <v>0</v>
      </c>
    </row>
    <row r="210" spans="1:71" ht="23.25">
      <c r="A210" s="198">
        <v>1</v>
      </c>
      <c r="B210" s="199" t="s">
        <v>903</v>
      </c>
      <c r="C210" s="199" t="s">
        <v>905</v>
      </c>
      <c r="D210" s="199" t="s">
        <v>2120</v>
      </c>
      <c r="E210" s="199" t="s">
        <v>2135</v>
      </c>
      <c r="F210" s="199" t="s">
        <v>2135</v>
      </c>
      <c r="G210" s="199"/>
      <c r="H210" s="199"/>
      <c r="I210" s="199" t="s">
        <v>2135</v>
      </c>
      <c r="J210" s="199" t="s">
        <v>952</v>
      </c>
      <c r="K210" s="199"/>
      <c r="L210" s="199"/>
      <c r="M210" s="200" t="s">
        <v>1186</v>
      </c>
      <c r="N210" s="304">
        <v>6</v>
      </c>
      <c r="O210" s="201">
        <v>1206140102.1010001</v>
      </c>
      <c r="P210" s="202" t="s">
        <v>290</v>
      </c>
      <c r="Q210" s="108">
        <f t="shared" si="3"/>
        <v>0</v>
      </c>
    </row>
    <row r="211" spans="1:71" ht="23.25">
      <c r="A211" s="198">
        <v>1</v>
      </c>
      <c r="B211" s="199" t="s">
        <v>903</v>
      </c>
      <c r="C211" s="199" t="s">
        <v>905</v>
      </c>
      <c r="D211" s="199" t="s">
        <v>2120</v>
      </c>
      <c r="E211" s="199" t="s">
        <v>2135</v>
      </c>
      <c r="F211" s="199" t="s">
        <v>2135</v>
      </c>
      <c r="G211" s="199"/>
      <c r="H211" s="199"/>
      <c r="I211" s="199" t="s">
        <v>2135</v>
      </c>
      <c r="J211" s="199" t="s">
        <v>1073</v>
      </c>
      <c r="K211" s="199"/>
      <c r="L211" s="199"/>
      <c r="M211" s="200" t="s">
        <v>1186</v>
      </c>
      <c r="N211" s="304">
        <v>6</v>
      </c>
      <c r="O211" s="201">
        <v>1206140103.1010001</v>
      </c>
      <c r="P211" s="202" t="s">
        <v>2136</v>
      </c>
      <c r="Q211" s="108">
        <f t="shared" si="3"/>
        <v>0</v>
      </c>
    </row>
    <row r="212" spans="1:71" ht="23.25">
      <c r="A212" s="198">
        <v>1</v>
      </c>
      <c r="B212" s="199" t="s">
        <v>903</v>
      </c>
      <c r="C212" s="199" t="s">
        <v>905</v>
      </c>
      <c r="D212" s="199" t="s">
        <v>2120</v>
      </c>
      <c r="E212" s="199" t="s">
        <v>292</v>
      </c>
      <c r="F212" s="199" t="s">
        <v>292</v>
      </c>
      <c r="G212" s="199"/>
      <c r="H212" s="199"/>
      <c r="I212" s="199" t="s">
        <v>292</v>
      </c>
      <c r="J212" s="199" t="s">
        <v>952</v>
      </c>
      <c r="K212" s="199"/>
      <c r="L212" s="199"/>
      <c r="M212" s="200" t="s">
        <v>1186</v>
      </c>
      <c r="N212" s="304">
        <v>6</v>
      </c>
      <c r="O212" s="201">
        <v>1206150101.1010001</v>
      </c>
      <c r="P212" s="202" t="s">
        <v>292</v>
      </c>
      <c r="Q212" s="108">
        <f t="shared" si="3"/>
        <v>0</v>
      </c>
    </row>
    <row r="213" spans="1:71" ht="23.25">
      <c r="A213" s="198">
        <v>1</v>
      </c>
      <c r="B213" s="199" t="s">
        <v>903</v>
      </c>
      <c r="C213" s="199" t="s">
        <v>905</v>
      </c>
      <c r="D213" s="199" t="s">
        <v>2120</v>
      </c>
      <c r="E213" s="199" t="s">
        <v>292</v>
      </c>
      <c r="F213" s="199" t="s">
        <v>292</v>
      </c>
      <c r="G213" s="199"/>
      <c r="H213" s="199"/>
      <c r="I213" s="199" t="s">
        <v>292</v>
      </c>
      <c r="J213" s="199" t="s">
        <v>952</v>
      </c>
      <c r="K213" s="199"/>
      <c r="L213" s="199"/>
      <c r="M213" s="200" t="s">
        <v>1186</v>
      </c>
      <c r="N213" s="304">
        <v>6</v>
      </c>
      <c r="O213" s="201">
        <v>1206150102.1010001</v>
      </c>
      <c r="P213" s="202" t="s">
        <v>293</v>
      </c>
      <c r="Q213" s="108">
        <f t="shared" si="3"/>
        <v>0</v>
      </c>
    </row>
    <row r="214" spans="1:71" ht="23.25">
      <c r="A214" s="198">
        <v>1</v>
      </c>
      <c r="B214" s="199" t="s">
        <v>903</v>
      </c>
      <c r="C214" s="199" t="s">
        <v>905</v>
      </c>
      <c r="D214" s="199" t="s">
        <v>2120</v>
      </c>
      <c r="E214" s="199" t="s">
        <v>292</v>
      </c>
      <c r="F214" s="199" t="s">
        <v>292</v>
      </c>
      <c r="G214" s="199"/>
      <c r="H214" s="199"/>
      <c r="I214" s="199" t="s">
        <v>292</v>
      </c>
      <c r="J214" s="199" t="s">
        <v>1073</v>
      </c>
      <c r="K214" s="199"/>
      <c r="L214" s="199"/>
      <c r="M214" s="200" t="s">
        <v>1186</v>
      </c>
      <c r="N214" s="304">
        <v>6</v>
      </c>
      <c r="O214" s="201">
        <v>1206150103.1010001</v>
      </c>
      <c r="P214" s="202" t="s">
        <v>2137</v>
      </c>
      <c r="Q214" s="108">
        <f t="shared" si="3"/>
        <v>0</v>
      </c>
    </row>
    <row r="215" spans="1:71" ht="23.25">
      <c r="A215" s="198">
        <v>1</v>
      </c>
      <c r="B215" s="199" t="s">
        <v>903</v>
      </c>
      <c r="C215" s="199" t="s">
        <v>905</v>
      </c>
      <c r="D215" s="199" t="s">
        <v>2120</v>
      </c>
      <c r="E215" s="199" t="s">
        <v>295</v>
      </c>
      <c r="F215" s="199" t="s">
        <v>295</v>
      </c>
      <c r="G215" s="199"/>
      <c r="H215" s="199"/>
      <c r="I215" s="199" t="s">
        <v>295</v>
      </c>
      <c r="J215" s="199" t="s">
        <v>952</v>
      </c>
      <c r="K215" s="199"/>
      <c r="L215" s="199"/>
      <c r="M215" s="200" t="s">
        <v>1186</v>
      </c>
      <c r="N215" s="304">
        <v>6</v>
      </c>
      <c r="O215" s="201">
        <v>1206160101.1010001</v>
      </c>
      <c r="P215" s="202" t="s">
        <v>295</v>
      </c>
      <c r="Q215" s="108">
        <f t="shared" si="3"/>
        <v>5219780</v>
      </c>
      <c r="R215">
        <v>101318161.97</v>
      </c>
      <c r="U215">
        <v>62050</v>
      </c>
      <c r="V215">
        <v>0</v>
      </c>
      <c r="W215">
        <v>115400</v>
      </c>
      <c r="X215">
        <v>85050</v>
      </c>
      <c r="AD215">
        <v>5219780</v>
      </c>
      <c r="AE215">
        <v>27437</v>
      </c>
      <c r="AH215">
        <v>353815.54</v>
      </c>
      <c r="AI215">
        <v>78964</v>
      </c>
      <c r="AL215">
        <v>13611746.5</v>
      </c>
      <c r="AM215">
        <v>197080</v>
      </c>
      <c r="AN215">
        <v>248570</v>
      </c>
      <c r="AO215">
        <v>232456.2</v>
      </c>
      <c r="AQ215">
        <v>16050</v>
      </c>
      <c r="AS215">
        <v>50310</v>
      </c>
      <c r="AT215">
        <v>117380</v>
      </c>
      <c r="AV215">
        <v>111380</v>
      </c>
      <c r="AX215">
        <v>41100</v>
      </c>
      <c r="AZ215">
        <v>3948637</v>
      </c>
      <c r="BC215">
        <v>457382.5</v>
      </c>
      <c r="BD215">
        <v>8000</v>
      </c>
      <c r="BF215">
        <v>255738</v>
      </c>
      <c r="BG215">
        <v>1543051.42</v>
      </c>
      <c r="BL215">
        <v>606700</v>
      </c>
    </row>
    <row r="216" spans="1:71" ht="23.25">
      <c r="A216" s="198">
        <v>1</v>
      </c>
      <c r="B216" s="199" t="s">
        <v>903</v>
      </c>
      <c r="C216" s="199" t="s">
        <v>905</v>
      </c>
      <c r="D216" s="199" t="s">
        <v>2120</v>
      </c>
      <c r="E216" s="199" t="s">
        <v>295</v>
      </c>
      <c r="F216" s="199" t="s">
        <v>295</v>
      </c>
      <c r="G216" s="199"/>
      <c r="H216" s="199"/>
      <c r="I216" s="199" t="s">
        <v>295</v>
      </c>
      <c r="J216" s="199" t="s">
        <v>952</v>
      </c>
      <c r="K216" s="199"/>
      <c r="L216" s="199"/>
      <c r="M216" s="200" t="s">
        <v>1186</v>
      </c>
      <c r="N216" s="304">
        <v>6</v>
      </c>
      <c r="O216" s="201">
        <v>1206160102.1010001</v>
      </c>
      <c r="P216" s="202" t="s">
        <v>296</v>
      </c>
      <c r="Q216" s="108">
        <f t="shared" si="3"/>
        <v>0</v>
      </c>
    </row>
    <row r="217" spans="1:71" ht="23.25">
      <c r="A217" s="198">
        <v>1</v>
      </c>
      <c r="B217" s="199" t="s">
        <v>903</v>
      </c>
      <c r="C217" s="199" t="s">
        <v>905</v>
      </c>
      <c r="D217" s="199" t="s">
        <v>2120</v>
      </c>
      <c r="E217" s="199" t="s">
        <v>295</v>
      </c>
      <c r="F217" s="199" t="s">
        <v>295</v>
      </c>
      <c r="G217" s="199"/>
      <c r="H217" s="199"/>
      <c r="I217" s="199" t="s">
        <v>295</v>
      </c>
      <c r="J217" s="199" t="s">
        <v>1073</v>
      </c>
      <c r="K217" s="199"/>
      <c r="L217" s="199"/>
      <c r="M217" s="200" t="s">
        <v>1186</v>
      </c>
      <c r="N217" s="304">
        <v>6</v>
      </c>
      <c r="O217" s="201">
        <v>1206160103.1010001</v>
      </c>
      <c r="P217" s="202" t="s">
        <v>2138</v>
      </c>
      <c r="Q217" s="108">
        <f t="shared" si="3"/>
        <v>-3553746.64</v>
      </c>
      <c r="R217">
        <v>-101047486.95999999</v>
      </c>
      <c r="U217">
        <v>-62046</v>
      </c>
      <c r="V217">
        <v>0</v>
      </c>
      <c r="W217">
        <v>-115397</v>
      </c>
      <c r="X217">
        <v>-85045</v>
      </c>
      <c r="AD217">
        <v>-3553746.64</v>
      </c>
      <c r="AE217">
        <v>-27434</v>
      </c>
      <c r="AH217">
        <v>-497223.43</v>
      </c>
      <c r="AI217">
        <v>-78958</v>
      </c>
      <c r="AL217">
        <v>-13521097.83</v>
      </c>
      <c r="AM217">
        <v>-197064.99</v>
      </c>
      <c r="AN217">
        <v>-248559</v>
      </c>
      <c r="AO217">
        <v>-232448.2</v>
      </c>
      <c r="AQ217">
        <v>-16049</v>
      </c>
      <c r="AS217">
        <v>-50305</v>
      </c>
      <c r="AT217">
        <v>-117368</v>
      </c>
      <c r="AV217">
        <v>-111365</v>
      </c>
      <c r="AX217">
        <v>-41093</v>
      </c>
      <c r="AZ217">
        <v>-3948599.45</v>
      </c>
      <c r="BC217">
        <v>-457364.5</v>
      </c>
      <c r="BD217">
        <v>-7999</v>
      </c>
      <c r="BF217">
        <v>-255732</v>
      </c>
      <c r="BG217">
        <v>-1543043.42</v>
      </c>
      <c r="BL217">
        <v>-606691</v>
      </c>
    </row>
    <row r="218" spans="1:71" ht="23.25">
      <c r="A218" s="198">
        <v>1</v>
      </c>
      <c r="B218" s="199" t="s">
        <v>903</v>
      </c>
      <c r="C218" s="199" t="s">
        <v>905</v>
      </c>
      <c r="D218" s="199" t="s">
        <v>2120</v>
      </c>
      <c r="E218" s="199" t="s">
        <v>2139</v>
      </c>
      <c r="F218" s="199" t="s">
        <v>2139</v>
      </c>
      <c r="G218" s="199"/>
      <c r="H218" s="199"/>
      <c r="I218" s="199" t="s">
        <v>2139</v>
      </c>
      <c r="J218" s="199" t="s">
        <v>952</v>
      </c>
      <c r="K218" s="199"/>
      <c r="L218" s="199"/>
      <c r="M218" s="200" t="s">
        <v>1186</v>
      </c>
      <c r="N218" s="304">
        <v>6</v>
      </c>
      <c r="O218" s="201">
        <v>1206170101.1010001</v>
      </c>
      <c r="P218" s="202" t="s">
        <v>298</v>
      </c>
      <c r="Q218" s="108">
        <f t="shared" si="3"/>
        <v>13262986.220000001</v>
      </c>
      <c r="R218">
        <v>32094163.100000001</v>
      </c>
      <c r="S218">
        <v>1753174.7</v>
      </c>
      <c r="T218">
        <v>2724058</v>
      </c>
      <c r="U218">
        <v>7571299</v>
      </c>
      <c r="V218">
        <v>6811940</v>
      </c>
      <c r="W218">
        <v>10169498.609999999</v>
      </c>
      <c r="X218">
        <v>6324743</v>
      </c>
      <c r="Y218">
        <v>3400738</v>
      </c>
      <c r="Z218">
        <v>4635717</v>
      </c>
      <c r="AA218">
        <v>2684903</v>
      </c>
      <c r="AB218">
        <v>4517477.0999999996</v>
      </c>
      <c r="AC218">
        <v>3034205</v>
      </c>
      <c r="AD218">
        <v>13262986.220000001</v>
      </c>
      <c r="AE218">
        <v>1736630</v>
      </c>
      <c r="AF218">
        <v>5425102</v>
      </c>
      <c r="AG218">
        <v>3169352.64</v>
      </c>
      <c r="AH218">
        <v>530610</v>
      </c>
      <c r="AI218">
        <v>2843899</v>
      </c>
      <c r="AJ218">
        <v>1738700</v>
      </c>
      <c r="AK218">
        <v>1221187</v>
      </c>
      <c r="AL218">
        <v>26712292.440000001</v>
      </c>
      <c r="AM218">
        <v>1629274</v>
      </c>
      <c r="AN218">
        <v>3899418.5</v>
      </c>
      <c r="AO218">
        <v>3150822</v>
      </c>
      <c r="AP218">
        <v>8023511.5</v>
      </c>
      <c r="AQ218">
        <v>4088211.46</v>
      </c>
      <c r="AR218">
        <v>8937490.5</v>
      </c>
      <c r="AS218">
        <v>8622699</v>
      </c>
      <c r="AT218">
        <v>3293039</v>
      </c>
      <c r="AU218">
        <v>3314974.02</v>
      </c>
      <c r="AV218">
        <v>6008208.7999999998</v>
      </c>
      <c r="AW218">
        <v>3559871</v>
      </c>
      <c r="AX218">
        <v>2664606.7999999998</v>
      </c>
      <c r="AY218">
        <v>602970</v>
      </c>
      <c r="AZ218">
        <v>22230935.010000002</v>
      </c>
      <c r="BA218">
        <v>1635091</v>
      </c>
      <c r="BB218">
        <v>3233415</v>
      </c>
      <c r="BC218">
        <v>2643364</v>
      </c>
      <c r="BD218">
        <v>5091324.75</v>
      </c>
      <c r="BE218">
        <v>6502617.9199999999</v>
      </c>
      <c r="BF218">
        <v>3500633.5</v>
      </c>
      <c r="BG218">
        <v>3566627.86</v>
      </c>
      <c r="BH218">
        <v>3240385.5</v>
      </c>
      <c r="BI218">
        <v>1999242</v>
      </c>
      <c r="BJ218">
        <v>1669726</v>
      </c>
      <c r="BK218">
        <v>815465.05</v>
      </c>
      <c r="BL218">
        <v>47104798</v>
      </c>
      <c r="BM218">
        <v>15335985</v>
      </c>
      <c r="BN218">
        <v>3947213</v>
      </c>
      <c r="BO218">
        <v>10953931.6</v>
      </c>
      <c r="BP218">
        <v>1281090.2</v>
      </c>
      <c r="BQ218">
        <v>5378216.2999999998</v>
      </c>
      <c r="BR218">
        <v>4587983</v>
      </c>
      <c r="BS218">
        <v>4473061.2</v>
      </c>
    </row>
    <row r="219" spans="1:71" ht="23.25">
      <c r="A219" s="198">
        <v>1</v>
      </c>
      <c r="B219" s="199" t="s">
        <v>903</v>
      </c>
      <c r="C219" s="199" t="s">
        <v>905</v>
      </c>
      <c r="D219" s="199" t="s">
        <v>2120</v>
      </c>
      <c r="E219" s="199" t="s">
        <v>2139</v>
      </c>
      <c r="F219" s="199" t="s">
        <v>2139</v>
      </c>
      <c r="G219" s="199"/>
      <c r="H219" s="199"/>
      <c r="I219" s="199" t="s">
        <v>2139</v>
      </c>
      <c r="J219" s="199" t="s">
        <v>952</v>
      </c>
      <c r="K219" s="199"/>
      <c r="L219" s="199"/>
      <c r="M219" s="200" t="s">
        <v>1186</v>
      </c>
      <c r="N219" s="304">
        <v>6</v>
      </c>
      <c r="O219" s="201">
        <v>1206170101.102</v>
      </c>
      <c r="P219" s="202" t="s">
        <v>299</v>
      </c>
      <c r="Q219" s="108">
        <f t="shared" si="3"/>
        <v>13065583</v>
      </c>
      <c r="R219">
        <v>17102574.02</v>
      </c>
      <c r="S219">
        <v>3896000</v>
      </c>
      <c r="T219">
        <v>5372800</v>
      </c>
      <c r="U219">
        <v>10151000</v>
      </c>
      <c r="V219">
        <v>6380100</v>
      </c>
      <c r="W219">
        <v>7551000</v>
      </c>
      <c r="X219">
        <v>3744500</v>
      </c>
      <c r="Y219">
        <v>5738430</v>
      </c>
      <c r="Z219">
        <v>3930900</v>
      </c>
      <c r="AA219">
        <v>4755400</v>
      </c>
      <c r="AB219">
        <v>9421255</v>
      </c>
      <c r="AC219">
        <v>7707800</v>
      </c>
      <c r="AD219">
        <v>13065583</v>
      </c>
      <c r="AE219">
        <v>6786000</v>
      </c>
      <c r="AF219">
        <v>1913600</v>
      </c>
      <c r="AG219">
        <v>13216689</v>
      </c>
      <c r="AH219">
        <v>4645500</v>
      </c>
      <c r="AI219">
        <v>7274880</v>
      </c>
      <c r="AJ219">
        <v>2758887</v>
      </c>
      <c r="AK219">
        <v>2030000</v>
      </c>
      <c r="AL219">
        <v>23833900</v>
      </c>
      <c r="AM219">
        <v>6247590</v>
      </c>
      <c r="AN219">
        <v>4419965</v>
      </c>
      <c r="AO219">
        <v>3532000</v>
      </c>
      <c r="AP219">
        <v>11989200</v>
      </c>
      <c r="AQ219">
        <v>3540000</v>
      </c>
      <c r="AR219">
        <v>14797590</v>
      </c>
      <c r="AS219">
        <v>5551010</v>
      </c>
      <c r="AT219">
        <v>5143770</v>
      </c>
      <c r="AU219">
        <v>1976000</v>
      </c>
      <c r="AV219">
        <v>10539400</v>
      </c>
      <c r="AW219">
        <v>38000</v>
      </c>
      <c r="AX219">
        <v>8763340</v>
      </c>
      <c r="AY219">
        <v>1305799</v>
      </c>
      <c r="AZ219">
        <v>11662105</v>
      </c>
      <c r="BA219">
        <v>1913190</v>
      </c>
      <c r="BB219">
        <v>2056800</v>
      </c>
      <c r="BC219">
        <v>3647955</v>
      </c>
      <c r="BD219">
        <v>1883455</v>
      </c>
      <c r="BE219">
        <v>4182130</v>
      </c>
      <c r="BF219">
        <v>2581750</v>
      </c>
      <c r="BG219">
        <v>4223730</v>
      </c>
      <c r="BH219">
        <v>58610</v>
      </c>
      <c r="BK219">
        <v>1864900</v>
      </c>
      <c r="BL219">
        <v>19088115</v>
      </c>
      <c r="BM219">
        <v>19135261.329999998</v>
      </c>
      <c r="BN219">
        <v>11596510</v>
      </c>
      <c r="BO219">
        <v>16268500</v>
      </c>
      <c r="BP219">
        <v>4560000</v>
      </c>
      <c r="BQ219">
        <v>18089800</v>
      </c>
      <c r="BR219">
        <v>9397350</v>
      </c>
      <c r="BS219">
        <v>6318000</v>
      </c>
    </row>
    <row r="220" spans="1:71" ht="23.25">
      <c r="A220" s="198">
        <v>1</v>
      </c>
      <c r="B220" s="199" t="s">
        <v>903</v>
      </c>
      <c r="C220" s="199" t="s">
        <v>905</v>
      </c>
      <c r="D220" s="199" t="s">
        <v>2120</v>
      </c>
      <c r="E220" s="199" t="s">
        <v>2139</v>
      </c>
      <c r="F220" s="199" t="s">
        <v>2139</v>
      </c>
      <c r="G220" s="199"/>
      <c r="H220" s="199"/>
      <c r="I220" s="199" t="s">
        <v>2139</v>
      </c>
      <c r="J220" s="199" t="s">
        <v>952</v>
      </c>
      <c r="K220" s="199"/>
      <c r="L220" s="199"/>
      <c r="M220" s="200" t="s">
        <v>1186</v>
      </c>
      <c r="N220" s="304">
        <v>6</v>
      </c>
      <c r="O220" s="201">
        <v>1206170101.1029999</v>
      </c>
      <c r="P220" s="202" t="s">
        <v>300</v>
      </c>
      <c r="Q220" s="108">
        <f t="shared" si="3"/>
        <v>3593016.15</v>
      </c>
      <c r="R220">
        <v>4863725.3</v>
      </c>
      <c r="S220">
        <v>1299956</v>
      </c>
      <c r="T220">
        <v>564790</v>
      </c>
      <c r="U220">
        <v>2865900</v>
      </c>
      <c r="V220">
        <v>290330</v>
      </c>
      <c r="W220">
        <v>2693084.26</v>
      </c>
      <c r="X220">
        <v>897760</v>
      </c>
      <c r="Y220">
        <v>3215080</v>
      </c>
      <c r="Z220">
        <v>1830790</v>
      </c>
      <c r="AA220">
        <v>1695803</v>
      </c>
      <c r="AB220">
        <v>1589170</v>
      </c>
      <c r="AC220">
        <v>1395880</v>
      </c>
      <c r="AD220">
        <v>3593016.15</v>
      </c>
      <c r="AE220">
        <v>990090</v>
      </c>
      <c r="AF220">
        <v>1616720.53</v>
      </c>
      <c r="AG220">
        <v>157774.5</v>
      </c>
      <c r="AH220">
        <v>3532550</v>
      </c>
      <c r="AI220">
        <v>3249625</v>
      </c>
      <c r="AJ220">
        <v>566771</v>
      </c>
      <c r="AK220">
        <v>84921.3</v>
      </c>
      <c r="AL220">
        <v>613689</v>
      </c>
      <c r="AM220">
        <v>45379</v>
      </c>
      <c r="AN220">
        <v>1893800</v>
      </c>
      <c r="AO220">
        <v>550238</v>
      </c>
      <c r="AP220">
        <v>3451619.4</v>
      </c>
      <c r="AQ220">
        <v>565766.66</v>
      </c>
      <c r="AR220">
        <v>208201.60000000001</v>
      </c>
      <c r="AS220">
        <v>928152.18</v>
      </c>
      <c r="AT220">
        <v>586810.36</v>
      </c>
      <c r="AU220">
        <v>2071150</v>
      </c>
      <c r="AV220">
        <v>2871739.99</v>
      </c>
      <c r="AW220">
        <v>1144500</v>
      </c>
      <c r="AX220">
        <v>753780</v>
      </c>
      <c r="AY220">
        <v>67800</v>
      </c>
      <c r="AZ220">
        <v>13878696</v>
      </c>
      <c r="BA220">
        <v>80760</v>
      </c>
      <c r="BB220">
        <v>120825</v>
      </c>
      <c r="BC220">
        <v>1463371</v>
      </c>
      <c r="BD220">
        <v>1360458.1</v>
      </c>
      <c r="BE220">
        <v>128598.55</v>
      </c>
      <c r="BF220">
        <v>1132954</v>
      </c>
      <c r="BG220">
        <v>395728</v>
      </c>
      <c r="BH220">
        <v>251800.5</v>
      </c>
      <c r="BI220">
        <v>1596497</v>
      </c>
      <c r="BJ220">
        <v>360845</v>
      </c>
      <c r="BK220">
        <v>1301666.67</v>
      </c>
      <c r="BL220">
        <v>5686996.4000000004</v>
      </c>
      <c r="BM220">
        <v>4651094.26</v>
      </c>
      <c r="BN220">
        <v>2040505</v>
      </c>
      <c r="BO220">
        <v>3313045.16</v>
      </c>
      <c r="BP220">
        <v>2164690.29</v>
      </c>
      <c r="BQ220">
        <v>3007817.22</v>
      </c>
      <c r="BR220">
        <v>3407192</v>
      </c>
      <c r="BS220">
        <v>3180048.15</v>
      </c>
    </row>
    <row r="221" spans="1:71" ht="23.25">
      <c r="A221" s="198">
        <v>1</v>
      </c>
      <c r="B221" s="199" t="s">
        <v>903</v>
      </c>
      <c r="C221" s="199" t="s">
        <v>905</v>
      </c>
      <c r="D221" s="199" t="s">
        <v>2120</v>
      </c>
      <c r="E221" s="199" t="s">
        <v>2139</v>
      </c>
      <c r="F221" s="199" t="s">
        <v>2139</v>
      </c>
      <c r="G221" s="199"/>
      <c r="H221" s="199"/>
      <c r="I221" s="199" t="s">
        <v>2139</v>
      </c>
      <c r="J221" s="199" t="s">
        <v>952</v>
      </c>
      <c r="K221" s="199"/>
      <c r="L221" s="199"/>
      <c r="M221" s="200" t="s">
        <v>1186</v>
      </c>
      <c r="N221" s="304">
        <v>6</v>
      </c>
      <c r="O221" s="201">
        <v>1206170101.1040001</v>
      </c>
      <c r="P221" s="202" t="s">
        <v>301</v>
      </c>
      <c r="Q221" s="108">
        <f t="shared" si="3"/>
        <v>2260787.7599999998</v>
      </c>
      <c r="R221">
        <v>6298689.5300000003</v>
      </c>
      <c r="S221">
        <v>547383</v>
      </c>
      <c r="T221">
        <v>437150</v>
      </c>
      <c r="U221">
        <v>1515970</v>
      </c>
      <c r="V221">
        <v>1753803</v>
      </c>
      <c r="W221">
        <v>440220.5</v>
      </c>
      <c r="X221">
        <v>956460</v>
      </c>
      <c r="Y221">
        <v>416979</v>
      </c>
      <c r="Z221">
        <v>383199</v>
      </c>
      <c r="AA221">
        <v>427786</v>
      </c>
      <c r="AB221">
        <v>1162385.6000000001</v>
      </c>
      <c r="AC221">
        <v>445470</v>
      </c>
      <c r="AD221">
        <v>2260787.7599999998</v>
      </c>
      <c r="AE221">
        <v>335925</v>
      </c>
      <c r="AF221">
        <v>1052020</v>
      </c>
      <c r="AG221">
        <v>1072824</v>
      </c>
      <c r="AH221">
        <v>71200</v>
      </c>
      <c r="AI221">
        <v>542900</v>
      </c>
      <c r="AJ221">
        <v>320210</v>
      </c>
      <c r="AK221">
        <v>64750</v>
      </c>
      <c r="AL221">
        <v>11226970.93</v>
      </c>
      <c r="AM221">
        <v>445790.9</v>
      </c>
      <c r="AN221">
        <v>664860</v>
      </c>
      <c r="AO221">
        <v>566730.01</v>
      </c>
      <c r="AP221">
        <v>636428</v>
      </c>
      <c r="AQ221">
        <v>327463</v>
      </c>
      <c r="AR221">
        <v>960992</v>
      </c>
      <c r="AS221">
        <v>816157</v>
      </c>
      <c r="AT221">
        <v>375996.91</v>
      </c>
      <c r="AU221">
        <v>244685</v>
      </c>
      <c r="AV221">
        <v>361247</v>
      </c>
      <c r="AW221">
        <v>299900</v>
      </c>
      <c r="AX221">
        <v>1304114.5</v>
      </c>
      <c r="AY221">
        <v>44700</v>
      </c>
      <c r="AZ221">
        <v>6205798</v>
      </c>
      <c r="BA221">
        <v>366820</v>
      </c>
      <c r="BB221">
        <v>151683</v>
      </c>
      <c r="BC221">
        <v>259864.3</v>
      </c>
      <c r="BD221">
        <v>841652.54</v>
      </c>
      <c r="BE221">
        <v>412385.1</v>
      </c>
      <c r="BF221">
        <v>318030</v>
      </c>
      <c r="BG221">
        <v>414465.01</v>
      </c>
      <c r="BH221">
        <v>878272.7</v>
      </c>
      <c r="BI221">
        <v>166618</v>
      </c>
      <c r="BJ221">
        <v>178380</v>
      </c>
      <c r="BK221">
        <v>123390</v>
      </c>
      <c r="BL221">
        <v>3336023.87</v>
      </c>
      <c r="BM221">
        <v>1544677</v>
      </c>
      <c r="BN221">
        <v>132840</v>
      </c>
      <c r="BO221">
        <v>2299436.34</v>
      </c>
      <c r="BP221">
        <v>310090</v>
      </c>
      <c r="BQ221">
        <v>851924.6</v>
      </c>
      <c r="BR221">
        <v>775234.3</v>
      </c>
      <c r="BS221">
        <v>649269.5</v>
      </c>
    </row>
    <row r="222" spans="1:71" ht="23.25">
      <c r="A222" s="198">
        <v>1</v>
      </c>
      <c r="B222" s="199" t="s">
        <v>903</v>
      </c>
      <c r="C222" s="199" t="s">
        <v>905</v>
      </c>
      <c r="D222" s="199" t="s">
        <v>2120</v>
      </c>
      <c r="E222" s="199" t="s">
        <v>2139</v>
      </c>
      <c r="F222" s="199" t="s">
        <v>2139</v>
      </c>
      <c r="G222" s="199"/>
      <c r="H222" s="199"/>
      <c r="I222" s="199" t="s">
        <v>2139</v>
      </c>
      <c r="J222" s="199" t="s">
        <v>952</v>
      </c>
      <c r="K222" s="199"/>
      <c r="L222" s="199"/>
      <c r="M222" s="200" t="s">
        <v>1186</v>
      </c>
      <c r="N222" s="304">
        <v>6</v>
      </c>
      <c r="O222" s="201">
        <v>1206170101.105</v>
      </c>
      <c r="P222" s="202" t="s">
        <v>302</v>
      </c>
      <c r="Q222" s="108">
        <f t="shared" si="3"/>
        <v>0</v>
      </c>
      <c r="R222">
        <v>571577.39</v>
      </c>
      <c r="S222">
        <v>272900</v>
      </c>
      <c r="T222">
        <v>78694</v>
      </c>
      <c r="U222">
        <v>217400</v>
      </c>
      <c r="V222">
        <v>440100</v>
      </c>
      <c r="W222">
        <v>182262</v>
      </c>
      <c r="X222">
        <v>177395</v>
      </c>
      <c r="Y222">
        <v>275810</v>
      </c>
      <c r="Z222">
        <v>46200</v>
      </c>
      <c r="AA222">
        <v>148399</v>
      </c>
      <c r="AE222">
        <v>161820</v>
      </c>
      <c r="AF222">
        <v>312430</v>
      </c>
      <c r="AG222">
        <v>48952.5</v>
      </c>
      <c r="AI222">
        <v>123787</v>
      </c>
      <c r="AJ222">
        <v>38000</v>
      </c>
      <c r="AM222">
        <v>364856</v>
      </c>
      <c r="AN222">
        <v>488605</v>
      </c>
      <c r="AO222">
        <v>108190</v>
      </c>
      <c r="AP222">
        <v>699563.65</v>
      </c>
      <c r="AQ222">
        <v>135080.75</v>
      </c>
      <c r="AR222">
        <v>422040</v>
      </c>
      <c r="AS222">
        <v>332148</v>
      </c>
      <c r="AT222">
        <v>624680</v>
      </c>
      <c r="AU222">
        <v>383720.29</v>
      </c>
      <c r="AV222">
        <v>347913</v>
      </c>
      <c r="AW222">
        <v>277883</v>
      </c>
      <c r="AX222">
        <v>672668</v>
      </c>
      <c r="AY222">
        <v>50000</v>
      </c>
      <c r="AZ222">
        <v>1919931.25</v>
      </c>
      <c r="BA222">
        <v>8881</v>
      </c>
      <c r="BB222">
        <v>514130</v>
      </c>
      <c r="BC222">
        <v>131202</v>
      </c>
      <c r="BD222">
        <v>632686.1</v>
      </c>
      <c r="BE222">
        <v>355992.8</v>
      </c>
      <c r="BF222">
        <v>224793</v>
      </c>
      <c r="BH222">
        <v>90000</v>
      </c>
      <c r="BI222">
        <v>33275</v>
      </c>
      <c r="BK222">
        <v>8500</v>
      </c>
      <c r="BL222">
        <v>2053714.9</v>
      </c>
      <c r="BM222">
        <v>516162.3</v>
      </c>
      <c r="BN222">
        <v>1095689.56</v>
      </c>
      <c r="BO222">
        <v>1735691.6</v>
      </c>
      <c r="BP222">
        <v>556127</v>
      </c>
      <c r="BQ222">
        <v>1429143</v>
      </c>
      <c r="BR222">
        <v>592710</v>
      </c>
      <c r="BS222">
        <v>279025</v>
      </c>
    </row>
    <row r="223" spans="1:71" ht="23.25">
      <c r="A223" s="198">
        <v>1</v>
      </c>
      <c r="B223" s="199" t="s">
        <v>903</v>
      </c>
      <c r="C223" s="199" t="s">
        <v>905</v>
      </c>
      <c r="D223" s="199" t="s">
        <v>2120</v>
      </c>
      <c r="E223" s="199" t="s">
        <v>2139</v>
      </c>
      <c r="F223" s="199" t="s">
        <v>2139</v>
      </c>
      <c r="G223" s="199"/>
      <c r="H223" s="199"/>
      <c r="I223" s="199" t="s">
        <v>2139</v>
      </c>
      <c r="J223" s="199" t="s">
        <v>952</v>
      </c>
      <c r="K223" s="199"/>
      <c r="L223" s="199"/>
      <c r="M223" s="200" t="s">
        <v>1186</v>
      </c>
      <c r="N223" s="304">
        <v>6</v>
      </c>
      <c r="O223" s="201">
        <v>1206170101.1059999</v>
      </c>
      <c r="P223" s="202" t="s">
        <v>303</v>
      </c>
      <c r="Q223" s="108">
        <f t="shared" si="3"/>
        <v>0</v>
      </c>
      <c r="S223">
        <v>5000</v>
      </c>
      <c r="T223">
        <v>81850</v>
      </c>
      <c r="V223">
        <v>64350</v>
      </c>
      <c r="W223">
        <v>38359</v>
      </c>
      <c r="X223">
        <v>14700</v>
      </c>
      <c r="Y223">
        <v>71694.45</v>
      </c>
      <c r="AA223">
        <v>16933</v>
      </c>
      <c r="AC223">
        <v>15900</v>
      </c>
      <c r="AE223">
        <v>1780000</v>
      </c>
      <c r="AG223">
        <v>17000</v>
      </c>
      <c r="AI223">
        <v>58598</v>
      </c>
      <c r="AJ223">
        <v>17050</v>
      </c>
      <c r="AK223">
        <v>1600</v>
      </c>
      <c r="AL223">
        <v>26730</v>
      </c>
      <c r="AN223">
        <v>148896</v>
      </c>
      <c r="AP223">
        <v>68200</v>
      </c>
      <c r="AR223">
        <v>106700</v>
      </c>
      <c r="AT223">
        <v>90241.5</v>
      </c>
      <c r="AX223">
        <v>120490</v>
      </c>
      <c r="AZ223">
        <v>107220</v>
      </c>
      <c r="BA223">
        <v>8680</v>
      </c>
      <c r="BC223">
        <v>253100</v>
      </c>
      <c r="BD223">
        <v>82500</v>
      </c>
      <c r="BH223">
        <v>25278.75</v>
      </c>
      <c r="BI223">
        <v>30768</v>
      </c>
      <c r="BJ223">
        <v>12120</v>
      </c>
      <c r="BL223">
        <v>406640</v>
      </c>
      <c r="BQ223">
        <v>59136</v>
      </c>
      <c r="BR223">
        <v>5350</v>
      </c>
    </row>
    <row r="224" spans="1:71" ht="23.25">
      <c r="A224" s="198">
        <v>1</v>
      </c>
      <c r="B224" s="199" t="s">
        <v>903</v>
      </c>
      <c r="C224" s="199" t="s">
        <v>905</v>
      </c>
      <c r="D224" s="199" t="s">
        <v>2120</v>
      </c>
      <c r="E224" s="199" t="s">
        <v>2139</v>
      </c>
      <c r="F224" s="199" t="s">
        <v>2139</v>
      </c>
      <c r="G224" s="199"/>
      <c r="H224" s="199"/>
      <c r="I224" s="199" t="s">
        <v>2139</v>
      </c>
      <c r="J224" s="199" t="s">
        <v>952</v>
      </c>
      <c r="K224" s="199"/>
      <c r="L224" s="199"/>
      <c r="M224" s="200" t="s">
        <v>1186</v>
      </c>
      <c r="N224" s="304">
        <v>6</v>
      </c>
      <c r="O224" s="201">
        <v>1206170101.1070001</v>
      </c>
      <c r="P224" s="202" t="s">
        <v>304</v>
      </c>
      <c r="Q224" s="108">
        <f t="shared" si="3"/>
        <v>182433411.86000001</v>
      </c>
      <c r="R224">
        <v>444356046.83999997</v>
      </c>
      <c r="S224">
        <v>12406010.67</v>
      </c>
      <c r="T224">
        <v>24467270</v>
      </c>
      <c r="U224">
        <v>37775893</v>
      </c>
      <c r="V224">
        <v>44853880</v>
      </c>
      <c r="W224">
        <v>68072675.019999996</v>
      </c>
      <c r="X224">
        <v>40353356.009999998</v>
      </c>
      <c r="Y224">
        <v>21537929</v>
      </c>
      <c r="Z224">
        <v>32429868</v>
      </c>
      <c r="AA224">
        <v>14261821.66</v>
      </c>
      <c r="AB224">
        <v>20887223.399999999</v>
      </c>
      <c r="AC224">
        <v>16237640</v>
      </c>
      <c r="AD224">
        <v>182433411.86000001</v>
      </c>
      <c r="AE224">
        <v>12154786.5</v>
      </c>
      <c r="AF224">
        <v>28941296.239999998</v>
      </c>
      <c r="AG224">
        <v>18482475.600000001</v>
      </c>
      <c r="AH224">
        <v>13800835</v>
      </c>
      <c r="AI224">
        <v>20185162.149999999</v>
      </c>
      <c r="AJ224">
        <v>8659496.3000000007</v>
      </c>
      <c r="AK224">
        <v>2087950</v>
      </c>
      <c r="AL224">
        <v>731698184.28999996</v>
      </c>
      <c r="AM224">
        <v>11507728.560000001</v>
      </c>
      <c r="AN224">
        <v>39688319.170000002</v>
      </c>
      <c r="AO224">
        <v>18842911</v>
      </c>
      <c r="AP224">
        <v>52214873.710000001</v>
      </c>
      <c r="AQ224">
        <v>14256517.449999999</v>
      </c>
      <c r="AR224">
        <v>57865916.310000002</v>
      </c>
      <c r="AS224">
        <v>22022036.5</v>
      </c>
      <c r="AT224">
        <v>23725752.5</v>
      </c>
      <c r="AU224">
        <v>7100788.8700000001</v>
      </c>
      <c r="AV224">
        <v>69770227</v>
      </c>
      <c r="AW224">
        <v>20765054.699999999</v>
      </c>
      <c r="AX224">
        <v>21044801</v>
      </c>
      <c r="AY224">
        <v>6432525</v>
      </c>
      <c r="AZ224">
        <v>287961361.25999999</v>
      </c>
      <c r="BA224">
        <v>12343747.890000001</v>
      </c>
      <c r="BB224">
        <v>18770404.640000001</v>
      </c>
      <c r="BC224">
        <v>38871197.359999999</v>
      </c>
      <c r="BD224">
        <v>18639044.809999999</v>
      </c>
      <c r="BE224">
        <v>23633260.670000002</v>
      </c>
      <c r="BF224">
        <v>13775644.01</v>
      </c>
      <c r="BG224">
        <v>49278911.479999997</v>
      </c>
      <c r="BH224">
        <v>14039756.82</v>
      </c>
      <c r="BI224">
        <v>2857742</v>
      </c>
      <c r="BJ224">
        <v>4668991.6500000004</v>
      </c>
      <c r="BK224">
        <v>8313793.7300000004</v>
      </c>
      <c r="BL224">
        <v>313083488.64999998</v>
      </c>
      <c r="BM224">
        <v>41823024.979999997</v>
      </c>
      <c r="BN224">
        <v>14591619.5</v>
      </c>
      <c r="BO224">
        <v>84819122.980000004</v>
      </c>
      <c r="BP224">
        <v>6142812.9500000002</v>
      </c>
      <c r="BQ224">
        <v>39506530.509999998</v>
      </c>
      <c r="BR224">
        <v>30183768.850000001</v>
      </c>
      <c r="BS224">
        <v>17280859.449999999</v>
      </c>
    </row>
    <row r="225" spans="1:71" ht="23.25">
      <c r="A225" s="198">
        <v>1</v>
      </c>
      <c r="B225" s="199" t="s">
        <v>903</v>
      </c>
      <c r="C225" s="199" t="s">
        <v>905</v>
      </c>
      <c r="D225" s="199" t="s">
        <v>2120</v>
      </c>
      <c r="E225" s="199" t="s">
        <v>2139</v>
      </c>
      <c r="F225" s="199" t="s">
        <v>2139</v>
      </c>
      <c r="G225" s="199"/>
      <c r="H225" s="199"/>
      <c r="I225" s="199" t="s">
        <v>2139</v>
      </c>
      <c r="J225" s="199" t="s">
        <v>952</v>
      </c>
      <c r="K225" s="199"/>
      <c r="L225" s="199"/>
      <c r="M225" s="200" t="s">
        <v>1186</v>
      </c>
      <c r="N225" s="304">
        <v>6</v>
      </c>
      <c r="O225" s="201">
        <v>1206170101.108</v>
      </c>
      <c r="P225" s="202" t="s">
        <v>305</v>
      </c>
      <c r="Q225" s="108">
        <f t="shared" si="3"/>
        <v>7598956.7199999997</v>
      </c>
      <c r="R225">
        <v>31584553</v>
      </c>
      <c r="S225">
        <v>2099913</v>
      </c>
      <c r="T225">
        <v>3263665</v>
      </c>
      <c r="U225">
        <v>4015020</v>
      </c>
      <c r="V225">
        <v>2374060</v>
      </c>
      <c r="W225">
        <v>1941955</v>
      </c>
      <c r="X225">
        <v>4564656</v>
      </c>
      <c r="Y225">
        <v>1799305</v>
      </c>
      <c r="Z225">
        <v>2060310</v>
      </c>
      <c r="AA225">
        <v>2750720</v>
      </c>
      <c r="AB225">
        <v>2865026</v>
      </c>
      <c r="AC225">
        <v>2886380</v>
      </c>
      <c r="AD225">
        <v>7598956.7199999997</v>
      </c>
      <c r="AE225">
        <v>2245077</v>
      </c>
      <c r="AF225">
        <v>2962006</v>
      </c>
      <c r="AG225">
        <v>2516340</v>
      </c>
      <c r="AH225">
        <v>415090</v>
      </c>
      <c r="AI225">
        <v>1647888</v>
      </c>
      <c r="AJ225">
        <v>1442150</v>
      </c>
      <c r="AK225">
        <v>676426</v>
      </c>
      <c r="AL225">
        <v>30191875.5</v>
      </c>
      <c r="AM225">
        <v>1917445.96</v>
      </c>
      <c r="AN225">
        <v>3187260.88</v>
      </c>
      <c r="AO225">
        <v>3331048</v>
      </c>
      <c r="AP225">
        <v>3182239.4</v>
      </c>
      <c r="AQ225">
        <v>1788698.6</v>
      </c>
      <c r="AR225">
        <v>5774150</v>
      </c>
      <c r="AS225">
        <v>3125435</v>
      </c>
      <c r="AT225">
        <v>2610974</v>
      </c>
      <c r="AU225">
        <v>2163534.5</v>
      </c>
      <c r="AV225">
        <v>4494390</v>
      </c>
      <c r="AW225">
        <v>2697028.5</v>
      </c>
      <c r="AX225">
        <v>2991025</v>
      </c>
      <c r="AY225">
        <v>1205176</v>
      </c>
      <c r="AZ225">
        <v>16491782.380000001</v>
      </c>
      <c r="BA225">
        <v>1361789</v>
      </c>
      <c r="BB225">
        <v>1849650</v>
      </c>
      <c r="BC225">
        <v>2515605</v>
      </c>
      <c r="BD225">
        <v>2819566</v>
      </c>
      <c r="BE225">
        <v>4757664</v>
      </c>
      <c r="BF225">
        <v>1865579</v>
      </c>
      <c r="BG225">
        <v>7981129</v>
      </c>
      <c r="BH225">
        <v>4712516</v>
      </c>
      <c r="BI225">
        <v>1135479.3</v>
      </c>
      <c r="BJ225">
        <v>1069783</v>
      </c>
      <c r="BK225">
        <v>795530</v>
      </c>
      <c r="BL225">
        <v>11800285.109999999</v>
      </c>
      <c r="BM225">
        <v>6422501</v>
      </c>
      <c r="BN225">
        <v>2261292.4500000002</v>
      </c>
      <c r="BO225">
        <v>7112452</v>
      </c>
      <c r="BP225">
        <v>1633047</v>
      </c>
      <c r="BQ225">
        <v>451867.5</v>
      </c>
      <c r="BR225">
        <v>4218113</v>
      </c>
      <c r="BS225">
        <v>1438244.61</v>
      </c>
    </row>
    <row r="226" spans="1:71" ht="23.25">
      <c r="A226" s="198">
        <v>1</v>
      </c>
      <c r="B226" s="199" t="s">
        <v>903</v>
      </c>
      <c r="C226" s="199" t="s">
        <v>905</v>
      </c>
      <c r="D226" s="199" t="s">
        <v>2120</v>
      </c>
      <c r="E226" s="199" t="s">
        <v>2139</v>
      </c>
      <c r="F226" s="199" t="s">
        <v>2139</v>
      </c>
      <c r="G226" s="199"/>
      <c r="H226" s="199"/>
      <c r="I226" s="199" t="s">
        <v>2139</v>
      </c>
      <c r="J226" s="199" t="s">
        <v>952</v>
      </c>
      <c r="K226" s="199"/>
      <c r="L226" s="199"/>
      <c r="M226" s="200" t="s">
        <v>1186</v>
      </c>
      <c r="N226" s="304">
        <v>6</v>
      </c>
      <c r="O226" s="201">
        <v>1206170101.109</v>
      </c>
      <c r="P226" s="202" t="s">
        <v>306</v>
      </c>
      <c r="Q226" s="108">
        <f t="shared" si="3"/>
        <v>4014442.3</v>
      </c>
      <c r="R226">
        <v>8389756</v>
      </c>
      <c r="S226">
        <v>547309</v>
      </c>
      <c r="T226">
        <v>3079971</v>
      </c>
      <c r="U226">
        <v>3737930</v>
      </c>
      <c r="V226">
        <v>5730827</v>
      </c>
      <c r="W226">
        <v>2767840</v>
      </c>
      <c r="X226">
        <v>1591890</v>
      </c>
      <c r="Y226">
        <v>1330171.56</v>
      </c>
      <c r="Z226">
        <v>899050</v>
      </c>
      <c r="AA226">
        <v>1502173</v>
      </c>
      <c r="AB226">
        <v>1606077</v>
      </c>
      <c r="AC226">
        <v>1644870</v>
      </c>
      <c r="AD226">
        <v>4014442.3</v>
      </c>
      <c r="AE226">
        <v>1618960</v>
      </c>
      <c r="AF226">
        <v>1065097</v>
      </c>
      <c r="AG226">
        <v>527310</v>
      </c>
      <c r="AH226">
        <v>1885110</v>
      </c>
      <c r="AI226">
        <v>2172079.6</v>
      </c>
      <c r="AJ226">
        <v>338854.96</v>
      </c>
      <c r="AK226">
        <v>129986</v>
      </c>
      <c r="AL226">
        <v>13588945.01</v>
      </c>
      <c r="AM226">
        <v>531092</v>
      </c>
      <c r="AN226">
        <v>966085</v>
      </c>
      <c r="AO226">
        <v>1655429</v>
      </c>
      <c r="AP226">
        <v>2633181.1</v>
      </c>
      <c r="AQ226">
        <v>1034520</v>
      </c>
      <c r="AR226">
        <v>3186751</v>
      </c>
      <c r="AS226">
        <v>2322073</v>
      </c>
      <c r="AT226">
        <v>1384680.76</v>
      </c>
      <c r="AU226">
        <v>1723036</v>
      </c>
      <c r="AV226">
        <v>3122300</v>
      </c>
      <c r="AW226">
        <v>1343690</v>
      </c>
      <c r="AX226">
        <v>1579980.6</v>
      </c>
      <c r="AY226">
        <v>331800</v>
      </c>
      <c r="AZ226">
        <v>10443071</v>
      </c>
      <c r="BA226">
        <v>1930854</v>
      </c>
      <c r="BB226">
        <v>3362760</v>
      </c>
      <c r="BC226">
        <v>1013669.5</v>
      </c>
      <c r="BD226">
        <v>2407490</v>
      </c>
      <c r="BE226">
        <v>5670184</v>
      </c>
      <c r="BF226">
        <v>929532</v>
      </c>
      <c r="BG226">
        <v>2108750</v>
      </c>
      <c r="BH226">
        <v>1519197</v>
      </c>
      <c r="BI226">
        <v>302969</v>
      </c>
      <c r="BJ226">
        <v>257886.5</v>
      </c>
      <c r="BK226">
        <v>198190</v>
      </c>
      <c r="BL226">
        <v>6290528</v>
      </c>
      <c r="BM226">
        <v>1774677</v>
      </c>
      <c r="BN226">
        <v>1336364.6000000001</v>
      </c>
      <c r="BO226">
        <v>5054868.12</v>
      </c>
      <c r="BP226">
        <v>850571</v>
      </c>
      <c r="BQ226">
        <v>1807013.5</v>
      </c>
      <c r="BR226">
        <v>5006729</v>
      </c>
      <c r="BS226">
        <v>1571965</v>
      </c>
    </row>
    <row r="227" spans="1:71" ht="23.25">
      <c r="A227" s="198">
        <v>1</v>
      </c>
      <c r="B227" s="199" t="s">
        <v>903</v>
      </c>
      <c r="C227" s="199" t="s">
        <v>905</v>
      </c>
      <c r="D227" s="199" t="s">
        <v>2120</v>
      </c>
      <c r="E227" s="199" t="s">
        <v>2139</v>
      </c>
      <c r="F227" s="199" t="s">
        <v>2139</v>
      </c>
      <c r="G227" s="199"/>
      <c r="H227" s="199"/>
      <c r="I227" s="199" t="s">
        <v>2139</v>
      </c>
      <c r="J227" s="199" t="s">
        <v>952</v>
      </c>
      <c r="K227" s="199"/>
      <c r="L227" s="199"/>
      <c r="M227" s="200" t="s">
        <v>1186</v>
      </c>
      <c r="N227" s="304">
        <v>6</v>
      </c>
      <c r="O227" s="201">
        <v>1206170101.1099999</v>
      </c>
      <c r="P227" s="202" t="s">
        <v>307</v>
      </c>
      <c r="Q227" s="108">
        <f t="shared" si="3"/>
        <v>1599342.5</v>
      </c>
      <c r="R227">
        <v>74800</v>
      </c>
      <c r="S227">
        <v>249880</v>
      </c>
      <c r="T227">
        <v>49900</v>
      </c>
      <c r="U227">
        <v>1136320</v>
      </c>
      <c r="V227">
        <v>236250</v>
      </c>
      <c r="W227">
        <v>520470</v>
      </c>
      <c r="X227">
        <v>333750</v>
      </c>
      <c r="Y227">
        <v>10000</v>
      </c>
      <c r="Z227">
        <v>483695</v>
      </c>
      <c r="AA227">
        <v>4500</v>
      </c>
      <c r="AD227">
        <v>1599342.5</v>
      </c>
      <c r="AE227">
        <v>17955</v>
      </c>
      <c r="AF227">
        <v>109300</v>
      </c>
      <c r="AG227">
        <v>307297</v>
      </c>
      <c r="AH227">
        <v>141283.46</v>
      </c>
      <c r="AI227">
        <v>68000</v>
      </c>
      <c r="AL227">
        <v>7744821.2400000002</v>
      </c>
      <c r="AM227">
        <v>37450</v>
      </c>
      <c r="AN227">
        <v>210661</v>
      </c>
      <c r="AO227">
        <v>219539</v>
      </c>
      <c r="AP227">
        <v>1224000</v>
      </c>
      <c r="AQ227">
        <v>102500</v>
      </c>
      <c r="AR227">
        <v>87970.5</v>
      </c>
      <c r="AS227">
        <v>171644</v>
      </c>
      <c r="AT227">
        <v>7490</v>
      </c>
      <c r="AU227">
        <v>27215</v>
      </c>
      <c r="AV227">
        <v>7200</v>
      </c>
      <c r="AW227">
        <v>96690</v>
      </c>
      <c r="AY227">
        <v>27300</v>
      </c>
      <c r="AZ227">
        <v>2357498.7000000002</v>
      </c>
      <c r="BB227">
        <v>100500</v>
      </c>
      <c r="BD227">
        <v>197720</v>
      </c>
      <c r="BF227">
        <v>372627</v>
      </c>
      <c r="BG227">
        <v>353968.6</v>
      </c>
      <c r="BH227">
        <v>607417.5</v>
      </c>
      <c r="BJ227">
        <v>40000</v>
      </c>
      <c r="BL227">
        <v>585115</v>
      </c>
      <c r="BM227">
        <v>3028820</v>
      </c>
      <c r="BN227">
        <v>655263</v>
      </c>
      <c r="BO227">
        <v>2642056</v>
      </c>
      <c r="BP227">
        <v>404032</v>
      </c>
      <c r="BQ227">
        <v>870075</v>
      </c>
      <c r="BR227">
        <v>845240</v>
      </c>
      <c r="BS227">
        <v>258754.2</v>
      </c>
    </row>
    <row r="228" spans="1:71" ht="23.25">
      <c r="A228" s="198">
        <v>1</v>
      </c>
      <c r="B228" s="199" t="s">
        <v>903</v>
      </c>
      <c r="C228" s="199" t="s">
        <v>905</v>
      </c>
      <c r="D228" s="199" t="s">
        <v>2120</v>
      </c>
      <c r="E228" s="199" t="s">
        <v>2139</v>
      </c>
      <c r="F228" s="199" t="s">
        <v>2139</v>
      </c>
      <c r="G228" s="199"/>
      <c r="H228" s="199"/>
      <c r="I228" s="199" t="s">
        <v>2139</v>
      </c>
      <c r="J228" s="199" t="s">
        <v>1073</v>
      </c>
      <c r="K228" s="199"/>
      <c r="L228" s="199"/>
      <c r="M228" s="200" t="s">
        <v>1186</v>
      </c>
      <c r="N228" s="304">
        <v>6</v>
      </c>
      <c r="O228" s="201">
        <v>1206170102.1010001</v>
      </c>
      <c r="P228" s="202" t="s">
        <v>308</v>
      </c>
      <c r="Q228" s="108">
        <f t="shared" si="3"/>
        <v>-12528512.6</v>
      </c>
      <c r="R228">
        <v>-20064066.52</v>
      </c>
      <c r="S228">
        <v>-1511949.72</v>
      </c>
      <c r="T228">
        <v>-2166395.35</v>
      </c>
      <c r="U228">
        <v>-6631899.9400000004</v>
      </c>
      <c r="V228">
        <v>-6059874.4000000004</v>
      </c>
      <c r="W228">
        <v>-9213094.4000000004</v>
      </c>
      <c r="X228">
        <v>-5628099.75</v>
      </c>
      <c r="Y228">
        <v>-3013419.97</v>
      </c>
      <c r="Z228">
        <v>-4343477.9800000004</v>
      </c>
      <c r="AA228">
        <v>-2308368.34</v>
      </c>
      <c r="AB228">
        <v>-3837345.18</v>
      </c>
      <c r="AC228">
        <v>-2318615.83</v>
      </c>
      <c r="AD228">
        <v>-12528512.6</v>
      </c>
      <c r="AE228">
        <v>-1514039.68</v>
      </c>
      <c r="AF228">
        <v>-4720512.0999999996</v>
      </c>
      <c r="AG228">
        <v>-1786496.78</v>
      </c>
      <c r="AH228">
        <v>-185788.91</v>
      </c>
      <c r="AI228">
        <v>-777578.21</v>
      </c>
      <c r="AJ228">
        <v>-1088393.92</v>
      </c>
      <c r="AK228">
        <v>-603949</v>
      </c>
      <c r="AL228">
        <v>-21423523.030000001</v>
      </c>
      <c r="AM228">
        <v>-997257.19</v>
      </c>
      <c r="AN228">
        <v>-2668915.6</v>
      </c>
      <c r="AO228">
        <v>-3097888.48</v>
      </c>
      <c r="AP228">
        <v>-6979239.3700000001</v>
      </c>
      <c r="AQ228">
        <v>-3099827.77</v>
      </c>
      <c r="AR228">
        <v>-5160806.38</v>
      </c>
      <c r="AS228">
        <v>-7801025.1200000001</v>
      </c>
      <c r="AT228">
        <v>-2948667.43</v>
      </c>
      <c r="AU228">
        <v>-1990851.3</v>
      </c>
      <c r="AV228">
        <v>-4819506.58</v>
      </c>
      <c r="AW228">
        <v>-2513329.11</v>
      </c>
      <c r="AX228">
        <v>-1557359.8</v>
      </c>
      <c r="AY228">
        <v>-456849</v>
      </c>
      <c r="AZ228">
        <v>-21533981.949999999</v>
      </c>
      <c r="BA228">
        <v>-1418062.89</v>
      </c>
      <c r="BB228">
        <v>-3006386.33</v>
      </c>
      <c r="BC228">
        <v>-2030409.57</v>
      </c>
      <c r="BD228">
        <v>-4926155.6399999997</v>
      </c>
      <c r="BE228">
        <v>-5766630.6900000004</v>
      </c>
      <c r="BF228">
        <v>-2436430.85</v>
      </c>
      <c r="BG228">
        <v>-2917782.33</v>
      </c>
      <c r="BH228">
        <v>-3055241.15</v>
      </c>
      <c r="BI228">
        <v>-1783857.01</v>
      </c>
      <c r="BJ228">
        <v>-1411185.25</v>
      </c>
      <c r="BK228">
        <v>-733951.25</v>
      </c>
      <c r="BL228">
        <v>-44413924.140000001</v>
      </c>
      <c r="BM228">
        <v>-9556338.5999999996</v>
      </c>
      <c r="BN228">
        <v>-2789710.03</v>
      </c>
      <c r="BO228">
        <v>-8465745.7799999993</v>
      </c>
      <c r="BP228">
        <v>-944977.44</v>
      </c>
      <c r="BQ228">
        <v>-4906243.3099999996</v>
      </c>
      <c r="BR228">
        <v>-3611704.01</v>
      </c>
      <c r="BS228">
        <v>-3011432.6</v>
      </c>
    </row>
    <row r="229" spans="1:71" ht="23.25">
      <c r="A229" s="198">
        <v>1</v>
      </c>
      <c r="B229" s="199" t="s">
        <v>903</v>
      </c>
      <c r="C229" s="199" t="s">
        <v>905</v>
      </c>
      <c r="D229" s="199" t="s">
        <v>2120</v>
      </c>
      <c r="E229" s="199" t="s">
        <v>2139</v>
      </c>
      <c r="F229" s="199" t="s">
        <v>2139</v>
      </c>
      <c r="G229" s="199"/>
      <c r="H229" s="199"/>
      <c r="I229" s="199" t="s">
        <v>2139</v>
      </c>
      <c r="J229" s="199" t="s">
        <v>1073</v>
      </c>
      <c r="K229" s="199"/>
      <c r="L229" s="199"/>
      <c r="M229" s="200" t="s">
        <v>1186</v>
      </c>
      <c r="N229" s="304">
        <v>6</v>
      </c>
      <c r="O229" s="201">
        <v>1206170102.102</v>
      </c>
      <c r="P229" s="202" t="s">
        <v>309</v>
      </c>
      <c r="Q229" s="108">
        <f t="shared" si="3"/>
        <v>-12965573</v>
      </c>
      <c r="R229">
        <v>-10974231.33</v>
      </c>
      <c r="S229">
        <v>-1973749</v>
      </c>
      <c r="T229">
        <v>-4071464.67</v>
      </c>
      <c r="U229">
        <v>-8660094.8800000008</v>
      </c>
      <c r="V229">
        <v>-6121693.6699999999</v>
      </c>
      <c r="W229">
        <v>-3463808</v>
      </c>
      <c r="X229">
        <v>-3527838.34</v>
      </c>
      <c r="Y229">
        <v>-5732327</v>
      </c>
      <c r="Z229">
        <v>-3363472.33</v>
      </c>
      <c r="AA229">
        <v>-4038912.38</v>
      </c>
      <c r="AB229">
        <v>-8422107.25</v>
      </c>
      <c r="AC229">
        <v>-3369330.33</v>
      </c>
      <c r="AD229">
        <v>-12965573</v>
      </c>
      <c r="AE229">
        <v>-6268809.79</v>
      </c>
      <c r="AF229">
        <v>-1913595</v>
      </c>
      <c r="AG229">
        <v>-10979442.26</v>
      </c>
      <c r="AH229">
        <v>-3268563.39</v>
      </c>
      <c r="AI229">
        <v>-5638800.1900000004</v>
      </c>
      <c r="AJ229">
        <v>-1953646.39</v>
      </c>
      <c r="AK229">
        <v>-392652</v>
      </c>
      <c r="AL229">
        <v>-18422936.969999999</v>
      </c>
      <c r="AM229">
        <v>-4471037.34</v>
      </c>
      <c r="AN229">
        <v>-4289948</v>
      </c>
      <c r="AO229">
        <v>-2992497.01</v>
      </c>
      <c r="AP229">
        <v>-9790419.3300000001</v>
      </c>
      <c r="AQ229">
        <v>-2739146</v>
      </c>
      <c r="AR229">
        <v>-10722838.83</v>
      </c>
      <c r="AS229">
        <v>-3844061.25</v>
      </c>
      <c r="AT229">
        <v>-3749017</v>
      </c>
      <c r="AU229">
        <v>-1365249</v>
      </c>
      <c r="AV229">
        <v>-6057690.3300000001</v>
      </c>
      <c r="AW229">
        <v>-37999</v>
      </c>
      <c r="AX229">
        <v>-8227620.6699999999</v>
      </c>
      <c r="AY229">
        <v>-339926.23</v>
      </c>
      <c r="AZ229">
        <v>-9880316.0600000005</v>
      </c>
      <c r="BA229">
        <v>-1913188</v>
      </c>
      <c r="BB229">
        <v>-2056797</v>
      </c>
      <c r="BC229">
        <v>-2697416.75</v>
      </c>
      <c r="BD229">
        <v>-767186.2</v>
      </c>
      <c r="BE229">
        <v>-3177393.89</v>
      </c>
      <c r="BF229">
        <v>-2581747</v>
      </c>
      <c r="BG229">
        <v>-3350257.6</v>
      </c>
      <c r="BH229">
        <v>-58609</v>
      </c>
      <c r="BK229">
        <v>-357651.86</v>
      </c>
      <c r="BL229">
        <v>-17211116.670000002</v>
      </c>
      <c r="BM229">
        <v>-18376242.329999998</v>
      </c>
      <c r="BN229">
        <v>-11416493</v>
      </c>
      <c r="BO229">
        <v>-14213940.67</v>
      </c>
      <c r="BP229">
        <v>-2693997</v>
      </c>
      <c r="BQ229">
        <v>-14857288.02</v>
      </c>
      <c r="BR229">
        <v>-9137999.5</v>
      </c>
      <c r="BS229">
        <v>-6317993</v>
      </c>
    </row>
    <row r="230" spans="1:71" ht="23.25">
      <c r="A230" s="198">
        <v>1</v>
      </c>
      <c r="B230" s="199" t="s">
        <v>903</v>
      </c>
      <c r="C230" s="199" t="s">
        <v>905</v>
      </c>
      <c r="D230" s="199" t="s">
        <v>2120</v>
      </c>
      <c r="E230" s="199" t="s">
        <v>2139</v>
      </c>
      <c r="F230" s="199" t="s">
        <v>2139</v>
      </c>
      <c r="G230" s="199"/>
      <c r="H230" s="199"/>
      <c r="I230" s="199" t="s">
        <v>2139</v>
      </c>
      <c r="J230" s="199" t="s">
        <v>1073</v>
      </c>
      <c r="K230" s="199"/>
      <c r="L230" s="199"/>
      <c r="M230" s="200" t="s">
        <v>1186</v>
      </c>
      <c r="N230" s="304">
        <v>6</v>
      </c>
      <c r="O230" s="201">
        <v>1206170102.1029999</v>
      </c>
      <c r="P230" s="202" t="s">
        <v>310</v>
      </c>
      <c r="Q230" s="108">
        <f t="shared" si="3"/>
        <v>-1383937.44</v>
      </c>
      <c r="R230">
        <v>-2306165.16</v>
      </c>
      <c r="S230">
        <v>-211351.21</v>
      </c>
      <c r="T230">
        <v>-540985.32999999996</v>
      </c>
      <c r="U230">
        <v>-2700828.39</v>
      </c>
      <c r="V230">
        <v>-36333</v>
      </c>
      <c r="W230">
        <v>-2062908.38</v>
      </c>
      <c r="X230">
        <v>-647679.32999999996</v>
      </c>
      <c r="Y230">
        <v>-3150836.04</v>
      </c>
      <c r="Z230">
        <v>-532479.22</v>
      </c>
      <c r="AA230">
        <v>-1649597.24</v>
      </c>
      <c r="AB230">
        <v>-1463214.23</v>
      </c>
      <c r="AC230">
        <v>-506581.44</v>
      </c>
      <c r="AD230">
        <v>-1383937.44</v>
      </c>
      <c r="AE230">
        <v>-405855.23</v>
      </c>
      <c r="AF230">
        <v>-1245330.73</v>
      </c>
      <c r="AG230">
        <v>-132521.96</v>
      </c>
      <c r="AH230">
        <v>-1637401.26</v>
      </c>
      <c r="AI230">
        <v>-3052351.24</v>
      </c>
      <c r="AJ230">
        <v>-161799.87</v>
      </c>
      <c r="AK230">
        <v>-40673</v>
      </c>
      <c r="AL230">
        <v>-447458.36</v>
      </c>
      <c r="AM230">
        <v>-24795.38</v>
      </c>
      <c r="AN230">
        <v>-1768258.33</v>
      </c>
      <c r="AO230">
        <v>-533712.67000000004</v>
      </c>
      <c r="AP230">
        <v>-3398176.72</v>
      </c>
      <c r="AQ230">
        <v>-295561.31</v>
      </c>
      <c r="AR230">
        <v>-166660.79</v>
      </c>
      <c r="AS230">
        <v>-703684.51</v>
      </c>
      <c r="AT230">
        <v>-313761.09000000003</v>
      </c>
      <c r="AU230">
        <v>-383499</v>
      </c>
      <c r="AV230">
        <v>-1238679.0900000001</v>
      </c>
      <c r="AW230">
        <v>-780343</v>
      </c>
      <c r="AX230">
        <v>-216787.67</v>
      </c>
      <c r="AY230">
        <v>-24398.33</v>
      </c>
      <c r="AZ230">
        <v>-7975995.96</v>
      </c>
      <c r="BA230">
        <v>-70129.91</v>
      </c>
      <c r="BB230">
        <v>-120821</v>
      </c>
      <c r="BC230">
        <v>-333435.58</v>
      </c>
      <c r="BD230">
        <v>-1066447.3999999999</v>
      </c>
      <c r="BE230">
        <v>-78678.179999999993</v>
      </c>
      <c r="BF230">
        <v>-461181.93</v>
      </c>
      <c r="BG230">
        <v>-240784.94</v>
      </c>
      <c r="BH230">
        <v>-246667.74</v>
      </c>
      <c r="BI230">
        <v>-759822.19</v>
      </c>
      <c r="BJ230">
        <v>-249142.56</v>
      </c>
      <c r="BK230">
        <v>-500066.86</v>
      </c>
      <c r="BL230">
        <v>-5449893.3799999999</v>
      </c>
      <c r="BM230">
        <v>-4218168.76</v>
      </c>
      <c r="BN230">
        <v>-1673394.64</v>
      </c>
      <c r="BO230">
        <v>-3174401.75</v>
      </c>
      <c r="BP230">
        <v>-244781.56</v>
      </c>
      <c r="BQ230">
        <v>-2605081.2400000002</v>
      </c>
      <c r="BR230">
        <v>-2293694.2200000002</v>
      </c>
      <c r="BS230">
        <v>-1277440.48</v>
      </c>
    </row>
    <row r="231" spans="1:71" ht="23.25">
      <c r="A231" s="198">
        <v>1</v>
      </c>
      <c r="B231" s="199" t="s">
        <v>903</v>
      </c>
      <c r="C231" s="199" t="s">
        <v>905</v>
      </c>
      <c r="D231" s="199" t="s">
        <v>2120</v>
      </c>
      <c r="E231" s="199" t="s">
        <v>2139</v>
      </c>
      <c r="F231" s="199" t="s">
        <v>2139</v>
      </c>
      <c r="G231" s="199"/>
      <c r="H231" s="199"/>
      <c r="I231" s="199" t="s">
        <v>2139</v>
      </c>
      <c r="J231" s="199" t="s">
        <v>1073</v>
      </c>
      <c r="K231" s="199"/>
      <c r="L231" s="199"/>
      <c r="M231" s="200" t="s">
        <v>1186</v>
      </c>
      <c r="N231" s="304">
        <v>6</v>
      </c>
      <c r="O231" s="201">
        <v>1206170102.1040001</v>
      </c>
      <c r="P231" s="202" t="s">
        <v>311</v>
      </c>
      <c r="Q231" s="108">
        <f t="shared" si="3"/>
        <v>-1936994.3</v>
      </c>
      <c r="R231">
        <v>-4175154.35</v>
      </c>
      <c r="S231">
        <v>-275081</v>
      </c>
      <c r="T231">
        <v>-239522.17</v>
      </c>
      <c r="U231">
        <v>-806668.86</v>
      </c>
      <c r="V231">
        <v>-1084457.49</v>
      </c>
      <c r="W231">
        <v>-278831.44</v>
      </c>
      <c r="X231">
        <v>-795245.72</v>
      </c>
      <c r="Y231">
        <v>-295128.34000000003</v>
      </c>
      <c r="Z231">
        <v>-299917.93</v>
      </c>
      <c r="AA231">
        <v>-163823.95000000001</v>
      </c>
      <c r="AB231">
        <v>-798873.59</v>
      </c>
      <c r="AC231">
        <v>-362337.83</v>
      </c>
      <c r="AD231">
        <v>-1936994.3</v>
      </c>
      <c r="AE231">
        <v>-217442.42</v>
      </c>
      <c r="AF231">
        <v>-974757.72</v>
      </c>
      <c r="AG231">
        <v>-1009817.28</v>
      </c>
      <c r="AH231">
        <v>-8028.72</v>
      </c>
      <c r="AI231">
        <v>-96281.91</v>
      </c>
      <c r="AJ231">
        <v>-247511.66</v>
      </c>
      <c r="AK231">
        <v>-44881</v>
      </c>
      <c r="AL231">
        <v>-8931078.7699999996</v>
      </c>
      <c r="AM231">
        <v>-302908.32</v>
      </c>
      <c r="AN231">
        <v>-506084.67</v>
      </c>
      <c r="AO231">
        <v>-537072.01</v>
      </c>
      <c r="AP231">
        <v>-555049.37</v>
      </c>
      <c r="AQ231">
        <v>-169301.99</v>
      </c>
      <c r="AR231">
        <v>-737682.79</v>
      </c>
      <c r="AS231">
        <v>-705594.9</v>
      </c>
      <c r="AT231">
        <v>-333763.12</v>
      </c>
      <c r="AU231">
        <v>-179786.67</v>
      </c>
      <c r="AV231">
        <v>-354936</v>
      </c>
      <c r="AW231">
        <v>-234685</v>
      </c>
      <c r="AX231">
        <v>-1023331.85</v>
      </c>
      <c r="AY231">
        <v>-37886.11</v>
      </c>
      <c r="AZ231">
        <v>-6193577.1100000003</v>
      </c>
      <c r="BA231">
        <v>-95016.320000000007</v>
      </c>
      <c r="BB231">
        <v>-124384.67</v>
      </c>
      <c r="BC231">
        <v>-236421.64</v>
      </c>
      <c r="BD231">
        <v>-752880.9</v>
      </c>
      <c r="BE231">
        <v>-275988.69</v>
      </c>
      <c r="BF231">
        <v>-309296.42</v>
      </c>
      <c r="BG231">
        <v>-320480.92</v>
      </c>
      <c r="BH231">
        <v>-744029.37</v>
      </c>
      <c r="BI231">
        <v>-124041.52</v>
      </c>
      <c r="BJ231">
        <v>-135836.15</v>
      </c>
      <c r="BK231">
        <v>-86566.28</v>
      </c>
      <c r="BL231">
        <v>-2369290.0099999998</v>
      </c>
      <c r="BM231">
        <v>-1378442</v>
      </c>
      <c r="BN231">
        <v>-116120.17</v>
      </c>
      <c r="BO231">
        <v>-1951430.84</v>
      </c>
      <c r="BP231">
        <v>-299189.67</v>
      </c>
      <c r="BQ231">
        <v>-838013.72</v>
      </c>
      <c r="BR231">
        <v>-557655.43999999994</v>
      </c>
      <c r="BS231">
        <v>-621879.82999999996</v>
      </c>
    </row>
    <row r="232" spans="1:71" ht="23.25">
      <c r="A232" s="198">
        <v>1</v>
      </c>
      <c r="B232" s="199" t="s">
        <v>903</v>
      </c>
      <c r="C232" s="199" t="s">
        <v>905</v>
      </c>
      <c r="D232" s="199" t="s">
        <v>2120</v>
      </c>
      <c r="E232" s="199" t="s">
        <v>2139</v>
      </c>
      <c r="F232" s="199" t="s">
        <v>2139</v>
      </c>
      <c r="G232" s="199"/>
      <c r="H232" s="199"/>
      <c r="I232" s="199" t="s">
        <v>2139</v>
      </c>
      <c r="J232" s="199" t="s">
        <v>1073</v>
      </c>
      <c r="K232" s="199"/>
      <c r="L232" s="199"/>
      <c r="M232" s="200" t="s">
        <v>1186</v>
      </c>
      <c r="N232" s="304">
        <v>6</v>
      </c>
      <c r="O232" s="201">
        <v>1206170102.105</v>
      </c>
      <c r="P232" s="202" t="s">
        <v>312</v>
      </c>
      <c r="Q232" s="108">
        <f t="shared" si="3"/>
        <v>0</v>
      </c>
      <c r="R232">
        <v>-225745.93</v>
      </c>
      <c r="S232">
        <v>-77081.67</v>
      </c>
      <c r="T232">
        <v>-72859.67</v>
      </c>
      <c r="U232">
        <v>-172428.69</v>
      </c>
      <c r="V232">
        <v>-70324</v>
      </c>
      <c r="W232">
        <v>-143313.53</v>
      </c>
      <c r="X232">
        <v>-177391.95</v>
      </c>
      <c r="Y232">
        <v>-177903.76</v>
      </c>
      <c r="Z232">
        <v>-38497</v>
      </c>
      <c r="AA232">
        <v>-105624.1</v>
      </c>
      <c r="AE232">
        <v>-155430.18</v>
      </c>
      <c r="AF232">
        <v>-287678.25</v>
      </c>
      <c r="AG232">
        <v>-48950.5</v>
      </c>
      <c r="AI232">
        <v>-16186.92</v>
      </c>
      <c r="AJ232">
        <v>-22095.599999999999</v>
      </c>
      <c r="AM232">
        <v>-249927.34</v>
      </c>
      <c r="AN232">
        <v>-427018.92</v>
      </c>
      <c r="AO232">
        <v>-89728.51</v>
      </c>
      <c r="AP232">
        <v>-632263.15</v>
      </c>
      <c r="AQ232">
        <v>-92869.15</v>
      </c>
      <c r="AR232">
        <v>-370676</v>
      </c>
      <c r="AS232">
        <v>-306485.84000000003</v>
      </c>
      <c r="AT232">
        <v>-537603.32999999996</v>
      </c>
      <c r="AU232">
        <v>-312541.69</v>
      </c>
      <c r="AV232">
        <v>-330226.21000000002</v>
      </c>
      <c r="AW232">
        <v>-260823.88</v>
      </c>
      <c r="AX232">
        <v>-492613.67</v>
      </c>
      <c r="AY232">
        <v>-49999</v>
      </c>
      <c r="AZ232">
        <v>-1629377.23</v>
      </c>
      <c r="BA232">
        <v>-3804.13</v>
      </c>
      <c r="BB232">
        <v>-360499.08</v>
      </c>
      <c r="BC232">
        <v>-131197</v>
      </c>
      <c r="BD232">
        <v>-632119.74</v>
      </c>
      <c r="BE232">
        <v>-177488.05</v>
      </c>
      <c r="BF232">
        <v>-175076.27</v>
      </c>
      <c r="BH232">
        <v>-23415.67</v>
      </c>
      <c r="BI232">
        <v>-32739.08</v>
      </c>
      <c r="BK232">
        <v>-8499</v>
      </c>
      <c r="BL232">
        <v>-1921014.55</v>
      </c>
      <c r="BM232">
        <v>-480147.3</v>
      </c>
      <c r="BN232">
        <v>-1080352.3899999999</v>
      </c>
      <c r="BO232">
        <v>-1677715.77</v>
      </c>
      <c r="BP232">
        <v>-419007.3</v>
      </c>
      <c r="BQ232">
        <v>-1407467.47</v>
      </c>
      <c r="BR232">
        <v>-457474.33</v>
      </c>
      <c r="BS232">
        <v>-236497.13</v>
      </c>
    </row>
    <row r="233" spans="1:71" ht="23.25">
      <c r="A233" s="198">
        <v>1</v>
      </c>
      <c r="B233" s="199" t="s">
        <v>903</v>
      </c>
      <c r="C233" s="199" t="s">
        <v>905</v>
      </c>
      <c r="D233" s="199" t="s">
        <v>2120</v>
      </c>
      <c r="E233" s="199" t="s">
        <v>2139</v>
      </c>
      <c r="F233" s="199" t="s">
        <v>2139</v>
      </c>
      <c r="G233" s="199"/>
      <c r="H233" s="199"/>
      <c r="I233" s="199" t="s">
        <v>2139</v>
      </c>
      <c r="J233" s="199" t="s">
        <v>1073</v>
      </c>
      <c r="K233" s="199"/>
      <c r="L233" s="199"/>
      <c r="M233" s="200" t="s">
        <v>1186</v>
      </c>
      <c r="N233" s="304">
        <v>6</v>
      </c>
      <c r="O233" s="201">
        <v>1206170102.1059999</v>
      </c>
      <c r="P233" s="202" t="s">
        <v>313</v>
      </c>
      <c r="Q233" s="108">
        <f t="shared" si="3"/>
        <v>0</v>
      </c>
      <c r="S233">
        <v>-4166.67</v>
      </c>
      <c r="T233">
        <v>-20991.75</v>
      </c>
      <c r="V233">
        <v>-25671</v>
      </c>
      <c r="W233">
        <v>-29410.03</v>
      </c>
      <c r="X233">
        <v>-8923.98</v>
      </c>
      <c r="Y233">
        <v>-71688.45</v>
      </c>
      <c r="AA233">
        <v>-16436.16</v>
      </c>
      <c r="AC233">
        <v>-14599</v>
      </c>
      <c r="AE233">
        <v>-1780000</v>
      </c>
      <c r="AG233">
        <v>-16431.36</v>
      </c>
      <c r="AI233">
        <v>-58594</v>
      </c>
      <c r="AJ233">
        <v>-9686.9500000000007</v>
      </c>
      <c r="AK233">
        <v>-1599</v>
      </c>
      <c r="AL233">
        <v>-21544.78</v>
      </c>
      <c r="AN233">
        <v>-111194.67</v>
      </c>
      <c r="AP233">
        <v>-42388</v>
      </c>
      <c r="AR233">
        <v>-32688.35</v>
      </c>
      <c r="AT233">
        <v>-89801.17</v>
      </c>
      <c r="AX233">
        <v>-120479</v>
      </c>
      <c r="AZ233">
        <v>-107219</v>
      </c>
      <c r="BA233">
        <v>-3255</v>
      </c>
      <c r="BC233">
        <v>-253097.86</v>
      </c>
      <c r="BD233">
        <v>-82494</v>
      </c>
      <c r="BH233">
        <v>-20012.34</v>
      </c>
      <c r="BI233">
        <v>-29697.78</v>
      </c>
      <c r="BJ233">
        <v>-7462.22</v>
      </c>
      <c r="BL233">
        <v>-406627</v>
      </c>
      <c r="BQ233">
        <v>-59129</v>
      </c>
      <c r="BR233">
        <v>-4190.83</v>
      </c>
    </row>
    <row r="234" spans="1:71" ht="23.25">
      <c r="A234" s="198">
        <v>1</v>
      </c>
      <c r="B234" s="199" t="s">
        <v>903</v>
      </c>
      <c r="C234" s="199" t="s">
        <v>905</v>
      </c>
      <c r="D234" s="199" t="s">
        <v>2120</v>
      </c>
      <c r="E234" s="199" t="s">
        <v>2139</v>
      </c>
      <c r="F234" s="199" t="s">
        <v>2139</v>
      </c>
      <c r="G234" s="199"/>
      <c r="H234" s="199"/>
      <c r="I234" s="199" t="s">
        <v>2139</v>
      </c>
      <c r="J234" s="199" t="s">
        <v>1073</v>
      </c>
      <c r="K234" s="199"/>
      <c r="L234" s="199"/>
      <c r="M234" s="200" t="s">
        <v>1186</v>
      </c>
      <c r="N234" s="304">
        <v>6</v>
      </c>
      <c r="O234" s="201">
        <v>1206170102.1070001</v>
      </c>
      <c r="P234" s="202" t="s">
        <v>314</v>
      </c>
      <c r="Q234" s="108">
        <f t="shared" si="3"/>
        <v>-159186585.03999999</v>
      </c>
      <c r="R234">
        <v>-335375325.04000002</v>
      </c>
      <c r="S234">
        <v>-9684436.2200000007</v>
      </c>
      <c r="T234">
        <v>-16066584.43</v>
      </c>
      <c r="U234">
        <v>-24589623.059999999</v>
      </c>
      <c r="V234">
        <v>-32443257.260000002</v>
      </c>
      <c r="W234">
        <v>-50301223.990000002</v>
      </c>
      <c r="X234">
        <v>-29725652.120000001</v>
      </c>
      <c r="Y234">
        <v>-15854545.130000001</v>
      </c>
      <c r="Z234">
        <v>-24063193.670000002</v>
      </c>
      <c r="AA234">
        <v>-11207001.449999999</v>
      </c>
      <c r="AB234">
        <v>-15956575.060000001</v>
      </c>
      <c r="AC234">
        <v>-11085040.32</v>
      </c>
      <c r="AD234">
        <v>-159186585.03999999</v>
      </c>
      <c r="AE234">
        <v>-7545434.3700000001</v>
      </c>
      <c r="AF234">
        <v>-21817040.170000002</v>
      </c>
      <c r="AG234">
        <v>-13284931.619999999</v>
      </c>
      <c r="AH234">
        <v>-6751330.4900000002</v>
      </c>
      <c r="AI234">
        <v>-8456146.6400000006</v>
      </c>
      <c r="AJ234">
        <v>-3833523.7</v>
      </c>
      <c r="AK234">
        <v>-786538</v>
      </c>
      <c r="AL234">
        <v>-520255700.76999998</v>
      </c>
      <c r="AM234">
        <v>-6888998.9500000002</v>
      </c>
      <c r="AN234">
        <v>-28712598.010000002</v>
      </c>
      <c r="AO234">
        <v>-14258885.67</v>
      </c>
      <c r="AP234">
        <v>-36233277.969999999</v>
      </c>
      <c r="AQ234">
        <v>-10747221.029999999</v>
      </c>
      <c r="AR234">
        <v>-36165224.82</v>
      </c>
      <c r="AS234">
        <v>-15168836.85</v>
      </c>
      <c r="AT234">
        <v>-13918362.77</v>
      </c>
      <c r="AU234">
        <v>-5166951.1399999997</v>
      </c>
      <c r="AV234">
        <v>-47508017.57</v>
      </c>
      <c r="AW234">
        <v>-13331176.9</v>
      </c>
      <c r="AX234">
        <v>-15347597.17</v>
      </c>
      <c r="AY234">
        <v>-2748380.58</v>
      </c>
      <c r="AZ234">
        <v>-197584718.44999999</v>
      </c>
      <c r="BA234">
        <v>-6891169.8600000003</v>
      </c>
      <c r="BB234">
        <v>-15284850.390000001</v>
      </c>
      <c r="BC234">
        <v>-31006211.73</v>
      </c>
      <c r="BD234">
        <v>-15132782.279999999</v>
      </c>
      <c r="BE234">
        <v>-17753765.640000001</v>
      </c>
      <c r="BF234">
        <v>-9471284.9499999993</v>
      </c>
      <c r="BG234">
        <v>-35845044.82</v>
      </c>
      <c r="BH234">
        <v>-12276881.59</v>
      </c>
      <c r="BI234">
        <v>-1780113.62</v>
      </c>
      <c r="BJ234">
        <v>-2702503.65</v>
      </c>
      <c r="BK234">
        <v>-6272451.5700000003</v>
      </c>
      <c r="BL234">
        <v>-282137757.56</v>
      </c>
      <c r="BM234">
        <v>-32198880.010000002</v>
      </c>
      <c r="BN234">
        <v>-11339711.84</v>
      </c>
      <c r="BO234">
        <v>-71620222.769999996</v>
      </c>
      <c r="BP234">
        <v>-5033844.2</v>
      </c>
      <c r="BQ234">
        <v>-32174852.23</v>
      </c>
      <c r="BR234">
        <v>-22265202.32</v>
      </c>
      <c r="BS234">
        <v>-13836029.4</v>
      </c>
    </row>
    <row r="235" spans="1:71" ht="23.25">
      <c r="A235" s="198">
        <v>1</v>
      </c>
      <c r="B235" s="199" t="s">
        <v>903</v>
      </c>
      <c r="C235" s="199" t="s">
        <v>905</v>
      </c>
      <c r="D235" s="199" t="s">
        <v>2120</v>
      </c>
      <c r="E235" s="199" t="s">
        <v>2139</v>
      </c>
      <c r="F235" s="199" t="s">
        <v>2139</v>
      </c>
      <c r="G235" s="199"/>
      <c r="H235" s="199"/>
      <c r="I235" s="199" t="s">
        <v>2139</v>
      </c>
      <c r="J235" s="199" t="s">
        <v>1073</v>
      </c>
      <c r="K235" s="199"/>
      <c r="L235" s="199"/>
      <c r="M235" s="200" t="s">
        <v>1186</v>
      </c>
      <c r="N235" s="304">
        <v>6</v>
      </c>
      <c r="O235" s="201">
        <v>1206170102.108</v>
      </c>
      <c r="P235" s="202" t="s">
        <v>315</v>
      </c>
      <c r="Q235" s="108">
        <f t="shared" si="3"/>
        <v>-7564371.3700000001</v>
      </c>
      <c r="R235">
        <v>-28747532.460000001</v>
      </c>
      <c r="S235">
        <v>-1744026.33</v>
      </c>
      <c r="T235">
        <v>-2535053</v>
      </c>
      <c r="U235">
        <v>-3544452.85</v>
      </c>
      <c r="V235">
        <v>-2028136.14</v>
      </c>
      <c r="W235">
        <v>-1487771.83</v>
      </c>
      <c r="X235">
        <v>-4145862.01</v>
      </c>
      <c r="Y235">
        <v>-1489959.85</v>
      </c>
      <c r="Z235">
        <v>-1978769.83</v>
      </c>
      <c r="AA235">
        <v>-2011517.44</v>
      </c>
      <c r="AB235">
        <v>-2550647.14</v>
      </c>
      <c r="AC235">
        <v>-2183550</v>
      </c>
      <c r="AD235">
        <v>-7564371.3700000001</v>
      </c>
      <c r="AE235">
        <v>-1535174.01</v>
      </c>
      <c r="AF235">
        <v>-3387086.9</v>
      </c>
      <c r="AG235">
        <v>-2053401.55</v>
      </c>
      <c r="AH235">
        <v>-173208.43</v>
      </c>
      <c r="AI235">
        <v>-423835.28</v>
      </c>
      <c r="AJ235">
        <v>-1316208.99</v>
      </c>
      <c r="AK235">
        <v>-326215</v>
      </c>
      <c r="AL235">
        <v>-24327775.219999999</v>
      </c>
      <c r="AM235">
        <v>-1699570.41</v>
      </c>
      <c r="AN235">
        <v>-2706636.44</v>
      </c>
      <c r="AO235">
        <v>-2825664.44</v>
      </c>
      <c r="AP235">
        <v>-2825980.51</v>
      </c>
      <c r="AQ235">
        <v>-1448119.8</v>
      </c>
      <c r="AR235">
        <v>-4813278.4400000004</v>
      </c>
      <c r="AS235">
        <v>-2973786.45</v>
      </c>
      <c r="AT235">
        <v>-2354829.2799999998</v>
      </c>
      <c r="AU235">
        <v>-1762801.5</v>
      </c>
      <c r="AV235">
        <v>-3928131.95</v>
      </c>
      <c r="AW235">
        <v>-2656649.83</v>
      </c>
      <c r="AX235">
        <v>-2525927.89</v>
      </c>
      <c r="AY235">
        <v>-678995.64</v>
      </c>
      <c r="AZ235">
        <v>-16150616.970000001</v>
      </c>
      <c r="BA235">
        <v>-1134931.78</v>
      </c>
      <c r="BB235">
        <v>-1841208.21</v>
      </c>
      <c r="BC235">
        <v>-2099097.34</v>
      </c>
      <c r="BD235">
        <v>-2653270.9</v>
      </c>
      <c r="BE235">
        <v>-3777655.49</v>
      </c>
      <c r="BF235">
        <v>-1833866.82</v>
      </c>
      <c r="BG235">
        <v>-5280489.71</v>
      </c>
      <c r="BH235">
        <v>-4266193.0599999996</v>
      </c>
      <c r="BI235">
        <v>-975927.35</v>
      </c>
      <c r="BJ235">
        <v>-830723.94</v>
      </c>
      <c r="BK235">
        <v>-711604.61</v>
      </c>
      <c r="BL235">
        <v>-10614271.439999999</v>
      </c>
      <c r="BM235">
        <v>-5916503.2199999997</v>
      </c>
      <c r="BN235">
        <v>-2151877.5099999998</v>
      </c>
      <c r="BO235">
        <v>-6630933.4400000004</v>
      </c>
      <c r="BP235">
        <v>-1512376.44</v>
      </c>
      <c r="BQ235">
        <v>-357700.03</v>
      </c>
      <c r="BR235">
        <v>-3839454.78</v>
      </c>
      <c r="BS235">
        <v>-1309873.94</v>
      </c>
    </row>
    <row r="236" spans="1:71" ht="23.25">
      <c r="A236" s="198">
        <v>1</v>
      </c>
      <c r="B236" s="199" t="s">
        <v>903</v>
      </c>
      <c r="C236" s="199" t="s">
        <v>905</v>
      </c>
      <c r="D236" s="199" t="s">
        <v>2120</v>
      </c>
      <c r="E236" s="199" t="s">
        <v>2139</v>
      </c>
      <c r="F236" s="199" t="s">
        <v>2139</v>
      </c>
      <c r="G236" s="199"/>
      <c r="H236" s="199"/>
      <c r="I236" s="199" t="s">
        <v>2139</v>
      </c>
      <c r="J236" s="199" t="s">
        <v>1073</v>
      </c>
      <c r="K236" s="199"/>
      <c r="L236" s="199"/>
      <c r="M236" s="200" t="s">
        <v>1186</v>
      </c>
      <c r="N236" s="304">
        <v>6</v>
      </c>
      <c r="O236" s="201">
        <v>1206170102.109</v>
      </c>
      <c r="P236" s="202" t="s">
        <v>316</v>
      </c>
      <c r="Q236" s="108">
        <f t="shared" si="3"/>
        <v>-3988972.18</v>
      </c>
      <c r="R236">
        <v>-7236011.2599999998</v>
      </c>
      <c r="S236">
        <v>-513405.86</v>
      </c>
      <c r="T236">
        <v>-2226954.7999999998</v>
      </c>
      <c r="U236">
        <v>-2760789.37</v>
      </c>
      <c r="V236">
        <v>-5124529.8899999997</v>
      </c>
      <c r="W236">
        <v>-1691657.45</v>
      </c>
      <c r="X236">
        <v>-1098815.9099999999</v>
      </c>
      <c r="Y236">
        <v>-1037111.94</v>
      </c>
      <c r="Z236">
        <v>-823205</v>
      </c>
      <c r="AA236">
        <v>-738878.06</v>
      </c>
      <c r="AB236">
        <v>-1105292.28</v>
      </c>
      <c r="AC236">
        <v>-1434398</v>
      </c>
      <c r="AD236">
        <v>-3988972.18</v>
      </c>
      <c r="AE236">
        <v>-1594276.59</v>
      </c>
      <c r="AF236">
        <v>-1019906.1</v>
      </c>
      <c r="AG236">
        <v>-461787.66</v>
      </c>
      <c r="AH236">
        <v>-676658.14</v>
      </c>
      <c r="AI236">
        <v>-1548201.02</v>
      </c>
      <c r="AJ236">
        <v>-291494.93</v>
      </c>
      <c r="AK236">
        <v>-118757</v>
      </c>
      <c r="AL236">
        <v>-12301568.310000001</v>
      </c>
      <c r="AM236">
        <v>-501945.93</v>
      </c>
      <c r="AN236">
        <v>-837214.67</v>
      </c>
      <c r="AO236">
        <v>-1546903.83</v>
      </c>
      <c r="AP236">
        <v>-2556051.94</v>
      </c>
      <c r="AQ236">
        <v>-819656.97</v>
      </c>
      <c r="AR236">
        <v>-3074152.2</v>
      </c>
      <c r="AS236">
        <v>-2290270.0499999998</v>
      </c>
      <c r="AT236">
        <v>-1104924.51</v>
      </c>
      <c r="AU236">
        <v>-1310434.6100000001</v>
      </c>
      <c r="AV236">
        <v>-2156567.2200000002</v>
      </c>
      <c r="AW236">
        <v>-1197509</v>
      </c>
      <c r="AX236">
        <v>-1309479.2</v>
      </c>
      <c r="AY236">
        <v>-126637.67</v>
      </c>
      <c r="AZ236">
        <v>-7202619.4400000004</v>
      </c>
      <c r="BA236">
        <v>-1226501.22</v>
      </c>
      <c r="BB236">
        <v>-2843319.22</v>
      </c>
      <c r="BC236">
        <v>-519032.17</v>
      </c>
      <c r="BD236">
        <v>-2284928.92</v>
      </c>
      <c r="BE236">
        <v>-5544487.0599999996</v>
      </c>
      <c r="BF236">
        <v>-814902.01</v>
      </c>
      <c r="BG236">
        <v>-1177683.46</v>
      </c>
      <c r="BH236">
        <v>-1320274.1100000001</v>
      </c>
      <c r="BI236">
        <v>-288259.03000000003</v>
      </c>
      <c r="BJ236">
        <v>-206545.19</v>
      </c>
      <c r="BK236">
        <v>-190447.27</v>
      </c>
      <c r="BL236">
        <v>-5753606.4400000004</v>
      </c>
      <c r="BM236">
        <v>-1705670.33</v>
      </c>
      <c r="BN236">
        <v>-1175613.6000000001</v>
      </c>
      <c r="BO236">
        <v>-4509155.34</v>
      </c>
      <c r="BP236">
        <v>-731642.94</v>
      </c>
      <c r="BQ236">
        <v>-1705254.98</v>
      </c>
      <c r="BR236">
        <v>-4503973.5599999996</v>
      </c>
      <c r="BS236">
        <v>-1555248.22</v>
      </c>
    </row>
    <row r="237" spans="1:71" ht="23.25">
      <c r="A237" s="198">
        <v>1</v>
      </c>
      <c r="B237" s="199" t="s">
        <v>903</v>
      </c>
      <c r="C237" s="199" t="s">
        <v>905</v>
      </c>
      <c r="D237" s="199" t="s">
        <v>2120</v>
      </c>
      <c r="E237" s="199" t="s">
        <v>2139</v>
      </c>
      <c r="F237" s="199" t="s">
        <v>2139</v>
      </c>
      <c r="G237" s="199"/>
      <c r="H237" s="199"/>
      <c r="I237" s="199" t="s">
        <v>2139</v>
      </c>
      <c r="J237" s="199" t="s">
        <v>1073</v>
      </c>
      <c r="K237" s="199"/>
      <c r="L237" s="199"/>
      <c r="M237" s="200" t="s">
        <v>1186</v>
      </c>
      <c r="N237" s="304">
        <v>6</v>
      </c>
      <c r="O237" s="201">
        <v>1206170102.1099999</v>
      </c>
      <c r="P237" s="202" t="s">
        <v>317</v>
      </c>
      <c r="Q237" s="108">
        <f t="shared" si="3"/>
        <v>-1599295.5</v>
      </c>
      <c r="R237">
        <v>-67196.899999999994</v>
      </c>
      <c r="S237">
        <v>-249878</v>
      </c>
      <c r="T237">
        <v>-49899</v>
      </c>
      <c r="U237">
        <v>-969617.11</v>
      </c>
      <c r="V237">
        <v>-82898</v>
      </c>
      <c r="W237">
        <v>-345718.5</v>
      </c>
      <c r="X237">
        <v>-263666.96999999997</v>
      </c>
      <c r="Y237">
        <v>-2166.58</v>
      </c>
      <c r="Z237">
        <v>-483686</v>
      </c>
      <c r="AA237">
        <v>-4125</v>
      </c>
      <c r="AD237">
        <v>-1599295.5</v>
      </c>
      <c r="AE237">
        <v>-17356.5</v>
      </c>
      <c r="AF237">
        <v>-109297</v>
      </c>
      <c r="AG237">
        <v>-265163.86</v>
      </c>
      <c r="AI237">
        <v>-60356.639999999999</v>
      </c>
      <c r="AL237">
        <v>-6148015.2699999996</v>
      </c>
      <c r="AM237">
        <v>-20765.61</v>
      </c>
      <c r="AN237">
        <v>-210650</v>
      </c>
      <c r="AO237">
        <v>-107811.17</v>
      </c>
      <c r="AP237">
        <v>-1223991</v>
      </c>
      <c r="AQ237">
        <v>-76699.33</v>
      </c>
      <c r="AR237">
        <v>-55063.91</v>
      </c>
      <c r="AS237">
        <v>-130683.06</v>
      </c>
      <c r="AT237">
        <v>-7489</v>
      </c>
      <c r="AU237">
        <v>-23586.33</v>
      </c>
      <c r="AV237">
        <v>-7199</v>
      </c>
      <c r="AW237">
        <v>-96679</v>
      </c>
      <c r="AY237">
        <v>-20475</v>
      </c>
      <c r="AZ237">
        <v>-2127538.1800000002</v>
      </c>
      <c r="BB237">
        <v>-81552.33</v>
      </c>
      <c r="BD237">
        <v>-184202.67</v>
      </c>
      <c r="BF237">
        <v>-243009.38</v>
      </c>
      <c r="BG237">
        <v>-246667.63</v>
      </c>
      <c r="BH237">
        <v>-607393.5</v>
      </c>
      <c r="BJ237">
        <v>-14070.88</v>
      </c>
      <c r="BL237">
        <v>-474715.17</v>
      </c>
      <c r="BM237">
        <v>-3028813</v>
      </c>
      <c r="BN237">
        <v>-509550.1</v>
      </c>
      <c r="BO237">
        <v>-2493995.64</v>
      </c>
      <c r="BP237">
        <v>-404030</v>
      </c>
      <c r="BQ237">
        <v>-837156.5</v>
      </c>
      <c r="BR237">
        <v>-631789.67000000004</v>
      </c>
      <c r="BS237">
        <v>-255050.91</v>
      </c>
    </row>
    <row r="238" spans="1:71" ht="23.25">
      <c r="A238" s="198">
        <v>1</v>
      </c>
      <c r="B238" s="199" t="s">
        <v>903</v>
      </c>
      <c r="C238" s="199" t="s">
        <v>905</v>
      </c>
      <c r="D238" s="199" t="s">
        <v>2120</v>
      </c>
      <c r="E238" s="199" t="s">
        <v>318</v>
      </c>
      <c r="F238" s="199" t="s">
        <v>318</v>
      </c>
      <c r="G238" s="199"/>
      <c r="H238" s="199"/>
      <c r="I238" s="199" t="s">
        <v>318</v>
      </c>
      <c r="J238" s="199" t="s">
        <v>952</v>
      </c>
      <c r="K238" s="199"/>
      <c r="L238" s="199"/>
      <c r="M238" s="200" t="s">
        <v>1186</v>
      </c>
      <c r="N238" s="304">
        <v>6</v>
      </c>
      <c r="O238" s="201">
        <v>1206180101.1010001</v>
      </c>
      <c r="P238" s="202" t="s">
        <v>318</v>
      </c>
      <c r="Q238" s="108">
        <f t="shared" si="3"/>
        <v>74377263.099999994</v>
      </c>
      <c r="AD238">
        <v>74377263.099999994</v>
      </c>
    </row>
    <row r="239" spans="1:71" ht="23.25">
      <c r="A239" s="198">
        <v>1</v>
      </c>
      <c r="B239" s="199" t="s">
        <v>903</v>
      </c>
      <c r="C239" s="199" t="s">
        <v>905</v>
      </c>
      <c r="D239" s="199" t="s">
        <v>2120</v>
      </c>
      <c r="E239" s="199" t="s">
        <v>318</v>
      </c>
      <c r="F239" s="199" t="s">
        <v>318</v>
      </c>
      <c r="G239" s="199"/>
      <c r="H239" s="199"/>
      <c r="I239" s="199" t="s">
        <v>318</v>
      </c>
      <c r="J239" s="199" t="s">
        <v>1073</v>
      </c>
      <c r="K239" s="199"/>
      <c r="L239" s="199"/>
      <c r="M239" s="200" t="s">
        <v>1186</v>
      </c>
      <c r="N239" s="304">
        <v>6</v>
      </c>
      <c r="O239" s="201">
        <v>1206180102.1010001</v>
      </c>
      <c r="P239" s="202" t="s">
        <v>2140</v>
      </c>
      <c r="Q239" s="108">
        <f t="shared" si="3"/>
        <v>-74376893.099999994</v>
      </c>
      <c r="AD239">
        <v>-74376893.099999994</v>
      </c>
    </row>
    <row r="240" spans="1:71" ht="23.25">
      <c r="A240" s="198">
        <v>1</v>
      </c>
      <c r="B240" s="199" t="s">
        <v>903</v>
      </c>
      <c r="C240" s="199" t="s">
        <v>905</v>
      </c>
      <c r="D240" s="199" t="s">
        <v>2141</v>
      </c>
      <c r="E240" s="199" t="s">
        <v>320</v>
      </c>
      <c r="F240" s="199" t="s">
        <v>320</v>
      </c>
      <c r="G240" s="199"/>
      <c r="H240" s="199"/>
      <c r="I240" s="199" t="s">
        <v>320</v>
      </c>
      <c r="J240" s="199" t="s">
        <v>952</v>
      </c>
      <c r="K240" s="199"/>
      <c r="L240" s="199"/>
      <c r="M240" s="200" t="s">
        <v>1251</v>
      </c>
      <c r="N240" s="304">
        <v>6</v>
      </c>
      <c r="O240" s="201">
        <v>1209010101.1010001</v>
      </c>
      <c r="P240" s="202" t="s">
        <v>320</v>
      </c>
      <c r="Q240" s="108">
        <f t="shared" si="3"/>
        <v>0</v>
      </c>
      <c r="R240">
        <v>709200</v>
      </c>
      <c r="T240">
        <v>60000</v>
      </c>
      <c r="U240">
        <v>70000</v>
      </c>
      <c r="Y240">
        <v>40000</v>
      </c>
      <c r="AA240">
        <v>20500</v>
      </c>
      <c r="AO240">
        <v>535000</v>
      </c>
      <c r="BG240">
        <v>65000</v>
      </c>
      <c r="BH240">
        <v>592470</v>
      </c>
      <c r="BP240">
        <v>150000</v>
      </c>
    </row>
    <row r="241" spans="1:71" ht="23.25">
      <c r="A241" s="198">
        <v>1</v>
      </c>
      <c r="B241" s="199" t="s">
        <v>903</v>
      </c>
      <c r="C241" s="199" t="s">
        <v>905</v>
      </c>
      <c r="D241" s="199" t="s">
        <v>2141</v>
      </c>
      <c r="E241" s="199" t="s">
        <v>320</v>
      </c>
      <c r="F241" s="199" t="s">
        <v>320</v>
      </c>
      <c r="G241" s="199"/>
      <c r="H241" s="199"/>
      <c r="I241" s="199" t="s">
        <v>320</v>
      </c>
      <c r="J241" s="199" t="s">
        <v>952</v>
      </c>
      <c r="K241" s="199"/>
      <c r="L241" s="199"/>
      <c r="M241" s="200" t="s">
        <v>1251</v>
      </c>
      <c r="N241" s="304">
        <v>6</v>
      </c>
      <c r="O241" s="201">
        <v>1209010102.1010001</v>
      </c>
      <c r="P241" s="202" t="s">
        <v>321</v>
      </c>
      <c r="Q241" s="108">
        <f t="shared" si="3"/>
        <v>0</v>
      </c>
    </row>
    <row r="242" spans="1:71" ht="23.25">
      <c r="A242" s="198">
        <v>1</v>
      </c>
      <c r="B242" s="199" t="s">
        <v>903</v>
      </c>
      <c r="C242" s="199" t="s">
        <v>905</v>
      </c>
      <c r="D242" s="199" t="s">
        <v>2141</v>
      </c>
      <c r="E242" s="199" t="s">
        <v>320</v>
      </c>
      <c r="F242" s="199" t="s">
        <v>320</v>
      </c>
      <c r="G242" s="199"/>
      <c r="H242" s="199"/>
      <c r="I242" s="199" t="s">
        <v>320</v>
      </c>
      <c r="J242" s="199" t="s">
        <v>1073</v>
      </c>
      <c r="K242" s="199"/>
      <c r="L242" s="199"/>
      <c r="M242" s="200" t="s">
        <v>1251</v>
      </c>
      <c r="N242" s="304">
        <v>6</v>
      </c>
      <c r="O242" s="201">
        <v>1209010103.1010001</v>
      </c>
      <c r="P242" s="202" t="s">
        <v>322</v>
      </c>
      <c r="Q242" s="108">
        <f t="shared" si="3"/>
        <v>0</v>
      </c>
      <c r="R242">
        <v>-709199.1</v>
      </c>
      <c r="T242">
        <v>-59999</v>
      </c>
      <c r="U242">
        <v>-69999</v>
      </c>
      <c r="Y242">
        <v>-39999</v>
      </c>
      <c r="AA242">
        <v>-20499</v>
      </c>
      <c r="AO242">
        <v>-534994</v>
      </c>
      <c r="BG242">
        <v>-64999</v>
      </c>
      <c r="BH242">
        <v>-592469</v>
      </c>
      <c r="BP242">
        <v>-149998</v>
      </c>
    </row>
    <row r="243" spans="1:71" ht="23.25">
      <c r="A243" s="198">
        <v>1</v>
      </c>
      <c r="B243" s="199" t="s">
        <v>903</v>
      </c>
      <c r="C243" s="199" t="s">
        <v>905</v>
      </c>
      <c r="D243" s="199" t="s">
        <v>2141</v>
      </c>
      <c r="E243" s="199" t="s">
        <v>2142</v>
      </c>
      <c r="F243" s="199" t="s">
        <v>2142</v>
      </c>
      <c r="G243" s="199"/>
      <c r="H243" s="199"/>
      <c r="I243" s="199" t="s">
        <v>2142</v>
      </c>
      <c r="J243" s="199" t="s">
        <v>952</v>
      </c>
      <c r="K243" s="199"/>
      <c r="L243" s="199"/>
      <c r="M243" s="200" t="s">
        <v>1251</v>
      </c>
      <c r="N243" s="304">
        <v>6</v>
      </c>
      <c r="O243" s="201">
        <v>1209030101.1010001</v>
      </c>
      <c r="P243" s="202" t="s">
        <v>2143</v>
      </c>
      <c r="Q243" s="108">
        <f t="shared" si="3"/>
        <v>169510</v>
      </c>
      <c r="T243">
        <v>199000</v>
      </c>
      <c r="V243">
        <v>0</v>
      </c>
      <c r="X243">
        <v>215498</v>
      </c>
      <c r="AA243">
        <v>199000</v>
      </c>
      <c r="AB243">
        <v>197100</v>
      </c>
      <c r="AC243">
        <v>599180</v>
      </c>
      <c r="AD243">
        <v>169510</v>
      </c>
      <c r="AE243">
        <v>96000</v>
      </c>
      <c r="AF243">
        <v>109390</v>
      </c>
      <c r="AG243">
        <v>96000</v>
      </c>
      <c r="AJ243">
        <v>471870</v>
      </c>
      <c r="AM243">
        <v>58000</v>
      </c>
      <c r="AN243">
        <v>53500</v>
      </c>
      <c r="AO243">
        <v>378750</v>
      </c>
      <c r="AP243">
        <v>66894</v>
      </c>
      <c r="AQ243">
        <v>135000</v>
      </c>
      <c r="AR243">
        <v>127500</v>
      </c>
      <c r="AY243">
        <v>36380</v>
      </c>
      <c r="AZ243">
        <v>160500</v>
      </c>
      <c r="BA243">
        <v>529910</v>
      </c>
      <c r="BB243">
        <v>80000</v>
      </c>
      <c r="BG243">
        <v>364940</v>
      </c>
      <c r="BH243">
        <v>99500</v>
      </c>
      <c r="BI243">
        <v>29960</v>
      </c>
      <c r="BJ243">
        <v>28000</v>
      </c>
      <c r="BM243">
        <v>270400</v>
      </c>
      <c r="BO243">
        <v>150000</v>
      </c>
      <c r="BQ243">
        <v>155000</v>
      </c>
      <c r="BR243">
        <v>292500</v>
      </c>
      <c r="BS243">
        <v>156000</v>
      </c>
    </row>
    <row r="244" spans="1:71" ht="23.25">
      <c r="A244" s="198">
        <v>1</v>
      </c>
      <c r="B244" s="199" t="s">
        <v>903</v>
      </c>
      <c r="C244" s="199" t="s">
        <v>905</v>
      </c>
      <c r="D244" s="199" t="s">
        <v>2141</v>
      </c>
      <c r="E244" s="199" t="s">
        <v>2142</v>
      </c>
      <c r="F244" s="199" t="s">
        <v>2142</v>
      </c>
      <c r="G244" s="199"/>
      <c r="H244" s="199"/>
      <c r="I244" s="199" t="s">
        <v>2142</v>
      </c>
      <c r="J244" s="199" t="s">
        <v>952</v>
      </c>
      <c r="K244" s="199"/>
      <c r="L244" s="199"/>
      <c r="M244" s="200" t="s">
        <v>1251</v>
      </c>
      <c r="N244" s="304">
        <v>6</v>
      </c>
      <c r="O244" s="201">
        <v>1209030101.1040001</v>
      </c>
      <c r="P244" s="202" t="s">
        <v>2144</v>
      </c>
      <c r="Q244" s="108">
        <f t="shared" si="3"/>
        <v>0</v>
      </c>
      <c r="S244">
        <v>99000</v>
      </c>
      <c r="T244">
        <v>134000</v>
      </c>
      <c r="U244">
        <v>134000</v>
      </c>
      <c r="W244">
        <v>208900</v>
      </c>
      <c r="X244">
        <v>134000</v>
      </c>
      <c r="Y244">
        <v>134000</v>
      </c>
      <c r="Z244">
        <v>169260</v>
      </c>
      <c r="AB244">
        <v>232922</v>
      </c>
      <c r="BO244">
        <v>62060</v>
      </c>
    </row>
    <row r="245" spans="1:71" ht="23.25">
      <c r="A245" s="198">
        <v>1</v>
      </c>
      <c r="B245" s="199" t="s">
        <v>903</v>
      </c>
      <c r="C245" s="199" t="s">
        <v>905</v>
      </c>
      <c r="D245" s="199" t="s">
        <v>2141</v>
      </c>
      <c r="E245" s="199" t="s">
        <v>2142</v>
      </c>
      <c r="F245" s="199" t="s">
        <v>2142</v>
      </c>
      <c r="G245" s="199"/>
      <c r="H245" s="199"/>
      <c r="I245" s="199" t="s">
        <v>2142</v>
      </c>
      <c r="J245" s="199" t="s">
        <v>1073</v>
      </c>
      <c r="K245" s="199"/>
      <c r="L245" s="199"/>
      <c r="M245" s="200" t="s">
        <v>1251</v>
      </c>
      <c r="N245" s="304">
        <v>6</v>
      </c>
      <c r="O245" s="201">
        <v>1209030102.1010001</v>
      </c>
      <c r="P245" s="202" t="s">
        <v>2145</v>
      </c>
      <c r="Q245" s="108">
        <f t="shared" si="3"/>
        <v>-169506</v>
      </c>
      <c r="V245">
        <v>0</v>
      </c>
      <c r="X245">
        <v>-191539.9</v>
      </c>
      <c r="Y245">
        <v>-133998</v>
      </c>
      <c r="AA245">
        <v>-11055.56</v>
      </c>
      <c r="AB245">
        <v>-197098</v>
      </c>
      <c r="AC245">
        <v>-405706.78</v>
      </c>
      <c r="AD245">
        <v>-169506</v>
      </c>
      <c r="AE245">
        <v>-77852.05</v>
      </c>
      <c r="AF245">
        <v>-109388</v>
      </c>
      <c r="AG245">
        <v>-76000</v>
      </c>
      <c r="AJ245">
        <v>-287276.31</v>
      </c>
      <c r="AM245">
        <v>-57998.99</v>
      </c>
      <c r="AN245">
        <v>-891.67</v>
      </c>
      <c r="AO245">
        <v>-315775.56</v>
      </c>
      <c r="AP245">
        <v>-66893</v>
      </c>
      <c r="AQ245">
        <v>-134998</v>
      </c>
      <c r="AR245">
        <v>-127498</v>
      </c>
      <c r="AY245">
        <v>-36379</v>
      </c>
      <c r="AZ245">
        <v>-160498</v>
      </c>
      <c r="BA245">
        <v>-462926.45</v>
      </c>
      <c r="BB245">
        <v>-79999</v>
      </c>
      <c r="BG245">
        <v>-364937.16</v>
      </c>
      <c r="BI245">
        <v>-29959</v>
      </c>
      <c r="BJ245">
        <v>-27999</v>
      </c>
      <c r="BM245">
        <v>-270395</v>
      </c>
      <c r="BO245">
        <v>-149999</v>
      </c>
      <c r="BQ245">
        <v>-154998</v>
      </c>
      <c r="BR245">
        <v>-292496</v>
      </c>
      <c r="BS245">
        <v>-151831.32999999999</v>
      </c>
    </row>
    <row r="246" spans="1:71" ht="23.25">
      <c r="A246" s="198">
        <v>1</v>
      </c>
      <c r="B246" s="199" t="s">
        <v>903</v>
      </c>
      <c r="C246" s="199" t="s">
        <v>905</v>
      </c>
      <c r="D246" s="199" t="s">
        <v>2141</v>
      </c>
      <c r="E246" s="199" t="s">
        <v>2142</v>
      </c>
      <c r="F246" s="199" t="s">
        <v>2142</v>
      </c>
      <c r="G246" s="199"/>
      <c r="H246" s="199"/>
      <c r="I246" s="199" t="s">
        <v>2142</v>
      </c>
      <c r="J246" s="199" t="s">
        <v>1073</v>
      </c>
      <c r="K246" s="199"/>
      <c r="L246" s="199"/>
      <c r="M246" s="200" t="s">
        <v>1251</v>
      </c>
      <c r="N246" s="304">
        <v>6</v>
      </c>
      <c r="O246" s="201">
        <v>1209030102.1029999</v>
      </c>
      <c r="P246" s="202" t="s">
        <v>2146</v>
      </c>
      <c r="Q246" s="108">
        <f t="shared" si="3"/>
        <v>0</v>
      </c>
      <c r="S246">
        <v>-99000</v>
      </c>
      <c r="T246">
        <v>-133998</v>
      </c>
      <c r="U246">
        <v>-133998</v>
      </c>
      <c r="W246">
        <v>-208897</v>
      </c>
      <c r="X246">
        <v>-133998</v>
      </c>
      <c r="Z246">
        <v>-169256</v>
      </c>
      <c r="AB246">
        <v>-171001.33</v>
      </c>
      <c r="BO246">
        <v>-62058</v>
      </c>
    </row>
    <row r="247" spans="1:71" ht="23.25">
      <c r="A247" s="198">
        <v>1</v>
      </c>
      <c r="B247" s="199" t="s">
        <v>903</v>
      </c>
      <c r="C247" s="199" t="s">
        <v>905</v>
      </c>
      <c r="D247" s="199" t="s">
        <v>327</v>
      </c>
      <c r="E247" s="199" t="s">
        <v>327</v>
      </c>
      <c r="F247" s="199" t="s">
        <v>327</v>
      </c>
      <c r="G247" s="199"/>
      <c r="H247" s="199"/>
      <c r="I247" s="199" t="s">
        <v>327</v>
      </c>
      <c r="J247" s="199" t="s">
        <v>952</v>
      </c>
      <c r="K247" s="199"/>
      <c r="L247" s="199"/>
      <c r="M247" s="200" t="s">
        <v>1130</v>
      </c>
      <c r="N247" s="304">
        <v>6</v>
      </c>
      <c r="O247" s="201">
        <v>1211010101.1010001</v>
      </c>
      <c r="P247" s="202" t="s">
        <v>327</v>
      </c>
      <c r="Q247" s="108">
        <f t="shared" si="3"/>
        <v>0</v>
      </c>
      <c r="AD247">
        <v>0</v>
      </c>
      <c r="AL247">
        <v>300863271.70999998</v>
      </c>
      <c r="BL247">
        <v>116508119.56</v>
      </c>
    </row>
    <row r="248" spans="1:71" ht="23.25">
      <c r="A248" s="198">
        <v>1</v>
      </c>
      <c r="B248" s="199" t="s">
        <v>903</v>
      </c>
      <c r="C248" s="199" t="s">
        <v>905</v>
      </c>
      <c r="D248" s="199" t="s">
        <v>327</v>
      </c>
      <c r="E248" s="199" t="s">
        <v>327</v>
      </c>
      <c r="F248" s="199" t="s">
        <v>327</v>
      </c>
      <c r="G248" s="199"/>
      <c r="H248" s="199"/>
      <c r="I248" s="199" t="s">
        <v>327</v>
      </c>
      <c r="J248" s="199" t="s">
        <v>952</v>
      </c>
      <c r="K248" s="199"/>
      <c r="L248" s="199"/>
      <c r="M248" s="200" t="s">
        <v>1130</v>
      </c>
      <c r="N248" s="304">
        <v>6</v>
      </c>
      <c r="O248" s="201">
        <v>1211010102.1010001</v>
      </c>
      <c r="P248" s="202" t="s">
        <v>328</v>
      </c>
      <c r="Q248" s="108">
        <f t="shared" si="3"/>
        <v>0</v>
      </c>
    </row>
    <row r="249" spans="1:71" ht="23.25">
      <c r="A249" s="198">
        <v>1</v>
      </c>
      <c r="B249" s="199" t="s">
        <v>903</v>
      </c>
      <c r="C249" s="199" t="s">
        <v>905</v>
      </c>
      <c r="D249" s="199" t="s">
        <v>327</v>
      </c>
      <c r="E249" s="199" t="s">
        <v>327</v>
      </c>
      <c r="F249" s="199" t="s">
        <v>327</v>
      </c>
      <c r="G249" s="199"/>
      <c r="H249" s="199"/>
      <c r="I249" s="199" t="s">
        <v>327</v>
      </c>
      <c r="J249" s="199" t="s">
        <v>952</v>
      </c>
      <c r="K249" s="199"/>
      <c r="L249" s="199"/>
      <c r="M249" s="200" t="s">
        <v>1130</v>
      </c>
      <c r="N249" s="304">
        <v>6</v>
      </c>
      <c r="O249" s="201">
        <v>1211010103.1010001</v>
      </c>
      <c r="P249" s="202" t="s">
        <v>2147</v>
      </c>
      <c r="Q249" s="108">
        <f t="shared" si="3"/>
        <v>0</v>
      </c>
      <c r="R249">
        <v>101753697.40000001</v>
      </c>
      <c r="AA249">
        <v>993951.15</v>
      </c>
      <c r="AL249">
        <v>886121.57</v>
      </c>
      <c r="BE249">
        <v>3722000</v>
      </c>
      <c r="BG249">
        <v>2240502.21</v>
      </c>
      <c r="BR249">
        <v>360719.44</v>
      </c>
    </row>
    <row r="250" spans="1:71" ht="23.25">
      <c r="A250" s="198">
        <v>2</v>
      </c>
      <c r="B250" s="199" t="s">
        <v>909</v>
      </c>
      <c r="C250" s="199" t="s">
        <v>910</v>
      </c>
      <c r="D250" s="199" t="s">
        <v>2148</v>
      </c>
      <c r="E250" s="199" t="s">
        <v>2149</v>
      </c>
      <c r="F250" s="199"/>
      <c r="G250" s="199"/>
      <c r="H250" s="199" t="s">
        <v>2150</v>
      </c>
      <c r="I250" s="199" t="s">
        <v>2149</v>
      </c>
      <c r="J250" s="199" t="s">
        <v>1073</v>
      </c>
      <c r="K250" s="199"/>
      <c r="L250" s="199"/>
      <c r="M250" s="200" t="s">
        <v>1262</v>
      </c>
      <c r="N250" s="304" t="s">
        <v>937</v>
      </c>
      <c r="O250" s="201">
        <v>2101010101.102</v>
      </c>
      <c r="P250" s="202" t="s">
        <v>2151</v>
      </c>
      <c r="Q250" s="108">
        <f t="shared" si="3"/>
        <v>0</v>
      </c>
    </row>
    <row r="251" spans="1:71" ht="23.25">
      <c r="A251" s="198">
        <v>2</v>
      </c>
      <c r="B251" s="199" t="s">
        <v>909</v>
      </c>
      <c r="C251" s="199" t="s">
        <v>910</v>
      </c>
      <c r="D251" s="199" t="s">
        <v>2148</v>
      </c>
      <c r="E251" s="199" t="s">
        <v>2149</v>
      </c>
      <c r="F251" s="199" t="s">
        <v>2152</v>
      </c>
      <c r="G251" s="199" t="s">
        <v>361</v>
      </c>
      <c r="H251" s="199" t="s">
        <v>2153</v>
      </c>
      <c r="I251" s="199" t="s">
        <v>2149</v>
      </c>
      <c r="J251" s="199" t="s">
        <v>1073</v>
      </c>
      <c r="K251" s="199"/>
      <c r="L251" s="199" t="s">
        <v>945</v>
      </c>
      <c r="M251" s="200" t="s">
        <v>1262</v>
      </c>
      <c r="N251" s="304">
        <v>7.1</v>
      </c>
      <c r="O251" s="201">
        <v>2101010102.102</v>
      </c>
      <c r="P251" s="202" t="s">
        <v>2154</v>
      </c>
      <c r="Q251" s="108">
        <f t="shared" si="3"/>
        <v>0</v>
      </c>
      <c r="AL251">
        <v>61515578.229999997</v>
      </c>
    </row>
    <row r="252" spans="1:71" ht="23.25">
      <c r="A252" s="198">
        <v>2</v>
      </c>
      <c r="B252" s="199" t="s">
        <v>909</v>
      </c>
      <c r="C252" s="199" t="s">
        <v>910</v>
      </c>
      <c r="D252" s="199" t="s">
        <v>2148</v>
      </c>
      <c r="E252" s="199" t="s">
        <v>2149</v>
      </c>
      <c r="F252" s="199" t="s">
        <v>2152</v>
      </c>
      <c r="G252" s="199" t="s">
        <v>362</v>
      </c>
      <c r="H252" s="199" t="s">
        <v>2155</v>
      </c>
      <c r="I252" s="199" t="s">
        <v>2149</v>
      </c>
      <c r="J252" s="199" t="s">
        <v>1073</v>
      </c>
      <c r="K252" s="199"/>
      <c r="L252" s="199" t="s">
        <v>945</v>
      </c>
      <c r="M252" s="200" t="s">
        <v>1262</v>
      </c>
      <c r="N252" s="304">
        <v>7.2</v>
      </c>
      <c r="O252" s="201">
        <v>2101010102.1029999</v>
      </c>
      <c r="P252" s="202" t="s">
        <v>2156</v>
      </c>
      <c r="Q252" s="108">
        <f t="shared" si="3"/>
        <v>0</v>
      </c>
      <c r="R252" s="317"/>
      <c r="AL252">
        <v>13648548.699999999</v>
      </c>
      <c r="AZ252">
        <v>50540</v>
      </c>
      <c r="BL252">
        <v>0</v>
      </c>
    </row>
    <row r="253" spans="1:71" ht="23.25">
      <c r="A253" s="198">
        <v>2</v>
      </c>
      <c r="B253" s="199" t="s">
        <v>909</v>
      </c>
      <c r="C253" s="199" t="s">
        <v>910</v>
      </c>
      <c r="D253" s="199" t="s">
        <v>2148</v>
      </c>
      <c r="E253" s="199" t="s">
        <v>2149</v>
      </c>
      <c r="F253" s="199" t="s">
        <v>2152</v>
      </c>
      <c r="G253" s="199" t="s">
        <v>2157</v>
      </c>
      <c r="H253" s="199" t="s">
        <v>2158</v>
      </c>
      <c r="I253" s="199" t="s">
        <v>2149</v>
      </c>
      <c r="J253" s="199" t="s">
        <v>1073</v>
      </c>
      <c r="K253" s="199"/>
      <c r="L253" s="199" t="s">
        <v>945</v>
      </c>
      <c r="M253" s="200" t="s">
        <v>1262</v>
      </c>
      <c r="N253" s="304">
        <v>7.3</v>
      </c>
      <c r="O253" s="201">
        <v>2101010102.105</v>
      </c>
      <c r="P253" s="202" t="s">
        <v>2159</v>
      </c>
      <c r="Q253" s="108">
        <f t="shared" si="3"/>
        <v>0</v>
      </c>
      <c r="R253" s="317"/>
      <c r="AL253">
        <v>2656170</v>
      </c>
    </row>
    <row r="254" spans="1:71" ht="23.25">
      <c r="A254" s="198">
        <v>2</v>
      </c>
      <c r="B254" s="199" t="s">
        <v>909</v>
      </c>
      <c r="C254" s="199" t="s">
        <v>910</v>
      </c>
      <c r="D254" s="199" t="s">
        <v>2148</v>
      </c>
      <c r="E254" s="199" t="s">
        <v>2149</v>
      </c>
      <c r="F254" s="199"/>
      <c r="G254" s="199"/>
      <c r="H254" s="199" t="s">
        <v>2150</v>
      </c>
      <c r="I254" s="199" t="s">
        <v>2149</v>
      </c>
      <c r="J254" s="199" t="s">
        <v>1073</v>
      </c>
      <c r="K254" s="199"/>
      <c r="L254" s="199" t="s">
        <v>945</v>
      </c>
      <c r="M254" s="200" t="s">
        <v>1262</v>
      </c>
      <c r="N254" s="304" t="s">
        <v>936</v>
      </c>
      <c r="O254" s="201">
        <v>2101010102.1159999</v>
      </c>
      <c r="P254" s="202" t="s">
        <v>2160</v>
      </c>
      <c r="Q254" s="108">
        <f t="shared" si="3"/>
        <v>0</v>
      </c>
      <c r="R254" s="317"/>
      <c r="AD254">
        <v>0</v>
      </c>
      <c r="AL254">
        <v>2914987.4</v>
      </c>
      <c r="AZ254">
        <v>610247</v>
      </c>
      <c r="BL254">
        <v>0</v>
      </c>
    </row>
    <row r="255" spans="1:71" ht="23.25">
      <c r="A255" s="198">
        <v>2</v>
      </c>
      <c r="B255" s="199" t="s">
        <v>909</v>
      </c>
      <c r="C255" s="199" t="s">
        <v>910</v>
      </c>
      <c r="D255" s="199" t="s">
        <v>2148</v>
      </c>
      <c r="E255" s="199" t="s">
        <v>2149</v>
      </c>
      <c r="F255" s="199"/>
      <c r="G255" s="199"/>
      <c r="H255" s="199" t="s">
        <v>2150</v>
      </c>
      <c r="I255" s="199" t="s">
        <v>2149</v>
      </c>
      <c r="J255" s="199" t="s">
        <v>1073</v>
      </c>
      <c r="K255" s="199"/>
      <c r="L255" s="199" t="s">
        <v>945</v>
      </c>
      <c r="M255" s="200" t="s">
        <v>1262</v>
      </c>
      <c r="N255" s="304" t="s">
        <v>937</v>
      </c>
      <c r="O255" s="201">
        <v>2101010102.1289999</v>
      </c>
      <c r="P255" s="202" t="s">
        <v>2161</v>
      </c>
      <c r="Q255" s="108">
        <f t="shared" si="3"/>
        <v>0</v>
      </c>
      <c r="AL255">
        <v>7899505.4800000004</v>
      </c>
      <c r="AZ255">
        <v>2123716.08</v>
      </c>
      <c r="BL255">
        <v>0</v>
      </c>
    </row>
    <row r="256" spans="1:71" ht="23.25">
      <c r="A256" s="198">
        <v>2</v>
      </c>
      <c r="B256" s="199" t="s">
        <v>909</v>
      </c>
      <c r="C256" s="199" t="s">
        <v>910</v>
      </c>
      <c r="D256" s="199" t="s">
        <v>2148</v>
      </c>
      <c r="E256" s="199" t="s">
        <v>2149</v>
      </c>
      <c r="F256" s="199" t="s">
        <v>2152</v>
      </c>
      <c r="G256" s="199" t="s">
        <v>370</v>
      </c>
      <c r="H256" s="199" t="s">
        <v>2155</v>
      </c>
      <c r="I256" s="199" t="s">
        <v>2149</v>
      </c>
      <c r="J256" s="199" t="s">
        <v>1073</v>
      </c>
      <c r="K256" s="199"/>
      <c r="L256" s="199" t="s">
        <v>945</v>
      </c>
      <c r="M256" s="200" t="s">
        <v>1262</v>
      </c>
      <c r="N256" s="304">
        <v>7.8</v>
      </c>
      <c r="O256" s="201">
        <v>2101010102.1300001</v>
      </c>
      <c r="P256" s="202" t="s">
        <v>2162</v>
      </c>
      <c r="Q256" s="108">
        <f t="shared" si="3"/>
        <v>0</v>
      </c>
      <c r="AL256">
        <v>740324</v>
      </c>
    </row>
    <row r="257" spans="1:71" ht="23.25">
      <c r="A257" s="198">
        <v>2</v>
      </c>
      <c r="B257" s="199" t="s">
        <v>909</v>
      </c>
      <c r="C257" s="199" t="s">
        <v>910</v>
      </c>
      <c r="D257" s="199" t="s">
        <v>2148</v>
      </c>
      <c r="E257" s="199" t="s">
        <v>2149</v>
      </c>
      <c r="F257" s="199" t="s">
        <v>2152</v>
      </c>
      <c r="G257" s="199" t="s">
        <v>371</v>
      </c>
      <c r="H257" s="199" t="s">
        <v>2155</v>
      </c>
      <c r="I257" s="199" t="s">
        <v>2149</v>
      </c>
      <c r="J257" s="199" t="s">
        <v>1073</v>
      </c>
      <c r="K257" s="199"/>
      <c r="L257" s="199" t="s">
        <v>945</v>
      </c>
      <c r="M257" s="200" t="s">
        <v>1262</v>
      </c>
      <c r="N257" s="304">
        <v>7.9</v>
      </c>
      <c r="O257" s="201">
        <v>2101010102.131</v>
      </c>
      <c r="P257" s="202" t="s">
        <v>2163</v>
      </c>
      <c r="Q257" s="108">
        <f t="shared" si="3"/>
        <v>0</v>
      </c>
      <c r="AL257">
        <v>528115</v>
      </c>
    </row>
    <row r="258" spans="1:71" ht="23.25">
      <c r="A258" s="198">
        <v>2</v>
      </c>
      <c r="B258" s="199" t="s">
        <v>909</v>
      </c>
      <c r="C258" s="199" t="s">
        <v>910</v>
      </c>
      <c r="D258" s="199" t="s">
        <v>2148</v>
      </c>
      <c r="E258" s="199" t="s">
        <v>2149</v>
      </c>
      <c r="F258" s="199" t="s">
        <v>2152</v>
      </c>
      <c r="G258" s="199" t="s">
        <v>372</v>
      </c>
      <c r="H258" s="199" t="s">
        <v>2158</v>
      </c>
      <c r="I258" s="199" t="s">
        <v>2149</v>
      </c>
      <c r="J258" s="199" t="s">
        <v>1073</v>
      </c>
      <c r="K258" s="199"/>
      <c r="L258" s="199" t="s">
        <v>945</v>
      </c>
      <c r="M258" s="200" t="s">
        <v>1262</v>
      </c>
      <c r="N258" s="304" t="s">
        <v>931</v>
      </c>
      <c r="O258" s="201">
        <v>2101010102.132</v>
      </c>
      <c r="P258" s="202" t="s">
        <v>2164</v>
      </c>
      <c r="Q258" s="108">
        <f t="shared" si="3"/>
        <v>0</v>
      </c>
    </row>
    <row r="259" spans="1:71" ht="23.25">
      <c r="A259" s="198">
        <v>2</v>
      </c>
      <c r="B259" s="199" t="s">
        <v>909</v>
      </c>
      <c r="C259" s="199" t="s">
        <v>910</v>
      </c>
      <c r="D259" s="199" t="s">
        <v>2148</v>
      </c>
      <c r="E259" s="199" t="s">
        <v>2149</v>
      </c>
      <c r="F259" s="199"/>
      <c r="G259" s="199"/>
      <c r="H259" s="199" t="s">
        <v>2150</v>
      </c>
      <c r="I259" s="199" t="s">
        <v>2149</v>
      </c>
      <c r="J259" s="199" t="s">
        <v>1073</v>
      </c>
      <c r="K259" s="199"/>
      <c r="L259" s="199"/>
      <c r="M259" s="200" t="s">
        <v>1262</v>
      </c>
      <c r="N259" s="304" t="s">
        <v>937</v>
      </c>
      <c r="O259" s="201">
        <v>2101010103.1010001</v>
      </c>
      <c r="P259" s="202" t="s">
        <v>2165</v>
      </c>
      <c r="Q259" s="108">
        <f t="shared" si="3"/>
        <v>0</v>
      </c>
      <c r="AL259">
        <v>5202486.8</v>
      </c>
    </row>
    <row r="260" spans="1:71" ht="23.25">
      <c r="A260" s="198">
        <v>2</v>
      </c>
      <c r="B260" s="199" t="s">
        <v>909</v>
      </c>
      <c r="C260" s="199" t="s">
        <v>910</v>
      </c>
      <c r="D260" s="199" t="s">
        <v>2148</v>
      </c>
      <c r="E260" s="199" t="s">
        <v>2149</v>
      </c>
      <c r="F260" s="199"/>
      <c r="G260" s="199"/>
      <c r="H260" s="199" t="s">
        <v>2150</v>
      </c>
      <c r="I260" s="199" t="s">
        <v>2149</v>
      </c>
      <c r="J260" s="199" t="s">
        <v>1073</v>
      </c>
      <c r="K260" s="199"/>
      <c r="L260" s="199"/>
      <c r="M260" s="200" t="s">
        <v>1262</v>
      </c>
      <c r="N260" s="304" t="s">
        <v>937</v>
      </c>
      <c r="O260" s="201">
        <v>2101010107.1010001</v>
      </c>
      <c r="P260" s="202" t="s">
        <v>351</v>
      </c>
      <c r="Q260" s="108">
        <f t="shared" si="3"/>
        <v>0</v>
      </c>
    </row>
    <row r="261" spans="1:71" ht="23.25">
      <c r="A261" s="198">
        <v>2</v>
      </c>
      <c r="B261" s="199" t="s">
        <v>909</v>
      </c>
      <c r="C261" s="199" t="s">
        <v>910</v>
      </c>
      <c r="D261" s="199" t="s">
        <v>2148</v>
      </c>
      <c r="E261" s="199" t="s">
        <v>2166</v>
      </c>
      <c r="F261" s="199" t="s">
        <v>2166</v>
      </c>
      <c r="G261" s="199"/>
      <c r="H261" s="199" t="s">
        <v>2150</v>
      </c>
      <c r="I261" s="199" t="s">
        <v>2166</v>
      </c>
      <c r="J261" s="199" t="s">
        <v>1073</v>
      </c>
      <c r="K261" s="199"/>
      <c r="L261" s="199"/>
      <c r="M261" s="200" t="s">
        <v>1262</v>
      </c>
      <c r="N261" s="304" t="s">
        <v>937</v>
      </c>
      <c r="O261" s="201">
        <v>2101020106.1010001</v>
      </c>
      <c r="P261" s="202" t="s">
        <v>352</v>
      </c>
      <c r="Q261" s="108">
        <f t="shared" ref="Q261:Q324" si="4">SUMIF($R$2:$BS$2,$Q$2,$R261:$BS261)</f>
        <v>0</v>
      </c>
    </row>
    <row r="262" spans="1:71" ht="23.25">
      <c r="A262" s="198">
        <v>2</v>
      </c>
      <c r="B262" s="199" t="s">
        <v>909</v>
      </c>
      <c r="C262" s="199" t="s">
        <v>910</v>
      </c>
      <c r="D262" s="199" t="s">
        <v>2148</v>
      </c>
      <c r="E262" s="199" t="s">
        <v>2166</v>
      </c>
      <c r="F262" s="199" t="s">
        <v>2152</v>
      </c>
      <c r="G262" s="199" t="s">
        <v>361</v>
      </c>
      <c r="H262" s="199" t="s">
        <v>2153</v>
      </c>
      <c r="I262" s="199" t="s">
        <v>2166</v>
      </c>
      <c r="J262" s="199" t="s">
        <v>1073</v>
      </c>
      <c r="K262" s="199"/>
      <c r="L262" s="199" t="s">
        <v>945</v>
      </c>
      <c r="M262" s="200" t="s">
        <v>1262</v>
      </c>
      <c r="N262" s="304">
        <v>7.1</v>
      </c>
      <c r="O262" s="201">
        <v>2101020198.102</v>
      </c>
      <c r="P262" s="202" t="s">
        <v>2167</v>
      </c>
      <c r="Q262" s="108">
        <f t="shared" si="4"/>
        <v>0</v>
      </c>
      <c r="AL262">
        <v>3450.4</v>
      </c>
    </row>
    <row r="263" spans="1:71" ht="23.25">
      <c r="A263" s="198">
        <v>2</v>
      </c>
      <c r="B263" s="199" t="s">
        <v>909</v>
      </c>
      <c r="C263" s="199" t="s">
        <v>910</v>
      </c>
      <c r="D263" s="199" t="s">
        <v>2148</v>
      </c>
      <c r="E263" s="199" t="s">
        <v>2166</v>
      </c>
      <c r="F263" s="199" t="s">
        <v>2152</v>
      </c>
      <c r="G263" s="199" t="s">
        <v>362</v>
      </c>
      <c r="H263" s="199" t="s">
        <v>2155</v>
      </c>
      <c r="I263" s="199" t="s">
        <v>2166</v>
      </c>
      <c r="J263" s="199" t="s">
        <v>1073</v>
      </c>
      <c r="K263" s="199"/>
      <c r="L263" s="199" t="s">
        <v>945</v>
      </c>
      <c r="M263" s="200" t="s">
        <v>1262</v>
      </c>
      <c r="N263" s="304">
        <v>7.2</v>
      </c>
      <c r="O263" s="201">
        <v>2101020198.1029999</v>
      </c>
      <c r="P263" s="202" t="s">
        <v>2168</v>
      </c>
      <c r="Q263" s="108">
        <f t="shared" si="4"/>
        <v>0</v>
      </c>
    </row>
    <row r="264" spans="1:71" ht="23.25">
      <c r="A264" s="198">
        <v>2</v>
      </c>
      <c r="B264" s="199" t="s">
        <v>909</v>
      </c>
      <c r="C264" s="199" t="s">
        <v>910</v>
      </c>
      <c r="D264" s="199" t="s">
        <v>2148</v>
      </c>
      <c r="E264" s="199" t="s">
        <v>2166</v>
      </c>
      <c r="F264" s="199" t="s">
        <v>2152</v>
      </c>
      <c r="G264" s="199" t="s">
        <v>2157</v>
      </c>
      <c r="H264" s="199" t="s">
        <v>2158</v>
      </c>
      <c r="I264" s="199" t="s">
        <v>2166</v>
      </c>
      <c r="J264" s="199" t="s">
        <v>1073</v>
      </c>
      <c r="K264" s="199"/>
      <c r="L264" s="199" t="s">
        <v>945</v>
      </c>
      <c r="M264" s="200" t="s">
        <v>1262</v>
      </c>
      <c r="N264" s="304">
        <v>7.3</v>
      </c>
      <c r="O264" s="201">
        <v>2101020198.105</v>
      </c>
      <c r="P264" s="202" t="s">
        <v>2169</v>
      </c>
      <c r="Q264" s="108">
        <f t="shared" si="4"/>
        <v>0</v>
      </c>
    </row>
    <row r="265" spans="1:71" ht="23.25">
      <c r="A265" s="198">
        <v>2</v>
      </c>
      <c r="B265" s="199" t="s">
        <v>909</v>
      </c>
      <c r="C265" s="199" t="s">
        <v>910</v>
      </c>
      <c r="D265" s="199" t="s">
        <v>2148</v>
      </c>
      <c r="E265" s="199" t="s">
        <v>2166</v>
      </c>
      <c r="F265" s="199"/>
      <c r="G265" s="199"/>
      <c r="H265" s="199" t="s">
        <v>2150</v>
      </c>
      <c r="I265" s="199" t="s">
        <v>2166</v>
      </c>
      <c r="J265" s="199" t="s">
        <v>1073</v>
      </c>
      <c r="K265" s="199"/>
      <c r="L265" s="199" t="s">
        <v>945</v>
      </c>
      <c r="M265" s="200" t="s">
        <v>1262</v>
      </c>
      <c r="N265" s="304" t="s">
        <v>936</v>
      </c>
      <c r="O265" s="201">
        <v>2101020198.1070001</v>
      </c>
      <c r="P265" s="202" t="s">
        <v>356</v>
      </c>
      <c r="Q265" s="108">
        <f t="shared" si="4"/>
        <v>0</v>
      </c>
    </row>
    <row r="266" spans="1:71" ht="23.25">
      <c r="A266" s="198">
        <v>2</v>
      </c>
      <c r="B266" s="199" t="s">
        <v>909</v>
      </c>
      <c r="C266" s="199" t="s">
        <v>910</v>
      </c>
      <c r="D266" s="199" t="s">
        <v>2148</v>
      </c>
      <c r="E266" s="199" t="s">
        <v>2166</v>
      </c>
      <c r="F266" s="199"/>
      <c r="G266" s="199"/>
      <c r="H266" s="199" t="s">
        <v>2150</v>
      </c>
      <c r="I266" s="199" t="s">
        <v>2166</v>
      </c>
      <c r="J266" s="199" t="s">
        <v>1073</v>
      </c>
      <c r="K266" s="199"/>
      <c r="L266" s="199" t="s">
        <v>945</v>
      </c>
      <c r="M266" s="200" t="s">
        <v>1262</v>
      </c>
      <c r="N266" s="304" t="s">
        <v>937</v>
      </c>
      <c r="O266" s="201">
        <v>2101020198.1110001</v>
      </c>
      <c r="P266" s="202" t="s">
        <v>357</v>
      </c>
      <c r="Q266" s="108">
        <f t="shared" si="4"/>
        <v>0</v>
      </c>
      <c r="AZ266">
        <v>3413153.67</v>
      </c>
    </row>
    <row r="267" spans="1:71" ht="23.25">
      <c r="A267" s="198">
        <v>2</v>
      </c>
      <c r="B267" s="199" t="s">
        <v>909</v>
      </c>
      <c r="C267" s="199" t="s">
        <v>910</v>
      </c>
      <c r="D267" s="199" t="s">
        <v>2148</v>
      </c>
      <c r="E267" s="199" t="s">
        <v>2166</v>
      </c>
      <c r="F267" s="199" t="s">
        <v>2152</v>
      </c>
      <c r="G267" s="199" t="s">
        <v>370</v>
      </c>
      <c r="H267" s="199" t="s">
        <v>2155</v>
      </c>
      <c r="I267" s="199" t="s">
        <v>2166</v>
      </c>
      <c r="J267" s="199" t="s">
        <v>1073</v>
      </c>
      <c r="K267" s="199"/>
      <c r="L267" s="199" t="s">
        <v>945</v>
      </c>
      <c r="M267" s="200" t="s">
        <v>1262</v>
      </c>
      <c r="N267" s="304">
        <v>7.8</v>
      </c>
      <c r="O267" s="201">
        <v>2101020198.112</v>
      </c>
      <c r="P267" s="202" t="s">
        <v>2170</v>
      </c>
      <c r="Q267" s="108">
        <f t="shared" si="4"/>
        <v>0</v>
      </c>
    </row>
    <row r="268" spans="1:71" ht="23.25">
      <c r="A268" s="198">
        <v>2</v>
      </c>
      <c r="B268" s="199" t="s">
        <v>909</v>
      </c>
      <c r="C268" s="199" t="s">
        <v>910</v>
      </c>
      <c r="D268" s="199" t="s">
        <v>2148</v>
      </c>
      <c r="E268" s="199" t="s">
        <v>2166</v>
      </c>
      <c r="F268" s="199" t="s">
        <v>2152</v>
      </c>
      <c r="G268" s="199" t="s">
        <v>371</v>
      </c>
      <c r="H268" s="199" t="s">
        <v>2155</v>
      </c>
      <c r="I268" s="199" t="s">
        <v>2166</v>
      </c>
      <c r="J268" s="199" t="s">
        <v>1073</v>
      </c>
      <c r="K268" s="199"/>
      <c r="L268" s="199" t="s">
        <v>945</v>
      </c>
      <c r="M268" s="200" t="s">
        <v>1262</v>
      </c>
      <c r="N268" s="304">
        <v>7.9</v>
      </c>
      <c r="O268" s="201">
        <v>2101020198.1129999</v>
      </c>
      <c r="P268" s="202" t="s">
        <v>2171</v>
      </c>
      <c r="Q268" s="108">
        <f t="shared" si="4"/>
        <v>0</v>
      </c>
    </row>
    <row r="269" spans="1:71" ht="23.25">
      <c r="A269" s="198">
        <v>2</v>
      </c>
      <c r="B269" s="199" t="s">
        <v>909</v>
      </c>
      <c r="C269" s="199" t="s">
        <v>910</v>
      </c>
      <c r="D269" s="199" t="s">
        <v>2148</v>
      </c>
      <c r="E269" s="199" t="s">
        <v>2166</v>
      </c>
      <c r="F269" s="199" t="s">
        <v>2152</v>
      </c>
      <c r="G269" s="199" t="s">
        <v>372</v>
      </c>
      <c r="H269" s="199" t="s">
        <v>2158</v>
      </c>
      <c r="I269" s="199" t="s">
        <v>2166</v>
      </c>
      <c r="J269" s="199" t="s">
        <v>1073</v>
      </c>
      <c r="K269" s="199"/>
      <c r="L269" s="199" t="s">
        <v>945</v>
      </c>
      <c r="M269" s="200" t="s">
        <v>1262</v>
      </c>
      <c r="N269" s="304" t="s">
        <v>931</v>
      </c>
      <c r="O269" s="201">
        <v>2101020198.1140001</v>
      </c>
      <c r="P269" s="202" t="s">
        <v>2172</v>
      </c>
      <c r="Q269" s="108">
        <f t="shared" si="4"/>
        <v>0</v>
      </c>
    </row>
    <row r="270" spans="1:71" ht="23.25">
      <c r="A270" s="198">
        <v>2</v>
      </c>
      <c r="B270" s="199" t="s">
        <v>909</v>
      </c>
      <c r="C270" s="199" t="s">
        <v>910</v>
      </c>
      <c r="D270" s="199" t="s">
        <v>2148</v>
      </c>
      <c r="E270" s="199" t="s">
        <v>2173</v>
      </c>
      <c r="F270" s="199" t="s">
        <v>2152</v>
      </c>
      <c r="G270" s="199" t="s">
        <v>361</v>
      </c>
      <c r="H270" s="199" t="s">
        <v>2153</v>
      </c>
      <c r="I270" s="199" t="s">
        <v>2173</v>
      </c>
      <c r="J270" s="199" t="s">
        <v>1073</v>
      </c>
      <c r="K270" s="199" t="s">
        <v>1283</v>
      </c>
      <c r="L270" s="199" t="s">
        <v>945</v>
      </c>
      <c r="M270" s="200" t="s">
        <v>1262</v>
      </c>
      <c r="N270" s="304">
        <v>7.1</v>
      </c>
      <c r="O270" s="201">
        <v>2101020199.1340001</v>
      </c>
      <c r="P270" s="202" t="s">
        <v>2174</v>
      </c>
      <c r="Q270" s="108">
        <f t="shared" si="4"/>
        <v>22144969.02</v>
      </c>
      <c r="R270">
        <v>62804389.07</v>
      </c>
      <c r="S270">
        <v>3099383.05</v>
      </c>
      <c r="T270">
        <v>2383628.58</v>
      </c>
      <c r="U270">
        <v>4246459.1100000003</v>
      </c>
      <c r="V270">
        <v>16062362.41</v>
      </c>
      <c r="W270">
        <v>20987877.050000001</v>
      </c>
      <c r="X270">
        <v>7284733.79</v>
      </c>
      <c r="Y270">
        <v>3678362.35</v>
      </c>
      <c r="Z270">
        <v>4522368.9800000004</v>
      </c>
      <c r="AA270">
        <v>2365369.3199999998</v>
      </c>
      <c r="AB270">
        <v>1943334.05</v>
      </c>
      <c r="AC270">
        <v>1653165.62</v>
      </c>
      <c r="AD270">
        <v>22144969.02</v>
      </c>
      <c r="AE270">
        <v>3728648.05</v>
      </c>
      <c r="AF270">
        <v>4385272.0599999996</v>
      </c>
      <c r="AG270">
        <v>3447666.12</v>
      </c>
      <c r="AH270">
        <v>9063604.4199999999</v>
      </c>
      <c r="AI270">
        <v>2873930.04</v>
      </c>
      <c r="AJ270">
        <v>3234834.08</v>
      </c>
      <c r="AK270">
        <v>1806948.72</v>
      </c>
      <c r="AL270">
        <v>10100437.85</v>
      </c>
      <c r="AM270">
        <v>4388872.9000000004</v>
      </c>
      <c r="AN270">
        <v>11811213.449999999</v>
      </c>
      <c r="AO270">
        <v>15910748.65</v>
      </c>
      <c r="AP270">
        <v>8386148.3200000003</v>
      </c>
      <c r="AQ270">
        <v>1688751.89</v>
      </c>
      <c r="AR270">
        <v>17416304.079999998</v>
      </c>
      <c r="AS270">
        <v>13217629.470000001</v>
      </c>
      <c r="AT270">
        <v>10606825.630000001</v>
      </c>
      <c r="AU270">
        <v>7602876.5099999998</v>
      </c>
      <c r="AV270">
        <v>29127823.920000002</v>
      </c>
      <c r="AW270">
        <v>8611726.1400000006</v>
      </c>
      <c r="AX270">
        <v>2318827.66</v>
      </c>
      <c r="AY270">
        <v>1634150.18</v>
      </c>
      <c r="AZ270">
        <v>34418297.159999996</v>
      </c>
      <c r="BA270">
        <v>1594057.88</v>
      </c>
      <c r="BB270">
        <v>3116140.87</v>
      </c>
      <c r="BC270">
        <v>13965290.310000001</v>
      </c>
      <c r="BD270">
        <v>8427242.8699999992</v>
      </c>
      <c r="BE270">
        <v>6746635.8700000001</v>
      </c>
      <c r="BF270">
        <v>5651935.8899999997</v>
      </c>
      <c r="BG270">
        <v>10901035</v>
      </c>
      <c r="BH270">
        <v>2282094.4300000002</v>
      </c>
      <c r="BI270">
        <v>1341908.6200000001</v>
      </c>
      <c r="BJ270">
        <v>1002147.66</v>
      </c>
      <c r="BK270">
        <v>816108.28</v>
      </c>
      <c r="BL270">
        <v>22870677.780000001</v>
      </c>
      <c r="BM270">
        <v>1431096.28</v>
      </c>
      <c r="BN270">
        <v>5352597.18</v>
      </c>
      <c r="BO270">
        <v>10098183.42</v>
      </c>
      <c r="BP270">
        <v>3135865.69</v>
      </c>
      <c r="BQ270">
        <v>7868196.7999999998</v>
      </c>
      <c r="BR270">
        <v>8020516.1699999999</v>
      </c>
      <c r="BS270">
        <v>2579391.12</v>
      </c>
    </row>
    <row r="271" spans="1:71" ht="23.25">
      <c r="A271" s="198">
        <v>2</v>
      </c>
      <c r="B271" s="199" t="s">
        <v>909</v>
      </c>
      <c r="C271" s="199" t="s">
        <v>910</v>
      </c>
      <c r="D271" s="199" t="s">
        <v>2148</v>
      </c>
      <c r="E271" s="199" t="s">
        <v>2173</v>
      </c>
      <c r="F271" s="199" t="s">
        <v>2152</v>
      </c>
      <c r="G271" s="199" t="s">
        <v>362</v>
      </c>
      <c r="H271" s="199" t="s">
        <v>2155</v>
      </c>
      <c r="I271" s="199" t="s">
        <v>2173</v>
      </c>
      <c r="J271" s="199" t="s">
        <v>1073</v>
      </c>
      <c r="K271" s="199"/>
      <c r="L271" s="199" t="s">
        <v>945</v>
      </c>
      <c r="M271" s="200" t="s">
        <v>1262</v>
      </c>
      <c r="N271" s="304">
        <v>7.2</v>
      </c>
      <c r="O271" s="201">
        <v>2101020199.135</v>
      </c>
      <c r="P271" s="202" t="s">
        <v>2175</v>
      </c>
      <c r="Q271" s="108">
        <f t="shared" si="4"/>
        <v>14886192.15</v>
      </c>
      <c r="R271">
        <v>77469260.219999999</v>
      </c>
      <c r="S271">
        <v>626203.30000000005</v>
      </c>
      <c r="T271">
        <v>601324.79</v>
      </c>
      <c r="U271">
        <v>638052.51</v>
      </c>
      <c r="V271">
        <v>1512133.06</v>
      </c>
      <c r="W271">
        <v>1969564</v>
      </c>
      <c r="X271">
        <v>1996659.69</v>
      </c>
      <c r="Y271">
        <v>404414</v>
      </c>
      <c r="Z271">
        <v>1688836.68</v>
      </c>
      <c r="AA271">
        <v>752686.4</v>
      </c>
      <c r="AB271">
        <v>390367</v>
      </c>
      <c r="AC271">
        <v>258570.35</v>
      </c>
      <c r="AD271">
        <v>14886192.15</v>
      </c>
      <c r="AE271">
        <v>753317.63</v>
      </c>
      <c r="AF271">
        <v>1046602.22</v>
      </c>
      <c r="AG271">
        <v>513929.06</v>
      </c>
      <c r="AH271">
        <v>47539.55</v>
      </c>
      <c r="AI271">
        <v>273520.5</v>
      </c>
      <c r="AJ271">
        <v>476045.56</v>
      </c>
      <c r="AK271">
        <v>54355</v>
      </c>
      <c r="AL271">
        <v>50453725.700000003</v>
      </c>
      <c r="AM271">
        <v>1107470.1100000001</v>
      </c>
      <c r="AN271">
        <v>3999063.81</v>
      </c>
      <c r="AO271">
        <v>2478474.79</v>
      </c>
      <c r="AP271">
        <v>2634562.5299999998</v>
      </c>
      <c r="AQ271">
        <v>559284.97</v>
      </c>
      <c r="AR271">
        <v>3600998.34</v>
      </c>
      <c r="AS271">
        <v>1919447.64</v>
      </c>
      <c r="AT271">
        <v>569203.98</v>
      </c>
      <c r="AU271">
        <v>453061.75</v>
      </c>
      <c r="AV271">
        <v>2767622.48</v>
      </c>
      <c r="AW271">
        <v>1305380.45</v>
      </c>
      <c r="AX271">
        <v>424409.62</v>
      </c>
      <c r="AY271">
        <v>233789.88</v>
      </c>
      <c r="AZ271">
        <v>21450169.710000001</v>
      </c>
      <c r="BA271">
        <v>468308.18</v>
      </c>
      <c r="BB271">
        <v>777943.11</v>
      </c>
      <c r="BC271">
        <v>7704902.9100000001</v>
      </c>
      <c r="BD271">
        <v>1642625.1</v>
      </c>
      <c r="BE271">
        <v>1147742</v>
      </c>
      <c r="BF271">
        <v>1153201.18</v>
      </c>
      <c r="BG271">
        <v>2647572.71</v>
      </c>
      <c r="BH271">
        <v>295520.84000000003</v>
      </c>
      <c r="BI271">
        <v>129403.28</v>
      </c>
      <c r="BJ271">
        <v>113343.89</v>
      </c>
      <c r="BK271">
        <v>218018.05</v>
      </c>
      <c r="BL271">
        <v>18513019.960000001</v>
      </c>
      <c r="BN271">
        <v>487071.82</v>
      </c>
      <c r="BO271">
        <v>627361.72</v>
      </c>
      <c r="BP271">
        <v>0</v>
      </c>
      <c r="BQ271">
        <v>96165.92</v>
      </c>
      <c r="BR271">
        <v>199635.28</v>
      </c>
      <c r="BS271">
        <v>52825.9</v>
      </c>
    </row>
    <row r="272" spans="1:71" ht="23.25">
      <c r="A272" s="198">
        <v>2</v>
      </c>
      <c r="B272" s="199" t="s">
        <v>909</v>
      </c>
      <c r="C272" s="199" t="s">
        <v>910</v>
      </c>
      <c r="D272" s="199" t="s">
        <v>2148</v>
      </c>
      <c r="E272" s="199" t="s">
        <v>2173</v>
      </c>
      <c r="F272" s="199" t="s">
        <v>2152</v>
      </c>
      <c r="G272" s="199" t="s">
        <v>2157</v>
      </c>
      <c r="H272" s="199" t="s">
        <v>2158</v>
      </c>
      <c r="I272" s="199" t="s">
        <v>2173</v>
      </c>
      <c r="J272" s="199" t="s">
        <v>1073</v>
      </c>
      <c r="K272" s="199" t="s">
        <v>1286</v>
      </c>
      <c r="L272" s="199" t="s">
        <v>945</v>
      </c>
      <c r="M272" s="200" t="s">
        <v>1262</v>
      </c>
      <c r="N272" s="304">
        <v>7.3</v>
      </c>
      <c r="O272" s="201">
        <v>2101020199.1359999</v>
      </c>
      <c r="P272" s="202" t="s">
        <v>363</v>
      </c>
      <c r="Q272" s="108">
        <f t="shared" si="4"/>
        <v>4343961.1900000004</v>
      </c>
      <c r="R272">
        <v>21456080.629999999</v>
      </c>
      <c r="S272">
        <v>665310</v>
      </c>
      <c r="T272">
        <v>3026597.6</v>
      </c>
      <c r="U272">
        <v>2540585</v>
      </c>
      <c r="V272">
        <v>5777201</v>
      </c>
      <c r="W272">
        <v>6160001.7800000003</v>
      </c>
      <c r="X272">
        <v>4550772.5999999996</v>
      </c>
      <c r="Y272">
        <v>888440</v>
      </c>
      <c r="Z272">
        <v>847903.7</v>
      </c>
      <c r="AA272">
        <v>673892</v>
      </c>
      <c r="AB272">
        <v>737200</v>
      </c>
      <c r="AC272">
        <v>352202.4</v>
      </c>
      <c r="AD272">
        <v>4343961.1900000004</v>
      </c>
      <c r="AE272">
        <v>668821.49</v>
      </c>
      <c r="AF272">
        <v>1739864.5</v>
      </c>
      <c r="AG272">
        <v>491222.2</v>
      </c>
      <c r="AH272">
        <v>615819.57999999996</v>
      </c>
      <c r="AI272">
        <v>963859.2</v>
      </c>
      <c r="AJ272">
        <v>685088.6</v>
      </c>
      <c r="AK272">
        <v>504070.2</v>
      </c>
      <c r="AL272">
        <v>3799287.6</v>
      </c>
      <c r="AM272">
        <v>2200367.4</v>
      </c>
      <c r="AN272">
        <v>2642256</v>
      </c>
      <c r="AO272">
        <v>4828392</v>
      </c>
      <c r="AP272">
        <v>1525087.4</v>
      </c>
      <c r="AQ272">
        <v>262342</v>
      </c>
      <c r="AR272">
        <v>5002987.28</v>
      </c>
      <c r="AS272">
        <v>5062395</v>
      </c>
      <c r="AT272">
        <v>911504</v>
      </c>
      <c r="AU272">
        <v>975313.85</v>
      </c>
      <c r="AV272">
        <v>5331843.7300000004</v>
      </c>
      <c r="AW272">
        <v>968219</v>
      </c>
      <c r="AX272">
        <v>1041388.99</v>
      </c>
      <c r="AY272">
        <v>535207.73</v>
      </c>
      <c r="AZ272">
        <v>6555543.5</v>
      </c>
      <c r="BA272">
        <v>482704.19</v>
      </c>
      <c r="BB272">
        <v>757882.6</v>
      </c>
      <c r="BC272">
        <v>2045843</v>
      </c>
      <c r="BD272">
        <v>2137089</v>
      </c>
      <c r="BE272">
        <v>2007915.4</v>
      </c>
      <c r="BF272">
        <v>1757286.7</v>
      </c>
      <c r="BG272">
        <v>2680032.6</v>
      </c>
      <c r="BH272">
        <v>499458</v>
      </c>
      <c r="BI272">
        <v>173121.3</v>
      </c>
      <c r="BJ272">
        <v>189848</v>
      </c>
      <c r="BK272">
        <v>101048</v>
      </c>
      <c r="BL272">
        <v>6130557.4699999997</v>
      </c>
      <c r="BM272">
        <v>1552353.3</v>
      </c>
      <c r="BN272">
        <v>182997</v>
      </c>
      <c r="BO272">
        <v>854461.95</v>
      </c>
      <c r="BP272">
        <v>857033.56</v>
      </c>
      <c r="BQ272">
        <v>2588952.58</v>
      </c>
      <c r="BR272">
        <v>1596480.8</v>
      </c>
      <c r="BS272">
        <v>856745.6</v>
      </c>
    </row>
    <row r="273" spans="1:71" ht="23.25">
      <c r="A273" s="198">
        <v>2</v>
      </c>
      <c r="B273" s="199" t="s">
        <v>909</v>
      </c>
      <c r="C273" s="199" t="s">
        <v>910</v>
      </c>
      <c r="D273" s="199" t="s">
        <v>2148</v>
      </c>
      <c r="E273" s="199" t="s">
        <v>2173</v>
      </c>
      <c r="F273" s="199" t="s">
        <v>2173</v>
      </c>
      <c r="G273" s="199" t="s">
        <v>2176</v>
      </c>
      <c r="H273" s="199" t="s">
        <v>2150</v>
      </c>
      <c r="I273" s="199" t="s">
        <v>2173</v>
      </c>
      <c r="J273" s="199" t="s">
        <v>1073</v>
      </c>
      <c r="K273" s="199"/>
      <c r="L273" s="199" t="s">
        <v>945</v>
      </c>
      <c r="M273" s="200" t="s">
        <v>1262</v>
      </c>
      <c r="N273" s="304" t="s">
        <v>936</v>
      </c>
      <c r="O273" s="201">
        <v>2101020199.1370001</v>
      </c>
      <c r="P273" s="202" t="s">
        <v>2177</v>
      </c>
      <c r="Q273" s="108">
        <f t="shared" si="4"/>
        <v>3082552.5</v>
      </c>
      <c r="R273">
        <v>6643448.2000000002</v>
      </c>
      <c r="S273">
        <v>153825</v>
      </c>
      <c r="T273">
        <v>854848.9</v>
      </c>
      <c r="U273">
        <v>1281733.24</v>
      </c>
      <c r="V273">
        <v>723773.66</v>
      </c>
      <c r="W273">
        <v>1122099.03</v>
      </c>
      <c r="X273">
        <v>630036.5</v>
      </c>
      <c r="Y273">
        <v>668383.13</v>
      </c>
      <c r="Z273">
        <v>839199.08</v>
      </c>
      <c r="AA273">
        <v>560100.16</v>
      </c>
      <c r="AB273">
        <v>377604.1</v>
      </c>
      <c r="AC273">
        <v>176908</v>
      </c>
      <c r="AD273">
        <v>3082552.5</v>
      </c>
      <c r="AE273">
        <v>154876.85999999999</v>
      </c>
      <c r="AF273">
        <v>63022.5</v>
      </c>
      <c r="AG273">
        <v>284276.90000000002</v>
      </c>
      <c r="AH273">
        <v>223170</v>
      </c>
      <c r="AI273">
        <v>423740.5</v>
      </c>
      <c r="AJ273">
        <v>167106.94</v>
      </c>
      <c r="AK273">
        <v>44555.6</v>
      </c>
      <c r="AL273">
        <v>2801105.61</v>
      </c>
      <c r="AM273">
        <v>584460</v>
      </c>
      <c r="AN273">
        <v>710160</v>
      </c>
      <c r="AO273">
        <v>1669157.07</v>
      </c>
      <c r="AP273">
        <v>745152.92</v>
      </c>
      <c r="AQ273">
        <v>295591.3</v>
      </c>
      <c r="AR273">
        <v>2137518.37</v>
      </c>
      <c r="AS273">
        <v>260711.04000000001</v>
      </c>
      <c r="AT273">
        <v>218539.75</v>
      </c>
      <c r="AU273">
        <v>428444.43</v>
      </c>
      <c r="AV273">
        <v>619250.24</v>
      </c>
      <c r="AW273">
        <v>949853.12</v>
      </c>
      <c r="AX273">
        <v>465494</v>
      </c>
      <c r="AY273">
        <v>601349.44999999995</v>
      </c>
      <c r="AZ273">
        <v>2285148.48</v>
      </c>
      <c r="BA273">
        <v>409451</v>
      </c>
      <c r="BB273">
        <v>171695.01</v>
      </c>
      <c r="BC273">
        <v>1030778.79</v>
      </c>
      <c r="BD273">
        <v>437218.98</v>
      </c>
      <c r="BE273">
        <v>995759.78</v>
      </c>
      <c r="BF273">
        <v>811069.4</v>
      </c>
      <c r="BG273">
        <v>1074397.02</v>
      </c>
      <c r="BH273">
        <v>285752.03999999998</v>
      </c>
      <c r="BI273">
        <v>103993.15</v>
      </c>
      <c r="BJ273">
        <v>111863</v>
      </c>
      <c r="BK273">
        <v>51311.72</v>
      </c>
      <c r="BL273">
        <v>1490390.3</v>
      </c>
      <c r="BM273">
        <v>868887.45</v>
      </c>
      <c r="BN273">
        <v>15196</v>
      </c>
      <c r="BO273">
        <v>2018149.9</v>
      </c>
      <c r="BP273">
        <v>177991.87</v>
      </c>
      <c r="BQ273">
        <v>389500.89</v>
      </c>
      <c r="BR273">
        <v>601347.68000000005</v>
      </c>
      <c r="BS273">
        <v>424363.77</v>
      </c>
    </row>
    <row r="274" spans="1:71" ht="23.25">
      <c r="A274" s="198">
        <v>2</v>
      </c>
      <c r="B274" s="199" t="s">
        <v>909</v>
      </c>
      <c r="C274" s="199" t="s">
        <v>910</v>
      </c>
      <c r="D274" s="199" t="s">
        <v>2148</v>
      </c>
      <c r="E274" s="199" t="s">
        <v>2173</v>
      </c>
      <c r="F274" s="199" t="s">
        <v>2173</v>
      </c>
      <c r="G274" s="211" t="s">
        <v>2178</v>
      </c>
      <c r="H274" s="199"/>
      <c r="I274" s="199" t="s">
        <v>2173</v>
      </c>
      <c r="J274" s="199" t="s">
        <v>1073</v>
      </c>
      <c r="K274" s="199" t="s">
        <v>1289</v>
      </c>
      <c r="L274" s="199" t="s">
        <v>945</v>
      </c>
      <c r="M274" s="200" t="s">
        <v>1262</v>
      </c>
      <c r="N274" s="304" t="s">
        <v>937</v>
      </c>
      <c r="O274" s="201">
        <v>2101020199.138</v>
      </c>
      <c r="P274" s="202" t="s">
        <v>2179</v>
      </c>
      <c r="Q274" s="108">
        <f t="shared" si="4"/>
        <v>7273312.71</v>
      </c>
      <c r="R274">
        <v>8342075.04</v>
      </c>
      <c r="S274">
        <v>68780.06</v>
      </c>
      <c r="T274">
        <v>1155718.3999999999</v>
      </c>
      <c r="U274">
        <v>1955228.72</v>
      </c>
      <c r="V274">
        <v>378541.99</v>
      </c>
      <c r="W274">
        <v>604841.35</v>
      </c>
      <c r="X274">
        <v>654647.54</v>
      </c>
      <c r="Y274">
        <v>747234.19</v>
      </c>
      <c r="Z274">
        <v>413754.93</v>
      </c>
      <c r="AA274">
        <v>417653.16</v>
      </c>
      <c r="AB274">
        <v>602193.69999999995</v>
      </c>
      <c r="AC274">
        <v>188101.2</v>
      </c>
      <c r="AD274">
        <v>7273312.71</v>
      </c>
      <c r="AE274">
        <v>226987.15</v>
      </c>
      <c r="AF274">
        <v>101782.12</v>
      </c>
      <c r="AG274">
        <v>64929.86</v>
      </c>
      <c r="AH274">
        <v>353316.23</v>
      </c>
      <c r="AI274">
        <v>410603.98</v>
      </c>
      <c r="AJ274">
        <v>378516</v>
      </c>
      <c r="AK274">
        <v>13634.1</v>
      </c>
      <c r="AL274">
        <v>8496008.8399999999</v>
      </c>
      <c r="AM274">
        <v>648209</v>
      </c>
      <c r="AN274">
        <v>751260.35</v>
      </c>
      <c r="AO274">
        <v>349769.45</v>
      </c>
      <c r="AP274">
        <v>1295993.18</v>
      </c>
      <c r="AQ274">
        <v>517161.1</v>
      </c>
      <c r="AR274">
        <v>2569390.33</v>
      </c>
      <c r="AS274">
        <v>252796.45</v>
      </c>
      <c r="AT274">
        <v>230748.5</v>
      </c>
      <c r="AU274">
        <v>221696.42</v>
      </c>
      <c r="AV274">
        <v>647178.56000000006</v>
      </c>
      <c r="AW274">
        <v>1477901.6</v>
      </c>
      <c r="AX274">
        <v>658575.64</v>
      </c>
      <c r="AY274">
        <v>169577.76</v>
      </c>
      <c r="AZ274">
        <v>6798928.8200000003</v>
      </c>
      <c r="BA274">
        <v>612042.5</v>
      </c>
      <c r="BB274">
        <v>142078.45000000001</v>
      </c>
      <c r="BC274">
        <v>2216287.92</v>
      </c>
      <c r="BD274">
        <v>205924.28</v>
      </c>
      <c r="BE274">
        <v>672189.07</v>
      </c>
      <c r="BF274">
        <v>178436.8</v>
      </c>
      <c r="BG274">
        <v>568434.77</v>
      </c>
      <c r="BH274">
        <v>468997.83</v>
      </c>
      <c r="BI274">
        <v>256620</v>
      </c>
      <c r="BJ274">
        <v>89174.57</v>
      </c>
      <c r="BK274">
        <v>47451</v>
      </c>
      <c r="BL274">
        <v>13202673.810000001</v>
      </c>
      <c r="BM274">
        <v>566654.35</v>
      </c>
      <c r="BN274">
        <v>296533.95</v>
      </c>
      <c r="BO274">
        <v>2269877.31</v>
      </c>
      <c r="BP274">
        <v>194865.46</v>
      </c>
      <c r="BQ274">
        <v>846278.46</v>
      </c>
      <c r="BR274">
        <v>500685.6</v>
      </c>
      <c r="BS274">
        <v>457061.08</v>
      </c>
    </row>
    <row r="275" spans="1:71" ht="23.25">
      <c r="A275" s="198">
        <v>2</v>
      </c>
      <c r="B275" s="199" t="s">
        <v>909</v>
      </c>
      <c r="C275" s="199" t="s">
        <v>910</v>
      </c>
      <c r="D275" s="199" t="s">
        <v>2148</v>
      </c>
      <c r="E275" s="199" t="s">
        <v>2173</v>
      </c>
      <c r="F275" s="199" t="s">
        <v>2173</v>
      </c>
      <c r="G275" s="211" t="s">
        <v>2180</v>
      </c>
      <c r="H275" s="199" t="s">
        <v>2181</v>
      </c>
      <c r="I275" s="199" t="s">
        <v>2173</v>
      </c>
      <c r="J275" s="199" t="s">
        <v>1073</v>
      </c>
      <c r="K275" s="199" t="s">
        <v>1291</v>
      </c>
      <c r="L275" s="199" t="s">
        <v>945</v>
      </c>
      <c r="M275" s="200" t="s">
        <v>1262</v>
      </c>
      <c r="N275" s="304">
        <v>7.4</v>
      </c>
      <c r="O275" s="201">
        <v>2101020199.1389999</v>
      </c>
      <c r="P275" s="202" t="s">
        <v>2182</v>
      </c>
      <c r="Q275" s="108">
        <f t="shared" si="4"/>
        <v>559470</v>
      </c>
      <c r="R275">
        <v>1048325.6</v>
      </c>
      <c r="S275">
        <v>54710</v>
      </c>
      <c r="T275">
        <v>3145227</v>
      </c>
      <c r="U275">
        <v>2272030</v>
      </c>
      <c r="V275">
        <v>2942.5</v>
      </c>
      <c r="W275">
        <v>849150</v>
      </c>
      <c r="X275">
        <v>295865.86</v>
      </c>
      <c r="Y275">
        <v>287226</v>
      </c>
      <c r="Z275">
        <v>139584</v>
      </c>
      <c r="AA275">
        <v>705530.46</v>
      </c>
      <c r="AB275">
        <v>60980</v>
      </c>
      <c r="AC275">
        <v>850280</v>
      </c>
      <c r="AD275">
        <v>559470</v>
      </c>
      <c r="AE275">
        <v>375350</v>
      </c>
      <c r="AF275">
        <v>0</v>
      </c>
      <c r="AG275">
        <v>3500</v>
      </c>
      <c r="AH275">
        <v>110420</v>
      </c>
      <c r="AI275">
        <v>127600</v>
      </c>
      <c r="AJ275">
        <v>71000</v>
      </c>
      <c r="AK275">
        <v>0</v>
      </c>
      <c r="AL275">
        <v>9250132.5</v>
      </c>
      <c r="AM275">
        <v>805798.89</v>
      </c>
      <c r="AN275">
        <v>525620</v>
      </c>
      <c r="AO275">
        <v>424722.5</v>
      </c>
      <c r="AP275">
        <v>1231240</v>
      </c>
      <c r="AQ275">
        <v>162432</v>
      </c>
      <c r="AR275">
        <v>3039188.8</v>
      </c>
      <c r="AS275">
        <v>10700</v>
      </c>
      <c r="AT275">
        <v>281133</v>
      </c>
      <c r="AU275">
        <v>103840.76</v>
      </c>
      <c r="AV275">
        <v>1364002.95</v>
      </c>
      <c r="AW275">
        <v>648383</v>
      </c>
      <c r="AX275">
        <v>149110</v>
      </c>
      <c r="AY275">
        <v>185620</v>
      </c>
      <c r="AZ275">
        <v>4151410</v>
      </c>
      <c r="BA275">
        <v>112060</v>
      </c>
      <c r="BB275">
        <v>226045</v>
      </c>
      <c r="BC275">
        <v>465950</v>
      </c>
      <c r="BD275">
        <v>27500</v>
      </c>
      <c r="BE275">
        <v>327156</v>
      </c>
      <c r="BF275">
        <v>83755</v>
      </c>
      <c r="BG275">
        <v>253170</v>
      </c>
      <c r="BH275">
        <v>20345</v>
      </c>
      <c r="BI275">
        <v>15100</v>
      </c>
      <c r="BJ275">
        <v>178723</v>
      </c>
      <c r="BK275">
        <v>0</v>
      </c>
      <c r="BL275">
        <v>5280790.99</v>
      </c>
      <c r="BM275">
        <v>314770</v>
      </c>
      <c r="BN275">
        <v>194530</v>
      </c>
      <c r="BO275">
        <v>598895</v>
      </c>
      <c r="BP275">
        <v>375550.34</v>
      </c>
      <c r="BQ275">
        <v>894630</v>
      </c>
      <c r="BR275">
        <v>165427</v>
      </c>
      <c r="BS275">
        <v>235460</v>
      </c>
    </row>
    <row r="276" spans="1:71" ht="23.25">
      <c r="A276" s="198">
        <v>2</v>
      </c>
      <c r="B276" s="199" t="s">
        <v>909</v>
      </c>
      <c r="C276" s="199" t="s">
        <v>910</v>
      </c>
      <c r="D276" s="199" t="s">
        <v>2148</v>
      </c>
      <c r="E276" s="199" t="s">
        <v>2173</v>
      </c>
      <c r="F276" s="199" t="s">
        <v>2173</v>
      </c>
      <c r="G276" s="199" t="s">
        <v>2180</v>
      </c>
      <c r="H276" s="199" t="s">
        <v>2183</v>
      </c>
      <c r="I276" s="199" t="s">
        <v>2173</v>
      </c>
      <c r="J276" s="199" t="s">
        <v>1073</v>
      </c>
      <c r="K276" s="199" t="s">
        <v>1293</v>
      </c>
      <c r="L276" s="199" t="s">
        <v>945</v>
      </c>
      <c r="M276" s="200" t="s">
        <v>1262</v>
      </c>
      <c r="N276" s="304">
        <v>7.5</v>
      </c>
      <c r="O276" s="201">
        <v>2101020199.1400001</v>
      </c>
      <c r="P276" s="202" t="s">
        <v>2184</v>
      </c>
      <c r="Q276" s="108">
        <f t="shared" si="4"/>
        <v>49000</v>
      </c>
      <c r="AD276">
        <v>49000</v>
      </c>
      <c r="AI276">
        <v>212280</v>
      </c>
      <c r="BN276">
        <v>0</v>
      </c>
      <c r="BO276">
        <v>0</v>
      </c>
    </row>
    <row r="277" spans="1:71" ht="23.25">
      <c r="A277" s="198">
        <v>2</v>
      </c>
      <c r="B277" s="199" t="s">
        <v>909</v>
      </c>
      <c r="C277" s="199" t="s">
        <v>910</v>
      </c>
      <c r="D277" s="199" t="s">
        <v>2148</v>
      </c>
      <c r="E277" s="199" t="s">
        <v>2173</v>
      </c>
      <c r="F277" s="199" t="s">
        <v>2173</v>
      </c>
      <c r="G277" s="199"/>
      <c r="H277" s="199" t="s">
        <v>2150</v>
      </c>
      <c r="I277" s="199" t="s">
        <v>2173</v>
      </c>
      <c r="J277" s="199" t="s">
        <v>1073</v>
      </c>
      <c r="K277" s="199"/>
      <c r="L277" s="199" t="s">
        <v>945</v>
      </c>
      <c r="M277" s="200" t="s">
        <v>1262</v>
      </c>
      <c r="N277" s="304">
        <v>7.6</v>
      </c>
      <c r="O277" s="201">
        <v>2101020199.141</v>
      </c>
      <c r="P277" s="202" t="s">
        <v>2185</v>
      </c>
      <c r="Q277" s="108">
        <f t="shared" si="4"/>
        <v>0</v>
      </c>
      <c r="AH277">
        <v>1383111.5</v>
      </c>
      <c r="AN277">
        <v>4960</v>
      </c>
      <c r="BO277">
        <v>169800</v>
      </c>
    </row>
    <row r="278" spans="1:71" ht="23.25">
      <c r="A278" s="198">
        <v>2</v>
      </c>
      <c r="B278" s="199" t="s">
        <v>909</v>
      </c>
      <c r="C278" s="199" t="s">
        <v>910</v>
      </c>
      <c r="D278" s="199" t="s">
        <v>2148</v>
      </c>
      <c r="E278" s="199" t="s">
        <v>2173</v>
      </c>
      <c r="F278" s="199" t="s">
        <v>2173</v>
      </c>
      <c r="G278" s="199"/>
      <c r="H278" s="199" t="s">
        <v>2150</v>
      </c>
      <c r="I278" s="199" t="s">
        <v>2173</v>
      </c>
      <c r="J278" s="199" t="s">
        <v>1073</v>
      </c>
      <c r="K278" s="199"/>
      <c r="L278" s="199" t="s">
        <v>945</v>
      </c>
      <c r="M278" s="200" t="s">
        <v>1262</v>
      </c>
      <c r="N278" s="304">
        <v>7.7</v>
      </c>
      <c r="O278" s="201">
        <v>2101020199.142</v>
      </c>
      <c r="P278" s="202" t="s">
        <v>2186</v>
      </c>
      <c r="Q278" s="108">
        <f t="shared" si="4"/>
        <v>0</v>
      </c>
    </row>
    <row r="279" spans="1:71" ht="23.25">
      <c r="A279" s="198">
        <v>2</v>
      </c>
      <c r="B279" s="199" t="s">
        <v>909</v>
      </c>
      <c r="C279" s="199" t="s">
        <v>910</v>
      </c>
      <c r="D279" s="199" t="s">
        <v>2148</v>
      </c>
      <c r="E279" s="199" t="s">
        <v>2173</v>
      </c>
      <c r="F279" s="199" t="s">
        <v>2152</v>
      </c>
      <c r="G279" s="212" t="s">
        <v>370</v>
      </c>
      <c r="H279" s="199" t="s">
        <v>2155</v>
      </c>
      <c r="I279" s="199" t="s">
        <v>2173</v>
      </c>
      <c r="J279" s="199" t="s">
        <v>1073</v>
      </c>
      <c r="K279" s="199" t="s">
        <v>1297</v>
      </c>
      <c r="L279" s="199" t="s">
        <v>945</v>
      </c>
      <c r="M279" s="200" t="s">
        <v>1262</v>
      </c>
      <c r="N279" s="304">
        <v>7.8</v>
      </c>
      <c r="O279" s="201">
        <v>2101020199.1429999</v>
      </c>
      <c r="P279" s="202" t="s">
        <v>2187</v>
      </c>
      <c r="Q279" s="108">
        <f t="shared" si="4"/>
        <v>327974.58</v>
      </c>
      <c r="R279">
        <v>2574455.96</v>
      </c>
      <c r="S279">
        <v>2496</v>
      </c>
      <c r="U279">
        <v>0</v>
      </c>
      <c r="W279">
        <v>1944257.11</v>
      </c>
      <c r="X279">
        <v>452755.6</v>
      </c>
      <c r="Y279">
        <v>596940.48</v>
      </c>
      <c r="Z279">
        <v>59250</v>
      </c>
      <c r="AB279">
        <v>56000</v>
      </c>
      <c r="AC279">
        <v>78741</v>
      </c>
      <c r="AD279">
        <v>327974.58</v>
      </c>
      <c r="AE279">
        <v>133700</v>
      </c>
      <c r="AH279">
        <v>452490.82</v>
      </c>
      <c r="AI279">
        <v>0</v>
      </c>
      <c r="AL279">
        <v>96575</v>
      </c>
      <c r="AO279">
        <v>268160</v>
      </c>
      <c r="AR279">
        <v>425116.94</v>
      </c>
      <c r="AV279">
        <v>118920</v>
      </c>
      <c r="AW279">
        <v>184000</v>
      </c>
      <c r="AX279">
        <v>68900</v>
      </c>
      <c r="AZ279">
        <v>4294561.88</v>
      </c>
      <c r="BA279">
        <v>33620</v>
      </c>
      <c r="BB279">
        <v>44785</v>
      </c>
      <c r="BC279">
        <v>228199.62</v>
      </c>
      <c r="BG279">
        <v>73280</v>
      </c>
      <c r="BH279">
        <v>65475</v>
      </c>
      <c r="BI279">
        <v>25550</v>
      </c>
      <c r="BJ279">
        <v>22750</v>
      </c>
      <c r="BK279">
        <v>8750</v>
      </c>
      <c r="BL279">
        <v>313120.37</v>
      </c>
      <c r="BM279">
        <v>649243.75</v>
      </c>
      <c r="BN279">
        <v>6395</v>
      </c>
      <c r="BO279">
        <v>2606308.8199999998</v>
      </c>
      <c r="BP279">
        <v>441769.7</v>
      </c>
      <c r="BQ279">
        <v>1789818.2</v>
      </c>
      <c r="BR279">
        <v>1396300.8</v>
      </c>
      <c r="BS279">
        <v>643093.46</v>
      </c>
    </row>
    <row r="280" spans="1:71" ht="23.25">
      <c r="A280" s="198">
        <v>2</v>
      </c>
      <c r="B280" s="199" t="s">
        <v>909</v>
      </c>
      <c r="C280" s="199" t="s">
        <v>910</v>
      </c>
      <c r="D280" s="199" t="s">
        <v>2148</v>
      </c>
      <c r="E280" s="199" t="s">
        <v>2173</v>
      </c>
      <c r="F280" s="199" t="s">
        <v>2152</v>
      </c>
      <c r="G280" s="212" t="s">
        <v>371</v>
      </c>
      <c r="H280" s="199" t="s">
        <v>2155</v>
      </c>
      <c r="I280" s="199" t="s">
        <v>2173</v>
      </c>
      <c r="J280" s="199" t="s">
        <v>1073</v>
      </c>
      <c r="K280" s="199" t="s">
        <v>1299</v>
      </c>
      <c r="L280" s="199" t="s">
        <v>945</v>
      </c>
      <c r="M280" s="200" t="s">
        <v>1262</v>
      </c>
      <c r="N280" s="304">
        <v>7.9</v>
      </c>
      <c r="O280" s="201">
        <v>2101020199.1440001</v>
      </c>
      <c r="P280" s="202" t="s">
        <v>2188</v>
      </c>
      <c r="Q280" s="108">
        <f t="shared" si="4"/>
        <v>881899.83</v>
      </c>
      <c r="R280">
        <v>2387092.54</v>
      </c>
      <c r="S280">
        <v>136338.04</v>
      </c>
      <c r="T280">
        <v>127663.5</v>
      </c>
      <c r="U280">
        <v>112765</v>
      </c>
      <c r="V280">
        <v>217286</v>
      </c>
      <c r="W280">
        <v>769057.84</v>
      </c>
      <c r="X280">
        <v>361547.02</v>
      </c>
      <c r="Y280">
        <v>89763.97</v>
      </c>
      <c r="Z280">
        <v>144975.70000000001</v>
      </c>
      <c r="AA280">
        <v>78323.11</v>
      </c>
      <c r="AB280">
        <v>53984</v>
      </c>
      <c r="AC280">
        <v>80475.44</v>
      </c>
      <c r="AD280">
        <v>881899.83</v>
      </c>
      <c r="AE280">
        <v>148953</v>
      </c>
      <c r="AF280">
        <v>243294.63</v>
      </c>
      <c r="AG280">
        <v>127649.08</v>
      </c>
      <c r="AH280">
        <v>598183.44999999995</v>
      </c>
      <c r="AI280">
        <v>144365.35</v>
      </c>
      <c r="AJ280">
        <v>101526.21</v>
      </c>
      <c r="AK280">
        <v>24157.99</v>
      </c>
      <c r="AL280">
        <v>509253.94</v>
      </c>
      <c r="AM280">
        <v>424855.31</v>
      </c>
      <c r="AN280">
        <v>88007.83</v>
      </c>
      <c r="AO280">
        <v>341824.37</v>
      </c>
      <c r="AP280">
        <v>117715.86</v>
      </c>
      <c r="AQ280">
        <v>71771.42</v>
      </c>
      <c r="AR280">
        <v>856721.6</v>
      </c>
      <c r="AS280">
        <v>541073.01</v>
      </c>
      <c r="AT280">
        <v>114551.65</v>
      </c>
      <c r="AU280">
        <v>187568</v>
      </c>
      <c r="AV280">
        <v>629643.4</v>
      </c>
      <c r="AW280">
        <v>205807.28</v>
      </c>
      <c r="AX280">
        <v>325726.64</v>
      </c>
      <c r="AY280">
        <v>16582.82</v>
      </c>
      <c r="AZ280">
        <v>1297072.52</v>
      </c>
      <c r="BA280">
        <v>244974.4</v>
      </c>
      <c r="BB280">
        <v>183981.17</v>
      </c>
      <c r="BC280">
        <v>742234.72</v>
      </c>
      <c r="BD280">
        <v>471172.52</v>
      </c>
      <c r="BE280">
        <v>753200.99</v>
      </c>
      <c r="BF280">
        <v>258585.56</v>
      </c>
      <c r="BG280">
        <v>690965.94</v>
      </c>
      <c r="BH280">
        <v>133661.41</v>
      </c>
      <c r="BI280">
        <v>47268.7</v>
      </c>
      <c r="BJ280">
        <v>118787</v>
      </c>
      <c r="BK280">
        <v>15030</v>
      </c>
      <c r="BL280">
        <v>491116.41</v>
      </c>
      <c r="BM280">
        <v>40320</v>
      </c>
      <c r="BN280">
        <v>195529.74</v>
      </c>
      <c r="BO280">
        <v>253700.35</v>
      </c>
      <c r="BP280">
        <v>248309.91</v>
      </c>
      <c r="BQ280">
        <v>665303.56000000006</v>
      </c>
      <c r="BR280">
        <v>191253.6</v>
      </c>
      <c r="BS280">
        <v>117096.12</v>
      </c>
    </row>
    <row r="281" spans="1:71" ht="23.25">
      <c r="A281" s="198">
        <v>2</v>
      </c>
      <c r="B281" s="199" t="s">
        <v>909</v>
      </c>
      <c r="C281" s="199" t="s">
        <v>910</v>
      </c>
      <c r="D281" s="199" t="s">
        <v>2148</v>
      </c>
      <c r="E281" s="199" t="s">
        <v>2173</v>
      </c>
      <c r="F281" s="199" t="s">
        <v>2152</v>
      </c>
      <c r="G281" s="212" t="s">
        <v>372</v>
      </c>
      <c r="H281" s="199" t="s">
        <v>2158</v>
      </c>
      <c r="I281" s="199" t="s">
        <v>2173</v>
      </c>
      <c r="J281" s="199" t="s">
        <v>1073</v>
      </c>
      <c r="K281" s="199" t="s">
        <v>1286</v>
      </c>
      <c r="L281" s="199" t="s">
        <v>945</v>
      </c>
      <c r="M281" s="200" t="s">
        <v>1262</v>
      </c>
      <c r="N281" s="304" t="s">
        <v>931</v>
      </c>
      <c r="O281" s="201">
        <v>2101020199.145</v>
      </c>
      <c r="P281" s="202" t="s">
        <v>2189</v>
      </c>
      <c r="Q281" s="108">
        <f t="shared" si="4"/>
        <v>51149</v>
      </c>
      <c r="R281">
        <v>280000</v>
      </c>
      <c r="S281">
        <v>83475</v>
      </c>
      <c r="T281">
        <v>43500</v>
      </c>
      <c r="Z281">
        <v>19080</v>
      </c>
      <c r="AC281">
        <v>17160</v>
      </c>
      <c r="AD281">
        <v>51149</v>
      </c>
      <c r="AM281">
        <v>82124</v>
      </c>
      <c r="AO281">
        <v>51260.75</v>
      </c>
      <c r="AU281">
        <v>43124</v>
      </c>
      <c r="AX281">
        <v>37824</v>
      </c>
      <c r="AY281">
        <v>136969</v>
      </c>
      <c r="BB281">
        <v>35200</v>
      </c>
      <c r="BJ281">
        <v>2400</v>
      </c>
      <c r="BL281">
        <v>30888</v>
      </c>
      <c r="BP281">
        <v>25345</v>
      </c>
    </row>
    <row r="282" spans="1:71" ht="23.25">
      <c r="A282" s="198">
        <v>2</v>
      </c>
      <c r="B282" s="199" t="s">
        <v>909</v>
      </c>
      <c r="C282" s="199" t="s">
        <v>910</v>
      </c>
      <c r="D282" s="199" t="s">
        <v>2148</v>
      </c>
      <c r="E282" s="199" t="s">
        <v>2173</v>
      </c>
      <c r="F282" s="199" t="s">
        <v>2173</v>
      </c>
      <c r="G282" s="199"/>
      <c r="H282" s="199" t="s">
        <v>2190</v>
      </c>
      <c r="I282" s="199" t="s">
        <v>2173</v>
      </c>
      <c r="J282" s="199" t="s">
        <v>1073</v>
      </c>
      <c r="K282" s="199"/>
      <c r="L282" s="199" t="s">
        <v>945</v>
      </c>
      <c r="M282" s="200" t="s">
        <v>1262</v>
      </c>
      <c r="N282" s="304" t="s">
        <v>932</v>
      </c>
      <c r="O282" s="201">
        <v>2101020199.1459999</v>
      </c>
      <c r="P282" s="202" t="s">
        <v>2191</v>
      </c>
      <c r="Q282" s="108">
        <f t="shared" si="4"/>
        <v>0</v>
      </c>
      <c r="R282">
        <v>9392920</v>
      </c>
      <c r="W282">
        <v>249854.5</v>
      </c>
      <c r="AH282">
        <v>0</v>
      </c>
      <c r="AL282">
        <v>0</v>
      </c>
      <c r="AO282">
        <v>140000</v>
      </c>
      <c r="BB282">
        <v>342963.25</v>
      </c>
      <c r="BC282">
        <v>6057220</v>
      </c>
      <c r="BG282">
        <v>181455</v>
      </c>
      <c r="BP282">
        <v>84660</v>
      </c>
    </row>
    <row r="283" spans="1:71" ht="23.25">
      <c r="A283" s="198">
        <v>2</v>
      </c>
      <c r="B283" s="199" t="s">
        <v>909</v>
      </c>
      <c r="C283" s="199" t="s">
        <v>910</v>
      </c>
      <c r="D283" s="199" t="s">
        <v>2148</v>
      </c>
      <c r="E283" s="199" t="s">
        <v>2173</v>
      </c>
      <c r="F283" s="199" t="s">
        <v>2173</v>
      </c>
      <c r="G283" s="199"/>
      <c r="H283" s="199" t="s">
        <v>2190</v>
      </c>
      <c r="I283" s="199" t="s">
        <v>2173</v>
      </c>
      <c r="J283" s="199" t="s">
        <v>1073</v>
      </c>
      <c r="K283" s="199"/>
      <c r="L283" s="199" t="s">
        <v>945</v>
      </c>
      <c r="M283" s="200" t="s">
        <v>1262</v>
      </c>
      <c r="N283" s="304" t="s">
        <v>933</v>
      </c>
      <c r="O283" s="201">
        <v>2101020199.1470001</v>
      </c>
      <c r="P283" s="202" t="s">
        <v>2192</v>
      </c>
      <c r="Q283" s="108">
        <f t="shared" si="4"/>
        <v>1432130</v>
      </c>
      <c r="R283">
        <v>2219697.15</v>
      </c>
      <c r="S283">
        <v>55505</v>
      </c>
      <c r="T283">
        <v>182167.1</v>
      </c>
      <c r="U283">
        <v>400777</v>
      </c>
      <c r="V283">
        <v>1026781.8</v>
      </c>
      <c r="W283">
        <v>784615</v>
      </c>
      <c r="X283">
        <v>441410</v>
      </c>
      <c r="Y283">
        <v>150475</v>
      </c>
      <c r="Z283">
        <v>222145.2</v>
      </c>
      <c r="AA283">
        <v>461242.4</v>
      </c>
      <c r="AB283">
        <v>108090</v>
      </c>
      <c r="AC283">
        <v>97665</v>
      </c>
      <c r="AD283">
        <v>1432130</v>
      </c>
      <c r="AE283">
        <v>100606</v>
      </c>
      <c r="AF283">
        <v>500845.2</v>
      </c>
      <c r="AG283">
        <v>525433</v>
      </c>
      <c r="AH283">
        <v>406518.1</v>
      </c>
      <c r="AI283">
        <v>375072.5</v>
      </c>
      <c r="AJ283">
        <v>393698.8</v>
      </c>
      <c r="AK283">
        <v>29250</v>
      </c>
      <c r="AL283">
        <v>3664229</v>
      </c>
      <c r="AM283">
        <v>65471</v>
      </c>
      <c r="AN283">
        <v>533110.48</v>
      </c>
      <c r="AO283">
        <v>322570.53000000003</v>
      </c>
      <c r="AP283">
        <v>6300</v>
      </c>
      <c r="AQ283">
        <v>311441.99</v>
      </c>
      <c r="AR283">
        <v>1519299</v>
      </c>
      <c r="AS283">
        <v>2474916.7400000002</v>
      </c>
      <c r="AT283">
        <v>755239.7</v>
      </c>
      <c r="AU283">
        <v>421811.45</v>
      </c>
      <c r="AV283">
        <v>4155039</v>
      </c>
      <c r="AW283">
        <v>890297</v>
      </c>
      <c r="AX283">
        <v>258073</v>
      </c>
      <c r="AY283">
        <v>502388</v>
      </c>
      <c r="AZ283">
        <v>2409768</v>
      </c>
      <c r="BA283">
        <v>306970.40000000002</v>
      </c>
      <c r="BB283">
        <v>178407.5</v>
      </c>
      <c r="BC283">
        <v>1313170.25</v>
      </c>
      <c r="BD283">
        <v>596184.35</v>
      </c>
      <c r="BE283">
        <v>788386</v>
      </c>
      <c r="BF283">
        <v>1529374</v>
      </c>
      <c r="BG283">
        <v>1110723.75</v>
      </c>
      <c r="BH283">
        <v>306900.26</v>
      </c>
      <c r="BI283">
        <v>108141.4</v>
      </c>
      <c r="BJ283">
        <v>91119.2</v>
      </c>
      <c r="BK283">
        <v>370950.2</v>
      </c>
      <c r="BL283">
        <v>497905</v>
      </c>
      <c r="BM283">
        <v>266043.53999999998</v>
      </c>
      <c r="BN283">
        <v>50190</v>
      </c>
      <c r="BO283">
        <v>305817</v>
      </c>
      <c r="BP283">
        <v>174866</v>
      </c>
      <c r="BQ283">
        <v>270989</v>
      </c>
      <c r="BR283">
        <v>240199</v>
      </c>
      <c r="BS283">
        <v>323935</v>
      </c>
    </row>
    <row r="284" spans="1:71" ht="23.25">
      <c r="A284" s="198">
        <v>2</v>
      </c>
      <c r="B284" s="199" t="s">
        <v>909</v>
      </c>
      <c r="C284" s="199" t="s">
        <v>910</v>
      </c>
      <c r="D284" s="199" t="s">
        <v>2148</v>
      </c>
      <c r="E284" s="199" t="s">
        <v>2173</v>
      </c>
      <c r="F284" s="199" t="s">
        <v>2173</v>
      </c>
      <c r="G284" s="199"/>
      <c r="H284" s="199" t="s">
        <v>2190</v>
      </c>
      <c r="I284" s="199" t="s">
        <v>2173</v>
      </c>
      <c r="J284" s="199" t="s">
        <v>1073</v>
      </c>
      <c r="K284" s="199"/>
      <c r="L284" s="199" t="s">
        <v>945</v>
      </c>
      <c r="M284" s="200" t="s">
        <v>1262</v>
      </c>
      <c r="N284" s="304" t="s">
        <v>934</v>
      </c>
      <c r="O284" s="201">
        <v>2101020199.148</v>
      </c>
      <c r="P284" s="202" t="s">
        <v>2193</v>
      </c>
      <c r="Q284" s="108">
        <f t="shared" si="4"/>
        <v>0</v>
      </c>
      <c r="R284">
        <v>1453805.1</v>
      </c>
      <c r="S284">
        <v>12140</v>
      </c>
      <c r="T284">
        <v>123100</v>
      </c>
      <c r="U284">
        <v>65110</v>
      </c>
      <c r="V284">
        <v>127757</v>
      </c>
      <c r="W284">
        <v>262085</v>
      </c>
      <c r="X284">
        <v>368825</v>
      </c>
      <c r="Y284">
        <v>2400</v>
      </c>
      <c r="Z284">
        <v>58630</v>
      </c>
      <c r="AA284">
        <v>15900</v>
      </c>
      <c r="AB284">
        <v>0</v>
      </c>
      <c r="AC284">
        <v>24300</v>
      </c>
      <c r="AE284">
        <v>307483</v>
      </c>
      <c r="AF284">
        <v>363410</v>
      </c>
      <c r="AH284">
        <v>2599576.2599999998</v>
      </c>
      <c r="AI284">
        <v>351640</v>
      </c>
      <c r="AJ284">
        <v>11600</v>
      </c>
      <c r="AK284">
        <v>19000</v>
      </c>
      <c r="AL284">
        <v>2440150</v>
      </c>
      <c r="AQ284">
        <v>106889</v>
      </c>
      <c r="AS284">
        <v>0</v>
      </c>
      <c r="AV284">
        <v>1105834.3999999999</v>
      </c>
      <c r="AZ284">
        <v>1372153</v>
      </c>
      <c r="BA284">
        <v>320732</v>
      </c>
      <c r="BB284">
        <v>507566</v>
      </c>
      <c r="BC284">
        <v>1617527</v>
      </c>
      <c r="BD284">
        <v>1151089</v>
      </c>
      <c r="BE284">
        <v>147780</v>
      </c>
      <c r="BF284">
        <v>1138964</v>
      </c>
      <c r="BG284">
        <v>1758502</v>
      </c>
      <c r="BH284">
        <v>217092</v>
      </c>
      <c r="BI284">
        <v>590053</v>
      </c>
      <c r="BJ284">
        <v>80980</v>
      </c>
      <c r="BK284">
        <v>560813.25</v>
      </c>
      <c r="BL284">
        <v>921550</v>
      </c>
      <c r="BQ284">
        <v>83000</v>
      </c>
      <c r="BR284">
        <v>264500</v>
      </c>
    </row>
    <row r="285" spans="1:71" ht="23.25">
      <c r="A285" s="198">
        <v>2</v>
      </c>
      <c r="B285" s="199" t="s">
        <v>909</v>
      </c>
      <c r="C285" s="199" t="s">
        <v>910</v>
      </c>
      <c r="D285" s="199" t="s">
        <v>2148</v>
      </c>
      <c r="E285" s="199" t="s">
        <v>2173</v>
      </c>
      <c r="F285" s="199" t="s">
        <v>2173</v>
      </c>
      <c r="G285" s="199"/>
      <c r="H285" s="199" t="s">
        <v>2190</v>
      </c>
      <c r="I285" s="199" t="s">
        <v>2173</v>
      </c>
      <c r="J285" s="199" t="s">
        <v>1073</v>
      </c>
      <c r="K285" s="199"/>
      <c r="L285" s="199" t="s">
        <v>945</v>
      </c>
      <c r="M285" s="205" t="s">
        <v>1305</v>
      </c>
      <c r="N285" s="305" t="s">
        <v>936</v>
      </c>
      <c r="O285" s="201">
        <v>2101020199.1489999</v>
      </c>
      <c r="P285" s="202" t="s">
        <v>376</v>
      </c>
      <c r="Q285" s="108">
        <f t="shared" si="4"/>
        <v>0</v>
      </c>
      <c r="BL285">
        <v>20500</v>
      </c>
    </row>
    <row r="286" spans="1:71" ht="23.25">
      <c r="A286" s="198">
        <v>2</v>
      </c>
      <c r="B286" s="199" t="s">
        <v>909</v>
      </c>
      <c r="C286" s="199" t="s">
        <v>910</v>
      </c>
      <c r="D286" s="199" t="s">
        <v>2148</v>
      </c>
      <c r="E286" s="199" t="s">
        <v>2173</v>
      </c>
      <c r="F286" s="199" t="s">
        <v>2173</v>
      </c>
      <c r="G286" s="199"/>
      <c r="H286" s="199" t="s">
        <v>2190</v>
      </c>
      <c r="I286" s="199" t="s">
        <v>2173</v>
      </c>
      <c r="J286" s="199" t="s">
        <v>1073</v>
      </c>
      <c r="K286" s="199"/>
      <c r="L286" s="199" t="s">
        <v>945</v>
      </c>
      <c r="M286" s="205" t="s">
        <v>1305</v>
      </c>
      <c r="N286" s="305" t="s">
        <v>936</v>
      </c>
      <c r="O286" s="201">
        <v>2101020199.1500001</v>
      </c>
      <c r="P286" s="202" t="s">
        <v>377</v>
      </c>
      <c r="Q286" s="108">
        <f t="shared" si="4"/>
        <v>0</v>
      </c>
      <c r="BR286">
        <v>392878.63</v>
      </c>
    </row>
    <row r="287" spans="1:71" ht="23.25">
      <c r="A287" s="198">
        <v>2</v>
      </c>
      <c r="B287" s="199" t="s">
        <v>909</v>
      </c>
      <c r="C287" s="199" t="s">
        <v>59</v>
      </c>
      <c r="D287" s="199" t="s">
        <v>2148</v>
      </c>
      <c r="E287" s="199" t="s">
        <v>2173</v>
      </c>
      <c r="F287" s="199" t="s">
        <v>2173</v>
      </c>
      <c r="G287" s="199" t="s">
        <v>2194</v>
      </c>
      <c r="H287" s="199" t="s">
        <v>2195</v>
      </c>
      <c r="I287" s="199" t="s">
        <v>2173</v>
      </c>
      <c r="J287" s="199" t="s">
        <v>1073</v>
      </c>
      <c r="K287" s="199"/>
      <c r="L287" s="199"/>
      <c r="M287" s="205" t="s">
        <v>1308</v>
      </c>
      <c r="N287" s="305" t="s">
        <v>935</v>
      </c>
      <c r="O287" s="201">
        <v>2101020199.201</v>
      </c>
      <c r="P287" s="202" t="s">
        <v>2196</v>
      </c>
      <c r="Q287" s="108">
        <f t="shared" si="4"/>
        <v>0</v>
      </c>
      <c r="R287">
        <v>6561732.4000000004</v>
      </c>
      <c r="S287">
        <v>235000</v>
      </c>
      <c r="T287">
        <v>0</v>
      </c>
      <c r="V287">
        <v>0</v>
      </c>
      <c r="X287">
        <v>3081.07</v>
      </c>
      <c r="AA287">
        <v>120000</v>
      </c>
      <c r="AB287">
        <v>39800</v>
      </c>
      <c r="AC287">
        <v>0</v>
      </c>
      <c r="AH287">
        <v>0</v>
      </c>
      <c r="AI287">
        <v>649530</v>
      </c>
      <c r="AL287">
        <v>0</v>
      </c>
      <c r="AN287">
        <v>254300</v>
      </c>
      <c r="AO287">
        <v>-0.01</v>
      </c>
      <c r="AR287">
        <v>61500</v>
      </c>
      <c r="AT287">
        <v>744000</v>
      </c>
      <c r="AV287">
        <v>0</v>
      </c>
      <c r="AX287">
        <v>562000</v>
      </c>
      <c r="AZ287">
        <v>699620</v>
      </c>
      <c r="BB287">
        <v>16000</v>
      </c>
      <c r="BC287">
        <v>372000</v>
      </c>
      <c r="BD287">
        <v>0</v>
      </c>
      <c r="BF287">
        <v>0</v>
      </c>
      <c r="BG287">
        <v>977549.48</v>
      </c>
      <c r="BI287">
        <v>381000</v>
      </c>
      <c r="BK287">
        <v>0</v>
      </c>
      <c r="BM287">
        <v>0</v>
      </c>
      <c r="BO287">
        <v>0</v>
      </c>
      <c r="BP287">
        <v>0</v>
      </c>
      <c r="BR287">
        <v>0</v>
      </c>
    </row>
    <row r="288" spans="1:71" ht="23.25">
      <c r="A288" s="198">
        <v>2</v>
      </c>
      <c r="B288" s="199" t="s">
        <v>909</v>
      </c>
      <c r="C288" s="199" t="s">
        <v>910</v>
      </c>
      <c r="D288" s="199" t="s">
        <v>2148</v>
      </c>
      <c r="E288" s="199" t="s">
        <v>2173</v>
      </c>
      <c r="F288" s="199" t="s">
        <v>2173</v>
      </c>
      <c r="G288" s="213" t="s">
        <v>2197</v>
      </c>
      <c r="H288" s="199" t="s">
        <v>2198</v>
      </c>
      <c r="I288" s="199" t="s">
        <v>2173</v>
      </c>
      <c r="J288" s="199" t="s">
        <v>1073</v>
      </c>
      <c r="K288" s="199"/>
      <c r="L288" s="199" t="s">
        <v>945</v>
      </c>
      <c r="M288" s="200" t="s">
        <v>1305</v>
      </c>
      <c r="N288" s="304">
        <v>8</v>
      </c>
      <c r="O288" s="201">
        <v>2101020199.2019999</v>
      </c>
      <c r="P288" s="202" t="s">
        <v>380</v>
      </c>
      <c r="Q288" s="108">
        <f t="shared" si="4"/>
        <v>13675.75</v>
      </c>
      <c r="R288">
        <v>311784.59999999998</v>
      </c>
      <c r="S288">
        <v>3756</v>
      </c>
      <c r="T288">
        <v>1461340.46</v>
      </c>
      <c r="U288">
        <v>1692934.81</v>
      </c>
      <c r="V288">
        <v>2326432.52</v>
      </c>
      <c r="W288">
        <v>1676300.06</v>
      </c>
      <c r="X288">
        <v>3543523.8</v>
      </c>
      <c r="Y288">
        <v>1704008.8</v>
      </c>
      <c r="Z288">
        <v>575275.6</v>
      </c>
      <c r="AA288">
        <v>1973626.78</v>
      </c>
      <c r="AB288">
        <v>100430.64</v>
      </c>
      <c r="AC288">
        <v>2530</v>
      </c>
      <c r="AD288">
        <v>13675.75</v>
      </c>
      <c r="AE288">
        <v>4230152.93</v>
      </c>
      <c r="AF288">
        <v>3568107.3</v>
      </c>
      <c r="AG288">
        <v>5630629</v>
      </c>
      <c r="AH288">
        <v>7272371.8399999999</v>
      </c>
      <c r="AI288">
        <v>7235848.7400000002</v>
      </c>
      <c r="AJ288">
        <v>1707309</v>
      </c>
      <c r="AK288">
        <v>6048452</v>
      </c>
      <c r="AL288">
        <v>0</v>
      </c>
      <c r="AM288">
        <v>223231.24</v>
      </c>
      <c r="AN288">
        <v>68310</v>
      </c>
      <c r="AO288">
        <v>5505248.7599999998</v>
      </c>
      <c r="AP288">
        <v>359953.75</v>
      </c>
      <c r="AQ288">
        <v>310930.75</v>
      </c>
      <c r="AR288">
        <v>709018.09</v>
      </c>
      <c r="AS288">
        <v>4751943.45</v>
      </c>
      <c r="AT288">
        <v>5552538.8099999996</v>
      </c>
      <c r="AU288">
        <v>4765944.63</v>
      </c>
      <c r="AV288">
        <v>7944593.25</v>
      </c>
      <c r="AW288">
        <v>898799.75</v>
      </c>
      <c r="AX288">
        <v>901105</v>
      </c>
      <c r="AY288">
        <v>180839.07</v>
      </c>
      <c r="AZ288">
        <v>9418.5</v>
      </c>
      <c r="BA288">
        <v>1649788.5</v>
      </c>
      <c r="BB288">
        <v>2498139.75</v>
      </c>
      <c r="BC288">
        <v>7396727.7599999998</v>
      </c>
      <c r="BD288">
        <v>480907.61</v>
      </c>
      <c r="BE288">
        <v>4417450.34</v>
      </c>
      <c r="BF288">
        <v>3396860.9</v>
      </c>
      <c r="BG288">
        <v>3828739.36</v>
      </c>
      <c r="BH288">
        <v>39134.75</v>
      </c>
      <c r="BI288">
        <v>521461.18</v>
      </c>
      <c r="BJ288">
        <v>693315.5</v>
      </c>
      <c r="BK288">
        <v>3647145</v>
      </c>
      <c r="BM288">
        <v>900</v>
      </c>
      <c r="BN288">
        <v>9280</v>
      </c>
      <c r="BO288">
        <v>0</v>
      </c>
      <c r="BP288">
        <v>21118.75</v>
      </c>
      <c r="BQ288">
        <v>107735</v>
      </c>
      <c r="BR288">
        <v>4098</v>
      </c>
      <c r="BS288">
        <v>8920</v>
      </c>
    </row>
    <row r="289" spans="1:70" ht="23.25">
      <c r="A289" s="198">
        <v>2</v>
      </c>
      <c r="B289" s="199" t="s">
        <v>909</v>
      </c>
      <c r="C289" s="199" t="s">
        <v>910</v>
      </c>
      <c r="D289" s="199" t="s">
        <v>2148</v>
      </c>
      <c r="E289" s="199" t="s">
        <v>2173</v>
      </c>
      <c r="F289" s="199" t="s">
        <v>2173</v>
      </c>
      <c r="G289" s="213" t="s">
        <v>2197</v>
      </c>
      <c r="H289" s="199" t="s">
        <v>2199</v>
      </c>
      <c r="I289" s="199" t="s">
        <v>2173</v>
      </c>
      <c r="J289" s="199" t="s">
        <v>1073</v>
      </c>
      <c r="K289" s="199"/>
      <c r="L289" s="199" t="s">
        <v>945</v>
      </c>
      <c r="M289" s="200" t="s">
        <v>1305</v>
      </c>
      <c r="N289" s="304">
        <v>8</v>
      </c>
      <c r="O289" s="201">
        <v>2101020199.2030001</v>
      </c>
      <c r="P289" s="202" t="s">
        <v>381</v>
      </c>
      <c r="Q289" s="108">
        <f t="shared" si="4"/>
        <v>0</v>
      </c>
      <c r="R289">
        <v>905</v>
      </c>
      <c r="S289">
        <v>9825</v>
      </c>
      <c r="U289">
        <v>790</v>
      </c>
      <c r="V289">
        <v>0</v>
      </c>
      <c r="W289">
        <v>350</v>
      </c>
      <c r="Y289">
        <v>33657.5</v>
      </c>
      <c r="AA289">
        <v>75022.25</v>
      </c>
      <c r="AI289">
        <v>327439.5</v>
      </c>
      <c r="AK289">
        <v>512389.05</v>
      </c>
      <c r="AU289">
        <v>39052.75</v>
      </c>
      <c r="BE289">
        <v>250920</v>
      </c>
      <c r="BK289">
        <v>126914.75</v>
      </c>
    </row>
    <row r="290" spans="1:70" ht="23.25">
      <c r="A290" s="198">
        <v>2</v>
      </c>
      <c r="B290" s="199" t="s">
        <v>909</v>
      </c>
      <c r="C290" s="199" t="s">
        <v>910</v>
      </c>
      <c r="D290" s="199" t="s">
        <v>2148</v>
      </c>
      <c r="E290" s="199" t="s">
        <v>2173</v>
      </c>
      <c r="F290" s="199" t="s">
        <v>2173</v>
      </c>
      <c r="G290" s="213" t="s">
        <v>2197</v>
      </c>
      <c r="H290" s="199" t="s">
        <v>2199</v>
      </c>
      <c r="I290" s="199" t="s">
        <v>2173</v>
      </c>
      <c r="J290" s="199" t="s">
        <v>1073</v>
      </c>
      <c r="K290" s="199"/>
      <c r="L290" s="199" t="s">
        <v>945</v>
      </c>
      <c r="M290" s="200" t="s">
        <v>1305</v>
      </c>
      <c r="N290" s="304">
        <v>8</v>
      </c>
      <c r="O290" s="201">
        <v>2101020199.204</v>
      </c>
      <c r="P290" s="202" t="s">
        <v>382</v>
      </c>
      <c r="Q290" s="108">
        <f t="shared" si="4"/>
        <v>43000</v>
      </c>
      <c r="R290">
        <v>558228.75</v>
      </c>
      <c r="S290">
        <v>131897.04999999999</v>
      </c>
      <c r="U290">
        <v>1520</v>
      </c>
      <c r="X290">
        <v>417875.7</v>
      </c>
      <c r="Y290">
        <v>80763.75</v>
      </c>
      <c r="Z290">
        <v>0</v>
      </c>
      <c r="AD290">
        <v>43000</v>
      </c>
      <c r="AF290">
        <v>0</v>
      </c>
      <c r="AG290">
        <v>399847</v>
      </c>
      <c r="AL290">
        <v>203694.5</v>
      </c>
      <c r="AM290">
        <v>190279.25</v>
      </c>
      <c r="AN290">
        <v>150365</v>
      </c>
      <c r="AO290">
        <v>286816.75</v>
      </c>
      <c r="AP290">
        <v>218248.54</v>
      </c>
      <c r="AQ290">
        <v>99214.1</v>
      </c>
      <c r="AR290">
        <v>1049083.33</v>
      </c>
      <c r="AS290">
        <v>112495.25</v>
      </c>
      <c r="AT290">
        <v>405622.64</v>
      </c>
      <c r="AU290">
        <v>1729988.39</v>
      </c>
      <c r="AV290">
        <v>1059668.5</v>
      </c>
      <c r="AW290">
        <v>173402.9</v>
      </c>
      <c r="AX290">
        <v>23418.799999999999</v>
      </c>
      <c r="AY290">
        <v>5215.5</v>
      </c>
      <c r="AZ290">
        <v>820893</v>
      </c>
      <c r="BA290">
        <v>57791</v>
      </c>
      <c r="BE290">
        <v>1700</v>
      </c>
      <c r="BH290">
        <v>80882.75</v>
      </c>
      <c r="BJ290">
        <v>0</v>
      </c>
      <c r="BR290">
        <v>248900</v>
      </c>
    </row>
    <row r="291" spans="1:70" ht="23.25">
      <c r="A291" s="198">
        <v>2</v>
      </c>
      <c r="B291" s="199" t="s">
        <v>909</v>
      </c>
      <c r="C291" s="199" t="s">
        <v>910</v>
      </c>
      <c r="D291" s="199" t="s">
        <v>2148</v>
      </c>
      <c r="E291" s="199" t="s">
        <v>2173</v>
      </c>
      <c r="F291" s="199" t="s">
        <v>2173</v>
      </c>
      <c r="G291" s="199"/>
      <c r="H291" s="199"/>
      <c r="I291" s="199" t="s">
        <v>2173</v>
      </c>
      <c r="J291" s="199" t="s">
        <v>1073</v>
      </c>
      <c r="K291" s="199"/>
      <c r="L291" s="199" t="s">
        <v>945</v>
      </c>
      <c r="M291" s="200" t="s">
        <v>1305</v>
      </c>
      <c r="N291" s="304" t="s">
        <v>937</v>
      </c>
      <c r="O291" s="201">
        <v>2101020199.3010001</v>
      </c>
      <c r="P291" s="202" t="s">
        <v>2200</v>
      </c>
      <c r="Q291" s="108">
        <f t="shared" si="4"/>
        <v>0</v>
      </c>
      <c r="R291">
        <v>5598855.7199999997</v>
      </c>
      <c r="AZ291">
        <v>2262728.13</v>
      </c>
    </row>
    <row r="292" spans="1:70" ht="23.25">
      <c r="A292" s="198">
        <v>2</v>
      </c>
      <c r="B292" s="199" t="s">
        <v>909</v>
      </c>
      <c r="C292" s="199" t="s">
        <v>910</v>
      </c>
      <c r="D292" s="199" t="s">
        <v>2148</v>
      </c>
      <c r="E292" s="199" t="s">
        <v>2173</v>
      </c>
      <c r="F292" s="199" t="s">
        <v>2173</v>
      </c>
      <c r="G292" s="199"/>
      <c r="H292" s="199" t="s">
        <v>2201</v>
      </c>
      <c r="I292" s="199" t="s">
        <v>2173</v>
      </c>
      <c r="J292" s="199" t="s">
        <v>1073</v>
      </c>
      <c r="K292" s="199"/>
      <c r="L292" s="199" t="s">
        <v>945</v>
      </c>
      <c r="M292" s="200" t="s">
        <v>1305</v>
      </c>
      <c r="N292" s="304" t="s">
        <v>937</v>
      </c>
      <c r="O292" s="201">
        <v>2101020199.5009999</v>
      </c>
      <c r="P292" s="202" t="s">
        <v>2202</v>
      </c>
      <c r="Q292" s="108">
        <f t="shared" si="4"/>
        <v>0</v>
      </c>
      <c r="R292">
        <v>7190.4</v>
      </c>
      <c r="S292">
        <v>0</v>
      </c>
      <c r="T292">
        <v>14194</v>
      </c>
      <c r="U292">
        <v>0</v>
      </c>
      <c r="V292">
        <v>116379</v>
      </c>
      <c r="W292">
        <v>1029</v>
      </c>
      <c r="X292">
        <v>0</v>
      </c>
      <c r="Y292">
        <v>1170</v>
      </c>
      <c r="Z292">
        <v>28819</v>
      </c>
      <c r="AA292">
        <v>21791</v>
      </c>
      <c r="AB292">
        <v>2180</v>
      </c>
      <c r="AE292">
        <v>869926.24</v>
      </c>
      <c r="AI292">
        <v>125011.76</v>
      </c>
      <c r="AJ292">
        <v>330</v>
      </c>
      <c r="AM292">
        <v>89928.02</v>
      </c>
      <c r="AN292">
        <v>71155.7</v>
      </c>
      <c r="AQ292">
        <v>10171.700000000001</v>
      </c>
      <c r="AS292">
        <v>7655.63</v>
      </c>
      <c r="AT292">
        <v>30770.16</v>
      </c>
      <c r="AU292">
        <v>17254.2</v>
      </c>
      <c r="AV292">
        <v>97519.98</v>
      </c>
      <c r="AX292">
        <v>10366.700000000001</v>
      </c>
      <c r="AZ292">
        <v>150</v>
      </c>
      <c r="BB292">
        <v>92255.98</v>
      </c>
      <c r="BH292">
        <v>5823.72</v>
      </c>
    </row>
    <row r="293" spans="1:70" ht="23.25">
      <c r="A293" s="198">
        <v>2</v>
      </c>
      <c r="B293" s="199" t="s">
        <v>909</v>
      </c>
      <c r="C293" s="199" t="s">
        <v>910</v>
      </c>
      <c r="D293" s="199" t="s">
        <v>2148</v>
      </c>
      <c r="E293" s="199" t="s">
        <v>2173</v>
      </c>
      <c r="F293" s="199" t="s">
        <v>2173</v>
      </c>
      <c r="G293" s="199"/>
      <c r="H293" s="199" t="s">
        <v>2201</v>
      </c>
      <c r="I293" s="199" t="s">
        <v>2173</v>
      </c>
      <c r="J293" s="199" t="s">
        <v>1073</v>
      </c>
      <c r="K293" s="199"/>
      <c r="L293" s="199" t="s">
        <v>945</v>
      </c>
      <c r="M293" s="200" t="s">
        <v>1305</v>
      </c>
      <c r="N293" s="304" t="s">
        <v>937</v>
      </c>
      <c r="O293" s="201">
        <v>2101020199.5020001</v>
      </c>
      <c r="P293" s="202" t="s">
        <v>2203</v>
      </c>
      <c r="Q293" s="108">
        <f t="shared" si="4"/>
        <v>0</v>
      </c>
      <c r="U293">
        <v>21615.58</v>
      </c>
      <c r="AV293">
        <v>29117.09</v>
      </c>
      <c r="AZ293">
        <v>0</v>
      </c>
    </row>
    <row r="294" spans="1:70" ht="23.25">
      <c r="A294" s="198">
        <v>2</v>
      </c>
      <c r="B294" s="199" t="s">
        <v>909</v>
      </c>
      <c r="C294" s="199" t="s">
        <v>910</v>
      </c>
      <c r="D294" s="199" t="s">
        <v>2148</v>
      </c>
      <c r="E294" s="199" t="s">
        <v>2173</v>
      </c>
      <c r="F294" s="199" t="s">
        <v>2173</v>
      </c>
      <c r="G294" s="199"/>
      <c r="H294" s="199" t="s">
        <v>2204</v>
      </c>
      <c r="I294" s="199" t="s">
        <v>2173</v>
      </c>
      <c r="J294" s="199" t="s">
        <v>1073</v>
      </c>
      <c r="K294" s="199"/>
      <c r="L294" s="199" t="s">
        <v>945</v>
      </c>
      <c r="M294" s="200" t="s">
        <v>1305</v>
      </c>
      <c r="N294" s="304" t="s">
        <v>937</v>
      </c>
      <c r="O294" s="201">
        <v>2101020199.701</v>
      </c>
      <c r="P294" s="202" t="s">
        <v>2205</v>
      </c>
      <c r="Q294" s="108">
        <f t="shared" si="4"/>
        <v>0</v>
      </c>
      <c r="U294">
        <v>0</v>
      </c>
      <c r="W294">
        <v>0</v>
      </c>
    </row>
    <row r="295" spans="1:70" ht="23.25">
      <c r="A295" s="198">
        <v>2</v>
      </c>
      <c r="B295" s="199" t="s">
        <v>909</v>
      </c>
      <c r="C295" s="199" t="s">
        <v>910</v>
      </c>
      <c r="D295" s="199" t="s">
        <v>2206</v>
      </c>
      <c r="E295" s="199" t="s">
        <v>2207</v>
      </c>
      <c r="F295" s="199" t="s">
        <v>2207</v>
      </c>
      <c r="G295" s="199"/>
      <c r="H295" s="199" t="s">
        <v>2208</v>
      </c>
      <c r="I295" s="199" t="s">
        <v>2207</v>
      </c>
      <c r="J295" s="199" t="s">
        <v>1073</v>
      </c>
      <c r="K295" s="199"/>
      <c r="L295" s="199"/>
      <c r="M295" s="200" t="s">
        <v>1327</v>
      </c>
      <c r="N295" s="304">
        <v>10.1</v>
      </c>
      <c r="O295" s="201">
        <v>2102040101.1010001</v>
      </c>
      <c r="P295" s="202" t="s">
        <v>387</v>
      </c>
      <c r="Q295" s="108">
        <f t="shared" si="4"/>
        <v>2207755.91</v>
      </c>
      <c r="AA295">
        <v>98408.12</v>
      </c>
      <c r="AD295">
        <v>2207755.91</v>
      </c>
      <c r="AH295">
        <v>307000</v>
      </c>
      <c r="AL295">
        <v>5999</v>
      </c>
      <c r="AS295">
        <v>274051.21000000002</v>
      </c>
      <c r="AU295">
        <v>5333.23</v>
      </c>
      <c r="AW295">
        <v>219339.5</v>
      </c>
      <c r="AX295">
        <v>175622.9</v>
      </c>
      <c r="AY295">
        <v>3210</v>
      </c>
      <c r="BE295">
        <v>208873.95</v>
      </c>
      <c r="BI295">
        <v>17549.27</v>
      </c>
      <c r="BK295">
        <v>60396.02</v>
      </c>
    </row>
    <row r="296" spans="1:70" ht="23.25">
      <c r="A296" s="198">
        <v>2</v>
      </c>
      <c r="B296" s="199" t="s">
        <v>909</v>
      </c>
      <c r="C296" s="199" t="s">
        <v>910</v>
      </c>
      <c r="D296" s="199" t="s">
        <v>2206</v>
      </c>
      <c r="E296" s="199" t="s">
        <v>2207</v>
      </c>
      <c r="F296" s="199" t="s">
        <v>2207</v>
      </c>
      <c r="G296" s="199"/>
      <c r="H296" s="199" t="s">
        <v>2209</v>
      </c>
      <c r="I296" s="199" t="s">
        <v>2207</v>
      </c>
      <c r="J296" s="199" t="s">
        <v>1073</v>
      </c>
      <c r="K296" s="199"/>
      <c r="L296" s="199" t="s">
        <v>945</v>
      </c>
      <c r="M296" s="200" t="s">
        <v>1327</v>
      </c>
      <c r="N296" s="304">
        <v>12</v>
      </c>
      <c r="O296" s="201">
        <v>2102040102.1010001</v>
      </c>
      <c r="P296" s="202" t="s">
        <v>2210</v>
      </c>
      <c r="Q296" s="108">
        <f t="shared" si="4"/>
        <v>0</v>
      </c>
      <c r="S296">
        <v>149845.82999999999</v>
      </c>
      <c r="T296">
        <v>199808.89</v>
      </c>
      <c r="U296">
        <v>681060.49</v>
      </c>
      <c r="V296">
        <v>769570.42</v>
      </c>
      <c r="W296">
        <v>151661.28</v>
      </c>
      <c r="Y296">
        <v>572807.31000000006</v>
      </c>
      <c r="Z296">
        <v>308407.45</v>
      </c>
      <c r="AB296">
        <v>0</v>
      </c>
      <c r="AC296">
        <v>82116</v>
      </c>
      <c r="AD296">
        <v>0</v>
      </c>
      <c r="AK296">
        <v>0</v>
      </c>
      <c r="AV296">
        <v>0</v>
      </c>
      <c r="AY296">
        <v>0</v>
      </c>
      <c r="AZ296">
        <v>43750</v>
      </c>
      <c r="BJ296">
        <v>22467.75</v>
      </c>
      <c r="BL296">
        <v>0</v>
      </c>
    </row>
    <row r="297" spans="1:70" ht="23.25">
      <c r="A297" s="198">
        <v>2</v>
      </c>
      <c r="B297" s="199" t="s">
        <v>909</v>
      </c>
      <c r="C297" s="199" t="s">
        <v>910</v>
      </c>
      <c r="D297" s="199" t="s">
        <v>2206</v>
      </c>
      <c r="E297" s="199" t="s">
        <v>2207</v>
      </c>
      <c r="F297" s="199" t="s">
        <v>2207</v>
      </c>
      <c r="G297" s="199"/>
      <c r="H297" s="199" t="s">
        <v>2209</v>
      </c>
      <c r="I297" s="199" t="s">
        <v>2207</v>
      </c>
      <c r="J297" s="199" t="s">
        <v>1073</v>
      </c>
      <c r="K297" s="199"/>
      <c r="L297" s="199" t="s">
        <v>945</v>
      </c>
      <c r="M297" s="200" t="s">
        <v>1327</v>
      </c>
      <c r="N297" s="304">
        <v>12</v>
      </c>
      <c r="O297" s="201">
        <v>2102040103.1010001</v>
      </c>
      <c r="P297" s="202" t="s">
        <v>389</v>
      </c>
      <c r="Q297" s="108">
        <f t="shared" si="4"/>
        <v>0</v>
      </c>
      <c r="AG297">
        <v>10622.26</v>
      </c>
    </row>
    <row r="298" spans="1:70" ht="23.25">
      <c r="A298" s="198">
        <v>2</v>
      </c>
      <c r="B298" s="199" t="s">
        <v>909</v>
      </c>
      <c r="C298" s="199" t="s">
        <v>910</v>
      </c>
      <c r="D298" s="199" t="s">
        <v>2206</v>
      </c>
      <c r="E298" s="199" t="s">
        <v>2207</v>
      </c>
      <c r="F298" s="199" t="s">
        <v>2207</v>
      </c>
      <c r="G298" s="199"/>
      <c r="H298" s="199" t="s">
        <v>2209</v>
      </c>
      <c r="I298" s="199" t="s">
        <v>2207</v>
      </c>
      <c r="J298" s="199" t="s">
        <v>1073</v>
      </c>
      <c r="K298" s="199"/>
      <c r="L298" s="199" t="s">
        <v>945</v>
      </c>
      <c r="M298" s="200" t="s">
        <v>1327</v>
      </c>
      <c r="N298" s="304">
        <v>12</v>
      </c>
      <c r="O298" s="201">
        <v>2102040104.1010001</v>
      </c>
      <c r="P298" s="202" t="s">
        <v>390</v>
      </c>
      <c r="Q298" s="108">
        <f t="shared" si="4"/>
        <v>0</v>
      </c>
      <c r="R298">
        <v>0</v>
      </c>
      <c r="AL298">
        <v>0</v>
      </c>
      <c r="AR298">
        <v>104159</v>
      </c>
      <c r="AZ298">
        <v>0</v>
      </c>
      <c r="BF298">
        <v>14500</v>
      </c>
      <c r="BK298">
        <v>849.17</v>
      </c>
    </row>
    <row r="299" spans="1:70" ht="23.25">
      <c r="A299" s="198">
        <v>2</v>
      </c>
      <c r="B299" s="199" t="s">
        <v>909</v>
      </c>
      <c r="C299" s="199" t="s">
        <v>910</v>
      </c>
      <c r="D299" s="199" t="s">
        <v>2206</v>
      </c>
      <c r="E299" s="199" t="s">
        <v>2207</v>
      </c>
      <c r="F299" s="199" t="s">
        <v>2207</v>
      </c>
      <c r="G299" s="199"/>
      <c r="H299" s="199" t="s">
        <v>2209</v>
      </c>
      <c r="I299" s="199" t="s">
        <v>2207</v>
      </c>
      <c r="J299" s="199" t="s">
        <v>1073</v>
      </c>
      <c r="K299" s="199"/>
      <c r="L299" s="199" t="s">
        <v>945</v>
      </c>
      <c r="M299" s="200" t="s">
        <v>1327</v>
      </c>
      <c r="N299" s="304">
        <v>12</v>
      </c>
      <c r="O299" s="201">
        <v>2102040106.1010001</v>
      </c>
      <c r="P299" s="202" t="s">
        <v>391</v>
      </c>
      <c r="Q299" s="108">
        <f t="shared" si="4"/>
        <v>0</v>
      </c>
      <c r="AR299">
        <v>48241.69</v>
      </c>
      <c r="AZ299">
        <v>0</v>
      </c>
    </row>
    <row r="300" spans="1:70" ht="23.25">
      <c r="A300" s="198">
        <v>2</v>
      </c>
      <c r="B300" s="199" t="s">
        <v>909</v>
      </c>
      <c r="C300" s="199" t="s">
        <v>910</v>
      </c>
      <c r="D300" s="199" t="s">
        <v>2206</v>
      </c>
      <c r="E300" s="199" t="s">
        <v>2207</v>
      </c>
      <c r="F300" s="199" t="s">
        <v>2207</v>
      </c>
      <c r="G300" s="199"/>
      <c r="H300" s="199" t="s">
        <v>2209</v>
      </c>
      <c r="I300" s="199" t="s">
        <v>2207</v>
      </c>
      <c r="J300" s="199" t="s">
        <v>1073</v>
      </c>
      <c r="K300" s="199"/>
      <c r="L300" s="199" t="s">
        <v>945</v>
      </c>
      <c r="M300" s="200" t="s">
        <v>1327</v>
      </c>
      <c r="N300" s="304">
        <v>12</v>
      </c>
      <c r="O300" s="201">
        <v>2102040198.1010001</v>
      </c>
      <c r="P300" s="202" t="s">
        <v>2211</v>
      </c>
      <c r="Q300" s="108">
        <f t="shared" si="4"/>
        <v>0</v>
      </c>
      <c r="AN300">
        <v>14400</v>
      </c>
    </row>
    <row r="301" spans="1:70" ht="23.25">
      <c r="A301" s="198">
        <v>2</v>
      </c>
      <c r="B301" s="199" t="s">
        <v>909</v>
      </c>
      <c r="C301" s="199" t="s">
        <v>910</v>
      </c>
      <c r="D301" s="199" t="s">
        <v>2206</v>
      </c>
      <c r="E301" s="199" t="s">
        <v>2207</v>
      </c>
      <c r="F301" s="199" t="s">
        <v>2207</v>
      </c>
      <c r="G301" s="199"/>
      <c r="H301" s="199" t="s">
        <v>2209</v>
      </c>
      <c r="I301" s="199" t="s">
        <v>2207</v>
      </c>
      <c r="J301" s="199" t="s">
        <v>1073</v>
      </c>
      <c r="K301" s="199"/>
      <c r="L301" s="199" t="s">
        <v>945</v>
      </c>
      <c r="M301" s="200" t="s">
        <v>1327</v>
      </c>
      <c r="N301" s="304">
        <v>12</v>
      </c>
      <c r="O301" s="201">
        <v>2102040199.1010001</v>
      </c>
      <c r="P301" s="202" t="s">
        <v>2207</v>
      </c>
      <c r="Q301" s="108">
        <f t="shared" si="4"/>
        <v>0</v>
      </c>
      <c r="R301">
        <v>1831.5</v>
      </c>
      <c r="T301">
        <v>0</v>
      </c>
      <c r="Z301">
        <v>203107</v>
      </c>
      <c r="AC301">
        <v>301796.37</v>
      </c>
      <c r="AH301">
        <v>3800</v>
      </c>
      <c r="AU301">
        <v>1171159.8999999999</v>
      </c>
      <c r="AW301">
        <v>101763.6</v>
      </c>
      <c r="BB301">
        <v>142210</v>
      </c>
      <c r="BN301">
        <v>54800</v>
      </c>
      <c r="BP301">
        <v>117635.12</v>
      </c>
    </row>
    <row r="302" spans="1:70" ht="23.25">
      <c r="A302" s="198">
        <v>2</v>
      </c>
      <c r="B302" s="199" t="s">
        <v>909</v>
      </c>
      <c r="C302" s="199" t="s">
        <v>910</v>
      </c>
      <c r="D302" s="199" t="s">
        <v>2206</v>
      </c>
      <c r="E302" s="199" t="s">
        <v>2207</v>
      </c>
      <c r="F302" s="199" t="s">
        <v>2207</v>
      </c>
      <c r="G302" s="199"/>
      <c r="H302" s="199" t="s">
        <v>2209</v>
      </c>
      <c r="I302" s="199" t="s">
        <v>2207</v>
      </c>
      <c r="J302" s="199" t="s">
        <v>1073</v>
      </c>
      <c r="K302" s="199"/>
      <c r="L302" s="199" t="s">
        <v>945</v>
      </c>
      <c r="M302" s="200" t="s">
        <v>1327</v>
      </c>
      <c r="N302" s="304">
        <v>12</v>
      </c>
      <c r="O302" s="201">
        <v>2102040199.105</v>
      </c>
      <c r="P302" s="202" t="s">
        <v>388</v>
      </c>
      <c r="Q302" s="108">
        <f t="shared" si="4"/>
        <v>130801</v>
      </c>
      <c r="R302">
        <v>687349</v>
      </c>
      <c r="S302">
        <v>10847</v>
      </c>
      <c r="Y302">
        <v>102400</v>
      </c>
      <c r="Z302">
        <v>109302</v>
      </c>
      <c r="AD302">
        <v>130801</v>
      </c>
      <c r="AG302">
        <v>73136</v>
      </c>
      <c r="AM302">
        <v>489988</v>
      </c>
      <c r="AQ302">
        <v>27646</v>
      </c>
      <c r="AR302">
        <v>74830</v>
      </c>
      <c r="AZ302">
        <v>779855.01</v>
      </c>
      <c r="BA302">
        <v>344400</v>
      </c>
      <c r="BF302">
        <v>33005</v>
      </c>
      <c r="BH302">
        <v>35986</v>
      </c>
      <c r="BI302">
        <v>73234.22</v>
      </c>
      <c r="BJ302">
        <v>64661</v>
      </c>
      <c r="BM302">
        <v>126940</v>
      </c>
      <c r="BR302">
        <v>18810</v>
      </c>
    </row>
    <row r="303" spans="1:70" ht="23.25">
      <c r="A303" s="198">
        <v>2</v>
      </c>
      <c r="B303" s="199" t="s">
        <v>909</v>
      </c>
      <c r="C303" s="199" t="s">
        <v>910</v>
      </c>
      <c r="D303" s="199" t="s">
        <v>2206</v>
      </c>
      <c r="E303" s="199" t="s">
        <v>2207</v>
      </c>
      <c r="F303" s="199" t="s">
        <v>2207</v>
      </c>
      <c r="G303" s="211" t="s">
        <v>2212</v>
      </c>
      <c r="H303" s="199" t="s">
        <v>2213</v>
      </c>
      <c r="I303" s="199" t="s">
        <v>2207</v>
      </c>
      <c r="J303" s="199" t="s">
        <v>1073</v>
      </c>
      <c r="K303" s="199"/>
      <c r="L303" s="199" t="s">
        <v>945</v>
      </c>
      <c r="M303" s="200" t="s">
        <v>1327</v>
      </c>
      <c r="N303" s="304">
        <v>9</v>
      </c>
      <c r="O303" s="201">
        <v>2102040199.1059999</v>
      </c>
      <c r="P303" s="202" t="s">
        <v>393</v>
      </c>
      <c r="Q303" s="108">
        <f t="shared" si="4"/>
        <v>0</v>
      </c>
      <c r="S303">
        <v>12483</v>
      </c>
      <c r="Y303">
        <v>71700</v>
      </c>
      <c r="Z303">
        <v>33600</v>
      </c>
      <c r="AA303">
        <v>155748.82999999999</v>
      </c>
      <c r="AH303">
        <v>54264</v>
      </c>
      <c r="AJ303">
        <v>110945</v>
      </c>
      <c r="AQ303">
        <v>138530</v>
      </c>
      <c r="AS303">
        <v>478221</v>
      </c>
      <c r="AT303">
        <v>232444.83</v>
      </c>
      <c r="BN303">
        <v>57690</v>
      </c>
      <c r="BQ303">
        <v>78241</v>
      </c>
      <c r="BR303">
        <v>213144</v>
      </c>
    </row>
    <row r="304" spans="1:70" ht="23.25">
      <c r="A304" s="198">
        <v>2</v>
      </c>
      <c r="B304" s="199" t="s">
        <v>909</v>
      </c>
      <c r="C304" s="199" t="s">
        <v>910</v>
      </c>
      <c r="D304" s="199" t="s">
        <v>2206</v>
      </c>
      <c r="E304" s="199" t="s">
        <v>2207</v>
      </c>
      <c r="F304" s="199" t="s">
        <v>2207</v>
      </c>
      <c r="G304" s="211" t="s">
        <v>2212</v>
      </c>
      <c r="H304" s="199" t="s">
        <v>2214</v>
      </c>
      <c r="I304" s="199" t="s">
        <v>2207</v>
      </c>
      <c r="J304" s="199" t="s">
        <v>1073</v>
      </c>
      <c r="K304" s="199"/>
      <c r="L304" s="199" t="s">
        <v>945</v>
      </c>
      <c r="M304" s="200" t="s">
        <v>1327</v>
      </c>
      <c r="N304" s="304">
        <v>9</v>
      </c>
      <c r="O304" s="201">
        <v>2102040199.1070001</v>
      </c>
      <c r="P304" s="202" t="s">
        <v>394</v>
      </c>
      <c r="Q304" s="108">
        <f t="shared" si="4"/>
        <v>0</v>
      </c>
      <c r="Y304">
        <v>17400</v>
      </c>
      <c r="Z304">
        <v>24000</v>
      </c>
      <c r="AA304">
        <v>86489.01</v>
      </c>
      <c r="AS304">
        <v>135498</v>
      </c>
      <c r="AT304">
        <v>24883.96</v>
      </c>
      <c r="BN304">
        <v>82326.25</v>
      </c>
      <c r="BR304">
        <v>95260.5</v>
      </c>
    </row>
    <row r="305" spans="1:71" ht="23.25">
      <c r="A305" s="198">
        <v>2</v>
      </c>
      <c r="B305" s="199" t="s">
        <v>909</v>
      </c>
      <c r="C305" s="199" t="s">
        <v>910</v>
      </c>
      <c r="D305" s="199" t="s">
        <v>2206</v>
      </c>
      <c r="E305" s="199" t="s">
        <v>2207</v>
      </c>
      <c r="F305" s="199" t="s">
        <v>2207</v>
      </c>
      <c r="G305" s="211" t="s">
        <v>2212</v>
      </c>
      <c r="H305" s="199" t="s">
        <v>2213</v>
      </c>
      <c r="I305" s="199" t="s">
        <v>2207</v>
      </c>
      <c r="J305" s="199" t="s">
        <v>1073</v>
      </c>
      <c r="K305" s="199"/>
      <c r="L305" s="199" t="s">
        <v>945</v>
      </c>
      <c r="M305" s="200" t="s">
        <v>1327</v>
      </c>
      <c r="N305" s="304">
        <v>9</v>
      </c>
      <c r="O305" s="201">
        <v>2102040199.108</v>
      </c>
      <c r="P305" s="202" t="s">
        <v>395</v>
      </c>
      <c r="Q305" s="108">
        <f t="shared" si="4"/>
        <v>0</v>
      </c>
      <c r="S305">
        <v>78423</v>
      </c>
      <c r="AJ305">
        <v>178220</v>
      </c>
      <c r="AS305">
        <v>419200</v>
      </c>
      <c r="BQ305">
        <v>480964.46</v>
      </c>
      <c r="BR305">
        <v>717510</v>
      </c>
    </row>
    <row r="306" spans="1:71" ht="23.25">
      <c r="A306" s="198">
        <v>2</v>
      </c>
      <c r="B306" s="199" t="s">
        <v>909</v>
      </c>
      <c r="C306" s="199" t="s">
        <v>910</v>
      </c>
      <c r="D306" s="199" t="s">
        <v>2206</v>
      </c>
      <c r="E306" s="199" t="s">
        <v>2207</v>
      </c>
      <c r="F306" s="199" t="s">
        <v>2207</v>
      </c>
      <c r="G306" s="211" t="s">
        <v>2212</v>
      </c>
      <c r="H306" s="199" t="s">
        <v>2214</v>
      </c>
      <c r="I306" s="199" t="s">
        <v>2207</v>
      </c>
      <c r="J306" s="199" t="s">
        <v>1073</v>
      </c>
      <c r="K306" s="199"/>
      <c r="L306" s="199" t="s">
        <v>945</v>
      </c>
      <c r="M306" s="200" t="s">
        <v>1327</v>
      </c>
      <c r="N306" s="304">
        <v>9</v>
      </c>
      <c r="O306" s="201">
        <v>2102040199.109</v>
      </c>
      <c r="P306" s="202" t="s">
        <v>396</v>
      </c>
      <c r="Q306" s="108">
        <f t="shared" si="4"/>
        <v>0</v>
      </c>
      <c r="S306">
        <v>87383.81</v>
      </c>
      <c r="AJ306">
        <v>88400</v>
      </c>
      <c r="AS306">
        <v>0</v>
      </c>
      <c r="BQ306">
        <v>137179.07999999999</v>
      </c>
      <c r="BR306">
        <v>123970</v>
      </c>
    </row>
    <row r="307" spans="1:71" ht="23.25">
      <c r="A307" s="198">
        <v>2</v>
      </c>
      <c r="B307" s="199" t="s">
        <v>909</v>
      </c>
      <c r="C307" s="199" t="s">
        <v>910</v>
      </c>
      <c r="D307" s="199" t="s">
        <v>2206</v>
      </c>
      <c r="E307" s="199" t="s">
        <v>2207</v>
      </c>
      <c r="F307" s="199" t="s">
        <v>2207</v>
      </c>
      <c r="G307" s="211"/>
      <c r="H307" s="199" t="s">
        <v>2215</v>
      </c>
      <c r="I307" s="199" t="s">
        <v>2207</v>
      </c>
      <c r="J307" s="199" t="s">
        <v>1073</v>
      </c>
      <c r="K307" s="199"/>
      <c r="L307" s="199" t="s">
        <v>945</v>
      </c>
      <c r="M307" s="200" t="s">
        <v>1327</v>
      </c>
      <c r="N307" s="304">
        <v>9</v>
      </c>
      <c r="O307" s="201">
        <v>2102040199.1099999</v>
      </c>
      <c r="P307" s="202" t="s">
        <v>397</v>
      </c>
      <c r="Q307" s="108">
        <f t="shared" si="4"/>
        <v>0</v>
      </c>
      <c r="S307">
        <v>100000</v>
      </c>
      <c r="T307">
        <v>60000</v>
      </c>
      <c r="U307">
        <v>90000</v>
      </c>
      <c r="X307">
        <v>235000</v>
      </c>
      <c r="Y307">
        <v>80000</v>
      </c>
      <c r="Z307">
        <v>95000</v>
      </c>
      <c r="AA307">
        <v>80000</v>
      </c>
      <c r="AB307">
        <v>65000</v>
      </c>
      <c r="AC307">
        <v>40000</v>
      </c>
      <c r="AF307">
        <v>65000</v>
      </c>
      <c r="AH307">
        <v>115000</v>
      </c>
      <c r="AJ307">
        <v>30000</v>
      </c>
      <c r="AQ307">
        <v>70000</v>
      </c>
      <c r="AR307">
        <v>175000</v>
      </c>
      <c r="AS307">
        <v>95000</v>
      </c>
      <c r="AT307">
        <v>125000</v>
      </c>
      <c r="AU307">
        <v>65000</v>
      </c>
      <c r="AX307">
        <v>85000</v>
      </c>
      <c r="BE307">
        <v>85000</v>
      </c>
      <c r="BO307">
        <v>80000</v>
      </c>
      <c r="BQ307">
        <v>240000</v>
      </c>
      <c r="BS307">
        <v>55000</v>
      </c>
    </row>
    <row r="308" spans="1:71" ht="23.25">
      <c r="A308" s="198">
        <v>2</v>
      </c>
      <c r="B308" s="199" t="s">
        <v>909</v>
      </c>
      <c r="C308" s="199" t="s">
        <v>910</v>
      </c>
      <c r="D308" s="199" t="s">
        <v>2206</v>
      </c>
      <c r="E308" s="199" t="s">
        <v>2207</v>
      </c>
      <c r="F308" s="199" t="s">
        <v>2207</v>
      </c>
      <c r="G308" s="211"/>
      <c r="H308" s="199" t="s">
        <v>2215</v>
      </c>
      <c r="I308" s="199" t="s">
        <v>2207</v>
      </c>
      <c r="J308" s="199" t="s">
        <v>1073</v>
      </c>
      <c r="K308" s="199"/>
      <c r="L308" s="199" t="s">
        <v>945</v>
      </c>
      <c r="M308" s="200" t="s">
        <v>1327</v>
      </c>
      <c r="N308" s="304">
        <v>9</v>
      </c>
      <c r="O308" s="201">
        <v>2102040199.1110001</v>
      </c>
      <c r="P308" s="202" t="s">
        <v>2216</v>
      </c>
      <c r="Q308" s="108">
        <f t="shared" si="4"/>
        <v>0</v>
      </c>
      <c r="R308">
        <v>7825000</v>
      </c>
      <c r="S308">
        <v>194750</v>
      </c>
      <c r="T308">
        <v>424050</v>
      </c>
      <c r="U308">
        <v>568450</v>
      </c>
      <c r="V308">
        <v>1096718.75</v>
      </c>
      <c r="W308">
        <v>1109653.3500000001</v>
      </c>
      <c r="X308">
        <v>2046904.5</v>
      </c>
      <c r="Y308">
        <v>334040</v>
      </c>
      <c r="Z308">
        <v>333350</v>
      </c>
      <c r="AA308">
        <v>400690</v>
      </c>
      <c r="AB308">
        <v>357870</v>
      </c>
      <c r="AC308">
        <v>354440</v>
      </c>
      <c r="AF308">
        <v>542940</v>
      </c>
      <c r="AG308">
        <v>745800</v>
      </c>
      <c r="AQ308">
        <v>559275</v>
      </c>
      <c r="AR308">
        <v>1642773.25</v>
      </c>
      <c r="AS308">
        <v>847827</v>
      </c>
      <c r="AT308">
        <v>637402.5</v>
      </c>
      <c r="AU308">
        <v>616525</v>
      </c>
      <c r="AV308">
        <v>1373805</v>
      </c>
      <c r="AW308">
        <v>450602.5</v>
      </c>
      <c r="AX308">
        <v>493370</v>
      </c>
      <c r="AY308">
        <v>257400</v>
      </c>
      <c r="BE308">
        <v>280817.5</v>
      </c>
      <c r="BF308">
        <v>385208</v>
      </c>
      <c r="BH308">
        <v>401598.62</v>
      </c>
      <c r="BI308">
        <v>250000</v>
      </c>
      <c r="BL308">
        <v>2474904</v>
      </c>
      <c r="BM308">
        <v>1068022</v>
      </c>
      <c r="BN308">
        <v>420357.5</v>
      </c>
      <c r="BO308">
        <v>900000</v>
      </c>
      <c r="BP308">
        <v>130000</v>
      </c>
      <c r="BQ308">
        <v>1800000</v>
      </c>
      <c r="BR308">
        <v>1745170</v>
      </c>
      <c r="BS308">
        <v>400000</v>
      </c>
    </row>
    <row r="309" spans="1:71" ht="23.25">
      <c r="A309" s="198">
        <v>2</v>
      </c>
      <c r="B309" s="199" t="s">
        <v>909</v>
      </c>
      <c r="C309" s="199" t="s">
        <v>910</v>
      </c>
      <c r="D309" s="199" t="s">
        <v>2206</v>
      </c>
      <c r="E309" s="199" t="s">
        <v>2207</v>
      </c>
      <c r="F309" s="199" t="s">
        <v>2207</v>
      </c>
      <c r="G309" s="211"/>
      <c r="H309" s="199" t="s">
        <v>2217</v>
      </c>
      <c r="I309" s="199" t="s">
        <v>2207</v>
      </c>
      <c r="J309" s="199" t="s">
        <v>1073</v>
      </c>
      <c r="K309" s="199"/>
      <c r="L309" s="199" t="s">
        <v>945</v>
      </c>
      <c r="M309" s="200" t="s">
        <v>1327</v>
      </c>
      <c r="N309" s="304">
        <v>9</v>
      </c>
      <c r="O309" s="201">
        <v>2102040199.112</v>
      </c>
      <c r="P309" s="202" t="s">
        <v>399</v>
      </c>
      <c r="Q309" s="108">
        <f t="shared" si="4"/>
        <v>0</v>
      </c>
      <c r="R309">
        <v>1250000</v>
      </c>
      <c r="S309">
        <v>26400</v>
      </c>
      <c r="T309">
        <v>64080</v>
      </c>
      <c r="U309">
        <v>14960</v>
      </c>
      <c r="V309">
        <v>47625</v>
      </c>
      <c r="W309">
        <v>49012.5</v>
      </c>
      <c r="X309">
        <v>50130</v>
      </c>
      <c r="Y309">
        <v>43710</v>
      </c>
      <c r="Z309">
        <v>32100</v>
      </c>
      <c r="AA309">
        <v>34410</v>
      </c>
      <c r="AB309">
        <v>58320</v>
      </c>
      <c r="AC309">
        <v>29850</v>
      </c>
      <c r="AF309">
        <v>72570</v>
      </c>
      <c r="AQ309">
        <v>50040</v>
      </c>
      <c r="AR309">
        <v>213906</v>
      </c>
      <c r="AS309">
        <v>88295</v>
      </c>
      <c r="AT309">
        <v>31020</v>
      </c>
      <c r="AV309">
        <v>232925</v>
      </c>
      <c r="AW309">
        <v>87915.5</v>
      </c>
      <c r="AX309">
        <v>7170</v>
      </c>
      <c r="AY309">
        <v>48540</v>
      </c>
      <c r="BE309">
        <v>27300</v>
      </c>
      <c r="BF309">
        <v>56404</v>
      </c>
      <c r="BH309">
        <v>44720</v>
      </c>
      <c r="BI309">
        <v>58300</v>
      </c>
      <c r="BL309">
        <v>467521</v>
      </c>
      <c r="BM309">
        <v>17430</v>
      </c>
      <c r="BN309">
        <v>56712.5</v>
      </c>
      <c r="BO309">
        <v>81000</v>
      </c>
      <c r="BP309">
        <v>15000</v>
      </c>
      <c r="BQ309">
        <v>80000</v>
      </c>
      <c r="BR309">
        <v>147920</v>
      </c>
      <c r="BS309">
        <v>50000</v>
      </c>
    </row>
    <row r="310" spans="1:71" ht="23.25">
      <c r="A310" s="198">
        <v>2</v>
      </c>
      <c r="B310" s="199" t="s">
        <v>909</v>
      </c>
      <c r="C310" s="199" t="s">
        <v>910</v>
      </c>
      <c r="D310" s="199" t="s">
        <v>2206</v>
      </c>
      <c r="E310" s="199" t="s">
        <v>2207</v>
      </c>
      <c r="F310" s="199" t="s">
        <v>2207</v>
      </c>
      <c r="G310" s="211"/>
      <c r="H310" s="199" t="s">
        <v>2215</v>
      </c>
      <c r="I310" s="199" t="s">
        <v>2207</v>
      </c>
      <c r="J310" s="199" t="s">
        <v>1073</v>
      </c>
      <c r="K310" s="199"/>
      <c r="L310" s="199" t="s">
        <v>945</v>
      </c>
      <c r="M310" s="200" t="s">
        <v>1327</v>
      </c>
      <c r="N310" s="304">
        <v>9</v>
      </c>
      <c r="O310" s="201">
        <v>2102040199.1129999</v>
      </c>
      <c r="P310" s="202" t="s">
        <v>400</v>
      </c>
      <c r="Q310" s="108">
        <f t="shared" si="4"/>
        <v>0</v>
      </c>
      <c r="S310">
        <v>3000</v>
      </c>
      <c r="T310">
        <v>9500</v>
      </c>
      <c r="U310">
        <v>5500</v>
      </c>
      <c r="X310">
        <v>59490</v>
      </c>
      <c r="Y310">
        <v>6500</v>
      </c>
      <c r="AA310">
        <v>66774</v>
      </c>
      <c r="AB310">
        <v>19000</v>
      </c>
      <c r="AC310">
        <v>0</v>
      </c>
      <c r="AE310">
        <v>3500</v>
      </c>
      <c r="AF310">
        <v>11000</v>
      </c>
      <c r="AH310">
        <v>32000</v>
      </c>
      <c r="AJ310">
        <v>7500</v>
      </c>
      <c r="AQ310">
        <v>7000</v>
      </c>
      <c r="AS310">
        <v>6500</v>
      </c>
      <c r="BE310">
        <v>5000</v>
      </c>
      <c r="BI310">
        <v>5000</v>
      </c>
      <c r="BJ310">
        <v>9000</v>
      </c>
      <c r="BM310">
        <v>14466</v>
      </c>
      <c r="BO310">
        <v>11000</v>
      </c>
      <c r="BQ310">
        <v>22000</v>
      </c>
      <c r="BS310">
        <v>3500</v>
      </c>
    </row>
    <row r="311" spans="1:71" ht="23.25">
      <c r="A311" s="198">
        <v>2</v>
      </c>
      <c r="B311" s="199" t="s">
        <v>909</v>
      </c>
      <c r="C311" s="199" t="s">
        <v>910</v>
      </c>
      <c r="D311" s="199" t="s">
        <v>2206</v>
      </c>
      <c r="E311" s="199" t="s">
        <v>2207</v>
      </c>
      <c r="F311" s="199" t="s">
        <v>2207</v>
      </c>
      <c r="G311" s="211"/>
      <c r="H311" s="199" t="s">
        <v>2215</v>
      </c>
      <c r="I311" s="199" t="s">
        <v>2207</v>
      </c>
      <c r="J311" s="199" t="s">
        <v>1073</v>
      </c>
      <c r="K311" s="199"/>
      <c r="L311" s="199" t="s">
        <v>945</v>
      </c>
      <c r="M311" s="200" t="s">
        <v>1327</v>
      </c>
      <c r="N311" s="304">
        <v>9</v>
      </c>
      <c r="O311" s="201">
        <v>2102040199.1140001</v>
      </c>
      <c r="P311" s="202" t="s">
        <v>401</v>
      </c>
      <c r="Q311" s="108">
        <f t="shared" si="4"/>
        <v>2500000</v>
      </c>
      <c r="R311">
        <v>11412509</v>
      </c>
      <c r="AD311">
        <v>2500000</v>
      </c>
      <c r="AF311">
        <v>63000</v>
      </c>
      <c r="AL311">
        <v>10722310</v>
      </c>
      <c r="AQ311">
        <v>994271</v>
      </c>
      <c r="AR311">
        <v>2600339.4700000002</v>
      </c>
      <c r="AV311">
        <v>0</v>
      </c>
      <c r="AZ311">
        <v>6593000</v>
      </c>
      <c r="BB311">
        <v>82568.649999999994</v>
      </c>
      <c r="BC311">
        <v>920098.92</v>
      </c>
      <c r="BD311">
        <v>484800</v>
      </c>
      <c r="BE311">
        <v>342586.19</v>
      </c>
      <c r="BH311">
        <v>980623.37</v>
      </c>
      <c r="BI311">
        <v>578563.98</v>
      </c>
      <c r="BK311">
        <v>324635.99</v>
      </c>
      <c r="BL311">
        <v>1631750</v>
      </c>
      <c r="BQ311">
        <v>300000</v>
      </c>
    </row>
    <row r="312" spans="1:71" ht="23.25">
      <c r="A312" s="198">
        <v>2</v>
      </c>
      <c r="B312" s="199" t="s">
        <v>909</v>
      </c>
      <c r="C312" s="199" t="s">
        <v>910</v>
      </c>
      <c r="D312" s="199" t="s">
        <v>2206</v>
      </c>
      <c r="E312" s="199" t="s">
        <v>2207</v>
      </c>
      <c r="F312" s="199" t="s">
        <v>2207</v>
      </c>
      <c r="G312" s="211"/>
      <c r="H312" s="199" t="s">
        <v>2215</v>
      </c>
      <c r="I312" s="199" t="s">
        <v>2207</v>
      </c>
      <c r="J312" s="199" t="s">
        <v>1073</v>
      </c>
      <c r="K312" s="199"/>
      <c r="L312" s="199" t="s">
        <v>945</v>
      </c>
      <c r="M312" s="200" t="s">
        <v>1327</v>
      </c>
      <c r="N312" s="304">
        <v>9</v>
      </c>
      <c r="O312" s="201">
        <v>2102040199.115</v>
      </c>
      <c r="P312" s="202" t="s">
        <v>402</v>
      </c>
      <c r="Q312" s="108">
        <f t="shared" si="4"/>
        <v>0</v>
      </c>
      <c r="S312">
        <v>1012133</v>
      </c>
      <c r="T312">
        <v>512200</v>
      </c>
      <c r="U312">
        <v>705200</v>
      </c>
      <c r="V312">
        <v>1472900</v>
      </c>
      <c r="W312">
        <v>810500</v>
      </c>
      <c r="X312">
        <v>262000</v>
      </c>
      <c r="Y312">
        <v>145400</v>
      </c>
      <c r="Z312">
        <v>428000</v>
      </c>
      <c r="AA312">
        <v>437200</v>
      </c>
      <c r="AB312">
        <v>408500</v>
      </c>
      <c r="AC312">
        <v>334957</v>
      </c>
      <c r="AE312">
        <v>688400</v>
      </c>
      <c r="AF312">
        <v>338400</v>
      </c>
      <c r="AH312">
        <v>527300</v>
      </c>
      <c r="AI312">
        <v>3224800</v>
      </c>
      <c r="AJ312">
        <v>235200</v>
      </c>
      <c r="AM312">
        <v>1537100</v>
      </c>
      <c r="AN312">
        <v>3452000</v>
      </c>
      <c r="AO312">
        <v>1920000</v>
      </c>
      <c r="AP312">
        <v>3328800</v>
      </c>
      <c r="AQ312">
        <v>474100</v>
      </c>
      <c r="AR312">
        <v>6816500</v>
      </c>
      <c r="AS312">
        <v>1263700</v>
      </c>
      <c r="AT312">
        <v>3390145</v>
      </c>
      <c r="AU312">
        <v>2938600</v>
      </c>
      <c r="AV312">
        <v>3159100</v>
      </c>
      <c r="AW312">
        <v>752500</v>
      </c>
      <c r="AX312">
        <v>0</v>
      </c>
      <c r="AY312">
        <v>345000</v>
      </c>
      <c r="BA312">
        <v>594800</v>
      </c>
      <c r="BB312">
        <v>368475</v>
      </c>
      <c r="BC312">
        <v>1653400</v>
      </c>
      <c r="BD312">
        <v>3084766.67</v>
      </c>
      <c r="BE312">
        <v>1332900</v>
      </c>
      <c r="BF312">
        <v>1224100</v>
      </c>
      <c r="BG312">
        <v>5994900</v>
      </c>
      <c r="BH312">
        <v>1015100</v>
      </c>
      <c r="BI312">
        <v>313700</v>
      </c>
      <c r="BJ312">
        <v>168100</v>
      </c>
      <c r="BK312">
        <v>454000</v>
      </c>
      <c r="BM312">
        <v>742000</v>
      </c>
      <c r="BN312">
        <v>446100</v>
      </c>
      <c r="BO312">
        <v>540700</v>
      </c>
      <c r="BP312">
        <v>140000</v>
      </c>
      <c r="BR312">
        <v>518800</v>
      </c>
      <c r="BS312">
        <v>355000</v>
      </c>
    </row>
    <row r="313" spans="1:71" ht="23.25">
      <c r="A313" s="198">
        <v>2</v>
      </c>
      <c r="B313" s="199" t="s">
        <v>909</v>
      </c>
      <c r="C313" s="199" t="s">
        <v>910</v>
      </c>
      <c r="D313" s="199" t="s">
        <v>2206</v>
      </c>
      <c r="E313" s="199" t="s">
        <v>2207</v>
      </c>
      <c r="F313" s="199" t="s">
        <v>2207</v>
      </c>
      <c r="G313" s="211"/>
      <c r="H313" s="199" t="s">
        <v>2215</v>
      </c>
      <c r="I313" s="199" t="s">
        <v>2207</v>
      </c>
      <c r="J313" s="199" t="s">
        <v>1073</v>
      </c>
      <c r="K313" s="199"/>
      <c r="L313" s="199" t="s">
        <v>945</v>
      </c>
      <c r="M313" s="200" t="s">
        <v>1327</v>
      </c>
      <c r="N313" s="304">
        <v>9</v>
      </c>
      <c r="O313" s="201">
        <v>2102040199.1159999</v>
      </c>
      <c r="P313" s="202" t="s">
        <v>403</v>
      </c>
      <c r="Q313" s="108">
        <f t="shared" si="4"/>
        <v>0</v>
      </c>
      <c r="S313">
        <v>5000</v>
      </c>
      <c r="T313">
        <v>5000</v>
      </c>
      <c r="Y313">
        <v>5000</v>
      </c>
      <c r="Z313">
        <v>75630</v>
      </c>
      <c r="AA313">
        <v>7700</v>
      </c>
      <c r="AB313">
        <v>200420</v>
      </c>
      <c r="AC313">
        <v>5000</v>
      </c>
      <c r="AH313">
        <v>31200</v>
      </c>
      <c r="AW313">
        <v>219000</v>
      </c>
      <c r="BA313">
        <v>15750</v>
      </c>
      <c r="BE313">
        <v>74750</v>
      </c>
      <c r="BH313">
        <v>7200</v>
      </c>
      <c r="BO313">
        <v>119800</v>
      </c>
    </row>
    <row r="314" spans="1:71" ht="23.25">
      <c r="A314" s="198">
        <v>2</v>
      </c>
      <c r="B314" s="199" t="s">
        <v>909</v>
      </c>
      <c r="C314" s="199" t="s">
        <v>910</v>
      </c>
      <c r="D314" s="199" t="s">
        <v>2206</v>
      </c>
      <c r="E314" s="199" t="s">
        <v>2207</v>
      </c>
      <c r="F314" s="199" t="s">
        <v>2207</v>
      </c>
      <c r="G314" s="199"/>
      <c r="H314" s="199" t="s">
        <v>2208</v>
      </c>
      <c r="I314" s="199" t="s">
        <v>2207</v>
      </c>
      <c r="J314" s="199" t="s">
        <v>1073</v>
      </c>
      <c r="K314" s="199"/>
      <c r="L314" s="199" t="s">
        <v>945</v>
      </c>
      <c r="M314" s="200" t="s">
        <v>1327</v>
      </c>
      <c r="N314" s="304">
        <v>10.1</v>
      </c>
      <c r="O314" s="201">
        <v>2102040199.1170001</v>
      </c>
      <c r="P314" s="202" t="s">
        <v>387</v>
      </c>
      <c r="Q314" s="108">
        <f t="shared" si="4"/>
        <v>0</v>
      </c>
      <c r="R314">
        <v>1921819.05</v>
      </c>
      <c r="S314">
        <v>156923.51999999999</v>
      </c>
      <c r="T314">
        <v>232883.5</v>
      </c>
      <c r="U314">
        <v>315084.95</v>
      </c>
      <c r="V314">
        <v>256</v>
      </c>
      <c r="W314">
        <v>1080760.57</v>
      </c>
      <c r="X314">
        <v>313266.73</v>
      </c>
      <c r="Y314">
        <v>283272.55</v>
      </c>
      <c r="Z314">
        <v>190274.41</v>
      </c>
      <c r="AB314">
        <v>291702</v>
      </c>
      <c r="AC314">
        <v>33604.11</v>
      </c>
      <c r="AE314">
        <v>15152.79</v>
      </c>
      <c r="AF314">
        <v>414737.34</v>
      </c>
      <c r="AI314">
        <v>248085.98</v>
      </c>
      <c r="AJ314">
        <v>89288.45</v>
      </c>
      <c r="AK314">
        <v>2511.29</v>
      </c>
      <c r="AM314">
        <v>574223.35</v>
      </c>
      <c r="AN314">
        <v>1106137.8899999999</v>
      </c>
      <c r="AO314">
        <v>486630.9</v>
      </c>
      <c r="AP314">
        <v>939255.98</v>
      </c>
      <c r="AQ314">
        <v>436414.42</v>
      </c>
      <c r="AR314">
        <v>1494349.87</v>
      </c>
      <c r="AT314">
        <v>1548854.23</v>
      </c>
      <c r="AU314">
        <v>237752.98</v>
      </c>
      <c r="AV314">
        <v>1502599.75</v>
      </c>
      <c r="AY314">
        <v>162887.06</v>
      </c>
      <c r="AZ314">
        <v>72028.97</v>
      </c>
      <c r="BA314">
        <v>303674.17</v>
      </c>
      <c r="BB314">
        <v>148737.07</v>
      </c>
      <c r="BD314">
        <v>21095.21</v>
      </c>
      <c r="BE314">
        <v>0</v>
      </c>
      <c r="BF314">
        <v>15410.29</v>
      </c>
      <c r="BG314">
        <v>1030325.75</v>
      </c>
      <c r="BH314">
        <v>362172.99</v>
      </c>
      <c r="BJ314">
        <v>137198.62</v>
      </c>
      <c r="BL314">
        <v>1198976.24</v>
      </c>
      <c r="BM314">
        <v>535338</v>
      </c>
      <c r="BN314">
        <v>962597.53</v>
      </c>
      <c r="BO314">
        <v>537647.16</v>
      </c>
      <c r="BP314">
        <v>160939.04999999999</v>
      </c>
      <c r="BQ314">
        <v>2382.48</v>
      </c>
      <c r="BR314">
        <v>1087476.6000000001</v>
      </c>
      <c r="BS314">
        <v>405237.17</v>
      </c>
    </row>
    <row r="315" spans="1:71" ht="23.25">
      <c r="A315" s="198">
        <v>2</v>
      </c>
      <c r="B315" s="199" t="s">
        <v>909</v>
      </c>
      <c r="C315" s="199" t="s">
        <v>910</v>
      </c>
      <c r="D315" s="199" t="s">
        <v>2206</v>
      </c>
      <c r="E315" s="199" t="s">
        <v>2207</v>
      </c>
      <c r="F315" s="199" t="s">
        <v>2207</v>
      </c>
      <c r="G315" s="199"/>
      <c r="H315" s="199"/>
      <c r="I315" s="199" t="s">
        <v>2207</v>
      </c>
      <c r="J315" s="199" t="s">
        <v>1073</v>
      </c>
      <c r="K315" s="199"/>
      <c r="L315" s="199" t="s">
        <v>945</v>
      </c>
      <c r="M315" s="200" t="s">
        <v>1327</v>
      </c>
      <c r="N315" s="304">
        <v>10.199999999999999</v>
      </c>
      <c r="O315" s="201">
        <v>2102040199.118</v>
      </c>
      <c r="P315" s="202" t="s">
        <v>2218</v>
      </c>
      <c r="Q315" s="108">
        <f t="shared" si="4"/>
        <v>0</v>
      </c>
      <c r="S315">
        <v>81679.23</v>
      </c>
      <c r="T315">
        <v>5400</v>
      </c>
      <c r="U315">
        <v>53312.24</v>
      </c>
      <c r="W315">
        <v>203850</v>
      </c>
      <c r="Z315">
        <v>41000</v>
      </c>
      <c r="AA315">
        <v>292536.82</v>
      </c>
      <c r="AE315">
        <v>63690</v>
      </c>
      <c r="AI315">
        <v>79086</v>
      </c>
      <c r="AJ315">
        <v>6854.55</v>
      </c>
      <c r="AN315">
        <v>234582</v>
      </c>
      <c r="AR315">
        <v>175041.3</v>
      </c>
      <c r="AT315">
        <v>31400</v>
      </c>
      <c r="BA315">
        <v>698501.74</v>
      </c>
      <c r="BF315">
        <v>186891</v>
      </c>
      <c r="BH315">
        <v>118391</v>
      </c>
      <c r="BJ315">
        <v>50750</v>
      </c>
      <c r="BK315">
        <v>331845</v>
      </c>
    </row>
    <row r="316" spans="1:71" ht="23.25">
      <c r="A316" s="198">
        <v>2</v>
      </c>
      <c r="B316" s="199" t="s">
        <v>909</v>
      </c>
      <c r="C316" s="199" t="s">
        <v>910</v>
      </c>
      <c r="D316" s="199" t="s">
        <v>2219</v>
      </c>
      <c r="E316" s="199" t="s">
        <v>2219</v>
      </c>
      <c r="F316" s="199" t="s">
        <v>2219</v>
      </c>
      <c r="G316" s="199"/>
      <c r="H316" s="199"/>
      <c r="I316" s="199" t="s">
        <v>2219</v>
      </c>
      <c r="J316" s="199" t="s">
        <v>1073</v>
      </c>
      <c r="K316" s="199"/>
      <c r="L316" s="199" t="s">
        <v>945</v>
      </c>
      <c r="M316" s="200" t="s">
        <v>1340</v>
      </c>
      <c r="N316" s="304">
        <v>12</v>
      </c>
      <c r="O316" s="201">
        <v>2103010103.1010001</v>
      </c>
      <c r="P316" s="202" t="s">
        <v>408</v>
      </c>
      <c r="Q316" s="108">
        <f t="shared" si="4"/>
        <v>0</v>
      </c>
    </row>
    <row r="317" spans="1:71" ht="23.25">
      <c r="A317" s="198">
        <v>2</v>
      </c>
      <c r="B317" s="199" t="s">
        <v>909</v>
      </c>
      <c r="C317" s="199" t="s">
        <v>910</v>
      </c>
      <c r="D317" s="199" t="s">
        <v>2219</v>
      </c>
      <c r="E317" s="199" t="s">
        <v>2219</v>
      </c>
      <c r="F317" s="199" t="s">
        <v>2219</v>
      </c>
      <c r="G317" s="199"/>
      <c r="H317" s="199" t="s">
        <v>2220</v>
      </c>
      <c r="I317" s="199" t="s">
        <v>2219</v>
      </c>
      <c r="J317" s="199" t="s">
        <v>1073</v>
      </c>
      <c r="K317" s="199"/>
      <c r="L317" s="199" t="s">
        <v>945</v>
      </c>
      <c r="M317" s="200" t="s">
        <v>1340</v>
      </c>
      <c r="N317" s="304">
        <v>12</v>
      </c>
      <c r="O317" s="201">
        <v>2103010103.5020001</v>
      </c>
      <c r="P317" s="202" t="s">
        <v>409</v>
      </c>
      <c r="Q317" s="108">
        <f t="shared" si="4"/>
        <v>68948.36</v>
      </c>
      <c r="R317">
        <v>5004625.21</v>
      </c>
      <c r="S317">
        <v>116553.17</v>
      </c>
      <c r="U317">
        <v>5343.92</v>
      </c>
      <c r="V317">
        <v>0</v>
      </c>
      <c r="W317">
        <v>0</v>
      </c>
      <c r="X317">
        <v>160919.98000000001</v>
      </c>
      <c r="Y317">
        <v>13674.83</v>
      </c>
      <c r="Z317">
        <v>833918.28</v>
      </c>
      <c r="AA317">
        <v>175049.02</v>
      </c>
      <c r="AB317">
        <v>617981</v>
      </c>
      <c r="AC317">
        <v>219334</v>
      </c>
      <c r="AD317">
        <v>68948.36</v>
      </c>
      <c r="AH317">
        <v>19520</v>
      </c>
      <c r="AI317">
        <v>240652.73</v>
      </c>
      <c r="AJ317">
        <v>914</v>
      </c>
      <c r="AL317">
        <v>0</v>
      </c>
      <c r="AM317">
        <v>47123</v>
      </c>
      <c r="AN317">
        <v>0</v>
      </c>
      <c r="AO317">
        <v>1771</v>
      </c>
      <c r="AQ317">
        <v>0</v>
      </c>
      <c r="AS317">
        <v>10400</v>
      </c>
      <c r="AU317">
        <v>2029</v>
      </c>
      <c r="AV317">
        <v>0</v>
      </c>
      <c r="AZ317">
        <v>0</v>
      </c>
      <c r="BA317">
        <v>24906.45</v>
      </c>
      <c r="BB317">
        <v>303831.78999999998</v>
      </c>
      <c r="BC317">
        <v>7884.75</v>
      </c>
      <c r="BD317">
        <v>20759</v>
      </c>
      <c r="BE317">
        <v>0</v>
      </c>
      <c r="BF317">
        <v>0</v>
      </c>
      <c r="BH317">
        <v>21689.83</v>
      </c>
      <c r="BN317">
        <v>1240</v>
      </c>
    </row>
    <row r="318" spans="1:71" ht="23.25">
      <c r="A318" s="198">
        <v>2</v>
      </c>
      <c r="B318" s="199" t="s">
        <v>909</v>
      </c>
      <c r="C318" s="199" t="s">
        <v>910</v>
      </c>
      <c r="D318" s="199" t="s">
        <v>2221</v>
      </c>
      <c r="E318" s="199" t="s">
        <v>2221</v>
      </c>
      <c r="F318" s="199" t="s">
        <v>2221</v>
      </c>
      <c r="G318" s="199"/>
      <c r="H318" s="199"/>
      <c r="I318" s="199" t="s">
        <v>2221</v>
      </c>
      <c r="J318" s="199" t="s">
        <v>1073</v>
      </c>
      <c r="K318" s="199"/>
      <c r="L318" s="199" t="s">
        <v>945</v>
      </c>
      <c r="M318" s="200" t="s">
        <v>1343</v>
      </c>
      <c r="N318" s="304">
        <v>12</v>
      </c>
      <c r="O318" s="201">
        <v>2104010101.1010001</v>
      </c>
      <c r="P318" s="202" t="s">
        <v>410</v>
      </c>
      <c r="Q318" s="108">
        <f t="shared" si="4"/>
        <v>0</v>
      </c>
      <c r="BP318">
        <v>0</v>
      </c>
    </row>
    <row r="319" spans="1:71" ht="23.25">
      <c r="A319" s="198">
        <v>2</v>
      </c>
      <c r="B319" s="199" t="s">
        <v>909</v>
      </c>
      <c r="C319" s="199" t="s">
        <v>910</v>
      </c>
      <c r="D319" s="199" t="s">
        <v>2222</v>
      </c>
      <c r="E319" s="199" t="s">
        <v>2222</v>
      </c>
      <c r="F319" s="199" t="s">
        <v>2222</v>
      </c>
      <c r="G319" s="199"/>
      <c r="H319" s="199"/>
      <c r="I319" s="199" t="s">
        <v>2222</v>
      </c>
      <c r="J319" s="199" t="s">
        <v>1073</v>
      </c>
      <c r="K319" s="199"/>
      <c r="L319" s="199" t="s">
        <v>945</v>
      </c>
      <c r="M319" s="200" t="s">
        <v>1343</v>
      </c>
      <c r="N319" s="304">
        <v>12</v>
      </c>
      <c r="O319" s="201">
        <v>2109010199.1010001</v>
      </c>
      <c r="P319" s="202" t="s">
        <v>411</v>
      </c>
      <c r="Q319" s="108">
        <f t="shared" si="4"/>
        <v>0</v>
      </c>
      <c r="S319">
        <v>38853.67</v>
      </c>
      <c r="V319">
        <v>0</v>
      </c>
      <c r="Y319">
        <v>25050</v>
      </c>
      <c r="Z319">
        <v>145750</v>
      </c>
      <c r="AB319">
        <v>135000</v>
      </c>
      <c r="AC319">
        <v>0</v>
      </c>
      <c r="AE319">
        <v>405800</v>
      </c>
      <c r="AF319">
        <v>64597</v>
      </c>
      <c r="AG319">
        <v>27452.25</v>
      </c>
      <c r="AI319">
        <v>251900</v>
      </c>
      <c r="AJ319">
        <v>79635</v>
      </c>
      <c r="AL319">
        <v>41500</v>
      </c>
      <c r="AM319">
        <v>62600</v>
      </c>
      <c r="AN319">
        <v>62200</v>
      </c>
      <c r="AW319">
        <v>20000</v>
      </c>
      <c r="AY319">
        <v>30000</v>
      </c>
      <c r="BA319">
        <v>0</v>
      </c>
      <c r="BC319">
        <v>15100</v>
      </c>
      <c r="BD319">
        <v>42800</v>
      </c>
      <c r="BF319">
        <v>56889.3</v>
      </c>
      <c r="BG319">
        <v>65000</v>
      </c>
      <c r="BH319">
        <v>0</v>
      </c>
      <c r="BI319">
        <v>0</v>
      </c>
      <c r="BR319">
        <v>0</v>
      </c>
    </row>
    <row r="320" spans="1:71" ht="23.25">
      <c r="A320" s="198">
        <v>2</v>
      </c>
      <c r="B320" s="199" t="s">
        <v>909</v>
      </c>
      <c r="C320" s="199" t="s">
        <v>910</v>
      </c>
      <c r="D320" s="199" t="s">
        <v>2222</v>
      </c>
      <c r="E320" s="199" t="s">
        <v>2222</v>
      </c>
      <c r="F320" s="199" t="s">
        <v>2222</v>
      </c>
      <c r="G320" s="199"/>
      <c r="H320" s="199"/>
      <c r="I320" s="199" t="s">
        <v>2222</v>
      </c>
      <c r="J320" s="199" t="s">
        <v>1073</v>
      </c>
      <c r="K320" s="199"/>
      <c r="L320" s="199" t="s">
        <v>945</v>
      </c>
      <c r="M320" s="200" t="s">
        <v>1343</v>
      </c>
      <c r="N320" s="304">
        <v>12</v>
      </c>
      <c r="O320" s="201">
        <v>2109010199.201</v>
      </c>
      <c r="P320" s="202" t="s">
        <v>2223</v>
      </c>
      <c r="Q320" s="108">
        <f t="shared" si="4"/>
        <v>0</v>
      </c>
      <c r="R320">
        <v>1930597.8</v>
      </c>
      <c r="S320">
        <v>0</v>
      </c>
      <c r="T320">
        <v>6490</v>
      </c>
      <c r="U320">
        <v>0</v>
      </c>
      <c r="V320">
        <v>479642</v>
      </c>
      <c r="W320">
        <v>0</v>
      </c>
      <c r="X320">
        <v>238718</v>
      </c>
      <c r="Y320">
        <v>331859</v>
      </c>
      <c r="Z320">
        <v>362600</v>
      </c>
      <c r="AA320">
        <v>332600</v>
      </c>
      <c r="AB320">
        <v>0</v>
      </c>
      <c r="AC320">
        <v>372688</v>
      </c>
      <c r="AD320">
        <v>0</v>
      </c>
      <c r="AE320">
        <v>179000</v>
      </c>
      <c r="AG320">
        <v>220451</v>
      </c>
      <c r="AH320">
        <v>139461</v>
      </c>
      <c r="AI320">
        <v>203015</v>
      </c>
      <c r="AJ320">
        <v>253734.04</v>
      </c>
      <c r="AK320">
        <v>21546</v>
      </c>
      <c r="AL320">
        <v>1493016</v>
      </c>
      <c r="AM320">
        <v>207711</v>
      </c>
      <c r="AN320">
        <v>340306</v>
      </c>
      <c r="AO320">
        <v>368583</v>
      </c>
      <c r="AP320">
        <v>161705</v>
      </c>
      <c r="AQ320">
        <v>0</v>
      </c>
      <c r="AR320">
        <v>351517</v>
      </c>
      <c r="AS320">
        <v>211880</v>
      </c>
      <c r="AT320">
        <v>0</v>
      </c>
      <c r="AU320">
        <v>124810</v>
      </c>
      <c r="AV320">
        <v>303835</v>
      </c>
      <c r="AW320">
        <v>202633</v>
      </c>
      <c r="AX320">
        <v>100000</v>
      </c>
      <c r="AY320">
        <v>604814.80000000005</v>
      </c>
      <c r="AZ320">
        <v>1707134.29</v>
      </c>
      <c r="BC320">
        <v>100000</v>
      </c>
      <c r="BD320">
        <v>384540</v>
      </c>
      <c r="BE320">
        <v>39688</v>
      </c>
      <c r="BF320">
        <v>0</v>
      </c>
      <c r="BG320">
        <v>483269</v>
      </c>
      <c r="BI320">
        <v>0</v>
      </c>
      <c r="BJ320">
        <v>201919</v>
      </c>
      <c r="BK320">
        <v>315000</v>
      </c>
      <c r="BL320">
        <v>4126426</v>
      </c>
      <c r="BM320">
        <v>0</v>
      </c>
      <c r="BO320">
        <v>115563</v>
      </c>
      <c r="BP320">
        <v>0</v>
      </c>
      <c r="BQ320">
        <v>160039</v>
      </c>
      <c r="BR320">
        <v>112259</v>
      </c>
      <c r="BS320">
        <v>165000</v>
      </c>
    </row>
    <row r="321" spans="1:71" ht="23.25">
      <c r="A321" s="198">
        <v>2</v>
      </c>
      <c r="B321" s="199" t="s">
        <v>909</v>
      </c>
      <c r="C321" s="199" t="s">
        <v>910</v>
      </c>
      <c r="D321" s="199" t="s">
        <v>2222</v>
      </c>
      <c r="E321" s="199" t="s">
        <v>2222</v>
      </c>
      <c r="F321" s="199" t="s">
        <v>2222</v>
      </c>
      <c r="G321" s="199"/>
      <c r="H321" s="199"/>
      <c r="I321" s="199" t="s">
        <v>2222</v>
      </c>
      <c r="J321" s="199" t="s">
        <v>1073</v>
      </c>
      <c r="K321" s="199"/>
      <c r="L321" s="199" t="s">
        <v>945</v>
      </c>
      <c r="M321" s="200" t="s">
        <v>1343</v>
      </c>
      <c r="N321" s="304">
        <v>12</v>
      </c>
      <c r="O321" s="201">
        <v>2109010199.701</v>
      </c>
      <c r="P321" s="202" t="s">
        <v>413</v>
      </c>
      <c r="Q321" s="108">
        <f t="shared" si="4"/>
        <v>0</v>
      </c>
      <c r="R321">
        <v>81485.929999999993</v>
      </c>
      <c r="S321">
        <v>58044.36</v>
      </c>
      <c r="T321">
        <v>0</v>
      </c>
      <c r="U321">
        <v>52837.34</v>
      </c>
      <c r="V321">
        <v>0</v>
      </c>
      <c r="W321">
        <v>0</v>
      </c>
      <c r="X321">
        <v>8427.07</v>
      </c>
      <c r="Y321">
        <v>48637.21</v>
      </c>
      <c r="Z321">
        <v>0</v>
      </c>
      <c r="AA321">
        <v>0</v>
      </c>
      <c r="AL321">
        <v>75131.789999999994</v>
      </c>
      <c r="AM321">
        <v>134383.18</v>
      </c>
      <c r="AN321">
        <v>150502.26</v>
      </c>
      <c r="AO321">
        <v>880.62</v>
      </c>
      <c r="AR321">
        <v>6164.36</v>
      </c>
      <c r="AS321">
        <v>34831.71</v>
      </c>
      <c r="AX321">
        <v>35116.230000000003</v>
      </c>
      <c r="BA321">
        <v>527.35</v>
      </c>
      <c r="BB321">
        <v>34051.379999999997</v>
      </c>
      <c r="BP321">
        <v>0</v>
      </c>
    </row>
    <row r="322" spans="1:71" ht="23.25">
      <c r="A322" s="198">
        <v>2</v>
      </c>
      <c r="B322" s="199" t="s">
        <v>909</v>
      </c>
      <c r="C322" s="199" t="s">
        <v>910</v>
      </c>
      <c r="D322" s="199" t="s">
        <v>2224</v>
      </c>
      <c r="E322" s="199" t="s">
        <v>2225</v>
      </c>
      <c r="F322" s="199" t="s">
        <v>2225</v>
      </c>
      <c r="G322" s="199"/>
      <c r="H322" s="199"/>
      <c r="I322" s="199" t="s">
        <v>2225</v>
      </c>
      <c r="J322" s="199" t="s">
        <v>1073</v>
      </c>
      <c r="K322" s="199"/>
      <c r="L322" s="199" t="s">
        <v>945</v>
      </c>
      <c r="M322" s="200" t="s">
        <v>1343</v>
      </c>
      <c r="N322" s="304">
        <v>12</v>
      </c>
      <c r="O322" s="201">
        <v>2111020199.1029999</v>
      </c>
      <c r="P322" s="202" t="s">
        <v>414</v>
      </c>
      <c r="Q322" s="108">
        <f t="shared" si="4"/>
        <v>0</v>
      </c>
      <c r="S322">
        <v>273.77</v>
      </c>
      <c r="U322">
        <v>0</v>
      </c>
      <c r="X322">
        <v>456.57</v>
      </c>
      <c r="Z322">
        <v>376.67</v>
      </c>
      <c r="AF322">
        <v>269.55</v>
      </c>
      <c r="AM322">
        <v>4138.33</v>
      </c>
      <c r="AN322">
        <v>9765.9500000000007</v>
      </c>
      <c r="AS322">
        <v>785.81</v>
      </c>
      <c r="AT322">
        <v>17245.38</v>
      </c>
      <c r="AV322">
        <v>0</v>
      </c>
      <c r="AX322">
        <v>4574.55</v>
      </c>
      <c r="AY322">
        <v>0</v>
      </c>
      <c r="BB322">
        <v>0</v>
      </c>
      <c r="BG322">
        <v>151898</v>
      </c>
      <c r="BI322">
        <v>0</v>
      </c>
      <c r="BJ322">
        <v>0</v>
      </c>
      <c r="BP322">
        <v>4376.04</v>
      </c>
      <c r="BR322">
        <v>320.56</v>
      </c>
    </row>
    <row r="323" spans="1:71" ht="23.25">
      <c r="A323" s="198">
        <v>2</v>
      </c>
      <c r="B323" s="199" t="s">
        <v>909</v>
      </c>
      <c r="C323" s="199" t="s">
        <v>910</v>
      </c>
      <c r="D323" s="199" t="s">
        <v>2224</v>
      </c>
      <c r="E323" s="199" t="s">
        <v>2225</v>
      </c>
      <c r="F323" s="199" t="s">
        <v>2225</v>
      </c>
      <c r="G323" s="199"/>
      <c r="H323" s="199"/>
      <c r="I323" s="199" t="s">
        <v>2225</v>
      </c>
      <c r="J323" s="199" t="s">
        <v>1073</v>
      </c>
      <c r="K323" s="199"/>
      <c r="L323" s="199" t="s">
        <v>945</v>
      </c>
      <c r="M323" s="200" t="s">
        <v>1343</v>
      </c>
      <c r="N323" s="304" t="s">
        <v>2592</v>
      </c>
      <c r="O323" s="201">
        <v>2111020199.105</v>
      </c>
      <c r="P323" s="202" t="s">
        <v>415</v>
      </c>
      <c r="Q323" s="108">
        <f t="shared" si="4"/>
        <v>185950</v>
      </c>
      <c r="R323">
        <v>3436861.68</v>
      </c>
      <c r="S323">
        <v>2100</v>
      </c>
      <c r="T323">
        <v>3700.14</v>
      </c>
      <c r="U323">
        <v>445258.58</v>
      </c>
      <c r="V323">
        <v>62057.27</v>
      </c>
      <c r="W323">
        <v>541068.06999999995</v>
      </c>
      <c r="X323">
        <v>151139</v>
      </c>
      <c r="Y323">
        <v>7873</v>
      </c>
      <c r="Z323">
        <v>2696.46</v>
      </c>
      <c r="AA323">
        <v>1623593.35</v>
      </c>
      <c r="AB323">
        <v>0</v>
      </c>
      <c r="AC323">
        <v>16000</v>
      </c>
      <c r="AD323">
        <v>185950</v>
      </c>
      <c r="AG323">
        <v>18518</v>
      </c>
      <c r="AH323">
        <v>46180</v>
      </c>
      <c r="AL323">
        <v>3547936.71</v>
      </c>
      <c r="AM323">
        <v>72347</v>
      </c>
      <c r="AN323">
        <v>78568.25</v>
      </c>
      <c r="AO323">
        <v>33428.39</v>
      </c>
      <c r="AP323">
        <v>289378.21999999997</v>
      </c>
      <c r="AQ323">
        <v>393955.72</v>
      </c>
      <c r="AR323">
        <v>144505.28</v>
      </c>
      <c r="AS323">
        <v>168808.31</v>
      </c>
      <c r="AT323">
        <v>79300</v>
      </c>
      <c r="AU323">
        <v>5558.49</v>
      </c>
      <c r="AV323">
        <v>684619</v>
      </c>
      <c r="AX323">
        <v>117576.27</v>
      </c>
      <c r="AY323">
        <v>152314.5</v>
      </c>
      <c r="AZ323">
        <v>11567483.65</v>
      </c>
      <c r="BA323">
        <v>7182</v>
      </c>
      <c r="BB323">
        <v>740164.46</v>
      </c>
      <c r="BC323">
        <v>13977</v>
      </c>
      <c r="BD323">
        <v>34144</v>
      </c>
      <c r="BE323">
        <v>96000.45</v>
      </c>
      <c r="BF323">
        <v>130318.43</v>
      </c>
      <c r="BG323">
        <v>0</v>
      </c>
      <c r="BH323">
        <v>599883.75</v>
      </c>
      <c r="BJ323">
        <v>0</v>
      </c>
      <c r="BK323">
        <v>19429</v>
      </c>
      <c r="BL323">
        <v>127989.92</v>
      </c>
      <c r="BM323">
        <v>77946.53</v>
      </c>
      <c r="BN323">
        <v>0</v>
      </c>
      <c r="BO323">
        <v>23141.43</v>
      </c>
      <c r="BP323">
        <v>12142</v>
      </c>
      <c r="BQ323">
        <v>42505</v>
      </c>
      <c r="BR323">
        <v>66775.5</v>
      </c>
      <c r="BS323">
        <v>90338.87</v>
      </c>
    </row>
    <row r="324" spans="1:71" ht="23.25">
      <c r="A324" s="198">
        <v>2</v>
      </c>
      <c r="B324" s="199" t="s">
        <v>909</v>
      </c>
      <c r="C324" s="199" t="s">
        <v>910</v>
      </c>
      <c r="D324" s="199" t="s">
        <v>2224</v>
      </c>
      <c r="E324" s="199" t="s">
        <v>2225</v>
      </c>
      <c r="F324" s="199" t="s">
        <v>2225</v>
      </c>
      <c r="G324" s="199"/>
      <c r="H324" s="199"/>
      <c r="I324" s="199" t="s">
        <v>2225</v>
      </c>
      <c r="J324" s="199" t="s">
        <v>1073</v>
      </c>
      <c r="K324" s="199"/>
      <c r="L324" s="199" t="s">
        <v>945</v>
      </c>
      <c r="M324" s="200" t="s">
        <v>1343</v>
      </c>
      <c r="N324" s="304">
        <v>12</v>
      </c>
      <c r="O324" s="201">
        <v>2111020199.1059999</v>
      </c>
      <c r="P324" s="202" t="s">
        <v>416</v>
      </c>
      <c r="Q324" s="108">
        <f t="shared" si="4"/>
        <v>0</v>
      </c>
      <c r="R324">
        <v>98650</v>
      </c>
      <c r="V324">
        <v>2061</v>
      </c>
      <c r="AA324">
        <v>43043</v>
      </c>
      <c r="AB324">
        <v>7026</v>
      </c>
      <c r="AE324">
        <v>24889</v>
      </c>
      <c r="AF324">
        <v>182513</v>
      </c>
      <c r="AG324">
        <v>254171</v>
      </c>
      <c r="AH324">
        <v>28736</v>
      </c>
      <c r="AI324">
        <v>11009</v>
      </c>
      <c r="AJ324">
        <v>14745.5</v>
      </c>
      <c r="AK324">
        <v>6176</v>
      </c>
      <c r="AN324">
        <v>55407</v>
      </c>
      <c r="AO324">
        <v>-18900</v>
      </c>
      <c r="AQ324">
        <v>63538</v>
      </c>
      <c r="AR324">
        <v>173484</v>
      </c>
      <c r="AS324">
        <v>45860</v>
      </c>
      <c r="AT324">
        <v>79333</v>
      </c>
      <c r="AU324">
        <v>31200</v>
      </c>
      <c r="AV324">
        <v>23317</v>
      </c>
      <c r="AW324">
        <v>55497</v>
      </c>
      <c r="AX324">
        <v>52524</v>
      </c>
      <c r="AY324">
        <v>75111</v>
      </c>
      <c r="AZ324">
        <v>54071.25</v>
      </c>
      <c r="BA324">
        <v>0</v>
      </c>
      <c r="BI324">
        <v>0</v>
      </c>
      <c r="BJ324">
        <v>63959</v>
      </c>
      <c r="BK324">
        <v>5624</v>
      </c>
    </row>
    <row r="325" spans="1:71" ht="23.25">
      <c r="A325" s="198">
        <v>2</v>
      </c>
      <c r="B325" s="199" t="s">
        <v>909</v>
      </c>
      <c r="C325" s="199" t="s">
        <v>910</v>
      </c>
      <c r="D325" s="199" t="s">
        <v>2224</v>
      </c>
      <c r="E325" s="199" t="s">
        <v>2225</v>
      </c>
      <c r="F325" s="199" t="s">
        <v>2225</v>
      </c>
      <c r="G325" s="199"/>
      <c r="H325" s="199"/>
      <c r="I325" s="199" t="s">
        <v>2225</v>
      </c>
      <c r="J325" s="199" t="s">
        <v>1073</v>
      </c>
      <c r="K325" s="199"/>
      <c r="L325" s="199" t="s">
        <v>945</v>
      </c>
      <c r="M325" s="200" t="s">
        <v>1343</v>
      </c>
      <c r="N325" s="338" t="s">
        <v>2591</v>
      </c>
      <c r="O325" s="201">
        <v>2111020199.1070001</v>
      </c>
      <c r="P325" s="202" t="s">
        <v>417</v>
      </c>
      <c r="Q325" s="108">
        <f t="shared" ref="Q325:Q388" si="5">SUMIF($R$2:$BS$2,$Q$2,$R325:$BS325)</f>
        <v>0</v>
      </c>
      <c r="R325">
        <v>298306.28000000003</v>
      </c>
      <c r="S325">
        <v>10964.77</v>
      </c>
      <c r="T325">
        <v>43353.31</v>
      </c>
      <c r="U325">
        <v>62363.03</v>
      </c>
      <c r="V325">
        <v>62092.03</v>
      </c>
      <c r="W325">
        <v>43798.73</v>
      </c>
      <c r="X325">
        <v>20639</v>
      </c>
      <c r="Y325">
        <v>20240.080000000002</v>
      </c>
      <c r="Z325">
        <v>27036.05</v>
      </c>
      <c r="AA325">
        <v>37589.01</v>
      </c>
      <c r="AB325">
        <v>11732.63</v>
      </c>
      <c r="AC325">
        <v>9651.01</v>
      </c>
      <c r="AD325">
        <v>0</v>
      </c>
      <c r="AE325">
        <v>12250.67</v>
      </c>
      <c r="AF325">
        <v>22162.68</v>
      </c>
      <c r="AH325">
        <v>7308.41</v>
      </c>
      <c r="AI325">
        <v>45296.67</v>
      </c>
      <c r="AJ325">
        <v>9912.85</v>
      </c>
      <c r="AK325">
        <v>3161.07</v>
      </c>
      <c r="AL325">
        <v>419955.3</v>
      </c>
      <c r="AM325">
        <v>30806.400000000001</v>
      </c>
      <c r="AN325">
        <v>44606.78</v>
      </c>
      <c r="AO325">
        <v>73082.92</v>
      </c>
      <c r="AP325">
        <v>70216.399999999994</v>
      </c>
      <c r="AQ325">
        <v>44754.5</v>
      </c>
      <c r="AR325">
        <v>0</v>
      </c>
      <c r="AS325">
        <v>63163.27</v>
      </c>
      <c r="AT325">
        <v>74157.23</v>
      </c>
      <c r="AU325">
        <v>96634.23</v>
      </c>
      <c r="AV325">
        <v>116912.98</v>
      </c>
      <c r="AW325">
        <v>56067.519999999997</v>
      </c>
      <c r="AX325">
        <v>91566.26</v>
      </c>
      <c r="AY325">
        <v>32010.9</v>
      </c>
      <c r="AZ325">
        <v>258542.2</v>
      </c>
      <c r="BA325">
        <v>30538.09</v>
      </c>
      <c r="BB325">
        <v>16723.189999999999</v>
      </c>
      <c r="BC325">
        <v>35519.32</v>
      </c>
      <c r="BD325">
        <v>84535.65</v>
      </c>
      <c r="BE325">
        <v>10918.24</v>
      </c>
      <c r="BF325">
        <v>12925.55</v>
      </c>
      <c r="BG325">
        <v>833.4</v>
      </c>
      <c r="BH325">
        <v>26875.52</v>
      </c>
      <c r="BI325">
        <v>9218.26</v>
      </c>
      <c r="BJ325">
        <v>9955.32</v>
      </c>
      <c r="BK325">
        <v>11483.48</v>
      </c>
      <c r="BL325">
        <v>231147.03</v>
      </c>
      <c r="BM325">
        <v>135073.73000000001</v>
      </c>
      <c r="BN325">
        <v>54688.1</v>
      </c>
      <c r="BO325">
        <v>0</v>
      </c>
      <c r="BP325">
        <v>7643.39</v>
      </c>
      <c r="BQ325">
        <v>13435.3</v>
      </c>
      <c r="BR325">
        <v>32639.32</v>
      </c>
      <c r="BS325">
        <v>4979.3599999999997</v>
      </c>
    </row>
    <row r="326" spans="1:71" ht="23.25">
      <c r="A326" s="198">
        <v>2</v>
      </c>
      <c r="B326" s="199" t="s">
        <v>909</v>
      </c>
      <c r="C326" s="199" t="s">
        <v>910</v>
      </c>
      <c r="D326" s="199" t="s">
        <v>2224</v>
      </c>
      <c r="E326" s="199" t="s">
        <v>2225</v>
      </c>
      <c r="F326" s="199" t="s">
        <v>2225</v>
      </c>
      <c r="G326" s="199"/>
      <c r="H326" s="199"/>
      <c r="I326" s="199" t="s">
        <v>2225</v>
      </c>
      <c r="J326" s="199" t="s">
        <v>1073</v>
      </c>
      <c r="K326" s="199"/>
      <c r="L326" s="199" t="s">
        <v>945</v>
      </c>
      <c r="M326" s="200" t="s">
        <v>1343</v>
      </c>
      <c r="N326" s="304" t="s">
        <v>2592</v>
      </c>
      <c r="O326" s="201">
        <v>2111020199.108</v>
      </c>
      <c r="P326" s="202" t="s">
        <v>2226</v>
      </c>
      <c r="Q326" s="108">
        <f t="shared" si="5"/>
        <v>0</v>
      </c>
      <c r="S326">
        <v>52427.360000000001</v>
      </c>
      <c r="U326">
        <v>0</v>
      </c>
      <c r="V326">
        <v>0</v>
      </c>
      <c r="W326">
        <v>0</v>
      </c>
      <c r="X326">
        <v>0</v>
      </c>
      <c r="AB326">
        <v>0</v>
      </c>
      <c r="AC326">
        <v>0</v>
      </c>
      <c r="AF326">
        <v>1470</v>
      </c>
      <c r="AJ326">
        <v>0</v>
      </c>
      <c r="AK326">
        <v>0</v>
      </c>
      <c r="AL326">
        <v>0</v>
      </c>
      <c r="AN326">
        <v>0</v>
      </c>
      <c r="AP326">
        <v>0</v>
      </c>
      <c r="AQ326">
        <v>0</v>
      </c>
      <c r="AR326">
        <v>0</v>
      </c>
      <c r="AS326">
        <v>0</v>
      </c>
      <c r="AT326">
        <v>1059.5999999999999</v>
      </c>
      <c r="AU326">
        <v>13769.4</v>
      </c>
      <c r="AZ326">
        <v>0</v>
      </c>
      <c r="BA326">
        <v>0</v>
      </c>
      <c r="BC326">
        <v>0</v>
      </c>
      <c r="BE326">
        <v>23850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226620.46</v>
      </c>
      <c r="BS326">
        <v>0</v>
      </c>
    </row>
    <row r="327" spans="1:71" ht="23.25">
      <c r="A327" s="198">
        <v>2</v>
      </c>
      <c r="B327" s="199" t="s">
        <v>909</v>
      </c>
      <c r="C327" s="199" t="s">
        <v>910</v>
      </c>
      <c r="D327" s="199" t="s">
        <v>2224</v>
      </c>
      <c r="E327" s="199" t="s">
        <v>2225</v>
      </c>
      <c r="F327" s="199" t="s">
        <v>2225</v>
      </c>
      <c r="G327" s="199"/>
      <c r="H327" s="199"/>
      <c r="I327" s="199" t="s">
        <v>2225</v>
      </c>
      <c r="J327" s="199" t="s">
        <v>1073</v>
      </c>
      <c r="K327" s="199"/>
      <c r="L327" s="199" t="s">
        <v>945</v>
      </c>
      <c r="M327" s="200" t="s">
        <v>1343</v>
      </c>
      <c r="N327" s="338" t="s">
        <v>2590</v>
      </c>
      <c r="O327" s="203">
        <v>2111020199.109</v>
      </c>
      <c r="P327" s="204" t="s">
        <v>2227</v>
      </c>
      <c r="Q327" s="108">
        <f t="shared" si="5"/>
        <v>0</v>
      </c>
      <c r="S327">
        <v>1500</v>
      </c>
      <c r="U327">
        <v>0</v>
      </c>
      <c r="V327">
        <v>0</v>
      </c>
      <c r="W327">
        <v>0</v>
      </c>
      <c r="X327">
        <v>0</v>
      </c>
      <c r="Y327">
        <v>0</v>
      </c>
      <c r="AB327">
        <v>0</v>
      </c>
      <c r="AC327">
        <v>0</v>
      </c>
      <c r="AE327">
        <v>0</v>
      </c>
      <c r="AI327">
        <v>0</v>
      </c>
      <c r="AM327">
        <v>1500</v>
      </c>
      <c r="AN327">
        <v>3000</v>
      </c>
      <c r="AP327">
        <v>2250</v>
      </c>
      <c r="AQ327">
        <v>2250</v>
      </c>
      <c r="AR327">
        <v>0</v>
      </c>
      <c r="AS327">
        <v>0</v>
      </c>
      <c r="AT327">
        <v>3690</v>
      </c>
      <c r="AU327">
        <v>0</v>
      </c>
      <c r="AV327">
        <v>0</v>
      </c>
      <c r="AW327">
        <v>3000</v>
      </c>
      <c r="AX327">
        <v>0</v>
      </c>
      <c r="BA327">
        <v>0</v>
      </c>
      <c r="BB327">
        <v>0</v>
      </c>
      <c r="BC327">
        <v>0</v>
      </c>
      <c r="BI327">
        <v>0</v>
      </c>
      <c r="BJ327">
        <v>0</v>
      </c>
      <c r="BK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</row>
    <row r="328" spans="1:71" ht="23.25">
      <c r="A328" s="198">
        <v>2</v>
      </c>
      <c r="B328" s="199" t="s">
        <v>909</v>
      </c>
      <c r="C328" s="199" t="s">
        <v>910</v>
      </c>
      <c r="D328" s="199" t="s">
        <v>2224</v>
      </c>
      <c r="E328" s="199" t="s">
        <v>2225</v>
      </c>
      <c r="F328" s="199" t="s">
        <v>2225</v>
      </c>
      <c r="G328" s="199"/>
      <c r="H328" s="199"/>
      <c r="I328" s="199" t="s">
        <v>2225</v>
      </c>
      <c r="J328" s="199" t="s">
        <v>1073</v>
      </c>
      <c r="K328" s="199"/>
      <c r="L328" s="199" t="s">
        <v>945</v>
      </c>
      <c r="M328" s="200" t="s">
        <v>1343</v>
      </c>
      <c r="N328" s="338" t="s">
        <v>2589</v>
      </c>
      <c r="O328" s="203">
        <v>2111020199.1099999</v>
      </c>
      <c r="P328" s="204" t="s">
        <v>2228</v>
      </c>
      <c r="Q328" s="108">
        <f t="shared" si="5"/>
        <v>0</v>
      </c>
      <c r="S328">
        <v>10847</v>
      </c>
      <c r="V328">
        <v>0</v>
      </c>
      <c r="X328">
        <v>0</v>
      </c>
      <c r="Y328">
        <v>0</v>
      </c>
      <c r="AB328">
        <v>0</v>
      </c>
      <c r="AC328">
        <v>0</v>
      </c>
      <c r="AE328">
        <v>15811</v>
      </c>
      <c r="AF328">
        <v>0</v>
      </c>
      <c r="AG328">
        <v>0</v>
      </c>
      <c r="AH328">
        <v>1390</v>
      </c>
      <c r="AI328">
        <v>68561</v>
      </c>
      <c r="AJ328">
        <v>0</v>
      </c>
      <c r="AK328">
        <v>8363</v>
      </c>
      <c r="AM328">
        <v>22659</v>
      </c>
      <c r="AN328">
        <v>40082</v>
      </c>
      <c r="AO328">
        <v>29242</v>
      </c>
      <c r="AP328">
        <v>70325</v>
      </c>
      <c r="AQ328">
        <v>27646</v>
      </c>
      <c r="AR328">
        <v>0</v>
      </c>
      <c r="AS328">
        <v>0</v>
      </c>
      <c r="AT328">
        <v>37414</v>
      </c>
      <c r="AU328">
        <v>54878.6</v>
      </c>
      <c r="AV328">
        <v>66649</v>
      </c>
      <c r="AW328">
        <v>31474</v>
      </c>
      <c r="AX328">
        <v>0</v>
      </c>
      <c r="AY328">
        <v>0</v>
      </c>
      <c r="AZ328">
        <v>0</v>
      </c>
      <c r="BA328">
        <v>0</v>
      </c>
      <c r="BB328">
        <v>18823</v>
      </c>
      <c r="BC328">
        <v>0</v>
      </c>
      <c r="BD328">
        <v>0</v>
      </c>
      <c r="BE328">
        <v>29019</v>
      </c>
      <c r="BF328">
        <v>0</v>
      </c>
      <c r="BH328">
        <v>25909</v>
      </c>
      <c r="BI328">
        <v>9572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46875</v>
      </c>
      <c r="BR328">
        <v>0</v>
      </c>
      <c r="BS328">
        <v>0</v>
      </c>
    </row>
    <row r="329" spans="1:71" ht="23.25">
      <c r="A329" s="214">
        <v>2</v>
      </c>
      <c r="B329" s="215" t="s">
        <v>909</v>
      </c>
      <c r="C329" s="215" t="s">
        <v>910</v>
      </c>
      <c r="D329" s="215" t="s">
        <v>2224</v>
      </c>
      <c r="E329" s="215" t="s">
        <v>2225</v>
      </c>
      <c r="F329" s="215" t="s">
        <v>2225</v>
      </c>
      <c r="G329" s="215"/>
      <c r="H329" s="215"/>
      <c r="I329" s="215" t="s">
        <v>2225</v>
      </c>
      <c r="J329" s="215" t="s">
        <v>1073</v>
      </c>
      <c r="K329" s="215"/>
      <c r="L329" s="215" t="s">
        <v>945</v>
      </c>
      <c r="M329" s="216" t="s">
        <v>1343</v>
      </c>
      <c r="N329" s="306" t="s">
        <v>2588</v>
      </c>
      <c r="O329" s="217">
        <v>2111020199.201</v>
      </c>
      <c r="P329" s="218" t="s">
        <v>421</v>
      </c>
      <c r="Q329" s="108">
        <f t="shared" si="5"/>
        <v>0</v>
      </c>
      <c r="R329">
        <v>0</v>
      </c>
      <c r="S329">
        <v>0</v>
      </c>
      <c r="T329">
        <v>0</v>
      </c>
      <c r="W329">
        <v>0</v>
      </c>
      <c r="X329">
        <v>0</v>
      </c>
      <c r="AB329">
        <v>0</v>
      </c>
      <c r="AC329">
        <v>796249.96</v>
      </c>
      <c r="AI329">
        <v>10000</v>
      </c>
      <c r="AJ329">
        <v>1315944.8500000001</v>
      </c>
      <c r="AK329">
        <v>762472.3</v>
      </c>
      <c r="AL329">
        <v>3000000</v>
      </c>
      <c r="AS329">
        <v>51275</v>
      </c>
      <c r="AU329">
        <v>505990.62</v>
      </c>
      <c r="AV329">
        <v>520524.01</v>
      </c>
      <c r="AW329">
        <v>0</v>
      </c>
      <c r="AX329">
        <v>2375388.9300000002</v>
      </c>
      <c r="AY329">
        <v>454416.99</v>
      </c>
      <c r="AZ329">
        <v>1000000</v>
      </c>
      <c r="BA329">
        <v>10000</v>
      </c>
      <c r="BD329">
        <v>1402911.78</v>
      </c>
      <c r="BE329">
        <v>97663.74</v>
      </c>
      <c r="BF329">
        <v>204913.14</v>
      </c>
      <c r="BH329">
        <v>0</v>
      </c>
      <c r="BI329">
        <v>85416.15</v>
      </c>
      <c r="BK329">
        <v>76910.19</v>
      </c>
      <c r="BL329">
        <v>1000000</v>
      </c>
    </row>
    <row r="330" spans="1:71" ht="23.25">
      <c r="A330" s="198">
        <v>2</v>
      </c>
      <c r="B330" s="199" t="s">
        <v>909</v>
      </c>
      <c r="C330" s="199" t="s">
        <v>59</v>
      </c>
      <c r="D330" s="199" t="s">
        <v>2224</v>
      </c>
      <c r="E330" s="199" t="s">
        <v>2173</v>
      </c>
      <c r="F330" s="199" t="s">
        <v>2225</v>
      </c>
      <c r="G330" s="199" t="s">
        <v>2229</v>
      </c>
      <c r="H330" s="199"/>
      <c r="I330" s="199" t="s">
        <v>2225</v>
      </c>
      <c r="J330" s="199" t="s">
        <v>1073</v>
      </c>
      <c r="K330" s="199"/>
      <c r="L330" s="199"/>
      <c r="M330" s="200" t="s">
        <v>1343</v>
      </c>
      <c r="N330" s="304">
        <v>11.2</v>
      </c>
      <c r="O330" s="201">
        <v>2111020199.2019999</v>
      </c>
      <c r="P330" s="202" t="s">
        <v>422</v>
      </c>
      <c r="Q330" s="108">
        <f t="shared" si="5"/>
        <v>0</v>
      </c>
      <c r="R330">
        <v>1220451.83</v>
      </c>
      <c r="T330">
        <v>420630.45</v>
      </c>
      <c r="V330">
        <v>1851818</v>
      </c>
      <c r="W330">
        <v>28960</v>
      </c>
      <c r="X330">
        <v>4767458.8899999997</v>
      </c>
      <c r="Y330">
        <v>10841</v>
      </c>
      <c r="Z330">
        <v>84281.54</v>
      </c>
      <c r="AA330">
        <v>627400</v>
      </c>
      <c r="AB330">
        <v>0</v>
      </c>
      <c r="AC330">
        <v>251140</v>
      </c>
      <c r="AD330">
        <v>0</v>
      </c>
      <c r="AH330">
        <v>1563202.36</v>
      </c>
      <c r="AM330">
        <v>41200</v>
      </c>
      <c r="AO330">
        <v>478492.17</v>
      </c>
      <c r="AP330">
        <v>0</v>
      </c>
      <c r="AQ330">
        <v>0</v>
      </c>
      <c r="AS330">
        <v>61230</v>
      </c>
      <c r="AV330">
        <v>116239.23</v>
      </c>
      <c r="AZ330">
        <v>22800</v>
      </c>
      <c r="BA330">
        <v>53143.71</v>
      </c>
      <c r="BD330">
        <v>102437.37</v>
      </c>
      <c r="BF330">
        <v>38810</v>
      </c>
      <c r="BP330">
        <v>954723.58</v>
      </c>
    </row>
    <row r="331" spans="1:71" ht="23.25">
      <c r="A331" s="198">
        <v>2</v>
      </c>
      <c r="B331" s="199" t="s">
        <v>909</v>
      </c>
      <c r="C331" s="199" t="s">
        <v>910</v>
      </c>
      <c r="D331" s="199" t="s">
        <v>2224</v>
      </c>
      <c r="E331" s="199" t="s">
        <v>2225</v>
      </c>
      <c r="F331" s="199" t="s">
        <v>2225</v>
      </c>
      <c r="G331" s="199"/>
      <c r="H331" s="199"/>
      <c r="I331" s="199" t="s">
        <v>2225</v>
      </c>
      <c r="J331" s="199" t="s">
        <v>1073</v>
      </c>
      <c r="K331" s="199"/>
      <c r="L331" s="199" t="s">
        <v>945</v>
      </c>
      <c r="M331" s="200" t="s">
        <v>1343</v>
      </c>
      <c r="N331" s="304">
        <v>11.1</v>
      </c>
      <c r="O331" s="201">
        <v>2111020199.204</v>
      </c>
      <c r="P331" s="202" t="s">
        <v>423</v>
      </c>
      <c r="Q331" s="108">
        <f t="shared" si="5"/>
        <v>0</v>
      </c>
      <c r="R331">
        <v>0</v>
      </c>
      <c r="S331">
        <v>0</v>
      </c>
      <c r="T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314727.84999999998</v>
      </c>
      <c r="AG331">
        <v>0</v>
      </c>
      <c r="AH331">
        <v>72492.479999999996</v>
      </c>
      <c r="AI331">
        <v>0</v>
      </c>
      <c r="AJ331">
        <v>301717.43</v>
      </c>
      <c r="AK331">
        <v>0</v>
      </c>
      <c r="AL331">
        <v>658601.18000000005</v>
      </c>
      <c r="AM331">
        <v>0</v>
      </c>
      <c r="AN331">
        <v>0</v>
      </c>
      <c r="AO331">
        <v>836952.21</v>
      </c>
      <c r="AQ331">
        <v>0</v>
      </c>
      <c r="AR331">
        <v>0</v>
      </c>
      <c r="AS331">
        <v>0</v>
      </c>
      <c r="AT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M331">
        <v>0</v>
      </c>
      <c r="BN331">
        <v>0</v>
      </c>
      <c r="BO331">
        <v>0</v>
      </c>
      <c r="BP331">
        <v>0</v>
      </c>
      <c r="BR331">
        <v>0</v>
      </c>
    </row>
    <row r="332" spans="1:71" ht="23.25">
      <c r="A332" s="198">
        <v>2</v>
      </c>
      <c r="B332" s="199" t="s">
        <v>909</v>
      </c>
      <c r="C332" s="199" t="s">
        <v>910</v>
      </c>
      <c r="D332" s="199" t="s">
        <v>2224</v>
      </c>
      <c r="E332" s="199" t="s">
        <v>2225</v>
      </c>
      <c r="F332" s="199" t="s">
        <v>2225</v>
      </c>
      <c r="G332" s="199" t="s">
        <v>2230</v>
      </c>
      <c r="H332" s="199" t="s">
        <v>2231</v>
      </c>
      <c r="I332" s="199" t="s">
        <v>2225</v>
      </c>
      <c r="J332" s="199" t="s">
        <v>1073</v>
      </c>
      <c r="K332" s="199" t="s">
        <v>1358</v>
      </c>
      <c r="L332" s="199" t="s">
        <v>945</v>
      </c>
      <c r="M332" s="200" t="s">
        <v>1343</v>
      </c>
      <c r="N332" s="304">
        <v>11.1</v>
      </c>
      <c r="O332" s="201">
        <v>2111020199.2049999</v>
      </c>
      <c r="P332" s="202" t="s">
        <v>424</v>
      </c>
      <c r="Q332" s="108">
        <f t="shared" si="5"/>
        <v>0</v>
      </c>
      <c r="R332">
        <v>0</v>
      </c>
      <c r="W332">
        <v>0</v>
      </c>
      <c r="Z332">
        <v>0</v>
      </c>
      <c r="AA332">
        <v>0</v>
      </c>
      <c r="AC332">
        <v>0</v>
      </c>
      <c r="AD332">
        <v>0</v>
      </c>
      <c r="AE332">
        <v>500000</v>
      </c>
      <c r="AH332">
        <v>0</v>
      </c>
      <c r="AN332">
        <v>0</v>
      </c>
      <c r="AO332">
        <v>743405.99</v>
      </c>
      <c r="AQ332">
        <v>0</v>
      </c>
      <c r="AR332">
        <v>3000000</v>
      </c>
      <c r="AS332">
        <v>0</v>
      </c>
      <c r="AT332">
        <v>0</v>
      </c>
      <c r="AV332">
        <v>0</v>
      </c>
      <c r="AY332">
        <v>0</v>
      </c>
      <c r="AZ332">
        <v>885865.2</v>
      </c>
      <c r="BB332">
        <v>442290</v>
      </c>
      <c r="BE332">
        <v>0</v>
      </c>
      <c r="BK332">
        <v>0</v>
      </c>
      <c r="BL332">
        <v>0</v>
      </c>
      <c r="BM332">
        <v>0</v>
      </c>
      <c r="BP332">
        <v>450000</v>
      </c>
    </row>
    <row r="333" spans="1:71" ht="23.25">
      <c r="A333" s="198">
        <v>2</v>
      </c>
      <c r="B333" s="199" t="s">
        <v>909</v>
      </c>
      <c r="C333" s="199" t="s">
        <v>910</v>
      </c>
      <c r="D333" s="199" t="s">
        <v>2224</v>
      </c>
      <c r="E333" s="199" t="s">
        <v>2225</v>
      </c>
      <c r="F333" s="199" t="s">
        <v>2225</v>
      </c>
      <c r="G333" s="199" t="s">
        <v>2232</v>
      </c>
      <c r="H333" s="199" t="s">
        <v>2231</v>
      </c>
      <c r="I333" s="199" t="s">
        <v>2225</v>
      </c>
      <c r="J333" s="199" t="s">
        <v>1073</v>
      </c>
      <c r="K333" s="199" t="s">
        <v>1358</v>
      </c>
      <c r="L333" s="199" t="s">
        <v>945</v>
      </c>
      <c r="M333" s="200" t="s">
        <v>1343</v>
      </c>
      <c r="N333" s="304">
        <v>11.1</v>
      </c>
      <c r="O333" s="201">
        <v>2111020199.2060001</v>
      </c>
      <c r="P333" s="202" t="s">
        <v>425</v>
      </c>
      <c r="Q333" s="108">
        <f t="shared" si="5"/>
        <v>0</v>
      </c>
      <c r="R333">
        <v>150938</v>
      </c>
      <c r="S333">
        <v>2845.95</v>
      </c>
      <c r="T333">
        <v>0</v>
      </c>
      <c r="U333">
        <v>0</v>
      </c>
      <c r="V333">
        <v>82519.710000000006</v>
      </c>
      <c r="W333">
        <v>0</v>
      </c>
      <c r="X333">
        <v>765744.99</v>
      </c>
      <c r="Y333">
        <v>1468564.53</v>
      </c>
      <c r="Z333">
        <v>1094003.6599999999</v>
      </c>
      <c r="AB333">
        <v>539682.42000000004</v>
      </c>
      <c r="AC333">
        <v>215954</v>
      </c>
      <c r="AD333">
        <v>0</v>
      </c>
      <c r="AE333">
        <v>0</v>
      </c>
      <c r="AF333">
        <v>925480.01</v>
      </c>
      <c r="AI333">
        <v>1200000</v>
      </c>
      <c r="AJ333">
        <v>800000</v>
      </c>
      <c r="AK333">
        <v>450000</v>
      </c>
      <c r="AL333">
        <v>24261383.050000001</v>
      </c>
      <c r="AM333">
        <v>745680.5</v>
      </c>
      <c r="AN333">
        <v>4203705.6900000004</v>
      </c>
      <c r="AO333">
        <v>227296.42</v>
      </c>
      <c r="AP333">
        <v>1054234.3700000001</v>
      </c>
      <c r="AQ333">
        <v>182987.09</v>
      </c>
      <c r="AR333">
        <v>100538.93</v>
      </c>
      <c r="AS333">
        <v>1301923.99</v>
      </c>
      <c r="AT333">
        <v>1092973</v>
      </c>
      <c r="AU333">
        <v>0</v>
      </c>
      <c r="AV333">
        <v>382286.38</v>
      </c>
      <c r="AW333">
        <v>1553717.65</v>
      </c>
      <c r="AY333">
        <v>75466.320000000007</v>
      </c>
      <c r="AZ333">
        <v>626305.99</v>
      </c>
      <c r="BA333">
        <v>1213516</v>
      </c>
      <c r="BB333">
        <v>1725738</v>
      </c>
      <c r="BC333">
        <v>57100</v>
      </c>
      <c r="BE333">
        <v>402600</v>
      </c>
      <c r="BG333">
        <v>0</v>
      </c>
      <c r="BH333">
        <v>182603.99</v>
      </c>
      <c r="BI333">
        <v>0</v>
      </c>
      <c r="BJ333">
        <v>247656.93</v>
      </c>
      <c r="BL333">
        <v>0</v>
      </c>
      <c r="BM333">
        <v>0</v>
      </c>
      <c r="BN333">
        <v>914407.1</v>
      </c>
      <c r="BP333">
        <v>97932.2</v>
      </c>
    </row>
    <row r="334" spans="1:71" ht="23.25">
      <c r="A334" s="198">
        <v>2</v>
      </c>
      <c r="B334" s="199" t="s">
        <v>909</v>
      </c>
      <c r="C334" s="199" t="s">
        <v>910</v>
      </c>
      <c r="D334" s="199" t="s">
        <v>2224</v>
      </c>
      <c r="E334" s="199" t="s">
        <v>2225</v>
      </c>
      <c r="F334" s="199" t="s">
        <v>2225</v>
      </c>
      <c r="G334" s="199"/>
      <c r="H334" s="199" t="s">
        <v>2233</v>
      </c>
      <c r="I334" s="199" t="s">
        <v>2225</v>
      </c>
      <c r="J334" s="199" t="s">
        <v>1073</v>
      </c>
      <c r="K334" s="199"/>
      <c r="L334" s="199" t="s">
        <v>945</v>
      </c>
      <c r="M334" s="200" t="s">
        <v>1343</v>
      </c>
      <c r="N334" s="338" t="s">
        <v>2584</v>
      </c>
      <c r="O334" s="201">
        <v>2111020199.3010001</v>
      </c>
      <c r="P334" s="202" t="s">
        <v>426</v>
      </c>
      <c r="Q334" s="108">
        <f t="shared" si="5"/>
        <v>5888030.7699999996</v>
      </c>
      <c r="R334">
        <v>3403617.9</v>
      </c>
      <c r="AD334">
        <v>5888030.7699999996</v>
      </c>
      <c r="AL334">
        <v>80379874.480000004</v>
      </c>
      <c r="AZ334">
        <v>5389140.0199999996</v>
      </c>
      <c r="BL334">
        <v>13411418.710000001</v>
      </c>
    </row>
    <row r="335" spans="1:71" ht="23.25">
      <c r="A335" s="198">
        <v>2</v>
      </c>
      <c r="B335" s="199" t="s">
        <v>909</v>
      </c>
      <c r="C335" s="199" t="s">
        <v>910</v>
      </c>
      <c r="D335" s="199" t="s">
        <v>2224</v>
      </c>
      <c r="E335" s="199" t="s">
        <v>2225</v>
      </c>
      <c r="F335" s="199" t="s">
        <v>2225</v>
      </c>
      <c r="G335" s="199"/>
      <c r="H335" s="199" t="s">
        <v>2233</v>
      </c>
      <c r="I335" s="199" t="s">
        <v>2225</v>
      </c>
      <c r="J335" s="199" t="s">
        <v>1073</v>
      </c>
      <c r="K335" s="199"/>
      <c r="L335" s="199" t="s">
        <v>945</v>
      </c>
      <c r="M335" s="200" t="s">
        <v>1343</v>
      </c>
      <c r="N335" s="304" t="s">
        <v>2586</v>
      </c>
      <c r="O335" s="201">
        <v>2111020199.3039999</v>
      </c>
      <c r="P335" s="202" t="s">
        <v>427</v>
      </c>
      <c r="Q335" s="108">
        <f t="shared" si="5"/>
        <v>1778467.11</v>
      </c>
      <c r="R335">
        <v>6817407.71</v>
      </c>
      <c r="AD335">
        <v>1778467.11</v>
      </c>
      <c r="AL335">
        <v>8576567.7899999991</v>
      </c>
      <c r="AZ335">
        <v>4841929.9400000004</v>
      </c>
      <c r="BL335">
        <v>4189418.91</v>
      </c>
    </row>
    <row r="336" spans="1:71" ht="23.25">
      <c r="A336" s="198">
        <v>2</v>
      </c>
      <c r="B336" s="199" t="s">
        <v>909</v>
      </c>
      <c r="C336" s="199" t="s">
        <v>910</v>
      </c>
      <c r="D336" s="199" t="s">
        <v>2224</v>
      </c>
      <c r="E336" s="199" t="s">
        <v>2225</v>
      </c>
      <c r="F336" s="199" t="s">
        <v>2225</v>
      </c>
      <c r="G336" s="199"/>
      <c r="H336" s="199" t="s">
        <v>2220</v>
      </c>
      <c r="I336" s="199" t="s">
        <v>2225</v>
      </c>
      <c r="J336" s="199" t="s">
        <v>1073</v>
      </c>
      <c r="K336" s="199"/>
      <c r="L336" s="199" t="s">
        <v>945</v>
      </c>
      <c r="M336" s="200" t="s">
        <v>1343</v>
      </c>
      <c r="N336" s="304" t="s">
        <v>2593</v>
      </c>
      <c r="O336" s="201">
        <v>2111020199.5009999</v>
      </c>
      <c r="P336" s="202" t="s">
        <v>428</v>
      </c>
      <c r="Q336" s="108">
        <f t="shared" si="5"/>
        <v>0</v>
      </c>
      <c r="R336">
        <v>35768.5</v>
      </c>
      <c r="S336">
        <v>602</v>
      </c>
      <c r="U336">
        <v>0</v>
      </c>
      <c r="V336">
        <v>2286</v>
      </c>
      <c r="W336">
        <v>758</v>
      </c>
      <c r="X336">
        <v>2412</v>
      </c>
      <c r="Y336">
        <v>296</v>
      </c>
      <c r="Z336">
        <v>128214</v>
      </c>
      <c r="AB336">
        <v>0</v>
      </c>
      <c r="AC336">
        <v>36</v>
      </c>
      <c r="AD336">
        <v>0</v>
      </c>
      <c r="AG336">
        <v>0</v>
      </c>
      <c r="AH336">
        <v>2220</v>
      </c>
      <c r="AI336">
        <v>140584</v>
      </c>
      <c r="AJ336">
        <v>3748.5</v>
      </c>
      <c r="AL336">
        <v>640080.30000000005</v>
      </c>
      <c r="AM336">
        <v>158572.84</v>
      </c>
      <c r="AN336">
        <v>10351</v>
      </c>
      <c r="AO336">
        <v>28353</v>
      </c>
      <c r="AP336">
        <v>100491.5</v>
      </c>
      <c r="AQ336">
        <v>28093</v>
      </c>
      <c r="AR336">
        <v>129063</v>
      </c>
      <c r="AS336">
        <v>40675</v>
      </c>
      <c r="AT336">
        <v>44555</v>
      </c>
      <c r="AU336">
        <v>20933.5</v>
      </c>
      <c r="AV336">
        <v>38267</v>
      </c>
      <c r="AW336">
        <v>30229</v>
      </c>
      <c r="AX336">
        <v>14830</v>
      </c>
      <c r="AZ336">
        <v>78</v>
      </c>
      <c r="BA336">
        <v>0</v>
      </c>
      <c r="BB336">
        <v>1750</v>
      </c>
      <c r="BC336">
        <v>0</v>
      </c>
      <c r="BD336">
        <v>0</v>
      </c>
      <c r="BE336">
        <v>758</v>
      </c>
      <c r="BG336">
        <v>113526</v>
      </c>
      <c r="BN336">
        <v>360</v>
      </c>
      <c r="BQ336">
        <v>0</v>
      </c>
      <c r="BR336">
        <v>0</v>
      </c>
    </row>
    <row r="337" spans="1:71" ht="23.25">
      <c r="A337" s="198">
        <v>2</v>
      </c>
      <c r="B337" s="199" t="s">
        <v>909</v>
      </c>
      <c r="C337" s="199" t="s">
        <v>910</v>
      </c>
      <c r="D337" s="199" t="s">
        <v>2224</v>
      </c>
      <c r="E337" s="199" t="s">
        <v>2225</v>
      </c>
      <c r="F337" s="199" t="s">
        <v>2225</v>
      </c>
      <c r="G337" s="199"/>
      <c r="H337" s="199" t="s">
        <v>2220</v>
      </c>
      <c r="I337" s="199" t="s">
        <v>2225</v>
      </c>
      <c r="J337" s="199" t="s">
        <v>1073</v>
      </c>
      <c r="K337" s="199"/>
      <c r="L337" s="199" t="s">
        <v>945</v>
      </c>
      <c r="M337" s="200" t="s">
        <v>1343</v>
      </c>
      <c r="N337" s="304" t="s">
        <v>2585</v>
      </c>
      <c r="O337" s="201">
        <v>2111020199.5020001</v>
      </c>
      <c r="P337" s="202" t="s">
        <v>429</v>
      </c>
      <c r="Q337" s="108">
        <f t="shared" si="5"/>
        <v>0</v>
      </c>
      <c r="R337">
        <v>970</v>
      </c>
      <c r="S337">
        <v>1601</v>
      </c>
      <c r="U337">
        <v>0</v>
      </c>
      <c r="V337">
        <v>10124</v>
      </c>
      <c r="W337">
        <v>1792</v>
      </c>
      <c r="X337">
        <v>6328</v>
      </c>
      <c r="Y337">
        <v>714</v>
      </c>
      <c r="Z337">
        <v>46180</v>
      </c>
      <c r="AB337">
        <v>0</v>
      </c>
      <c r="AC337">
        <v>14</v>
      </c>
      <c r="AD337">
        <v>0</v>
      </c>
      <c r="AH337">
        <v>1461</v>
      </c>
      <c r="AJ337">
        <v>350</v>
      </c>
      <c r="AL337">
        <v>44830</v>
      </c>
      <c r="AM337">
        <v>1414</v>
      </c>
      <c r="AN337">
        <v>1341</v>
      </c>
      <c r="AP337">
        <v>36438</v>
      </c>
      <c r="AQ337">
        <v>392564</v>
      </c>
      <c r="AR337">
        <v>115213</v>
      </c>
      <c r="AS337">
        <v>1327</v>
      </c>
      <c r="AU337">
        <v>350</v>
      </c>
      <c r="AV337">
        <v>15638</v>
      </c>
      <c r="AX337">
        <v>43896.23</v>
      </c>
      <c r="AZ337">
        <v>121</v>
      </c>
      <c r="BA337">
        <v>0</v>
      </c>
      <c r="BB337">
        <v>2272</v>
      </c>
      <c r="BC337">
        <v>45225.63</v>
      </c>
      <c r="BD337">
        <v>0</v>
      </c>
      <c r="BE337">
        <v>1792</v>
      </c>
      <c r="BG337">
        <v>22368</v>
      </c>
      <c r="BR337">
        <v>0</v>
      </c>
    </row>
    <row r="338" spans="1:71" ht="23.25">
      <c r="A338" s="198">
        <v>2</v>
      </c>
      <c r="B338" s="199" t="s">
        <v>909</v>
      </c>
      <c r="C338" s="199" t="s">
        <v>910</v>
      </c>
      <c r="D338" s="199" t="s">
        <v>2224</v>
      </c>
      <c r="E338" s="199" t="s">
        <v>2225</v>
      </c>
      <c r="F338" s="199" t="s">
        <v>2225</v>
      </c>
      <c r="G338" s="199"/>
      <c r="H338" s="199" t="s">
        <v>2220</v>
      </c>
      <c r="I338" s="199" t="s">
        <v>2225</v>
      </c>
      <c r="J338" s="199" t="s">
        <v>1073</v>
      </c>
      <c r="K338" s="199"/>
      <c r="L338" s="199" t="s">
        <v>945</v>
      </c>
      <c r="M338" s="200" t="s">
        <v>1343</v>
      </c>
      <c r="N338" s="304" t="s">
        <v>2587</v>
      </c>
      <c r="O338" s="201">
        <v>2111020199.503</v>
      </c>
      <c r="P338" s="202" t="s">
        <v>430</v>
      </c>
      <c r="Q338" s="108">
        <f t="shared" si="5"/>
        <v>0</v>
      </c>
      <c r="R338">
        <v>1588.8</v>
      </c>
      <c r="S338">
        <v>987</v>
      </c>
      <c r="U338">
        <v>0</v>
      </c>
      <c r="V338">
        <v>5611</v>
      </c>
      <c r="W338">
        <v>1204</v>
      </c>
      <c r="X338">
        <v>3528</v>
      </c>
      <c r="Y338">
        <v>470</v>
      </c>
      <c r="Z338">
        <v>39751.68</v>
      </c>
      <c r="AB338">
        <v>0</v>
      </c>
      <c r="AC338">
        <v>58</v>
      </c>
      <c r="AD338">
        <v>0</v>
      </c>
      <c r="AG338">
        <v>30560</v>
      </c>
      <c r="AH338">
        <v>763</v>
      </c>
      <c r="AI338">
        <v>50000</v>
      </c>
      <c r="AJ338">
        <v>206</v>
      </c>
      <c r="AL338">
        <v>558956</v>
      </c>
      <c r="AM338">
        <v>334572</v>
      </c>
      <c r="AN338">
        <v>17838</v>
      </c>
      <c r="AO338">
        <v>19181</v>
      </c>
      <c r="AP338">
        <v>21788</v>
      </c>
      <c r="AQ338">
        <v>33254</v>
      </c>
      <c r="AS338">
        <v>37129</v>
      </c>
      <c r="AT338">
        <v>14433</v>
      </c>
      <c r="AU338">
        <v>42202</v>
      </c>
      <c r="AV338">
        <v>74775</v>
      </c>
      <c r="AX338">
        <v>33322</v>
      </c>
      <c r="AZ338">
        <v>123</v>
      </c>
      <c r="BA338">
        <v>0</v>
      </c>
      <c r="BB338">
        <v>3007.5</v>
      </c>
      <c r="BC338">
        <v>0</v>
      </c>
      <c r="BD338">
        <v>0</v>
      </c>
      <c r="BE338">
        <v>1204</v>
      </c>
      <c r="BG338">
        <v>25194</v>
      </c>
    </row>
    <row r="339" spans="1:71" ht="23.25">
      <c r="A339" s="198">
        <v>2</v>
      </c>
      <c r="B339" s="199" t="s">
        <v>909</v>
      </c>
      <c r="C339" s="199" t="s">
        <v>910</v>
      </c>
      <c r="D339" s="199" t="s">
        <v>2224</v>
      </c>
      <c r="E339" s="199" t="s">
        <v>2234</v>
      </c>
      <c r="F339" s="199" t="s">
        <v>2234</v>
      </c>
      <c r="G339" s="199"/>
      <c r="H339" s="199"/>
      <c r="I339" s="199" t="s">
        <v>2234</v>
      </c>
      <c r="J339" s="199" t="s">
        <v>1073</v>
      </c>
      <c r="K339" s="199"/>
      <c r="L339" s="199"/>
      <c r="M339" s="200" t="s">
        <v>1343</v>
      </c>
      <c r="N339" s="304">
        <v>12</v>
      </c>
      <c r="O339" s="201">
        <v>2112010101.1010001</v>
      </c>
      <c r="P339" s="202" t="s">
        <v>431</v>
      </c>
      <c r="Q339" s="108">
        <f t="shared" si="5"/>
        <v>0</v>
      </c>
      <c r="AA339">
        <v>88765</v>
      </c>
      <c r="AJ339">
        <v>44776.800000000003</v>
      </c>
      <c r="BB339">
        <v>1600</v>
      </c>
      <c r="BK339">
        <v>66650</v>
      </c>
      <c r="BP339">
        <v>20676</v>
      </c>
    </row>
    <row r="340" spans="1:71" ht="23.25">
      <c r="A340" s="198">
        <v>2</v>
      </c>
      <c r="B340" s="199" t="s">
        <v>909</v>
      </c>
      <c r="C340" s="199" t="s">
        <v>910</v>
      </c>
      <c r="D340" s="199" t="s">
        <v>2224</v>
      </c>
      <c r="E340" s="199" t="s">
        <v>2234</v>
      </c>
      <c r="F340" s="199" t="s">
        <v>2234</v>
      </c>
      <c r="G340" s="199"/>
      <c r="H340" s="199"/>
      <c r="I340" s="199" t="s">
        <v>2234</v>
      </c>
      <c r="J340" s="199" t="s">
        <v>1073</v>
      </c>
      <c r="K340" s="199"/>
      <c r="L340" s="199"/>
      <c r="M340" s="200" t="s">
        <v>1343</v>
      </c>
      <c r="N340" s="304">
        <v>12</v>
      </c>
      <c r="O340" s="201">
        <v>2112010102.1010001</v>
      </c>
      <c r="P340" s="202" t="s">
        <v>432</v>
      </c>
      <c r="Q340" s="108">
        <f t="shared" si="5"/>
        <v>0</v>
      </c>
    </row>
    <row r="341" spans="1:71" ht="23.25">
      <c r="A341" s="198">
        <v>2</v>
      </c>
      <c r="B341" s="199" t="s">
        <v>909</v>
      </c>
      <c r="C341" s="199" t="s">
        <v>910</v>
      </c>
      <c r="D341" s="199" t="s">
        <v>2224</v>
      </c>
      <c r="E341" s="199" t="s">
        <v>2234</v>
      </c>
      <c r="F341" s="199" t="s">
        <v>2234</v>
      </c>
      <c r="G341" s="199"/>
      <c r="H341" s="199"/>
      <c r="I341" s="199" t="s">
        <v>2234</v>
      </c>
      <c r="J341" s="199" t="s">
        <v>1073</v>
      </c>
      <c r="K341" s="199"/>
      <c r="L341" s="199" t="s">
        <v>945</v>
      </c>
      <c r="M341" s="200" t="s">
        <v>1343</v>
      </c>
      <c r="N341" s="304">
        <v>12</v>
      </c>
      <c r="O341" s="201">
        <v>2112010199.1010001</v>
      </c>
      <c r="P341" s="202" t="s">
        <v>433</v>
      </c>
      <c r="Q341" s="108">
        <f t="shared" si="5"/>
        <v>0</v>
      </c>
      <c r="AL341">
        <v>17664600</v>
      </c>
      <c r="AW341">
        <v>32125</v>
      </c>
      <c r="BR341">
        <v>24750</v>
      </c>
    </row>
    <row r="342" spans="1:71" ht="23.25">
      <c r="A342" s="198">
        <v>2</v>
      </c>
      <c r="B342" s="199" t="s">
        <v>909</v>
      </c>
      <c r="C342" s="199" t="s">
        <v>910</v>
      </c>
      <c r="D342" s="199" t="s">
        <v>2224</v>
      </c>
      <c r="E342" s="199" t="s">
        <v>2234</v>
      </c>
      <c r="F342" s="199" t="s">
        <v>2234</v>
      </c>
      <c r="G342" s="199"/>
      <c r="H342" s="199"/>
      <c r="I342" s="199" t="s">
        <v>2234</v>
      </c>
      <c r="J342" s="199" t="s">
        <v>1073</v>
      </c>
      <c r="K342" s="199"/>
      <c r="L342" s="199" t="s">
        <v>945</v>
      </c>
      <c r="M342" s="200" t="s">
        <v>1343</v>
      </c>
      <c r="N342" s="304">
        <v>12</v>
      </c>
      <c r="O342" s="201">
        <v>2112010199.102</v>
      </c>
      <c r="P342" s="202" t="s">
        <v>434</v>
      </c>
      <c r="Q342" s="108">
        <f t="shared" si="5"/>
        <v>892993.14</v>
      </c>
      <c r="R342">
        <v>2608593.9500000002</v>
      </c>
      <c r="S342">
        <v>37685.65</v>
      </c>
      <c r="T342">
        <v>119700</v>
      </c>
      <c r="U342">
        <v>166175</v>
      </c>
      <c r="V342">
        <v>290211.25</v>
      </c>
      <c r="W342">
        <v>170930</v>
      </c>
      <c r="X342">
        <v>136945</v>
      </c>
      <c r="Y342">
        <v>55965</v>
      </c>
      <c r="Z342">
        <v>20450</v>
      </c>
      <c r="AB342">
        <v>35330</v>
      </c>
      <c r="AC342">
        <v>173300</v>
      </c>
      <c r="AD342">
        <v>892993.14</v>
      </c>
      <c r="AE342">
        <v>153757.5</v>
      </c>
      <c r="AF342">
        <v>51315</v>
      </c>
      <c r="AG342">
        <v>124563.5</v>
      </c>
      <c r="AH342">
        <v>259590</v>
      </c>
      <c r="AI342">
        <v>286386</v>
      </c>
      <c r="AK342">
        <v>186627.5</v>
      </c>
      <c r="AL342">
        <v>5245147.8499999996</v>
      </c>
      <c r="AM342">
        <v>15250</v>
      </c>
      <c r="AU342">
        <v>51709</v>
      </c>
      <c r="AV342">
        <v>67350</v>
      </c>
      <c r="AZ342">
        <v>1951828.6</v>
      </c>
      <c r="BA342">
        <v>96200</v>
      </c>
      <c r="BC342">
        <v>225164.47</v>
      </c>
      <c r="BD342">
        <v>198000.15</v>
      </c>
      <c r="BE342">
        <v>434060.79999999999</v>
      </c>
      <c r="BG342">
        <v>148002.15</v>
      </c>
      <c r="BH342">
        <v>102953.75</v>
      </c>
      <c r="BI342">
        <v>67602</v>
      </c>
      <c r="BJ342">
        <v>28685</v>
      </c>
      <c r="BL342">
        <v>2784051.88</v>
      </c>
      <c r="BM342">
        <v>357054.9</v>
      </c>
      <c r="BN342">
        <v>156190</v>
      </c>
      <c r="BO342">
        <v>451353.5</v>
      </c>
      <c r="BP342">
        <v>61775</v>
      </c>
      <c r="BQ342">
        <v>168715.68</v>
      </c>
      <c r="BR342">
        <v>214397.85</v>
      </c>
      <c r="BS342">
        <v>177223</v>
      </c>
    </row>
    <row r="343" spans="1:71" ht="23.25">
      <c r="A343" s="198">
        <v>2</v>
      </c>
      <c r="B343" s="199" t="s">
        <v>909</v>
      </c>
      <c r="C343" s="199" t="s">
        <v>910</v>
      </c>
      <c r="D343" s="199" t="s">
        <v>2224</v>
      </c>
      <c r="E343" s="199" t="s">
        <v>2234</v>
      </c>
      <c r="F343" s="199" t="s">
        <v>2234</v>
      </c>
      <c r="G343" s="199"/>
      <c r="H343" s="199"/>
      <c r="I343" s="199" t="s">
        <v>2234</v>
      </c>
      <c r="J343" s="199" t="s">
        <v>1073</v>
      </c>
      <c r="K343" s="199"/>
      <c r="L343" s="199" t="s">
        <v>945</v>
      </c>
      <c r="M343" s="200" t="s">
        <v>1343</v>
      </c>
      <c r="N343" s="304">
        <v>12</v>
      </c>
      <c r="O343" s="201">
        <v>2112010199.1029999</v>
      </c>
      <c r="P343" s="202" t="s">
        <v>435</v>
      </c>
      <c r="Q343" s="108">
        <f t="shared" si="5"/>
        <v>0</v>
      </c>
      <c r="R343">
        <v>0</v>
      </c>
      <c r="BC343">
        <v>0</v>
      </c>
    </row>
    <row r="344" spans="1:71" ht="23.25">
      <c r="A344" s="198">
        <v>2</v>
      </c>
      <c r="B344" s="199" t="s">
        <v>909</v>
      </c>
      <c r="C344" s="199" t="s">
        <v>910</v>
      </c>
      <c r="D344" s="199" t="s">
        <v>2224</v>
      </c>
      <c r="E344" s="199" t="s">
        <v>2234</v>
      </c>
      <c r="F344" s="199" t="s">
        <v>2234</v>
      </c>
      <c r="G344" s="199"/>
      <c r="H344" s="199"/>
      <c r="I344" s="199" t="s">
        <v>2234</v>
      </c>
      <c r="J344" s="199" t="s">
        <v>1073</v>
      </c>
      <c r="K344" s="199"/>
      <c r="L344" s="199" t="s">
        <v>945</v>
      </c>
      <c r="M344" s="200" t="s">
        <v>1343</v>
      </c>
      <c r="N344" s="304">
        <v>12</v>
      </c>
      <c r="O344" s="201">
        <v>2112010199.1040001</v>
      </c>
      <c r="P344" s="202" t="s">
        <v>436</v>
      </c>
      <c r="Q344" s="108">
        <f t="shared" si="5"/>
        <v>0</v>
      </c>
    </row>
    <row r="345" spans="1:71" ht="23.25">
      <c r="A345" s="198">
        <v>2</v>
      </c>
      <c r="B345" s="199" t="s">
        <v>909</v>
      </c>
      <c r="C345" s="199" t="s">
        <v>910</v>
      </c>
      <c r="D345" s="199" t="s">
        <v>438</v>
      </c>
      <c r="E345" s="199" t="s">
        <v>438</v>
      </c>
      <c r="F345" s="199" t="s">
        <v>438</v>
      </c>
      <c r="G345" s="199"/>
      <c r="H345" s="199"/>
      <c r="I345" s="199" t="s">
        <v>438</v>
      </c>
      <c r="J345" s="199" t="s">
        <v>1073</v>
      </c>
      <c r="K345" s="199"/>
      <c r="L345" s="199"/>
      <c r="M345" s="200" t="s">
        <v>1343</v>
      </c>
      <c r="N345" s="304">
        <v>12</v>
      </c>
      <c r="O345" s="201">
        <v>2116010104.1010001</v>
      </c>
      <c r="P345" s="202" t="s">
        <v>437</v>
      </c>
      <c r="Q345" s="108">
        <f t="shared" si="5"/>
        <v>0</v>
      </c>
      <c r="AD345">
        <v>0</v>
      </c>
    </row>
    <row r="346" spans="1:71" ht="23.25">
      <c r="A346" s="198">
        <v>2</v>
      </c>
      <c r="B346" s="199" t="s">
        <v>909</v>
      </c>
      <c r="C346" s="199" t="s">
        <v>910</v>
      </c>
      <c r="D346" s="199" t="s">
        <v>438</v>
      </c>
      <c r="E346" s="199" t="s">
        <v>438</v>
      </c>
      <c r="F346" s="199" t="s">
        <v>438</v>
      </c>
      <c r="G346" s="199"/>
      <c r="H346" s="199"/>
      <c r="I346" s="199" t="s">
        <v>438</v>
      </c>
      <c r="J346" s="199" t="s">
        <v>1073</v>
      </c>
      <c r="K346" s="199"/>
      <c r="L346" s="199"/>
      <c r="M346" s="200" t="s">
        <v>1343</v>
      </c>
      <c r="N346" s="304">
        <v>12</v>
      </c>
      <c r="O346" s="201">
        <v>2116010199.1010001</v>
      </c>
      <c r="P346" s="202" t="s">
        <v>438</v>
      </c>
      <c r="Q346" s="108">
        <f t="shared" si="5"/>
        <v>0</v>
      </c>
      <c r="BC346">
        <v>0</v>
      </c>
      <c r="BO346">
        <v>1000000</v>
      </c>
    </row>
    <row r="347" spans="1:71" ht="23.25">
      <c r="A347" s="198">
        <v>2</v>
      </c>
      <c r="B347" s="199" t="s">
        <v>909</v>
      </c>
      <c r="C347" s="199" t="s">
        <v>910</v>
      </c>
      <c r="D347" s="199" t="s">
        <v>438</v>
      </c>
      <c r="E347" s="199" t="s">
        <v>438</v>
      </c>
      <c r="F347" s="199" t="s">
        <v>438</v>
      </c>
      <c r="G347" s="199"/>
      <c r="H347" s="199"/>
      <c r="I347" s="199" t="s">
        <v>438</v>
      </c>
      <c r="J347" s="199" t="s">
        <v>1073</v>
      </c>
      <c r="K347" s="199"/>
      <c r="L347" s="199"/>
      <c r="M347" s="200" t="s">
        <v>1343</v>
      </c>
      <c r="N347" s="304">
        <v>12</v>
      </c>
      <c r="O347" s="201">
        <v>2116010199.102</v>
      </c>
      <c r="P347" s="202" t="s">
        <v>439</v>
      </c>
      <c r="Q347" s="108">
        <f t="shared" si="5"/>
        <v>0</v>
      </c>
    </row>
    <row r="348" spans="1:71" ht="23.25">
      <c r="A348" s="198">
        <v>2</v>
      </c>
      <c r="B348" s="199" t="s">
        <v>909</v>
      </c>
      <c r="C348" s="199" t="s">
        <v>59</v>
      </c>
      <c r="D348" s="199" t="s">
        <v>2235</v>
      </c>
      <c r="E348" s="199" t="s">
        <v>2236</v>
      </c>
      <c r="F348" s="199" t="s">
        <v>2236</v>
      </c>
      <c r="G348" s="199"/>
      <c r="H348" s="199"/>
      <c r="I348" s="199" t="s">
        <v>2236</v>
      </c>
      <c r="J348" s="199" t="s">
        <v>1073</v>
      </c>
      <c r="K348" s="199"/>
      <c r="L348" s="199"/>
      <c r="M348" s="200" t="s">
        <v>1308</v>
      </c>
      <c r="N348" s="304">
        <v>13</v>
      </c>
      <c r="O348" s="201">
        <v>2202010101.1009998</v>
      </c>
      <c r="P348" s="202" t="s">
        <v>2237</v>
      </c>
      <c r="Q348" s="108">
        <f t="shared" si="5"/>
        <v>0</v>
      </c>
      <c r="AZ348">
        <v>5000</v>
      </c>
      <c r="BL348">
        <v>5000</v>
      </c>
    </row>
    <row r="349" spans="1:71" ht="23.25">
      <c r="A349" s="198">
        <v>2</v>
      </c>
      <c r="B349" s="199" t="s">
        <v>909</v>
      </c>
      <c r="C349" s="199" t="s">
        <v>59</v>
      </c>
      <c r="D349" s="199" t="s">
        <v>2238</v>
      </c>
      <c r="E349" s="199" t="s">
        <v>2239</v>
      </c>
      <c r="F349" s="199" t="s">
        <v>2239</v>
      </c>
      <c r="G349" s="199"/>
      <c r="H349" s="199"/>
      <c r="I349" s="199" t="s">
        <v>2239</v>
      </c>
      <c r="J349" s="199" t="s">
        <v>1073</v>
      </c>
      <c r="K349" s="199"/>
      <c r="L349" s="199" t="s">
        <v>945</v>
      </c>
      <c r="M349" s="200" t="s">
        <v>1308</v>
      </c>
      <c r="N349" s="304">
        <v>13</v>
      </c>
      <c r="O349" s="201">
        <v>2208010101.1009998</v>
      </c>
      <c r="P349" s="202" t="s">
        <v>2240</v>
      </c>
      <c r="Q349" s="108">
        <f t="shared" si="5"/>
        <v>321613.8</v>
      </c>
      <c r="AD349">
        <v>321613.8</v>
      </c>
    </row>
    <row r="350" spans="1:71" ht="23.25">
      <c r="A350" s="198">
        <v>2</v>
      </c>
      <c r="B350" s="199" t="s">
        <v>909</v>
      </c>
      <c r="C350" s="199" t="s">
        <v>59</v>
      </c>
      <c r="D350" s="199" t="s">
        <v>2238</v>
      </c>
      <c r="E350" s="199" t="s">
        <v>2239</v>
      </c>
      <c r="F350" s="199" t="s">
        <v>2239</v>
      </c>
      <c r="G350" s="199"/>
      <c r="H350" s="199"/>
      <c r="I350" s="199" t="s">
        <v>2239</v>
      </c>
      <c r="J350" s="199" t="s">
        <v>1073</v>
      </c>
      <c r="K350" s="199"/>
      <c r="L350" s="199" t="s">
        <v>945</v>
      </c>
      <c r="M350" s="200" t="s">
        <v>1308</v>
      </c>
      <c r="N350" s="304">
        <v>13</v>
      </c>
      <c r="O350" s="201">
        <v>2208010102.1009998</v>
      </c>
      <c r="P350" s="202" t="s">
        <v>2241</v>
      </c>
      <c r="Q350" s="108">
        <f t="shared" si="5"/>
        <v>0</v>
      </c>
    </row>
    <row r="351" spans="1:71" ht="23.25">
      <c r="A351" s="198">
        <v>2</v>
      </c>
      <c r="B351" s="199" t="s">
        <v>909</v>
      </c>
      <c r="C351" s="199" t="s">
        <v>59</v>
      </c>
      <c r="D351" s="199" t="s">
        <v>2238</v>
      </c>
      <c r="E351" s="199" t="s">
        <v>2239</v>
      </c>
      <c r="F351" s="199" t="s">
        <v>2239</v>
      </c>
      <c r="G351" s="199"/>
      <c r="H351" s="199"/>
      <c r="I351" s="199" t="s">
        <v>2239</v>
      </c>
      <c r="J351" s="199" t="s">
        <v>1073</v>
      </c>
      <c r="K351" s="199"/>
      <c r="L351" s="199" t="s">
        <v>945</v>
      </c>
      <c r="M351" s="200" t="s">
        <v>1308</v>
      </c>
      <c r="N351" s="304">
        <v>13</v>
      </c>
      <c r="O351" s="201">
        <v>2208010103.1009998</v>
      </c>
      <c r="P351" s="202" t="s">
        <v>444</v>
      </c>
      <c r="Q351" s="108">
        <f t="shared" si="5"/>
        <v>0</v>
      </c>
    </row>
    <row r="352" spans="1:71" ht="23.25">
      <c r="A352" s="198">
        <v>2</v>
      </c>
      <c r="B352" s="199" t="s">
        <v>909</v>
      </c>
      <c r="C352" s="199" t="s">
        <v>59</v>
      </c>
      <c r="D352" s="199" t="s">
        <v>447</v>
      </c>
      <c r="E352" s="199" t="s">
        <v>2222</v>
      </c>
      <c r="F352" s="199" t="s">
        <v>2222</v>
      </c>
      <c r="G352" s="199"/>
      <c r="H352" s="199"/>
      <c r="I352" s="199" t="s">
        <v>2222</v>
      </c>
      <c r="J352" s="199" t="s">
        <v>1073</v>
      </c>
      <c r="K352" s="199"/>
      <c r="L352" s="199"/>
      <c r="M352" s="200" t="s">
        <v>1308</v>
      </c>
      <c r="N352" s="304">
        <v>13</v>
      </c>
      <c r="O352" s="201">
        <v>2213010101.1009998</v>
      </c>
      <c r="P352" s="202" t="s">
        <v>445</v>
      </c>
      <c r="Q352" s="108">
        <f t="shared" si="5"/>
        <v>6286922.0599999996</v>
      </c>
      <c r="R352">
        <v>49194667.640000001</v>
      </c>
      <c r="T352">
        <v>205388</v>
      </c>
      <c r="W352">
        <v>150000</v>
      </c>
      <c r="Y352">
        <v>20208012.43</v>
      </c>
      <c r="Z352">
        <v>50000</v>
      </c>
      <c r="AD352">
        <v>6286922.0599999996</v>
      </c>
      <c r="AF352">
        <v>20000</v>
      </c>
      <c r="AL352">
        <v>1200000</v>
      </c>
      <c r="AM352">
        <v>375000</v>
      </c>
      <c r="AO352">
        <v>-15832.33</v>
      </c>
      <c r="AP352">
        <v>355882.74</v>
      </c>
      <c r="AR352">
        <v>21430125.260000002</v>
      </c>
      <c r="AS352">
        <v>645158.34</v>
      </c>
      <c r="AV352">
        <v>5988772.29</v>
      </c>
      <c r="AW352">
        <v>100123.37</v>
      </c>
      <c r="AZ352">
        <v>73747440.290000007</v>
      </c>
      <c r="BA352">
        <v>2118438</v>
      </c>
      <c r="BB352">
        <v>0</v>
      </c>
      <c r="BC352">
        <v>1244676.8400000001</v>
      </c>
      <c r="BF352">
        <v>108552.45</v>
      </c>
      <c r="BG352">
        <v>859327.62</v>
      </c>
      <c r="BI352">
        <v>145210</v>
      </c>
      <c r="BL352">
        <v>62117224.880000003</v>
      </c>
      <c r="BN352">
        <v>289750</v>
      </c>
      <c r="BO352">
        <v>0</v>
      </c>
      <c r="BP352">
        <v>0</v>
      </c>
      <c r="BQ352">
        <v>0</v>
      </c>
    </row>
    <row r="353" spans="1:71" ht="23.25">
      <c r="A353" s="198">
        <v>2</v>
      </c>
      <c r="B353" s="199" t="s">
        <v>909</v>
      </c>
      <c r="C353" s="199" t="s">
        <v>59</v>
      </c>
      <c r="D353" s="199" t="s">
        <v>447</v>
      </c>
      <c r="E353" s="199" t="s">
        <v>2222</v>
      </c>
      <c r="F353" s="199" t="s">
        <v>2222</v>
      </c>
      <c r="G353" s="199"/>
      <c r="H353" s="199"/>
      <c r="I353" s="199" t="s">
        <v>2222</v>
      </c>
      <c r="J353" s="199" t="s">
        <v>1073</v>
      </c>
      <c r="K353" s="199"/>
      <c r="L353" s="199"/>
      <c r="M353" s="200" t="s">
        <v>1308</v>
      </c>
      <c r="N353" s="304">
        <v>13</v>
      </c>
      <c r="O353" s="201">
        <v>2213010101.1030002</v>
      </c>
      <c r="P353" s="202" t="s">
        <v>446</v>
      </c>
      <c r="Q353" s="108">
        <f t="shared" si="5"/>
        <v>12377829.15</v>
      </c>
      <c r="R353">
        <v>14455658.83</v>
      </c>
      <c r="T353">
        <v>222427.76</v>
      </c>
      <c r="U353">
        <v>334000.33</v>
      </c>
      <c r="V353">
        <v>83881.72</v>
      </c>
      <c r="X353">
        <v>79300</v>
      </c>
      <c r="Y353">
        <v>119949</v>
      </c>
      <c r="Z353">
        <v>370191.97</v>
      </c>
      <c r="AB353">
        <v>503282</v>
      </c>
      <c r="AD353">
        <v>12377829.15</v>
      </c>
      <c r="AG353">
        <v>0</v>
      </c>
      <c r="AL353">
        <v>2411760</v>
      </c>
      <c r="AM353">
        <v>73375.520000000004</v>
      </c>
      <c r="AN353">
        <v>3188640.12</v>
      </c>
      <c r="AO353">
        <v>129176.55</v>
      </c>
      <c r="AP353">
        <v>8147690.6100000003</v>
      </c>
      <c r="AQ353">
        <v>130902.49</v>
      </c>
      <c r="AT353">
        <v>1399002.98</v>
      </c>
      <c r="AV353">
        <v>5036602.04</v>
      </c>
      <c r="AW353">
        <v>5032985.1500000004</v>
      </c>
      <c r="AX353">
        <v>10505730.15</v>
      </c>
      <c r="AY353">
        <v>498763.56</v>
      </c>
      <c r="AZ353">
        <v>5727120.5700000003</v>
      </c>
      <c r="BA353">
        <v>0</v>
      </c>
      <c r="BB353">
        <v>30543.200000000001</v>
      </c>
      <c r="BD353">
        <v>33713.519999999997</v>
      </c>
      <c r="BF353">
        <v>0</v>
      </c>
      <c r="BG353">
        <v>15504195.939999999</v>
      </c>
      <c r="BI353">
        <v>79408.77</v>
      </c>
      <c r="BJ353">
        <v>119422.95</v>
      </c>
      <c r="BM353">
        <v>0</v>
      </c>
    </row>
    <row r="354" spans="1:71" ht="23.25">
      <c r="A354" s="198">
        <v>2</v>
      </c>
      <c r="B354" s="199" t="s">
        <v>909</v>
      </c>
      <c r="C354" s="199" t="s">
        <v>59</v>
      </c>
      <c r="D354" s="199" t="s">
        <v>447</v>
      </c>
      <c r="E354" s="199" t="s">
        <v>2242</v>
      </c>
      <c r="F354" s="199" t="s">
        <v>2242</v>
      </c>
      <c r="G354" s="199"/>
      <c r="H354" s="199"/>
      <c r="I354" s="199" t="s">
        <v>2242</v>
      </c>
      <c r="J354" s="199" t="s">
        <v>1073</v>
      </c>
      <c r="K354" s="199"/>
      <c r="L354" s="199"/>
      <c r="M354" s="200" t="s">
        <v>1308</v>
      </c>
      <c r="N354" s="304">
        <v>13</v>
      </c>
      <c r="O354" s="201">
        <v>2213010199.1020002</v>
      </c>
      <c r="P354" s="202" t="s">
        <v>447</v>
      </c>
      <c r="Q354" s="108">
        <f t="shared" si="5"/>
        <v>0</v>
      </c>
    </row>
    <row r="355" spans="1:71" ht="23.25">
      <c r="A355" s="198">
        <v>3</v>
      </c>
      <c r="B355" s="199" t="s">
        <v>911</v>
      </c>
      <c r="C355" s="199" t="s">
        <v>912</v>
      </c>
      <c r="D355" s="199" t="s">
        <v>912</v>
      </c>
      <c r="E355" s="199" t="s">
        <v>2243</v>
      </c>
      <c r="F355" s="199" t="s">
        <v>2243</v>
      </c>
      <c r="G355" s="199"/>
      <c r="H355" s="199"/>
      <c r="I355" s="199" t="s">
        <v>2243</v>
      </c>
      <c r="J355" s="199" t="s">
        <v>1382</v>
      </c>
      <c r="K355" s="199"/>
      <c r="L355" s="199"/>
      <c r="M355" s="205" t="s">
        <v>1383</v>
      </c>
      <c r="N355" s="305"/>
      <c r="O355" s="201">
        <v>3101010101.1009998</v>
      </c>
      <c r="P355" s="202" t="s">
        <v>448</v>
      </c>
      <c r="Q355" s="108">
        <f t="shared" si="5"/>
        <v>0</v>
      </c>
    </row>
    <row r="356" spans="1:71" ht="23.25">
      <c r="A356" s="198">
        <v>3</v>
      </c>
      <c r="B356" s="199" t="s">
        <v>911</v>
      </c>
      <c r="C356" s="199" t="s">
        <v>912</v>
      </c>
      <c r="D356" s="199" t="s">
        <v>912</v>
      </c>
      <c r="E356" s="199" t="s">
        <v>2244</v>
      </c>
      <c r="F356" s="199" t="s">
        <v>2244</v>
      </c>
      <c r="G356" s="199"/>
      <c r="H356" s="199"/>
      <c r="I356" s="199" t="s">
        <v>2244</v>
      </c>
      <c r="J356" s="199" t="s">
        <v>1382</v>
      </c>
      <c r="K356" s="199"/>
      <c r="L356" s="199"/>
      <c r="M356" s="205" t="s">
        <v>1383</v>
      </c>
      <c r="N356" s="305"/>
      <c r="O356" s="219">
        <v>3102010101.1009998</v>
      </c>
      <c r="P356" s="220" t="s">
        <v>2245</v>
      </c>
      <c r="Q356" s="108">
        <f t="shared" si="5"/>
        <v>360032126.02999997</v>
      </c>
      <c r="AD356">
        <v>360032126.02999997</v>
      </c>
      <c r="AL356">
        <v>-2139393.73</v>
      </c>
      <c r="AN356">
        <v>64020621.079999998</v>
      </c>
      <c r="AP356">
        <v>641274.4</v>
      </c>
      <c r="AR356">
        <v>73007094.510000005</v>
      </c>
      <c r="AU356">
        <v>33707088.539999999</v>
      </c>
      <c r="AV356">
        <v>83211458.099999994</v>
      </c>
      <c r="AW356">
        <v>25830467.09</v>
      </c>
      <c r="AX356">
        <v>-10028554.57</v>
      </c>
      <c r="AY356">
        <v>10091059.119999999</v>
      </c>
      <c r="BC356">
        <v>1214186.8</v>
      </c>
      <c r="BD356">
        <v>0</v>
      </c>
      <c r="BE356">
        <v>0</v>
      </c>
      <c r="BH356">
        <v>521578.36</v>
      </c>
      <c r="BO356">
        <v>15888506.550000001</v>
      </c>
      <c r="BS356">
        <v>-4622.78</v>
      </c>
    </row>
    <row r="357" spans="1:71" ht="23.25">
      <c r="A357" s="198">
        <v>3</v>
      </c>
      <c r="B357" s="199" t="s">
        <v>911</v>
      </c>
      <c r="C357" s="199" t="s">
        <v>912</v>
      </c>
      <c r="D357" s="199" t="s">
        <v>912</v>
      </c>
      <c r="E357" s="199" t="s">
        <v>2244</v>
      </c>
      <c r="F357" s="199" t="s">
        <v>2244</v>
      </c>
      <c r="G357" s="199"/>
      <c r="H357" s="199"/>
      <c r="I357" s="199" t="s">
        <v>2244</v>
      </c>
      <c r="J357" s="199" t="s">
        <v>1382</v>
      </c>
      <c r="K357" s="199"/>
      <c r="L357" s="199"/>
      <c r="M357" s="205" t="s">
        <v>1383</v>
      </c>
      <c r="N357" s="305"/>
      <c r="O357" s="219">
        <v>3102010101.1020002</v>
      </c>
      <c r="P357" s="220" t="s">
        <v>450</v>
      </c>
      <c r="Q357" s="108">
        <f t="shared" si="5"/>
        <v>0</v>
      </c>
      <c r="R357">
        <v>391238333.07999998</v>
      </c>
      <c r="S357">
        <v>33258888.260000002</v>
      </c>
      <c r="T357">
        <v>32367986.98</v>
      </c>
      <c r="U357">
        <v>41548615.039999999</v>
      </c>
      <c r="V357">
        <v>60674338.920000002</v>
      </c>
      <c r="W357">
        <v>100768596</v>
      </c>
      <c r="X357">
        <v>58697943.520000003</v>
      </c>
      <c r="Y357">
        <v>11603184.57</v>
      </c>
      <c r="Z357">
        <v>42335249.469999999</v>
      </c>
      <c r="AA357">
        <v>37457068.399999999</v>
      </c>
      <c r="AB357">
        <v>21997008.350000001</v>
      </c>
      <c r="AC357">
        <v>22551039.91</v>
      </c>
      <c r="AE357">
        <v>-10598921.890000001</v>
      </c>
      <c r="AF357">
        <v>13401972.810000001</v>
      </c>
      <c r="AG357">
        <v>2042733.82</v>
      </c>
      <c r="AH357">
        <v>32690475.579999998</v>
      </c>
      <c r="AI357">
        <v>14456378.4</v>
      </c>
      <c r="AJ357">
        <v>8318626.5499999998</v>
      </c>
      <c r="AK357">
        <v>9048387.0099999998</v>
      </c>
      <c r="AL357">
        <v>2167140336.4899998</v>
      </c>
      <c r="AM357">
        <v>-11063169.42</v>
      </c>
      <c r="AO357">
        <v>-24240094.609999999</v>
      </c>
      <c r="AP357">
        <v>22053827.579999998</v>
      </c>
      <c r="AQ357">
        <v>-8533090.3699999992</v>
      </c>
      <c r="AS357">
        <v>38754476.210000001</v>
      </c>
      <c r="AT357">
        <v>12464702.92</v>
      </c>
      <c r="AZ357">
        <v>98170478.159999996</v>
      </c>
      <c r="BA357">
        <v>-9338476.5700000003</v>
      </c>
      <c r="BB357">
        <v>4554514.34</v>
      </c>
      <c r="BC357">
        <v>90020203.219999999</v>
      </c>
      <c r="BD357">
        <v>-750049.63</v>
      </c>
      <c r="BE357">
        <v>43941206.369999997</v>
      </c>
      <c r="BF357">
        <v>-324801.03999999998</v>
      </c>
      <c r="BG357">
        <v>33165180.030000001</v>
      </c>
      <c r="BH357">
        <v>6287178.3700000001</v>
      </c>
      <c r="BI357">
        <v>5703016.8499999996</v>
      </c>
      <c r="BJ357">
        <v>266184.78000000003</v>
      </c>
      <c r="BK357">
        <v>2475728.52</v>
      </c>
      <c r="BL357">
        <v>-91345611.370000005</v>
      </c>
      <c r="BM357">
        <v>42170698.729999997</v>
      </c>
      <c r="BN357">
        <v>21484240.079999998</v>
      </c>
      <c r="BO357">
        <v>14405722.380000001</v>
      </c>
      <c r="BP357">
        <v>12592857.470000001</v>
      </c>
      <c r="BQ357">
        <v>40252017.770000003</v>
      </c>
      <c r="BR357">
        <v>31751920.969999999</v>
      </c>
      <c r="BS357">
        <v>13072671.199999999</v>
      </c>
    </row>
    <row r="358" spans="1:71" ht="23.25">
      <c r="A358" s="198">
        <v>3</v>
      </c>
      <c r="B358" s="199" t="s">
        <v>911</v>
      </c>
      <c r="C358" s="199" t="s">
        <v>912</v>
      </c>
      <c r="D358" s="199" t="s">
        <v>912</v>
      </c>
      <c r="E358" s="199" t="s">
        <v>2244</v>
      </c>
      <c r="F358" s="199" t="s">
        <v>2244</v>
      </c>
      <c r="G358" s="199"/>
      <c r="H358" s="199"/>
      <c r="I358" s="199" t="s">
        <v>2244</v>
      </c>
      <c r="J358" s="199" t="s">
        <v>1382</v>
      </c>
      <c r="K358" s="199"/>
      <c r="L358" s="199"/>
      <c r="M358" s="205" t="s">
        <v>1383</v>
      </c>
      <c r="N358" s="305"/>
      <c r="O358" s="201">
        <v>3102010102.1009998</v>
      </c>
      <c r="P358" s="202" t="s">
        <v>451</v>
      </c>
      <c r="Q358" s="108">
        <f t="shared" si="5"/>
        <v>-27066292.350000001</v>
      </c>
      <c r="R358">
        <v>-13418253.359999999</v>
      </c>
      <c r="S358">
        <v>1179635.92</v>
      </c>
      <c r="T358">
        <v>279191.99</v>
      </c>
      <c r="U358">
        <v>2207693.35</v>
      </c>
      <c r="V358">
        <v>14782862.82</v>
      </c>
      <c r="W358">
        <v>-88840.1</v>
      </c>
      <c r="X358">
        <v>679970.71</v>
      </c>
      <c r="Y358">
        <v>1019792.75</v>
      </c>
      <c r="Z358">
        <v>1274146.1000000001</v>
      </c>
      <c r="AA358">
        <v>-612492.89</v>
      </c>
      <c r="AB358">
        <v>249947.74</v>
      </c>
      <c r="AC358">
        <v>-140662.04</v>
      </c>
      <c r="AD358">
        <v>-27066292.350000001</v>
      </c>
      <c r="AE358">
        <v>7139096.6900000004</v>
      </c>
      <c r="AF358">
        <v>2712827.61</v>
      </c>
      <c r="AG358">
        <v>4364688.68</v>
      </c>
      <c r="AH358">
        <v>163739.82</v>
      </c>
      <c r="AI358">
        <v>-648667.57999999996</v>
      </c>
      <c r="AJ358">
        <v>200798.07999999999</v>
      </c>
      <c r="AK358">
        <v>10613828.99</v>
      </c>
      <c r="AL358">
        <v>-57889385.630000003</v>
      </c>
      <c r="AM358">
        <v>0</v>
      </c>
      <c r="AN358">
        <v>3331433.96</v>
      </c>
      <c r="AO358">
        <v>4513466.3899999997</v>
      </c>
      <c r="AP358">
        <v>-11310047.15</v>
      </c>
      <c r="AQ358">
        <v>251871.38</v>
      </c>
      <c r="AR358">
        <v>-776866.67</v>
      </c>
      <c r="AS358">
        <v>261942.97</v>
      </c>
      <c r="AT358">
        <v>711522.02</v>
      </c>
      <c r="AU358">
        <v>16074640.66</v>
      </c>
      <c r="AV358">
        <v>-4522070.0599999996</v>
      </c>
      <c r="AW358">
        <v>1990359.49</v>
      </c>
      <c r="AX358">
        <v>9611470.4800000004</v>
      </c>
      <c r="AY358">
        <v>-290763.46000000002</v>
      </c>
      <c r="AZ358">
        <v>0</v>
      </c>
      <c r="BA358">
        <v>185405.47</v>
      </c>
      <c r="BB358">
        <v>-685610.8</v>
      </c>
      <c r="BC358">
        <v>193267.59</v>
      </c>
      <c r="BD358">
        <v>-805663.72</v>
      </c>
      <c r="BE358">
        <v>0</v>
      </c>
      <c r="BF358">
        <v>-3093347.4</v>
      </c>
      <c r="BG358">
        <v>111904.27</v>
      </c>
      <c r="BH358">
        <v>-1225099.17</v>
      </c>
      <c r="BI358">
        <v>0</v>
      </c>
      <c r="BJ358">
        <v>0</v>
      </c>
      <c r="BK358">
        <v>0</v>
      </c>
      <c r="BL358">
        <v>-4113945.65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</row>
    <row r="359" spans="1:71" ht="23.25">
      <c r="A359" s="198">
        <v>3</v>
      </c>
      <c r="B359" s="199" t="s">
        <v>911</v>
      </c>
      <c r="C359" s="199" t="s">
        <v>912</v>
      </c>
      <c r="D359" s="199" t="s">
        <v>912</v>
      </c>
      <c r="E359" s="199" t="s">
        <v>2244</v>
      </c>
      <c r="F359" s="199" t="s">
        <v>2244</v>
      </c>
      <c r="G359" s="199"/>
      <c r="H359" s="199"/>
      <c r="I359" s="199" t="s">
        <v>2244</v>
      </c>
      <c r="J359" s="199" t="s">
        <v>1382</v>
      </c>
      <c r="K359" s="199"/>
      <c r="L359" s="199"/>
      <c r="M359" s="205" t="s">
        <v>1383</v>
      </c>
      <c r="N359" s="305"/>
      <c r="O359" s="201">
        <v>3102010102.2010002</v>
      </c>
      <c r="P359" s="202" t="s">
        <v>2246</v>
      </c>
      <c r="Q359" s="108">
        <f t="shared" si="5"/>
        <v>4447831.3899999997</v>
      </c>
      <c r="R359">
        <v>-2942574.1</v>
      </c>
      <c r="S359">
        <v>38276.94</v>
      </c>
      <c r="T359">
        <v>676145.34</v>
      </c>
      <c r="W359">
        <v>-1076886.54</v>
      </c>
      <c r="X359">
        <v>32674.84</v>
      </c>
      <c r="Y359">
        <v>990515.64</v>
      </c>
      <c r="Z359">
        <v>511728.76</v>
      </c>
      <c r="AA359">
        <v>1243704.27</v>
      </c>
      <c r="AB359">
        <v>214099.74</v>
      </c>
      <c r="AC359">
        <v>-18800</v>
      </c>
      <c r="AD359">
        <v>4447831.3899999997</v>
      </c>
      <c r="AF359">
        <v>-981012.04</v>
      </c>
      <c r="AI359">
        <v>350476.87</v>
      </c>
      <c r="AJ359">
        <v>275499.59999999998</v>
      </c>
      <c r="AL359">
        <v>22548</v>
      </c>
      <c r="AM359">
        <v>-454637.59</v>
      </c>
      <c r="AN359">
        <v>1473406.35</v>
      </c>
      <c r="AP359">
        <v>-430987.97</v>
      </c>
      <c r="AS359">
        <v>1998696.07</v>
      </c>
      <c r="AT359">
        <v>1389383.67</v>
      </c>
      <c r="AW359">
        <v>1315253.1000000001</v>
      </c>
      <c r="AZ359">
        <v>79839036.379999995</v>
      </c>
      <c r="BA359">
        <v>1046399.19</v>
      </c>
      <c r="BB359">
        <v>259604.41</v>
      </c>
      <c r="BC359">
        <v>-6956674.2800000003</v>
      </c>
      <c r="BD359">
        <v>-2077962.98</v>
      </c>
      <c r="BE359">
        <v>0</v>
      </c>
      <c r="BF359">
        <v>-1035418.24</v>
      </c>
      <c r="BG359">
        <v>-4002054.47</v>
      </c>
      <c r="BH359">
        <v>352099.74</v>
      </c>
      <c r="BI359">
        <v>0</v>
      </c>
      <c r="BK359">
        <v>0</v>
      </c>
      <c r="BL359">
        <v>-3128958.66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</row>
    <row r="360" spans="1:71" ht="23.25">
      <c r="A360" s="198">
        <v>3</v>
      </c>
      <c r="B360" s="199" t="s">
        <v>911</v>
      </c>
      <c r="C360" s="199" t="s">
        <v>912</v>
      </c>
      <c r="D360" s="199" t="s">
        <v>912</v>
      </c>
      <c r="E360" s="199" t="s">
        <v>911</v>
      </c>
      <c r="F360" s="199" t="s">
        <v>911</v>
      </c>
      <c r="G360" s="199"/>
      <c r="H360" s="199"/>
      <c r="I360" s="199" t="s">
        <v>911</v>
      </c>
      <c r="J360" s="199" t="s">
        <v>1073</v>
      </c>
      <c r="K360" s="199"/>
      <c r="L360" s="199"/>
      <c r="M360" s="200" t="s">
        <v>1389</v>
      </c>
      <c r="N360" s="304"/>
      <c r="O360" s="201">
        <v>3105010101.1009998</v>
      </c>
      <c r="P360" s="202" t="s">
        <v>455</v>
      </c>
      <c r="Q360" s="108">
        <f t="shared" si="5"/>
        <v>394152517.08999997</v>
      </c>
      <c r="R360">
        <v>320006657.81</v>
      </c>
      <c r="S360">
        <v>8871634.5700000003</v>
      </c>
      <c r="T360">
        <v>19518823.859999999</v>
      </c>
      <c r="U360">
        <v>29280725.129999999</v>
      </c>
      <c r="V360">
        <v>62173505.770000003</v>
      </c>
      <c r="W360">
        <v>28418870.120000001</v>
      </c>
      <c r="X360">
        <v>33592455.710000001</v>
      </c>
      <c r="Y360">
        <v>25054612.510000002</v>
      </c>
      <c r="Z360">
        <v>15268196.09</v>
      </c>
      <c r="AA360">
        <v>22504258.460000001</v>
      </c>
      <c r="AB360">
        <v>23586887.059999999</v>
      </c>
      <c r="AC360">
        <v>31612395.780000001</v>
      </c>
      <c r="AD360">
        <v>394152517.08999997</v>
      </c>
      <c r="AE360">
        <v>24225313.379999999</v>
      </c>
      <c r="AF360">
        <v>25981721.199999999</v>
      </c>
      <c r="AG360">
        <v>30171415.73</v>
      </c>
      <c r="AH360">
        <v>44001893.799999997</v>
      </c>
      <c r="AI360">
        <v>46646807.359999999</v>
      </c>
      <c r="AJ360">
        <v>30944200.059999999</v>
      </c>
      <c r="AK360">
        <v>21666781</v>
      </c>
      <c r="AL360">
        <v>257760083.56999999</v>
      </c>
      <c r="AM360">
        <v>27819591.800000001</v>
      </c>
      <c r="AN360">
        <v>30261290.399999999</v>
      </c>
      <c r="AO360">
        <v>42724642.380000003</v>
      </c>
      <c r="AP360">
        <v>24392425.940000001</v>
      </c>
      <c r="AQ360">
        <v>39922879.700000003</v>
      </c>
      <c r="AR360">
        <v>52636771.200000003</v>
      </c>
      <c r="AS360">
        <v>22291462.879999999</v>
      </c>
      <c r="AT360">
        <v>44428989.030000001</v>
      </c>
      <c r="AU360">
        <v>18300219.100000001</v>
      </c>
      <c r="AV360">
        <v>22594388.629999999</v>
      </c>
      <c r="AW360">
        <v>7129420.3899999997</v>
      </c>
      <c r="AX360">
        <v>30839490.260000002</v>
      </c>
      <c r="AY360">
        <v>30511391.190000001</v>
      </c>
      <c r="AZ360">
        <v>475279009.51999998</v>
      </c>
      <c r="BA360">
        <v>35811172.460000001</v>
      </c>
      <c r="BB360">
        <v>21036525.879999999</v>
      </c>
      <c r="BC360">
        <v>52913181.869999997</v>
      </c>
      <c r="BD360">
        <v>40799102.659999996</v>
      </c>
      <c r="BE360">
        <v>36878555.07</v>
      </c>
      <c r="BF360">
        <v>20767894.23</v>
      </c>
      <c r="BG360">
        <v>58893079.549999997</v>
      </c>
      <c r="BH360">
        <v>24906675.449999999</v>
      </c>
      <c r="BI360">
        <v>32760479.949999999</v>
      </c>
      <c r="BJ360">
        <v>34114505.909999996</v>
      </c>
      <c r="BK360">
        <v>30328006.690000001</v>
      </c>
      <c r="BL360">
        <v>410267937.44</v>
      </c>
      <c r="BM360">
        <v>54204978.229999997</v>
      </c>
      <c r="BN360">
        <v>24503115.510000002</v>
      </c>
      <c r="BO360">
        <v>62697971.030000001</v>
      </c>
      <c r="BP360">
        <v>12579595.119999999</v>
      </c>
      <c r="BQ360">
        <v>17875841.710000001</v>
      </c>
      <c r="BR360">
        <v>30030846.600000001</v>
      </c>
      <c r="BS360">
        <v>28969335.350000001</v>
      </c>
    </row>
    <row r="361" spans="1:71" ht="23.25">
      <c r="A361" s="198">
        <v>3</v>
      </c>
      <c r="B361" s="199" t="s">
        <v>911</v>
      </c>
      <c r="C361" s="199" t="s">
        <v>912</v>
      </c>
      <c r="D361" s="199" t="s">
        <v>912</v>
      </c>
      <c r="E361" s="199" t="s">
        <v>911</v>
      </c>
      <c r="F361" s="199" t="s">
        <v>911</v>
      </c>
      <c r="G361" s="199"/>
      <c r="H361" s="199"/>
      <c r="I361" s="199" t="s">
        <v>911</v>
      </c>
      <c r="J361" s="199" t="s">
        <v>1073</v>
      </c>
      <c r="K361" s="199"/>
      <c r="L361" s="199"/>
      <c r="M361" s="200" t="s">
        <v>1389</v>
      </c>
      <c r="N361" s="304"/>
      <c r="O361" s="201">
        <v>3105010103.1009998</v>
      </c>
      <c r="P361" s="202" t="s">
        <v>456</v>
      </c>
      <c r="Q361" s="108">
        <f t="shared" si="5"/>
        <v>0</v>
      </c>
      <c r="R361">
        <v>1447130.6</v>
      </c>
      <c r="AL361">
        <v>203324.22</v>
      </c>
    </row>
    <row r="362" spans="1:71" ht="23.25">
      <c r="A362" s="198">
        <v>4</v>
      </c>
      <c r="B362" s="199" t="s">
        <v>913</v>
      </c>
      <c r="C362" s="199" t="s">
        <v>914</v>
      </c>
      <c r="D362" s="199" t="s">
        <v>2247</v>
      </c>
      <c r="E362" s="199" t="s">
        <v>2248</v>
      </c>
      <c r="F362" s="199" t="s">
        <v>2248</v>
      </c>
      <c r="G362" s="199"/>
      <c r="H362" s="199" t="s">
        <v>2249</v>
      </c>
      <c r="I362" s="199" t="s">
        <v>2248</v>
      </c>
      <c r="J362" s="199" t="s">
        <v>1073</v>
      </c>
      <c r="K362" s="199" t="s">
        <v>1392</v>
      </c>
      <c r="L362" s="199" t="s">
        <v>1393</v>
      </c>
      <c r="M362" s="221" t="s">
        <v>1395</v>
      </c>
      <c r="N362" s="221"/>
      <c r="O362" s="201">
        <v>4201020106.1009998</v>
      </c>
      <c r="P362" s="202" t="s">
        <v>457</v>
      </c>
      <c r="Q362" s="108">
        <f t="shared" si="5"/>
        <v>0</v>
      </c>
      <c r="AZ362">
        <v>694356.88</v>
      </c>
    </row>
    <row r="363" spans="1:71" ht="23.25">
      <c r="A363" s="198">
        <v>4</v>
      </c>
      <c r="B363" s="199" t="s">
        <v>913</v>
      </c>
      <c r="C363" s="199" t="s">
        <v>914</v>
      </c>
      <c r="D363" s="199" t="s">
        <v>2247</v>
      </c>
      <c r="E363" s="199" t="s">
        <v>2248</v>
      </c>
      <c r="F363" s="199" t="s">
        <v>2248</v>
      </c>
      <c r="G363" s="199"/>
      <c r="H363" s="199" t="s">
        <v>2249</v>
      </c>
      <c r="I363" s="199" t="s">
        <v>2248</v>
      </c>
      <c r="J363" s="199" t="s">
        <v>1073</v>
      </c>
      <c r="K363" s="199" t="s">
        <v>1392</v>
      </c>
      <c r="L363" s="199" t="s">
        <v>1393</v>
      </c>
      <c r="M363" s="221" t="s">
        <v>1395</v>
      </c>
      <c r="N363" s="221"/>
      <c r="O363" s="201">
        <v>4201020199.1009998</v>
      </c>
      <c r="P363" s="202" t="s">
        <v>458</v>
      </c>
      <c r="Q363" s="108">
        <f t="shared" si="5"/>
        <v>16480</v>
      </c>
      <c r="R363">
        <v>12552</v>
      </c>
      <c r="AD363">
        <v>16480</v>
      </c>
      <c r="AL363">
        <v>7960</v>
      </c>
      <c r="AZ363">
        <v>1477345.2</v>
      </c>
      <c r="BP363">
        <v>0</v>
      </c>
    </row>
    <row r="364" spans="1:71" ht="23.25">
      <c r="A364" s="198">
        <v>4</v>
      </c>
      <c r="B364" s="199" t="s">
        <v>913</v>
      </c>
      <c r="C364" s="199" t="s">
        <v>914</v>
      </c>
      <c r="D364" s="199" t="s">
        <v>2250</v>
      </c>
      <c r="E364" s="199" t="s">
        <v>2251</v>
      </c>
      <c r="F364" s="199" t="s">
        <v>2251</v>
      </c>
      <c r="G364" s="199"/>
      <c r="H364" s="199" t="s">
        <v>2249</v>
      </c>
      <c r="I364" s="199" t="s">
        <v>2251</v>
      </c>
      <c r="J364" s="199" t="s">
        <v>1073</v>
      </c>
      <c r="K364" s="199" t="s">
        <v>1398</v>
      </c>
      <c r="L364" s="199" t="s">
        <v>1393</v>
      </c>
      <c r="M364" s="221" t="s">
        <v>1395</v>
      </c>
      <c r="N364" s="221"/>
      <c r="O364" s="201">
        <v>4202010199.1009998</v>
      </c>
      <c r="P364" s="202" t="s">
        <v>459</v>
      </c>
      <c r="Q364" s="108">
        <f t="shared" si="5"/>
        <v>0</v>
      </c>
      <c r="R364">
        <v>16000</v>
      </c>
      <c r="AH364">
        <v>190</v>
      </c>
      <c r="AL364">
        <v>25600</v>
      </c>
      <c r="AT364">
        <v>90</v>
      </c>
      <c r="AZ364">
        <v>11600</v>
      </c>
      <c r="BI364">
        <v>3600</v>
      </c>
      <c r="BO364">
        <v>2500</v>
      </c>
      <c r="BP364">
        <v>3590</v>
      </c>
    </row>
    <row r="365" spans="1:71" ht="23.25">
      <c r="A365" s="198">
        <v>4</v>
      </c>
      <c r="B365" s="199" t="s">
        <v>913</v>
      </c>
      <c r="C365" s="199" t="s">
        <v>914</v>
      </c>
      <c r="D365" s="199" t="s">
        <v>2250</v>
      </c>
      <c r="E365" s="199" t="s">
        <v>2252</v>
      </c>
      <c r="F365" s="199" t="s">
        <v>2252</v>
      </c>
      <c r="G365" s="199"/>
      <c r="H365" s="199" t="s">
        <v>2249</v>
      </c>
      <c r="I365" s="199" t="s">
        <v>2252</v>
      </c>
      <c r="J365" s="199" t="s">
        <v>1073</v>
      </c>
      <c r="K365" s="199" t="s">
        <v>1392</v>
      </c>
      <c r="L365" s="199" t="s">
        <v>1393</v>
      </c>
      <c r="M365" s="221" t="s">
        <v>1395</v>
      </c>
      <c r="N365" s="221"/>
      <c r="O365" s="201">
        <v>4202020102.1009998</v>
      </c>
      <c r="P365" s="202" t="s">
        <v>460</v>
      </c>
      <c r="Q365" s="108">
        <f t="shared" si="5"/>
        <v>0</v>
      </c>
      <c r="R365">
        <v>21500</v>
      </c>
      <c r="AL365">
        <v>70500</v>
      </c>
    </row>
    <row r="366" spans="1:71" ht="23.25">
      <c r="A366" s="198">
        <v>4</v>
      </c>
      <c r="B366" s="199" t="s">
        <v>913</v>
      </c>
      <c r="C366" s="199" t="s">
        <v>914</v>
      </c>
      <c r="D366" s="199" t="s">
        <v>2250</v>
      </c>
      <c r="E366" s="199" t="s">
        <v>2253</v>
      </c>
      <c r="F366" s="199" t="s">
        <v>2253</v>
      </c>
      <c r="G366" s="199"/>
      <c r="H366" s="199" t="s">
        <v>2249</v>
      </c>
      <c r="I366" s="199" t="s">
        <v>2253</v>
      </c>
      <c r="J366" s="199" t="s">
        <v>1073</v>
      </c>
      <c r="K366" s="199" t="s">
        <v>1392</v>
      </c>
      <c r="L366" s="199" t="s">
        <v>1393</v>
      </c>
      <c r="M366" s="221" t="s">
        <v>1395</v>
      </c>
      <c r="N366" s="221"/>
      <c r="O366" s="201">
        <v>4202030105.1009998</v>
      </c>
      <c r="P366" s="202" t="s">
        <v>461</v>
      </c>
      <c r="Q366" s="108">
        <f t="shared" si="5"/>
        <v>1802.63</v>
      </c>
      <c r="R366">
        <v>2000</v>
      </c>
      <c r="AD366">
        <v>1802.63</v>
      </c>
      <c r="AL366">
        <v>13300</v>
      </c>
      <c r="AZ366">
        <v>154000</v>
      </c>
    </row>
    <row r="367" spans="1:71" ht="23.25">
      <c r="A367" s="198">
        <v>4</v>
      </c>
      <c r="B367" s="199" t="s">
        <v>913</v>
      </c>
      <c r="C367" s="199" t="s">
        <v>914</v>
      </c>
      <c r="D367" s="199" t="s">
        <v>2254</v>
      </c>
      <c r="E367" s="199" t="s">
        <v>2254</v>
      </c>
      <c r="F367" s="199" t="s">
        <v>2254</v>
      </c>
      <c r="G367" s="199"/>
      <c r="H367" s="199" t="s">
        <v>2255</v>
      </c>
      <c r="I367" s="199" t="s">
        <v>2254</v>
      </c>
      <c r="J367" s="199" t="s">
        <v>1073</v>
      </c>
      <c r="K367" s="199" t="s">
        <v>1402</v>
      </c>
      <c r="L367" s="199" t="s">
        <v>1393</v>
      </c>
      <c r="M367" s="221" t="s">
        <v>1395</v>
      </c>
      <c r="N367" s="221"/>
      <c r="O367" s="201">
        <v>4203010101.1009998</v>
      </c>
      <c r="P367" s="202" t="s">
        <v>462</v>
      </c>
      <c r="Q367" s="108">
        <f t="shared" si="5"/>
        <v>1272.48</v>
      </c>
      <c r="R367">
        <v>5648.62</v>
      </c>
      <c r="W367">
        <v>13759.53</v>
      </c>
      <c r="AD367">
        <v>1272.48</v>
      </c>
      <c r="AH367">
        <v>264831.21999999997</v>
      </c>
      <c r="AI367">
        <v>0</v>
      </c>
      <c r="AZ367">
        <v>46987.3</v>
      </c>
      <c r="BD367">
        <v>0</v>
      </c>
      <c r="BE367">
        <v>30960</v>
      </c>
      <c r="BF367">
        <v>33801.79</v>
      </c>
      <c r="BI367">
        <v>661.33</v>
      </c>
      <c r="BS367">
        <v>77044.81</v>
      </c>
    </row>
    <row r="368" spans="1:71" ht="23.25">
      <c r="A368" s="198">
        <v>4</v>
      </c>
      <c r="B368" s="199" t="s">
        <v>913</v>
      </c>
      <c r="C368" s="199" t="s">
        <v>914</v>
      </c>
      <c r="D368" s="199" t="s">
        <v>2256</v>
      </c>
      <c r="E368" s="199" t="s">
        <v>2256</v>
      </c>
      <c r="F368" s="199" t="s">
        <v>2256</v>
      </c>
      <c r="G368" s="199"/>
      <c r="H368" s="199" t="s">
        <v>2249</v>
      </c>
      <c r="I368" s="199" t="s">
        <v>2256</v>
      </c>
      <c r="J368" s="199" t="s">
        <v>1073</v>
      </c>
      <c r="K368" s="199" t="s">
        <v>1392</v>
      </c>
      <c r="L368" s="199" t="s">
        <v>1393</v>
      </c>
      <c r="M368" s="221" t="s">
        <v>1395</v>
      </c>
      <c r="N368" s="221"/>
      <c r="O368" s="201">
        <v>4205010104.1009998</v>
      </c>
      <c r="P368" s="202" t="s">
        <v>463</v>
      </c>
      <c r="Q368" s="108">
        <f t="shared" si="5"/>
        <v>0</v>
      </c>
    </row>
    <row r="369" spans="1:71" ht="23.25">
      <c r="A369" s="198">
        <v>4</v>
      </c>
      <c r="B369" s="199" t="s">
        <v>913</v>
      </c>
      <c r="C369" s="199" t="s">
        <v>914</v>
      </c>
      <c r="D369" s="199" t="s">
        <v>2256</v>
      </c>
      <c r="E369" s="199" t="s">
        <v>2256</v>
      </c>
      <c r="F369" s="199" t="s">
        <v>2256</v>
      </c>
      <c r="G369" s="199"/>
      <c r="H369" s="199" t="s">
        <v>2249</v>
      </c>
      <c r="I369" s="199" t="s">
        <v>2256</v>
      </c>
      <c r="J369" s="199" t="s">
        <v>1073</v>
      </c>
      <c r="K369" s="199" t="s">
        <v>1392</v>
      </c>
      <c r="L369" s="199" t="s">
        <v>1393</v>
      </c>
      <c r="M369" s="221" t="s">
        <v>1395</v>
      </c>
      <c r="N369" s="221"/>
      <c r="O369" s="201">
        <v>4205010110.1009998</v>
      </c>
      <c r="P369" s="202" t="s">
        <v>464</v>
      </c>
      <c r="Q369" s="108">
        <f t="shared" si="5"/>
        <v>0</v>
      </c>
      <c r="R369">
        <v>103000</v>
      </c>
      <c r="AB369">
        <v>1010</v>
      </c>
      <c r="AG369">
        <v>12000</v>
      </c>
      <c r="AL369">
        <v>10000</v>
      </c>
      <c r="BM369">
        <v>13560</v>
      </c>
      <c r="BN369">
        <v>43410</v>
      </c>
      <c r="BP369">
        <v>0</v>
      </c>
      <c r="BS369">
        <v>2500</v>
      </c>
    </row>
    <row r="370" spans="1:71" ht="23.25">
      <c r="A370" s="198">
        <v>4</v>
      </c>
      <c r="B370" s="199" t="s">
        <v>913</v>
      </c>
      <c r="C370" s="199" t="s">
        <v>914</v>
      </c>
      <c r="D370" s="199" t="s">
        <v>2257</v>
      </c>
      <c r="E370" s="199" t="s">
        <v>2257</v>
      </c>
      <c r="F370" s="199" t="s">
        <v>2257</v>
      </c>
      <c r="G370" s="199"/>
      <c r="H370" s="199" t="s">
        <v>2258</v>
      </c>
      <c r="I370" s="199" t="s">
        <v>2257</v>
      </c>
      <c r="J370" s="199" t="s">
        <v>1073</v>
      </c>
      <c r="K370" s="199" t="s">
        <v>1392</v>
      </c>
      <c r="L370" s="199" t="s">
        <v>1393</v>
      </c>
      <c r="M370" s="221" t="s">
        <v>1395</v>
      </c>
      <c r="N370" s="221"/>
      <c r="O370" s="201">
        <v>4206010102.1009998</v>
      </c>
      <c r="P370" s="202" t="s">
        <v>2259</v>
      </c>
      <c r="Q370" s="108">
        <f t="shared" si="5"/>
        <v>81871.56</v>
      </c>
      <c r="R370">
        <v>19557.689999999999</v>
      </c>
      <c r="AD370">
        <v>81871.56</v>
      </c>
      <c r="AL370">
        <v>2000</v>
      </c>
    </row>
    <row r="371" spans="1:71" ht="23.25">
      <c r="A371" s="198">
        <v>4</v>
      </c>
      <c r="B371" s="199" t="s">
        <v>913</v>
      </c>
      <c r="C371" s="199" t="s">
        <v>914</v>
      </c>
      <c r="D371" s="199" t="s">
        <v>2260</v>
      </c>
      <c r="E371" s="199" t="s">
        <v>2260</v>
      </c>
      <c r="F371" s="199" t="s">
        <v>2260</v>
      </c>
      <c r="G371" s="199"/>
      <c r="H371" s="199" t="s">
        <v>2249</v>
      </c>
      <c r="I371" s="199" t="s">
        <v>2260</v>
      </c>
      <c r="J371" s="199" t="s">
        <v>1073</v>
      </c>
      <c r="K371" s="199" t="s">
        <v>1392</v>
      </c>
      <c r="L371" s="199" t="s">
        <v>1393</v>
      </c>
      <c r="M371" s="221" t="s">
        <v>1395</v>
      </c>
      <c r="N371" s="221"/>
      <c r="O371" s="201">
        <v>4207010102.1020002</v>
      </c>
      <c r="P371" s="202" t="s">
        <v>467</v>
      </c>
      <c r="Q371" s="108">
        <f t="shared" si="5"/>
        <v>0</v>
      </c>
    </row>
    <row r="372" spans="1:71" ht="23.25">
      <c r="A372" s="198">
        <v>4</v>
      </c>
      <c r="B372" s="199" t="s">
        <v>913</v>
      </c>
      <c r="C372" s="199" t="s">
        <v>915</v>
      </c>
      <c r="D372" s="199" t="s">
        <v>2261</v>
      </c>
      <c r="E372" s="199" t="s">
        <v>2262</v>
      </c>
      <c r="F372" s="199"/>
      <c r="G372" s="199"/>
      <c r="H372" s="199" t="s">
        <v>2263</v>
      </c>
      <c r="I372" s="199" t="s">
        <v>2262</v>
      </c>
      <c r="J372" s="199" t="s">
        <v>1073</v>
      </c>
      <c r="K372" s="199" t="s">
        <v>1409</v>
      </c>
      <c r="L372" s="199" t="s">
        <v>1410</v>
      </c>
      <c r="M372" s="221" t="s">
        <v>1412</v>
      </c>
      <c r="N372" s="221"/>
      <c r="O372" s="201">
        <v>4301010102.1009998</v>
      </c>
      <c r="P372" s="202" t="s">
        <v>2264</v>
      </c>
      <c r="Q372" s="108">
        <f t="shared" si="5"/>
        <v>51880</v>
      </c>
      <c r="AD372">
        <v>51880</v>
      </c>
      <c r="AH372">
        <v>15505</v>
      </c>
    </row>
    <row r="373" spans="1:71" ht="23.25">
      <c r="A373" s="198">
        <v>4</v>
      </c>
      <c r="B373" s="199" t="s">
        <v>913</v>
      </c>
      <c r="C373" s="199" t="s">
        <v>915</v>
      </c>
      <c r="D373" s="199" t="s">
        <v>2261</v>
      </c>
      <c r="E373" s="199" t="s">
        <v>2262</v>
      </c>
      <c r="F373" s="199"/>
      <c r="G373" s="199"/>
      <c r="H373" s="199" t="s">
        <v>2263</v>
      </c>
      <c r="I373" s="199" t="s">
        <v>2262</v>
      </c>
      <c r="J373" s="199" t="s">
        <v>1073</v>
      </c>
      <c r="K373" s="199" t="s">
        <v>1409</v>
      </c>
      <c r="L373" s="199" t="s">
        <v>1410</v>
      </c>
      <c r="M373" s="221" t="s">
        <v>1412</v>
      </c>
      <c r="N373" s="221"/>
      <c r="O373" s="201">
        <v>4301010102.1020002</v>
      </c>
      <c r="P373" s="202" t="s">
        <v>2265</v>
      </c>
      <c r="Q373" s="108">
        <f t="shared" si="5"/>
        <v>0</v>
      </c>
    </row>
    <row r="374" spans="1:71" ht="23.25">
      <c r="A374" s="198">
        <v>4</v>
      </c>
      <c r="B374" s="199" t="s">
        <v>913</v>
      </c>
      <c r="C374" s="199" t="s">
        <v>915</v>
      </c>
      <c r="D374" s="199" t="s">
        <v>2261</v>
      </c>
      <c r="E374" s="199" t="s">
        <v>2262</v>
      </c>
      <c r="F374" s="199"/>
      <c r="G374" s="199"/>
      <c r="H374" s="199" t="s">
        <v>2263</v>
      </c>
      <c r="I374" s="199" t="s">
        <v>2262</v>
      </c>
      <c r="J374" s="199" t="s">
        <v>1073</v>
      </c>
      <c r="K374" s="199" t="s">
        <v>1409</v>
      </c>
      <c r="L374" s="199" t="s">
        <v>1410</v>
      </c>
      <c r="M374" s="221" t="s">
        <v>1412</v>
      </c>
      <c r="N374" s="221"/>
      <c r="O374" s="201">
        <v>4301010102.1029997</v>
      </c>
      <c r="P374" s="202" t="s">
        <v>2266</v>
      </c>
      <c r="Q374" s="108">
        <f t="shared" si="5"/>
        <v>0</v>
      </c>
      <c r="AH374">
        <v>2743900.6</v>
      </c>
      <c r="BO374">
        <v>111000</v>
      </c>
    </row>
    <row r="375" spans="1:71" ht="23.25">
      <c r="A375" s="198">
        <v>4</v>
      </c>
      <c r="B375" s="199" t="s">
        <v>913</v>
      </c>
      <c r="C375" s="199" t="s">
        <v>915</v>
      </c>
      <c r="D375" s="199" t="s">
        <v>2261</v>
      </c>
      <c r="E375" s="199" t="s">
        <v>2262</v>
      </c>
      <c r="F375" s="199"/>
      <c r="G375" s="199"/>
      <c r="H375" s="199" t="s">
        <v>2263</v>
      </c>
      <c r="I375" s="199" t="s">
        <v>2262</v>
      </c>
      <c r="J375" s="199" t="s">
        <v>1073</v>
      </c>
      <c r="K375" s="199" t="s">
        <v>1409</v>
      </c>
      <c r="L375" s="199" t="s">
        <v>1410</v>
      </c>
      <c r="M375" s="221" t="s">
        <v>1412</v>
      </c>
      <c r="N375" s="221"/>
      <c r="O375" s="201">
        <v>4301010102.1040001</v>
      </c>
      <c r="P375" s="202" t="s">
        <v>2267</v>
      </c>
      <c r="Q375" s="108">
        <f t="shared" si="5"/>
        <v>0</v>
      </c>
    </row>
    <row r="376" spans="1:71" ht="23.25">
      <c r="A376" s="198">
        <v>4</v>
      </c>
      <c r="B376" s="199" t="s">
        <v>913</v>
      </c>
      <c r="C376" s="199" t="s">
        <v>915</v>
      </c>
      <c r="D376" s="199" t="s">
        <v>2261</v>
      </c>
      <c r="E376" s="199" t="s">
        <v>2268</v>
      </c>
      <c r="F376" s="199" t="s">
        <v>2268</v>
      </c>
      <c r="G376" s="199"/>
      <c r="H376" s="199"/>
      <c r="I376" s="199" t="s">
        <v>2268</v>
      </c>
      <c r="J376" s="199" t="s">
        <v>1073</v>
      </c>
      <c r="K376" s="199" t="s">
        <v>1409</v>
      </c>
      <c r="L376" s="199" t="s">
        <v>1410</v>
      </c>
      <c r="M376" s="221" t="s">
        <v>1412</v>
      </c>
      <c r="N376" s="221"/>
      <c r="O376" s="201">
        <v>4301020102.1009998</v>
      </c>
      <c r="P376" s="202" t="s">
        <v>472</v>
      </c>
      <c r="Q376" s="108">
        <f t="shared" si="5"/>
        <v>0</v>
      </c>
      <c r="AO376">
        <v>2550</v>
      </c>
      <c r="AS376">
        <v>1600</v>
      </c>
      <c r="AZ376">
        <v>493698.2</v>
      </c>
      <c r="BE376">
        <v>238740</v>
      </c>
      <c r="BL376">
        <v>3500</v>
      </c>
    </row>
    <row r="377" spans="1:71" ht="23.25">
      <c r="A377" s="198">
        <v>4</v>
      </c>
      <c r="B377" s="199" t="s">
        <v>913</v>
      </c>
      <c r="C377" s="199" t="s">
        <v>915</v>
      </c>
      <c r="D377" s="199" t="s">
        <v>2261</v>
      </c>
      <c r="E377" s="199" t="s">
        <v>2268</v>
      </c>
      <c r="F377" s="199" t="s">
        <v>2268</v>
      </c>
      <c r="G377" s="199"/>
      <c r="H377" s="199" t="s">
        <v>2263</v>
      </c>
      <c r="I377" s="199" t="s">
        <v>2268</v>
      </c>
      <c r="J377" s="199" t="s">
        <v>1073</v>
      </c>
      <c r="K377" s="199" t="s">
        <v>1047</v>
      </c>
      <c r="L377" s="199" t="s">
        <v>1410</v>
      </c>
      <c r="M377" s="221" t="s">
        <v>1412</v>
      </c>
      <c r="N377" s="221"/>
      <c r="O377" s="201">
        <v>4301020102.1020002</v>
      </c>
      <c r="P377" s="202" t="s">
        <v>473</v>
      </c>
      <c r="Q377" s="108">
        <f t="shared" si="5"/>
        <v>90470</v>
      </c>
      <c r="R377">
        <v>135570</v>
      </c>
      <c r="U377">
        <v>5300</v>
      </c>
      <c r="W377">
        <v>7120</v>
      </c>
      <c r="X377">
        <v>54880</v>
      </c>
      <c r="Y377">
        <v>424240</v>
      </c>
      <c r="AD377">
        <v>90470</v>
      </c>
      <c r="AH377">
        <v>26820</v>
      </c>
      <c r="AI377">
        <v>11600</v>
      </c>
      <c r="AL377">
        <v>2122965</v>
      </c>
      <c r="AN377">
        <v>58960</v>
      </c>
      <c r="AO377">
        <v>35160</v>
      </c>
      <c r="AP377">
        <v>32920</v>
      </c>
      <c r="AR377">
        <v>4380</v>
      </c>
      <c r="AS377">
        <v>3000</v>
      </c>
      <c r="AU377">
        <v>82100</v>
      </c>
      <c r="AV377">
        <v>343814</v>
      </c>
      <c r="AW377">
        <v>4200</v>
      </c>
      <c r="AZ377">
        <v>967350</v>
      </c>
      <c r="BC377">
        <v>64630</v>
      </c>
      <c r="BG377">
        <v>103760</v>
      </c>
      <c r="BI377">
        <v>950</v>
      </c>
      <c r="BP377">
        <v>22270</v>
      </c>
      <c r="BQ377">
        <v>4360</v>
      </c>
      <c r="BR377">
        <v>155340</v>
      </c>
    </row>
    <row r="378" spans="1:71" ht="23.25">
      <c r="A378" s="198">
        <v>4</v>
      </c>
      <c r="B378" s="199" t="s">
        <v>913</v>
      </c>
      <c r="C378" s="199" t="s">
        <v>915</v>
      </c>
      <c r="D378" s="199" t="s">
        <v>2261</v>
      </c>
      <c r="E378" s="199" t="s">
        <v>2268</v>
      </c>
      <c r="F378" s="199" t="s">
        <v>2268</v>
      </c>
      <c r="G378" s="199"/>
      <c r="H378" s="199"/>
      <c r="I378" s="199" t="s">
        <v>2268</v>
      </c>
      <c r="J378" s="199" t="s">
        <v>1073</v>
      </c>
      <c r="K378" s="199" t="s">
        <v>1409</v>
      </c>
      <c r="L378" s="199" t="s">
        <v>1410</v>
      </c>
      <c r="M378" s="221" t="s">
        <v>1412</v>
      </c>
      <c r="N378" s="221"/>
      <c r="O378" s="201">
        <v>4301020102.1029997</v>
      </c>
      <c r="P378" s="202" t="s">
        <v>474</v>
      </c>
      <c r="Q378" s="108">
        <f t="shared" si="5"/>
        <v>3713165</v>
      </c>
      <c r="R378">
        <v>1492191</v>
      </c>
      <c r="AD378">
        <v>3713165</v>
      </c>
      <c r="AL378">
        <v>5472265</v>
      </c>
      <c r="AN378">
        <v>37000</v>
      </c>
      <c r="AR378">
        <v>9390</v>
      </c>
      <c r="AU378">
        <v>4775</v>
      </c>
      <c r="AZ378">
        <v>3634234.94</v>
      </c>
      <c r="BG378">
        <v>354785</v>
      </c>
      <c r="BL378">
        <v>1239772</v>
      </c>
      <c r="BO378">
        <v>82515</v>
      </c>
    </row>
    <row r="379" spans="1:71" ht="23.25">
      <c r="A379" s="198">
        <v>4</v>
      </c>
      <c r="B379" s="199" t="s">
        <v>913</v>
      </c>
      <c r="C379" s="199" t="s">
        <v>915</v>
      </c>
      <c r="D379" s="199" t="s">
        <v>2261</v>
      </c>
      <c r="E379" s="199" t="s">
        <v>2268</v>
      </c>
      <c r="F379" s="199" t="s">
        <v>2268</v>
      </c>
      <c r="G379" s="199"/>
      <c r="H379" s="199" t="s">
        <v>2269</v>
      </c>
      <c r="I379" s="199" t="s">
        <v>2268</v>
      </c>
      <c r="J379" s="199" t="s">
        <v>1073</v>
      </c>
      <c r="K379" s="199" t="s">
        <v>990</v>
      </c>
      <c r="L379" s="199" t="s">
        <v>1420</v>
      </c>
      <c r="M379" s="221" t="s">
        <v>1422</v>
      </c>
      <c r="N379" s="221"/>
      <c r="O379" s="201">
        <v>4301020102.1040001</v>
      </c>
      <c r="P379" s="202" t="s">
        <v>2270</v>
      </c>
      <c r="Q379" s="108">
        <f t="shared" si="5"/>
        <v>934350</v>
      </c>
      <c r="R379">
        <v>755117</v>
      </c>
      <c r="T379">
        <v>44930</v>
      </c>
      <c r="U379">
        <v>86560</v>
      </c>
      <c r="X379">
        <v>174570</v>
      </c>
      <c r="Y379">
        <v>70640</v>
      </c>
      <c r="Z379">
        <v>39570</v>
      </c>
      <c r="AA379">
        <v>95515</v>
      </c>
      <c r="AB379">
        <v>89870</v>
      </c>
      <c r="AC379">
        <v>13210</v>
      </c>
      <c r="AD379">
        <v>934350</v>
      </c>
      <c r="AE379">
        <v>93410</v>
      </c>
      <c r="AG379">
        <v>67300</v>
      </c>
      <c r="AH379">
        <v>4450</v>
      </c>
      <c r="AI379">
        <v>79310</v>
      </c>
      <c r="AJ379">
        <v>54740</v>
      </c>
      <c r="AK379">
        <v>10610</v>
      </c>
      <c r="AL379">
        <v>3970550</v>
      </c>
      <c r="AM379">
        <v>12480</v>
      </c>
      <c r="AO379">
        <v>81800</v>
      </c>
      <c r="AP379">
        <v>148480</v>
      </c>
      <c r="AQ379">
        <v>77410</v>
      </c>
      <c r="AR379">
        <v>31210</v>
      </c>
      <c r="AS379">
        <v>193470</v>
      </c>
      <c r="AT379">
        <v>60090</v>
      </c>
      <c r="AU379">
        <v>20970</v>
      </c>
      <c r="AV379">
        <v>173200</v>
      </c>
      <c r="AW379">
        <v>57560</v>
      </c>
      <c r="AY379">
        <v>10640</v>
      </c>
      <c r="AZ379">
        <v>1322460</v>
      </c>
      <c r="BA379">
        <v>60660</v>
      </c>
      <c r="BB379">
        <v>86140</v>
      </c>
      <c r="BC379">
        <v>32460</v>
      </c>
      <c r="BD379">
        <v>96330</v>
      </c>
      <c r="BE379">
        <v>129181</v>
      </c>
      <c r="BG379">
        <v>184350</v>
      </c>
      <c r="BH379">
        <v>85745</v>
      </c>
      <c r="BI379">
        <v>10750</v>
      </c>
      <c r="BJ379">
        <v>45170</v>
      </c>
      <c r="BL379">
        <v>635650</v>
      </c>
      <c r="BM379">
        <v>1243820</v>
      </c>
      <c r="BO379">
        <v>268393</v>
      </c>
      <c r="BP379">
        <v>5640</v>
      </c>
      <c r="BQ379">
        <v>66540</v>
      </c>
      <c r="BS379">
        <v>105020</v>
      </c>
    </row>
    <row r="380" spans="1:71" ht="23.25">
      <c r="A380" s="198">
        <v>4</v>
      </c>
      <c r="B380" s="199" t="s">
        <v>913</v>
      </c>
      <c r="C380" s="199" t="s">
        <v>915</v>
      </c>
      <c r="D380" s="199" t="s">
        <v>2261</v>
      </c>
      <c r="E380" s="199" t="s">
        <v>2268</v>
      </c>
      <c r="F380" s="199" t="s">
        <v>2268</v>
      </c>
      <c r="G380" s="199"/>
      <c r="H380" s="222" t="s">
        <v>2271</v>
      </c>
      <c r="I380" s="199" t="s">
        <v>2268</v>
      </c>
      <c r="J380" s="199" t="s">
        <v>1073</v>
      </c>
      <c r="K380" s="199" t="s">
        <v>995</v>
      </c>
      <c r="L380" s="199" t="s">
        <v>1424</v>
      </c>
      <c r="M380" s="221" t="s">
        <v>1425</v>
      </c>
      <c r="N380" s="221"/>
      <c r="O380" s="201">
        <v>4301020102.1049995</v>
      </c>
      <c r="P380" s="202" t="s">
        <v>2272</v>
      </c>
      <c r="Q380" s="108">
        <f t="shared" si="5"/>
        <v>1218650</v>
      </c>
      <c r="R380">
        <v>62800</v>
      </c>
      <c r="S380">
        <v>2750</v>
      </c>
      <c r="T380">
        <v>116350</v>
      </c>
      <c r="U380">
        <v>2750</v>
      </c>
      <c r="V380">
        <v>72700</v>
      </c>
      <c r="W380">
        <v>98750</v>
      </c>
      <c r="X380">
        <v>19550</v>
      </c>
      <c r="Y380">
        <v>48200</v>
      </c>
      <c r="Z380">
        <v>40400</v>
      </c>
      <c r="AA380">
        <v>3500</v>
      </c>
      <c r="AB380">
        <v>24350</v>
      </c>
      <c r="AC380">
        <v>19750</v>
      </c>
      <c r="AD380">
        <v>1218650</v>
      </c>
      <c r="AE380">
        <v>426100</v>
      </c>
      <c r="AF380">
        <v>270900</v>
      </c>
      <c r="AG380">
        <v>341850</v>
      </c>
      <c r="AH380">
        <v>355800</v>
      </c>
      <c r="AI380">
        <v>440650</v>
      </c>
      <c r="AJ380">
        <v>226000</v>
      </c>
      <c r="AK380">
        <v>58400</v>
      </c>
      <c r="AL380">
        <v>1922086</v>
      </c>
      <c r="AM380">
        <v>293900</v>
      </c>
      <c r="AN380">
        <v>356600</v>
      </c>
      <c r="AO380">
        <v>401250</v>
      </c>
      <c r="AP380">
        <v>220250</v>
      </c>
      <c r="AQ380">
        <v>404200</v>
      </c>
      <c r="AR380">
        <v>1078950</v>
      </c>
      <c r="AS380">
        <v>141950</v>
      </c>
      <c r="AT380">
        <v>189150</v>
      </c>
      <c r="AU380">
        <v>96900</v>
      </c>
      <c r="AV380">
        <v>383700</v>
      </c>
      <c r="AW380">
        <v>172600</v>
      </c>
      <c r="AX380">
        <v>93000</v>
      </c>
      <c r="AY380">
        <v>15100</v>
      </c>
      <c r="AZ380">
        <v>748999</v>
      </c>
      <c r="BA380">
        <v>118500</v>
      </c>
      <c r="BB380">
        <v>219350</v>
      </c>
      <c r="BC380">
        <v>273900</v>
      </c>
      <c r="BD380">
        <v>73500</v>
      </c>
      <c r="BE380">
        <v>69450</v>
      </c>
      <c r="BF380">
        <v>190200</v>
      </c>
      <c r="BG380">
        <v>175450</v>
      </c>
      <c r="BH380">
        <v>125550</v>
      </c>
      <c r="BI380">
        <v>122350</v>
      </c>
      <c r="BJ380">
        <v>200300</v>
      </c>
      <c r="BK380">
        <v>60950</v>
      </c>
      <c r="BL380">
        <v>907355</v>
      </c>
      <c r="BM380">
        <v>258450</v>
      </c>
      <c r="BN380">
        <v>402850</v>
      </c>
      <c r="BO380">
        <v>189950</v>
      </c>
      <c r="BP380">
        <v>98100</v>
      </c>
      <c r="BQ380">
        <v>217050</v>
      </c>
      <c r="BR380">
        <v>184550</v>
      </c>
      <c r="BS380">
        <v>118200</v>
      </c>
    </row>
    <row r="381" spans="1:71" ht="23.25">
      <c r="A381" s="198">
        <v>4</v>
      </c>
      <c r="B381" s="199" t="s">
        <v>913</v>
      </c>
      <c r="C381" s="199" t="s">
        <v>915</v>
      </c>
      <c r="D381" s="199" t="s">
        <v>2261</v>
      </c>
      <c r="E381" s="199" t="s">
        <v>2268</v>
      </c>
      <c r="F381" s="199" t="s">
        <v>2268</v>
      </c>
      <c r="G381" s="199"/>
      <c r="H381" s="199"/>
      <c r="I381" s="199" t="s">
        <v>2268</v>
      </c>
      <c r="J381" s="199" t="s">
        <v>1073</v>
      </c>
      <c r="K381" s="199" t="s">
        <v>1427</v>
      </c>
      <c r="L381" s="199" t="s">
        <v>1410</v>
      </c>
      <c r="M381" s="221" t="s">
        <v>1412</v>
      </c>
      <c r="N381" s="221"/>
      <c r="O381" s="201">
        <v>4301020102.1059999</v>
      </c>
      <c r="P381" s="202" t="s">
        <v>477</v>
      </c>
      <c r="Q381" s="108">
        <f t="shared" si="5"/>
        <v>6064183</v>
      </c>
      <c r="R381">
        <v>25089936.57</v>
      </c>
      <c r="T381">
        <v>1307201.79</v>
      </c>
      <c r="Z381">
        <v>28920</v>
      </c>
      <c r="AD381">
        <v>6064183</v>
      </c>
      <c r="AF381">
        <v>92868.6</v>
      </c>
      <c r="AG381">
        <v>391144.98</v>
      </c>
      <c r="AI381">
        <v>173175</v>
      </c>
      <c r="AJ381">
        <v>125919</v>
      </c>
      <c r="AM381">
        <v>387757.46</v>
      </c>
      <c r="AN381">
        <v>266148</v>
      </c>
      <c r="AO381">
        <v>643388.88</v>
      </c>
      <c r="AP381">
        <v>601824.31000000006</v>
      </c>
      <c r="AR381">
        <v>3861993</v>
      </c>
      <c r="AS381">
        <v>1048532.68</v>
      </c>
      <c r="AU381">
        <v>1725968.55</v>
      </c>
      <c r="AV381">
        <v>5417320.2400000002</v>
      </c>
      <c r="AW381">
        <v>1530</v>
      </c>
      <c r="AY381">
        <v>69875</v>
      </c>
      <c r="AZ381">
        <v>1260000</v>
      </c>
      <c r="BF381">
        <v>1425295.32</v>
      </c>
      <c r="BH381">
        <v>465368.55</v>
      </c>
      <c r="BL381">
        <v>6097745.2599999998</v>
      </c>
      <c r="BM381">
        <v>2284502.92</v>
      </c>
      <c r="BN381">
        <v>66374.22</v>
      </c>
      <c r="BO381">
        <v>2207948.61</v>
      </c>
      <c r="BQ381">
        <v>178193.8</v>
      </c>
      <c r="BS381">
        <v>539818.76</v>
      </c>
    </row>
    <row r="382" spans="1:71" ht="23.25">
      <c r="A382" s="198">
        <v>4</v>
      </c>
      <c r="B382" s="199" t="s">
        <v>913</v>
      </c>
      <c r="C382" s="199" t="s">
        <v>915</v>
      </c>
      <c r="D382" s="199" t="s">
        <v>2261</v>
      </c>
      <c r="E382" s="199" t="s">
        <v>2273</v>
      </c>
      <c r="F382" s="199" t="s">
        <v>2274</v>
      </c>
      <c r="G382" s="199"/>
      <c r="H382" s="199" t="s">
        <v>2269</v>
      </c>
      <c r="I382" s="199" t="s">
        <v>2273</v>
      </c>
      <c r="J382" s="199" t="s">
        <v>1073</v>
      </c>
      <c r="K382" s="199" t="s">
        <v>1047</v>
      </c>
      <c r="L382" s="199" t="s">
        <v>1430</v>
      </c>
      <c r="M382" s="221" t="s">
        <v>1432</v>
      </c>
      <c r="N382" s="221"/>
      <c r="O382" s="201">
        <v>4301020104.1040001</v>
      </c>
      <c r="P382" s="202" t="s">
        <v>478</v>
      </c>
      <c r="Q382" s="108">
        <f t="shared" si="5"/>
        <v>0</v>
      </c>
      <c r="S382">
        <v>820</v>
      </c>
      <c r="Z382">
        <v>21215</v>
      </c>
      <c r="AB382">
        <v>1663</v>
      </c>
      <c r="AF382">
        <v>420527.5</v>
      </c>
      <c r="AG382">
        <v>145969</v>
      </c>
      <c r="AI382">
        <v>172403</v>
      </c>
      <c r="AJ382">
        <v>45882.25</v>
      </c>
      <c r="AQ382">
        <v>2557</v>
      </c>
      <c r="AR382">
        <v>2848</v>
      </c>
      <c r="AU382">
        <v>12080</v>
      </c>
      <c r="AV382">
        <v>289278.08000000002</v>
      </c>
      <c r="AY382">
        <v>62116</v>
      </c>
      <c r="BA382">
        <v>4750.75</v>
      </c>
      <c r="BD382">
        <v>33447</v>
      </c>
      <c r="BF382">
        <v>11121.5</v>
      </c>
      <c r="BM382">
        <v>2262</v>
      </c>
      <c r="BP382">
        <v>1838</v>
      </c>
    </row>
    <row r="383" spans="1:71" ht="23.25">
      <c r="A383" s="198">
        <v>4</v>
      </c>
      <c r="B383" s="199" t="s">
        <v>913</v>
      </c>
      <c r="C383" s="199" t="s">
        <v>915</v>
      </c>
      <c r="D383" s="199" t="s">
        <v>2261</v>
      </c>
      <c r="E383" s="199" t="s">
        <v>2273</v>
      </c>
      <c r="F383" s="199" t="s">
        <v>2274</v>
      </c>
      <c r="G383" s="199"/>
      <c r="H383" s="199" t="s">
        <v>2269</v>
      </c>
      <c r="I383" s="199" t="s">
        <v>2273</v>
      </c>
      <c r="J383" s="199" t="s">
        <v>1073</v>
      </c>
      <c r="K383" s="199" t="s">
        <v>1047</v>
      </c>
      <c r="L383" s="199" t="s">
        <v>1430</v>
      </c>
      <c r="M383" s="221" t="s">
        <v>1435</v>
      </c>
      <c r="N383" s="221"/>
      <c r="O383" s="201">
        <v>4301020104.1049995</v>
      </c>
      <c r="P383" s="202" t="s">
        <v>479</v>
      </c>
      <c r="Q383" s="108">
        <f t="shared" si="5"/>
        <v>2048989.25</v>
      </c>
      <c r="R383">
        <v>1234526</v>
      </c>
      <c r="S383">
        <v>42829</v>
      </c>
      <c r="T383">
        <v>27597</v>
      </c>
      <c r="U383">
        <v>43040</v>
      </c>
      <c r="V383">
        <v>214994</v>
      </c>
      <c r="W383">
        <v>124940</v>
      </c>
      <c r="X383">
        <v>47129</v>
      </c>
      <c r="Y383">
        <v>44959</v>
      </c>
      <c r="Z383">
        <v>46511</v>
      </c>
      <c r="AA383">
        <v>4999</v>
      </c>
      <c r="AB383">
        <v>4723</v>
      </c>
      <c r="AD383">
        <v>2048989.25</v>
      </c>
      <c r="AE383">
        <v>33935</v>
      </c>
      <c r="AF383">
        <v>40694</v>
      </c>
      <c r="AG383">
        <v>42966</v>
      </c>
      <c r="AH383">
        <v>40959.35</v>
      </c>
      <c r="AI383">
        <v>135177</v>
      </c>
      <c r="AJ383">
        <v>14011.5</v>
      </c>
      <c r="AL383">
        <v>9464519</v>
      </c>
      <c r="AM383">
        <v>15911</v>
      </c>
      <c r="AN383">
        <v>202144</v>
      </c>
      <c r="AO383">
        <v>47719</v>
      </c>
      <c r="AP383">
        <v>325266.75</v>
      </c>
      <c r="AQ383">
        <v>101030</v>
      </c>
      <c r="AR383">
        <v>357139</v>
      </c>
      <c r="AS383">
        <v>31221</v>
      </c>
      <c r="AT383">
        <v>62567</v>
      </c>
      <c r="AU383">
        <v>6481</v>
      </c>
      <c r="AV383">
        <v>53704.45</v>
      </c>
      <c r="AW383">
        <v>39970.550000000003</v>
      </c>
      <c r="AX383">
        <v>48016</v>
      </c>
      <c r="AZ383">
        <v>3553941.8</v>
      </c>
      <c r="BA383">
        <v>31980.25</v>
      </c>
      <c r="BB383">
        <v>81051.25</v>
      </c>
      <c r="BC383">
        <v>893506.5</v>
      </c>
      <c r="BD383">
        <v>29618</v>
      </c>
      <c r="BE383">
        <v>102172</v>
      </c>
      <c r="BF383">
        <v>5614</v>
      </c>
      <c r="BG383">
        <v>861674</v>
      </c>
      <c r="BH383">
        <v>11003</v>
      </c>
      <c r="BL383">
        <v>2405559.17</v>
      </c>
      <c r="BM383">
        <v>228488</v>
      </c>
      <c r="BN383">
        <v>80620.75</v>
      </c>
      <c r="BO383">
        <v>219128</v>
      </c>
      <c r="BP383">
        <v>4859</v>
      </c>
      <c r="BQ383">
        <v>21324</v>
      </c>
      <c r="BR383">
        <v>101696</v>
      </c>
      <c r="BS383">
        <v>4131.5</v>
      </c>
    </row>
    <row r="384" spans="1:71" ht="23.25">
      <c r="A384" s="198">
        <v>4</v>
      </c>
      <c r="B384" s="199" t="s">
        <v>913</v>
      </c>
      <c r="C384" s="199" t="s">
        <v>915</v>
      </c>
      <c r="D384" s="199" t="s">
        <v>2261</v>
      </c>
      <c r="E384" s="199" t="s">
        <v>2273</v>
      </c>
      <c r="F384" s="199" t="s">
        <v>2273</v>
      </c>
      <c r="G384" s="199"/>
      <c r="H384" s="199" t="s">
        <v>2275</v>
      </c>
      <c r="I384" s="199" t="s">
        <v>2273</v>
      </c>
      <c r="J384" s="199" t="s">
        <v>1073</v>
      </c>
      <c r="K384" s="199" t="s">
        <v>1044</v>
      </c>
      <c r="L384" s="199" t="s">
        <v>1410</v>
      </c>
      <c r="M384" s="221" t="s">
        <v>1438</v>
      </c>
      <c r="N384" s="221"/>
      <c r="O384" s="201">
        <v>4301020104.1059999</v>
      </c>
      <c r="P384" s="202" t="s">
        <v>480</v>
      </c>
      <c r="Q384" s="108">
        <f t="shared" si="5"/>
        <v>8321309.75</v>
      </c>
      <c r="R384">
        <v>47458084.390000001</v>
      </c>
      <c r="S384">
        <v>658353.75</v>
      </c>
      <c r="T384">
        <v>943436.25</v>
      </c>
      <c r="U384">
        <v>1501290</v>
      </c>
      <c r="V384">
        <v>2401588</v>
      </c>
      <c r="W384">
        <v>6424441</v>
      </c>
      <c r="X384">
        <v>1954229</v>
      </c>
      <c r="Y384">
        <v>1617401</v>
      </c>
      <c r="Z384">
        <v>906614</v>
      </c>
      <c r="AA384">
        <v>1200536</v>
      </c>
      <c r="AB384">
        <v>659941.35</v>
      </c>
      <c r="AC384">
        <v>457619</v>
      </c>
      <c r="AD384">
        <v>8321309.75</v>
      </c>
      <c r="AE384">
        <v>1082604.83</v>
      </c>
      <c r="AF384">
        <v>1774508</v>
      </c>
      <c r="AG384">
        <v>1666227</v>
      </c>
      <c r="AH384">
        <v>4099401.78</v>
      </c>
      <c r="AI384">
        <v>1911312</v>
      </c>
      <c r="AJ384">
        <v>610940.75</v>
      </c>
      <c r="AK384">
        <v>217925</v>
      </c>
      <c r="AL384">
        <v>38689576.75</v>
      </c>
      <c r="AM384">
        <v>1754346</v>
      </c>
      <c r="AN384">
        <v>2681860</v>
      </c>
      <c r="AO384">
        <v>2812248</v>
      </c>
      <c r="AP384">
        <v>2442701.25</v>
      </c>
      <c r="AQ384">
        <v>1590808.5</v>
      </c>
      <c r="AR384">
        <v>7449097</v>
      </c>
      <c r="AS384">
        <v>1971863</v>
      </c>
      <c r="AT384">
        <v>1465345</v>
      </c>
      <c r="AU384">
        <v>2086926.05</v>
      </c>
      <c r="AV384">
        <v>1568068.22</v>
      </c>
      <c r="AW384">
        <v>877499.3</v>
      </c>
      <c r="AX384">
        <v>966273</v>
      </c>
      <c r="AY384">
        <v>323417</v>
      </c>
      <c r="AZ384">
        <v>25086265.359999999</v>
      </c>
      <c r="BA384">
        <v>1103076.5</v>
      </c>
      <c r="BB384">
        <v>1006499.75</v>
      </c>
      <c r="BC384">
        <v>4595160.25</v>
      </c>
      <c r="BD384">
        <v>1999108</v>
      </c>
      <c r="BE384">
        <v>1742376.5</v>
      </c>
      <c r="BF384">
        <v>2477646.25</v>
      </c>
      <c r="BG384">
        <v>5651562</v>
      </c>
      <c r="BH384">
        <v>1284217.97</v>
      </c>
      <c r="BI384">
        <v>832485</v>
      </c>
      <c r="BJ384">
        <v>645188</v>
      </c>
      <c r="BK384">
        <v>644929.5</v>
      </c>
      <c r="BL384">
        <v>10592027.33</v>
      </c>
      <c r="BM384">
        <v>12718391.25</v>
      </c>
      <c r="BN384">
        <v>2371958.75</v>
      </c>
      <c r="BO384">
        <v>6564614.75</v>
      </c>
      <c r="BP384">
        <v>376862</v>
      </c>
      <c r="BQ384">
        <v>1766159.55</v>
      </c>
      <c r="BR384">
        <v>2899373.79</v>
      </c>
      <c r="BS384">
        <v>1074390</v>
      </c>
    </row>
    <row r="385" spans="1:71" ht="23.25">
      <c r="A385" s="198">
        <v>4</v>
      </c>
      <c r="B385" s="199" t="s">
        <v>913</v>
      </c>
      <c r="C385" s="199" t="s">
        <v>915</v>
      </c>
      <c r="D385" s="199" t="s">
        <v>2261</v>
      </c>
      <c r="E385" s="199" t="s">
        <v>2273</v>
      </c>
      <c r="F385" s="199" t="s">
        <v>2273</v>
      </c>
      <c r="G385" s="199"/>
      <c r="H385" s="199" t="s">
        <v>2275</v>
      </c>
      <c r="I385" s="199" t="s">
        <v>2273</v>
      </c>
      <c r="J385" s="199" t="s">
        <v>1073</v>
      </c>
      <c r="K385" s="199" t="s">
        <v>1044</v>
      </c>
      <c r="L385" s="199" t="s">
        <v>1410</v>
      </c>
      <c r="M385" s="221" t="s">
        <v>1440</v>
      </c>
      <c r="N385" s="221"/>
      <c r="O385" s="201">
        <v>4301020104.1070004</v>
      </c>
      <c r="P385" s="202" t="s">
        <v>481</v>
      </c>
      <c r="Q385" s="108">
        <f t="shared" si="5"/>
        <v>25036225.760000002</v>
      </c>
      <c r="S385">
        <v>55255</v>
      </c>
      <c r="T385">
        <v>514266</v>
      </c>
      <c r="U385">
        <v>1141972</v>
      </c>
      <c r="V385">
        <v>3312643</v>
      </c>
      <c r="W385">
        <v>99762</v>
      </c>
      <c r="X385">
        <v>907072.5</v>
      </c>
      <c r="Y385">
        <v>510062</v>
      </c>
      <c r="Z385">
        <v>563224</v>
      </c>
      <c r="AA385">
        <v>296786</v>
      </c>
      <c r="AB385">
        <v>1145817.5</v>
      </c>
      <c r="AC385">
        <v>38430</v>
      </c>
      <c r="AD385">
        <v>25036225.760000002</v>
      </c>
      <c r="AE385">
        <v>858904</v>
      </c>
      <c r="AI385">
        <v>8800</v>
      </c>
      <c r="AJ385">
        <v>168665.25</v>
      </c>
      <c r="AL385">
        <v>44674784.5</v>
      </c>
      <c r="AN385">
        <v>1765230</v>
      </c>
      <c r="AP385">
        <v>2612170.25</v>
      </c>
      <c r="AQ385">
        <v>424911.25</v>
      </c>
      <c r="AS385">
        <v>921148</v>
      </c>
      <c r="AT385">
        <v>463594.5</v>
      </c>
      <c r="AU385">
        <v>351051</v>
      </c>
      <c r="AV385">
        <v>733396.3</v>
      </c>
      <c r="AW385">
        <v>221395</v>
      </c>
      <c r="AX385">
        <v>209165</v>
      </c>
      <c r="AZ385">
        <v>15374303.25</v>
      </c>
      <c r="BA385">
        <v>604715.5</v>
      </c>
      <c r="BB385">
        <v>343264.35</v>
      </c>
      <c r="BC385">
        <v>4606568.5</v>
      </c>
      <c r="BD385">
        <v>628826</v>
      </c>
      <c r="BE385">
        <v>406015</v>
      </c>
      <c r="BF385">
        <v>58016</v>
      </c>
      <c r="BG385">
        <v>7635805.5</v>
      </c>
      <c r="BH385">
        <v>400460</v>
      </c>
      <c r="BL385">
        <v>28616442.420000002</v>
      </c>
      <c r="BM385">
        <v>58535.34</v>
      </c>
      <c r="BN385">
        <v>780541.5</v>
      </c>
      <c r="BO385">
        <v>333801</v>
      </c>
      <c r="BP385">
        <v>55274</v>
      </c>
      <c r="BQ385">
        <v>1543292.8</v>
      </c>
      <c r="BR385">
        <v>1219229.75</v>
      </c>
    </row>
    <row r="386" spans="1:71" ht="23.25">
      <c r="A386" s="198">
        <v>4</v>
      </c>
      <c r="B386" s="199" t="s">
        <v>913</v>
      </c>
      <c r="C386" s="199" t="s">
        <v>915</v>
      </c>
      <c r="D386" s="199" t="s">
        <v>2261</v>
      </c>
      <c r="E386" s="199" t="s">
        <v>2273</v>
      </c>
      <c r="F386" s="199" t="s">
        <v>2274</v>
      </c>
      <c r="G386" s="199"/>
      <c r="H386" s="199" t="s">
        <v>2269</v>
      </c>
      <c r="I386" s="199" t="s">
        <v>2273</v>
      </c>
      <c r="J386" s="199" t="s">
        <v>1073</v>
      </c>
      <c r="K386" s="199" t="s">
        <v>1047</v>
      </c>
      <c r="L386" s="199" t="s">
        <v>1430</v>
      </c>
      <c r="M386" s="221" t="s">
        <v>1432</v>
      </c>
      <c r="N386" s="221"/>
      <c r="O386" s="203">
        <v>4301020104.1079998</v>
      </c>
      <c r="P386" s="204" t="s">
        <v>2276</v>
      </c>
      <c r="Q386" s="108">
        <f t="shared" si="5"/>
        <v>72656.75</v>
      </c>
      <c r="R386">
        <v>49094.25</v>
      </c>
      <c r="X386">
        <v>18570</v>
      </c>
      <c r="AD386">
        <v>72656.75</v>
      </c>
      <c r="AH386">
        <v>17719.099999999999</v>
      </c>
      <c r="AZ386">
        <v>73330.5</v>
      </c>
      <c r="BM386">
        <v>572614.07999999996</v>
      </c>
      <c r="BO386">
        <v>444612.9</v>
      </c>
    </row>
    <row r="387" spans="1:71" ht="23.25">
      <c r="A387" s="198">
        <v>4</v>
      </c>
      <c r="B387" s="199" t="s">
        <v>913</v>
      </c>
      <c r="C387" s="199" t="s">
        <v>915</v>
      </c>
      <c r="D387" s="199" t="s">
        <v>2261</v>
      </c>
      <c r="E387" s="199" t="s">
        <v>2273</v>
      </c>
      <c r="F387" s="199" t="s">
        <v>2274</v>
      </c>
      <c r="G387" s="199"/>
      <c r="H387" s="199" t="s">
        <v>2269</v>
      </c>
      <c r="I387" s="199" t="s">
        <v>2273</v>
      </c>
      <c r="J387" s="199" t="s">
        <v>1073</v>
      </c>
      <c r="K387" s="199" t="s">
        <v>1047</v>
      </c>
      <c r="L387" s="199" t="s">
        <v>1430</v>
      </c>
      <c r="M387" s="221" t="s">
        <v>1435</v>
      </c>
      <c r="N387" s="221"/>
      <c r="O387" s="203">
        <v>4301020104.1090002</v>
      </c>
      <c r="P387" s="204" t="s">
        <v>2277</v>
      </c>
      <c r="Q387" s="108">
        <f t="shared" si="5"/>
        <v>30001</v>
      </c>
      <c r="R387">
        <v>18576.25</v>
      </c>
      <c r="AD387">
        <v>30001</v>
      </c>
      <c r="AO387">
        <v>3547</v>
      </c>
      <c r="AZ387">
        <v>29651.81</v>
      </c>
      <c r="BM387">
        <v>135553</v>
      </c>
      <c r="BO387">
        <v>258109.77</v>
      </c>
      <c r="BQ387">
        <v>12089</v>
      </c>
    </row>
    <row r="388" spans="1:71" ht="23.25">
      <c r="A388" s="198">
        <v>4</v>
      </c>
      <c r="B388" s="199" t="s">
        <v>913</v>
      </c>
      <c r="C388" s="199" t="s">
        <v>915</v>
      </c>
      <c r="D388" s="199" t="s">
        <v>2261</v>
      </c>
      <c r="E388" s="199" t="s">
        <v>2273</v>
      </c>
      <c r="F388" s="199" t="s">
        <v>2274</v>
      </c>
      <c r="G388" s="199"/>
      <c r="H388" s="199" t="s">
        <v>2269</v>
      </c>
      <c r="I388" s="199" t="s">
        <v>2273</v>
      </c>
      <c r="J388" s="199" t="s">
        <v>1073</v>
      </c>
      <c r="K388" s="199" t="s">
        <v>1047</v>
      </c>
      <c r="L388" s="199" t="s">
        <v>1430</v>
      </c>
      <c r="M388" s="221" t="s">
        <v>1432</v>
      </c>
      <c r="N388" s="221"/>
      <c r="O388" s="203">
        <v>4301020104.1099997</v>
      </c>
      <c r="P388" s="204" t="s">
        <v>2278</v>
      </c>
      <c r="Q388" s="108">
        <f t="shared" si="5"/>
        <v>-1080.5</v>
      </c>
      <c r="R388">
        <v>-4385.8900000000003</v>
      </c>
      <c r="AD388">
        <v>-1080.5</v>
      </c>
      <c r="AV388">
        <v>-27086.43</v>
      </c>
      <c r="AZ388">
        <v>-1533.56</v>
      </c>
      <c r="BA388">
        <v>-13766.48</v>
      </c>
      <c r="BO388">
        <v>-8989.08</v>
      </c>
    </row>
    <row r="389" spans="1:71" ht="23.25">
      <c r="A389" s="198">
        <v>4</v>
      </c>
      <c r="B389" s="199" t="s">
        <v>913</v>
      </c>
      <c r="C389" s="199" t="s">
        <v>915</v>
      </c>
      <c r="D389" s="199" t="s">
        <v>2261</v>
      </c>
      <c r="E389" s="199" t="s">
        <v>2273</v>
      </c>
      <c r="F389" s="199" t="s">
        <v>2274</v>
      </c>
      <c r="G389" s="199"/>
      <c r="H389" s="199" t="s">
        <v>2269</v>
      </c>
      <c r="I389" s="199" t="s">
        <v>2273</v>
      </c>
      <c r="J389" s="199" t="s">
        <v>1073</v>
      </c>
      <c r="K389" s="199" t="s">
        <v>1047</v>
      </c>
      <c r="L389" s="199" t="s">
        <v>1430</v>
      </c>
      <c r="M389" s="221" t="s">
        <v>1435</v>
      </c>
      <c r="N389" s="221"/>
      <c r="O389" s="203">
        <v>4301020104.1110001</v>
      </c>
      <c r="P389" s="204" t="s">
        <v>2279</v>
      </c>
      <c r="Q389" s="108">
        <f t="shared" ref="Q389:Q452" si="6">SUMIF($R$2:$BS$2,$Q$2,$R389:$BS389)</f>
        <v>0</v>
      </c>
      <c r="AV389">
        <v>15163.46</v>
      </c>
      <c r="BA389">
        <v>10294.25</v>
      </c>
      <c r="BG389">
        <v>248901.33</v>
      </c>
      <c r="BO389">
        <v>2406.0100000000002</v>
      </c>
    </row>
    <row r="390" spans="1:71" ht="23.25">
      <c r="A390" s="198">
        <v>4</v>
      </c>
      <c r="B390" s="199" t="s">
        <v>913</v>
      </c>
      <c r="C390" s="199" t="s">
        <v>915</v>
      </c>
      <c r="D390" s="199" t="s">
        <v>2261</v>
      </c>
      <c r="E390" s="199" t="s">
        <v>2273</v>
      </c>
      <c r="F390" s="199" t="s">
        <v>2280</v>
      </c>
      <c r="G390" s="199"/>
      <c r="H390" s="199" t="s">
        <v>2281</v>
      </c>
      <c r="I390" s="199" t="s">
        <v>2273</v>
      </c>
      <c r="J390" s="199" t="s">
        <v>1073</v>
      </c>
      <c r="K390" s="199" t="s">
        <v>1022</v>
      </c>
      <c r="L390" s="199" t="s">
        <v>1420</v>
      </c>
      <c r="M390" s="221" t="s">
        <v>1447</v>
      </c>
      <c r="N390" s="221"/>
      <c r="O390" s="201">
        <v>4301020104.401</v>
      </c>
      <c r="P390" s="202" t="s">
        <v>486</v>
      </c>
      <c r="Q390" s="108">
        <f t="shared" si="6"/>
        <v>62882850.509999998</v>
      </c>
      <c r="R390">
        <v>66779595.049999997</v>
      </c>
      <c r="S390">
        <v>2131684.38</v>
      </c>
      <c r="T390">
        <v>3566912</v>
      </c>
      <c r="U390">
        <v>3914144</v>
      </c>
      <c r="V390">
        <v>5791363</v>
      </c>
      <c r="W390">
        <v>12268502</v>
      </c>
      <c r="X390">
        <v>7149931</v>
      </c>
      <c r="Y390">
        <v>5705542.5</v>
      </c>
      <c r="Z390">
        <v>3587715</v>
      </c>
      <c r="AA390">
        <v>1987020</v>
      </c>
      <c r="AB390">
        <v>4905404.9400000004</v>
      </c>
      <c r="AC390">
        <v>1327451</v>
      </c>
      <c r="AD390">
        <v>62882850.509999998</v>
      </c>
      <c r="AE390">
        <v>4118569.43</v>
      </c>
      <c r="AF390">
        <v>5651560.8499999996</v>
      </c>
      <c r="AG390">
        <v>5061794.32</v>
      </c>
      <c r="AH390">
        <v>10001332.99</v>
      </c>
      <c r="AI390">
        <v>5553727</v>
      </c>
      <c r="AJ390">
        <v>1864449.25</v>
      </c>
      <c r="AK390">
        <v>682433.24</v>
      </c>
      <c r="AL390">
        <v>177697591.56999999</v>
      </c>
      <c r="AM390">
        <v>10170032.5</v>
      </c>
      <c r="AN390">
        <v>9075678</v>
      </c>
      <c r="AO390">
        <v>5604489.3099999996</v>
      </c>
      <c r="AP390">
        <v>6502240.25</v>
      </c>
      <c r="AQ390">
        <v>6458099.6100000003</v>
      </c>
      <c r="AR390">
        <v>11392107.5</v>
      </c>
      <c r="AS390">
        <v>6972792.7000000002</v>
      </c>
      <c r="AT390">
        <v>3286098.75</v>
      </c>
      <c r="AU390">
        <v>8791581.9499999993</v>
      </c>
      <c r="AV390">
        <v>10552658.390000001</v>
      </c>
      <c r="AW390">
        <v>3648189.5</v>
      </c>
      <c r="AX390">
        <v>1714562</v>
      </c>
      <c r="AY390">
        <v>949842</v>
      </c>
      <c r="AZ390">
        <v>108130652.84999999</v>
      </c>
      <c r="BA390">
        <v>2315093.37</v>
      </c>
      <c r="BB390">
        <v>2538593.7400000002</v>
      </c>
      <c r="BC390">
        <v>26094170.800000001</v>
      </c>
      <c r="BD390">
        <v>7916307.75</v>
      </c>
      <c r="BE390">
        <v>5313418</v>
      </c>
      <c r="BF390">
        <v>5796291.25</v>
      </c>
      <c r="BG390">
        <v>18012973.5</v>
      </c>
      <c r="BH390">
        <v>2061841.03</v>
      </c>
      <c r="BI390">
        <v>1793273.45</v>
      </c>
      <c r="BJ390">
        <v>744580.75</v>
      </c>
      <c r="BK390">
        <v>1251962.55</v>
      </c>
      <c r="BL390">
        <v>72340219.5</v>
      </c>
      <c r="BM390">
        <v>30119688.170000002</v>
      </c>
      <c r="BN390">
        <v>6328936.8499999996</v>
      </c>
      <c r="BO390">
        <v>26536805.710000001</v>
      </c>
      <c r="BP390">
        <v>4571718.32</v>
      </c>
      <c r="BQ390">
        <v>6330793.8899999997</v>
      </c>
      <c r="BR390">
        <v>6230776.8200000003</v>
      </c>
      <c r="BS390">
        <v>1809679.6</v>
      </c>
    </row>
    <row r="391" spans="1:71" ht="23.25">
      <c r="A391" s="198">
        <v>4</v>
      </c>
      <c r="B391" s="199" t="s">
        <v>913</v>
      </c>
      <c r="C391" s="199" t="s">
        <v>915</v>
      </c>
      <c r="D391" s="199" t="s">
        <v>2261</v>
      </c>
      <c r="E391" s="199" t="s">
        <v>2273</v>
      </c>
      <c r="F391" s="199" t="s">
        <v>2280</v>
      </c>
      <c r="G391" s="199"/>
      <c r="H391" s="199" t="s">
        <v>2282</v>
      </c>
      <c r="I391" s="199" t="s">
        <v>2273</v>
      </c>
      <c r="J391" s="199" t="s">
        <v>1073</v>
      </c>
      <c r="K391" s="199" t="s">
        <v>1024</v>
      </c>
      <c r="L391" s="199" t="s">
        <v>1420</v>
      </c>
      <c r="M391" s="221" t="s">
        <v>1450</v>
      </c>
      <c r="N391" s="221"/>
      <c r="O391" s="201">
        <v>4301020104.4020004</v>
      </c>
      <c r="P391" s="202" t="s">
        <v>487</v>
      </c>
      <c r="Q391" s="108">
        <f t="shared" si="6"/>
        <v>48369068.810000002</v>
      </c>
      <c r="R391">
        <v>43966188.549999997</v>
      </c>
      <c r="S391">
        <v>413129.28</v>
      </c>
      <c r="T391">
        <v>882498.84</v>
      </c>
      <c r="U391">
        <v>1554562.65</v>
      </c>
      <c r="V391">
        <v>3534441</v>
      </c>
      <c r="W391">
        <v>7129622</v>
      </c>
      <c r="X391">
        <v>1489427.5</v>
      </c>
      <c r="Y391">
        <v>568100</v>
      </c>
      <c r="Z391">
        <v>964134</v>
      </c>
      <c r="AA391">
        <v>587954</v>
      </c>
      <c r="AB391">
        <v>929605.91</v>
      </c>
      <c r="AC391">
        <v>113206.12</v>
      </c>
      <c r="AD391">
        <v>48369068.810000002</v>
      </c>
      <c r="AE391">
        <v>922609.75</v>
      </c>
      <c r="AF391">
        <v>922112.85</v>
      </c>
      <c r="AG391">
        <v>930908.5</v>
      </c>
      <c r="AH391">
        <v>2433885</v>
      </c>
      <c r="AI391">
        <v>1017584.3</v>
      </c>
      <c r="AJ391">
        <v>511667.46</v>
      </c>
      <c r="AL391">
        <v>144957122.22999999</v>
      </c>
      <c r="AM391">
        <v>1278458.52</v>
      </c>
      <c r="AN391">
        <v>4416748</v>
      </c>
      <c r="AO391">
        <v>1690504.14</v>
      </c>
      <c r="AP391">
        <v>4217694.1900000004</v>
      </c>
      <c r="AQ391">
        <v>1664646.93</v>
      </c>
      <c r="AR391">
        <v>8953475.0600000005</v>
      </c>
      <c r="AS391">
        <v>2601006.9300000002</v>
      </c>
      <c r="AT391">
        <v>1547687</v>
      </c>
      <c r="AU391">
        <v>1911918</v>
      </c>
      <c r="AV391">
        <v>4745043.92</v>
      </c>
      <c r="AW391">
        <v>1594283.16</v>
      </c>
      <c r="AX391">
        <v>326896</v>
      </c>
      <c r="AZ391">
        <v>62891435.57</v>
      </c>
      <c r="BA391">
        <v>1237579.06</v>
      </c>
      <c r="BB391">
        <v>634963.44999999995</v>
      </c>
      <c r="BC391">
        <v>9808696.5</v>
      </c>
      <c r="BD391">
        <v>1170879.5</v>
      </c>
      <c r="BE391">
        <v>1122817.07</v>
      </c>
      <c r="BF391">
        <v>1374908.88</v>
      </c>
      <c r="BG391">
        <v>10582238.220000001</v>
      </c>
      <c r="BH391">
        <v>567337.87</v>
      </c>
      <c r="BL391">
        <v>45123683.189999998</v>
      </c>
      <c r="BM391">
        <v>7217551.2000000002</v>
      </c>
      <c r="BN391">
        <v>1639758</v>
      </c>
      <c r="BO391">
        <v>6815743.21</v>
      </c>
      <c r="BP391">
        <v>306500.55</v>
      </c>
      <c r="BQ391">
        <v>1605271.5</v>
      </c>
      <c r="BR391">
        <v>2040344.1</v>
      </c>
      <c r="BS391">
        <v>1624994.05</v>
      </c>
    </row>
    <row r="392" spans="1:71" ht="23.25">
      <c r="A392" s="198">
        <v>4</v>
      </c>
      <c r="B392" s="199" t="s">
        <v>913</v>
      </c>
      <c r="C392" s="199" t="s">
        <v>915</v>
      </c>
      <c r="D392" s="199" t="s">
        <v>2261</v>
      </c>
      <c r="E392" s="199" t="s">
        <v>2273</v>
      </c>
      <c r="F392" s="199" t="s">
        <v>2280</v>
      </c>
      <c r="G392" s="199"/>
      <c r="H392" s="199" t="s">
        <v>2282</v>
      </c>
      <c r="I392" s="199" t="s">
        <v>2273</v>
      </c>
      <c r="J392" s="199" t="s">
        <v>952</v>
      </c>
      <c r="K392" s="199" t="s">
        <v>1024</v>
      </c>
      <c r="L392" s="199" t="s">
        <v>1420</v>
      </c>
      <c r="M392" s="221" t="s">
        <v>1452</v>
      </c>
      <c r="N392" s="221"/>
      <c r="O392" s="201">
        <v>4301020104.4049997</v>
      </c>
      <c r="P392" s="202" t="s">
        <v>488</v>
      </c>
      <c r="Q392" s="108">
        <f t="shared" si="6"/>
        <v>-603474.6</v>
      </c>
      <c r="R392">
        <v>-41458.5</v>
      </c>
      <c r="S392">
        <v>-57694.79</v>
      </c>
      <c r="T392">
        <v>-83929.38</v>
      </c>
      <c r="U392">
        <v>-131180.68</v>
      </c>
      <c r="V392">
        <v>-113114.23</v>
      </c>
      <c r="W392">
        <v>-1951209.14</v>
      </c>
      <c r="X392">
        <v>-164123.17000000001</v>
      </c>
      <c r="Y392">
        <v>-35611.4</v>
      </c>
      <c r="Z392">
        <v>-88506.04</v>
      </c>
      <c r="AA392">
        <v>-39319.449999999997</v>
      </c>
      <c r="AB392">
        <v>-46053.79</v>
      </c>
      <c r="AC392">
        <v>-15489.27</v>
      </c>
      <c r="AD392">
        <v>-603474.6</v>
      </c>
      <c r="AE392">
        <v>-142335</v>
      </c>
      <c r="AF392">
        <v>-173957.2</v>
      </c>
      <c r="AG392">
        <v>-58935.13</v>
      </c>
      <c r="AH392">
        <v>-410762.82</v>
      </c>
      <c r="AI392">
        <v>-909525.25</v>
      </c>
      <c r="AJ392">
        <v>-56525.98</v>
      </c>
      <c r="AL392">
        <v>-708477.93</v>
      </c>
      <c r="AM392">
        <v>-409366.29</v>
      </c>
      <c r="AN392">
        <v>-446439.05</v>
      </c>
      <c r="AO392">
        <v>-568622.77</v>
      </c>
      <c r="AP392">
        <v>-482098.15</v>
      </c>
      <c r="AQ392">
        <v>-286574.17</v>
      </c>
      <c r="AR392">
        <v>-3784531.59</v>
      </c>
      <c r="AS392">
        <v>-234439.23</v>
      </c>
      <c r="AT392">
        <v>-254117.44</v>
      </c>
      <c r="AV392">
        <v>-2052762.24</v>
      </c>
      <c r="AW392">
        <v>-49562.79</v>
      </c>
      <c r="AX392">
        <v>-21577.75</v>
      </c>
      <c r="AZ392">
        <v>-8387829.9800000004</v>
      </c>
      <c r="BA392">
        <v>-121866.8</v>
      </c>
      <c r="BB392">
        <v>-34693.03</v>
      </c>
      <c r="BC392">
        <v>-1316448.49</v>
      </c>
      <c r="BD392">
        <v>-116882.76</v>
      </c>
      <c r="BE392">
        <v>-63400.45</v>
      </c>
      <c r="BF392">
        <v>-16613.38</v>
      </c>
      <c r="BG392">
        <v>-65268.27</v>
      </c>
      <c r="BH392">
        <v>-32263.94</v>
      </c>
      <c r="BL392">
        <v>-5958149.6399999997</v>
      </c>
      <c r="BM392">
        <v>-899305.28</v>
      </c>
      <c r="BN392">
        <v>-292940.33</v>
      </c>
      <c r="BO392">
        <v>-920249.1</v>
      </c>
      <c r="BP392">
        <v>-64497.32</v>
      </c>
      <c r="BQ392">
        <v>-187352.32000000001</v>
      </c>
      <c r="BR392">
        <v>-122063.48</v>
      </c>
      <c r="BS392">
        <v>-297402.56</v>
      </c>
    </row>
    <row r="393" spans="1:71" ht="23.25">
      <c r="A393" s="198">
        <v>4</v>
      </c>
      <c r="B393" s="199" t="s">
        <v>913</v>
      </c>
      <c r="C393" s="199" t="s">
        <v>915</v>
      </c>
      <c r="D393" s="199" t="s">
        <v>2261</v>
      </c>
      <c r="E393" s="199" t="s">
        <v>2273</v>
      </c>
      <c r="F393" s="199" t="s">
        <v>2280</v>
      </c>
      <c r="G393" s="199"/>
      <c r="H393" s="199" t="s">
        <v>2282</v>
      </c>
      <c r="I393" s="199" t="s">
        <v>2273</v>
      </c>
      <c r="J393" s="199" t="s">
        <v>1073</v>
      </c>
      <c r="K393" s="199" t="s">
        <v>1024</v>
      </c>
      <c r="L393" s="199" t="s">
        <v>1420</v>
      </c>
      <c r="M393" s="221" t="s">
        <v>1452</v>
      </c>
      <c r="N393" s="221"/>
      <c r="O393" s="201">
        <v>4301020104.4060001</v>
      </c>
      <c r="P393" s="202" t="s">
        <v>489</v>
      </c>
      <c r="Q393" s="108">
        <f t="shared" si="6"/>
        <v>1836234.83</v>
      </c>
      <c r="R393">
        <v>5320858.1399999997</v>
      </c>
      <c r="S393">
        <v>57498.6</v>
      </c>
      <c r="T393">
        <v>165341.69</v>
      </c>
      <c r="U393">
        <v>336818.38</v>
      </c>
      <c r="V393">
        <v>82116</v>
      </c>
      <c r="W393">
        <v>698480.06</v>
      </c>
      <c r="X393">
        <v>129572.57</v>
      </c>
      <c r="Y393">
        <v>65365.3</v>
      </c>
      <c r="Z393">
        <v>131424.45000000001</v>
      </c>
      <c r="AA393">
        <v>155374.64000000001</v>
      </c>
      <c r="AB393">
        <v>200883.46</v>
      </c>
      <c r="AC393">
        <v>11962.74</v>
      </c>
      <c r="AD393">
        <v>1836234.83</v>
      </c>
      <c r="AE393">
        <v>132554.67000000001</v>
      </c>
      <c r="AF393">
        <v>112662.53</v>
      </c>
      <c r="AH393">
        <v>9451.2000000000007</v>
      </c>
      <c r="AJ393">
        <v>8876.0400000000009</v>
      </c>
      <c r="AM393">
        <v>167143.56</v>
      </c>
      <c r="AN393">
        <v>1094252.26</v>
      </c>
      <c r="AO393">
        <v>139304.24</v>
      </c>
      <c r="AP393">
        <v>495780.94</v>
      </c>
      <c r="AQ393">
        <v>215324.34</v>
      </c>
      <c r="AR393">
        <v>1220883.44</v>
      </c>
      <c r="AS393">
        <v>191060.42</v>
      </c>
      <c r="AT393">
        <v>189565.11</v>
      </c>
      <c r="AU393">
        <v>303477.43</v>
      </c>
      <c r="AV393">
        <v>779777.12</v>
      </c>
      <c r="AW393">
        <v>1195574.3700000001</v>
      </c>
      <c r="AX393">
        <v>89515.32</v>
      </c>
      <c r="AY393">
        <v>37333</v>
      </c>
      <c r="AZ393">
        <v>18085201.440000001</v>
      </c>
      <c r="BA393">
        <v>262450.58</v>
      </c>
      <c r="BB393">
        <v>402691.3</v>
      </c>
      <c r="BC393">
        <v>1904686.27</v>
      </c>
      <c r="BD393">
        <v>259460.97</v>
      </c>
      <c r="BE393">
        <v>400806.61</v>
      </c>
      <c r="BF393">
        <v>3625.79</v>
      </c>
      <c r="BG393">
        <v>1615095.49</v>
      </c>
      <c r="BH393">
        <v>145310.24</v>
      </c>
      <c r="BL393">
        <v>10255709</v>
      </c>
      <c r="BM393">
        <v>962308.16</v>
      </c>
      <c r="BN393">
        <v>159785.74</v>
      </c>
      <c r="BO393">
        <v>937666.2</v>
      </c>
      <c r="BP393">
        <v>61661.91</v>
      </c>
      <c r="BQ393">
        <v>244719.98</v>
      </c>
      <c r="BR393">
        <v>127272.93</v>
      </c>
      <c r="BS393">
        <v>182776.48</v>
      </c>
    </row>
    <row r="394" spans="1:71" ht="23.25">
      <c r="A394" s="198">
        <v>4</v>
      </c>
      <c r="B394" s="199" t="s">
        <v>913</v>
      </c>
      <c r="C394" s="199" t="s">
        <v>915</v>
      </c>
      <c r="D394" s="199" t="s">
        <v>2261</v>
      </c>
      <c r="E394" s="199" t="s">
        <v>2273</v>
      </c>
      <c r="F394" s="199" t="s">
        <v>2273</v>
      </c>
      <c r="G394" s="199"/>
      <c r="H394" s="199" t="s">
        <v>2283</v>
      </c>
      <c r="I394" s="199" t="s">
        <v>2273</v>
      </c>
      <c r="J394" s="199" t="s">
        <v>1073</v>
      </c>
      <c r="K394" s="199" t="s">
        <v>1056</v>
      </c>
      <c r="L394" s="199" t="s">
        <v>1410</v>
      </c>
      <c r="M394" s="221" t="s">
        <v>1438</v>
      </c>
      <c r="N394" s="221"/>
      <c r="O394" s="201">
        <v>4301020104.6020002</v>
      </c>
      <c r="P394" s="202" t="s">
        <v>490</v>
      </c>
      <c r="Q394" s="108">
        <f t="shared" si="6"/>
        <v>960392</v>
      </c>
      <c r="R394">
        <v>322716</v>
      </c>
      <c r="S394">
        <v>614431</v>
      </c>
      <c r="T394">
        <v>735426</v>
      </c>
      <c r="U394">
        <v>699998</v>
      </c>
      <c r="V394">
        <v>1344133</v>
      </c>
      <c r="W394">
        <v>633416</v>
      </c>
      <c r="X394">
        <v>456232</v>
      </c>
      <c r="Y394">
        <v>375267</v>
      </c>
      <c r="Z394">
        <v>960145</v>
      </c>
      <c r="AA394">
        <v>670298</v>
      </c>
      <c r="AB394">
        <v>397650</v>
      </c>
      <c r="AC394">
        <v>308323</v>
      </c>
      <c r="AD394">
        <v>960392</v>
      </c>
      <c r="AE394">
        <v>589446</v>
      </c>
      <c r="AF394">
        <v>329132</v>
      </c>
      <c r="AG394">
        <v>476716.5</v>
      </c>
      <c r="AH394">
        <v>1014751</v>
      </c>
      <c r="AI394">
        <v>1182338</v>
      </c>
      <c r="AJ394">
        <v>305646.75</v>
      </c>
      <c r="AK394">
        <v>49927</v>
      </c>
      <c r="AM394">
        <v>861883</v>
      </c>
      <c r="AN394">
        <v>746900</v>
      </c>
      <c r="AO394">
        <v>1058676</v>
      </c>
      <c r="AP394">
        <v>635530</v>
      </c>
      <c r="AQ394">
        <v>382813.5</v>
      </c>
      <c r="AR394">
        <v>507946</v>
      </c>
      <c r="AS394">
        <v>953854</v>
      </c>
      <c r="AT394">
        <v>571842</v>
      </c>
      <c r="AU394">
        <v>506214</v>
      </c>
      <c r="AV394">
        <v>1286892.67</v>
      </c>
      <c r="AW394">
        <v>783600.85</v>
      </c>
      <c r="AX394">
        <v>523161</v>
      </c>
      <c r="AY394">
        <v>538714</v>
      </c>
      <c r="AZ394">
        <v>812245</v>
      </c>
      <c r="BA394">
        <v>745825.99</v>
      </c>
      <c r="BB394">
        <v>466933.8</v>
      </c>
      <c r="BC394">
        <v>1181690</v>
      </c>
      <c r="BD394">
        <v>830615</v>
      </c>
      <c r="BE394">
        <v>289338</v>
      </c>
      <c r="BF394">
        <v>1173191</v>
      </c>
      <c r="BG394">
        <v>874489</v>
      </c>
      <c r="BH394">
        <v>757300.13</v>
      </c>
      <c r="BI394">
        <v>506178.25</v>
      </c>
      <c r="BJ394">
        <v>368781</v>
      </c>
      <c r="BK394">
        <v>241171</v>
      </c>
      <c r="BL394">
        <v>605276.5</v>
      </c>
      <c r="BM394">
        <v>962996</v>
      </c>
      <c r="BN394">
        <v>282262</v>
      </c>
      <c r="BO394">
        <v>1459847.77</v>
      </c>
      <c r="BP394">
        <v>113046</v>
      </c>
      <c r="BQ394">
        <v>394533.25</v>
      </c>
      <c r="BR394">
        <v>1199874.49</v>
      </c>
      <c r="BS394">
        <v>415139.5</v>
      </c>
    </row>
    <row r="395" spans="1:71" ht="23.25">
      <c r="A395" s="198">
        <v>4</v>
      </c>
      <c r="B395" s="199" t="s">
        <v>913</v>
      </c>
      <c r="C395" s="199" t="s">
        <v>915</v>
      </c>
      <c r="D395" s="199" t="s">
        <v>2261</v>
      </c>
      <c r="E395" s="199" t="s">
        <v>2273</v>
      </c>
      <c r="F395" s="199" t="s">
        <v>2273</v>
      </c>
      <c r="G395" s="199"/>
      <c r="H395" s="199" t="s">
        <v>2283</v>
      </c>
      <c r="I395" s="199" t="s">
        <v>2273</v>
      </c>
      <c r="J395" s="199" t="s">
        <v>1073</v>
      </c>
      <c r="K395" s="199" t="s">
        <v>1056</v>
      </c>
      <c r="L395" s="199" t="s">
        <v>1410</v>
      </c>
      <c r="M395" s="221" t="s">
        <v>1440</v>
      </c>
      <c r="N395" s="221"/>
      <c r="O395" s="201">
        <v>4301020104.6029997</v>
      </c>
      <c r="P395" s="202" t="s">
        <v>491</v>
      </c>
      <c r="Q395" s="108">
        <f t="shared" si="6"/>
        <v>12169558.5</v>
      </c>
      <c r="R395">
        <v>21969811.969999999</v>
      </c>
      <c r="S395">
        <v>65643</v>
      </c>
      <c r="T395">
        <v>232033</v>
      </c>
      <c r="U395">
        <v>316884</v>
      </c>
      <c r="V395">
        <v>1596836</v>
      </c>
      <c r="W395">
        <v>1340783</v>
      </c>
      <c r="X395">
        <v>265334.5</v>
      </c>
      <c r="Y395">
        <v>75377</v>
      </c>
      <c r="Z395">
        <v>438439</v>
      </c>
      <c r="AA395">
        <v>157655</v>
      </c>
      <c r="AB395">
        <v>408865</v>
      </c>
      <c r="AC395">
        <v>137742</v>
      </c>
      <c r="AD395">
        <v>12169558.5</v>
      </c>
      <c r="AE395">
        <v>300523</v>
      </c>
      <c r="AF395">
        <v>131665</v>
      </c>
      <c r="AG395">
        <v>196561</v>
      </c>
      <c r="AH395">
        <v>362635</v>
      </c>
      <c r="AI395">
        <v>324679</v>
      </c>
      <c r="AJ395">
        <v>208212.25</v>
      </c>
      <c r="AL395">
        <v>39729718</v>
      </c>
      <c r="AM395">
        <v>1765</v>
      </c>
      <c r="AN395">
        <v>231266</v>
      </c>
      <c r="AO395">
        <v>391664</v>
      </c>
      <c r="AP395">
        <v>371104</v>
      </c>
      <c r="AQ395">
        <v>144036.25</v>
      </c>
      <c r="AR395">
        <v>327145</v>
      </c>
      <c r="AS395">
        <v>152263</v>
      </c>
      <c r="AT395">
        <v>209173</v>
      </c>
      <c r="AU395">
        <v>3970</v>
      </c>
      <c r="AV395">
        <v>293369.82</v>
      </c>
      <c r="AW395">
        <v>438090.05</v>
      </c>
      <c r="AX395">
        <v>169384</v>
      </c>
      <c r="AZ395">
        <v>22715151.949999999</v>
      </c>
      <c r="BA395">
        <v>494031</v>
      </c>
      <c r="BB395">
        <v>207373.25</v>
      </c>
      <c r="BC395">
        <v>1642983</v>
      </c>
      <c r="BD395">
        <v>520079</v>
      </c>
      <c r="BE395">
        <v>332378</v>
      </c>
      <c r="BF395">
        <v>558416</v>
      </c>
      <c r="BG395">
        <v>2293540</v>
      </c>
      <c r="BH395">
        <v>462617.91</v>
      </c>
      <c r="BL395">
        <v>16463613.5</v>
      </c>
      <c r="BM395">
        <v>710580</v>
      </c>
      <c r="BN395">
        <v>201975</v>
      </c>
      <c r="BO395">
        <v>643219</v>
      </c>
      <c r="BP395">
        <v>12701</v>
      </c>
      <c r="BQ395">
        <v>161168.5</v>
      </c>
      <c r="BR395">
        <v>507225.8</v>
      </c>
      <c r="BS395">
        <v>356800.6</v>
      </c>
    </row>
    <row r="396" spans="1:71" ht="23.25">
      <c r="A396" s="198">
        <v>4</v>
      </c>
      <c r="B396" s="199" t="s">
        <v>913</v>
      </c>
      <c r="C396" s="199" t="s">
        <v>915</v>
      </c>
      <c r="D396" s="199" t="s">
        <v>2261</v>
      </c>
      <c r="E396" s="199" t="s">
        <v>2273</v>
      </c>
      <c r="F396" s="199" t="s">
        <v>2273</v>
      </c>
      <c r="G396" s="199"/>
      <c r="H396" s="199" t="s">
        <v>2269</v>
      </c>
      <c r="I396" s="199" t="s">
        <v>2273</v>
      </c>
      <c r="J396" s="199" t="s">
        <v>1073</v>
      </c>
      <c r="K396" s="199" t="s">
        <v>1060</v>
      </c>
      <c r="L396" s="199" t="s">
        <v>1459</v>
      </c>
      <c r="M396" s="221" t="s">
        <v>1461</v>
      </c>
      <c r="N396" s="221"/>
      <c r="O396" s="201">
        <v>4301020104.8009996</v>
      </c>
      <c r="P396" s="202" t="s">
        <v>2284</v>
      </c>
      <c r="Q396" s="108">
        <f t="shared" si="6"/>
        <v>6923776.2999999998</v>
      </c>
      <c r="R396">
        <v>10085420</v>
      </c>
      <c r="S396">
        <v>323497</v>
      </c>
      <c r="T396">
        <v>635226</v>
      </c>
      <c r="U396">
        <v>492532</v>
      </c>
      <c r="V396">
        <v>1331539</v>
      </c>
      <c r="W396">
        <v>1832950</v>
      </c>
      <c r="X396">
        <v>1225532.5</v>
      </c>
      <c r="Y396">
        <v>1263868</v>
      </c>
      <c r="Z396">
        <v>501943</v>
      </c>
      <c r="AA396">
        <v>411780.75</v>
      </c>
      <c r="AB396">
        <v>770245.6</v>
      </c>
      <c r="AC396">
        <v>273461</v>
      </c>
      <c r="AD396">
        <v>6923776.2999999998</v>
      </c>
      <c r="AE396">
        <v>375273.5</v>
      </c>
      <c r="AF396">
        <v>965323.86</v>
      </c>
      <c r="AG396">
        <v>412740.25</v>
      </c>
      <c r="AH396">
        <v>1048527.4</v>
      </c>
      <c r="AI396">
        <v>610473</v>
      </c>
      <c r="AJ396">
        <v>172800.75</v>
      </c>
      <c r="AK396">
        <v>95469</v>
      </c>
      <c r="AL396">
        <v>20180847</v>
      </c>
      <c r="AM396">
        <v>969666.5</v>
      </c>
      <c r="AN396">
        <v>1560926</v>
      </c>
      <c r="AO396">
        <v>658694</v>
      </c>
      <c r="AP396">
        <v>713855.75</v>
      </c>
      <c r="AQ396">
        <v>823982.75</v>
      </c>
      <c r="AR396">
        <v>1210867.3899999999</v>
      </c>
      <c r="AS396">
        <v>808305.73</v>
      </c>
      <c r="AT396">
        <v>469879.75</v>
      </c>
      <c r="AU396">
        <v>1603422.37</v>
      </c>
      <c r="AV396">
        <v>1390460.61</v>
      </c>
      <c r="AW396">
        <v>438153</v>
      </c>
      <c r="AX396">
        <v>182218.75</v>
      </c>
      <c r="AY396">
        <v>58139</v>
      </c>
      <c r="AZ396">
        <v>12547239.25</v>
      </c>
      <c r="BA396">
        <v>274559</v>
      </c>
      <c r="BB396">
        <v>416173.75</v>
      </c>
      <c r="BC396">
        <v>3106169.55</v>
      </c>
      <c r="BD396">
        <v>924301.5</v>
      </c>
      <c r="BE396">
        <v>576790</v>
      </c>
      <c r="BF396">
        <v>699509</v>
      </c>
      <c r="BG396">
        <v>3247282</v>
      </c>
      <c r="BH396">
        <v>226975.05</v>
      </c>
      <c r="BI396">
        <v>318550.15999999997</v>
      </c>
      <c r="BJ396">
        <v>102932</v>
      </c>
      <c r="BK396">
        <v>168428.4</v>
      </c>
      <c r="BL396">
        <v>7417350.0899999999</v>
      </c>
      <c r="BM396">
        <v>4070991.52</v>
      </c>
      <c r="BN396">
        <v>631154.05000000005</v>
      </c>
      <c r="BO396">
        <v>2382585.59</v>
      </c>
      <c r="BP396">
        <v>353281.05</v>
      </c>
      <c r="BQ396">
        <v>1022673.04</v>
      </c>
      <c r="BR396">
        <v>982281.45</v>
      </c>
      <c r="BS396">
        <v>113933.45</v>
      </c>
    </row>
    <row r="397" spans="1:71" ht="23.25">
      <c r="A397" s="198">
        <v>4</v>
      </c>
      <c r="B397" s="199" t="s">
        <v>913</v>
      </c>
      <c r="C397" s="199" t="s">
        <v>915</v>
      </c>
      <c r="D397" s="199" t="s">
        <v>2261</v>
      </c>
      <c r="E397" s="199" t="s">
        <v>2273</v>
      </c>
      <c r="F397" s="199" t="s">
        <v>2273</v>
      </c>
      <c r="G397" s="199"/>
      <c r="H397" s="199" t="s">
        <v>2269</v>
      </c>
      <c r="I397" s="199" t="s">
        <v>2273</v>
      </c>
      <c r="J397" s="199" t="s">
        <v>1073</v>
      </c>
      <c r="K397" s="199" t="s">
        <v>1060</v>
      </c>
      <c r="L397" s="199" t="s">
        <v>1459</v>
      </c>
      <c r="M397" s="221" t="s">
        <v>1464</v>
      </c>
      <c r="N397" s="221"/>
      <c r="O397" s="201">
        <v>4301020104.802</v>
      </c>
      <c r="P397" s="202" t="s">
        <v>2285</v>
      </c>
      <c r="Q397" s="108">
        <f t="shared" si="6"/>
        <v>4832467.5</v>
      </c>
      <c r="R397">
        <v>6505776</v>
      </c>
      <c r="S397">
        <v>36206</v>
      </c>
      <c r="T397">
        <v>171181</v>
      </c>
      <c r="U397">
        <v>202657</v>
      </c>
      <c r="V397">
        <v>449525</v>
      </c>
      <c r="W397">
        <v>842094.34</v>
      </c>
      <c r="X397">
        <v>378059</v>
      </c>
      <c r="Y397">
        <v>80909</v>
      </c>
      <c r="Z397">
        <v>136912</v>
      </c>
      <c r="AA397">
        <v>188059</v>
      </c>
      <c r="AB397">
        <v>90354.25</v>
      </c>
      <c r="AC397">
        <v>26317.200000000001</v>
      </c>
      <c r="AD397">
        <v>4832467.5</v>
      </c>
      <c r="AE397">
        <v>250913.34</v>
      </c>
      <c r="AF397">
        <v>93869</v>
      </c>
      <c r="AG397">
        <v>111784.57</v>
      </c>
      <c r="AH397">
        <v>181544.85</v>
      </c>
      <c r="AI397">
        <v>172182.97</v>
      </c>
      <c r="AJ397">
        <v>74486.12</v>
      </c>
      <c r="AL397">
        <v>19722496.920000002</v>
      </c>
      <c r="AM397">
        <v>39347.85</v>
      </c>
      <c r="AN397">
        <v>653700</v>
      </c>
      <c r="AO397">
        <v>181647.41</v>
      </c>
      <c r="AP397">
        <v>460075.1</v>
      </c>
      <c r="AQ397">
        <v>271604.25</v>
      </c>
      <c r="AR397">
        <v>446183</v>
      </c>
      <c r="AS397">
        <v>177199.5</v>
      </c>
      <c r="AT397">
        <v>162517.75</v>
      </c>
      <c r="AU397">
        <v>117197</v>
      </c>
      <c r="AV397">
        <v>353919.84</v>
      </c>
      <c r="AW397">
        <v>225072.6</v>
      </c>
      <c r="AX397">
        <v>17381</v>
      </c>
      <c r="AZ397">
        <v>9376452.1799999997</v>
      </c>
      <c r="BA397">
        <v>166634.25</v>
      </c>
      <c r="BB397">
        <v>71827.5</v>
      </c>
      <c r="BC397">
        <v>1214392.75</v>
      </c>
      <c r="BD397">
        <v>93512</v>
      </c>
      <c r="BE397">
        <v>140875.51999999999</v>
      </c>
      <c r="BF397">
        <v>103179.41</v>
      </c>
      <c r="BG397">
        <v>1553818.77</v>
      </c>
      <c r="BH397">
        <v>99780</v>
      </c>
      <c r="BL397">
        <v>4985776.09</v>
      </c>
      <c r="BM397">
        <v>967266.53</v>
      </c>
      <c r="BN397">
        <v>108930.75</v>
      </c>
      <c r="BO397">
        <v>477934.37</v>
      </c>
      <c r="BP397">
        <v>21483.5</v>
      </c>
      <c r="BQ397">
        <v>184636</v>
      </c>
      <c r="BR397">
        <v>300574.67</v>
      </c>
      <c r="BS397">
        <v>34086</v>
      </c>
    </row>
    <row r="398" spans="1:71" ht="23.25">
      <c r="A398" s="198">
        <v>4</v>
      </c>
      <c r="B398" s="199" t="s">
        <v>913</v>
      </c>
      <c r="C398" s="199" t="s">
        <v>915</v>
      </c>
      <c r="D398" s="199" t="s">
        <v>2261</v>
      </c>
      <c r="E398" s="199" t="s">
        <v>2273</v>
      </c>
      <c r="F398" s="199" t="s">
        <v>2273</v>
      </c>
      <c r="G398" s="199"/>
      <c r="H398" s="199" t="s">
        <v>2269</v>
      </c>
      <c r="I398" s="199" t="s">
        <v>2273</v>
      </c>
      <c r="J398" s="199" t="s">
        <v>952</v>
      </c>
      <c r="K398" s="199" t="s">
        <v>1060</v>
      </c>
      <c r="L398" s="199" t="s">
        <v>1459</v>
      </c>
      <c r="M398" s="221" t="s">
        <v>1466</v>
      </c>
      <c r="N398" s="221"/>
      <c r="O398" s="201">
        <v>4301020104.8030005</v>
      </c>
      <c r="P398" s="202" t="s">
        <v>2286</v>
      </c>
      <c r="Q398" s="108">
        <f t="shared" si="6"/>
        <v>-876188.85</v>
      </c>
      <c r="R398">
        <v>-187474.52</v>
      </c>
      <c r="T398">
        <v>-10625.42</v>
      </c>
      <c r="U398">
        <v>-14144.33</v>
      </c>
      <c r="V398">
        <v>-72957.03</v>
      </c>
      <c r="W398">
        <v>-154277.74</v>
      </c>
      <c r="X398">
        <v>-53635.11</v>
      </c>
      <c r="Y398">
        <v>-760.24</v>
      </c>
      <c r="Z398">
        <v>-8024.08</v>
      </c>
      <c r="AA398">
        <v>-12702.9</v>
      </c>
      <c r="AB398">
        <v>-41646.639999999999</v>
      </c>
      <c r="AC398">
        <v>-2497.13</v>
      </c>
      <c r="AD398">
        <v>-876188.85</v>
      </c>
      <c r="AF398">
        <v>-14208.32</v>
      </c>
      <c r="AG398">
        <v>-19800.669999999998</v>
      </c>
      <c r="AH398">
        <v>-43561.94</v>
      </c>
      <c r="AI398">
        <v>-170775.3</v>
      </c>
      <c r="AJ398">
        <v>-6799.65</v>
      </c>
      <c r="AL398">
        <v>-265724.65000000002</v>
      </c>
      <c r="AM398">
        <v>-23629.46</v>
      </c>
      <c r="AN398">
        <v>-58709.34</v>
      </c>
      <c r="AO398">
        <v>-42416.41</v>
      </c>
      <c r="AP398">
        <v>-112609.14</v>
      </c>
      <c r="AQ398">
        <v>-16212.91</v>
      </c>
      <c r="AR398">
        <v>-117779.16</v>
      </c>
      <c r="AS398">
        <v>-14629</v>
      </c>
      <c r="AT398">
        <v>-25177.85</v>
      </c>
      <c r="AU398">
        <v>-52</v>
      </c>
      <c r="AV398">
        <v>-35197.49</v>
      </c>
      <c r="AW398">
        <v>-28125.43</v>
      </c>
      <c r="AY398">
        <v>-4193.5</v>
      </c>
      <c r="AZ398">
        <v>-1026603.41</v>
      </c>
      <c r="BA398">
        <v>-11929.93</v>
      </c>
      <c r="BB398">
        <v>-21476.79</v>
      </c>
      <c r="BC398">
        <v>-90603.55</v>
      </c>
      <c r="BD398">
        <v>-4258.88</v>
      </c>
      <c r="BE398">
        <v>-4341.34</v>
      </c>
      <c r="BF398">
        <v>-3659.61</v>
      </c>
      <c r="BG398">
        <v>-223917.12</v>
      </c>
      <c r="BH398">
        <v>-1717.74</v>
      </c>
      <c r="BL398">
        <v>-481090.17</v>
      </c>
      <c r="BM398">
        <v>-119138.44</v>
      </c>
      <c r="BN398">
        <v>-13640.63</v>
      </c>
      <c r="BO398">
        <v>-46949.43</v>
      </c>
      <c r="BP398">
        <v>-4419.3100000000004</v>
      </c>
      <c r="BQ398">
        <v>-14057.18</v>
      </c>
      <c r="BR398">
        <v>-51986.66</v>
      </c>
      <c r="BS398">
        <v>-588.61</v>
      </c>
    </row>
    <row r="399" spans="1:71" ht="23.25">
      <c r="A399" s="198">
        <v>4</v>
      </c>
      <c r="B399" s="199" t="s">
        <v>913</v>
      </c>
      <c r="C399" s="199" t="s">
        <v>915</v>
      </c>
      <c r="D399" s="199" t="s">
        <v>2261</v>
      </c>
      <c r="E399" s="199" t="s">
        <v>2273</v>
      </c>
      <c r="F399" s="199" t="s">
        <v>2273</v>
      </c>
      <c r="G399" s="199"/>
      <c r="H399" s="199" t="s">
        <v>2269</v>
      </c>
      <c r="I399" s="199" t="s">
        <v>2273</v>
      </c>
      <c r="J399" s="199" t="s">
        <v>1073</v>
      </c>
      <c r="K399" s="199" t="s">
        <v>1060</v>
      </c>
      <c r="L399" s="199" t="s">
        <v>1459</v>
      </c>
      <c r="M399" s="221" t="s">
        <v>1466</v>
      </c>
      <c r="N399" s="221"/>
      <c r="O399" s="201">
        <v>4301020104.8039999</v>
      </c>
      <c r="P399" s="202" t="s">
        <v>2287</v>
      </c>
      <c r="Q399" s="108">
        <f t="shared" si="6"/>
        <v>1000813.05</v>
      </c>
      <c r="R399">
        <v>1726016.27</v>
      </c>
      <c r="S399">
        <v>8148.46</v>
      </c>
      <c r="T399">
        <v>25381.96</v>
      </c>
      <c r="U399">
        <v>47263.89</v>
      </c>
      <c r="V399">
        <v>148428.29</v>
      </c>
      <c r="W399">
        <v>153152.20000000001</v>
      </c>
      <c r="X399">
        <v>36052.720000000001</v>
      </c>
      <c r="Y399">
        <v>26958.89</v>
      </c>
      <c r="Z399">
        <v>28038.26</v>
      </c>
      <c r="AA399">
        <v>43013.66</v>
      </c>
      <c r="AB399">
        <v>29264.13</v>
      </c>
      <c r="AC399">
        <v>1498.7</v>
      </c>
      <c r="AD399">
        <v>1000813.05</v>
      </c>
      <c r="AE399">
        <v>18819.34</v>
      </c>
      <c r="AF399">
        <v>9377.07</v>
      </c>
      <c r="AH399">
        <v>1487.29</v>
      </c>
      <c r="AI399">
        <v>7315.02</v>
      </c>
      <c r="AJ399">
        <v>704.53</v>
      </c>
      <c r="AL399">
        <v>636664.06000000006</v>
      </c>
      <c r="AM399">
        <v>3215.59</v>
      </c>
      <c r="AN399">
        <v>212313.44</v>
      </c>
      <c r="AO399">
        <v>6735.4</v>
      </c>
      <c r="AP399">
        <v>89936.18</v>
      </c>
      <c r="AQ399">
        <v>34654</v>
      </c>
      <c r="AR399">
        <v>168335.33</v>
      </c>
      <c r="AS399">
        <v>5226.42</v>
      </c>
      <c r="AT399">
        <v>26263.43</v>
      </c>
      <c r="AV399">
        <v>45626.6</v>
      </c>
      <c r="AW399">
        <v>76340.149999999994</v>
      </c>
      <c r="AX399">
        <v>12349.2</v>
      </c>
      <c r="AY399">
        <v>12934</v>
      </c>
      <c r="AZ399">
        <v>2750547.2</v>
      </c>
      <c r="BA399">
        <v>13909.68</v>
      </c>
      <c r="BB399">
        <v>45358.76</v>
      </c>
      <c r="BC399">
        <v>753549.71</v>
      </c>
      <c r="BD399">
        <v>25062.1</v>
      </c>
      <c r="BE399">
        <v>31212.59</v>
      </c>
      <c r="BF399">
        <v>2409.4299999999998</v>
      </c>
      <c r="BG399">
        <v>154247.12</v>
      </c>
      <c r="BH399">
        <v>18842</v>
      </c>
      <c r="BL399">
        <v>1136772.6399999999</v>
      </c>
      <c r="BM399">
        <v>90785.59</v>
      </c>
      <c r="BN399">
        <v>15258.15</v>
      </c>
      <c r="BO399">
        <v>96418.64</v>
      </c>
      <c r="BP399">
        <v>18025.560000000001</v>
      </c>
      <c r="BQ399">
        <v>10340.719999999999</v>
      </c>
      <c r="BR399">
        <v>46963.13</v>
      </c>
      <c r="BS399">
        <v>14186.5</v>
      </c>
    </row>
    <row r="400" spans="1:71" ht="23.25">
      <c r="A400" s="198">
        <v>4</v>
      </c>
      <c r="B400" s="199" t="s">
        <v>913</v>
      </c>
      <c r="C400" s="199" t="s">
        <v>915</v>
      </c>
      <c r="D400" s="199" t="s">
        <v>2261</v>
      </c>
      <c r="E400" s="199" t="s">
        <v>2273</v>
      </c>
      <c r="F400" s="199" t="s">
        <v>2273</v>
      </c>
      <c r="G400" s="199"/>
      <c r="H400" s="199" t="s">
        <v>2269</v>
      </c>
      <c r="I400" s="199" t="s">
        <v>2273</v>
      </c>
      <c r="J400" s="199" t="s">
        <v>1073</v>
      </c>
      <c r="K400" s="199" t="s">
        <v>1060</v>
      </c>
      <c r="L400" s="199" t="s">
        <v>1459</v>
      </c>
      <c r="M400" s="221" t="s">
        <v>1461</v>
      </c>
      <c r="N400" s="221"/>
      <c r="O400" s="201">
        <v>4301020104.8050003</v>
      </c>
      <c r="P400" s="202" t="s">
        <v>496</v>
      </c>
      <c r="Q400" s="108">
        <f t="shared" si="6"/>
        <v>1149349.5</v>
      </c>
      <c r="R400">
        <v>1022012.5</v>
      </c>
      <c r="S400">
        <v>2308</v>
      </c>
      <c r="T400">
        <v>27119</v>
      </c>
      <c r="U400">
        <v>39396</v>
      </c>
      <c r="V400">
        <v>245582</v>
      </c>
      <c r="X400">
        <v>56139.5</v>
      </c>
      <c r="Y400">
        <v>24086</v>
      </c>
      <c r="Z400">
        <v>60574</v>
      </c>
      <c r="AA400">
        <v>34105.4</v>
      </c>
      <c r="AB400">
        <v>424306.46</v>
      </c>
      <c r="AD400">
        <v>1149349.5</v>
      </c>
      <c r="AH400">
        <v>223579.8</v>
      </c>
      <c r="AI400">
        <v>133858</v>
      </c>
      <c r="AL400">
        <v>883252.5</v>
      </c>
      <c r="AM400">
        <v>147652.5</v>
      </c>
      <c r="AN400">
        <v>144452</v>
      </c>
      <c r="AO400">
        <v>78432.52</v>
      </c>
      <c r="AP400">
        <v>100967.5</v>
      </c>
      <c r="AR400">
        <v>268250.25</v>
      </c>
      <c r="AS400">
        <v>118726.5</v>
      </c>
      <c r="AU400">
        <v>94756</v>
      </c>
      <c r="AV400">
        <v>245733.66</v>
      </c>
      <c r="AW400">
        <v>75037</v>
      </c>
      <c r="AZ400">
        <v>1323658.25</v>
      </c>
      <c r="BC400">
        <v>14639</v>
      </c>
      <c r="BF400">
        <v>72464.25</v>
      </c>
      <c r="BG400">
        <v>283248.5</v>
      </c>
      <c r="BK400">
        <v>64973.35</v>
      </c>
      <c r="BL400">
        <v>648162.75</v>
      </c>
      <c r="BN400">
        <v>108625.60000000001</v>
      </c>
      <c r="BQ400">
        <v>89235.5</v>
      </c>
    </row>
    <row r="401" spans="1:71" ht="23.25">
      <c r="A401" s="198">
        <v>4</v>
      </c>
      <c r="B401" s="199" t="s">
        <v>913</v>
      </c>
      <c r="C401" s="199" t="s">
        <v>915</v>
      </c>
      <c r="D401" s="199" t="s">
        <v>2261</v>
      </c>
      <c r="E401" s="199" t="s">
        <v>2273</v>
      </c>
      <c r="F401" s="199" t="s">
        <v>2273</v>
      </c>
      <c r="G401" s="199"/>
      <c r="H401" s="199" t="s">
        <v>2269</v>
      </c>
      <c r="I401" s="199" t="s">
        <v>2273</v>
      </c>
      <c r="J401" s="199" t="s">
        <v>1073</v>
      </c>
      <c r="K401" s="199" t="s">
        <v>1060</v>
      </c>
      <c r="L401" s="199" t="s">
        <v>1459</v>
      </c>
      <c r="M401" s="221" t="s">
        <v>1464</v>
      </c>
      <c r="N401" s="221"/>
      <c r="O401" s="201">
        <v>4301020104.8059998</v>
      </c>
      <c r="P401" s="202" t="s">
        <v>2288</v>
      </c>
      <c r="Q401" s="108">
        <f t="shared" si="6"/>
        <v>884708</v>
      </c>
      <c r="R401">
        <v>687026.7</v>
      </c>
      <c r="T401">
        <v>27294</v>
      </c>
      <c r="U401">
        <v>11585</v>
      </c>
      <c r="V401">
        <v>65945</v>
      </c>
      <c r="Y401">
        <v>14410</v>
      </c>
      <c r="Z401">
        <v>30991</v>
      </c>
      <c r="AA401">
        <v>17674</v>
      </c>
      <c r="AB401">
        <v>132552.75</v>
      </c>
      <c r="AD401">
        <v>884708</v>
      </c>
      <c r="AG401">
        <v>3129</v>
      </c>
      <c r="AH401">
        <v>39973.699999999997</v>
      </c>
      <c r="AI401">
        <v>15927</v>
      </c>
      <c r="AM401">
        <v>10318</v>
      </c>
      <c r="AN401">
        <v>132032.85999999999</v>
      </c>
      <c r="AO401">
        <v>89806</v>
      </c>
      <c r="AP401">
        <v>47915.25</v>
      </c>
      <c r="AR401">
        <v>20307</v>
      </c>
      <c r="AU401">
        <v>289270.5</v>
      </c>
      <c r="AV401">
        <v>343839.11</v>
      </c>
      <c r="AW401">
        <v>37137</v>
      </c>
      <c r="AZ401">
        <v>1116274.3500000001</v>
      </c>
      <c r="BG401">
        <v>89686.89</v>
      </c>
      <c r="BL401">
        <v>489750.48</v>
      </c>
      <c r="BN401">
        <v>38624</v>
      </c>
      <c r="BQ401">
        <v>19396.62</v>
      </c>
      <c r="BR401">
        <v>14788</v>
      </c>
    </row>
    <row r="402" spans="1:71" ht="23.25">
      <c r="A402" s="198">
        <v>4</v>
      </c>
      <c r="B402" s="199" t="s">
        <v>913</v>
      </c>
      <c r="C402" s="199" t="s">
        <v>915</v>
      </c>
      <c r="D402" s="199" t="s">
        <v>2261</v>
      </c>
      <c r="E402" s="199" t="s">
        <v>2273</v>
      </c>
      <c r="F402" s="199" t="s">
        <v>2273</v>
      </c>
      <c r="G402" s="199"/>
      <c r="H402" s="199" t="s">
        <v>2269</v>
      </c>
      <c r="I402" s="199" t="s">
        <v>2273</v>
      </c>
      <c r="J402" s="199" t="s">
        <v>952</v>
      </c>
      <c r="K402" s="199" t="s">
        <v>1060</v>
      </c>
      <c r="L402" s="199" t="s">
        <v>1459</v>
      </c>
      <c r="M402" s="221" t="s">
        <v>1466</v>
      </c>
      <c r="N402" s="221"/>
      <c r="O402" s="201">
        <v>4301020104.8070002</v>
      </c>
      <c r="P402" s="202" t="s">
        <v>2289</v>
      </c>
      <c r="Q402" s="108">
        <f t="shared" si="6"/>
        <v>-39854.089999999997</v>
      </c>
      <c r="R402">
        <v>-32696.14</v>
      </c>
      <c r="T402">
        <v>-1363.3</v>
      </c>
      <c r="U402">
        <v>-2625.31</v>
      </c>
      <c r="V402">
        <v>-2513.9</v>
      </c>
      <c r="AA402">
        <v>-2544.16</v>
      </c>
      <c r="AB402">
        <v>-7687.02</v>
      </c>
      <c r="AD402">
        <v>-39854.089999999997</v>
      </c>
      <c r="AH402">
        <v>-3732.75</v>
      </c>
      <c r="AM402">
        <v>-71754.11</v>
      </c>
      <c r="AN402">
        <v>-13426.27</v>
      </c>
      <c r="AO402">
        <v>-17640.04</v>
      </c>
      <c r="AP402">
        <v>-3349.82</v>
      </c>
      <c r="AR402">
        <v>-12510.22</v>
      </c>
      <c r="AV402">
        <v>-63627.77</v>
      </c>
      <c r="AZ402">
        <v>-112631.93</v>
      </c>
      <c r="BL402">
        <v>-50173.37</v>
      </c>
      <c r="BM402">
        <v>-4974.8999999999996</v>
      </c>
      <c r="BN402">
        <v>-4049.49</v>
      </c>
      <c r="BQ402">
        <v>-320.92</v>
      </c>
    </row>
    <row r="403" spans="1:71" ht="23.25">
      <c r="A403" s="198">
        <v>4</v>
      </c>
      <c r="B403" s="199" t="s">
        <v>913</v>
      </c>
      <c r="C403" s="199" t="s">
        <v>915</v>
      </c>
      <c r="D403" s="199" t="s">
        <v>2261</v>
      </c>
      <c r="E403" s="199" t="s">
        <v>2273</v>
      </c>
      <c r="F403" s="199" t="s">
        <v>2273</v>
      </c>
      <c r="G403" s="199"/>
      <c r="H403" s="199" t="s">
        <v>2269</v>
      </c>
      <c r="I403" s="199" t="s">
        <v>2273</v>
      </c>
      <c r="J403" s="199" t="s">
        <v>1073</v>
      </c>
      <c r="K403" s="199" t="s">
        <v>1060</v>
      </c>
      <c r="L403" s="199" t="s">
        <v>1459</v>
      </c>
      <c r="M403" s="221" t="s">
        <v>1466</v>
      </c>
      <c r="N403" s="221"/>
      <c r="O403" s="201">
        <v>4301020104.8079996</v>
      </c>
      <c r="P403" s="202" t="s">
        <v>2290</v>
      </c>
      <c r="Q403" s="108">
        <f t="shared" si="6"/>
        <v>64085.87</v>
      </c>
      <c r="R403">
        <v>82436.89</v>
      </c>
      <c r="T403">
        <v>12588.1</v>
      </c>
      <c r="U403">
        <v>124.89</v>
      </c>
      <c r="V403">
        <v>1256.2</v>
      </c>
      <c r="AA403">
        <v>1684.17</v>
      </c>
      <c r="AB403">
        <v>40536.14</v>
      </c>
      <c r="AD403">
        <v>64085.87</v>
      </c>
      <c r="AN403">
        <v>13923.9</v>
      </c>
      <c r="AO403">
        <v>-584.19000000000005</v>
      </c>
      <c r="AP403">
        <v>13115.25</v>
      </c>
      <c r="AR403">
        <v>16255.39</v>
      </c>
      <c r="AT403">
        <v>1639.89</v>
      </c>
      <c r="AV403">
        <v>35337.08</v>
      </c>
      <c r="AW403">
        <v>21279.26</v>
      </c>
      <c r="AZ403">
        <v>170580.86</v>
      </c>
      <c r="BA403">
        <v>7398.26</v>
      </c>
      <c r="BG403">
        <v>11371.54</v>
      </c>
      <c r="BL403">
        <v>31355.96</v>
      </c>
      <c r="BM403">
        <v>12802.72</v>
      </c>
      <c r="BN403">
        <v>1740.85</v>
      </c>
      <c r="BQ403">
        <v>16.37</v>
      </c>
    </row>
    <row r="404" spans="1:71" ht="23.25">
      <c r="A404" s="214">
        <v>4</v>
      </c>
      <c r="B404" s="215" t="s">
        <v>913</v>
      </c>
      <c r="C404" s="215" t="s">
        <v>915</v>
      </c>
      <c r="D404" s="215" t="s">
        <v>2261</v>
      </c>
      <c r="E404" s="215" t="s">
        <v>2291</v>
      </c>
      <c r="F404" s="215" t="s">
        <v>2292</v>
      </c>
      <c r="G404" s="215"/>
      <c r="H404" s="215"/>
      <c r="I404" s="215" t="s">
        <v>2291</v>
      </c>
      <c r="J404" s="215" t="s">
        <v>1073</v>
      </c>
      <c r="K404" s="215" t="s">
        <v>1473</v>
      </c>
      <c r="L404" s="215" t="s">
        <v>1474</v>
      </c>
      <c r="M404" s="223" t="s">
        <v>1476</v>
      </c>
      <c r="N404" s="223"/>
      <c r="O404" s="217">
        <v>4301020105.2010002</v>
      </c>
      <c r="P404" s="218" t="s">
        <v>2293</v>
      </c>
      <c r="Q404" s="108">
        <f t="shared" si="6"/>
        <v>62474522.670000002</v>
      </c>
      <c r="R404">
        <v>119642908.75</v>
      </c>
      <c r="S404">
        <v>16997598</v>
      </c>
      <c r="T404">
        <v>31466707</v>
      </c>
      <c r="U404">
        <v>39841893</v>
      </c>
      <c r="V404">
        <v>87435256</v>
      </c>
      <c r="W404">
        <v>68837672</v>
      </c>
      <c r="X404">
        <v>46411333.25</v>
      </c>
      <c r="Y404">
        <v>37346907</v>
      </c>
      <c r="Z404">
        <v>24086270</v>
      </c>
      <c r="AA404">
        <v>24400485</v>
      </c>
      <c r="AB404">
        <v>23966829</v>
      </c>
      <c r="AC404">
        <v>17000518</v>
      </c>
      <c r="AD404">
        <v>62474522.670000002</v>
      </c>
      <c r="AE404">
        <v>23581413.300000001</v>
      </c>
      <c r="AF404">
        <v>22996572.399999999</v>
      </c>
      <c r="AG404">
        <v>18271536.600000001</v>
      </c>
      <c r="AH404">
        <v>41622921</v>
      </c>
      <c r="AI404">
        <v>44924090</v>
      </c>
      <c r="AJ404">
        <v>15817605.73</v>
      </c>
      <c r="AK404">
        <v>10097552</v>
      </c>
      <c r="AL404">
        <v>260595806.25</v>
      </c>
      <c r="AM404">
        <v>21456709</v>
      </c>
      <c r="AN404">
        <v>59329139.549999997</v>
      </c>
      <c r="AO404">
        <v>52657964.5</v>
      </c>
      <c r="AP404">
        <v>44323387</v>
      </c>
      <c r="AQ404">
        <v>27988004.050000001</v>
      </c>
      <c r="AR404">
        <v>71494561</v>
      </c>
      <c r="AS404">
        <v>42126928</v>
      </c>
      <c r="AT404">
        <v>39496618.700000003</v>
      </c>
      <c r="AU404">
        <v>33003849</v>
      </c>
      <c r="AV404">
        <v>65846250.350000001</v>
      </c>
      <c r="AW404">
        <v>25510659.199999999</v>
      </c>
      <c r="AX404">
        <v>23960391</v>
      </c>
      <c r="AY404">
        <v>17575858.350000001</v>
      </c>
      <c r="AZ404">
        <v>96289318</v>
      </c>
      <c r="BA404">
        <v>15980891.390000001</v>
      </c>
      <c r="BB404">
        <v>19074212.739999998</v>
      </c>
      <c r="BC404">
        <v>39042474.25</v>
      </c>
      <c r="BD404">
        <v>32208328</v>
      </c>
      <c r="BE404">
        <v>22733976</v>
      </c>
      <c r="BF404">
        <v>23190410</v>
      </c>
      <c r="BG404">
        <v>50820522.5</v>
      </c>
      <c r="BH404">
        <v>20253005.52</v>
      </c>
      <c r="BI404">
        <v>16497778</v>
      </c>
      <c r="BJ404">
        <v>10957054</v>
      </c>
      <c r="BK404">
        <v>10815867</v>
      </c>
      <c r="BL404">
        <v>40707155</v>
      </c>
      <c r="BM404">
        <v>26616773</v>
      </c>
      <c r="BN404">
        <v>24062280</v>
      </c>
      <c r="BO404">
        <v>47712582.210000001</v>
      </c>
      <c r="BP404">
        <v>8669819.8300000001</v>
      </c>
      <c r="BQ404">
        <v>42881629.600000001</v>
      </c>
      <c r="BR404">
        <v>40725166.020000003</v>
      </c>
      <c r="BS404">
        <v>15694485.800000001</v>
      </c>
    </row>
    <row r="405" spans="1:71" ht="23.25">
      <c r="A405" s="198">
        <v>4</v>
      </c>
      <c r="B405" s="199" t="s">
        <v>913</v>
      </c>
      <c r="C405" s="199" t="s">
        <v>915</v>
      </c>
      <c r="D405" s="199" t="s">
        <v>2261</v>
      </c>
      <c r="E405" s="199" t="s">
        <v>2291</v>
      </c>
      <c r="F405" s="199" t="s">
        <v>2294</v>
      </c>
      <c r="G405" s="199"/>
      <c r="H405" s="199" t="s">
        <v>2295</v>
      </c>
      <c r="I405" s="199" t="s">
        <v>2291</v>
      </c>
      <c r="J405" s="199" t="s">
        <v>1073</v>
      </c>
      <c r="K405" s="199" t="s">
        <v>999</v>
      </c>
      <c r="L405" s="199" t="s">
        <v>1474</v>
      </c>
      <c r="M405" s="221" t="s">
        <v>1479</v>
      </c>
      <c r="N405" s="221"/>
      <c r="O405" s="201">
        <v>4301020105.2019997</v>
      </c>
      <c r="P405" s="202" t="s">
        <v>501</v>
      </c>
      <c r="Q405" s="108">
        <f t="shared" si="6"/>
        <v>346373508.67000002</v>
      </c>
      <c r="R405">
        <v>462188310.02999997</v>
      </c>
      <c r="S405">
        <v>2793152.68</v>
      </c>
      <c r="T405">
        <v>13075765</v>
      </c>
      <c r="U405">
        <v>23756945.379999999</v>
      </c>
      <c r="V405">
        <v>50502200</v>
      </c>
      <c r="W405">
        <v>82708264</v>
      </c>
      <c r="X405">
        <v>19949498.920000002</v>
      </c>
      <c r="Y405">
        <v>9240635</v>
      </c>
      <c r="Z405">
        <v>11485693.6</v>
      </c>
      <c r="AA405">
        <v>9658988</v>
      </c>
      <c r="AB405">
        <v>10106467.74</v>
      </c>
      <c r="AC405">
        <v>4842277.33</v>
      </c>
      <c r="AD405">
        <v>346373508.67000002</v>
      </c>
      <c r="AE405">
        <v>9328597.1699999999</v>
      </c>
      <c r="AF405">
        <v>7343634.1500000004</v>
      </c>
      <c r="AG405">
        <v>6587271.0599999996</v>
      </c>
      <c r="AH405">
        <v>22306527.350000001</v>
      </c>
      <c r="AI405">
        <v>12156095</v>
      </c>
      <c r="AJ405">
        <v>7893767.2699999996</v>
      </c>
      <c r="AL405">
        <v>957182051.66999996</v>
      </c>
      <c r="AM405">
        <v>9005012</v>
      </c>
      <c r="AN405">
        <v>25174375.91</v>
      </c>
      <c r="AO405">
        <v>23359716.050000001</v>
      </c>
      <c r="AP405">
        <v>33207650</v>
      </c>
      <c r="AQ405">
        <v>13795241.01</v>
      </c>
      <c r="AR405">
        <v>54630896</v>
      </c>
      <c r="AS405">
        <v>23444056.100000001</v>
      </c>
      <c r="AT405">
        <v>19844204.75</v>
      </c>
      <c r="AU405">
        <v>16247384</v>
      </c>
      <c r="AV405">
        <v>59205594.450000003</v>
      </c>
      <c r="AW405">
        <v>11543123.220000001</v>
      </c>
      <c r="AX405">
        <v>12059770</v>
      </c>
      <c r="AZ405">
        <v>314186673.51999998</v>
      </c>
      <c r="BA405">
        <v>13514305.960000001</v>
      </c>
      <c r="BB405">
        <v>9066606.8900000006</v>
      </c>
      <c r="BC405">
        <v>48746421.450000003</v>
      </c>
      <c r="BD405">
        <v>14486086.5</v>
      </c>
      <c r="BE405">
        <v>10412762.689999999</v>
      </c>
      <c r="BF405">
        <v>12178183</v>
      </c>
      <c r="BG405">
        <v>50932416.850000001</v>
      </c>
      <c r="BH405">
        <v>10874017.35</v>
      </c>
      <c r="BL405">
        <v>216801721.62</v>
      </c>
      <c r="BM405">
        <v>23576196</v>
      </c>
      <c r="BN405">
        <v>13106029.18</v>
      </c>
      <c r="BO405">
        <v>29610138.780000001</v>
      </c>
      <c r="BP405">
        <v>2709376.65</v>
      </c>
      <c r="BQ405">
        <v>21032977.219999999</v>
      </c>
      <c r="BR405">
        <v>23355302.100000001</v>
      </c>
      <c r="BS405">
        <v>10833053.42</v>
      </c>
    </row>
    <row r="406" spans="1:71" ht="23.25">
      <c r="A406" s="198">
        <v>4</v>
      </c>
      <c r="B406" s="199" t="s">
        <v>913</v>
      </c>
      <c r="C406" s="199" t="s">
        <v>915</v>
      </c>
      <c r="D406" s="199" t="s">
        <v>2261</v>
      </c>
      <c r="E406" s="199" t="s">
        <v>2291</v>
      </c>
      <c r="F406" s="199" t="s">
        <v>2294</v>
      </c>
      <c r="G406" s="199"/>
      <c r="H406" s="199" t="s">
        <v>2296</v>
      </c>
      <c r="I406" s="199" t="s">
        <v>2291</v>
      </c>
      <c r="J406" s="199" t="s">
        <v>1073</v>
      </c>
      <c r="K406" s="199" t="s">
        <v>1001</v>
      </c>
      <c r="L406" s="199" t="s">
        <v>1474</v>
      </c>
      <c r="M406" s="221" t="s">
        <v>1476</v>
      </c>
      <c r="N406" s="221"/>
      <c r="O406" s="201">
        <v>4301020105.2030001</v>
      </c>
      <c r="P406" s="202" t="s">
        <v>2297</v>
      </c>
      <c r="Q406" s="108">
        <f t="shared" si="6"/>
        <v>55074409.369999997</v>
      </c>
      <c r="R406">
        <v>70279870.25</v>
      </c>
      <c r="S406">
        <v>366159</v>
      </c>
      <c r="T406">
        <v>130464</v>
      </c>
      <c r="U406">
        <v>470111</v>
      </c>
      <c r="V406">
        <v>460793</v>
      </c>
      <c r="W406">
        <v>373691</v>
      </c>
      <c r="X406">
        <v>145964</v>
      </c>
      <c r="Z406">
        <v>200368</v>
      </c>
      <c r="AA406">
        <v>271773</v>
      </c>
      <c r="AB406">
        <v>125136</v>
      </c>
      <c r="AC406">
        <v>135664</v>
      </c>
      <c r="AD406">
        <v>55074409.369999997</v>
      </c>
      <c r="AE406">
        <v>44794</v>
      </c>
      <c r="AF406">
        <v>894716.39</v>
      </c>
      <c r="AG406">
        <v>276890.25</v>
      </c>
      <c r="AH406">
        <v>878970</v>
      </c>
      <c r="AI406">
        <v>2696340</v>
      </c>
      <c r="AJ406">
        <v>26743</v>
      </c>
      <c r="AK406">
        <v>2650057</v>
      </c>
      <c r="AL406">
        <v>151683040.94999999</v>
      </c>
      <c r="AM406">
        <v>2932449.5</v>
      </c>
      <c r="AN406">
        <v>2718458.5</v>
      </c>
      <c r="AO406">
        <v>712723.13</v>
      </c>
      <c r="AP406">
        <v>1370079.75</v>
      </c>
      <c r="AQ406">
        <v>2054388.5</v>
      </c>
      <c r="AR406">
        <v>2345649.5</v>
      </c>
      <c r="AS406">
        <v>2653438.5</v>
      </c>
      <c r="AT406">
        <v>423449.8</v>
      </c>
      <c r="AU406">
        <v>742780</v>
      </c>
      <c r="AV406">
        <v>8329909.2999999998</v>
      </c>
      <c r="AW406">
        <v>3123091</v>
      </c>
      <c r="AX406">
        <v>3055159.97</v>
      </c>
      <c r="AY406">
        <v>2077195</v>
      </c>
      <c r="AZ406">
        <v>61465699.25</v>
      </c>
      <c r="BA406">
        <v>125776.69</v>
      </c>
      <c r="BB406">
        <v>66077.5</v>
      </c>
      <c r="BC406">
        <v>5042062</v>
      </c>
      <c r="BD406">
        <v>6703200.7999999998</v>
      </c>
      <c r="BE406">
        <v>300550.84000000003</v>
      </c>
      <c r="BF406">
        <v>217568</v>
      </c>
      <c r="BG406">
        <v>1097576</v>
      </c>
      <c r="BH406">
        <v>20112.63</v>
      </c>
      <c r="BI406">
        <v>82013</v>
      </c>
      <c r="BJ406">
        <v>345454</v>
      </c>
      <c r="BK406">
        <v>408237</v>
      </c>
      <c r="BL406">
        <v>41011290.5</v>
      </c>
      <c r="BM406">
        <v>144388</v>
      </c>
      <c r="BN406">
        <v>30376</v>
      </c>
      <c r="BO406">
        <v>9900</v>
      </c>
      <c r="BP406">
        <v>3898.25</v>
      </c>
      <c r="BQ406">
        <v>19771.71</v>
      </c>
      <c r="BR406">
        <v>200902.04</v>
      </c>
      <c r="BS406">
        <v>477145.4</v>
      </c>
    </row>
    <row r="407" spans="1:71" ht="23.25">
      <c r="A407" s="198">
        <v>4</v>
      </c>
      <c r="B407" s="199" t="s">
        <v>913</v>
      </c>
      <c r="C407" s="199" t="s">
        <v>915</v>
      </c>
      <c r="D407" s="199" t="s">
        <v>2261</v>
      </c>
      <c r="E407" s="199" t="s">
        <v>2291</v>
      </c>
      <c r="F407" s="199" t="s">
        <v>2294</v>
      </c>
      <c r="G407" s="199"/>
      <c r="H407" s="199" t="s">
        <v>2298</v>
      </c>
      <c r="I407" s="199" t="s">
        <v>2291</v>
      </c>
      <c r="J407" s="199" t="s">
        <v>1073</v>
      </c>
      <c r="K407" s="199" t="s">
        <v>1001</v>
      </c>
      <c r="L407" s="199" t="s">
        <v>1474</v>
      </c>
      <c r="M407" s="221" t="s">
        <v>1476</v>
      </c>
      <c r="N407" s="221"/>
      <c r="O407" s="201">
        <v>4301020105.2049999</v>
      </c>
      <c r="P407" s="202" t="s">
        <v>503</v>
      </c>
      <c r="Q407" s="108">
        <f t="shared" si="6"/>
        <v>0</v>
      </c>
      <c r="R407">
        <v>19756</v>
      </c>
      <c r="AG407">
        <v>153903.62</v>
      </c>
      <c r="AJ407">
        <v>220</v>
      </c>
      <c r="AL407">
        <v>4916</v>
      </c>
      <c r="AU407">
        <v>140</v>
      </c>
      <c r="BA407">
        <v>567375</v>
      </c>
      <c r="BD407">
        <v>1072</v>
      </c>
      <c r="BE407">
        <v>1000</v>
      </c>
      <c r="BG407">
        <v>155</v>
      </c>
      <c r="BL407">
        <v>518602.99</v>
      </c>
      <c r="BN407">
        <v>568119</v>
      </c>
      <c r="BP407">
        <v>733.5</v>
      </c>
      <c r="BR407">
        <v>35591</v>
      </c>
    </row>
    <row r="408" spans="1:71" ht="23.25">
      <c r="A408" s="198">
        <v>4</v>
      </c>
      <c r="B408" s="199" t="s">
        <v>913</v>
      </c>
      <c r="C408" s="199" t="s">
        <v>915</v>
      </c>
      <c r="D408" s="199" t="s">
        <v>2261</v>
      </c>
      <c r="E408" s="199" t="s">
        <v>2291</v>
      </c>
      <c r="F408" s="199" t="s">
        <v>2294</v>
      </c>
      <c r="G408" s="199"/>
      <c r="H408" s="199" t="s">
        <v>2298</v>
      </c>
      <c r="I408" s="199" t="s">
        <v>2291</v>
      </c>
      <c r="J408" s="199" t="s">
        <v>1073</v>
      </c>
      <c r="K408" s="199" t="s">
        <v>1001</v>
      </c>
      <c r="L408" s="199" t="s">
        <v>1474</v>
      </c>
      <c r="M408" s="221" t="s">
        <v>1476</v>
      </c>
      <c r="N408" s="221"/>
      <c r="O408" s="201">
        <v>4301020105.2069998</v>
      </c>
      <c r="P408" s="202" t="s">
        <v>2299</v>
      </c>
      <c r="Q408" s="108">
        <f t="shared" si="6"/>
        <v>0</v>
      </c>
      <c r="AL408">
        <v>771298</v>
      </c>
      <c r="AM408">
        <v>1254</v>
      </c>
      <c r="AN408">
        <v>11426</v>
      </c>
      <c r="AO408">
        <v>6800</v>
      </c>
      <c r="AP408">
        <v>1285</v>
      </c>
      <c r="AQ408">
        <v>4085</v>
      </c>
      <c r="AR408">
        <v>68481</v>
      </c>
      <c r="AS408">
        <v>9635</v>
      </c>
      <c r="AT408">
        <v>4914.25</v>
      </c>
      <c r="AU408">
        <v>40410</v>
      </c>
      <c r="AV408">
        <v>7637.02</v>
      </c>
      <c r="AW408">
        <v>2703</v>
      </c>
      <c r="AX408">
        <v>292</v>
      </c>
      <c r="AY408">
        <v>4013</v>
      </c>
      <c r="BL408">
        <v>930</v>
      </c>
    </row>
    <row r="409" spans="1:71" ht="23.25">
      <c r="A409" s="198">
        <v>4</v>
      </c>
      <c r="B409" s="199" t="s">
        <v>913</v>
      </c>
      <c r="C409" s="199" t="s">
        <v>915</v>
      </c>
      <c r="D409" s="199" t="s">
        <v>2261</v>
      </c>
      <c r="E409" s="199" t="s">
        <v>2291</v>
      </c>
      <c r="F409" s="199" t="s">
        <v>505</v>
      </c>
      <c r="G409" s="199" t="s">
        <v>22</v>
      </c>
      <c r="H409" s="199"/>
      <c r="I409" s="199" t="s">
        <v>2291</v>
      </c>
      <c r="J409" s="199" t="s">
        <v>1073</v>
      </c>
      <c r="K409" s="199"/>
      <c r="L409" s="199" t="s">
        <v>1485</v>
      </c>
      <c r="M409" s="221" t="s">
        <v>1487</v>
      </c>
      <c r="N409" s="221"/>
      <c r="O409" s="201">
        <v>4301020105.2110004</v>
      </c>
      <c r="P409" s="202" t="s">
        <v>505</v>
      </c>
      <c r="Q409" s="108">
        <f t="shared" si="6"/>
        <v>8011366.6900000004</v>
      </c>
      <c r="R409">
        <v>21259726.300000001</v>
      </c>
      <c r="S409">
        <v>1682055.33</v>
      </c>
      <c r="T409">
        <v>2637730.91</v>
      </c>
      <c r="U409">
        <v>4721945.3</v>
      </c>
      <c r="V409">
        <v>4003944.02</v>
      </c>
      <c r="W409">
        <v>5205762.93</v>
      </c>
      <c r="X409">
        <v>4129194.78</v>
      </c>
      <c r="Y409">
        <v>2383682.4</v>
      </c>
      <c r="Z409">
        <v>2240999.98</v>
      </c>
      <c r="AA409">
        <v>2172416.0499999998</v>
      </c>
      <c r="AB409">
        <v>2231857.7999999998</v>
      </c>
      <c r="AC409">
        <v>1634860.61</v>
      </c>
      <c r="AD409">
        <v>8011366.6900000004</v>
      </c>
      <c r="AE409">
        <v>1794843.54</v>
      </c>
      <c r="AF409">
        <v>270000</v>
      </c>
      <c r="AG409">
        <v>3163709.68</v>
      </c>
      <c r="AH409">
        <v>3924886.54</v>
      </c>
      <c r="AI409">
        <v>2864047.69</v>
      </c>
      <c r="AJ409">
        <v>854000</v>
      </c>
      <c r="AK409">
        <v>1839214.49</v>
      </c>
      <c r="AL409">
        <v>29546302.620000001</v>
      </c>
      <c r="AM409">
        <v>1674932.5</v>
      </c>
      <c r="AN409">
        <v>4830610.32</v>
      </c>
      <c r="AO409">
        <v>3230500</v>
      </c>
      <c r="AP409">
        <v>5228496.08</v>
      </c>
      <c r="AQ409">
        <v>2911509</v>
      </c>
      <c r="AR409">
        <v>7914887.8899999997</v>
      </c>
      <c r="AS409">
        <v>2923297.91</v>
      </c>
      <c r="AT409">
        <v>4667397.24</v>
      </c>
      <c r="AU409">
        <v>2030844.19</v>
      </c>
      <c r="AV409">
        <v>9886827.75</v>
      </c>
      <c r="AW409">
        <v>2268860.19</v>
      </c>
      <c r="AX409">
        <v>2154600.5499999998</v>
      </c>
      <c r="AY409">
        <v>902384.34</v>
      </c>
      <c r="AZ409">
        <v>14501987.23</v>
      </c>
      <c r="BA409">
        <v>1859980.28</v>
      </c>
      <c r="BB409">
        <v>1947602.14</v>
      </c>
      <c r="BC409">
        <v>3176012.49</v>
      </c>
      <c r="BD409">
        <v>2617000</v>
      </c>
      <c r="BE409">
        <v>2189614.58</v>
      </c>
      <c r="BF409">
        <v>3144150.4</v>
      </c>
      <c r="BG409">
        <v>4184629.67</v>
      </c>
      <c r="BH409">
        <v>2043345.36</v>
      </c>
      <c r="BI409">
        <v>531472.81000000006</v>
      </c>
      <c r="BJ409">
        <v>680507.87</v>
      </c>
      <c r="BK409">
        <v>1509456.81</v>
      </c>
      <c r="BL409">
        <v>7873871.4299999997</v>
      </c>
      <c r="BM409">
        <v>3452611.4</v>
      </c>
      <c r="BN409">
        <v>1610143.8</v>
      </c>
      <c r="BO409">
        <v>3601334.58</v>
      </c>
      <c r="BP409">
        <v>1258000</v>
      </c>
      <c r="BQ409">
        <v>2698000</v>
      </c>
      <c r="BR409">
        <v>2734033.86</v>
      </c>
      <c r="BS409">
        <v>2001884.86</v>
      </c>
    </row>
    <row r="410" spans="1:71" ht="23.25">
      <c r="A410" s="214">
        <v>4</v>
      </c>
      <c r="B410" s="215" t="s">
        <v>913</v>
      </c>
      <c r="C410" s="215" t="s">
        <v>915</v>
      </c>
      <c r="D410" s="215" t="s">
        <v>2261</v>
      </c>
      <c r="E410" s="215" t="s">
        <v>2291</v>
      </c>
      <c r="F410" s="215"/>
      <c r="G410" s="215"/>
      <c r="H410" s="215"/>
      <c r="I410" s="215" t="s">
        <v>2291</v>
      </c>
      <c r="J410" s="215" t="s">
        <v>1073</v>
      </c>
      <c r="K410" s="215" t="s">
        <v>1473</v>
      </c>
      <c r="L410" s="215" t="s">
        <v>1474</v>
      </c>
      <c r="M410" s="223" t="s">
        <v>1489</v>
      </c>
      <c r="N410" s="223"/>
      <c r="O410" s="217">
        <v>4301020105.2139997</v>
      </c>
      <c r="P410" s="218" t="s">
        <v>2300</v>
      </c>
      <c r="Q410" s="108">
        <f t="shared" si="6"/>
        <v>0</v>
      </c>
      <c r="R410">
        <v>2424946.79</v>
      </c>
      <c r="S410">
        <v>7517254.8600000003</v>
      </c>
      <c r="T410">
        <v>8055356.6600000001</v>
      </c>
      <c r="U410">
        <v>7305222.8099999996</v>
      </c>
      <c r="V410">
        <v>0</v>
      </c>
      <c r="W410">
        <v>0</v>
      </c>
      <c r="X410">
        <v>6592491.6900000004</v>
      </c>
      <c r="Y410">
        <v>0</v>
      </c>
      <c r="Z410">
        <v>3946306.52</v>
      </c>
      <c r="AA410">
        <v>5068037.63</v>
      </c>
      <c r="AB410">
        <v>1056929.98</v>
      </c>
      <c r="AC410">
        <v>10936275.18</v>
      </c>
      <c r="AD410">
        <v>0</v>
      </c>
      <c r="AE410">
        <v>7034608.9100000001</v>
      </c>
      <c r="AF410">
        <v>11461484.859999999</v>
      </c>
      <c r="AG410">
        <v>18646618.100000001</v>
      </c>
      <c r="AH410">
        <v>0</v>
      </c>
      <c r="AI410">
        <v>12302200.220000001</v>
      </c>
      <c r="AJ410">
        <v>5361132.24</v>
      </c>
      <c r="AK410">
        <v>3262823.25</v>
      </c>
      <c r="AM410">
        <v>12465268.539999999</v>
      </c>
      <c r="AN410">
        <v>0</v>
      </c>
      <c r="AO410">
        <v>8517050.3000000007</v>
      </c>
      <c r="AP410">
        <v>14847959.85</v>
      </c>
      <c r="AQ410">
        <v>12549290.16</v>
      </c>
      <c r="AR410">
        <v>0</v>
      </c>
      <c r="AS410">
        <v>12756989.32</v>
      </c>
      <c r="AT410">
        <v>17411191.649999999</v>
      </c>
      <c r="AU410">
        <v>13365496.779999999</v>
      </c>
      <c r="AV410">
        <v>2116080.7999999998</v>
      </c>
      <c r="AW410">
        <v>5528814.2999999998</v>
      </c>
      <c r="AX410">
        <v>12745873.17</v>
      </c>
      <c r="AY410">
        <v>12923927.75</v>
      </c>
      <c r="BA410">
        <v>4964761.92</v>
      </c>
      <c r="BB410">
        <v>14812339.34</v>
      </c>
      <c r="BC410">
        <v>7543490.6399999997</v>
      </c>
      <c r="BD410">
        <v>6017757.3399999999</v>
      </c>
      <c r="BE410">
        <v>10476271.890000001</v>
      </c>
      <c r="BF410">
        <v>8441173.6099999994</v>
      </c>
      <c r="BG410">
        <v>6386200.54</v>
      </c>
      <c r="BH410">
        <v>8606993.0700000003</v>
      </c>
      <c r="BI410">
        <v>175627.83</v>
      </c>
      <c r="BJ410">
        <v>4845943.29</v>
      </c>
      <c r="BK410">
        <v>4679209.6399999997</v>
      </c>
      <c r="BL410">
        <v>3202228.43</v>
      </c>
      <c r="BM410">
        <v>4569469.8</v>
      </c>
      <c r="BN410">
        <v>6162268.2800000003</v>
      </c>
      <c r="BO410">
        <v>0</v>
      </c>
      <c r="BP410">
        <v>7242281.3300000001</v>
      </c>
      <c r="BQ410">
        <v>657662.06000000006</v>
      </c>
      <c r="BR410">
        <v>7422313.2000000002</v>
      </c>
      <c r="BS410">
        <v>6819221.96</v>
      </c>
    </row>
    <row r="411" spans="1:71" ht="23.25">
      <c r="A411" s="198">
        <v>4</v>
      </c>
      <c r="B411" s="199" t="s">
        <v>913</v>
      </c>
      <c r="C411" s="199" t="s">
        <v>915</v>
      </c>
      <c r="D411" s="199" t="s">
        <v>2261</v>
      </c>
      <c r="E411" s="199" t="s">
        <v>2291</v>
      </c>
      <c r="F411" s="199" t="s">
        <v>2291</v>
      </c>
      <c r="G411" s="199"/>
      <c r="H411" s="199" t="s">
        <v>2301</v>
      </c>
      <c r="I411" s="199" t="s">
        <v>2291</v>
      </c>
      <c r="J411" s="199" t="s">
        <v>1073</v>
      </c>
      <c r="K411" s="199" t="s">
        <v>1491</v>
      </c>
      <c r="L411" s="199" t="s">
        <v>1474</v>
      </c>
      <c r="M411" s="221" t="s">
        <v>1493</v>
      </c>
      <c r="N411" s="221"/>
      <c r="O411" s="201">
        <v>4301020105.2150002</v>
      </c>
      <c r="P411" s="202" t="s">
        <v>507</v>
      </c>
      <c r="Q411" s="108">
        <f t="shared" si="6"/>
        <v>381547.26</v>
      </c>
      <c r="S411">
        <v>397801.55</v>
      </c>
      <c r="T411">
        <v>254464.31</v>
      </c>
      <c r="U411">
        <v>417495.46</v>
      </c>
      <c r="V411">
        <v>562931.93000000005</v>
      </c>
      <c r="W411">
        <v>189829.35</v>
      </c>
      <c r="X411">
        <v>150000</v>
      </c>
      <c r="AB411">
        <v>516792.99</v>
      </c>
      <c r="AC411">
        <v>441291.99</v>
      </c>
      <c r="AD411">
        <v>381547.26</v>
      </c>
      <c r="AE411">
        <v>408039.95</v>
      </c>
      <c r="AG411">
        <v>625303.73</v>
      </c>
      <c r="AH411">
        <v>390447.07</v>
      </c>
      <c r="AI411">
        <v>211770.11</v>
      </c>
      <c r="AK411">
        <v>542228.68999999994</v>
      </c>
      <c r="AL411">
        <v>384302.39</v>
      </c>
      <c r="AM411">
        <v>211955.44</v>
      </c>
      <c r="AO411">
        <v>504310.85</v>
      </c>
      <c r="AQ411">
        <v>374924.2</v>
      </c>
      <c r="AR411">
        <v>492245.5</v>
      </c>
      <c r="AS411">
        <v>475407</v>
      </c>
      <c r="AT411">
        <v>310572.82</v>
      </c>
      <c r="AU411">
        <v>126059.68</v>
      </c>
      <c r="AV411">
        <v>95571.6</v>
      </c>
      <c r="AW411">
        <v>260959.48</v>
      </c>
      <c r="AX411">
        <v>348725.84</v>
      </c>
      <c r="BA411">
        <v>255886.2</v>
      </c>
      <c r="BC411">
        <v>753947</v>
      </c>
      <c r="BE411">
        <v>310696.76</v>
      </c>
      <c r="BF411">
        <v>307273.68</v>
      </c>
      <c r="BG411">
        <v>496514.82</v>
      </c>
      <c r="BH411">
        <v>505039.26</v>
      </c>
      <c r="BI411">
        <v>372613.93</v>
      </c>
      <c r="BJ411">
        <v>385236.51</v>
      </c>
      <c r="BK411">
        <v>450916.08</v>
      </c>
      <c r="BL411">
        <v>356400.15</v>
      </c>
      <c r="BM411">
        <v>1255169.99</v>
      </c>
      <c r="BN411">
        <v>412421.89</v>
      </c>
      <c r="BO411">
        <v>552644.91</v>
      </c>
      <c r="BP411">
        <v>387274.41</v>
      </c>
      <c r="BQ411">
        <v>623806.80000000005</v>
      </c>
      <c r="BR411">
        <v>1031491.99</v>
      </c>
      <c r="BS411">
        <v>679766.39</v>
      </c>
    </row>
    <row r="412" spans="1:71" ht="23.25">
      <c r="A412" s="214">
        <v>4</v>
      </c>
      <c r="B412" s="215" t="s">
        <v>913</v>
      </c>
      <c r="C412" s="215" t="s">
        <v>915</v>
      </c>
      <c r="D412" s="215" t="s">
        <v>2261</v>
      </c>
      <c r="E412" s="215" t="s">
        <v>2291</v>
      </c>
      <c r="F412" s="215" t="s">
        <v>2291</v>
      </c>
      <c r="G412" s="215"/>
      <c r="H412" s="215"/>
      <c r="I412" s="215" t="s">
        <v>2291</v>
      </c>
      <c r="J412" s="215" t="s">
        <v>1073</v>
      </c>
      <c r="K412" s="215" t="s">
        <v>1495</v>
      </c>
      <c r="L412" s="215" t="s">
        <v>1474</v>
      </c>
      <c r="M412" s="223" t="s">
        <v>1489</v>
      </c>
      <c r="N412" s="223"/>
      <c r="O412" s="217">
        <v>4301020105.217</v>
      </c>
      <c r="P412" s="218" t="s">
        <v>2302</v>
      </c>
      <c r="Q412" s="108">
        <f t="shared" si="6"/>
        <v>5165889.1100000003</v>
      </c>
      <c r="R412">
        <v>19372349.289999999</v>
      </c>
      <c r="S412">
        <v>3543183.11</v>
      </c>
      <c r="T412">
        <v>6271638.0999999996</v>
      </c>
      <c r="U412">
        <v>7131559.4299999997</v>
      </c>
      <c r="V412">
        <v>5851654.6600000001</v>
      </c>
      <c r="W412">
        <v>0</v>
      </c>
      <c r="X412">
        <v>8062625.7800000003</v>
      </c>
      <c r="Y412">
        <v>6467319.96</v>
      </c>
      <c r="Z412">
        <v>4378434.9000000004</v>
      </c>
      <c r="AA412">
        <v>4594522.16</v>
      </c>
      <c r="AB412">
        <v>3774446.15</v>
      </c>
      <c r="AC412">
        <v>1291058.6399999999</v>
      </c>
      <c r="AD412">
        <v>5165889.1100000003</v>
      </c>
      <c r="AE412">
        <v>7377117.29</v>
      </c>
      <c r="AF412">
        <v>5285713.13</v>
      </c>
      <c r="AG412">
        <v>8924872.5500000007</v>
      </c>
      <c r="AH412">
        <v>4581026.08</v>
      </c>
      <c r="AI412">
        <v>6681132.1399999997</v>
      </c>
      <c r="AJ412">
        <v>3086746.2</v>
      </c>
      <c r="AK412">
        <v>2786759.76</v>
      </c>
      <c r="AL412">
        <v>22270271.48</v>
      </c>
      <c r="AM412">
        <v>6438460.4800000004</v>
      </c>
      <c r="AN412">
        <v>10536038.58</v>
      </c>
      <c r="AO412">
        <v>11247867.689999999</v>
      </c>
      <c r="AP412">
        <v>13668374.83</v>
      </c>
      <c r="AQ412">
        <v>5325567.63</v>
      </c>
      <c r="AR412">
        <v>15230587.08</v>
      </c>
      <c r="AS412">
        <v>9133242.5600000005</v>
      </c>
      <c r="AT412">
        <v>12342161.83</v>
      </c>
      <c r="AU412">
        <v>10502522.33</v>
      </c>
      <c r="AV412">
        <v>6824822.7199999997</v>
      </c>
      <c r="AW412">
        <v>5344608.6500000004</v>
      </c>
      <c r="AY412">
        <v>7345258.25</v>
      </c>
      <c r="AZ412">
        <v>9617918.4399999995</v>
      </c>
      <c r="BA412">
        <v>3290398.28</v>
      </c>
      <c r="BB412">
        <v>4841207.84</v>
      </c>
      <c r="BC412">
        <v>8584048.9800000004</v>
      </c>
      <c r="BD412">
        <v>3668604.55</v>
      </c>
      <c r="BE412">
        <v>5596500.5700000003</v>
      </c>
      <c r="BF412">
        <v>7204485.0899999999</v>
      </c>
      <c r="BG412">
        <v>11314747.68</v>
      </c>
      <c r="BH412">
        <v>3832203.32</v>
      </c>
      <c r="BI412">
        <v>9635277.3000000007</v>
      </c>
      <c r="BJ412">
        <v>3713558.54</v>
      </c>
      <c r="BK412">
        <v>3694004.22</v>
      </c>
      <c r="BL412">
        <v>7047622.4100000001</v>
      </c>
      <c r="BM412">
        <v>5083150.82</v>
      </c>
      <c r="BN412">
        <v>5987758.8899999997</v>
      </c>
      <c r="BO412">
        <v>8267831.04</v>
      </c>
      <c r="BP412">
        <v>3099110.78</v>
      </c>
      <c r="BQ412">
        <v>7131047.3600000003</v>
      </c>
      <c r="BR412">
        <v>6777994.0599999996</v>
      </c>
      <c r="BS412">
        <v>4936922.99</v>
      </c>
    </row>
    <row r="413" spans="1:71" ht="23.25">
      <c r="A413" s="198">
        <v>4</v>
      </c>
      <c r="B413" s="199" t="s">
        <v>913</v>
      </c>
      <c r="C413" s="199" t="s">
        <v>915</v>
      </c>
      <c r="D413" s="199" t="s">
        <v>2261</v>
      </c>
      <c r="E413" s="199" t="s">
        <v>2291</v>
      </c>
      <c r="F413" s="199" t="s">
        <v>2291</v>
      </c>
      <c r="G413" s="199"/>
      <c r="H413" s="199" t="s">
        <v>2303</v>
      </c>
      <c r="I413" s="199" t="s">
        <v>2291</v>
      </c>
      <c r="J413" s="199" t="s">
        <v>1073</v>
      </c>
      <c r="K413" s="199" t="s">
        <v>1498</v>
      </c>
      <c r="L413" s="199" t="s">
        <v>1474</v>
      </c>
      <c r="M413" s="221" t="s">
        <v>1493</v>
      </c>
      <c r="N413" s="221"/>
      <c r="O413" s="201">
        <v>4301020105.2220001</v>
      </c>
      <c r="P413" s="202" t="s">
        <v>509</v>
      </c>
      <c r="Q413" s="108">
        <f t="shared" si="6"/>
        <v>4020823.32</v>
      </c>
      <c r="R413">
        <v>11630192.789999999</v>
      </c>
      <c r="S413">
        <v>1417371.04</v>
      </c>
      <c r="T413">
        <v>2548595.7000000002</v>
      </c>
      <c r="U413">
        <v>1718705.87</v>
      </c>
      <c r="V413">
        <v>3085380.97</v>
      </c>
      <c r="W413">
        <v>4038206.17</v>
      </c>
      <c r="X413">
        <v>1882933.7</v>
      </c>
      <c r="Y413">
        <v>2492679.73</v>
      </c>
      <c r="Z413">
        <v>1831318.08</v>
      </c>
      <c r="AA413">
        <v>1763338.07</v>
      </c>
      <c r="AB413">
        <v>1857334.8</v>
      </c>
      <c r="AC413">
        <v>1310220.3400000001</v>
      </c>
      <c r="AD413">
        <v>4020823.32</v>
      </c>
      <c r="AE413">
        <v>1390324.75</v>
      </c>
      <c r="AF413">
        <v>1662965.99</v>
      </c>
      <c r="AG413">
        <v>1664868.79</v>
      </c>
      <c r="AH413">
        <v>2148863.46</v>
      </c>
      <c r="AI413">
        <v>2618534.85</v>
      </c>
      <c r="AJ413">
        <v>1453215.36</v>
      </c>
      <c r="AK413">
        <v>1142677.5</v>
      </c>
      <c r="AL413">
        <v>27703984.960000001</v>
      </c>
      <c r="AM413">
        <v>2498924.33</v>
      </c>
      <c r="AN413">
        <v>4798461.13</v>
      </c>
      <c r="AO413">
        <v>2068358.69</v>
      </c>
      <c r="AP413">
        <v>4038591.98</v>
      </c>
      <c r="AQ413">
        <v>3619462.56</v>
      </c>
      <c r="AR413">
        <v>2675179.27</v>
      </c>
      <c r="AS413">
        <v>3337739.55</v>
      </c>
      <c r="AT413">
        <v>3947073.83</v>
      </c>
      <c r="AU413">
        <v>3081351.78</v>
      </c>
      <c r="AV413">
        <v>3424188.55</v>
      </c>
      <c r="AW413">
        <v>2728368.82</v>
      </c>
      <c r="AX413">
        <v>2091580.66</v>
      </c>
      <c r="AY413">
        <v>1180948.23</v>
      </c>
      <c r="AZ413">
        <v>3347910.93</v>
      </c>
      <c r="BA413">
        <v>1639127.78</v>
      </c>
      <c r="BB413">
        <v>143745.94</v>
      </c>
      <c r="BC413">
        <v>2058790.72</v>
      </c>
      <c r="BD413">
        <v>1893293.52</v>
      </c>
      <c r="BE413">
        <v>3286622.69</v>
      </c>
      <c r="BF413">
        <v>1620144.94</v>
      </c>
      <c r="BG413">
        <v>1994739.58</v>
      </c>
      <c r="BH413">
        <v>1448711.09</v>
      </c>
      <c r="BI413">
        <v>1401179</v>
      </c>
      <c r="BJ413">
        <v>1318020</v>
      </c>
      <c r="BK413">
        <v>1182781</v>
      </c>
      <c r="BL413">
        <v>4410109.8499999996</v>
      </c>
      <c r="BM413">
        <v>771701.45</v>
      </c>
      <c r="BN413">
        <v>1493249.9</v>
      </c>
      <c r="BO413">
        <v>2337329.9300000002</v>
      </c>
      <c r="BP413">
        <v>987876.21</v>
      </c>
      <c r="BQ413">
        <v>2367298.6</v>
      </c>
      <c r="BR413">
        <v>1746820.45</v>
      </c>
      <c r="BS413">
        <v>1345305.01</v>
      </c>
    </row>
    <row r="414" spans="1:71" ht="23.25">
      <c r="A414" s="198">
        <v>4</v>
      </c>
      <c r="B414" s="199" t="s">
        <v>913</v>
      </c>
      <c r="C414" s="199" t="s">
        <v>915</v>
      </c>
      <c r="D414" s="199" t="s">
        <v>2261</v>
      </c>
      <c r="E414" s="199" t="s">
        <v>2291</v>
      </c>
      <c r="F414" s="199" t="s">
        <v>2291</v>
      </c>
      <c r="G414" s="199"/>
      <c r="H414" s="199"/>
      <c r="I414" s="199" t="s">
        <v>2291</v>
      </c>
      <c r="J414" s="199" t="s">
        <v>1073</v>
      </c>
      <c r="K414" s="199" t="s">
        <v>1495</v>
      </c>
      <c r="L414" s="199" t="s">
        <v>1474</v>
      </c>
      <c r="M414" s="221" t="s">
        <v>1493</v>
      </c>
      <c r="N414" s="221"/>
      <c r="O414" s="201">
        <v>4301020105.2229996</v>
      </c>
      <c r="P414" s="202" t="s">
        <v>510</v>
      </c>
      <c r="Q414" s="108">
        <f t="shared" si="6"/>
        <v>1519750</v>
      </c>
      <c r="R414">
        <v>4908065</v>
      </c>
      <c r="S414">
        <v>427925</v>
      </c>
      <c r="T414">
        <v>1548767</v>
      </c>
      <c r="U414">
        <v>4746086.72</v>
      </c>
      <c r="V414">
        <v>1710469</v>
      </c>
      <c r="W414">
        <v>2514894.0299999998</v>
      </c>
      <c r="X414">
        <v>1634535.22</v>
      </c>
      <c r="Y414">
        <v>359450</v>
      </c>
      <c r="Z414">
        <v>603036</v>
      </c>
      <c r="AA414">
        <v>302196</v>
      </c>
      <c r="AB414">
        <v>468291</v>
      </c>
      <c r="AC414">
        <v>501010</v>
      </c>
      <c r="AD414">
        <v>1519750</v>
      </c>
      <c r="AE414">
        <v>1118008.1200000001</v>
      </c>
      <c r="AF414">
        <v>1061154.8700000001</v>
      </c>
      <c r="AG414">
        <v>1478569.83</v>
      </c>
      <c r="AH414">
        <v>630645.06000000006</v>
      </c>
      <c r="AI414">
        <v>839019</v>
      </c>
      <c r="AJ414">
        <v>276771.46000000002</v>
      </c>
      <c r="AK414">
        <v>196130</v>
      </c>
      <c r="AL414">
        <v>6408773</v>
      </c>
      <c r="AM414">
        <v>809456.49</v>
      </c>
      <c r="AN414">
        <v>2075496.05</v>
      </c>
      <c r="AO414">
        <v>2937648.43</v>
      </c>
      <c r="AP414">
        <v>3809169.06</v>
      </c>
      <c r="AQ414">
        <v>586113.38</v>
      </c>
      <c r="AR414">
        <v>1721050</v>
      </c>
      <c r="AS414">
        <v>1138090.45</v>
      </c>
      <c r="AT414">
        <v>1674330.98</v>
      </c>
      <c r="AU414">
        <v>590000</v>
      </c>
      <c r="AV414">
        <v>3466645.29</v>
      </c>
      <c r="AX414">
        <v>261102</v>
      </c>
      <c r="AZ414">
        <v>2766700</v>
      </c>
      <c r="BA414">
        <v>1459178.91</v>
      </c>
      <c r="BB414">
        <v>2100591</v>
      </c>
      <c r="BC414">
        <v>2113691.46</v>
      </c>
      <c r="BD414">
        <v>1363205.24</v>
      </c>
      <c r="BE414">
        <v>1857492.68</v>
      </c>
      <c r="BF414">
        <v>1332309.3</v>
      </c>
      <c r="BG414">
        <v>1614450</v>
      </c>
      <c r="BH414">
        <v>759057.74</v>
      </c>
      <c r="BI414">
        <v>903554.8</v>
      </c>
      <c r="BJ414">
        <v>184020</v>
      </c>
      <c r="BK414">
        <v>166315.57</v>
      </c>
      <c r="BL414">
        <v>1477100</v>
      </c>
      <c r="BM414">
        <v>254290</v>
      </c>
      <c r="BN414">
        <v>538383.04</v>
      </c>
      <c r="BO414">
        <v>1648119.37</v>
      </c>
      <c r="BP414">
        <v>557805.25</v>
      </c>
      <c r="BQ414">
        <v>4796151.8</v>
      </c>
      <c r="BR414">
        <v>948596</v>
      </c>
      <c r="BS414">
        <v>341051</v>
      </c>
    </row>
    <row r="415" spans="1:71" ht="23.25">
      <c r="A415" s="198">
        <v>4</v>
      </c>
      <c r="B415" s="199" t="s">
        <v>913</v>
      </c>
      <c r="C415" s="199" t="s">
        <v>915</v>
      </c>
      <c r="D415" s="199" t="s">
        <v>2261</v>
      </c>
      <c r="E415" s="199" t="s">
        <v>2291</v>
      </c>
      <c r="F415" s="199" t="s">
        <v>2291</v>
      </c>
      <c r="G415" s="199"/>
      <c r="H415" s="199"/>
      <c r="I415" s="199" t="s">
        <v>2291</v>
      </c>
      <c r="J415" s="199" t="s">
        <v>1073</v>
      </c>
      <c r="K415" s="199" t="s">
        <v>1427</v>
      </c>
      <c r="L415" s="199" t="s">
        <v>1474</v>
      </c>
      <c r="M415" s="221" t="s">
        <v>1493</v>
      </c>
      <c r="N415" s="221"/>
      <c r="O415" s="201">
        <v>4301020105.2279997</v>
      </c>
      <c r="P415" s="202" t="s">
        <v>511</v>
      </c>
      <c r="Q415" s="108">
        <f t="shared" si="6"/>
        <v>1742522.61</v>
      </c>
      <c r="R415">
        <v>9556620.6500000004</v>
      </c>
      <c r="S415">
        <v>1272440.3999999999</v>
      </c>
      <c r="T415">
        <v>2336084.2999999998</v>
      </c>
      <c r="U415">
        <v>855560.46</v>
      </c>
      <c r="V415">
        <v>2329687.81</v>
      </c>
      <c r="W415">
        <v>1656075.17</v>
      </c>
      <c r="X415">
        <v>2218814.25</v>
      </c>
      <c r="Y415">
        <v>1057716.33</v>
      </c>
      <c r="Z415">
        <v>1859712.32</v>
      </c>
      <c r="AA415">
        <v>658532.39</v>
      </c>
      <c r="AB415">
        <v>1476154.44</v>
      </c>
      <c r="AC415">
        <v>846141.53</v>
      </c>
      <c r="AD415">
        <v>1742522.61</v>
      </c>
      <c r="AE415">
        <v>1090557.3600000001</v>
      </c>
      <c r="AF415">
        <v>1302412.3799999999</v>
      </c>
      <c r="AG415">
        <v>1740961.12</v>
      </c>
      <c r="AH415">
        <v>3217097.91</v>
      </c>
      <c r="AI415">
        <v>2142251.0699999998</v>
      </c>
      <c r="AJ415">
        <v>472825.7</v>
      </c>
      <c r="AK415">
        <v>434215.96</v>
      </c>
      <c r="AL415">
        <v>12321559.59</v>
      </c>
      <c r="AM415">
        <v>917022</v>
      </c>
      <c r="AN415">
        <v>864753.24</v>
      </c>
      <c r="AO415">
        <v>3285379.57</v>
      </c>
      <c r="AP415">
        <v>2703096.52</v>
      </c>
      <c r="AQ415">
        <v>1157962.6100000001</v>
      </c>
      <c r="AR415">
        <v>1087389.7</v>
      </c>
      <c r="AS415">
        <v>1015057.92</v>
      </c>
      <c r="AT415">
        <v>668027.4</v>
      </c>
      <c r="AU415">
        <v>1074337.19</v>
      </c>
      <c r="AV415">
        <v>2893956.06</v>
      </c>
      <c r="AW415">
        <v>531011.02</v>
      </c>
      <c r="AX415">
        <v>2389902.31</v>
      </c>
      <c r="AY415">
        <v>291417.99</v>
      </c>
      <c r="AZ415">
        <v>5251361.58</v>
      </c>
      <c r="BA415">
        <v>267263.32</v>
      </c>
      <c r="BB415">
        <v>518056.23</v>
      </c>
      <c r="BC415">
        <v>1074281.27</v>
      </c>
      <c r="BD415">
        <v>1258864.6200000001</v>
      </c>
      <c r="BE415">
        <v>1498335.63</v>
      </c>
      <c r="BF415">
        <v>1733479.93</v>
      </c>
      <c r="BG415">
        <v>2008449.64</v>
      </c>
      <c r="BH415">
        <v>1091029.67</v>
      </c>
      <c r="BI415">
        <v>451867.92</v>
      </c>
      <c r="BJ415">
        <v>379547.96</v>
      </c>
      <c r="BK415">
        <v>770575.35</v>
      </c>
      <c r="BL415">
        <v>5215922.71</v>
      </c>
      <c r="BM415">
        <v>1336544.3600000001</v>
      </c>
      <c r="BN415">
        <v>1018977.82</v>
      </c>
      <c r="BO415">
        <v>2255797.2999999998</v>
      </c>
      <c r="BP415">
        <v>513149.61</v>
      </c>
      <c r="BQ415">
        <v>2204865.7599999998</v>
      </c>
      <c r="BR415">
        <v>2601636.4900000002</v>
      </c>
      <c r="BS415">
        <v>419326.56</v>
      </c>
    </row>
    <row r="416" spans="1:71" ht="23.25">
      <c r="A416" s="214">
        <v>4</v>
      </c>
      <c r="B416" s="215" t="s">
        <v>913</v>
      </c>
      <c r="C416" s="215" t="s">
        <v>915</v>
      </c>
      <c r="D416" s="215" t="s">
        <v>2261</v>
      </c>
      <c r="E416" s="215" t="s">
        <v>2291</v>
      </c>
      <c r="F416" s="215" t="s">
        <v>2304</v>
      </c>
      <c r="G416" s="215"/>
      <c r="H416" s="215"/>
      <c r="I416" s="215" t="s">
        <v>2291</v>
      </c>
      <c r="J416" s="215" t="s">
        <v>952</v>
      </c>
      <c r="K416" s="215" t="s">
        <v>1473</v>
      </c>
      <c r="L416" s="215" t="s">
        <v>1474</v>
      </c>
      <c r="M416" s="223" t="s">
        <v>1489</v>
      </c>
      <c r="N416" s="223"/>
      <c r="O416" s="217">
        <v>4301020105.2290001</v>
      </c>
      <c r="P416" s="218" t="s">
        <v>2305</v>
      </c>
      <c r="Q416" s="108">
        <f t="shared" si="6"/>
        <v>-4499897.99</v>
      </c>
      <c r="S416">
        <v>0</v>
      </c>
      <c r="V416">
        <v>-17287422.449999999</v>
      </c>
      <c r="W416">
        <v>-10765804</v>
      </c>
      <c r="Y416">
        <v>-2759625.01</v>
      </c>
      <c r="AD416">
        <v>-4499897.99</v>
      </c>
      <c r="AL416">
        <v>-128840160.56</v>
      </c>
      <c r="AM416">
        <v>-676961.05</v>
      </c>
      <c r="AN416">
        <v>-10233056.470000001</v>
      </c>
      <c r="AQ416">
        <v>-600126.71</v>
      </c>
      <c r="AR416">
        <v>-91961.26</v>
      </c>
      <c r="AT416">
        <v>0</v>
      </c>
      <c r="AW416">
        <v>-75721</v>
      </c>
      <c r="AZ416">
        <v>-25248313.260000002</v>
      </c>
      <c r="BD416">
        <v>-551101.5</v>
      </c>
      <c r="BE416">
        <v>-3483882.97</v>
      </c>
      <c r="BI416">
        <v>-3997469.1</v>
      </c>
      <c r="BL416">
        <v>-6813222.6699999999</v>
      </c>
      <c r="BO416">
        <v>-5066721.54</v>
      </c>
    </row>
    <row r="417" spans="1:71" ht="23.25">
      <c r="A417" s="198">
        <v>4</v>
      </c>
      <c r="B417" s="199" t="s">
        <v>913</v>
      </c>
      <c r="C417" s="199" t="s">
        <v>915</v>
      </c>
      <c r="D417" s="199" t="s">
        <v>2261</v>
      </c>
      <c r="E417" s="199" t="s">
        <v>2291</v>
      </c>
      <c r="F417" s="199" t="s">
        <v>2294</v>
      </c>
      <c r="G417" s="199"/>
      <c r="H417" s="199" t="s">
        <v>2295</v>
      </c>
      <c r="I417" s="199" t="s">
        <v>2291</v>
      </c>
      <c r="J417" s="199" t="s">
        <v>952</v>
      </c>
      <c r="K417" s="199" t="s">
        <v>1503</v>
      </c>
      <c r="L417" s="199" t="s">
        <v>1474</v>
      </c>
      <c r="M417" s="221" t="s">
        <v>1489</v>
      </c>
      <c r="N417" s="221"/>
      <c r="O417" s="201">
        <v>4301020105.2309999</v>
      </c>
      <c r="P417" s="202" t="s">
        <v>2306</v>
      </c>
      <c r="Q417" s="108">
        <f t="shared" si="6"/>
        <v>-184875406.61000001</v>
      </c>
      <c r="R417">
        <v>-84116935.260000005</v>
      </c>
      <c r="S417">
        <v>-445250.49</v>
      </c>
      <c r="T417">
        <v>-2497354.17</v>
      </c>
      <c r="U417">
        <v>-3982786.86</v>
      </c>
      <c r="V417">
        <v>-7516561.3099999996</v>
      </c>
      <c r="W417">
        <v>-44927089.060000002</v>
      </c>
      <c r="X417">
        <v>-6582089.5</v>
      </c>
      <c r="Y417">
        <v>-502018.79</v>
      </c>
      <c r="Z417">
        <v>-1306340.3400000001</v>
      </c>
      <c r="AA417">
        <v>-1940493.73</v>
      </c>
      <c r="AB417">
        <v>-1868719.93</v>
      </c>
      <c r="AC417">
        <v>-506321.41</v>
      </c>
      <c r="AD417">
        <v>-184875406.61000001</v>
      </c>
      <c r="AF417">
        <v>-477904.42</v>
      </c>
      <c r="AG417">
        <v>0</v>
      </c>
      <c r="AH417">
        <v>-4724546.49</v>
      </c>
      <c r="AJ417">
        <v>-934122.01</v>
      </c>
      <c r="AL417">
        <v>-362529131.82999998</v>
      </c>
      <c r="AM417">
        <v>-1197090.6100000001</v>
      </c>
      <c r="AN417">
        <v>-5635318.1500000004</v>
      </c>
      <c r="AO417">
        <v>-4595681.8899999997</v>
      </c>
      <c r="AP417">
        <v>-242415.55</v>
      </c>
      <c r="AQ417">
        <v>-2827267.42</v>
      </c>
      <c r="AR417">
        <v>-19073617.27</v>
      </c>
      <c r="AS417">
        <v>-6241139.4699999997</v>
      </c>
      <c r="AT417">
        <v>-6020218.1699999999</v>
      </c>
      <c r="AV417">
        <v>-17277294.550000001</v>
      </c>
      <c r="AW417">
        <v>-813615.96</v>
      </c>
      <c r="AX417">
        <v>-2872487.88</v>
      </c>
      <c r="AZ417">
        <v>-31621561.690000001</v>
      </c>
      <c r="BA417">
        <v>-2702197.13</v>
      </c>
      <c r="BB417">
        <v>-1278545.6299999999</v>
      </c>
      <c r="BC417">
        <v>-21086094.100000001</v>
      </c>
      <c r="BD417">
        <v>-2222135.44</v>
      </c>
      <c r="BE417">
        <v>2036025.78</v>
      </c>
      <c r="BF417">
        <v>-199062.18</v>
      </c>
      <c r="BG417">
        <v>268632.88</v>
      </c>
      <c r="BL417">
        <v>-75361864.049999997</v>
      </c>
      <c r="BM417">
        <v>-3802632.5</v>
      </c>
      <c r="BN417">
        <v>-3008525.41</v>
      </c>
      <c r="BO417">
        <v>-1759317.56</v>
      </c>
      <c r="BP417">
        <v>-1688946.41</v>
      </c>
      <c r="BQ417">
        <v>-5821981.9199999999</v>
      </c>
      <c r="BR417">
        <v>-1048491.88</v>
      </c>
      <c r="BS417">
        <v>-2904033.12</v>
      </c>
    </row>
    <row r="418" spans="1:71" ht="23.25">
      <c r="A418" s="198">
        <v>4</v>
      </c>
      <c r="B418" s="199" t="s">
        <v>913</v>
      </c>
      <c r="C418" s="199" t="s">
        <v>915</v>
      </c>
      <c r="D418" s="199" t="s">
        <v>2261</v>
      </c>
      <c r="E418" s="199" t="s">
        <v>2291</v>
      </c>
      <c r="F418" s="199" t="s">
        <v>2294</v>
      </c>
      <c r="G418" s="199"/>
      <c r="H418" s="199" t="s">
        <v>2295</v>
      </c>
      <c r="I418" s="199" t="s">
        <v>2291</v>
      </c>
      <c r="J418" s="199" t="s">
        <v>1073</v>
      </c>
      <c r="K418" s="199" t="s">
        <v>1503</v>
      </c>
      <c r="L418" s="199" t="s">
        <v>1474</v>
      </c>
      <c r="M418" s="221" t="s">
        <v>1489</v>
      </c>
      <c r="N418" s="221"/>
      <c r="O418" s="201">
        <v>4301020105.2320004</v>
      </c>
      <c r="P418" s="202" t="s">
        <v>2307</v>
      </c>
      <c r="Q418" s="108">
        <f t="shared" si="6"/>
        <v>0</v>
      </c>
      <c r="S418">
        <v>1001581.88</v>
      </c>
      <c r="T418">
        <v>5560551.7699999996</v>
      </c>
      <c r="U418">
        <v>11784210.560000001</v>
      </c>
      <c r="V418">
        <v>814263.47</v>
      </c>
      <c r="W418">
        <v>3531912.71</v>
      </c>
      <c r="X418">
        <v>3656598.88</v>
      </c>
      <c r="Y418">
        <v>5272700.93</v>
      </c>
      <c r="Z418">
        <v>6991173.2199999997</v>
      </c>
      <c r="AA418">
        <v>3623850.18</v>
      </c>
      <c r="AB418">
        <v>5694567.4900000002</v>
      </c>
      <c r="AC418">
        <v>925912.84</v>
      </c>
      <c r="AE418">
        <v>3677976.26</v>
      </c>
      <c r="AF418">
        <v>1823889.99</v>
      </c>
      <c r="AG418">
        <v>1313488.45</v>
      </c>
      <c r="AI418">
        <v>768548.76</v>
      </c>
      <c r="AJ418">
        <v>1087600.8500000001</v>
      </c>
      <c r="AM418">
        <v>243011.12</v>
      </c>
      <c r="AN418">
        <v>11954862.869999999</v>
      </c>
      <c r="AO418">
        <v>985139.6</v>
      </c>
      <c r="AP418">
        <v>5781976.3300000001</v>
      </c>
      <c r="AQ418">
        <v>3599168.43</v>
      </c>
      <c r="AR418">
        <v>14405068.310000001</v>
      </c>
      <c r="AS418">
        <v>5536418.1600000001</v>
      </c>
      <c r="AT418">
        <v>5717599.8300000001</v>
      </c>
      <c r="AU418">
        <v>927667.23</v>
      </c>
      <c r="AV418">
        <v>9136030.0500000007</v>
      </c>
      <c r="AW418">
        <v>10985405.810000001</v>
      </c>
      <c r="AX418">
        <v>6278720.25</v>
      </c>
      <c r="AZ418">
        <v>8043207.7599999998</v>
      </c>
      <c r="BA418">
        <v>7858720.7300000004</v>
      </c>
      <c r="BB418">
        <v>11968829.24</v>
      </c>
      <c r="BC418">
        <v>14483176.25</v>
      </c>
      <c r="BD418">
        <v>5970189</v>
      </c>
      <c r="BE418">
        <v>5241972.57</v>
      </c>
      <c r="BF418">
        <v>248712.52</v>
      </c>
      <c r="BG418">
        <v>6287201.4000000004</v>
      </c>
      <c r="BH418">
        <v>3186944.26</v>
      </c>
      <c r="BL418">
        <v>26856777.969999999</v>
      </c>
      <c r="BM418">
        <v>8621502.5199999996</v>
      </c>
      <c r="BN418">
        <v>3634281.1</v>
      </c>
      <c r="BO418">
        <v>805883.36</v>
      </c>
      <c r="BP418">
        <v>4816373.3499999996</v>
      </c>
      <c r="BQ418">
        <v>2757429.04</v>
      </c>
      <c r="BR418">
        <v>88835.88</v>
      </c>
      <c r="BS418">
        <v>3008948.57</v>
      </c>
    </row>
    <row r="419" spans="1:71" ht="23.25">
      <c r="A419" s="198">
        <v>4</v>
      </c>
      <c r="B419" s="199" t="s">
        <v>913</v>
      </c>
      <c r="C419" s="199" t="s">
        <v>915</v>
      </c>
      <c r="D419" s="199" t="s">
        <v>2261</v>
      </c>
      <c r="E419" s="199" t="s">
        <v>2291</v>
      </c>
      <c r="F419" s="199" t="s">
        <v>2292</v>
      </c>
      <c r="G419" s="199"/>
      <c r="H419" s="199" t="s">
        <v>2296</v>
      </c>
      <c r="I419" s="199" t="s">
        <v>2291</v>
      </c>
      <c r="J419" s="199" t="s">
        <v>952</v>
      </c>
      <c r="K419" s="199" t="s">
        <v>1473</v>
      </c>
      <c r="L419" s="199" t="s">
        <v>1474</v>
      </c>
      <c r="M419" s="221" t="s">
        <v>1489</v>
      </c>
      <c r="N419" s="221"/>
      <c r="O419" s="201">
        <v>4301020105.2390003</v>
      </c>
      <c r="P419" s="202" t="s">
        <v>2308</v>
      </c>
      <c r="Q419" s="108">
        <f t="shared" si="6"/>
        <v>0</v>
      </c>
      <c r="R419">
        <v>-36552321.380000003</v>
      </c>
      <c r="S419">
        <v>-47764</v>
      </c>
      <c r="T419">
        <v>-44130</v>
      </c>
      <c r="U419">
        <v>-132142</v>
      </c>
      <c r="V419">
        <v>-426333</v>
      </c>
      <c r="W419">
        <v>-98996</v>
      </c>
      <c r="X419">
        <v>-30316</v>
      </c>
      <c r="Z419">
        <v>-142091.47</v>
      </c>
      <c r="AA419">
        <v>-98222</v>
      </c>
      <c r="AB419">
        <v>-41945</v>
      </c>
      <c r="AC419">
        <v>-13502</v>
      </c>
      <c r="AE419">
        <v>-21694</v>
      </c>
      <c r="AF419">
        <v>-179197.25</v>
      </c>
      <c r="AH419">
        <v>-30446</v>
      </c>
      <c r="AI419">
        <v>-10368</v>
      </c>
      <c r="AJ419">
        <v>-4925.5</v>
      </c>
      <c r="AL419">
        <v>-97896182.599999994</v>
      </c>
      <c r="AM419">
        <v>-1210755.2</v>
      </c>
      <c r="AN419">
        <v>-1108823</v>
      </c>
      <c r="AO419">
        <v>-1618521.38</v>
      </c>
      <c r="AP419">
        <v>-622380.75</v>
      </c>
      <c r="AQ419">
        <v>-1107943</v>
      </c>
      <c r="AR419">
        <v>-1281509.5</v>
      </c>
      <c r="AS419">
        <v>-1231366</v>
      </c>
      <c r="AT419">
        <v>-203318.3</v>
      </c>
      <c r="AU419">
        <v>-1260783.3400000001</v>
      </c>
      <c r="AV419">
        <v>-4333399.5599999996</v>
      </c>
      <c r="AW419">
        <v>-1085406</v>
      </c>
      <c r="AX419">
        <v>-1626812.04</v>
      </c>
      <c r="AY419">
        <v>-2060138.7</v>
      </c>
      <c r="AZ419">
        <v>-29434604.710000001</v>
      </c>
      <c r="BA419">
        <v>-95487.53</v>
      </c>
      <c r="BB419">
        <v>-13276.5</v>
      </c>
      <c r="BC419">
        <v>-740596.25</v>
      </c>
      <c r="BD419">
        <v>-1411</v>
      </c>
      <c r="BE419">
        <v>-6274.09</v>
      </c>
      <c r="BF419">
        <v>-173</v>
      </c>
      <c r="BG419">
        <v>-428646</v>
      </c>
      <c r="BH419">
        <v>-2951</v>
      </c>
      <c r="BI419">
        <v>-26755</v>
      </c>
      <c r="BJ419">
        <v>-8283</v>
      </c>
      <c r="BK419">
        <v>-80231</v>
      </c>
      <c r="BL419">
        <v>-12382897.5</v>
      </c>
      <c r="BM419">
        <v>-66309</v>
      </c>
      <c r="BN419">
        <v>-25871</v>
      </c>
      <c r="BP419">
        <v>-86.75</v>
      </c>
      <c r="BR419">
        <v>-95113.67</v>
      </c>
      <c r="BS419">
        <v>-21075.4</v>
      </c>
    </row>
    <row r="420" spans="1:71" ht="23.25">
      <c r="A420" s="198">
        <v>4</v>
      </c>
      <c r="B420" s="199" t="s">
        <v>913</v>
      </c>
      <c r="C420" s="199" t="s">
        <v>915</v>
      </c>
      <c r="D420" s="199" t="s">
        <v>2261</v>
      </c>
      <c r="E420" s="199" t="s">
        <v>2291</v>
      </c>
      <c r="F420" s="199" t="s">
        <v>2292</v>
      </c>
      <c r="G420" s="199"/>
      <c r="H420" s="199" t="s">
        <v>2296</v>
      </c>
      <c r="I420" s="199" t="s">
        <v>2291</v>
      </c>
      <c r="J420" s="199" t="s">
        <v>1073</v>
      </c>
      <c r="K420" s="199" t="s">
        <v>1473</v>
      </c>
      <c r="L420" s="199" t="s">
        <v>1474</v>
      </c>
      <c r="M420" s="221" t="s">
        <v>1489</v>
      </c>
      <c r="N420" s="221"/>
      <c r="O420" s="201">
        <v>4301020105.2399998</v>
      </c>
      <c r="P420" s="202" t="s">
        <v>2309</v>
      </c>
      <c r="Q420" s="108">
        <f t="shared" si="6"/>
        <v>114502.25</v>
      </c>
      <c r="S420">
        <v>1657937</v>
      </c>
      <c r="T420">
        <v>5617245</v>
      </c>
      <c r="U420">
        <v>5408755</v>
      </c>
      <c r="V420">
        <v>6278877</v>
      </c>
      <c r="W420">
        <v>3959757</v>
      </c>
      <c r="X420">
        <v>481733.42</v>
      </c>
      <c r="Y420">
        <v>2795965</v>
      </c>
      <c r="Z420">
        <v>1738116.52</v>
      </c>
      <c r="AA420">
        <v>2299406</v>
      </c>
      <c r="AB420">
        <v>2195392</v>
      </c>
      <c r="AC420">
        <v>3499533.38</v>
      </c>
      <c r="AD420">
        <v>114502.25</v>
      </c>
      <c r="AF420">
        <v>12440</v>
      </c>
      <c r="AH420">
        <v>119279.95</v>
      </c>
      <c r="AI420">
        <v>58455.75</v>
      </c>
      <c r="AJ420">
        <v>20053.25</v>
      </c>
      <c r="AL420">
        <v>3145510.64</v>
      </c>
      <c r="AM420">
        <v>5276884.33</v>
      </c>
      <c r="AN420">
        <v>8430313.4800000004</v>
      </c>
      <c r="AO420">
        <v>5069068.9400000004</v>
      </c>
      <c r="AP420">
        <v>11241146.449999999</v>
      </c>
      <c r="AQ420">
        <v>5788532.8700000001</v>
      </c>
      <c r="AR420">
        <v>1459875.04</v>
      </c>
      <c r="AS420">
        <v>12299587.42</v>
      </c>
      <c r="AT420">
        <v>11448927.4</v>
      </c>
      <c r="AU420">
        <v>6529933.9900000002</v>
      </c>
      <c r="AV420">
        <v>6333882.5899999999</v>
      </c>
      <c r="AW420">
        <v>1322671.3500000001</v>
      </c>
      <c r="AX420">
        <v>5964085.21</v>
      </c>
      <c r="AY420">
        <v>6171413.5199999996</v>
      </c>
      <c r="AZ420">
        <v>300</v>
      </c>
      <c r="BA420">
        <v>898037.59</v>
      </c>
      <c r="BB420">
        <v>1886750</v>
      </c>
      <c r="BC420">
        <v>2178830</v>
      </c>
      <c r="BE420">
        <v>337522.85</v>
      </c>
      <c r="BG420">
        <v>2472326.75</v>
      </c>
      <c r="BH420">
        <v>1767682.05</v>
      </c>
      <c r="BI420">
        <v>1600786.25</v>
      </c>
      <c r="BK420">
        <v>729538.5</v>
      </c>
      <c r="BM420">
        <v>970198.42</v>
      </c>
      <c r="BN420">
        <v>738707.68</v>
      </c>
      <c r="BO420">
        <v>2372739.44</v>
      </c>
      <c r="BP420">
        <v>1054582.05</v>
      </c>
      <c r="BQ420">
        <v>792853.5</v>
      </c>
      <c r="BR420">
        <v>1446244.25</v>
      </c>
      <c r="BS420">
        <v>591678.59</v>
      </c>
    </row>
    <row r="421" spans="1:71" ht="23.25">
      <c r="A421" s="214">
        <v>4</v>
      </c>
      <c r="B421" s="215" t="s">
        <v>913</v>
      </c>
      <c r="C421" s="215" t="s">
        <v>915</v>
      </c>
      <c r="D421" s="215" t="s">
        <v>2261</v>
      </c>
      <c r="E421" s="215" t="s">
        <v>2291</v>
      </c>
      <c r="F421" s="215" t="s">
        <v>2292</v>
      </c>
      <c r="G421" s="215"/>
      <c r="H421" s="215"/>
      <c r="I421" s="215" t="s">
        <v>2291</v>
      </c>
      <c r="J421" s="215" t="s">
        <v>1073</v>
      </c>
      <c r="K421" s="215" t="s">
        <v>1495</v>
      </c>
      <c r="L421" s="215" t="s">
        <v>1474</v>
      </c>
      <c r="M421" s="223" t="s">
        <v>1476</v>
      </c>
      <c r="N421" s="223"/>
      <c r="O421" s="217">
        <v>4301020105.2410002</v>
      </c>
      <c r="P421" s="218" t="s">
        <v>517</v>
      </c>
      <c r="Q421" s="108">
        <f t="shared" si="6"/>
        <v>0</v>
      </c>
      <c r="R421">
        <v>5319043.75</v>
      </c>
      <c r="S421">
        <v>842854</v>
      </c>
      <c r="T421">
        <v>2165341.59</v>
      </c>
      <c r="U421">
        <v>3406375</v>
      </c>
      <c r="V421">
        <v>4937357</v>
      </c>
      <c r="W421">
        <v>12348090.01</v>
      </c>
      <c r="X421">
        <v>3663002.5</v>
      </c>
      <c r="Y421">
        <v>591643</v>
      </c>
      <c r="Z421">
        <v>1249707</v>
      </c>
      <c r="AA421">
        <v>1588733</v>
      </c>
      <c r="AB421">
        <v>1527167.61</v>
      </c>
      <c r="AC421">
        <v>2734847.69</v>
      </c>
      <c r="AE421">
        <v>54862</v>
      </c>
      <c r="AF421">
        <v>1165190.75</v>
      </c>
      <c r="AG421">
        <v>705885.5</v>
      </c>
      <c r="AH421">
        <v>4634159</v>
      </c>
      <c r="AI421">
        <v>363177</v>
      </c>
      <c r="AJ421">
        <v>599537</v>
      </c>
      <c r="AL421">
        <v>1110000</v>
      </c>
      <c r="AP421">
        <v>575000</v>
      </c>
      <c r="AR421">
        <v>2403703.5</v>
      </c>
      <c r="AT421">
        <v>1355</v>
      </c>
      <c r="AU421">
        <v>89177</v>
      </c>
      <c r="AW421">
        <v>592222</v>
      </c>
      <c r="AX421">
        <v>9760454.1799999997</v>
      </c>
      <c r="AZ421">
        <v>7572090</v>
      </c>
      <c r="BA421">
        <v>1376223.85</v>
      </c>
      <c r="BB421">
        <v>2974064</v>
      </c>
      <c r="BC421">
        <v>1311648.75</v>
      </c>
      <c r="BD421">
        <v>1978650</v>
      </c>
      <c r="BE421">
        <v>1455983</v>
      </c>
      <c r="BF421">
        <v>703984</v>
      </c>
      <c r="BG421">
        <v>90310</v>
      </c>
      <c r="BH421">
        <v>2545116.56</v>
      </c>
      <c r="BI421">
        <v>1016777</v>
      </c>
      <c r="BJ421">
        <v>500108</v>
      </c>
      <c r="BK421">
        <v>412846</v>
      </c>
      <c r="BL421">
        <v>1619648</v>
      </c>
      <c r="BM421">
        <v>2869699</v>
      </c>
      <c r="BN421">
        <v>252451</v>
      </c>
      <c r="BO421">
        <v>1199410.8500000001</v>
      </c>
      <c r="BP421">
        <v>64391</v>
      </c>
      <c r="BQ421">
        <v>409268</v>
      </c>
      <c r="BR421">
        <v>713816</v>
      </c>
    </row>
    <row r="422" spans="1:71" ht="23.25">
      <c r="A422" s="198">
        <v>4</v>
      </c>
      <c r="B422" s="199" t="s">
        <v>913</v>
      </c>
      <c r="C422" s="199" t="s">
        <v>915</v>
      </c>
      <c r="D422" s="199" t="s">
        <v>2261</v>
      </c>
      <c r="E422" s="199" t="s">
        <v>2291</v>
      </c>
      <c r="F422" s="199" t="s">
        <v>2304</v>
      </c>
      <c r="G422" s="199"/>
      <c r="H422" s="199" t="s">
        <v>2310</v>
      </c>
      <c r="I422" s="199" t="s">
        <v>2291</v>
      </c>
      <c r="J422" s="199" t="s">
        <v>1073</v>
      </c>
      <c r="K422" s="199" t="s">
        <v>1427</v>
      </c>
      <c r="L422" s="199" t="s">
        <v>1474</v>
      </c>
      <c r="M422" s="221" t="s">
        <v>1493</v>
      </c>
      <c r="N422" s="221"/>
      <c r="O422" s="201">
        <v>4301020105.2419996</v>
      </c>
      <c r="P422" s="202" t="s">
        <v>518</v>
      </c>
      <c r="Q422" s="108">
        <f t="shared" si="6"/>
        <v>0</v>
      </c>
      <c r="AA422">
        <v>4264398.97</v>
      </c>
      <c r="AX422">
        <v>2392298.13</v>
      </c>
      <c r="AY422">
        <v>3964099.38</v>
      </c>
    </row>
    <row r="423" spans="1:71" ht="23.25">
      <c r="A423" s="214">
        <v>4</v>
      </c>
      <c r="B423" s="215" t="s">
        <v>913</v>
      </c>
      <c r="C423" s="215" t="s">
        <v>915</v>
      </c>
      <c r="D423" s="215" t="s">
        <v>2261</v>
      </c>
      <c r="E423" s="215" t="s">
        <v>2291</v>
      </c>
      <c r="F423" s="215" t="s">
        <v>2304</v>
      </c>
      <c r="G423" s="215"/>
      <c r="H423" s="215" t="s">
        <v>2311</v>
      </c>
      <c r="I423" s="215" t="s">
        <v>2291</v>
      </c>
      <c r="J423" s="215" t="s">
        <v>1073</v>
      </c>
      <c r="K423" s="215" t="s">
        <v>1427</v>
      </c>
      <c r="L423" s="215" t="s">
        <v>1474</v>
      </c>
      <c r="M423" s="223" t="s">
        <v>1493</v>
      </c>
      <c r="N423" s="223"/>
      <c r="O423" s="217">
        <v>4301020105.243</v>
      </c>
      <c r="P423" s="218" t="s">
        <v>519</v>
      </c>
      <c r="Q423" s="108">
        <f t="shared" si="6"/>
        <v>1130408.3600000001</v>
      </c>
      <c r="R423">
        <v>2471072.12</v>
      </c>
      <c r="S423">
        <v>49384.9</v>
      </c>
      <c r="T423">
        <v>197514.35</v>
      </c>
      <c r="U423">
        <v>2766311</v>
      </c>
      <c r="V423">
        <v>5885775.0899999999</v>
      </c>
      <c r="W423">
        <v>2716310</v>
      </c>
      <c r="X423">
        <v>7094252.25</v>
      </c>
      <c r="Z423">
        <v>210675.76</v>
      </c>
      <c r="AA423">
        <v>22707.4</v>
      </c>
      <c r="AB423">
        <v>155910.73000000001</v>
      </c>
      <c r="AC423">
        <v>1957746.13</v>
      </c>
      <c r="AD423">
        <v>1130408.3600000001</v>
      </c>
      <c r="AE423">
        <v>4031735.92</v>
      </c>
      <c r="AF423">
        <v>1117548.5</v>
      </c>
      <c r="AG423">
        <v>4872688.1900000004</v>
      </c>
      <c r="AH423">
        <v>17129257.550000001</v>
      </c>
      <c r="AI423">
        <v>10815486.35</v>
      </c>
      <c r="AJ423">
        <v>2041614.69</v>
      </c>
      <c r="AK423">
        <v>500000</v>
      </c>
      <c r="AL423">
        <v>12780791</v>
      </c>
      <c r="AM423">
        <v>4794368.32</v>
      </c>
      <c r="AN423">
        <v>2608841.73</v>
      </c>
      <c r="AO423">
        <v>7760688.8799999999</v>
      </c>
      <c r="AP423">
        <v>11734096.1</v>
      </c>
      <c r="AQ423">
        <v>163995.47</v>
      </c>
      <c r="AR423">
        <v>12700461.470000001</v>
      </c>
      <c r="AS423">
        <v>7765198.9699999997</v>
      </c>
      <c r="AT423">
        <v>7256243.25</v>
      </c>
      <c r="AU423">
        <v>3607691.9</v>
      </c>
      <c r="AV423">
        <v>7319501.6200000001</v>
      </c>
      <c r="AX423">
        <v>205503.1</v>
      </c>
      <c r="AZ423">
        <v>6937133.2400000002</v>
      </c>
      <c r="BA423">
        <v>1911793.91</v>
      </c>
      <c r="BB423">
        <v>1467162.67</v>
      </c>
      <c r="BC423">
        <v>630295.64</v>
      </c>
      <c r="BD423">
        <v>3367921.87</v>
      </c>
      <c r="BF423">
        <v>3493227.38</v>
      </c>
      <c r="BG423">
        <v>1376818.87</v>
      </c>
      <c r="BH423">
        <v>2683433.15</v>
      </c>
      <c r="BI423">
        <v>897518.6</v>
      </c>
      <c r="BJ423">
        <v>1971264.37</v>
      </c>
      <c r="BK423">
        <v>2000000</v>
      </c>
      <c r="BL423">
        <v>4510368.01</v>
      </c>
      <c r="BM423">
        <v>482933.84</v>
      </c>
      <c r="BN423">
        <v>971264.37</v>
      </c>
      <c r="BO423">
        <v>9809151.0999999996</v>
      </c>
      <c r="BP423">
        <v>536055.66</v>
      </c>
      <c r="BQ423">
        <v>2917633</v>
      </c>
      <c r="BR423">
        <v>2839532.1</v>
      </c>
      <c r="BS423">
        <v>971264.37</v>
      </c>
    </row>
    <row r="424" spans="1:71" ht="23.25">
      <c r="A424" s="198">
        <v>4</v>
      </c>
      <c r="B424" s="199" t="s">
        <v>913</v>
      </c>
      <c r="C424" s="199" t="s">
        <v>915</v>
      </c>
      <c r="D424" s="199" t="s">
        <v>2261</v>
      </c>
      <c r="E424" s="199" t="s">
        <v>2291</v>
      </c>
      <c r="F424" s="199" t="s">
        <v>2294</v>
      </c>
      <c r="G424" s="199"/>
      <c r="H424" s="199" t="s">
        <v>2312</v>
      </c>
      <c r="I424" s="199" t="s">
        <v>2291</v>
      </c>
      <c r="J424" s="199" t="s">
        <v>1073</v>
      </c>
      <c r="K424" s="199" t="s">
        <v>1512</v>
      </c>
      <c r="L424" s="199" t="s">
        <v>1474</v>
      </c>
      <c r="M424" s="221" t="s">
        <v>1476</v>
      </c>
      <c r="N424" s="221"/>
      <c r="O424" s="201">
        <v>4301020105.2440004</v>
      </c>
      <c r="P424" s="202" t="s">
        <v>2313</v>
      </c>
      <c r="Q424" s="108">
        <f t="shared" si="6"/>
        <v>10064243.02</v>
      </c>
      <c r="R424">
        <v>3887721</v>
      </c>
      <c r="S424">
        <v>439342.34</v>
      </c>
      <c r="T424">
        <v>830498</v>
      </c>
      <c r="U424">
        <v>450647.97</v>
      </c>
      <c r="V424">
        <v>2278379.7999999998</v>
      </c>
      <c r="W424">
        <v>1404260</v>
      </c>
      <c r="X424">
        <v>1266199.8899999999</v>
      </c>
      <c r="Y424">
        <v>1187762.8600000001</v>
      </c>
      <c r="Z424">
        <v>517703</v>
      </c>
      <c r="AA424">
        <v>768872.37</v>
      </c>
      <c r="AB424">
        <v>871855.92</v>
      </c>
      <c r="AC424">
        <v>897515.75</v>
      </c>
      <c r="AD424">
        <v>10064243.02</v>
      </c>
      <c r="AE424">
        <v>1016100.64</v>
      </c>
      <c r="AF424">
        <v>1870468.18</v>
      </c>
      <c r="AG424">
        <v>1113341.6000000001</v>
      </c>
      <c r="AH424">
        <v>1855283.95</v>
      </c>
      <c r="AI424">
        <v>1542097</v>
      </c>
      <c r="AJ424">
        <v>791162.33</v>
      </c>
      <c r="AK424">
        <v>385821</v>
      </c>
      <c r="AL424">
        <v>51700786.549999997</v>
      </c>
      <c r="AM424">
        <v>341756.36</v>
      </c>
      <c r="AN424">
        <v>801173.16</v>
      </c>
      <c r="AO424">
        <v>1291908</v>
      </c>
      <c r="AP424">
        <v>1047970.31</v>
      </c>
      <c r="AQ424">
        <v>1435354.02</v>
      </c>
      <c r="AR424">
        <v>2199407.46</v>
      </c>
      <c r="AS424">
        <v>1103433.02</v>
      </c>
      <c r="AT424">
        <v>2472353.69</v>
      </c>
      <c r="AU424">
        <v>860318.21</v>
      </c>
      <c r="AV424">
        <v>2166084.8199999998</v>
      </c>
      <c r="AW424">
        <v>1714965.45</v>
      </c>
      <c r="AX424">
        <v>691197.01</v>
      </c>
      <c r="AY424">
        <v>1310059.3999999999</v>
      </c>
      <c r="AZ424">
        <v>13035366.300000001</v>
      </c>
      <c r="BA424">
        <v>541858.23</v>
      </c>
      <c r="BB424">
        <v>591104.75</v>
      </c>
      <c r="BC424">
        <v>9789409</v>
      </c>
      <c r="BD424">
        <v>1312014.2</v>
      </c>
      <c r="BE424">
        <v>903258.78</v>
      </c>
      <c r="BF424">
        <v>1097016</v>
      </c>
      <c r="BG424">
        <v>2147202.6</v>
      </c>
      <c r="BH424">
        <v>738595.95</v>
      </c>
      <c r="BI424">
        <v>574572.63</v>
      </c>
      <c r="BJ424">
        <v>397611</v>
      </c>
      <c r="BK424">
        <v>508602.77</v>
      </c>
      <c r="BL424">
        <v>8731383.2699999996</v>
      </c>
      <c r="BM424">
        <v>335927</v>
      </c>
      <c r="BN424">
        <v>921356.93</v>
      </c>
      <c r="BO424">
        <v>1244577.3</v>
      </c>
      <c r="BP424">
        <v>159869</v>
      </c>
      <c r="BQ424">
        <v>1323792.5</v>
      </c>
      <c r="BR424">
        <v>1159024.33</v>
      </c>
      <c r="BS424">
        <v>379304.17</v>
      </c>
    </row>
    <row r="425" spans="1:71" ht="23.25">
      <c r="A425" s="198">
        <v>4</v>
      </c>
      <c r="B425" s="199" t="s">
        <v>913</v>
      </c>
      <c r="C425" s="199" t="s">
        <v>915</v>
      </c>
      <c r="D425" s="199" t="s">
        <v>2261</v>
      </c>
      <c r="E425" s="199" t="s">
        <v>2291</v>
      </c>
      <c r="F425" s="199" t="s">
        <v>2294</v>
      </c>
      <c r="G425" s="199"/>
      <c r="H425" s="199" t="s">
        <v>2312</v>
      </c>
      <c r="I425" s="199" t="s">
        <v>2291</v>
      </c>
      <c r="J425" s="199" t="s">
        <v>1073</v>
      </c>
      <c r="K425" s="199" t="s">
        <v>1512</v>
      </c>
      <c r="L425" s="199" t="s">
        <v>1474</v>
      </c>
      <c r="M425" s="221" t="s">
        <v>1479</v>
      </c>
      <c r="N425" s="221"/>
      <c r="O425" s="201">
        <v>4301020105.2449999</v>
      </c>
      <c r="P425" s="202" t="s">
        <v>2314</v>
      </c>
      <c r="Q425" s="108">
        <f t="shared" si="6"/>
        <v>60471864.280000001</v>
      </c>
      <c r="R425">
        <v>55249354.5</v>
      </c>
      <c r="S425">
        <v>26269</v>
      </c>
      <c r="T425">
        <v>241393</v>
      </c>
      <c r="U425">
        <v>846421.25</v>
      </c>
      <c r="V425">
        <v>5736252</v>
      </c>
      <c r="W425">
        <v>1204021.6000000001</v>
      </c>
      <c r="X425">
        <v>124388.51</v>
      </c>
      <c r="Y425">
        <v>159346.6</v>
      </c>
      <c r="Z425">
        <v>284760.59999999998</v>
      </c>
      <c r="AA425">
        <v>221015</v>
      </c>
      <c r="AB425">
        <v>117381</v>
      </c>
      <c r="AC425">
        <v>12210.5</v>
      </c>
      <c r="AD425">
        <v>60471864.280000001</v>
      </c>
      <c r="AE425">
        <v>89582.5</v>
      </c>
      <c r="AF425">
        <v>226051.75</v>
      </c>
      <c r="AG425">
        <v>421105.75</v>
      </c>
      <c r="AH425">
        <v>319500</v>
      </c>
      <c r="AI425">
        <v>439444</v>
      </c>
      <c r="AJ425">
        <v>385464.3</v>
      </c>
      <c r="AL425">
        <v>136088258.03999999</v>
      </c>
      <c r="AM425">
        <v>40825</v>
      </c>
      <c r="AN425">
        <v>7512798.1200000001</v>
      </c>
      <c r="AO425">
        <v>420646.1</v>
      </c>
      <c r="AP425">
        <v>320308</v>
      </c>
      <c r="AQ425">
        <v>505279</v>
      </c>
      <c r="AT425">
        <v>42055.5</v>
      </c>
      <c r="AV425">
        <v>63550.6</v>
      </c>
      <c r="AW425">
        <v>35966</v>
      </c>
      <c r="AX425">
        <v>305120</v>
      </c>
      <c r="AZ425">
        <v>60080142.200000003</v>
      </c>
      <c r="BA425">
        <v>307585</v>
      </c>
      <c r="BB425">
        <v>248510.5</v>
      </c>
      <c r="BC425">
        <v>10935114.5</v>
      </c>
      <c r="BD425">
        <v>367653</v>
      </c>
      <c r="BE425">
        <v>118033.1</v>
      </c>
      <c r="BF425">
        <v>750799</v>
      </c>
      <c r="BG425">
        <v>773636.41</v>
      </c>
      <c r="BH425">
        <v>653230.25</v>
      </c>
      <c r="BL425">
        <v>32389773.41</v>
      </c>
      <c r="BM425">
        <v>427073</v>
      </c>
      <c r="BN425">
        <v>724801</v>
      </c>
      <c r="BO425">
        <v>676795.95</v>
      </c>
      <c r="BP425">
        <v>15875.5</v>
      </c>
      <c r="BQ425">
        <v>1767958.28</v>
      </c>
      <c r="BR425">
        <v>373608.8</v>
      </c>
      <c r="BS425">
        <v>830135.87</v>
      </c>
    </row>
    <row r="426" spans="1:71" ht="23.25">
      <c r="A426" s="198">
        <v>4</v>
      </c>
      <c r="B426" s="199" t="s">
        <v>913</v>
      </c>
      <c r="C426" s="199" t="s">
        <v>915</v>
      </c>
      <c r="D426" s="199" t="s">
        <v>2261</v>
      </c>
      <c r="E426" s="199" t="s">
        <v>2291</v>
      </c>
      <c r="F426" s="199" t="s">
        <v>2294</v>
      </c>
      <c r="G426" s="199"/>
      <c r="H426" s="199" t="s">
        <v>2312</v>
      </c>
      <c r="I426" s="199" t="s">
        <v>2291</v>
      </c>
      <c r="J426" s="199" t="s">
        <v>952</v>
      </c>
      <c r="K426" s="199" t="s">
        <v>1512</v>
      </c>
      <c r="L426" s="199" t="s">
        <v>1474</v>
      </c>
      <c r="M426" s="221" t="s">
        <v>1489</v>
      </c>
      <c r="N426" s="221"/>
      <c r="O426" s="206">
        <v>4301020105.2510004</v>
      </c>
      <c r="P426" s="207" t="s">
        <v>2315</v>
      </c>
      <c r="Q426" s="108">
        <f t="shared" si="6"/>
        <v>-29729964.609999999</v>
      </c>
      <c r="S426">
        <v>-2776.72</v>
      </c>
      <c r="T426">
        <v>-62738.58</v>
      </c>
      <c r="U426">
        <v>-76981.02</v>
      </c>
      <c r="V426">
        <v>-3952449.16</v>
      </c>
      <c r="W426">
        <v>-342202.52</v>
      </c>
      <c r="X426">
        <v>-6875</v>
      </c>
      <c r="Z426">
        <v>-326</v>
      </c>
      <c r="AA426">
        <v>-268</v>
      </c>
      <c r="AB426">
        <v>-177020.28</v>
      </c>
      <c r="AC426">
        <v>-34852.9</v>
      </c>
      <c r="AD426">
        <v>-29729964.609999999</v>
      </c>
      <c r="AE426">
        <v>-127381</v>
      </c>
      <c r="AF426">
        <v>-3127.7</v>
      </c>
      <c r="AG426">
        <v>-714440.85</v>
      </c>
      <c r="AH426">
        <v>-16644.12</v>
      </c>
      <c r="AI426">
        <v>-145440.59</v>
      </c>
      <c r="AL426">
        <v>-1530408</v>
      </c>
      <c r="AN426">
        <v>-1758904.11</v>
      </c>
      <c r="AO426">
        <v>-1522881.81</v>
      </c>
      <c r="AQ426">
        <v>-158609.69</v>
      </c>
      <c r="AR426">
        <v>-165311.85</v>
      </c>
      <c r="AS426">
        <v>-43932.91</v>
      </c>
      <c r="AT426">
        <v>-64643.07</v>
      </c>
      <c r="AV426">
        <v>-27361.33</v>
      </c>
      <c r="AX426">
        <v>-1265</v>
      </c>
      <c r="AZ426">
        <v>-17256094.5</v>
      </c>
      <c r="BA426">
        <v>-5734.74</v>
      </c>
      <c r="BB426">
        <v>-55926.6</v>
      </c>
      <c r="BC426">
        <v>-660751.79</v>
      </c>
      <c r="BD426">
        <v>-35346.959999999999</v>
      </c>
      <c r="BE426">
        <v>-224.5</v>
      </c>
      <c r="BF426">
        <v>-465722.63</v>
      </c>
      <c r="BH426">
        <v>-2871</v>
      </c>
      <c r="BL426">
        <v>-2429544.0099999998</v>
      </c>
      <c r="BM426">
        <v>-143603.78</v>
      </c>
      <c r="BN426">
        <v>-261376.93</v>
      </c>
      <c r="BP426">
        <v>-10972.99</v>
      </c>
      <c r="BQ426">
        <v>-137049.20000000001</v>
      </c>
    </row>
    <row r="427" spans="1:71" ht="23.25">
      <c r="A427" s="198">
        <v>4</v>
      </c>
      <c r="B427" s="199" t="s">
        <v>913</v>
      </c>
      <c r="C427" s="199" t="s">
        <v>915</v>
      </c>
      <c r="D427" s="199" t="s">
        <v>2261</v>
      </c>
      <c r="E427" s="199" t="s">
        <v>2291</v>
      </c>
      <c r="F427" s="199" t="s">
        <v>2294</v>
      </c>
      <c r="G427" s="199"/>
      <c r="H427" s="199" t="s">
        <v>2312</v>
      </c>
      <c r="I427" s="199" t="s">
        <v>2291</v>
      </c>
      <c r="J427" s="199" t="s">
        <v>1073</v>
      </c>
      <c r="K427" s="199" t="s">
        <v>1512</v>
      </c>
      <c r="L427" s="199" t="s">
        <v>1474</v>
      </c>
      <c r="M427" s="221" t="s">
        <v>1489</v>
      </c>
      <c r="N427" s="221"/>
      <c r="O427" s="206">
        <v>4301020105.2519999</v>
      </c>
      <c r="P427" s="207" t="s">
        <v>2316</v>
      </c>
      <c r="Q427" s="108">
        <f t="shared" si="6"/>
        <v>0</v>
      </c>
      <c r="T427">
        <v>504.4</v>
      </c>
      <c r="U427">
        <v>80064.06</v>
      </c>
      <c r="W427">
        <v>368613.47</v>
      </c>
      <c r="Z427">
        <v>1667.1</v>
      </c>
      <c r="AA427">
        <v>2588.4</v>
      </c>
      <c r="AB427">
        <v>274295.48</v>
      </c>
      <c r="AC427">
        <v>26355.15</v>
      </c>
      <c r="AF427">
        <v>239814.24</v>
      </c>
      <c r="AH427">
        <v>1750</v>
      </c>
      <c r="AJ427">
        <v>2152.4699999999998</v>
      </c>
      <c r="AN427">
        <v>6136</v>
      </c>
      <c r="AO427">
        <v>305065.28999999998</v>
      </c>
      <c r="AQ427">
        <v>139150.85</v>
      </c>
      <c r="AR427">
        <v>745701.9</v>
      </c>
      <c r="AS427">
        <v>25755.54</v>
      </c>
      <c r="AT427">
        <v>19242.64</v>
      </c>
      <c r="AU427">
        <v>74749.59</v>
      </c>
      <c r="AV427">
        <v>1519702.79</v>
      </c>
      <c r="BA427">
        <v>17893.25</v>
      </c>
      <c r="BB427">
        <v>144911.51</v>
      </c>
      <c r="BC427">
        <v>633541.05000000005</v>
      </c>
      <c r="BD427">
        <v>121664.54</v>
      </c>
      <c r="BL427">
        <v>1052787.83</v>
      </c>
      <c r="BM427">
        <v>34493.06</v>
      </c>
      <c r="BN427">
        <v>74942.09</v>
      </c>
      <c r="BP427">
        <v>7920.98</v>
      </c>
    </row>
    <row r="428" spans="1:71" ht="23.25">
      <c r="A428" s="198">
        <v>4</v>
      </c>
      <c r="B428" s="199" t="s">
        <v>913</v>
      </c>
      <c r="C428" s="199" t="s">
        <v>915</v>
      </c>
      <c r="D428" s="199" t="s">
        <v>2261</v>
      </c>
      <c r="E428" s="199" t="s">
        <v>2291</v>
      </c>
      <c r="F428" s="199" t="s">
        <v>2304</v>
      </c>
      <c r="G428" s="199"/>
      <c r="H428" s="199"/>
      <c r="I428" s="199" t="s">
        <v>2291</v>
      </c>
      <c r="J428" s="199" t="s">
        <v>1073</v>
      </c>
      <c r="K428" s="199" t="s">
        <v>1491</v>
      </c>
      <c r="L428" s="199" t="s">
        <v>1474</v>
      </c>
      <c r="M428" s="221" t="s">
        <v>1493</v>
      </c>
      <c r="N428" s="221"/>
      <c r="O428" s="201">
        <v>4301020105.2550001</v>
      </c>
      <c r="P428" s="202" t="s">
        <v>524</v>
      </c>
      <c r="Q428" s="108">
        <f t="shared" si="6"/>
        <v>0</v>
      </c>
      <c r="R428">
        <v>512500</v>
      </c>
      <c r="S428">
        <v>566863.93999999994</v>
      </c>
      <c r="T428">
        <v>246449.68</v>
      </c>
      <c r="AE428">
        <v>80167.09</v>
      </c>
      <c r="AH428">
        <v>551049</v>
      </c>
      <c r="AJ428">
        <v>38410.46</v>
      </c>
      <c r="AL428">
        <v>503673.25</v>
      </c>
      <c r="AQ428">
        <v>8800</v>
      </c>
      <c r="AW428">
        <v>252790.01</v>
      </c>
      <c r="BA428">
        <v>247826.8</v>
      </c>
      <c r="BC428">
        <v>85883.99</v>
      </c>
      <c r="BE428">
        <v>300970.23</v>
      </c>
      <c r="BM428">
        <v>2082350</v>
      </c>
      <c r="BP428">
        <v>4000</v>
      </c>
    </row>
    <row r="429" spans="1:71" ht="23.25">
      <c r="A429" s="198">
        <v>4</v>
      </c>
      <c r="B429" s="199" t="s">
        <v>913</v>
      </c>
      <c r="C429" s="199" t="s">
        <v>915</v>
      </c>
      <c r="D429" s="199" t="s">
        <v>2261</v>
      </c>
      <c r="E429" s="199" t="s">
        <v>2291</v>
      </c>
      <c r="F429" s="199"/>
      <c r="G429" s="199"/>
      <c r="H429" s="199"/>
      <c r="I429" s="199" t="s">
        <v>2291</v>
      </c>
      <c r="J429" s="199" t="s">
        <v>1073</v>
      </c>
      <c r="K429" s="199"/>
      <c r="L429" s="199" t="s">
        <v>1474</v>
      </c>
      <c r="M429" s="221" t="s">
        <v>1493</v>
      </c>
      <c r="N429" s="221"/>
      <c r="O429" s="201">
        <v>4301020105.2559996</v>
      </c>
      <c r="P429" s="202" t="s">
        <v>2317</v>
      </c>
      <c r="Q429" s="108">
        <f t="shared" si="6"/>
        <v>0</v>
      </c>
      <c r="R429">
        <v>809618</v>
      </c>
      <c r="S429">
        <v>1247787.24</v>
      </c>
      <c r="T429">
        <v>1245944.53</v>
      </c>
      <c r="U429">
        <v>1963683.19</v>
      </c>
      <c r="V429">
        <v>1914210.77</v>
      </c>
      <c r="W429">
        <v>1915928.95</v>
      </c>
      <c r="X429">
        <v>2147010.83</v>
      </c>
      <c r="Y429">
        <v>964035.8</v>
      </c>
      <c r="Z429">
        <v>682432.4</v>
      </c>
      <c r="AA429">
        <v>1137071.29</v>
      </c>
      <c r="AB429">
        <v>1261225.01</v>
      </c>
      <c r="AC429">
        <v>4863290.5</v>
      </c>
      <c r="AF429">
        <v>1469175.56</v>
      </c>
      <c r="AH429">
        <v>3814616.34</v>
      </c>
      <c r="AJ429">
        <v>1197456.45</v>
      </c>
      <c r="AK429">
        <v>1237992.3999999999</v>
      </c>
      <c r="AM429">
        <v>2970516.75</v>
      </c>
      <c r="AN429">
        <v>5679591.54</v>
      </c>
      <c r="AP429">
        <v>3966404.91</v>
      </c>
      <c r="AQ429">
        <v>4947492.03</v>
      </c>
      <c r="AR429">
        <v>3292902.32</v>
      </c>
      <c r="AS429">
        <v>7999205.0499999998</v>
      </c>
      <c r="AT429">
        <v>7571680.0899999999</v>
      </c>
      <c r="AU429">
        <v>5464981.4199999999</v>
      </c>
      <c r="AV429">
        <v>8719362.1699999999</v>
      </c>
      <c r="AW429">
        <v>1053061.3500000001</v>
      </c>
      <c r="AX429">
        <v>2514288.48</v>
      </c>
      <c r="AY429">
        <v>760272.03</v>
      </c>
      <c r="BA429">
        <v>573459.85</v>
      </c>
      <c r="BB429">
        <v>252565.8</v>
      </c>
      <c r="BC429">
        <v>455075.69</v>
      </c>
      <c r="BD429">
        <v>1645241.02</v>
      </c>
      <c r="BE429">
        <v>1515178.36</v>
      </c>
      <c r="BF429">
        <v>297165.52</v>
      </c>
      <c r="BH429">
        <v>819821.74</v>
      </c>
      <c r="BI429">
        <v>975914.42</v>
      </c>
      <c r="BJ429">
        <v>5232333.93</v>
      </c>
      <c r="BK429">
        <v>2181647.65</v>
      </c>
    </row>
    <row r="430" spans="1:71" ht="23.25">
      <c r="A430" s="214">
        <v>4</v>
      </c>
      <c r="B430" s="215" t="s">
        <v>913</v>
      </c>
      <c r="C430" s="215" t="s">
        <v>915</v>
      </c>
      <c r="D430" s="215" t="s">
        <v>2261</v>
      </c>
      <c r="E430" s="215" t="s">
        <v>2291</v>
      </c>
      <c r="F430" s="215" t="s">
        <v>2304</v>
      </c>
      <c r="G430" s="215"/>
      <c r="H430" s="215"/>
      <c r="I430" s="215" t="s">
        <v>2291</v>
      </c>
      <c r="J430" s="215" t="s">
        <v>952</v>
      </c>
      <c r="K430" s="215" t="s">
        <v>1495</v>
      </c>
      <c r="L430" s="215" t="s">
        <v>1474</v>
      </c>
      <c r="M430" s="223" t="s">
        <v>1489</v>
      </c>
      <c r="N430" s="223"/>
      <c r="O430" s="217">
        <v>4301020105.257</v>
      </c>
      <c r="P430" s="218" t="s">
        <v>526</v>
      </c>
      <c r="Q430" s="108">
        <f t="shared" si="6"/>
        <v>0</v>
      </c>
      <c r="AO430">
        <v>-1426.5</v>
      </c>
      <c r="AX430">
        <v>-2703265.67</v>
      </c>
    </row>
    <row r="431" spans="1:71" ht="23.25">
      <c r="A431" s="198">
        <v>4</v>
      </c>
      <c r="B431" s="199" t="s">
        <v>913</v>
      </c>
      <c r="C431" s="199" t="s">
        <v>915</v>
      </c>
      <c r="D431" s="199" t="s">
        <v>2261</v>
      </c>
      <c r="E431" s="199" t="s">
        <v>2291</v>
      </c>
      <c r="F431" s="199" t="s">
        <v>2294</v>
      </c>
      <c r="G431" s="199"/>
      <c r="H431" s="199" t="s">
        <v>2312</v>
      </c>
      <c r="I431" s="199" t="s">
        <v>2291</v>
      </c>
      <c r="J431" s="199" t="s">
        <v>952</v>
      </c>
      <c r="K431" s="199" t="s">
        <v>1512</v>
      </c>
      <c r="L431" s="199" t="s">
        <v>1474</v>
      </c>
      <c r="M431" s="221" t="s">
        <v>1489</v>
      </c>
      <c r="N431" s="221"/>
      <c r="O431" s="206">
        <v>4301020105.2580004</v>
      </c>
      <c r="P431" s="207" t="s">
        <v>2318</v>
      </c>
      <c r="Q431" s="108">
        <f t="shared" si="6"/>
        <v>-141310.26</v>
      </c>
      <c r="T431">
        <v>-61250.93</v>
      </c>
      <c r="U431">
        <v>-16302.4</v>
      </c>
      <c r="V431">
        <v>-546851.91</v>
      </c>
      <c r="W431">
        <v>-75236.399999999994</v>
      </c>
      <c r="X431">
        <v>-69082.33</v>
      </c>
      <c r="Y431">
        <v>-59393.81</v>
      </c>
      <c r="Z431">
        <v>-20537.310000000001</v>
      </c>
      <c r="AA431">
        <v>-21742.06</v>
      </c>
      <c r="AD431">
        <v>-141310.26</v>
      </c>
      <c r="AE431">
        <v>-12920</v>
      </c>
      <c r="AF431">
        <v>-29224.48</v>
      </c>
      <c r="AH431">
        <v>-17946.310000000001</v>
      </c>
      <c r="AI431">
        <v>-49565.919999999998</v>
      </c>
      <c r="AJ431">
        <v>-131925.12</v>
      </c>
      <c r="AK431">
        <v>-14979.27</v>
      </c>
      <c r="AL431">
        <v>-85850</v>
      </c>
      <c r="AO431">
        <v>-38195.75</v>
      </c>
      <c r="AP431">
        <v>-4148.28</v>
      </c>
      <c r="AS431">
        <v>-8096.05</v>
      </c>
      <c r="AT431">
        <v>-227345.26</v>
      </c>
      <c r="AV431">
        <v>-65069.73</v>
      </c>
      <c r="AW431">
        <v>-1113752.25</v>
      </c>
      <c r="AX431">
        <v>-36150.379999999997</v>
      </c>
      <c r="AY431">
        <v>-237501.34</v>
      </c>
      <c r="AZ431">
        <v>-4051242.9</v>
      </c>
      <c r="BA431">
        <v>-14173.78</v>
      </c>
      <c r="BB431">
        <v>-99831.34</v>
      </c>
      <c r="BC431">
        <v>-236648.15</v>
      </c>
      <c r="BD431">
        <v>-61589.53</v>
      </c>
      <c r="BE431">
        <v>-3327.78</v>
      </c>
      <c r="BF431">
        <v>-250976.14</v>
      </c>
      <c r="BJ431">
        <v>-19030.61</v>
      </c>
      <c r="BL431">
        <v>-3230102.97</v>
      </c>
      <c r="BN431">
        <v>-15248.42</v>
      </c>
      <c r="BP431">
        <v>-30</v>
      </c>
      <c r="BQ431">
        <v>-532583.01</v>
      </c>
      <c r="BR431">
        <v>-7978.47</v>
      </c>
    </row>
    <row r="432" spans="1:71" ht="23.25">
      <c r="A432" s="198">
        <v>4</v>
      </c>
      <c r="B432" s="199" t="s">
        <v>913</v>
      </c>
      <c r="C432" s="199" t="s">
        <v>915</v>
      </c>
      <c r="D432" s="199" t="s">
        <v>2261</v>
      </c>
      <c r="E432" s="199" t="s">
        <v>2291</v>
      </c>
      <c r="F432" s="199" t="s">
        <v>2304</v>
      </c>
      <c r="G432" s="199"/>
      <c r="H432" s="199" t="s">
        <v>2312</v>
      </c>
      <c r="I432" s="199" t="s">
        <v>2291</v>
      </c>
      <c r="J432" s="199" t="s">
        <v>1073</v>
      </c>
      <c r="K432" s="199" t="s">
        <v>1512</v>
      </c>
      <c r="L432" s="199" t="s">
        <v>1474</v>
      </c>
      <c r="M432" s="221" t="s">
        <v>1489</v>
      </c>
      <c r="N432" s="221"/>
      <c r="O432" s="206">
        <v>4301020105.2600002</v>
      </c>
      <c r="P432" s="207" t="s">
        <v>528</v>
      </c>
      <c r="Q432" s="108">
        <f t="shared" si="6"/>
        <v>0</v>
      </c>
      <c r="T432">
        <v>141</v>
      </c>
      <c r="X432">
        <v>6098.5</v>
      </c>
      <c r="AP432">
        <v>2475.75</v>
      </c>
      <c r="AT432">
        <v>44709.05</v>
      </c>
      <c r="AV432">
        <v>188351.72</v>
      </c>
      <c r="AY432">
        <v>6978.62</v>
      </c>
      <c r="BA432">
        <v>4003.5</v>
      </c>
      <c r="BB432">
        <v>124876.92</v>
      </c>
      <c r="BC432">
        <v>149739.4</v>
      </c>
      <c r="BE432">
        <v>5703.5</v>
      </c>
      <c r="BF432">
        <v>81522.399999999994</v>
      </c>
      <c r="BQ432">
        <v>1064</v>
      </c>
    </row>
    <row r="433" spans="1:71" ht="23.25">
      <c r="A433" s="198">
        <v>4</v>
      </c>
      <c r="B433" s="199" t="s">
        <v>913</v>
      </c>
      <c r="C433" s="199" t="s">
        <v>915</v>
      </c>
      <c r="D433" s="199" t="s">
        <v>2261</v>
      </c>
      <c r="E433" s="199" t="s">
        <v>2291</v>
      </c>
      <c r="F433" s="199" t="s">
        <v>2294</v>
      </c>
      <c r="G433" s="199"/>
      <c r="H433" s="199" t="s">
        <v>2298</v>
      </c>
      <c r="I433" s="199" t="s">
        <v>2319</v>
      </c>
      <c r="J433" s="199" t="s">
        <v>1073</v>
      </c>
      <c r="K433" s="199" t="s">
        <v>1008</v>
      </c>
      <c r="L433" s="199" t="s">
        <v>1474</v>
      </c>
      <c r="M433" s="221">
        <v>41010</v>
      </c>
      <c r="N433" s="221"/>
      <c r="O433" s="201">
        <v>4301020105.2629995</v>
      </c>
      <c r="P433" s="202" t="s">
        <v>529</v>
      </c>
      <c r="Q433" s="108">
        <f t="shared" si="6"/>
        <v>11118</v>
      </c>
      <c r="AD433">
        <v>11118</v>
      </c>
      <c r="AL433">
        <v>14031236.800000001</v>
      </c>
      <c r="AN433">
        <v>38980</v>
      </c>
      <c r="AQ433">
        <v>9125</v>
      </c>
      <c r="AZ433">
        <v>232733.5</v>
      </c>
      <c r="BA433">
        <v>582544</v>
      </c>
      <c r="BC433">
        <v>54068</v>
      </c>
      <c r="BD433">
        <v>31596</v>
      </c>
      <c r="BL433">
        <v>247141.16</v>
      </c>
      <c r="BM433">
        <v>1600</v>
      </c>
      <c r="BR433">
        <v>119926.75</v>
      </c>
    </row>
    <row r="434" spans="1:71" ht="23.25">
      <c r="A434" s="214">
        <v>4</v>
      </c>
      <c r="B434" s="215" t="s">
        <v>913</v>
      </c>
      <c r="C434" s="215" t="s">
        <v>915</v>
      </c>
      <c r="D434" s="215" t="s">
        <v>2261</v>
      </c>
      <c r="E434" s="215" t="s">
        <v>2291</v>
      </c>
      <c r="F434" s="215" t="s">
        <v>2292</v>
      </c>
      <c r="G434" s="215"/>
      <c r="H434" s="215" t="s">
        <v>2320</v>
      </c>
      <c r="I434" s="215" t="s">
        <v>2319</v>
      </c>
      <c r="J434" s="215" t="s">
        <v>952</v>
      </c>
      <c r="K434" s="215" t="s">
        <v>1008</v>
      </c>
      <c r="L434" s="215" t="s">
        <v>1474</v>
      </c>
      <c r="M434" s="223" t="s">
        <v>1489</v>
      </c>
      <c r="N434" s="223"/>
      <c r="O434" s="217">
        <v>4301020105.2639999</v>
      </c>
      <c r="P434" s="218" t="s">
        <v>530</v>
      </c>
      <c r="Q434" s="108">
        <f t="shared" si="6"/>
        <v>-45589151.799999997</v>
      </c>
      <c r="R434">
        <v>-62600851.439999998</v>
      </c>
      <c r="S434">
        <v>-9445051.4499999993</v>
      </c>
      <c r="T434">
        <v>-14843833.82</v>
      </c>
      <c r="U434">
        <v>-18002018.280000001</v>
      </c>
      <c r="V434">
        <v>-27717713.489999998</v>
      </c>
      <c r="W434">
        <v>-20871910</v>
      </c>
      <c r="X434">
        <v>-23151835.370000001</v>
      </c>
      <c r="Y434">
        <v>-13075644.640000001</v>
      </c>
      <c r="Z434">
        <v>-9784245.2200000007</v>
      </c>
      <c r="AA434">
        <v>-8342631.4699999997</v>
      </c>
      <c r="AB434">
        <v>-8052294.6299999999</v>
      </c>
      <c r="AC434">
        <v>-10238137.01</v>
      </c>
      <c r="AD434">
        <v>-45589151.799999997</v>
      </c>
      <c r="AE434">
        <v>-16720525.18</v>
      </c>
      <c r="AF434">
        <v>-17055783.629999999</v>
      </c>
      <c r="AG434">
        <v>-22706140.780000001</v>
      </c>
      <c r="AH434">
        <v>-29528614.48</v>
      </c>
      <c r="AI434">
        <v>-24912534.41</v>
      </c>
      <c r="AJ434">
        <v>-8978130.8300000001</v>
      </c>
      <c r="AK434">
        <v>-4080356.97</v>
      </c>
      <c r="AL434">
        <v>-79293259.069999993</v>
      </c>
      <c r="AM434">
        <v>-20487874</v>
      </c>
      <c r="AN434">
        <v>-23823797.440000001</v>
      </c>
      <c r="AO434">
        <v>-25194139.539999999</v>
      </c>
      <c r="AP434">
        <v>-30208446.82</v>
      </c>
      <c r="AQ434">
        <v>-18859020.800000001</v>
      </c>
      <c r="AR434">
        <v>-31829942.73</v>
      </c>
      <c r="AS434">
        <v>-26064631.140000001</v>
      </c>
      <c r="AT434">
        <v>-23325276.960000001</v>
      </c>
      <c r="AU434">
        <v>-20756365.52</v>
      </c>
      <c r="AV434">
        <v>-28423626.890000001</v>
      </c>
      <c r="AW434">
        <v>-17962680.190000001</v>
      </c>
      <c r="AX434">
        <v>-12522610.49</v>
      </c>
      <c r="AY434">
        <v>-6552398.4199999999</v>
      </c>
      <c r="AZ434">
        <v>-48050369.380000003</v>
      </c>
      <c r="BA434">
        <v>-11527522.5</v>
      </c>
      <c r="BB434">
        <v>-17548728.460000001</v>
      </c>
      <c r="BC434">
        <v>-26725273.449999999</v>
      </c>
      <c r="BD434">
        <v>-19228379</v>
      </c>
      <c r="BE434">
        <v>-12947504.15</v>
      </c>
      <c r="BF434">
        <v>-17594681.23</v>
      </c>
      <c r="BG434">
        <v>-32815013.140000001</v>
      </c>
      <c r="BH434">
        <v>-13707683.16</v>
      </c>
      <c r="BI434">
        <v>-7438524.2300000004</v>
      </c>
      <c r="BJ434">
        <v>-5629429.1799999997</v>
      </c>
      <c r="BK434">
        <v>-5331471.22</v>
      </c>
      <c r="BL434">
        <v>-36788071.240000002</v>
      </c>
      <c r="BM434">
        <v>-23025259.559999999</v>
      </c>
      <c r="BN434">
        <v>-13252939.08</v>
      </c>
      <c r="BO434">
        <v>-25541505.25</v>
      </c>
      <c r="BP434">
        <v>-9750660.4199999999</v>
      </c>
      <c r="BQ434">
        <v>-19133162.690000001</v>
      </c>
      <c r="BR434">
        <v>-20484469.09</v>
      </c>
      <c r="BS434">
        <v>-9659498.5999999996</v>
      </c>
    </row>
    <row r="435" spans="1:71" ht="23.25">
      <c r="A435" s="198">
        <v>4</v>
      </c>
      <c r="B435" s="199" t="s">
        <v>913</v>
      </c>
      <c r="C435" s="199" t="s">
        <v>915</v>
      </c>
      <c r="D435" s="199" t="s">
        <v>2261</v>
      </c>
      <c r="E435" s="199" t="s">
        <v>2291</v>
      </c>
      <c r="F435" s="199" t="s">
        <v>2294</v>
      </c>
      <c r="G435" s="199"/>
      <c r="H435" s="215" t="s">
        <v>2320</v>
      </c>
      <c r="I435" s="199" t="s">
        <v>2319</v>
      </c>
      <c r="J435" s="199" t="s">
        <v>952</v>
      </c>
      <c r="K435" s="199" t="s">
        <v>999</v>
      </c>
      <c r="L435" s="199" t="s">
        <v>1474</v>
      </c>
      <c r="M435" s="221" t="s">
        <v>1489</v>
      </c>
      <c r="N435" s="221"/>
      <c r="O435" s="201">
        <v>4301020105.2650003</v>
      </c>
      <c r="P435" s="202" t="s">
        <v>531</v>
      </c>
      <c r="Q435" s="108">
        <f t="shared" si="6"/>
        <v>-107696112.20999999</v>
      </c>
      <c r="R435">
        <v>-134238917.47</v>
      </c>
      <c r="S435">
        <v>-1402136.51</v>
      </c>
      <c r="T435">
        <v>-4943472.8899999997</v>
      </c>
      <c r="U435">
        <v>-9414830.5899999999</v>
      </c>
      <c r="V435">
        <v>-12047110.4</v>
      </c>
      <c r="W435">
        <v>-9693242.7100000009</v>
      </c>
      <c r="X435">
        <v>-7967885.0700000003</v>
      </c>
      <c r="Y435">
        <v>-4189284.2</v>
      </c>
      <c r="Z435">
        <v>-5174408.5</v>
      </c>
      <c r="AA435">
        <v>-2693506.69</v>
      </c>
      <c r="AB435">
        <v>-4000597.28</v>
      </c>
      <c r="AD435">
        <v>-107696112.20999999</v>
      </c>
      <c r="AE435">
        <v>-4849465.43</v>
      </c>
      <c r="AF435">
        <v>-3519054.48</v>
      </c>
      <c r="AG435">
        <v>-3835488</v>
      </c>
      <c r="AH435">
        <v>-7552948.9500000002</v>
      </c>
      <c r="AI435">
        <v>-6081188.7300000004</v>
      </c>
      <c r="AL435">
        <v>-265086493.68000001</v>
      </c>
      <c r="AM435">
        <v>-4063316.04</v>
      </c>
      <c r="AN435">
        <v>-10645331.720000001</v>
      </c>
      <c r="AO435">
        <v>-6233792.2300000004</v>
      </c>
      <c r="AP435">
        <v>-13241725.800000001</v>
      </c>
      <c r="AQ435">
        <v>-4510414.82</v>
      </c>
      <c r="AR435">
        <v>-15837932.949999999</v>
      </c>
      <c r="AS435">
        <v>-7997786.9299999997</v>
      </c>
      <c r="AT435">
        <v>-7241620.5099999998</v>
      </c>
      <c r="AU435">
        <v>-5272679.0199999996</v>
      </c>
      <c r="AV435">
        <v>-17084303.510000002</v>
      </c>
      <c r="AW435">
        <v>-6485835.1699999999</v>
      </c>
      <c r="AX435">
        <v>-2867572.57</v>
      </c>
      <c r="AZ435">
        <v>-144351735.97999999</v>
      </c>
      <c r="BA435">
        <v>-6762894.2699999996</v>
      </c>
      <c r="BB435">
        <v>-6938125.0300000003</v>
      </c>
      <c r="BC435">
        <v>-16285636.84</v>
      </c>
      <c r="BD435">
        <v>-7613526.1100000003</v>
      </c>
      <c r="BE435">
        <v>-4178681.53</v>
      </c>
      <c r="BF435">
        <v>-2179963.85</v>
      </c>
      <c r="BG435">
        <v>-23392871.149999999</v>
      </c>
      <c r="BH435">
        <v>-5775562.0599999996</v>
      </c>
      <c r="BL435">
        <v>-119675176.91</v>
      </c>
      <c r="BM435">
        <v>-16620391.859999999</v>
      </c>
      <c r="BN435">
        <v>-4914401.59</v>
      </c>
      <c r="BO435">
        <v>-11294984.52</v>
      </c>
      <c r="BP435">
        <v>-2656790.19</v>
      </c>
      <c r="BQ435">
        <v>-6341293.2000000002</v>
      </c>
      <c r="BR435">
        <v>-8684735.0199999996</v>
      </c>
      <c r="BS435">
        <v>-4772625.8099999996</v>
      </c>
    </row>
    <row r="436" spans="1:71" ht="23.25">
      <c r="A436" s="214">
        <v>4</v>
      </c>
      <c r="B436" s="215" t="s">
        <v>913</v>
      </c>
      <c r="C436" s="215" t="s">
        <v>915</v>
      </c>
      <c r="D436" s="215" t="s">
        <v>2261</v>
      </c>
      <c r="E436" s="215" t="s">
        <v>2291</v>
      </c>
      <c r="F436" s="215" t="s">
        <v>2292</v>
      </c>
      <c r="G436" s="215"/>
      <c r="H436" s="215" t="s">
        <v>2320</v>
      </c>
      <c r="I436" s="215" t="s">
        <v>2319</v>
      </c>
      <c r="J436" s="215" t="s">
        <v>952</v>
      </c>
      <c r="K436" s="215" t="s">
        <v>1526</v>
      </c>
      <c r="L436" s="215" t="s">
        <v>1474</v>
      </c>
      <c r="M436" s="223" t="s">
        <v>1489</v>
      </c>
      <c r="N436" s="223"/>
      <c r="O436" s="217">
        <v>4301020105.2659998</v>
      </c>
      <c r="P436" s="218" t="s">
        <v>532</v>
      </c>
      <c r="Q436" s="108">
        <f t="shared" si="6"/>
        <v>-7864088.4000000004</v>
      </c>
      <c r="R436">
        <v>-10840259.84</v>
      </c>
      <c r="S436">
        <v>-1649572.36</v>
      </c>
      <c r="T436">
        <v>-2571231.9500000002</v>
      </c>
      <c r="U436">
        <v>-3117001.6</v>
      </c>
      <c r="V436">
        <v>-4804581.95</v>
      </c>
      <c r="W436">
        <v>-3614805.85</v>
      </c>
      <c r="X436">
        <v>-4012047.95</v>
      </c>
      <c r="Y436">
        <v>-2265533.65</v>
      </c>
      <c r="Z436">
        <v>-1695380.7</v>
      </c>
      <c r="AA436">
        <v>-1445357.16</v>
      </c>
      <c r="AB436">
        <v>-1394493.91</v>
      </c>
      <c r="AC436">
        <v>-1772816.78</v>
      </c>
      <c r="AD436">
        <v>-7864088.4000000004</v>
      </c>
      <c r="AE436">
        <v>-2886397.81</v>
      </c>
      <c r="AF436">
        <v>-2971655.49</v>
      </c>
      <c r="AG436">
        <v>-3937357.66</v>
      </c>
      <c r="AH436">
        <v>-5090122.49</v>
      </c>
      <c r="AI436">
        <v>-4293657.92</v>
      </c>
      <c r="AJ436">
        <v>-1554636.45</v>
      </c>
      <c r="AK436">
        <v>-703179.92</v>
      </c>
      <c r="AL436">
        <v>-13603358.220000001</v>
      </c>
      <c r="AM436">
        <v>-3529777.63</v>
      </c>
      <c r="AN436">
        <v>-4086943.73</v>
      </c>
      <c r="AO436">
        <v>-4321109.4000000004</v>
      </c>
      <c r="AP436">
        <v>-5179007.71</v>
      </c>
      <c r="AQ436">
        <v>-3264317.31</v>
      </c>
      <c r="AR436">
        <v>-5461722.7699999996</v>
      </c>
      <c r="AS436">
        <v>-4476300.0199999996</v>
      </c>
      <c r="AT436">
        <v>-3999310.23</v>
      </c>
      <c r="AU436">
        <v>-3559502.17</v>
      </c>
      <c r="AV436">
        <v>-4882713.68</v>
      </c>
      <c r="AW436">
        <v>-3080496.42</v>
      </c>
      <c r="AX436">
        <v>-2148487.09</v>
      </c>
      <c r="AY436">
        <v>-1123794.67</v>
      </c>
      <c r="AZ436">
        <v>-8225741.7300000004</v>
      </c>
      <c r="BA436">
        <v>-1975973</v>
      </c>
      <c r="BB436">
        <v>-3001756.18</v>
      </c>
      <c r="BC436">
        <v>-4572784.08</v>
      </c>
      <c r="BD436">
        <v>-3288628.55</v>
      </c>
      <c r="BE436">
        <v>-2214038.85</v>
      </c>
      <c r="BF436">
        <v>-3008007.89</v>
      </c>
      <c r="BG436">
        <v>-5625786.4400000004</v>
      </c>
      <c r="BH436">
        <v>-2344275.75</v>
      </c>
      <c r="BI436">
        <v>-1272711.55</v>
      </c>
      <c r="BJ436">
        <v>-963180.24</v>
      </c>
      <c r="BK436">
        <v>-912200.43</v>
      </c>
      <c r="BL436">
        <v>-6315828.1600000001</v>
      </c>
      <c r="BM436">
        <v>-3954537.1</v>
      </c>
      <c r="BN436">
        <v>-2275261.64</v>
      </c>
      <c r="BO436">
        <v>-4386081.5999999996</v>
      </c>
      <c r="BP436">
        <v>-1686245.6</v>
      </c>
      <c r="BQ436">
        <v>-3284243.47</v>
      </c>
      <c r="BR436">
        <v>-3517039.85</v>
      </c>
      <c r="BS436">
        <v>-1658994.35</v>
      </c>
    </row>
    <row r="437" spans="1:71" ht="23.25">
      <c r="A437" s="198">
        <v>4</v>
      </c>
      <c r="B437" s="199" t="s">
        <v>913</v>
      </c>
      <c r="C437" s="199" t="s">
        <v>915</v>
      </c>
      <c r="D437" s="199" t="s">
        <v>2261</v>
      </c>
      <c r="E437" s="199" t="s">
        <v>2321</v>
      </c>
      <c r="F437" s="199"/>
      <c r="G437" s="199"/>
      <c r="H437" s="199" t="s">
        <v>2322</v>
      </c>
      <c r="I437" s="199" t="s">
        <v>2321</v>
      </c>
      <c r="J437" s="199" t="s">
        <v>1073</v>
      </c>
      <c r="K437" s="199" t="s">
        <v>1012</v>
      </c>
      <c r="L437" s="199" t="s">
        <v>1530</v>
      </c>
      <c r="M437" s="221" t="s">
        <v>1532</v>
      </c>
      <c r="N437" s="221"/>
      <c r="O437" s="201">
        <v>4301020106.3030005</v>
      </c>
      <c r="P437" s="202" t="s">
        <v>535</v>
      </c>
      <c r="Q437" s="108">
        <f t="shared" si="6"/>
        <v>8642494.8900000006</v>
      </c>
      <c r="R437">
        <v>13750749.789999999</v>
      </c>
      <c r="S437">
        <v>313402.25</v>
      </c>
      <c r="T437">
        <v>143135.25</v>
      </c>
      <c r="U437">
        <v>802689.67</v>
      </c>
      <c r="V437">
        <v>19463</v>
      </c>
      <c r="X437">
        <v>17848</v>
      </c>
      <c r="Y437">
        <v>50658.92</v>
      </c>
      <c r="Z437">
        <v>484090.93</v>
      </c>
      <c r="AA437">
        <v>214245.57</v>
      </c>
      <c r="AB437">
        <v>225231.42</v>
      </c>
      <c r="AD437">
        <v>8642494.8900000006</v>
      </c>
      <c r="AU437">
        <v>83327</v>
      </c>
      <c r="AZ437">
        <v>7949345.2800000003</v>
      </c>
      <c r="BD437">
        <v>30497.51</v>
      </c>
      <c r="BE437">
        <v>51.47</v>
      </c>
      <c r="BL437">
        <v>221525</v>
      </c>
      <c r="BM437">
        <v>111439.42</v>
      </c>
      <c r="BO437">
        <v>12014.28</v>
      </c>
      <c r="BP437">
        <v>12160.31</v>
      </c>
    </row>
    <row r="438" spans="1:71" ht="23.25">
      <c r="A438" s="198">
        <v>4</v>
      </c>
      <c r="B438" s="199" t="s">
        <v>913</v>
      </c>
      <c r="C438" s="199" t="s">
        <v>915</v>
      </c>
      <c r="D438" s="199" t="s">
        <v>2261</v>
      </c>
      <c r="E438" s="199" t="s">
        <v>2321</v>
      </c>
      <c r="F438" s="199" t="s">
        <v>2323</v>
      </c>
      <c r="G438" s="199"/>
      <c r="H438" s="199" t="s">
        <v>2324</v>
      </c>
      <c r="I438" s="199" t="s">
        <v>2321</v>
      </c>
      <c r="J438" s="199" t="s">
        <v>1073</v>
      </c>
      <c r="K438" s="199" t="s">
        <v>1012</v>
      </c>
      <c r="L438" s="199" t="s">
        <v>1530</v>
      </c>
      <c r="M438" s="221" t="s">
        <v>1535</v>
      </c>
      <c r="N438" s="221"/>
      <c r="O438" s="201">
        <v>4301020106.3050003</v>
      </c>
      <c r="P438" s="202" t="s">
        <v>536</v>
      </c>
      <c r="Q438" s="108">
        <f t="shared" si="6"/>
        <v>23846843.77</v>
      </c>
      <c r="R438">
        <v>22169455.25</v>
      </c>
      <c r="S438">
        <v>530320</v>
      </c>
      <c r="T438">
        <v>847955.5</v>
      </c>
      <c r="U438">
        <v>1627129.6</v>
      </c>
      <c r="V438">
        <v>3038578</v>
      </c>
      <c r="W438">
        <v>4544311.25</v>
      </c>
      <c r="X438">
        <v>1964560.5</v>
      </c>
      <c r="Y438">
        <v>4401239.8099999996</v>
      </c>
      <c r="Z438">
        <v>759604.49</v>
      </c>
      <c r="AA438">
        <v>416603.57</v>
      </c>
      <c r="AB438">
        <v>924537.57</v>
      </c>
      <c r="AC438">
        <v>727363.04</v>
      </c>
      <c r="AD438">
        <v>23846843.77</v>
      </c>
      <c r="AE438">
        <v>1432907</v>
      </c>
      <c r="AF438">
        <v>1203180.0900000001</v>
      </c>
      <c r="AG438">
        <v>820538.7</v>
      </c>
      <c r="AH438">
        <v>1666539</v>
      </c>
      <c r="AI438">
        <v>2159109</v>
      </c>
      <c r="AJ438">
        <v>336506.51</v>
      </c>
      <c r="AK438">
        <v>231909</v>
      </c>
      <c r="AL438">
        <v>72436591.599999994</v>
      </c>
      <c r="AM438">
        <v>1273280</v>
      </c>
      <c r="AN438">
        <v>1955396.5</v>
      </c>
      <c r="AO438">
        <v>1750968.78</v>
      </c>
      <c r="AP438">
        <v>2454449.0099999998</v>
      </c>
      <c r="AQ438">
        <v>1159084.6599999999</v>
      </c>
      <c r="AR438">
        <v>5734105</v>
      </c>
      <c r="AS438">
        <v>1930250.63</v>
      </c>
      <c r="AT438">
        <v>922815.75</v>
      </c>
      <c r="AU438">
        <v>2382619</v>
      </c>
      <c r="AV438">
        <v>4087490.95</v>
      </c>
      <c r="AW438">
        <v>1773740.2</v>
      </c>
      <c r="AX438">
        <v>845466</v>
      </c>
      <c r="AY438">
        <v>369709</v>
      </c>
      <c r="AZ438">
        <v>24714098</v>
      </c>
      <c r="BA438">
        <v>693356.04</v>
      </c>
      <c r="BB438">
        <v>915712.8</v>
      </c>
      <c r="BC438">
        <v>2711260.85</v>
      </c>
      <c r="BD438">
        <v>1545203</v>
      </c>
      <c r="BE438">
        <v>1151512.1399999999</v>
      </c>
      <c r="BF438">
        <v>1222673.08</v>
      </c>
      <c r="BG438">
        <v>3590098</v>
      </c>
      <c r="BH438">
        <v>1219874.56</v>
      </c>
      <c r="BI438">
        <v>719981.49</v>
      </c>
      <c r="BJ438">
        <v>317878.5</v>
      </c>
      <c r="BK438">
        <v>531042.43999999994</v>
      </c>
      <c r="BL438">
        <v>11542845.5</v>
      </c>
      <c r="BM438">
        <v>2013296.25</v>
      </c>
      <c r="BN438">
        <v>775407.4</v>
      </c>
      <c r="BO438">
        <v>2642167.7999999998</v>
      </c>
      <c r="BP438">
        <v>473331.07</v>
      </c>
      <c r="BQ438">
        <v>1016009.59</v>
      </c>
      <c r="BR438">
        <v>1550615.96</v>
      </c>
      <c r="BS438">
        <v>491122.87</v>
      </c>
    </row>
    <row r="439" spans="1:71" ht="23.25">
      <c r="A439" s="198">
        <v>4</v>
      </c>
      <c r="B439" s="199" t="s">
        <v>913</v>
      </c>
      <c r="C439" s="199" t="s">
        <v>915</v>
      </c>
      <c r="D439" s="199" t="s">
        <v>2261</v>
      </c>
      <c r="E439" s="199" t="s">
        <v>2321</v>
      </c>
      <c r="F439" s="199" t="s">
        <v>2323</v>
      </c>
      <c r="G439" s="199"/>
      <c r="H439" s="199" t="s">
        <v>2324</v>
      </c>
      <c r="I439" s="199" t="s">
        <v>2321</v>
      </c>
      <c r="J439" s="199" t="s">
        <v>1073</v>
      </c>
      <c r="K439" s="199" t="s">
        <v>1012</v>
      </c>
      <c r="L439" s="199" t="s">
        <v>1530</v>
      </c>
      <c r="M439" s="221" t="s">
        <v>1538</v>
      </c>
      <c r="N439" s="221"/>
      <c r="O439" s="201">
        <v>4301020106.3059998</v>
      </c>
      <c r="P439" s="202" t="s">
        <v>537</v>
      </c>
      <c r="Q439" s="108">
        <f t="shared" si="6"/>
        <v>24384760.649999999</v>
      </c>
      <c r="R439">
        <v>22430314</v>
      </c>
      <c r="S439">
        <v>55490</v>
      </c>
      <c r="T439">
        <v>247952</v>
      </c>
      <c r="U439">
        <v>513358.25</v>
      </c>
      <c r="V439">
        <v>1375176</v>
      </c>
      <c r="W439">
        <v>2077982</v>
      </c>
      <c r="X439">
        <v>658032</v>
      </c>
      <c r="Y439">
        <v>434021</v>
      </c>
      <c r="Z439">
        <v>178691.79</v>
      </c>
      <c r="AA439">
        <v>155023.75</v>
      </c>
      <c r="AB439">
        <v>214662.28</v>
      </c>
      <c r="AC439">
        <v>54551.75</v>
      </c>
      <c r="AD439">
        <v>24384760.649999999</v>
      </c>
      <c r="AE439">
        <v>393810</v>
      </c>
      <c r="AF439">
        <v>182186.06</v>
      </c>
      <c r="AG439">
        <v>137554.25</v>
      </c>
      <c r="AH439">
        <v>641225</v>
      </c>
      <c r="AI439">
        <v>242557</v>
      </c>
      <c r="AJ439">
        <v>102700.26</v>
      </c>
      <c r="AL439">
        <v>67836440.569999993</v>
      </c>
      <c r="AM439">
        <v>264941</v>
      </c>
      <c r="AN439">
        <v>518912</v>
      </c>
      <c r="AO439">
        <v>730583.5</v>
      </c>
      <c r="AP439">
        <v>1471587.25</v>
      </c>
      <c r="AQ439">
        <v>707314.28</v>
      </c>
      <c r="AR439">
        <v>1329957</v>
      </c>
      <c r="AS439">
        <v>747969.5</v>
      </c>
      <c r="AT439">
        <v>295513.75</v>
      </c>
      <c r="AU439">
        <v>626326</v>
      </c>
      <c r="AV439">
        <v>1196166.99</v>
      </c>
      <c r="AW439">
        <v>247495.05</v>
      </c>
      <c r="AX439">
        <v>197258</v>
      </c>
      <c r="AZ439">
        <v>14815899</v>
      </c>
      <c r="BA439">
        <v>383696.12</v>
      </c>
      <c r="BB439">
        <v>190311.94</v>
      </c>
      <c r="BC439">
        <v>1029648.5</v>
      </c>
      <c r="BD439">
        <v>363295.18</v>
      </c>
      <c r="BE439">
        <v>279510.65999999997</v>
      </c>
      <c r="BF439">
        <v>353903.58</v>
      </c>
      <c r="BG439">
        <v>1488349</v>
      </c>
      <c r="BH439">
        <v>320947.5</v>
      </c>
      <c r="BL439">
        <v>11611194.25</v>
      </c>
      <c r="BM439">
        <v>770347</v>
      </c>
      <c r="BN439">
        <v>337657.15</v>
      </c>
      <c r="BO439">
        <v>1361361.47</v>
      </c>
      <c r="BP439">
        <v>64109.55</v>
      </c>
      <c r="BQ439">
        <v>419656.8</v>
      </c>
      <c r="BR439">
        <v>679932.1</v>
      </c>
      <c r="BS439">
        <v>118899.75</v>
      </c>
    </row>
    <row r="440" spans="1:71" ht="23.25">
      <c r="A440" s="198">
        <v>4</v>
      </c>
      <c r="B440" s="199" t="s">
        <v>913</v>
      </c>
      <c r="C440" s="199" t="s">
        <v>915</v>
      </c>
      <c r="D440" s="199" t="s">
        <v>2261</v>
      </c>
      <c r="E440" s="199" t="s">
        <v>2321</v>
      </c>
      <c r="F440" s="199" t="s">
        <v>2323</v>
      </c>
      <c r="G440" s="199"/>
      <c r="H440" s="199" t="s">
        <v>2324</v>
      </c>
      <c r="I440" s="199" t="s">
        <v>2321</v>
      </c>
      <c r="J440" s="199" t="s">
        <v>1073</v>
      </c>
      <c r="K440" s="199" t="s">
        <v>1012</v>
      </c>
      <c r="L440" s="199" t="s">
        <v>1530</v>
      </c>
      <c r="M440" s="221" t="s">
        <v>1535</v>
      </c>
      <c r="N440" s="221"/>
      <c r="O440" s="201">
        <v>4301020106.3070002</v>
      </c>
      <c r="P440" s="202" t="s">
        <v>2325</v>
      </c>
      <c r="Q440" s="108">
        <f t="shared" si="6"/>
        <v>72671</v>
      </c>
      <c r="R440">
        <v>18184.25</v>
      </c>
      <c r="S440">
        <v>25011</v>
      </c>
      <c r="X440">
        <v>87916.5</v>
      </c>
      <c r="AA440">
        <v>27904</v>
      </c>
      <c r="AB440">
        <v>483.75</v>
      </c>
      <c r="AC440">
        <v>19406</v>
      </c>
      <c r="AD440">
        <v>72671</v>
      </c>
      <c r="AE440">
        <v>76810</v>
      </c>
      <c r="AF440">
        <v>6006.75</v>
      </c>
      <c r="AG440">
        <v>57847.75</v>
      </c>
      <c r="AI440">
        <v>213175</v>
      </c>
      <c r="AJ440">
        <v>11994</v>
      </c>
      <c r="AK440">
        <v>5686</v>
      </c>
      <c r="AL440">
        <v>3535704.29</v>
      </c>
      <c r="AN440">
        <v>42839</v>
      </c>
      <c r="AR440">
        <v>43908</v>
      </c>
      <c r="AV440">
        <v>721427.66</v>
      </c>
      <c r="AW440">
        <v>126486.6</v>
      </c>
      <c r="AX440">
        <v>10931</v>
      </c>
      <c r="AY440">
        <v>102484</v>
      </c>
      <c r="AZ440">
        <v>51138.5</v>
      </c>
      <c r="BA440">
        <v>87708.25</v>
      </c>
      <c r="BC440">
        <v>736493.5</v>
      </c>
      <c r="BD440">
        <v>13601.5</v>
      </c>
      <c r="BE440">
        <v>79344</v>
      </c>
      <c r="BF440">
        <v>64557</v>
      </c>
      <c r="BG440">
        <v>1538</v>
      </c>
      <c r="BH440">
        <v>51042.2</v>
      </c>
      <c r="BI440">
        <v>51840.75</v>
      </c>
      <c r="BK440">
        <v>55268</v>
      </c>
      <c r="BL440">
        <v>35031.75</v>
      </c>
      <c r="BM440">
        <v>61997</v>
      </c>
      <c r="BN440">
        <v>1161</v>
      </c>
      <c r="BO440">
        <v>30205</v>
      </c>
      <c r="BP440">
        <v>11465</v>
      </c>
      <c r="BR440">
        <v>45893</v>
      </c>
    </row>
    <row r="441" spans="1:71" ht="23.25">
      <c r="A441" s="198">
        <v>4</v>
      </c>
      <c r="B441" s="199" t="s">
        <v>913</v>
      </c>
      <c r="C441" s="199" t="s">
        <v>915</v>
      </c>
      <c r="D441" s="199" t="s">
        <v>2261</v>
      </c>
      <c r="E441" s="199" t="s">
        <v>2321</v>
      </c>
      <c r="F441" s="199" t="s">
        <v>2323</v>
      </c>
      <c r="G441" s="199"/>
      <c r="H441" s="199" t="s">
        <v>2324</v>
      </c>
      <c r="I441" s="199" t="s">
        <v>2321</v>
      </c>
      <c r="J441" s="199" t="s">
        <v>1073</v>
      </c>
      <c r="K441" s="199" t="s">
        <v>1012</v>
      </c>
      <c r="L441" s="199" t="s">
        <v>1530</v>
      </c>
      <c r="M441" s="221" t="s">
        <v>1538</v>
      </c>
      <c r="N441" s="221"/>
      <c r="O441" s="201">
        <v>4301020106.3079996</v>
      </c>
      <c r="P441" s="202" t="s">
        <v>2326</v>
      </c>
      <c r="Q441" s="108">
        <f t="shared" si="6"/>
        <v>675076.66</v>
      </c>
      <c r="R441">
        <v>1807957.35</v>
      </c>
      <c r="S441">
        <v>36991</v>
      </c>
      <c r="U441">
        <v>16084</v>
      </c>
      <c r="W441">
        <v>41522</v>
      </c>
      <c r="X441">
        <v>52168</v>
      </c>
      <c r="Z441">
        <v>27544</v>
      </c>
      <c r="AA441">
        <v>58546</v>
      </c>
      <c r="AC441">
        <v>18820.5</v>
      </c>
      <c r="AD441">
        <v>675076.66</v>
      </c>
      <c r="AE441">
        <v>85262</v>
      </c>
      <c r="AF441">
        <v>18166.25</v>
      </c>
      <c r="AG441">
        <v>52860</v>
      </c>
      <c r="AH441">
        <v>203864</v>
      </c>
      <c r="AJ441">
        <v>5900.75</v>
      </c>
      <c r="AL441">
        <v>19742358.280000001</v>
      </c>
      <c r="AN441">
        <v>90319</v>
      </c>
      <c r="AS441">
        <v>1612.5</v>
      </c>
      <c r="AT441">
        <v>146066</v>
      </c>
      <c r="AV441">
        <v>517282.38</v>
      </c>
      <c r="AW441">
        <v>207407</v>
      </c>
      <c r="AX441">
        <v>7423.2</v>
      </c>
      <c r="AZ441">
        <v>716742.05</v>
      </c>
      <c r="BA441">
        <v>95943</v>
      </c>
      <c r="BC441">
        <v>645301.55000000005</v>
      </c>
      <c r="BD441">
        <v>0</v>
      </c>
      <c r="BE441">
        <v>34677</v>
      </c>
      <c r="BF441">
        <v>6819</v>
      </c>
      <c r="BG441">
        <v>128790.8</v>
      </c>
      <c r="BH441">
        <v>62721</v>
      </c>
      <c r="BL441">
        <v>2442537.4900000002</v>
      </c>
      <c r="BN441">
        <v>90957</v>
      </c>
      <c r="BP441">
        <v>3224</v>
      </c>
      <c r="BQ441">
        <v>3558</v>
      </c>
      <c r="BR441">
        <v>69543.5</v>
      </c>
    </row>
    <row r="442" spans="1:71" ht="23.25">
      <c r="A442" s="198">
        <v>4</v>
      </c>
      <c r="B442" s="199" t="s">
        <v>913</v>
      </c>
      <c r="C442" s="199" t="s">
        <v>915</v>
      </c>
      <c r="D442" s="199" t="s">
        <v>2261</v>
      </c>
      <c r="E442" s="199" t="s">
        <v>2321</v>
      </c>
      <c r="F442" s="199" t="s">
        <v>2323</v>
      </c>
      <c r="G442" s="199"/>
      <c r="H442" s="199" t="s">
        <v>2324</v>
      </c>
      <c r="I442" s="199" t="s">
        <v>2321</v>
      </c>
      <c r="J442" s="199" t="s">
        <v>1073</v>
      </c>
      <c r="K442" s="199" t="s">
        <v>1012</v>
      </c>
      <c r="L442" s="199" t="s">
        <v>1530</v>
      </c>
      <c r="M442" s="221" t="s">
        <v>1532</v>
      </c>
      <c r="N442" s="221"/>
      <c r="O442" s="201">
        <v>4301020106.3109999</v>
      </c>
      <c r="P442" s="202" t="s">
        <v>542</v>
      </c>
      <c r="Q442" s="108">
        <f t="shared" si="6"/>
        <v>886109.43</v>
      </c>
      <c r="R442">
        <v>2427468</v>
      </c>
      <c r="S442">
        <v>73681</v>
      </c>
      <c r="T442">
        <v>36348.480000000003</v>
      </c>
      <c r="U442">
        <v>135434.17000000001</v>
      </c>
      <c r="V442">
        <v>254105.97</v>
      </c>
      <c r="W442">
        <v>232389.9</v>
      </c>
      <c r="X442">
        <v>185401.16</v>
      </c>
      <c r="Y442">
        <v>148500</v>
      </c>
      <c r="Z442">
        <v>47406.75</v>
      </c>
      <c r="AA442">
        <v>50897.33</v>
      </c>
      <c r="AB442">
        <v>116686</v>
      </c>
      <c r="AC442">
        <v>87906</v>
      </c>
      <c r="AD442">
        <v>886109.43</v>
      </c>
      <c r="AE442">
        <v>270559.27</v>
      </c>
      <c r="AF442">
        <v>109242.82</v>
      </c>
      <c r="AG442">
        <v>54116</v>
      </c>
      <c r="AH442">
        <v>235150</v>
      </c>
      <c r="AI442">
        <v>203120</v>
      </c>
      <c r="AJ442">
        <v>89643.5</v>
      </c>
      <c r="AK442">
        <v>49859</v>
      </c>
      <c r="AL442">
        <v>2933576.27</v>
      </c>
      <c r="AM442">
        <v>111614.33</v>
      </c>
      <c r="AN442">
        <v>227982.7</v>
      </c>
      <c r="AO442">
        <v>212053.4</v>
      </c>
      <c r="AP442">
        <v>317347.02</v>
      </c>
      <c r="AQ442">
        <v>238790.5</v>
      </c>
      <c r="AR442">
        <v>772606.75</v>
      </c>
      <c r="AS442">
        <v>134256.95999999999</v>
      </c>
      <c r="AT442">
        <v>91070.1</v>
      </c>
      <c r="AU442">
        <v>193850</v>
      </c>
      <c r="AV442">
        <v>409586.02</v>
      </c>
      <c r="AW442">
        <v>61752.35</v>
      </c>
      <c r="AX442">
        <v>123442</v>
      </c>
      <c r="AY442">
        <v>39560</v>
      </c>
      <c r="AZ442">
        <v>2138215.9700000002</v>
      </c>
      <c r="BA442">
        <v>94266</v>
      </c>
      <c r="BB442">
        <v>73498.81</v>
      </c>
      <c r="BC442">
        <v>137898</v>
      </c>
      <c r="BD442">
        <v>201885.33</v>
      </c>
      <c r="BE442">
        <v>179559.77</v>
      </c>
      <c r="BF442">
        <v>34203</v>
      </c>
      <c r="BG442">
        <v>237342.06</v>
      </c>
      <c r="BH442">
        <v>164070.01999999999</v>
      </c>
      <c r="BI442">
        <v>92039.41</v>
      </c>
      <c r="BJ442">
        <v>54556</v>
      </c>
      <c r="BK442">
        <v>101978</v>
      </c>
      <c r="BL442">
        <v>1133761.48</v>
      </c>
      <c r="BM442">
        <v>395941.44</v>
      </c>
      <c r="BN442">
        <v>285398.18</v>
      </c>
      <c r="BO442">
        <v>997.94</v>
      </c>
      <c r="BP442">
        <v>66784</v>
      </c>
      <c r="BQ442">
        <v>25583</v>
      </c>
      <c r="BR442">
        <v>6173.5</v>
      </c>
      <c r="BS442">
        <v>90227.08</v>
      </c>
    </row>
    <row r="443" spans="1:71" ht="23.25">
      <c r="A443" s="198">
        <v>4</v>
      </c>
      <c r="B443" s="199" t="s">
        <v>913</v>
      </c>
      <c r="C443" s="199" t="s">
        <v>915</v>
      </c>
      <c r="D443" s="199" t="s">
        <v>2261</v>
      </c>
      <c r="E443" s="199" t="s">
        <v>2321</v>
      </c>
      <c r="F443" s="199" t="s">
        <v>2323</v>
      </c>
      <c r="G443" s="199"/>
      <c r="H443" s="199" t="s">
        <v>2324</v>
      </c>
      <c r="I443" s="199" t="s">
        <v>2321</v>
      </c>
      <c r="J443" s="199" t="s">
        <v>1073</v>
      </c>
      <c r="K443" s="199" t="s">
        <v>1012</v>
      </c>
      <c r="L443" s="199" t="s">
        <v>1530</v>
      </c>
      <c r="M443" s="221" t="s">
        <v>1538</v>
      </c>
      <c r="N443" s="221"/>
      <c r="O443" s="201">
        <v>4301020106.3120003</v>
      </c>
      <c r="P443" s="202" t="s">
        <v>543</v>
      </c>
      <c r="Q443" s="108">
        <f t="shared" si="6"/>
        <v>1955268.41</v>
      </c>
      <c r="R443">
        <v>3751834.65</v>
      </c>
      <c r="T443">
        <v>87820</v>
      </c>
      <c r="U443">
        <v>162355</v>
      </c>
      <c r="V443">
        <v>161161</v>
      </c>
      <c r="W443">
        <v>312097.2</v>
      </c>
      <c r="X443">
        <v>45048</v>
      </c>
      <c r="Z443">
        <v>27918</v>
      </c>
      <c r="AB443">
        <v>114602.22</v>
      </c>
      <c r="AC443">
        <v>37948</v>
      </c>
      <c r="AD443">
        <v>1955268.41</v>
      </c>
      <c r="AE443">
        <v>166.2</v>
      </c>
      <c r="AF443">
        <v>22851</v>
      </c>
      <c r="AG443">
        <v>12005.5</v>
      </c>
      <c r="AI443">
        <v>44486</v>
      </c>
      <c r="AL443">
        <v>7757089.25</v>
      </c>
      <c r="AN443">
        <v>199457</v>
      </c>
      <c r="AO443">
        <v>118194.5</v>
      </c>
      <c r="AQ443">
        <v>168976.5</v>
      </c>
      <c r="AS443">
        <v>15120</v>
      </c>
      <c r="AT443">
        <v>20336</v>
      </c>
      <c r="AU443">
        <v>75845</v>
      </c>
      <c r="AX443">
        <v>49114</v>
      </c>
      <c r="AZ443">
        <v>1813883.45</v>
      </c>
      <c r="BB443">
        <v>43062</v>
      </c>
      <c r="BE443">
        <v>37928</v>
      </c>
      <c r="BG443">
        <v>498799</v>
      </c>
      <c r="BM443">
        <v>429688</v>
      </c>
      <c r="BO443">
        <v>236659</v>
      </c>
      <c r="BR443">
        <v>38434</v>
      </c>
      <c r="BS443">
        <v>66963.45</v>
      </c>
    </row>
    <row r="444" spans="1:71" ht="23.25">
      <c r="A444" s="198">
        <v>4</v>
      </c>
      <c r="B444" s="199" t="s">
        <v>913</v>
      </c>
      <c r="C444" s="199" t="s">
        <v>915</v>
      </c>
      <c r="D444" s="199" t="s">
        <v>2261</v>
      </c>
      <c r="E444" s="199" t="s">
        <v>2321</v>
      </c>
      <c r="F444" s="199" t="s">
        <v>2323</v>
      </c>
      <c r="G444" s="199"/>
      <c r="H444" s="199" t="s">
        <v>2324</v>
      </c>
      <c r="I444" s="199" t="s">
        <v>2321</v>
      </c>
      <c r="J444" s="199" t="s">
        <v>1073</v>
      </c>
      <c r="K444" s="199" t="s">
        <v>1012</v>
      </c>
      <c r="L444" s="199" t="s">
        <v>1530</v>
      </c>
      <c r="M444" s="221" t="s">
        <v>1535</v>
      </c>
      <c r="N444" s="221"/>
      <c r="O444" s="201">
        <v>4301020106.3129997</v>
      </c>
      <c r="P444" s="202" t="s">
        <v>544</v>
      </c>
      <c r="Q444" s="108">
        <f t="shared" si="6"/>
        <v>295645</v>
      </c>
      <c r="R444">
        <v>92851</v>
      </c>
      <c r="T444">
        <v>44982</v>
      </c>
      <c r="U444">
        <v>66862</v>
      </c>
      <c r="W444">
        <v>50001</v>
      </c>
      <c r="AB444">
        <v>35021.75</v>
      </c>
      <c r="AD444">
        <v>295645</v>
      </c>
      <c r="AG444">
        <v>95540</v>
      </c>
      <c r="AL444">
        <v>2512500</v>
      </c>
      <c r="AO444">
        <v>31420</v>
      </c>
      <c r="AU444">
        <v>47248</v>
      </c>
      <c r="AX444">
        <v>1208</v>
      </c>
      <c r="AZ444">
        <v>1286776.68</v>
      </c>
      <c r="BD444">
        <v>107300</v>
      </c>
      <c r="BG444">
        <v>65855</v>
      </c>
      <c r="BJ444">
        <v>39966</v>
      </c>
      <c r="BL444">
        <v>95343</v>
      </c>
      <c r="BM444">
        <v>27505.919999999998</v>
      </c>
      <c r="BO444">
        <v>175228.75</v>
      </c>
      <c r="BQ444">
        <v>54504</v>
      </c>
    </row>
    <row r="445" spans="1:71" ht="23.25">
      <c r="A445" s="198">
        <v>4</v>
      </c>
      <c r="B445" s="199" t="s">
        <v>913</v>
      </c>
      <c r="C445" s="199" t="s">
        <v>915</v>
      </c>
      <c r="D445" s="199" t="s">
        <v>2261</v>
      </c>
      <c r="E445" s="199" t="s">
        <v>2321</v>
      </c>
      <c r="F445" s="199" t="s">
        <v>2323</v>
      </c>
      <c r="G445" s="199"/>
      <c r="H445" s="199" t="s">
        <v>2324</v>
      </c>
      <c r="I445" s="199" t="s">
        <v>2321</v>
      </c>
      <c r="J445" s="199" t="s">
        <v>1073</v>
      </c>
      <c r="K445" s="199" t="s">
        <v>1012</v>
      </c>
      <c r="L445" s="199" t="s">
        <v>1530</v>
      </c>
      <c r="M445" s="221" t="s">
        <v>1538</v>
      </c>
      <c r="N445" s="221"/>
      <c r="O445" s="201">
        <v>4301020106.3140001</v>
      </c>
      <c r="P445" s="202" t="s">
        <v>545</v>
      </c>
      <c r="Q445" s="108">
        <f t="shared" si="6"/>
        <v>19586014.16</v>
      </c>
      <c r="AB445">
        <v>2417</v>
      </c>
      <c r="AD445">
        <v>19586014.16</v>
      </c>
      <c r="AL445">
        <v>54552362.259999998</v>
      </c>
      <c r="AO445">
        <v>71116.5</v>
      </c>
      <c r="AT445">
        <v>9672</v>
      </c>
      <c r="AZ445">
        <v>29455613.59</v>
      </c>
      <c r="BD445">
        <v>156719</v>
      </c>
      <c r="BL445">
        <v>1860453.27</v>
      </c>
      <c r="BQ445">
        <v>59854</v>
      </c>
      <c r="BR445">
        <v>22019.85</v>
      </c>
    </row>
    <row r="446" spans="1:71" ht="23.25">
      <c r="A446" s="198">
        <v>4</v>
      </c>
      <c r="B446" s="199" t="s">
        <v>913</v>
      </c>
      <c r="C446" s="199" t="s">
        <v>915</v>
      </c>
      <c r="D446" s="199" t="s">
        <v>2261</v>
      </c>
      <c r="E446" s="199" t="s">
        <v>2321</v>
      </c>
      <c r="F446" s="199" t="s">
        <v>2323</v>
      </c>
      <c r="G446" s="199"/>
      <c r="H446" s="199" t="s">
        <v>2324</v>
      </c>
      <c r="I446" s="199" t="s">
        <v>2321</v>
      </c>
      <c r="J446" s="199" t="s">
        <v>952</v>
      </c>
      <c r="K446" s="199" t="s">
        <v>1012</v>
      </c>
      <c r="L446" s="199" t="s">
        <v>1530</v>
      </c>
      <c r="M446" s="221" t="s">
        <v>1548</v>
      </c>
      <c r="N446" s="221"/>
      <c r="O446" s="201">
        <v>4301020106.3149996</v>
      </c>
      <c r="P446" s="202" t="s">
        <v>546</v>
      </c>
      <c r="Q446" s="108">
        <f t="shared" si="6"/>
        <v>-15770957.52</v>
      </c>
      <c r="R446">
        <v>-3212582.45</v>
      </c>
      <c r="S446">
        <v>-1406.46</v>
      </c>
      <c r="T446">
        <v>-36679.94</v>
      </c>
      <c r="U446">
        <v>-121803.3</v>
      </c>
      <c r="V446">
        <v>-1411372.88</v>
      </c>
      <c r="W446">
        <v>-776204.43</v>
      </c>
      <c r="X446">
        <v>-293754.64</v>
      </c>
      <c r="Y446">
        <v>-768981.43</v>
      </c>
      <c r="Z446">
        <v>-28694.52</v>
      </c>
      <c r="AD446">
        <v>-15770957.52</v>
      </c>
      <c r="AE446">
        <v>-748221.05</v>
      </c>
      <c r="AF446">
        <v>-352543.27</v>
      </c>
      <c r="AG446">
        <v>-420946.69</v>
      </c>
      <c r="AH446">
        <v>-301142.38</v>
      </c>
      <c r="AI446">
        <v>-1210994.1100000001</v>
      </c>
      <c r="AJ446">
        <v>-184980.11</v>
      </c>
      <c r="AK446">
        <v>-108268.43</v>
      </c>
      <c r="AL446">
        <v>-30781718.989999998</v>
      </c>
      <c r="AM446">
        <v>-1136211</v>
      </c>
      <c r="AN446">
        <v>-1220355.25</v>
      </c>
      <c r="AO446">
        <v>-1455119.75</v>
      </c>
      <c r="AP446">
        <v>-1886960.65</v>
      </c>
      <c r="AR446">
        <v>-2537622</v>
      </c>
      <c r="AS446">
        <v>-341422</v>
      </c>
      <c r="AT446">
        <v>-615276.38</v>
      </c>
      <c r="AU446">
        <v>-1240873</v>
      </c>
      <c r="AV446">
        <v>-1587703.59</v>
      </c>
      <c r="AX446">
        <v>-470668.92</v>
      </c>
      <c r="AY446">
        <v>-237477</v>
      </c>
      <c r="AZ446">
        <v>-16484495.91</v>
      </c>
      <c r="BA446">
        <v>-42556.34</v>
      </c>
      <c r="BB446">
        <v>-645880.61</v>
      </c>
      <c r="BC446">
        <v>-1566719.95</v>
      </c>
      <c r="BD446">
        <v>-1115115.55</v>
      </c>
      <c r="BE446">
        <v>-681225.8</v>
      </c>
      <c r="BF446">
        <v>-835380.59</v>
      </c>
      <c r="BG446">
        <v>-1636641.35</v>
      </c>
      <c r="BH446">
        <v>-773190.24</v>
      </c>
      <c r="BI446">
        <v>-474037.03</v>
      </c>
      <c r="BJ446">
        <v>-170102.88</v>
      </c>
      <c r="BK446">
        <v>-287273.02</v>
      </c>
      <c r="BL446">
        <v>-3873268.6</v>
      </c>
      <c r="BM446">
        <v>-457030.58</v>
      </c>
      <c r="BN446">
        <v>-340599.32</v>
      </c>
      <c r="BO446">
        <v>-1623385.05</v>
      </c>
      <c r="BP446">
        <v>-421522.07</v>
      </c>
      <c r="BQ446">
        <v>-500</v>
      </c>
      <c r="BR446">
        <v>-757963.67</v>
      </c>
    </row>
    <row r="447" spans="1:71" ht="23.25">
      <c r="A447" s="198">
        <v>4</v>
      </c>
      <c r="B447" s="199" t="s">
        <v>913</v>
      </c>
      <c r="C447" s="199" t="s">
        <v>915</v>
      </c>
      <c r="D447" s="199" t="s">
        <v>2261</v>
      </c>
      <c r="E447" s="199" t="s">
        <v>2321</v>
      </c>
      <c r="F447" s="199" t="s">
        <v>2323</v>
      </c>
      <c r="G447" s="199"/>
      <c r="H447" s="199" t="s">
        <v>2324</v>
      </c>
      <c r="I447" s="199" t="s">
        <v>2321</v>
      </c>
      <c r="J447" s="199" t="s">
        <v>952</v>
      </c>
      <c r="K447" s="199" t="s">
        <v>1012</v>
      </c>
      <c r="L447" s="199" t="s">
        <v>1530</v>
      </c>
      <c r="M447" s="221" t="s">
        <v>1548</v>
      </c>
      <c r="N447" s="221"/>
      <c r="O447" s="201">
        <v>4301020106.3170004</v>
      </c>
      <c r="P447" s="202" t="s">
        <v>547</v>
      </c>
      <c r="Q447" s="108">
        <f t="shared" si="6"/>
        <v>-15034307.789999999</v>
      </c>
      <c r="R447">
        <v>-903097.95</v>
      </c>
      <c r="S447">
        <v>-7726.6</v>
      </c>
      <c r="U447">
        <v>-42142.84</v>
      </c>
      <c r="V447">
        <v>-718399.11</v>
      </c>
      <c r="W447">
        <v>-611441.35</v>
      </c>
      <c r="X447">
        <v>-104418.64</v>
      </c>
      <c r="Y447">
        <v>-108870.06</v>
      </c>
      <c r="Z447">
        <v>-392.82</v>
      </c>
      <c r="AB447">
        <v>-7462</v>
      </c>
      <c r="AD447">
        <v>-15034307.789999999</v>
      </c>
      <c r="AE447">
        <v>-71721.13</v>
      </c>
      <c r="AF447">
        <v>-39694.910000000003</v>
      </c>
      <c r="AG447">
        <v>-102735.05</v>
      </c>
      <c r="AH447">
        <v>-82081.58</v>
      </c>
      <c r="AI447">
        <v>-192557</v>
      </c>
      <c r="AJ447">
        <v>-28389.919999999998</v>
      </c>
      <c r="AL447">
        <v>-28410337.460000001</v>
      </c>
      <c r="AN447">
        <v>-460661.24</v>
      </c>
      <c r="AO447">
        <v>-132588.37</v>
      </c>
      <c r="AP447">
        <v>-285121.31</v>
      </c>
      <c r="AR447">
        <v>-44833.2</v>
      </c>
      <c r="AS447">
        <v>-88024.21</v>
      </c>
      <c r="AT447">
        <v>-217121.1</v>
      </c>
      <c r="AV447">
        <v>-196003.28</v>
      </c>
      <c r="AX447">
        <v>-55667</v>
      </c>
      <c r="AZ447">
        <v>-6501274.4299999997</v>
      </c>
      <c r="BA447">
        <v>-353758.7</v>
      </c>
      <c r="BB447">
        <v>-86941.27</v>
      </c>
      <c r="BC447">
        <v>-705275.93</v>
      </c>
      <c r="BD447">
        <v>-210781.63</v>
      </c>
      <c r="BE447">
        <v>-97384.67</v>
      </c>
      <c r="BF447">
        <v>-199608.38</v>
      </c>
      <c r="BG447">
        <v>-703095.1</v>
      </c>
      <c r="BH447">
        <v>-138388.93</v>
      </c>
      <c r="BM447">
        <v>-140104.20000000001</v>
      </c>
      <c r="BN447">
        <v>-121796.23</v>
      </c>
      <c r="BO447">
        <v>-9161</v>
      </c>
      <c r="BP447">
        <v>-42794.34</v>
      </c>
      <c r="BR447">
        <v>-263392.71999999997</v>
      </c>
    </row>
    <row r="448" spans="1:71" ht="23.25">
      <c r="A448" s="198">
        <v>4</v>
      </c>
      <c r="B448" s="199" t="s">
        <v>913</v>
      </c>
      <c r="C448" s="199" t="s">
        <v>915</v>
      </c>
      <c r="D448" s="199" t="s">
        <v>2261</v>
      </c>
      <c r="E448" s="199" t="s">
        <v>2321</v>
      </c>
      <c r="F448" s="199" t="s">
        <v>2323</v>
      </c>
      <c r="G448" s="199"/>
      <c r="H448" s="199" t="s">
        <v>2324</v>
      </c>
      <c r="I448" s="199" t="s">
        <v>2321</v>
      </c>
      <c r="J448" s="199" t="s">
        <v>952</v>
      </c>
      <c r="K448" s="199" t="s">
        <v>1012</v>
      </c>
      <c r="L448" s="199" t="s">
        <v>1530</v>
      </c>
      <c r="M448" s="221" t="s">
        <v>1548</v>
      </c>
      <c r="N448" s="221"/>
      <c r="O448" s="201">
        <v>4301020106.3190002</v>
      </c>
      <c r="P448" s="202" t="s">
        <v>2327</v>
      </c>
      <c r="Q448" s="108">
        <f t="shared" si="6"/>
        <v>-7248.05</v>
      </c>
      <c r="T448">
        <v>-57845.11</v>
      </c>
      <c r="Y448">
        <v>-1838.5</v>
      </c>
      <c r="AB448">
        <v>-7042</v>
      </c>
      <c r="AC448">
        <v>-50.5</v>
      </c>
      <c r="AD448">
        <v>-7248.05</v>
      </c>
      <c r="AF448">
        <v>-249110.11</v>
      </c>
      <c r="AH448">
        <v>-268899.76</v>
      </c>
      <c r="AJ448">
        <v>-50</v>
      </c>
      <c r="AM448">
        <v>-33123.5</v>
      </c>
      <c r="AP448">
        <v>-112375.19</v>
      </c>
      <c r="AQ448">
        <v>-298342.78000000003</v>
      </c>
      <c r="AR448">
        <v>-1514.6</v>
      </c>
      <c r="AV448">
        <v>-549718.57999999996</v>
      </c>
      <c r="AW448">
        <v>-265936.59999999998</v>
      </c>
      <c r="AZ448">
        <v>-2070</v>
      </c>
      <c r="BA448">
        <v>-163278.84</v>
      </c>
      <c r="BD448">
        <v>-36</v>
      </c>
      <c r="BE448">
        <v>-14604.87</v>
      </c>
      <c r="BH448">
        <v>-9</v>
      </c>
      <c r="BK448">
        <v>-140</v>
      </c>
      <c r="BL448">
        <v>-537400.41</v>
      </c>
      <c r="BO448">
        <v>-293554.59999999998</v>
      </c>
      <c r="BP448">
        <v>-55513.29</v>
      </c>
      <c r="BQ448">
        <v>-123616.19</v>
      </c>
      <c r="BR448">
        <v>-87111.29</v>
      </c>
      <c r="BS448">
        <v>-104940.53</v>
      </c>
    </row>
    <row r="449" spans="1:71" ht="23.25">
      <c r="A449" s="198">
        <v>4</v>
      </c>
      <c r="B449" s="199" t="s">
        <v>913</v>
      </c>
      <c r="C449" s="199" t="s">
        <v>915</v>
      </c>
      <c r="D449" s="199" t="s">
        <v>2261</v>
      </c>
      <c r="E449" s="199" t="s">
        <v>2321</v>
      </c>
      <c r="F449" s="199" t="s">
        <v>2323</v>
      </c>
      <c r="G449" s="199"/>
      <c r="H449" s="199" t="s">
        <v>2324</v>
      </c>
      <c r="I449" s="199" t="s">
        <v>2321</v>
      </c>
      <c r="J449" s="199" t="s">
        <v>1073</v>
      </c>
      <c r="K449" s="199" t="s">
        <v>1012</v>
      </c>
      <c r="L449" s="199" t="s">
        <v>1530</v>
      </c>
      <c r="M449" s="221" t="s">
        <v>1548</v>
      </c>
      <c r="N449" s="221"/>
      <c r="O449" s="201">
        <v>4301020106.3199997</v>
      </c>
      <c r="P449" s="202" t="s">
        <v>2328</v>
      </c>
      <c r="Q449" s="108">
        <f t="shared" si="6"/>
        <v>510.05</v>
      </c>
      <c r="R449">
        <v>5696145.7599999998</v>
      </c>
      <c r="U449">
        <v>26860.05</v>
      </c>
      <c r="X449">
        <v>104382.66</v>
      </c>
      <c r="AB449">
        <v>16370.34</v>
      </c>
      <c r="AD449">
        <v>510.05</v>
      </c>
      <c r="AF449">
        <v>14513.54</v>
      </c>
      <c r="AJ449">
        <v>70</v>
      </c>
      <c r="AN449">
        <v>175170.56</v>
      </c>
      <c r="AO449">
        <v>14150.4</v>
      </c>
      <c r="AQ449">
        <v>2000</v>
      </c>
      <c r="AR449">
        <v>489242.22</v>
      </c>
      <c r="AT449">
        <v>25357.34</v>
      </c>
      <c r="AV449">
        <v>228537.95</v>
      </c>
      <c r="AW449">
        <v>98452.05</v>
      </c>
      <c r="AX449">
        <v>37624.65</v>
      </c>
      <c r="AZ449">
        <v>497478.56</v>
      </c>
      <c r="BA449">
        <v>27716.25</v>
      </c>
      <c r="BE449">
        <v>26535.38</v>
      </c>
      <c r="BH449">
        <v>22826.48</v>
      </c>
      <c r="BL449">
        <v>65455</v>
      </c>
      <c r="BM449">
        <v>105029.4</v>
      </c>
      <c r="BO449">
        <v>15171.21</v>
      </c>
      <c r="BP449">
        <v>11609.72</v>
      </c>
      <c r="BQ449">
        <v>6627.06</v>
      </c>
    </row>
    <row r="450" spans="1:71" ht="23.25">
      <c r="A450" s="198">
        <v>4</v>
      </c>
      <c r="B450" s="199" t="s">
        <v>913</v>
      </c>
      <c r="C450" s="199" t="s">
        <v>915</v>
      </c>
      <c r="D450" s="199" t="s">
        <v>2261</v>
      </c>
      <c r="E450" s="199" t="s">
        <v>2321</v>
      </c>
      <c r="F450" s="199"/>
      <c r="G450" s="199"/>
      <c r="H450" s="199" t="s">
        <v>2322</v>
      </c>
      <c r="I450" s="199" t="s">
        <v>2321</v>
      </c>
      <c r="J450" s="199" t="s">
        <v>1073</v>
      </c>
      <c r="K450" s="199" t="s">
        <v>1012</v>
      </c>
      <c r="L450" s="199" t="s">
        <v>1530</v>
      </c>
      <c r="M450" s="221" t="s">
        <v>1532</v>
      </c>
      <c r="N450" s="221"/>
      <c r="O450" s="201">
        <v>4301020106.3210001</v>
      </c>
      <c r="P450" s="202" t="s">
        <v>550</v>
      </c>
      <c r="Q450" s="108">
        <f t="shared" si="6"/>
        <v>1207189.06</v>
      </c>
      <c r="R450">
        <v>1082997.02</v>
      </c>
      <c r="V450">
        <v>8000</v>
      </c>
      <c r="AD450">
        <v>1207189.06</v>
      </c>
      <c r="AE450">
        <v>145511.13</v>
      </c>
      <c r="AF450">
        <v>89530.04</v>
      </c>
      <c r="AH450">
        <v>129679.59</v>
      </c>
      <c r="AI450">
        <v>144890.76999999999</v>
      </c>
      <c r="AJ450">
        <v>38635.879999999997</v>
      </c>
      <c r="AK450">
        <v>17915.93</v>
      </c>
      <c r="AZ450">
        <v>950000</v>
      </c>
      <c r="BL450">
        <v>529538.32999999996</v>
      </c>
      <c r="BM450">
        <v>77180.45</v>
      </c>
      <c r="BP450">
        <v>23456.73</v>
      </c>
    </row>
    <row r="451" spans="1:71" ht="23.25">
      <c r="A451" s="198">
        <v>4</v>
      </c>
      <c r="B451" s="199" t="s">
        <v>913</v>
      </c>
      <c r="C451" s="199" t="s">
        <v>915</v>
      </c>
      <c r="D451" s="199" t="s">
        <v>2261</v>
      </c>
      <c r="E451" s="199" t="s">
        <v>2321</v>
      </c>
      <c r="F451" s="199"/>
      <c r="G451" s="199"/>
      <c r="H451" s="199" t="s">
        <v>2322</v>
      </c>
      <c r="I451" s="199" t="s">
        <v>2321</v>
      </c>
      <c r="J451" s="199" t="s">
        <v>1073</v>
      </c>
      <c r="K451" s="199" t="s">
        <v>1012</v>
      </c>
      <c r="L451" s="199" t="s">
        <v>1530</v>
      </c>
      <c r="M451" s="221" t="s">
        <v>1532</v>
      </c>
      <c r="N451" s="221"/>
      <c r="O451" s="201">
        <v>4301020106.3219995</v>
      </c>
      <c r="P451" s="202" t="s">
        <v>551</v>
      </c>
      <c r="Q451" s="108">
        <f t="shared" si="6"/>
        <v>0</v>
      </c>
      <c r="AG451">
        <v>83425.72</v>
      </c>
      <c r="AZ451">
        <v>350000</v>
      </c>
      <c r="BQ451">
        <v>107643.63</v>
      </c>
    </row>
    <row r="452" spans="1:71">
      <c r="A452" s="198">
        <v>4</v>
      </c>
      <c r="B452" s="199" t="s">
        <v>913</v>
      </c>
      <c r="C452" s="199" t="s">
        <v>915</v>
      </c>
      <c r="D452" s="199" t="s">
        <v>2261</v>
      </c>
      <c r="E452" s="199" t="s">
        <v>2321</v>
      </c>
      <c r="F452" s="199" t="s">
        <v>2329</v>
      </c>
      <c r="G452" s="199"/>
      <c r="H452" s="199"/>
      <c r="I452" s="199" t="s">
        <v>2321</v>
      </c>
      <c r="J452" s="199" t="s">
        <v>1073</v>
      </c>
      <c r="K452" s="199" t="s">
        <v>1026</v>
      </c>
      <c r="L452" s="199" t="s">
        <v>1555</v>
      </c>
      <c r="M452" s="221" t="s">
        <v>1556</v>
      </c>
      <c r="N452" s="221"/>
      <c r="O452" s="224" t="s">
        <v>2330</v>
      </c>
      <c r="P452" s="225" t="s">
        <v>2331</v>
      </c>
      <c r="Q452" s="108">
        <f t="shared" si="6"/>
        <v>0</v>
      </c>
      <c r="BE452">
        <v>8685</v>
      </c>
    </row>
    <row r="453" spans="1:71" ht="23.25">
      <c r="A453" s="198">
        <v>4</v>
      </c>
      <c r="B453" s="199" t="s">
        <v>913</v>
      </c>
      <c r="C453" s="199" t="s">
        <v>915</v>
      </c>
      <c r="D453" s="199" t="s">
        <v>2261</v>
      </c>
      <c r="E453" s="199" t="s">
        <v>2321</v>
      </c>
      <c r="F453" s="199" t="s">
        <v>2329</v>
      </c>
      <c r="G453" s="199"/>
      <c r="H453" s="199" t="s">
        <v>2332</v>
      </c>
      <c r="I453" s="199" t="s">
        <v>2321</v>
      </c>
      <c r="J453" s="199" t="s">
        <v>1073</v>
      </c>
      <c r="K453" s="199" t="s">
        <v>1026</v>
      </c>
      <c r="L453" s="199" t="s">
        <v>1555</v>
      </c>
      <c r="M453" s="221" t="s">
        <v>1556</v>
      </c>
      <c r="N453" s="221"/>
      <c r="O453" s="201">
        <v>4301020106.5030003</v>
      </c>
      <c r="P453" s="202" t="s">
        <v>2333</v>
      </c>
      <c r="Q453" s="108">
        <f t="shared" ref="Q453:Q516" si="7">SUMIF($R$2:$BS$2,$Q$2,$R453:$BS453)</f>
        <v>66365.62</v>
      </c>
      <c r="R453">
        <v>462439</v>
      </c>
      <c r="S453">
        <v>79383.59</v>
      </c>
      <c r="T453">
        <v>157958</v>
      </c>
      <c r="U453">
        <v>28967</v>
      </c>
      <c r="V453">
        <v>288019</v>
      </c>
      <c r="W453">
        <v>371607</v>
      </c>
      <c r="X453">
        <v>46741</v>
      </c>
      <c r="Y453">
        <v>62116</v>
      </c>
      <c r="Z453">
        <v>161679</v>
      </c>
      <c r="AA453">
        <v>9779</v>
      </c>
      <c r="AB453">
        <v>146981</v>
      </c>
      <c r="AC453">
        <v>23892</v>
      </c>
      <c r="AD453">
        <v>66365.62</v>
      </c>
      <c r="AE453">
        <v>15790</v>
      </c>
      <c r="AF453">
        <v>13366.5</v>
      </c>
      <c r="AG453">
        <v>3292.5</v>
      </c>
      <c r="AH453">
        <v>38100</v>
      </c>
      <c r="AI453">
        <v>77062</v>
      </c>
      <c r="AJ453">
        <v>1323.25</v>
      </c>
      <c r="AK453">
        <v>533</v>
      </c>
      <c r="AL453">
        <v>561236</v>
      </c>
      <c r="AM453">
        <v>49281</v>
      </c>
      <c r="AN453">
        <v>16922</v>
      </c>
      <c r="AO453">
        <v>55729</v>
      </c>
      <c r="AP453">
        <v>41733</v>
      </c>
      <c r="AQ453">
        <v>22082.23</v>
      </c>
      <c r="AR453">
        <v>78933</v>
      </c>
      <c r="AT453">
        <v>8837</v>
      </c>
      <c r="AV453">
        <v>182209.21</v>
      </c>
      <c r="AW453">
        <v>10339</v>
      </c>
      <c r="AX453">
        <v>27111</v>
      </c>
      <c r="AY453">
        <v>340</v>
      </c>
      <c r="AZ453">
        <v>258.5</v>
      </c>
      <c r="BA453">
        <v>4246</v>
      </c>
      <c r="BB453">
        <v>28586.25</v>
      </c>
      <c r="BC453">
        <v>50503</v>
      </c>
      <c r="BD453">
        <v>8300</v>
      </c>
      <c r="BE453">
        <v>138</v>
      </c>
      <c r="BF453">
        <v>17660</v>
      </c>
      <c r="BH453">
        <v>17155.75</v>
      </c>
      <c r="BL453">
        <v>84292</v>
      </c>
      <c r="BM453">
        <v>50711</v>
      </c>
      <c r="BN453">
        <v>36589</v>
      </c>
      <c r="BO453">
        <v>33030</v>
      </c>
      <c r="BP453">
        <v>1808</v>
      </c>
      <c r="BQ453">
        <v>27894.5</v>
      </c>
      <c r="BR453">
        <v>41116.25</v>
      </c>
      <c r="BS453">
        <v>98270.25</v>
      </c>
    </row>
    <row r="454" spans="1:71" ht="23.25">
      <c r="A454" s="198">
        <v>4</v>
      </c>
      <c r="B454" s="199" t="s">
        <v>913</v>
      </c>
      <c r="C454" s="199" t="s">
        <v>915</v>
      </c>
      <c r="D454" s="199" t="s">
        <v>2261</v>
      </c>
      <c r="E454" s="199" t="s">
        <v>2321</v>
      </c>
      <c r="F454" s="199" t="s">
        <v>2329</v>
      </c>
      <c r="G454" s="199"/>
      <c r="H454" s="199" t="s">
        <v>2332</v>
      </c>
      <c r="I454" s="199" t="s">
        <v>2321</v>
      </c>
      <c r="J454" s="199" t="s">
        <v>1073</v>
      </c>
      <c r="K454" s="199" t="s">
        <v>1026</v>
      </c>
      <c r="L454" s="199" t="s">
        <v>1555</v>
      </c>
      <c r="M454" s="221" t="s">
        <v>1561</v>
      </c>
      <c r="N454" s="221"/>
      <c r="O454" s="201">
        <v>4301020106.5039997</v>
      </c>
      <c r="P454" s="202" t="s">
        <v>2334</v>
      </c>
      <c r="Q454" s="108">
        <f t="shared" si="7"/>
        <v>943201.83</v>
      </c>
      <c r="R454">
        <v>231702.49</v>
      </c>
      <c r="S454">
        <v>6112</v>
      </c>
      <c r="T454">
        <v>77014</v>
      </c>
      <c r="U454">
        <v>77246</v>
      </c>
      <c r="V454">
        <v>225306</v>
      </c>
      <c r="W454">
        <v>649233</v>
      </c>
      <c r="X454">
        <v>87457.5</v>
      </c>
      <c r="Y454">
        <v>50625</v>
      </c>
      <c r="Z454">
        <v>106360</v>
      </c>
      <c r="AA454">
        <v>13663</v>
      </c>
      <c r="AB454">
        <v>148803</v>
      </c>
      <c r="AC454">
        <v>18210</v>
      </c>
      <c r="AD454">
        <v>943201.83</v>
      </c>
      <c r="AE454">
        <v>10400</v>
      </c>
      <c r="AF454">
        <v>300</v>
      </c>
      <c r="AH454">
        <v>17892</v>
      </c>
      <c r="AI454">
        <v>6082</v>
      </c>
      <c r="AL454">
        <v>2321493</v>
      </c>
      <c r="AO454">
        <v>14773</v>
      </c>
      <c r="AP454">
        <v>23767</v>
      </c>
      <c r="AQ454">
        <v>2793</v>
      </c>
      <c r="AR454">
        <v>6217</v>
      </c>
      <c r="AV454">
        <v>103549.81</v>
      </c>
      <c r="AZ454">
        <v>234824</v>
      </c>
      <c r="BA454">
        <v>14946.25</v>
      </c>
      <c r="BB454">
        <v>31456.5</v>
      </c>
      <c r="BC454">
        <v>30787.5</v>
      </c>
      <c r="BF454">
        <v>1172</v>
      </c>
      <c r="BG454">
        <v>94102</v>
      </c>
      <c r="BH454">
        <v>5568.42</v>
      </c>
      <c r="BL454">
        <v>254797</v>
      </c>
      <c r="BM454">
        <v>18466</v>
      </c>
      <c r="BN454">
        <v>20691</v>
      </c>
      <c r="BO454">
        <v>17395</v>
      </c>
      <c r="BQ454">
        <v>47100</v>
      </c>
      <c r="BR454">
        <v>14386.5</v>
      </c>
      <c r="BS454">
        <v>58247.75</v>
      </c>
    </row>
    <row r="455" spans="1:71" ht="23.25">
      <c r="A455" s="198">
        <v>4</v>
      </c>
      <c r="B455" s="199" t="s">
        <v>913</v>
      </c>
      <c r="C455" s="199" t="s">
        <v>915</v>
      </c>
      <c r="D455" s="199" t="s">
        <v>2261</v>
      </c>
      <c r="E455" s="199" t="s">
        <v>2321</v>
      </c>
      <c r="F455" s="199" t="s">
        <v>2329</v>
      </c>
      <c r="G455" s="199"/>
      <c r="H455" s="199" t="s">
        <v>2332</v>
      </c>
      <c r="I455" s="199" t="s">
        <v>2321</v>
      </c>
      <c r="J455" s="199" t="s">
        <v>952</v>
      </c>
      <c r="K455" s="199" t="s">
        <v>1026</v>
      </c>
      <c r="L455" s="199" t="s">
        <v>1555</v>
      </c>
      <c r="M455" s="221" t="s">
        <v>1563</v>
      </c>
      <c r="N455" s="221"/>
      <c r="O455" s="201">
        <v>4301020106.5050001</v>
      </c>
      <c r="P455" s="202" t="s">
        <v>2335</v>
      </c>
      <c r="Q455" s="108">
        <f t="shared" si="7"/>
        <v>0</v>
      </c>
      <c r="T455">
        <v>-31405</v>
      </c>
      <c r="AL455">
        <v>-561236</v>
      </c>
      <c r="AN455">
        <v>-9295</v>
      </c>
      <c r="AP455">
        <v>-5616</v>
      </c>
      <c r="AQ455">
        <v>-3433.23</v>
      </c>
      <c r="AR455">
        <v>-78933</v>
      </c>
      <c r="AV455">
        <v>-125861.4</v>
      </c>
      <c r="AX455">
        <v>-22747</v>
      </c>
      <c r="BM455">
        <v>-3457.78</v>
      </c>
      <c r="BP455">
        <v>-1808</v>
      </c>
    </row>
    <row r="456" spans="1:71" ht="23.25">
      <c r="A456" s="198">
        <v>4</v>
      </c>
      <c r="B456" s="199" t="s">
        <v>913</v>
      </c>
      <c r="C456" s="199" t="s">
        <v>915</v>
      </c>
      <c r="D456" s="199" t="s">
        <v>2261</v>
      </c>
      <c r="E456" s="199" t="s">
        <v>2321</v>
      </c>
      <c r="F456" s="199" t="s">
        <v>2329</v>
      </c>
      <c r="G456" s="199"/>
      <c r="H456" s="199" t="s">
        <v>2332</v>
      </c>
      <c r="I456" s="199" t="s">
        <v>2321</v>
      </c>
      <c r="J456" s="199" t="s">
        <v>952</v>
      </c>
      <c r="K456" s="199" t="s">
        <v>1026</v>
      </c>
      <c r="L456" s="199" t="s">
        <v>1555</v>
      </c>
      <c r="M456" s="221" t="s">
        <v>1563</v>
      </c>
      <c r="N456" s="221"/>
      <c r="O456" s="201">
        <v>4301020106.507</v>
      </c>
      <c r="P456" s="202" t="s">
        <v>2336</v>
      </c>
      <c r="Q456" s="108">
        <f t="shared" si="7"/>
        <v>0</v>
      </c>
      <c r="T456">
        <v>-8722</v>
      </c>
      <c r="AL456">
        <v>-2225044</v>
      </c>
      <c r="AP456">
        <v>-2414</v>
      </c>
      <c r="AR456">
        <v>-3189</v>
      </c>
      <c r="AV456">
        <v>-94722.86</v>
      </c>
      <c r="AZ456">
        <v>-609998</v>
      </c>
      <c r="BC456">
        <v>-26201.25</v>
      </c>
      <c r="BM456">
        <v>-27195.71</v>
      </c>
    </row>
    <row r="457" spans="1:71" ht="23.25">
      <c r="A457" s="198">
        <v>4</v>
      </c>
      <c r="B457" s="199" t="s">
        <v>913</v>
      </c>
      <c r="C457" s="199" t="s">
        <v>915</v>
      </c>
      <c r="D457" s="199" t="s">
        <v>2261</v>
      </c>
      <c r="E457" s="199" t="s">
        <v>2321</v>
      </c>
      <c r="F457" s="199" t="s">
        <v>2329</v>
      </c>
      <c r="G457" s="199"/>
      <c r="H457" s="199" t="s">
        <v>2332</v>
      </c>
      <c r="I457" s="199" t="s">
        <v>2321</v>
      </c>
      <c r="J457" s="199" t="s">
        <v>1073</v>
      </c>
      <c r="K457" s="199" t="s">
        <v>1026</v>
      </c>
      <c r="L457" s="199" t="s">
        <v>1555</v>
      </c>
      <c r="M457" s="221">
        <v>41060</v>
      </c>
      <c r="N457" s="221"/>
      <c r="O457" s="201">
        <v>4301020106.5089998</v>
      </c>
      <c r="P457" s="202" t="s">
        <v>2337</v>
      </c>
      <c r="Q457" s="108">
        <f t="shared" si="7"/>
        <v>0</v>
      </c>
      <c r="R457">
        <v>28196</v>
      </c>
      <c r="X457">
        <v>72</v>
      </c>
      <c r="AI457">
        <v>17631.84</v>
      </c>
      <c r="AL457">
        <v>46643.55</v>
      </c>
      <c r="AR457">
        <v>16258.9</v>
      </c>
      <c r="AV457">
        <v>49749.58</v>
      </c>
      <c r="AZ457">
        <v>15556.63</v>
      </c>
      <c r="BC457">
        <v>815</v>
      </c>
    </row>
    <row r="458" spans="1:71" ht="23.25">
      <c r="A458" s="198">
        <v>4</v>
      </c>
      <c r="B458" s="199" t="s">
        <v>913</v>
      </c>
      <c r="C458" s="199" t="s">
        <v>915</v>
      </c>
      <c r="D458" s="199" t="s">
        <v>2261</v>
      </c>
      <c r="E458" s="199" t="s">
        <v>2321</v>
      </c>
      <c r="F458" s="199" t="s">
        <v>2329</v>
      </c>
      <c r="G458" s="199"/>
      <c r="H458" s="199" t="s">
        <v>2332</v>
      </c>
      <c r="I458" s="199" t="s">
        <v>2321</v>
      </c>
      <c r="J458" s="199" t="s">
        <v>952</v>
      </c>
      <c r="K458" s="199" t="s">
        <v>1026</v>
      </c>
      <c r="L458" s="199" t="s">
        <v>1555</v>
      </c>
      <c r="M458" s="221" t="s">
        <v>1563</v>
      </c>
      <c r="N458" s="221"/>
      <c r="O458" s="201">
        <v>4301020106.5100002</v>
      </c>
      <c r="P458" s="202" t="s">
        <v>2338</v>
      </c>
      <c r="Q458" s="108">
        <f t="shared" si="7"/>
        <v>0</v>
      </c>
      <c r="R458">
        <v>-1153820.48</v>
      </c>
      <c r="S458">
        <v>-2227.42</v>
      </c>
      <c r="V458">
        <v>-16572.599999999999</v>
      </c>
      <c r="W458">
        <v>-96334</v>
      </c>
      <c r="AL458">
        <v>-3202</v>
      </c>
      <c r="AS458">
        <v>-994.1</v>
      </c>
    </row>
    <row r="459" spans="1:71" ht="23.25">
      <c r="A459" s="198">
        <v>4</v>
      </c>
      <c r="B459" s="199" t="s">
        <v>913</v>
      </c>
      <c r="C459" s="199" t="s">
        <v>915</v>
      </c>
      <c r="D459" s="199" t="s">
        <v>2261</v>
      </c>
      <c r="E459" s="199" t="s">
        <v>2321</v>
      </c>
      <c r="F459" s="199" t="s">
        <v>2329</v>
      </c>
      <c r="G459" s="199"/>
      <c r="H459" s="199" t="s">
        <v>2332</v>
      </c>
      <c r="I459" s="199" t="s">
        <v>2321</v>
      </c>
      <c r="J459" s="199" t="s">
        <v>1073</v>
      </c>
      <c r="K459" s="199" t="s">
        <v>1026</v>
      </c>
      <c r="L459" s="199" t="s">
        <v>1555</v>
      </c>
      <c r="M459" s="221" t="s">
        <v>1563</v>
      </c>
      <c r="N459" s="221"/>
      <c r="O459" s="201">
        <v>4301020106.5109997</v>
      </c>
      <c r="P459" s="202" t="s">
        <v>2339</v>
      </c>
      <c r="Q459" s="108">
        <f t="shared" si="7"/>
        <v>0</v>
      </c>
      <c r="R459">
        <v>227900.46</v>
      </c>
      <c r="T459">
        <v>8391.19</v>
      </c>
      <c r="AT459">
        <v>2759.4</v>
      </c>
    </row>
    <row r="460" spans="1:71" ht="23.25">
      <c r="A460" s="198">
        <v>4</v>
      </c>
      <c r="B460" s="199" t="s">
        <v>913</v>
      </c>
      <c r="C460" s="199" t="s">
        <v>915</v>
      </c>
      <c r="D460" s="199" t="s">
        <v>2261</v>
      </c>
      <c r="E460" s="199" t="s">
        <v>2321</v>
      </c>
      <c r="F460" s="199" t="s">
        <v>2329</v>
      </c>
      <c r="G460" s="199"/>
      <c r="H460" s="199" t="s">
        <v>2332</v>
      </c>
      <c r="I460" s="199" t="s">
        <v>2321</v>
      </c>
      <c r="J460" s="199" t="s">
        <v>1073</v>
      </c>
      <c r="K460" s="199" t="s">
        <v>1026</v>
      </c>
      <c r="L460" s="199" t="s">
        <v>1555</v>
      </c>
      <c r="M460" s="221" t="s">
        <v>1556</v>
      </c>
      <c r="N460" s="221"/>
      <c r="O460" s="201">
        <v>4301020106.5120001</v>
      </c>
      <c r="P460" s="202" t="s">
        <v>2340</v>
      </c>
      <c r="Q460" s="108">
        <f t="shared" si="7"/>
        <v>0</v>
      </c>
      <c r="R460">
        <v>233975</v>
      </c>
      <c r="V460">
        <v>1970</v>
      </c>
      <c r="AF460">
        <v>349.5</v>
      </c>
      <c r="AL460">
        <v>107227.24</v>
      </c>
      <c r="AN460">
        <v>355</v>
      </c>
      <c r="AV460">
        <v>860</v>
      </c>
      <c r="AX460">
        <v>442</v>
      </c>
      <c r="AY460">
        <v>11114</v>
      </c>
      <c r="AZ460">
        <v>7816</v>
      </c>
      <c r="BA460">
        <v>682</v>
      </c>
      <c r="BC460">
        <v>3664</v>
      </c>
      <c r="BQ460">
        <v>148761.47</v>
      </c>
    </row>
    <row r="461" spans="1:71" ht="23.25">
      <c r="A461" s="198">
        <v>4</v>
      </c>
      <c r="B461" s="199" t="s">
        <v>913</v>
      </c>
      <c r="C461" s="199" t="s">
        <v>915</v>
      </c>
      <c r="D461" s="199" t="s">
        <v>2261</v>
      </c>
      <c r="E461" s="199" t="s">
        <v>2321</v>
      </c>
      <c r="F461" s="199" t="s">
        <v>2329</v>
      </c>
      <c r="G461" s="199"/>
      <c r="H461" s="199" t="s">
        <v>2332</v>
      </c>
      <c r="I461" s="199" t="s">
        <v>2321</v>
      </c>
      <c r="J461" s="199" t="s">
        <v>1073</v>
      </c>
      <c r="K461" s="199" t="s">
        <v>1026</v>
      </c>
      <c r="L461" s="199" t="s">
        <v>1555</v>
      </c>
      <c r="M461" s="221" t="s">
        <v>1561</v>
      </c>
      <c r="N461" s="221"/>
      <c r="O461" s="201">
        <v>4301020106.5129995</v>
      </c>
      <c r="P461" s="202" t="s">
        <v>2341</v>
      </c>
      <c r="Q461" s="108">
        <f t="shared" si="7"/>
        <v>0</v>
      </c>
      <c r="R461">
        <v>1242139.25</v>
      </c>
      <c r="V461">
        <v>30729</v>
      </c>
      <c r="AL461">
        <v>145768.01</v>
      </c>
      <c r="AS461">
        <v>4058</v>
      </c>
      <c r="AZ461">
        <v>50622.42</v>
      </c>
      <c r="BC461">
        <v>17497.5</v>
      </c>
      <c r="BQ461">
        <v>37726.25</v>
      </c>
    </row>
    <row r="462" spans="1:71" ht="23.25">
      <c r="A462" s="198">
        <v>4</v>
      </c>
      <c r="B462" s="199" t="s">
        <v>913</v>
      </c>
      <c r="C462" s="199" t="s">
        <v>915</v>
      </c>
      <c r="D462" s="199" t="s">
        <v>2261</v>
      </c>
      <c r="E462" s="199" t="s">
        <v>2321</v>
      </c>
      <c r="F462" s="199" t="s">
        <v>2329</v>
      </c>
      <c r="G462" s="199"/>
      <c r="H462" s="199" t="s">
        <v>2332</v>
      </c>
      <c r="I462" s="199" t="s">
        <v>2321</v>
      </c>
      <c r="J462" s="199" t="s">
        <v>1073</v>
      </c>
      <c r="K462" s="199" t="s">
        <v>1026</v>
      </c>
      <c r="L462" s="199" t="s">
        <v>1555</v>
      </c>
      <c r="M462" s="221" t="s">
        <v>1561</v>
      </c>
      <c r="N462" s="221"/>
      <c r="O462" s="201">
        <v>4301020106.5139999</v>
      </c>
      <c r="P462" s="202" t="s">
        <v>2342</v>
      </c>
      <c r="Q462" s="108">
        <f t="shared" si="7"/>
        <v>0</v>
      </c>
      <c r="R462">
        <v>1535347.76</v>
      </c>
      <c r="T462">
        <v>5109</v>
      </c>
      <c r="AL462">
        <v>3106577.81</v>
      </c>
      <c r="AR462">
        <v>2747.7</v>
      </c>
      <c r="AZ462">
        <v>378297.37</v>
      </c>
    </row>
    <row r="463" spans="1:71" ht="23.25">
      <c r="A463" s="198">
        <v>4</v>
      </c>
      <c r="B463" s="199" t="s">
        <v>913</v>
      </c>
      <c r="C463" s="199" t="s">
        <v>915</v>
      </c>
      <c r="D463" s="199" t="s">
        <v>2261</v>
      </c>
      <c r="E463" s="199" t="s">
        <v>2321</v>
      </c>
      <c r="F463" s="199" t="s">
        <v>2329</v>
      </c>
      <c r="G463" s="199"/>
      <c r="H463" s="199" t="s">
        <v>2332</v>
      </c>
      <c r="I463" s="199" t="s">
        <v>2321</v>
      </c>
      <c r="J463" s="199" t="s">
        <v>952</v>
      </c>
      <c r="K463" s="199" t="s">
        <v>1026</v>
      </c>
      <c r="L463" s="199" t="s">
        <v>1555</v>
      </c>
      <c r="M463" s="221" t="s">
        <v>1563</v>
      </c>
      <c r="N463" s="221"/>
      <c r="O463" s="201">
        <v>4301020106.5150003</v>
      </c>
      <c r="P463" s="202" t="s">
        <v>2343</v>
      </c>
      <c r="Q463" s="108">
        <f t="shared" si="7"/>
        <v>0</v>
      </c>
      <c r="R463">
        <v>-57260</v>
      </c>
      <c r="V463">
        <v>-70</v>
      </c>
      <c r="W463">
        <v>-67338.399999999994</v>
      </c>
      <c r="AT463">
        <v>-8837</v>
      </c>
      <c r="AW463">
        <v>-7339</v>
      </c>
      <c r="AY463">
        <v>-6797</v>
      </c>
      <c r="BC463">
        <v>-47208.5</v>
      </c>
    </row>
    <row r="464" spans="1:71" ht="23.25">
      <c r="A464" s="198">
        <v>4</v>
      </c>
      <c r="B464" s="199" t="s">
        <v>913</v>
      </c>
      <c r="C464" s="199" t="s">
        <v>915</v>
      </c>
      <c r="D464" s="199" t="s">
        <v>2261</v>
      </c>
      <c r="E464" s="199" t="s">
        <v>2321</v>
      </c>
      <c r="F464" s="199" t="s">
        <v>2329</v>
      </c>
      <c r="G464" s="199"/>
      <c r="H464" s="199" t="s">
        <v>2332</v>
      </c>
      <c r="I464" s="199" t="s">
        <v>2321</v>
      </c>
      <c r="J464" s="199" t="s">
        <v>1073</v>
      </c>
      <c r="K464" s="199" t="s">
        <v>1026</v>
      </c>
      <c r="L464" s="199" t="s">
        <v>1555</v>
      </c>
      <c r="M464" s="221" t="s">
        <v>1574</v>
      </c>
      <c r="N464" s="221"/>
      <c r="O464" s="201">
        <v>4301020106.5159998</v>
      </c>
      <c r="P464" s="202" t="s">
        <v>2344</v>
      </c>
      <c r="Q464" s="108">
        <f t="shared" si="7"/>
        <v>22022</v>
      </c>
      <c r="R464">
        <v>64700</v>
      </c>
      <c r="S464">
        <v>5500</v>
      </c>
      <c r="T464">
        <v>24500</v>
      </c>
      <c r="U464">
        <v>8000</v>
      </c>
      <c r="V464">
        <v>30500</v>
      </c>
      <c r="W464">
        <v>123000</v>
      </c>
      <c r="X464">
        <v>29000</v>
      </c>
      <c r="Y464">
        <v>19100</v>
      </c>
      <c r="Z464">
        <v>42500</v>
      </c>
      <c r="AA464">
        <v>7000</v>
      </c>
      <c r="AB464">
        <v>22500</v>
      </c>
      <c r="AC464">
        <v>4500</v>
      </c>
      <c r="AD464">
        <v>22022</v>
      </c>
      <c r="AE464">
        <v>33500</v>
      </c>
      <c r="AF464">
        <v>730</v>
      </c>
      <c r="AG464">
        <v>4250</v>
      </c>
      <c r="AH464">
        <v>27290</v>
      </c>
      <c r="AI464">
        <v>15880</v>
      </c>
      <c r="AL464">
        <v>70540</v>
      </c>
      <c r="AN464">
        <v>3850</v>
      </c>
      <c r="AO464">
        <v>23700</v>
      </c>
      <c r="AP464">
        <v>7500</v>
      </c>
      <c r="AQ464">
        <v>3954</v>
      </c>
      <c r="AR464">
        <v>9000</v>
      </c>
      <c r="AS464">
        <v>19190</v>
      </c>
      <c r="AT464">
        <v>9865</v>
      </c>
      <c r="AU464">
        <v>9205</v>
      </c>
      <c r="AV464">
        <v>10500</v>
      </c>
      <c r="AX464">
        <v>1500</v>
      </c>
      <c r="AZ464">
        <v>37500</v>
      </c>
      <c r="BA464">
        <v>500</v>
      </c>
      <c r="BB464">
        <v>1500</v>
      </c>
      <c r="BC464">
        <v>5500</v>
      </c>
      <c r="BD464">
        <v>910</v>
      </c>
      <c r="BG464">
        <v>1500</v>
      </c>
      <c r="BH464">
        <v>14827</v>
      </c>
      <c r="BP464">
        <v>135</v>
      </c>
      <c r="BQ464">
        <v>4330</v>
      </c>
      <c r="BR464">
        <v>3500</v>
      </c>
    </row>
    <row r="465" spans="1:71" ht="23.25">
      <c r="A465" s="198">
        <v>4</v>
      </c>
      <c r="B465" s="199" t="s">
        <v>913</v>
      </c>
      <c r="C465" s="199" t="s">
        <v>915</v>
      </c>
      <c r="D465" s="199" t="s">
        <v>2261</v>
      </c>
      <c r="E465" s="199" t="s">
        <v>2321</v>
      </c>
      <c r="F465" s="199" t="s">
        <v>2329</v>
      </c>
      <c r="G465" s="199"/>
      <c r="H465" s="199" t="s">
        <v>2220</v>
      </c>
      <c r="I465" s="199" t="s">
        <v>2321</v>
      </c>
      <c r="J465" s="199" t="s">
        <v>1073</v>
      </c>
      <c r="K465" s="199" t="s">
        <v>1026</v>
      </c>
      <c r="L465" s="199" t="s">
        <v>1555</v>
      </c>
      <c r="M465" s="221" t="s">
        <v>1574</v>
      </c>
      <c r="N465" s="221"/>
      <c r="O465" s="201">
        <v>4301020106.5170002</v>
      </c>
      <c r="P465" s="202" t="s">
        <v>2345</v>
      </c>
      <c r="Q465" s="108">
        <f t="shared" si="7"/>
        <v>0</v>
      </c>
      <c r="S465">
        <v>383326.81</v>
      </c>
      <c r="X465">
        <v>332145.34000000003</v>
      </c>
      <c r="Y465">
        <v>70127.92</v>
      </c>
      <c r="AF465">
        <v>28178</v>
      </c>
      <c r="AG465">
        <v>4570</v>
      </c>
      <c r="AH465">
        <v>9738</v>
      </c>
      <c r="AI465">
        <v>60850.48</v>
      </c>
      <c r="BL465">
        <v>1320</v>
      </c>
    </row>
    <row r="466" spans="1:71" ht="23.25">
      <c r="A466" s="198">
        <v>4</v>
      </c>
      <c r="B466" s="199" t="s">
        <v>913</v>
      </c>
      <c r="C466" s="199" t="s">
        <v>915</v>
      </c>
      <c r="D466" s="199" t="s">
        <v>2261</v>
      </c>
      <c r="E466" s="199" t="s">
        <v>2321</v>
      </c>
      <c r="F466" s="199" t="s">
        <v>2329</v>
      </c>
      <c r="G466" s="199"/>
      <c r="H466" s="199" t="s">
        <v>2332</v>
      </c>
      <c r="I466" s="199" t="s">
        <v>2321</v>
      </c>
      <c r="J466" s="199" t="s">
        <v>1073</v>
      </c>
      <c r="K466" s="199" t="s">
        <v>1026</v>
      </c>
      <c r="L466" s="199" t="s">
        <v>1555</v>
      </c>
      <c r="M466" s="221" t="s">
        <v>1574</v>
      </c>
      <c r="N466" s="221"/>
      <c r="O466" s="201">
        <v>4301020106.5179996</v>
      </c>
      <c r="P466" s="202" t="s">
        <v>2346</v>
      </c>
      <c r="Q466" s="108">
        <f t="shared" si="7"/>
        <v>12946</v>
      </c>
      <c r="AA466">
        <v>80.5</v>
      </c>
      <c r="AB466">
        <v>17740.72</v>
      </c>
      <c r="AD466">
        <v>12946</v>
      </c>
      <c r="AE466">
        <v>52394</v>
      </c>
      <c r="AG466">
        <v>23670</v>
      </c>
    </row>
    <row r="467" spans="1:71" ht="23.25">
      <c r="A467" s="198">
        <v>4</v>
      </c>
      <c r="B467" s="199" t="s">
        <v>913</v>
      </c>
      <c r="C467" s="199" t="s">
        <v>915</v>
      </c>
      <c r="D467" s="199" t="s">
        <v>2261</v>
      </c>
      <c r="E467" s="199" t="s">
        <v>2321</v>
      </c>
      <c r="F467" s="199" t="s">
        <v>2329</v>
      </c>
      <c r="G467" s="199"/>
      <c r="H467" s="199" t="s">
        <v>2332</v>
      </c>
      <c r="I467" s="199" t="s">
        <v>2321</v>
      </c>
      <c r="J467" s="199" t="s">
        <v>952</v>
      </c>
      <c r="K467" s="199" t="s">
        <v>1026</v>
      </c>
      <c r="L467" s="199" t="s">
        <v>1555</v>
      </c>
      <c r="M467" s="221" t="s">
        <v>1563</v>
      </c>
      <c r="N467" s="221"/>
      <c r="O467" s="203">
        <v>4301020106.5190001</v>
      </c>
      <c r="P467" s="204" t="s">
        <v>2347</v>
      </c>
      <c r="Q467" s="108">
        <f t="shared" si="7"/>
        <v>1256.5</v>
      </c>
      <c r="AD467">
        <v>1256.5</v>
      </c>
      <c r="BA467">
        <v>1889.32</v>
      </c>
      <c r="BM467">
        <v>6292</v>
      </c>
    </row>
    <row r="468" spans="1:71" ht="23.25">
      <c r="A468" s="198">
        <v>4</v>
      </c>
      <c r="B468" s="199" t="s">
        <v>913</v>
      </c>
      <c r="C468" s="199" t="s">
        <v>915</v>
      </c>
      <c r="D468" s="199" t="s">
        <v>2261</v>
      </c>
      <c r="E468" s="199" t="s">
        <v>2321</v>
      </c>
      <c r="F468" s="199" t="s">
        <v>2348</v>
      </c>
      <c r="G468" s="199"/>
      <c r="H468" s="199" t="s">
        <v>2349</v>
      </c>
      <c r="I468" s="199" t="s">
        <v>2321</v>
      </c>
      <c r="J468" s="199" t="s">
        <v>1073</v>
      </c>
      <c r="K468" s="199" t="s">
        <v>1034</v>
      </c>
      <c r="L468" s="199" t="s">
        <v>1410</v>
      </c>
      <c r="M468" s="221" t="s">
        <v>1438</v>
      </c>
      <c r="N468" s="221"/>
      <c r="O468" s="201">
        <v>4301020106.7010002</v>
      </c>
      <c r="P468" s="202" t="s">
        <v>568</v>
      </c>
      <c r="Q468" s="108">
        <f t="shared" si="7"/>
        <v>4450</v>
      </c>
      <c r="R468">
        <v>4404</v>
      </c>
      <c r="T468">
        <v>8137</v>
      </c>
      <c r="U468">
        <v>436</v>
      </c>
      <c r="W468">
        <v>23280</v>
      </c>
      <c r="AA468">
        <v>250</v>
      </c>
      <c r="AD468">
        <v>4450</v>
      </c>
      <c r="AI468">
        <v>760</v>
      </c>
      <c r="AL468">
        <v>670</v>
      </c>
      <c r="AN468">
        <v>100</v>
      </c>
      <c r="AR468">
        <v>31593.74</v>
      </c>
      <c r="AV468">
        <v>32271.27</v>
      </c>
      <c r="AZ468">
        <v>6681</v>
      </c>
      <c r="BA468">
        <v>948</v>
      </c>
      <c r="BB468">
        <v>14377.25</v>
      </c>
      <c r="BE468">
        <v>87</v>
      </c>
      <c r="BF468">
        <v>1776</v>
      </c>
      <c r="BG468">
        <v>2200</v>
      </c>
      <c r="BI468">
        <v>6600.9</v>
      </c>
    </row>
    <row r="469" spans="1:71" ht="23.25">
      <c r="A469" s="198">
        <v>4</v>
      </c>
      <c r="B469" s="199" t="s">
        <v>913</v>
      </c>
      <c r="C469" s="199" t="s">
        <v>915</v>
      </c>
      <c r="D469" s="199" t="s">
        <v>2261</v>
      </c>
      <c r="E469" s="199" t="s">
        <v>2321</v>
      </c>
      <c r="F469" s="199" t="s">
        <v>2348</v>
      </c>
      <c r="G469" s="199"/>
      <c r="H469" s="199" t="s">
        <v>2349</v>
      </c>
      <c r="I469" s="199" t="s">
        <v>2321</v>
      </c>
      <c r="J469" s="199" t="s">
        <v>1073</v>
      </c>
      <c r="K469" s="199" t="s">
        <v>1034</v>
      </c>
      <c r="L469" s="199" t="s">
        <v>1410</v>
      </c>
      <c r="M469" s="221" t="s">
        <v>1438</v>
      </c>
      <c r="N469" s="221"/>
      <c r="O469" s="201">
        <v>4301020106.7030001</v>
      </c>
      <c r="P469" s="202" t="s">
        <v>2350</v>
      </c>
      <c r="Q469" s="108">
        <f t="shared" si="7"/>
        <v>0</v>
      </c>
      <c r="R469">
        <v>26625</v>
      </c>
      <c r="S469">
        <v>2170</v>
      </c>
      <c r="U469">
        <v>2145</v>
      </c>
      <c r="W469">
        <v>24636.12</v>
      </c>
      <c r="AB469">
        <v>7469.36</v>
      </c>
      <c r="AG469">
        <v>97906.95</v>
      </c>
      <c r="AL469">
        <v>34441.919999999998</v>
      </c>
      <c r="AP469">
        <v>1761.25</v>
      </c>
      <c r="AQ469">
        <v>140484.51</v>
      </c>
      <c r="AV469">
        <v>112833.4</v>
      </c>
      <c r="AZ469">
        <v>55628.480000000003</v>
      </c>
      <c r="BA469">
        <v>8663</v>
      </c>
      <c r="BC469">
        <v>22878.5</v>
      </c>
      <c r="BI469">
        <v>16784</v>
      </c>
      <c r="BL469">
        <v>58816.17</v>
      </c>
      <c r="BM469">
        <v>84650.55</v>
      </c>
      <c r="BN469">
        <v>20849</v>
      </c>
      <c r="BO469">
        <v>29326</v>
      </c>
      <c r="BP469">
        <v>252</v>
      </c>
      <c r="BQ469">
        <v>36726</v>
      </c>
    </row>
    <row r="470" spans="1:71" ht="23.25">
      <c r="A470" s="198">
        <v>4</v>
      </c>
      <c r="B470" s="199" t="s">
        <v>913</v>
      </c>
      <c r="C470" s="199" t="s">
        <v>915</v>
      </c>
      <c r="D470" s="199" t="s">
        <v>2261</v>
      </c>
      <c r="E470" s="199" t="s">
        <v>2321</v>
      </c>
      <c r="F470" s="199" t="s">
        <v>2348</v>
      </c>
      <c r="G470" s="199"/>
      <c r="H470" s="199" t="s">
        <v>2349</v>
      </c>
      <c r="I470" s="199" t="s">
        <v>2321</v>
      </c>
      <c r="J470" s="199" t="s">
        <v>952</v>
      </c>
      <c r="K470" s="199" t="s">
        <v>1034</v>
      </c>
      <c r="L470" s="199" t="s">
        <v>1410</v>
      </c>
      <c r="M470" s="221" t="s">
        <v>1438</v>
      </c>
      <c r="N470" s="221"/>
      <c r="O470" s="201">
        <v>4301020106.7040005</v>
      </c>
      <c r="P470" s="202" t="s">
        <v>570</v>
      </c>
      <c r="Q470" s="108">
        <f t="shared" si="7"/>
        <v>-930</v>
      </c>
      <c r="T470">
        <v>-1184.8</v>
      </c>
      <c r="AD470">
        <v>-930</v>
      </c>
      <c r="AV470">
        <v>-349</v>
      </c>
      <c r="BB470">
        <v>1297.25</v>
      </c>
      <c r="BD470">
        <v>-1270</v>
      </c>
      <c r="BI470">
        <v>-432</v>
      </c>
      <c r="BL470">
        <v>-16781.39</v>
      </c>
      <c r="BN470">
        <v>-14240.47</v>
      </c>
    </row>
    <row r="471" spans="1:71" ht="23.25">
      <c r="A471" s="198">
        <v>4</v>
      </c>
      <c r="B471" s="199" t="s">
        <v>913</v>
      </c>
      <c r="C471" s="199" t="s">
        <v>915</v>
      </c>
      <c r="D471" s="199" t="s">
        <v>2261</v>
      </c>
      <c r="E471" s="199" t="s">
        <v>2321</v>
      </c>
      <c r="F471" s="199" t="s">
        <v>2348</v>
      </c>
      <c r="G471" s="199"/>
      <c r="H471" s="199" t="s">
        <v>2349</v>
      </c>
      <c r="I471" s="199" t="s">
        <v>2321</v>
      </c>
      <c r="J471" s="199" t="s">
        <v>952</v>
      </c>
      <c r="K471" s="199" t="s">
        <v>1034</v>
      </c>
      <c r="L471" s="199" t="s">
        <v>1410</v>
      </c>
      <c r="M471" s="221" t="s">
        <v>1440</v>
      </c>
      <c r="N471" s="221"/>
      <c r="O471" s="201">
        <v>4301020106.7049999</v>
      </c>
      <c r="P471" s="202" t="s">
        <v>571</v>
      </c>
      <c r="Q471" s="108">
        <f t="shared" si="7"/>
        <v>-56714.21</v>
      </c>
      <c r="R471">
        <v>-95412.72</v>
      </c>
      <c r="U471">
        <v>-9584.0400000000009</v>
      </c>
      <c r="W471">
        <v>-245.6</v>
      </c>
      <c r="AD471">
        <v>-56714.21</v>
      </c>
      <c r="AV471">
        <v>-2404.48</v>
      </c>
      <c r="AZ471">
        <v>-3980</v>
      </c>
      <c r="BA471">
        <v>8249.44</v>
      </c>
      <c r="BB471">
        <v>-9244.75</v>
      </c>
      <c r="BD471">
        <v>-32112</v>
      </c>
      <c r="BE471">
        <v>-278</v>
      </c>
      <c r="BL471">
        <v>-45144</v>
      </c>
      <c r="BN471">
        <v>-7343.57</v>
      </c>
    </row>
    <row r="472" spans="1:71" ht="23.25">
      <c r="A472" s="198">
        <v>4</v>
      </c>
      <c r="B472" s="199" t="s">
        <v>913</v>
      </c>
      <c r="C472" s="199" t="s">
        <v>915</v>
      </c>
      <c r="D472" s="199" t="s">
        <v>2261</v>
      </c>
      <c r="E472" s="199" t="s">
        <v>2321</v>
      </c>
      <c r="F472" s="199" t="s">
        <v>2348</v>
      </c>
      <c r="G472" s="199"/>
      <c r="H472" s="199" t="s">
        <v>2349</v>
      </c>
      <c r="I472" s="199" t="s">
        <v>2321</v>
      </c>
      <c r="J472" s="199" t="s">
        <v>1073</v>
      </c>
      <c r="K472" s="199" t="s">
        <v>1034</v>
      </c>
      <c r="L472" s="199" t="s">
        <v>1410</v>
      </c>
      <c r="M472" s="221" t="s">
        <v>1440</v>
      </c>
      <c r="N472" s="221"/>
      <c r="O472" s="201">
        <v>4301020106.7060003</v>
      </c>
      <c r="P472" s="202" t="s">
        <v>572</v>
      </c>
      <c r="Q472" s="108">
        <f t="shared" si="7"/>
        <v>8424.8799999999992</v>
      </c>
      <c r="R472">
        <v>223801.58</v>
      </c>
      <c r="U472">
        <v>16759.96</v>
      </c>
      <c r="AA472">
        <v>7728.92</v>
      </c>
      <c r="AD472">
        <v>8424.8799999999992</v>
      </c>
      <c r="AT472">
        <v>1285.08</v>
      </c>
      <c r="BA472">
        <v>18983.61</v>
      </c>
      <c r="BL472">
        <v>51.28</v>
      </c>
    </row>
    <row r="473" spans="1:71" ht="23.25">
      <c r="A473" s="198">
        <v>4</v>
      </c>
      <c r="B473" s="199" t="s">
        <v>913</v>
      </c>
      <c r="C473" s="199" t="s">
        <v>915</v>
      </c>
      <c r="D473" s="199" t="s">
        <v>2261</v>
      </c>
      <c r="E473" s="199" t="s">
        <v>2321</v>
      </c>
      <c r="F473" s="199" t="s">
        <v>2348</v>
      </c>
      <c r="G473" s="199"/>
      <c r="H473" s="199" t="s">
        <v>2349</v>
      </c>
      <c r="I473" s="199" t="s">
        <v>2321</v>
      </c>
      <c r="J473" s="199" t="s">
        <v>1073</v>
      </c>
      <c r="K473" s="199" t="s">
        <v>1034</v>
      </c>
      <c r="L473" s="199" t="s">
        <v>1410</v>
      </c>
      <c r="M473" s="221" t="s">
        <v>1438</v>
      </c>
      <c r="N473" s="221"/>
      <c r="O473" s="201">
        <v>4301020106.7089996</v>
      </c>
      <c r="P473" s="202" t="s">
        <v>573</v>
      </c>
      <c r="Q473" s="108">
        <f t="shared" si="7"/>
        <v>0</v>
      </c>
      <c r="R473">
        <v>39370</v>
      </c>
      <c r="U473">
        <v>21859</v>
      </c>
      <c r="W473">
        <v>14063.04</v>
      </c>
      <c r="X473">
        <v>14196</v>
      </c>
      <c r="AB473">
        <v>1423</v>
      </c>
      <c r="AC473">
        <v>117</v>
      </c>
      <c r="AE473">
        <v>108832.62</v>
      </c>
      <c r="AG473">
        <v>34034.51</v>
      </c>
      <c r="AH473">
        <v>2392</v>
      </c>
      <c r="AI473">
        <v>1275</v>
      </c>
      <c r="AN473">
        <v>2319</v>
      </c>
      <c r="AT473">
        <v>8477</v>
      </c>
      <c r="AV473">
        <v>20279.28</v>
      </c>
      <c r="BA473">
        <v>2089.25</v>
      </c>
      <c r="BD473">
        <v>25007</v>
      </c>
      <c r="BF473">
        <v>34298</v>
      </c>
      <c r="BH473">
        <v>45272.13</v>
      </c>
      <c r="BP473">
        <v>12163.9</v>
      </c>
      <c r="BQ473">
        <v>26916</v>
      </c>
    </row>
    <row r="474" spans="1:71" ht="23.25">
      <c r="A474" s="198">
        <v>4</v>
      </c>
      <c r="B474" s="199" t="s">
        <v>913</v>
      </c>
      <c r="C474" s="199" t="s">
        <v>915</v>
      </c>
      <c r="D474" s="199" t="s">
        <v>2261</v>
      </c>
      <c r="E474" s="199" t="s">
        <v>2321</v>
      </c>
      <c r="F474" s="199" t="s">
        <v>2348</v>
      </c>
      <c r="G474" s="199"/>
      <c r="H474" s="199" t="s">
        <v>2349</v>
      </c>
      <c r="I474" s="199" t="s">
        <v>2321</v>
      </c>
      <c r="J474" s="199" t="s">
        <v>1073</v>
      </c>
      <c r="K474" s="199" t="s">
        <v>1034</v>
      </c>
      <c r="L474" s="199" t="s">
        <v>1410</v>
      </c>
      <c r="M474" s="221" t="s">
        <v>1440</v>
      </c>
      <c r="N474" s="221"/>
      <c r="O474" s="201">
        <v>4301020106.71</v>
      </c>
      <c r="P474" s="202" t="s">
        <v>2351</v>
      </c>
      <c r="Q474" s="108">
        <f t="shared" si="7"/>
        <v>140112.75</v>
      </c>
      <c r="R474">
        <v>375835.25</v>
      </c>
      <c r="U474">
        <v>61023</v>
      </c>
      <c r="W474">
        <v>18235</v>
      </c>
      <c r="X474">
        <v>0</v>
      </c>
      <c r="AD474">
        <v>140112.75</v>
      </c>
      <c r="AL474">
        <v>150926.39000000001</v>
      </c>
      <c r="AT474">
        <v>3629</v>
      </c>
      <c r="AV474">
        <v>5052.16</v>
      </c>
      <c r="AZ474">
        <v>511596.76</v>
      </c>
      <c r="BB474">
        <v>9244.75</v>
      </c>
      <c r="BC474">
        <v>29503.75</v>
      </c>
      <c r="BD474">
        <v>34163</v>
      </c>
      <c r="BL474">
        <v>666677.81999999995</v>
      </c>
      <c r="BN474">
        <v>11480</v>
      </c>
      <c r="BO474">
        <v>2525</v>
      </c>
      <c r="BQ474">
        <v>90201</v>
      </c>
      <c r="BS474">
        <v>4979.5</v>
      </c>
    </row>
    <row r="475" spans="1:71" ht="23.25">
      <c r="A475" s="198">
        <v>4</v>
      </c>
      <c r="B475" s="199" t="s">
        <v>913</v>
      </c>
      <c r="C475" s="199" t="s">
        <v>915</v>
      </c>
      <c r="D475" s="199" t="s">
        <v>2261</v>
      </c>
      <c r="E475" s="199" t="s">
        <v>2321</v>
      </c>
      <c r="F475" s="199" t="s">
        <v>2348</v>
      </c>
      <c r="G475" s="199"/>
      <c r="H475" s="199" t="s">
        <v>2349</v>
      </c>
      <c r="I475" s="199" t="s">
        <v>2321</v>
      </c>
      <c r="J475" s="199" t="s">
        <v>952</v>
      </c>
      <c r="K475" s="199" t="s">
        <v>1034</v>
      </c>
      <c r="L475" s="199" t="s">
        <v>1410</v>
      </c>
      <c r="M475" s="221" t="s">
        <v>1438</v>
      </c>
      <c r="N475" s="221"/>
      <c r="O475" s="201">
        <v>4301020106.7110004</v>
      </c>
      <c r="P475" s="202" t="s">
        <v>2352</v>
      </c>
      <c r="Q475" s="108">
        <f t="shared" si="7"/>
        <v>0</v>
      </c>
      <c r="U475">
        <v>-22413</v>
      </c>
      <c r="X475">
        <v>80</v>
      </c>
      <c r="AN475">
        <v>-2319</v>
      </c>
      <c r="AT475">
        <v>-9817</v>
      </c>
      <c r="AV475">
        <v>-4529</v>
      </c>
      <c r="BA475">
        <v>-1391.75</v>
      </c>
      <c r="BB475">
        <v>-9470.25</v>
      </c>
      <c r="BC475">
        <v>-19724.37</v>
      </c>
      <c r="BD475">
        <v>-16509.330000000002</v>
      </c>
      <c r="BI475">
        <v>-4998</v>
      </c>
      <c r="BL475">
        <v>-135489.74</v>
      </c>
      <c r="BP475">
        <v>0</v>
      </c>
    </row>
    <row r="476" spans="1:71" ht="23.25">
      <c r="A476" s="198">
        <v>4</v>
      </c>
      <c r="B476" s="199" t="s">
        <v>913</v>
      </c>
      <c r="C476" s="199" t="s">
        <v>915</v>
      </c>
      <c r="D476" s="199" t="s">
        <v>2261</v>
      </c>
      <c r="E476" s="199" t="s">
        <v>2321</v>
      </c>
      <c r="F476" s="199" t="s">
        <v>2348</v>
      </c>
      <c r="G476" s="199"/>
      <c r="H476" s="199"/>
      <c r="I476" s="199" t="s">
        <v>2321</v>
      </c>
      <c r="J476" s="199" t="s">
        <v>1073</v>
      </c>
      <c r="K476" s="199" t="s">
        <v>1034</v>
      </c>
      <c r="L476" s="199" t="s">
        <v>1410</v>
      </c>
      <c r="M476" s="221" t="s">
        <v>1412</v>
      </c>
      <c r="N476" s="221"/>
      <c r="O476" s="201">
        <v>4301020106.7119999</v>
      </c>
      <c r="P476" s="202" t="s">
        <v>576</v>
      </c>
      <c r="Q476" s="108">
        <f t="shared" si="7"/>
        <v>131305.67000000001</v>
      </c>
      <c r="R476">
        <v>270994.55</v>
      </c>
      <c r="S476">
        <v>60040</v>
      </c>
      <c r="T476">
        <v>152398.04999999999</v>
      </c>
      <c r="V476">
        <v>236197.03</v>
      </c>
      <c r="X476">
        <v>40918.06</v>
      </c>
      <c r="Z476">
        <v>159941.21</v>
      </c>
      <c r="AA476">
        <v>181232.6</v>
      </c>
      <c r="AB476">
        <v>39328.31</v>
      </c>
      <c r="AD476">
        <v>131305.67000000001</v>
      </c>
      <c r="AE476">
        <v>31593.74</v>
      </c>
      <c r="AF476">
        <v>110901.08</v>
      </c>
      <c r="AI476">
        <v>46725.68</v>
      </c>
      <c r="AP476">
        <v>31593.74</v>
      </c>
      <c r="AS476">
        <v>97196.4</v>
      </c>
      <c r="AT476">
        <v>241556.24</v>
      </c>
      <c r="AU476">
        <v>76791.570000000007</v>
      </c>
      <c r="AV476">
        <v>12328.71</v>
      </c>
      <c r="AW476">
        <v>137109.9</v>
      </c>
      <c r="AX476">
        <v>99110.82</v>
      </c>
      <c r="AZ476">
        <v>54651.839999999997</v>
      </c>
      <c r="BA476">
        <v>8700.16</v>
      </c>
      <c r="BC476">
        <v>3005.08</v>
      </c>
      <c r="BD476">
        <v>27458.45</v>
      </c>
      <c r="BE476">
        <v>11140.96</v>
      </c>
      <c r="BJ476">
        <v>109846.57</v>
      </c>
      <c r="BN476">
        <v>17963.37</v>
      </c>
      <c r="BO476">
        <v>38160.300000000003</v>
      </c>
      <c r="BP476">
        <v>26934.09</v>
      </c>
      <c r="BR476">
        <v>187170.35</v>
      </c>
      <c r="BS476">
        <v>7338.52</v>
      </c>
    </row>
    <row r="477" spans="1:71" ht="23.25">
      <c r="A477" s="198">
        <v>4</v>
      </c>
      <c r="B477" s="199" t="s">
        <v>913</v>
      </c>
      <c r="C477" s="199" t="s">
        <v>915</v>
      </c>
      <c r="D477" s="199" t="s">
        <v>2261</v>
      </c>
      <c r="E477" s="199" t="s">
        <v>577</v>
      </c>
      <c r="F477" s="199" t="s">
        <v>577</v>
      </c>
      <c r="G477" s="199"/>
      <c r="H477" s="199" t="s">
        <v>2249</v>
      </c>
      <c r="I477" s="199" t="s">
        <v>577</v>
      </c>
      <c r="J477" s="199" t="s">
        <v>1073</v>
      </c>
      <c r="K477" s="199" t="s">
        <v>1392</v>
      </c>
      <c r="L477" s="199" t="s">
        <v>1393</v>
      </c>
      <c r="M477" s="221" t="s">
        <v>1395</v>
      </c>
      <c r="N477" s="221"/>
      <c r="O477" s="201">
        <v>4301020108.1009998</v>
      </c>
      <c r="P477" s="202" t="s">
        <v>577</v>
      </c>
      <c r="Q477" s="108">
        <f t="shared" si="7"/>
        <v>0</v>
      </c>
      <c r="BC477">
        <v>564199</v>
      </c>
      <c r="BE477">
        <v>140</v>
      </c>
    </row>
    <row r="478" spans="1:71" ht="23.25">
      <c r="A478" s="198">
        <v>4</v>
      </c>
      <c r="B478" s="199" t="s">
        <v>913</v>
      </c>
      <c r="C478" s="199" t="s">
        <v>915</v>
      </c>
      <c r="D478" s="199" t="s">
        <v>2261</v>
      </c>
      <c r="E478" s="199" t="s">
        <v>2353</v>
      </c>
      <c r="F478" s="199" t="s">
        <v>2353</v>
      </c>
      <c r="G478" s="199"/>
      <c r="H478" s="199" t="s">
        <v>2249</v>
      </c>
      <c r="I478" s="199" t="s">
        <v>2353</v>
      </c>
      <c r="J478" s="199" t="s">
        <v>1073</v>
      </c>
      <c r="K478" s="199" t="s">
        <v>1392</v>
      </c>
      <c r="L478" s="199" t="s">
        <v>1393</v>
      </c>
      <c r="M478" s="221" t="s">
        <v>1395</v>
      </c>
      <c r="N478" s="221"/>
      <c r="O478" s="201">
        <v>4301030102.1009998</v>
      </c>
      <c r="P478" s="202" t="s">
        <v>578</v>
      </c>
      <c r="Q478" s="108">
        <f t="shared" si="7"/>
        <v>0</v>
      </c>
    </row>
    <row r="479" spans="1:71" ht="23.25">
      <c r="A479" s="198">
        <v>4</v>
      </c>
      <c r="B479" s="199" t="s">
        <v>913</v>
      </c>
      <c r="C479" s="199" t="s">
        <v>915</v>
      </c>
      <c r="D479" s="199" t="s">
        <v>2261</v>
      </c>
      <c r="E479" s="199" t="s">
        <v>2353</v>
      </c>
      <c r="F479" s="199" t="s">
        <v>2353</v>
      </c>
      <c r="G479" s="199"/>
      <c r="H479" s="199" t="s">
        <v>2249</v>
      </c>
      <c r="I479" s="199" t="s">
        <v>2353</v>
      </c>
      <c r="J479" s="199" t="s">
        <v>1073</v>
      </c>
      <c r="K479" s="199" t="s">
        <v>1392</v>
      </c>
      <c r="L479" s="199" t="s">
        <v>1393</v>
      </c>
      <c r="M479" s="221" t="s">
        <v>1395</v>
      </c>
      <c r="N479" s="221"/>
      <c r="O479" s="201">
        <v>4301030104.1009998</v>
      </c>
      <c r="P479" s="202" t="s">
        <v>579</v>
      </c>
      <c r="Q479" s="108">
        <f t="shared" si="7"/>
        <v>0</v>
      </c>
      <c r="R479">
        <v>100000</v>
      </c>
      <c r="AG479">
        <v>34100</v>
      </c>
      <c r="AI479">
        <v>79671</v>
      </c>
      <c r="AP479">
        <v>117700</v>
      </c>
      <c r="AT479">
        <v>16800</v>
      </c>
      <c r="BL479">
        <v>333895</v>
      </c>
      <c r="BO479">
        <v>117500</v>
      </c>
      <c r="BR479">
        <v>132500</v>
      </c>
    </row>
    <row r="480" spans="1:71" ht="23.25">
      <c r="A480" s="198">
        <v>4</v>
      </c>
      <c r="B480" s="199" t="s">
        <v>913</v>
      </c>
      <c r="C480" s="199" t="s">
        <v>915</v>
      </c>
      <c r="D480" s="199" t="s">
        <v>2354</v>
      </c>
      <c r="E480" s="199" t="s">
        <v>2355</v>
      </c>
      <c r="F480" s="199" t="s">
        <v>2355</v>
      </c>
      <c r="G480" s="199"/>
      <c r="H480" s="199" t="s">
        <v>2356</v>
      </c>
      <c r="I480" s="199" t="s">
        <v>2355</v>
      </c>
      <c r="J480" s="199" t="s">
        <v>1073</v>
      </c>
      <c r="K480" s="199" t="s">
        <v>1392</v>
      </c>
      <c r="L480" s="199" t="s">
        <v>1393</v>
      </c>
      <c r="M480" s="221" t="s">
        <v>1395</v>
      </c>
      <c r="N480" s="221"/>
      <c r="O480" s="201">
        <v>4302010106.1009998</v>
      </c>
      <c r="P480" s="202" t="s">
        <v>580</v>
      </c>
      <c r="Q480" s="108">
        <f t="shared" si="7"/>
        <v>68100</v>
      </c>
      <c r="S480">
        <v>185679.23</v>
      </c>
      <c r="V480">
        <v>224660</v>
      </c>
      <c r="W480">
        <v>418515</v>
      </c>
      <c r="Y480">
        <v>167075</v>
      </c>
      <c r="AB480">
        <v>140009</v>
      </c>
      <c r="AC480">
        <v>55190</v>
      </c>
      <c r="AD480">
        <v>68100</v>
      </c>
      <c r="AE480">
        <v>286997.90999999997</v>
      </c>
      <c r="AF480">
        <v>215207</v>
      </c>
      <c r="AG480">
        <v>13349</v>
      </c>
      <c r="AH480">
        <v>252100.5</v>
      </c>
      <c r="AJ480">
        <v>26650</v>
      </c>
      <c r="AL480">
        <v>820158</v>
      </c>
      <c r="AM480">
        <v>19100</v>
      </c>
      <c r="AN480">
        <v>174637.6</v>
      </c>
      <c r="AQ480">
        <v>92120</v>
      </c>
      <c r="AR480">
        <v>1085664.8500000001</v>
      </c>
      <c r="AU480">
        <v>159000</v>
      </c>
      <c r="AW480">
        <v>7000</v>
      </c>
      <c r="AX480">
        <v>40500</v>
      </c>
      <c r="AY480">
        <v>373446</v>
      </c>
      <c r="BA480">
        <v>540976.74</v>
      </c>
      <c r="BF480">
        <v>46050</v>
      </c>
      <c r="BG480">
        <v>225788.5</v>
      </c>
      <c r="BH480">
        <v>536330</v>
      </c>
      <c r="BI480">
        <v>349750</v>
      </c>
      <c r="BM480">
        <v>193975</v>
      </c>
      <c r="BO480">
        <v>55000</v>
      </c>
      <c r="BP480">
        <v>13200</v>
      </c>
      <c r="BR480">
        <v>49030</v>
      </c>
      <c r="BS480">
        <v>73115</v>
      </c>
    </row>
    <row r="481" spans="1:71" ht="23.25">
      <c r="A481" s="198">
        <v>4</v>
      </c>
      <c r="B481" s="199" t="s">
        <v>913</v>
      </c>
      <c r="C481" s="199" t="s">
        <v>915</v>
      </c>
      <c r="D481" s="199" t="s">
        <v>2354</v>
      </c>
      <c r="E481" s="199" t="s">
        <v>2355</v>
      </c>
      <c r="F481" s="199" t="s">
        <v>2355</v>
      </c>
      <c r="G481" s="199"/>
      <c r="H481" s="199" t="s">
        <v>2356</v>
      </c>
      <c r="I481" s="199" t="s">
        <v>2355</v>
      </c>
      <c r="J481" s="199" t="s">
        <v>1073</v>
      </c>
      <c r="K481" s="199" t="s">
        <v>1392</v>
      </c>
      <c r="L481" s="199" t="s">
        <v>1393</v>
      </c>
      <c r="M481" s="221" t="s">
        <v>1395</v>
      </c>
      <c r="N481" s="221"/>
      <c r="O481" s="201">
        <v>4302010199.1009998</v>
      </c>
      <c r="P481" s="202" t="s">
        <v>581</v>
      </c>
      <c r="Q481" s="108">
        <f t="shared" si="7"/>
        <v>0</v>
      </c>
      <c r="R481">
        <v>20000</v>
      </c>
      <c r="W481">
        <v>133500</v>
      </c>
      <c r="Z481">
        <v>288750</v>
      </c>
      <c r="AE481">
        <v>100000</v>
      </c>
      <c r="AH481">
        <v>116000</v>
      </c>
      <c r="AJ481">
        <v>120405</v>
      </c>
      <c r="AL481">
        <v>800</v>
      </c>
      <c r="AU481">
        <v>531650</v>
      </c>
      <c r="AW481">
        <v>10000</v>
      </c>
      <c r="AZ481">
        <v>5050000</v>
      </c>
      <c r="BD481">
        <v>1000000</v>
      </c>
      <c r="BG481">
        <v>1182000</v>
      </c>
      <c r="BH481">
        <v>800000</v>
      </c>
      <c r="BI481">
        <v>1000000</v>
      </c>
      <c r="BO481">
        <v>16560</v>
      </c>
    </row>
    <row r="482" spans="1:71" ht="23.25">
      <c r="A482" s="198">
        <v>4</v>
      </c>
      <c r="B482" s="199" t="s">
        <v>913</v>
      </c>
      <c r="C482" s="199" t="s">
        <v>915</v>
      </c>
      <c r="D482" s="199" t="s">
        <v>2354</v>
      </c>
      <c r="E482" s="199" t="s">
        <v>2357</v>
      </c>
      <c r="F482" s="199"/>
      <c r="G482" s="199"/>
      <c r="H482" s="199"/>
      <c r="I482" s="199" t="s">
        <v>2357</v>
      </c>
      <c r="J482" s="199" t="s">
        <v>1073</v>
      </c>
      <c r="K482" s="199" t="s">
        <v>1392</v>
      </c>
      <c r="L482" s="199" t="s">
        <v>1485</v>
      </c>
      <c r="M482" s="221" t="s">
        <v>1596</v>
      </c>
      <c r="N482" s="221"/>
      <c r="O482" s="201">
        <v>4302020107.1009998</v>
      </c>
      <c r="P482" s="202" t="s">
        <v>582</v>
      </c>
      <c r="Q482" s="108">
        <f t="shared" si="7"/>
        <v>0</v>
      </c>
      <c r="AH482">
        <v>58900</v>
      </c>
      <c r="AN482">
        <v>0</v>
      </c>
      <c r="BF482">
        <v>14231</v>
      </c>
      <c r="BR482">
        <v>562961</v>
      </c>
    </row>
    <row r="483" spans="1:71" ht="23.25">
      <c r="A483" s="198">
        <v>4</v>
      </c>
      <c r="B483" s="199" t="s">
        <v>913</v>
      </c>
      <c r="C483" s="199" t="s">
        <v>915</v>
      </c>
      <c r="D483" s="199" t="s">
        <v>2354</v>
      </c>
      <c r="E483" s="199" t="s">
        <v>2357</v>
      </c>
      <c r="F483" s="199"/>
      <c r="G483" s="199"/>
      <c r="H483" s="199"/>
      <c r="I483" s="199" t="s">
        <v>2357</v>
      </c>
      <c r="J483" s="199" t="s">
        <v>1073</v>
      </c>
      <c r="K483" s="199" t="s">
        <v>1392</v>
      </c>
      <c r="L483" s="199" t="s">
        <v>1485</v>
      </c>
      <c r="M483" s="221" t="s">
        <v>1596</v>
      </c>
      <c r="N483" s="221"/>
      <c r="O483" s="201">
        <v>4302020199.1009998</v>
      </c>
      <c r="P483" s="202" t="s">
        <v>583</v>
      </c>
      <c r="Q483" s="108">
        <f t="shared" si="7"/>
        <v>0</v>
      </c>
      <c r="R483">
        <v>12690000</v>
      </c>
      <c r="AE483">
        <v>497616.54</v>
      </c>
      <c r="AG483">
        <v>382970.7</v>
      </c>
      <c r="AJ483">
        <v>315000</v>
      </c>
      <c r="AU483">
        <v>531650</v>
      </c>
      <c r="BM483">
        <v>1044000</v>
      </c>
      <c r="BN483">
        <v>1064800</v>
      </c>
      <c r="BS483">
        <v>1041750</v>
      </c>
    </row>
    <row r="484" spans="1:71" ht="23.25">
      <c r="A484" s="198">
        <v>4</v>
      </c>
      <c r="B484" s="199" t="s">
        <v>913</v>
      </c>
      <c r="C484" s="199" t="s">
        <v>915</v>
      </c>
      <c r="D484" s="199" t="s">
        <v>2354</v>
      </c>
      <c r="E484" s="199" t="s">
        <v>2358</v>
      </c>
      <c r="F484" s="199" t="s">
        <v>2358</v>
      </c>
      <c r="G484" s="199"/>
      <c r="H484" s="199"/>
      <c r="I484" s="199" t="s">
        <v>2358</v>
      </c>
      <c r="J484" s="199" t="s">
        <v>1073</v>
      </c>
      <c r="K484" s="199" t="s">
        <v>1599</v>
      </c>
      <c r="L484" s="199" t="s">
        <v>1393</v>
      </c>
      <c r="M484" s="221" t="s">
        <v>1395</v>
      </c>
      <c r="N484" s="221"/>
      <c r="O484" s="201">
        <v>4302030101.1009998</v>
      </c>
      <c r="P484" s="202" t="s">
        <v>2359</v>
      </c>
      <c r="Q484" s="108">
        <f t="shared" si="7"/>
        <v>14499360.67</v>
      </c>
      <c r="R484">
        <v>6954507</v>
      </c>
      <c r="S484">
        <v>3000</v>
      </c>
      <c r="T484">
        <v>45623</v>
      </c>
      <c r="U484">
        <v>219500</v>
      </c>
      <c r="V484">
        <v>30545.279999999999</v>
      </c>
      <c r="W484">
        <v>263143</v>
      </c>
      <c r="X484">
        <v>211087</v>
      </c>
      <c r="Y484">
        <v>90845</v>
      </c>
      <c r="Z484">
        <v>16097</v>
      </c>
      <c r="AA484">
        <v>18940</v>
      </c>
      <c r="AB484">
        <v>834219</v>
      </c>
      <c r="AC484">
        <v>64300</v>
      </c>
      <c r="AD484">
        <v>14499360.67</v>
      </c>
      <c r="AE484">
        <v>228855</v>
      </c>
      <c r="AF484">
        <v>692744</v>
      </c>
      <c r="AG484">
        <v>1072550</v>
      </c>
      <c r="AH484">
        <v>203564</v>
      </c>
      <c r="AI484">
        <v>322920.5</v>
      </c>
      <c r="AJ484">
        <v>1448201</v>
      </c>
      <c r="AL484">
        <v>60160182.369999997</v>
      </c>
      <c r="AM484">
        <v>71029</v>
      </c>
      <c r="AN484">
        <v>2080852</v>
      </c>
      <c r="AO484">
        <v>54444</v>
      </c>
      <c r="AP484">
        <v>229795.61</v>
      </c>
      <c r="AQ484">
        <v>1390967.85</v>
      </c>
      <c r="AR484">
        <v>1289426.45</v>
      </c>
      <c r="AS484">
        <v>213645</v>
      </c>
      <c r="AT484">
        <v>379945</v>
      </c>
      <c r="AU484">
        <v>3403434.64</v>
      </c>
      <c r="AV484">
        <v>29913</v>
      </c>
      <c r="AW484">
        <v>573993</v>
      </c>
      <c r="AX484">
        <v>31700.09</v>
      </c>
      <c r="AY484">
        <v>16300.19</v>
      </c>
      <c r="AZ484">
        <v>17499686.890000001</v>
      </c>
      <c r="BA484">
        <v>3614082.26</v>
      </c>
      <c r="BB484">
        <v>476756.53</v>
      </c>
      <c r="BC484">
        <v>4260312.25</v>
      </c>
      <c r="BD484">
        <v>503010</v>
      </c>
      <c r="BE484">
        <v>120000</v>
      </c>
      <c r="BF484">
        <v>135124</v>
      </c>
      <c r="BG484">
        <v>1915507.6</v>
      </c>
      <c r="BH484">
        <v>887276.79</v>
      </c>
      <c r="BI484">
        <v>27773.14</v>
      </c>
      <c r="BJ484">
        <v>86481</v>
      </c>
      <c r="BK484">
        <v>106280</v>
      </c>
      <c r="BL484">
        <v>51493.09</v>
      </c>
      <c r="BM484">
        <v>135100</v>
      </c>
      <c r="BN484">
        <v>332346.09999999998</v>
      </c>
      <c r="BO484">
        <v>3957130.75</v>
      </c>
      <c r="BP484">
        <v>927657.44</v>
      </c>
      <c r="BQ484">
        <v>99869.49</v>
      </c>
      <c r="BR484">
        <v>237455</v>
      </c>
      <c r="BS484">
        <v>1787838.44</v>
      </c>
    </row>
    <row r="485" spans="1:71" ht="23.25">
      <c r="A485" s="198">
        <v>4</v>
      </c>
      <c r="B485" s="199" t="s">
        <v>913</v>
      </c>
      <c r="C485" s="199" t="s">
        <v>915</v>
      </c>
      <c r="D485" s="199" t="s">
        <v>2354</v>
      </c>
      <c r="E485" s="199" t="s">
        <v>2358</v>
      </c>
      <c r="F485" s="199" t="s">
        <v>2358</v>
      </c>
      <c r="G485" s="199"/>
      <c r="H485" s="199"/>
      <c r="I485" s="199" t="s">
        <v>2358</v>
      </c>
      <c r="J485" s="199" t="s">
        <v>1073</v>
      </c>
      <c r="K485" s="199" t="s">
        <v>1599</v>
      </c>
      <c r="L485" s="199" t="s">
        <v>1393</v>
      </c>
      <c r="M485" s="221" t="s">
        <v>1395</v>
      </c>
      <c r="N485" s="221"/>
      <c r="O485" s="201">
        <v>4302030101.1020002</v>
      </c>
      <c r="P485" s="202" t="s">
        <v>2360</v>
      </c>
      <c r="Q485" s="108">
        <f t="shared" si="7"/>
        <v>4814138.29</v>
      </c>
      <c r="R485">
        <v>4184945.37</v>
      </c>
      <c r="S485">
        <v>3960</v>
      </c>
      <c r="T485">
        <v>245065.54</v>
      </c>
      <c r="U485">
        <v>490999.92</v>
      </c>
      <c r="W485">
        <v>28900</v>
      </c>
      <c r="X485">
        <v>3941837</v>
      </c>
      <c r="Y485">
        <v>90000</v>
      </c>
      <c r="Z485">
        <v>55266.6</v>
      </c>
      <c r="AB485">
        <v>78427.3</v>
      </c>
      <c r="AC485">
        <v>1213100</v>
      </c>
      <c r="AD485">
        <v>4814138.29</v>
      </c>
      <c r="AE485">
        <v>120000</v>
      </c>
      <c r="AF485">
        <v>55004</v>
      </c>
      <c r="AI485">
        <v>100000</v>
      </c>
      <c r="AK485">
        <v>300256</v>
      </c>
      <c r="AL485">
        <v>161643</v>
      </c>
      <c r="AM485">
        <v>1114.48</v>
      </c>
      <c r="AN485">
        <v>602823.42000000004</v>
      </c>
      <c r="AO485">
        <v>136388.87</v>
      </c>
      <c r="AP485">
        <v>732475.82</v>
      </c>
      <c r="AR485">
        <v>4724807.12</v>
      </c>
      <c r="AS485">
        <v>402085</v>
      </c>
      <c r="AT485">
        <v>653956.02</v>
      </c>
      <c r="AV485">
        <v>1557750.02</v>
      </c>
      <c r="AW485">
        <v>357553.04</v>
      </c>
      <c r="AX485">
        <v>1066419.3999999999</v>
      </c>
      <c r="AY485">
        <v>321536.71000000002</v>
      </c>
      <c r="AZ485">
        <v>23475497.41</v>
      </c>
      <c r="BA485">
        <v>8686.1200000000008</v>
      </c>
      <c r="BB485">
        <v>79154.179999999993</v>
      </c>
      <c r="BC485">
        <v>513635.64</v>
      </c>
      <c r="BF485">
        <v>112775</v>
      </c>
      <c r="BI485">
        <v>1291.23</v>
      </c>
      <c r="BJ485">
        <v>758567.71</v>
      </c>
      <c r="BK485">
        <v>1919900</v>
      </c>
      <c r="BL485">
        <v>4314223.97</v>
      </c>
      <c r="BN485">
        <v>18500</v>
      </c>
      <c r="BR485">
        <v>626351</v>
      </c>
      <c r="BS485">
        <v>474780</v>
      </c>
    </row>
    <row r="486" spans="1:71" ht="23.25">
      <c r="A486" s="198">
        <v>4</v>
      </c>
      <c r="B486" s="199" t="s">
        <v>913</v>
      </c>
      <c r="C486" s="199" t="s">
        <v>915</v>
      </c>
      <c r="D486" s="199" t="s">
        <v>2354</v>
      </c>
      <c r="E486" s="199" t="s">
        <v>2361</v>
      </c>
      <c r="F486" s="199" t="s">
        <v>2361</v>
      </c>
      <c r="G486" s="199"/>
      <c r="H486" s="199" t="s">
        <v>2362</v>
      </c>
      <c r="I486" s="199" t="s">
        <v>2361</v>
      </c>
      <c r="J486" s="199" t="s">
        <v>1073</v>
      </c>
      <c r="K486" s="199"/>
      <c r="L486" s="199" t="s">
        <v>1393</v>
      </c>
      <c r="M486" s="221" t="s">
        <v>1395</v>
      </c>
      <c r="N486" s="221"/>
      <c r="O486" s="201">
        <v>4302040101.1009998</v>
      </c>
      <c r="P486" s="202" t="s">
        <v>586</v>
      </c>
      <c r="Q486" s="108">
        <f t="shared" si="7"/>
        <v>0</v>
      </c>
    </row>
    <row r="487" spans="1:71" ht="23.25">
      <c r="A487" s="198">
        <v>4</v>
      </c>
      <c r="B487" s="199" t="s">
        <v>913</v>
      </c>
      <c r="C487" s="199" t="s">
        <v>915</v>
      </c>
      <c r="D487" s="199" t="s">
        <v>2363</v>
      </c>
      <c r="E487" s="199" t="s">
        <v>2364</v>
      </c>
      <c r="F487" s="199"/>
      <c r="G487" s="199"/>
      <c r="H487" s="199" t="s">
        <v>2255</v>
      </c>
      <c r="I487" s="199" t="s">
        <v>2364</v>
      </c>
      <c r="J487" s="199" t="s">
        <v>1073</v>
      </c>
      <c r="K487" s="199" t="s">
        <v>1402</v>
      </c>
      <c r="L487" s="199" t="s">
        <v>1393</v>
      </c>
      <c r="M487" s="221" t="s">
        <v>1395</v>
      </c>
      <c r="N487" s="221"/>
      <c r="O487" s="201">
        <v>4303010101.1009998</v>
      </c>
      <c r="P487" s="202" t="s">
        <v>587</v>
      </c>
      <c r="Q487" s="108">
        <f t="shared" si="7"/>
        <v>211999.82</v>
      </c>
      <c r="R487">
        <v>992153.19</v>
      </c>
      <c r="S487">
        <v>149909.82999999999</v>
      </c>
      <c r="T487">
        <v>163263.57999999999</v>
      </c>
      <c r="U487">
        <v>140323.97</v>
      </c>
      <c r="V487">
        <v>115210.22</v>
      </c>
      <c r="W487">
        <v>114973.72</v>
      </c>
      <c r="X487">
        <v>200769.1</v>
      </c>
      <c r="Y487">
        <v>103035.39</v>
      </c>
      <c r="Z487">
        <v>131007.08</v>
      </c>
      <c r="AA487">
        <v>164449.41</v>
      </c>
      <c r="AB487">
        <v>77182.039999999994</v>
      </c>
      <c r="AC487">
        <v>46169.34</v>
      </c>
      <c r="AD487">
        <v>211999.82</v>
      </c>
      <c r="AE487">
        <v>78539.210000000006</v>
      </c>
      <c r="AF487">
        <v>50405.2</v>
      </c>
      <c r="AG487">
        <v>100524.42</v>
      </c>
      <c r="AH487">
        <v>12744.91</v>
      </c>
      <c r="AI487">
        <v>216692.93</v>
      </c>
      <c r="AJ487">
        <v>68839.460000000006</v>
      </c>
      <c r="AK487">
        <v>83339.72</v>
      </c>
      <c r="AL487">
        <v>9546934.8900000006</v>
      </c>
      <c r="AM487">
        <v>58688.9</v>
      </c>
      <c r="AN487">
        <v>152150.01</v>
      </c>
      <c r="AO487">
        <v>147016.47</v>
      </c>
      <c r="AP487">
        <v>114985.96</v>
      </c>
      <c r="AQ487">
        <v>88158.68</v>
      </c>
      <c r="AR487">
        <v>225130.97</v>
      </c>
      <c r="AS487">
        <v>53239.72</v>
      </c>
      <c r="AT487">
        <v>146110.31</v>
      </c>
      <c r="AU487">
        <v>191813.5</v>
      </c>
      <c r="AV487">
        <v>255041.4</v>
      </c>
      <c r="AW487">
        <v>93629.68</v>
      </c>
      <c r="AX487">
        <v>146790.69</v>
      </c>
      <c r="AY487">
        <v>121175.67999999999</v>
      </c>
      <c r="AZ487">
        <v>453460.14</v>
      </c>
      <c r="BA487">
        <v>63273.3</v>
      </c>
      <c r="BB487">
        <v>34920.36</v>
      </c>
      <c r="BC487">
        <v>111291.48</v>
      </c>
      <c r="BD487">
        <v>53212.75</v>
      </c>
      <c r="BE487">
        <v>45723.5</v>
      </c>
      <c r="BF487">
        <v>21460.720000000001</v>
      </c>
      <c r="BG487">
        <v>95761.01</v>
      </c>
      <c r="BH487">
        <v>42514.71</v>
      </c>
      <c r="BI487">
        <v>50712.99</v>
      </c>
      <c r="BJ487">
        <v>59072.22</v>
      </c>
      <c r="BK487">
        <v>45858.27</v>
      </c>
      <c r="BL487">
        <v>949246.4</v>
      </c>
      <c r="BM487">
        <v>270167.83</v>
      </c>
      <c r="BN487">
        <v>824838.82</v>
      </c>
      <c r="BO487">
        <v>148083.57999999999</v>
      </c>
      <c r="BP487">
        <v>56795.46</v>
      </c>
      <c r="BQ487">
        <v>74152.3</v>
      </c>
      <c r="BR487">
        <v>68704.539999999994</v>
      </c>
    </row>
    <row r="488" spans="1:71" ht="23.25">
      <c r="A488" s="198">
        <v>4</v>
      </c>
      <c r="B488" s="199" t="s">
        <v>913</v>
      </c>
      <c r="C488" s="199" t="s">
        <v>915</v>
      </c>
      <c r="D488" s="199" t="s">
        <v>2365</v>
      </c>
      <c r="E488" s="199" t="s">
        <v>2366</v>
      </c>
      <c r="F488" s="199"/>
      <c r="G488" s="199"/>
      <c r="H488" s="199" t="s">
        <v>2249</v>
      </c>
      <c r="I488" s="199" t="s">
        <v>2366</v>
      </c>
      <c r="J488" s="199" t="s">
        <v>1073</v>
      </c>
      <c r="K488" s="199" t="s">
        <v>1392</v>
      </c>
      <c r="L488" s="199" t="s">
        <v>1393</v>
      </c>
      <c r="M488" s="221" t="s">
        <v>1395</v>
      </c>
      <c r="N488" s="221"/>
      <c r="O488" s="201">
        <v>4306010104.1009998</v>
      </c>
      <c r="P488" s="202" t="s">
        <v>463</v>
      </c>
      <c r="Q488" s="108">
        <f t="shared" si="7"/>
        <v>0</v>
      </c>
    </row>
    <row r="489" spans="1:71" ht="23.25">
      <c r="A489" s="198">
        <v>4</v>
      </c>
      <c r="B489" s="199" t="s">
        <v>913</v>
      </c>
      <c r="C489" s="199" t="s">
        <v>915</v>
      </c>
      <c r="D489" s="199" t="s">
        <v>2365</v>
      </c>
      <c r="E489" s="199" t="s">
        <v>2366</v>
      </c>
      <c r="F489" s="199"/>
      <c r="G489" s="199"/>
      <c r="H489" s="199" t="s">
        <v>2249</v>
      </c>
      <c r="I489" s="199" t="s">
        <v>2366</v>
      </c>
      <c r="J489" s="199" t="s">
        <v>1073</v>
      </c>
      <c r="K489" s="199" t="s">
        <v>1392</v>
      </c>
      <c r="L489" s="199" t="s">
        <v>1393</v>
      </c>
      <c r="M489" s="221" t="s">
        <v>1395</v>
      </c>
      <c r="N489" s="221"/>
      <c r="O489" s="201">
        <v>4306010110.1009998</v>
      </c>
      <c r="P489" s="202" t="s">
        <v>464</v>
      </c>
      <c r="Q489" s="108">
        <f t="shared" si="7"/>
        <v>18197.37</v>
      </c>
      <c r="X489">
        <v>7000</v>
      </c>
      <c r="AD489">
        <v>18197.37</v>
      </c>
      <c r="AE489">
        <v>1232.94</v>
      </c>
      <c r="AF489">
        <v>2700</v>
      </c>
      <c r="AJ489">
        <v>570</v>
      </c>
      <c r="AL489">
        <v>76000</v>
      </c>
      <c r="BI489">
        <v>355</v>
      </c>
      <c r="BK489">
        <v>290</v>
      </c>
      <c r="BL489">
        <v>12000</v>
      </c>
      <c r="BO489">
        <v>2450</v>
      </c>
      <c r="BP489">
        <v>16300</v>
      </c>
      <c r="BR489">
        <v>6680</v>
      </c>
    </row>
    <row r="490" spans="1:71" ht="23.25">
      <c r="A490" s="198">
        <v>4</v>
      </c>
      <c r="B490" s="199" t="s">
        <v>913</v>
      </c>
      <c r="C490" s="199" t="s">
        <v>915</v>
      </c>
      <c r="D490" s="199" t="s">
        <v>2365</v>
      </c>
      <c r="E490" s="199" t="s">
        <v>2366</v>
      </c>
      <c r="F490" s="199"/>
      <c r="G490" s="199"/>
      <c r="H490" s="199" t="s">
        <v>2249</v>
      </c>
      <c r="I490" s="199" t="s">
        <v>2366</v>
      </c>
      <c r="J490" s="199" t="s">
        <v>1073</v>
      </c>
      <c r="K490" s="199" t="s">
        <v>1392</v>
      </c>
      <c r="L490" s="199" t="s">
        <v>1393</v>
      </c>
      <c r="M490" s="221" t="s">
        <v>1395</v>
      </c>
      <c r="N490" s="221"/>
      <c r="O490" s="201">
        <v>4306010110.1020002</v>
      </c>
      <c r="P490" s="202" t="s">
        <v>588</v>
      </c>
      <c r="Q490" s="108">
        <f t="shared" si="7"/>
        <v>0</v>
      </c>
      <c r="AJ490">
        <v>2000</v>
      </c>
      <c r="AL490">
        <v>219044</v>
      </c>
      <c r="BK490">
        <v>4310</v>
      </c>
    </row>
    <row r="491" spans="1:71" ht="23.25">
      <c r="A491" s="198">
        <v>4</v>
      </c>
      <c r="B491" s="199" t="s">
        <v>913</v>
      </c>
      <c r="C491" s="199" t="s">
        <v>915</v>
      </c>
      <c r="D491" s="199" t="s">
        <v>2367</v>
      </c>
      <c r="E491" s="199" t="s">
        <v>2368</v>
      </c>
      <c r="F491" s="199"/>
      <c r="G491" s="199"/>
      <c r="H491" s="199" t="s">
        <v>2369</v>
      </c>
      <c r="I491" s="199" t="s">
        <v>2368</v>
      </c>
      <c r="J491" s="199" t="s">
        <v>1073</v>
      </c>
      <c r="K491" s="199"/>
      <c r="L491" s="199" t="s">
        <v>1607</v>
      </c>
      <c r="M491" s="221" t="s">
        <v>1608</v>
      </c>
      <c r="N491" s="221"/>
      <c r="O491" s="201">
        <v>4307010103.2010002</v>
      </c>
      <c r="P491" s="202" t="s">
        <v>589</v>
      </c>
      <c r="Q491" s="108">
        <f t="shared" si="7"/>
        <v>253006053.56999999</v>
      </c>
      <c r="R491">
        <v>297382772.04000002</v>
      </c>
      <c r="S491">
        <v>21644324.940000001</v>
      </c>
      <c r="T491">
        <v>30597979.039999999</v>
      </c>
      <c r="U491">
        <v>43406361.939999998</v>
      </c>
      <c r="V491">
        <v>58391345.399999999</v>
      </c>
      <c r="W491">
        <v>46203027.619999997</v>
      </c>
      <c r="X491">
        <v>53221056.020000003</v>
      </c>
      <c r="Y491">
        <v>27603639.68</v>
      </c>
      <c r="Z491">
        <v>23969521.079999998</v>
      </c>
      <c r="AA491">
        <v>18842306.129999999</v>
      </c>
      <c r="AB491">
        <v>17082349.670000002</v>
      </c>
      <c r="AC491">
        <v>8599685.1600000001</v>
      </c>
      <c r="AD491">
        <v>253006053.56999999</v>
      </c>
      <c r="AE491">
        <v>32339708</v>
      </c>
      <c r="AF491">
        <v>39320878.43</v>
      </c>
      <c r="AG491">
        <v>38838305.82</v>
      </c>
      <c r="AH491">
        <v>53495507.409999996</v>
      </c>
      <c r="AI491">
        <v>45472732.229999997</v>
      </c>
      <c r="AJ491">
        <v>10758130.26</v>
      </c>
      <c r="AK491">
        <v>4032294.44</v>
      </c>
      <c r="AL491">
        <v>556604001.97000003</v>
      </c>
      <c r="AM491">
        <v>34194472.799999997</v>
      </c>
      <c r="AN491">
        <v>51001339.780000001</v>
      </c>
      <c r="AO491">
        <v>39214669.780000001</v>
      </c>
      <c r="AP491">
        <v>61228568.420000002</v>
      </c>
      <c r="AQ491">
        <v>34125752.899999999</v>
      </c>
      <c r="AR491">
        <v>71855883.069999993</v>
      </c>
      <c r="AS491">
        <v>46297995.890000001</v>
      </c>
      <c r="AT491">
        <v>45027586.270000003</v>
      </c>
      <c r="AU491">
        <v>37930233.960000001</v>
      </c>
      <c r="AV491">
        <v>69256958.019999996</v>
      </c>
      <c r="AW491">
        <v>38595065.140000001</v>
      </c>
      <c r="AX491">
        <v>22867134.739999998</v>
      </c>
      <c r="AY491">
        <v>5686040.4100000001</v>
      </c>
      <c r="AZ491">
        <v>312131864.45999998</v>
      </c>
      <c r="BA491">
        <v>30700598.739999998</v>
      </c>
      <c r="BB491">
        <v>37206499.420000002</v>
      </c>
      <c r="BC491">
        <v>62524456.840000004</v>
      </c>
      <c r="BD491">
        <v>43219980.170000002</v>
      </c>
      <c r="BE491">
        <v>34520106.579999998</v>
      </c>
      <c r="BF491">
        <v>37287277.130000003</v>
      </c>
      <c r="BG491">
        <v>83129719.840000004</v>
      </c>
      <c r="BH491">
        <v>29999636.609999999</v>
      </c>
      <c r="BI491">
        <v>8336965.5700000003</v>
      </c>
      <c r="BJ491">
        <v>7671053.3300000001</v>
      </c>
      <c r="BK491">
        <v>7251279</v>
      </c>
      <c r="BL491">
        <v>240468879.74000001</v>
      </c>
      <c r="BM491">
        <v>54930110.539999999</v>
      </c>
      <c r="BN491">
        <v>35553168.649999999</v>
      </c>
      <c r="BO491">
        <v>49734510.009999998</v>
      </c>
      <c r="BP491">
        <v>19086332.600000001</v>
      </c>
      <c r="BQ491">
        <v>37479329.990000002</v>
      </c>
      <c r="BR491">
        <v>39946239.75</v>
      </c>
      <c r="BS491">
        <v>23227760.649999999</v>
      </c>
    </row>
    <row r="492" spans="1:71" ht="23.25">
      <c r="A492" s="198">
        <v>4</v>
      </c>
      <c r="B492" s="199" t="s">
        <v>913</v>
      </c>
      <c r="C492" s="199" t="s">
        <v>915</v>
      </c>
      <c r="D492" s="199" t="s">
        <v>2367</v>
      </c>
      <c r="E492" s="199" t="s">
        <v>2368</v>
      </c>
      <c r="F492" s="199"/>
      <c r="G492" s="199" t="s">
        <v>22</v>
      </c>
      <c r="H492" s="199" t="s">
        <v>2370</v>
      </c>
      <c r="I492" s="199" t="s">
        <v>2368</v>
      </c>
      <c r="J492" s="199" t="s">
        <v>1073</v>
      </c>
      <c r="K492" s="199"/>
      <c r="L492" s="199" t="s">
        <v>1485</v>
      </c>
      <c r="M492" s="221" t="s">
        <v>1610</v>
      </c>
      <c r="N492" s="221"/>
      <c r="O492" s="201">
        <v>4307010104.1009998</v>
      </c>
      <c r="P492" s="202" t="s">
        <v>590</v>
      </c>
      <c r="Q492" s="108">
        <f t="shared" si="7"/>
        <v>13074130</v>
      </c>
      <c r="R492">
        <v>72507689.400000006</v>
      </c>
      <c r="AD492">
        <v>13074130</v>
      </c>
      <c r="AL492">
        <v>261180083.62</v>
      </c>
      <c r="AZ492">
        <v>36106969</v>
      </c>
      <c r="BL492">
        <v>79335090</v>
      </c>
    </row>
    <row r="493" spans="1:71" ht="23.25">
      <c r="A493" s="198">
        <v>4</v>
      </c>
      <c r="B493" s="199" t="s">
        <v>913</v>
      </c>
      <c r="C493" s="199" t="s">
        <v>915</v>
      </c>
      <c r="D493" s="199" t="s">
        <v>2367</v>
      </c>
      <c r="E493" s="199" t="s">
        <v>2368</v>
      </c>
      <c r="F493" s="199"/>
      <c r="G493" s="199"/>
      <c r="H493" s="199" t="s">
        <v>2371</v>
      </c>
      <c r="I493" s="199" t="s">
        <v>2368</v>
      </c>
      <c r="J493" s="199" t="s">
        <v>1073</v>
      </c>
      <c r="K493" s="199"/>
      <c r="L493" s="199" t="s">
        <v>1393</v>
      </c>
      <c r="M493" s="221" t="s">
        <v>1395</v>
      </c>
      <c r="N493" s="221"/>
      <c r="O493" s="201">
        <v>4307010105.1009998</v>
      </c>
      <c r="P493" s="202" t="s">
        <v>591</v>
      </c>
      <c r="Q493" s="108">
        <f t="shared" si="7"/>
        <v>17789326.600000001</v>
      </c>
      <c r="R493">
        <v>28113263.27</v>
      </c>
      <c r="V493">
        <v>20870.53</v>
      </c>
      <c r="AD493">
        <v>17789326.600000001</v>
      </c>
      <c r="AI493">
        <v>108550</v>
      </c>
      <c r="AL493">
        <v>43689263.32</v>
      </c>
      <c r="AU493">
        <v>0</v>
      </c>
      <c r="AY493">
        <v>1687289</v>
      </c>
      <c r="AZ493">
        <v>22738790.43</v>
      </c>
      <c r="BC493">
        <v>9000</v>
      </c>
      <c r="BF493">
        <v>461683.39</v>
      </c>
      <c r="BG493">
        <v>24550</v>
      </c>
      <c r="BI493">
        <v>282665</v>
      </c>
      <c r="BJ493">
        <v>348995</v>
      </c>
      <c r="BL493">
        <v>14035423.73</v>
      </c>
      <c r="BM493">
        <v>8010.67</v>
      </c>
      <c r="BN493">
        <v>20440.86</v>
      </c>
      <c r="BO493">
        <v>19170</v>
      </c>
      <c r="BP493">
        <v>1219992.44</v>
      </c>
      <c r="BQ493">
        <v>501.15</v>
      </c>
      <c r="BR493">
        <v>135571.96</v>
      </c>
    </row>
    <row r="494" spans="1:71" ht="23.25">
      <c r="A494" s="198">
        <v>4</v>
      </c>
      <c r="B494" s="199" t="s">
        <v>913</v>
      </c>
      <c r="C494" s="199" t="s">
        <v>915</v>
      </c>
      <c r="D494" s="199" t="s">
        <v>2367</v>
      </c>
      <c r="E494" s="199" t="s">
        <v>2368</v>
      </c>
      <c r="F494" s="199"/>
      <c r="G494" s="199"/>
      <c r="H494" s="199" t="s">
        <v>2362</v>
      </c>
      <c r="I494" s="199" t="s">
        <v>2368</v>
      </c>
      <c r="J494" s="199" t="s">
        <v>1073</v>
      </c>
      <c r="K494" s="199"/>
      <c r="L494" s="199" t="s">
        <v>1393</v>
      </c>
      <c r="M494" s="221" t="s">
        <v>1395</v>
      </c>
      <c r="N494" s="221"/>
      <c r="O494" s="201">
        <v>4307010106.1009998</v>
      </c>
      <c r="P494" s="202" t="s">
        <v>592</v>
      </c>
      <c r="Q494" s="108">
        <f t="shared" si="7"/>
        <v>300000</v>
      </c>
      <c r="AD494">
        <v>300000</v>
      </c>
      <c r="AL494">
        <v>300000</v>
      </c>
      <c r="AZ494">
        <v>17338500</v>
      </c>
      <c r="BP494">
        <v>27560</v>
      </c>
    </row>
    <row r="495" spans="1:71" ht="23.25">
      <c r="A495" s="198">
        <v>4</v>
      </c>
      <c r="B495" s="199" t="s">
        <v>913</v>
      </c>
      <c r="C495" s="199" t="s">
        <v>915</v>
      </c>
      <c r="D495" s="199" t="s">
        <v>2367</v>
      </c>
      <c r="E495" s="199" t="s">
        <v>2368</v>
      </c>
      <c r="F495" s="199"/>
      <c r="G495" s="199"/>
      <c r="H495" s="199" t="s">
        <v>2258</v>
      </c>
      <c r="I495" s="199" t="s">
        <v>2368</v>
      </c>
      <c r="J495" s="199" t="s">
        <v>1073</v>
      </c>
      <c r="K495" s="199"/>
      <c r="L495" s="199" t="s">
        <v>1393</v>
      </c>
      <c r="M495" s="221" t="s">
        <v>1395</v>
      </c>
      <c r="N495" s="221"/>
      <c r="O495" s="201">
        <v>4307010107.1009998</v>
      </c>
      <c r="P495" s="202" t="s">
        <v>593</v>
      </c>
      <c r="Q495" s="108">
        <f t="shared" si="7"/>
        <v>0</v>
      </c>
      <c r="BI495">
        <v>14668</v>
      </c>
      <c r="BJ495">
        <v>9150</v>
      </c>
      <c r="BP495">
        <v>9950.5</v>
      </c>
    </row>
    <row r="496" spans="1:71" ht="23.25">
      <c r="A496" s="198">
        <v>4</v>
      </c>
      <c r="B496" s="199" t="s">
        <v>913</v>
      </c>
      <c r="C496" s="199" t="s">
        <v>915</v>
      </c>
      <c r="D496" s="199" t="s">
        <v>2367</v>
      </c>
      <c r="E496" s="199" t="s">
        <v>2368</v>
      </c>
      <c r="F496" s="199"/>
      <c r="G496" s="199"/>
      <c r="H496" s="199" t="s">
        <v>2258</v>
      </c>
      <c r="I496" s="199" t="s">
        <v>2368</v>
      </c>
      <c r="J496" s="199" t="s">
        <v>1073</v>
      </c>
      <c r="K496" s="199"/>
      <c r="L496" s="199" t="s">
        <v>1393</v>
      </c>
      <c r="M496" s="221" t="s">
        <v>1395</v>
      </c>
      <c r="N496" s="221"/>
      <c r="O496" s="201">
        <v>4307010108.1009998</v>
      </c>
      <c r="P496" s="202" t="s">
        <v>594</v>
      </c>
      <c r="Q496" s="108">
        <f t="shared" si="7"/>
        <v>11626213.439999999</v>
      </c>
      <c r="R496">
        <v>16429193.789999999</v>
      </c>
      <c r="S496">
        <v>724168.37</v>
      </c>
      <c r="T496">
        <v>1332986.6299999999</v>
      </c>
      <c r="U496">
        <v>1524946.58</v>
      </c>
      <c r="V496">
        <v>2573948.64</v>
      </c>
      <c r="W496">
        <v>1878762.17</v>
      </c>
      <c r="X496">
        <v>2405093.88</v>
      </c>
      <c r="Y496">
        <v>1166746.99</v>
      </c>
      <c r="Z496">
        <v>912453.15</v>
      </c>
      <c r="AA496">
        <v>808154.28</v>
      </c>
      <c r="AB496">
        <v>696994.97</v>
      </c>
      <c r="AC496">
        <v>284966.21000000002</v>
      </c>
      <c r="AD496">
        <v>11626213.439999999</v>
      </c>
      <c r="AE496">
        <v>1141522.19</v>
      </c>
      <c r="AF496">
        <v>1296864.8500000001</v>
      </c>
      <c r="AG496">
        <v>1388020.52</v>
      </c>
      <c r="AI496">
        <v>1754907.1</v>
      </c>
      <c r="AK496">
        <v>117511.05</v>
      </c>
      <c r="AL496">
        <v>27853967.23</v>
      </c>
      <c r="AM496">
        <v>1270852.44</v>
      </c>
      <c r="AN496">
        <v>2063246.49</v>
      </c>
      <c r="AO496">
        <v>1644726.84</v>
      </c>
      <c r="AP496">
        <v>2536423.1</v>
      </c>
      <c r="AQ496">
        <v>1170998.75</v>
      </c>
      <c r="AR496">
        <v>2793174.91</v>
      </c>
      <c r="AS496">
        <v>1896710.34</v>
      </c>
      <c r="AT496">
        <v>1765598.58</v>
      </c>
      <c r="AU496">
        <v>0</v>
      </c>
      <c r="AV496">
        <v>2926051.38</v>
      </c>
      <c r="AW496">
        <v>1479170.18</v>
      </c>
      <c r="AX496">
        <v>1004028.19</v>
      </c>
      <c r="AY496">
        <v>251651.24</v>
      </c>
      <c r="AZ496">
        <v>16642089.800000001</v>
      </c>
      <c r="BA496">
        <v>1141841.82</v>
      </c>
      <c r="BB496">
        <v>1549647.47</v>
      </c>
      <c r="BC496">
        <v>2401149.37</v>
      </c>
      <c r="BD496">
        <v>1848328.21</v>
      </c>
      <c r="BE496">
        <v>1985557.18</v>
      </c>
      <c r="BF496">
        <v>609424.85</v>
      </c>
      <c r="BG496">
        <v>3452978.16</v>
      </c>
      <c r="BH496">
        <v>1291341.6000000001</v>
      </c>
      <c r="BI496">
        <v>301105.02</v>
      </c>
      <c r="BJ496">
        <v>427164.99</v>
      </c>
      <c r="BK496">
        <v>147731.64000000001</v>
      </c>
      <c r="BL496">
        <v>12421416.609999999</v>
      </c>
      <c r="BM496">
        <v>2525689.4900000002</v>
      </c>
      <c r="BN496">
        <v>1244901.79</v>
      </c>
      <c r="BO496">
        <v>2157706.6</v>
      </c>
      <c r="BP496">
        <v>735655.5</v>
      </c>
      <c r="BQ496">
        <v>1668284.59</v>
      </c>
      <c r="BR496">
        <v>1654474.16</v>
      </c>
      <c r="BS496">
        <v>787917.9</v>
      </c>
    </row>
    <row r="497" spans="1:71" ht="23.25">
      <c r="A497" s="198">
        <v>4</v>
      </c>
      <c r="B497" s="199" t="s">
        <v>913</v>
      </c>
      <c r="C497" s="199" t="s">
        <v>915</v>
      </c>
      <c r="D497" s="199" t="s">
        <v>2367</v>
      </c>
      <c r="E497" s="199" t="s">
        <v>2368</v>
      </c>
      <c r="F497" s="199"/>
      <c r="G497" s="199"/>
      <c r="H497" s="199" t="s">
        <v>2370</v>
      </c>
      <c r="I497" s="199" t="s">
        <v>2368</v>
      </c>
      <c r="J497" s="199" t="s">
        <v>1073</v>
      </c>
      <c r="K497" s="199"/>
      <c r="L497" s="199" t="s">
        <v>1393</v>
      </c>
      <c r="M497" s="221" t="s">
        <v>1395</v>
      </c>
      <c r="N497" s="221"/>
      <c r="O497" s="201">
        <v>4307010110.1009998</v>
      </c>
      <c r="P497" s="202" t="s">
        <v>595</v>
      </c>
      <c r="Q497" s="108">
        <f t="shared" si="7"/>
        <v>0</v>
      </c>
    </row>
    <row r="498" spans="1:71" ht="23.25">
      <c r="A498" s="198">
        <v>4</v>
      </c>
      <c r="B498" s="199" t="s">
        <v>913</v>
      </c>
      <c r="C498" s="199" t="s">
        <v>915</v>
      </c>
      <c r="D498" s="199" t="s">
        <v>2372</v>
      </c>
      <c r="E498" s="199" t="s">
        <v>2372</v>
      </c>
      <c r="F498" s="199"/>
      <c r="G498" s="199"/>
      <c r="H498" s="199" t="s">
        <v>2249</v>
      </c>
      <c r="I498" s="199" t="s">
        <v>2372</v>
      </c>
      <c r="J498" s="199" t="s">
        <v>1073</v>
      </c>
      <c r="K498" s="199" t="s">
        <v>1619</v>
      </c>
      <c r="L498" s="199" t="s">
        <v>1393</v>
      </c>
      <c r="M498" s="221" t="s">
        <v>1395</v>
      </c>
      <c r="N498" s="221"/>
      <c r="O498" s="201">
        <v>4308010101.1009998</v>
      </c>
      <c r="P498" s="202" t="s">
        <v>2373</v>
      </c>
      <c r="Q498" s="108">
        <f t="shared" si="7"/>
        <v>1600</v>
      </c>
      <c r="AD498">
        <v>1600</v>
      </c>
      <c r="AI498">
        <v>64826</v>
      </c>
      <c r="BE498">
        <v>114471.6</v>
      </c>
      <c r="BL498">
        <v>369000</v>
      </c>
    </row>
    <row r="499" spans="1:71" ht="23.25">
      <c r="A499" s="198">
        <v>4</v>
      </c>
      <c r="B499" s="199" t="s">
        <v>913</v>
      </c>
      <c r="C499" s="199" t="s">
        <v>915</v>
      </c>
      <c r="D499" s="199" t="s">
        <v>2372</v>
      </c>
      <c r="E499" s="199" t="s">
        <v>2372</v>
      </c>
      <c r="F499" s="199"/>
      <c r="G499" s="199"/>
      <c r="H499" s="199" t="s">
        <v>2249</v>
      </c>
      <c r="I499" s="199" t="s">
        <v>2372</v>
      </c>
      <c r="J499" s="199" t="s">
        <v>1073</v>
      </c>
      <c r="K499" s="199"/>
      <c r="L499" s="199" t="s">
        <v>1393</v>
      </c>
      <c r="M499" s="221" t="s">
        <v>1395</v>
      </c>
      <c r="N499" s="221"/>
      <c r="O499" s="201">
        <v>4308010105.1009998</v>
      </c>
      <c r="P499" s="202" t="s">
        <v>2374</v>
      </c>
      <c r="Q499" s="108">
        <f t="shared" si="7"/>
        <v>215401351.11000001</v>
      </c>
      <c r="AD499">
        <v>215401351.11000001</v>
      </c>
      <c r="BL499">
        <v>546380</v>
      </c>
    </row>
    <row r="500" spans="1:71" ht="23.25">
      <c r="A500" s="198">
        <v>4</v>
      </c>
      <c r="B500" s="199" t="s">
        <v>913</v>
      </c>
      <c r="C500" s="199" t="s">
        <v>915</v>
      </c>
      <c r="D500" s="199" t="s">
        <v>2372</v>
      </c>
      <c r="E500" s="199" t="s">
        <v>2372</v>
      </c>
      <c r="F500" s="199"/>
      <c r="G500" s="199"/>
      <c r="H500" s="199" t="s">
        <v>2249</v>
      </c>
      <c r="I500" s="199" t="s">
        <v>2372</v>
      </c>
      <c r="J500" s="199" t="s">
        <v>1073</v>
      </c>
      <c r="K500" s="199" t="s">
        <v>1619</v>
      </c>
      <c r="L500" s="199" t="s">
        <v>1393</v>
      </c>
      <c r="M500" s="221" t="s">
        <v>1395</v>
      </c>
      <c r="N500" s="221"/>
      <c r="O500" s="201">
        <v>4308010106.1009998</v>
      </c>
      <c r="P500" s="202" t="s">
        <v>2375</v>
      </c>
      <c r="Q500" s="108">
        <f t="shared" si="7"/>
        <v>0</v>
      </c>
      <c r="AZ500">
        <v>3749018.86</v>
      </c>
    </row>
    <row r="501" spans="1:71" ht="23.25">
      <c r="A501" s="198">
        <v>4</v>
      </c>
      <c r="B501" s="199" t="s">
        <v>913</v>
      </c>
      <c r="C501" s="199" t="s">
        <v>915</v>
      </c>
      <c r="D501" s="199" t="s">
        <v>2372</v>
      </c>
      <c r="E501" s="199" t="s">
        <v>2372</v>
      </c>
      <c r="F501" s="199"/>
      <c r="G501" s="199"/>
      <c r="H501" s="199" t="s">
        <v>2249</v>
      </c>
      <c r="I501" s="199" t="s">
        <v>2372</v>
      </c>
      <c r="J501" s="199" t="s">
        <v>1073</v>
      </c>
      <c r="K501" s="199"/>
      <c r="L501" s="199" t="s">
        <v>1393</v>
      </c>
      <c r="M501" s="221" t="s">
        <v>1395</v>
      </c>
      <c r="N501" s="221"/>
      <c r="O501" s="201">
        <v>4308010111.1009998</v>
      </c>
      <c r="P501" s="202" t="s">
        <v>600</v>
      </c>
      <c r="Q501" s="108">
        <f t="shared" si="7"/>
        <v>0</v>
      </c>
    </row>
    <row r="502" spans="1:71" ht="23.25">
      <c r="A502" s="198">
        <v>4</v>
      </c>
      <c r="B502" s="199" t="s">
        <v>913</v>
      </c>
      <c r="C502" s="199" t="s">
        <v>915</v>
      </c>
      <c r="D502" s="199" t="s">
        <v>2372</v>
      </c>
      <c r="E502" s="199" t="s">
        <v>2372</v>
      </c>
      <c r="F502" s="199"/>
      <c r="G502" s="199"/>
      <c r="H502" s="199"/>
      <c r="I502" s="199" t="s">
        <v>2372</v>
      </c>
      <c r="J502" s="199" t="s">
        <v>1073</v>
      </c>
      <c r="K502" s="199"/>
      <c r="L502" s="199" t="s">
        <v>1393</v>
      </c>
      <c r="M502" s="221" t="s">
        <v>1395</v>
      </c>
      <c r="N502" s="221"/>
      <c r="O502" s="201">
        <v>4308010117.1009998</v>
      </c>
      <c r="P502" s="202" t="s">
        <v>2376</v>
      </c>
      <c r="Q502" s="108">
        <f t="shared" si="7"/>
        <v>0</v>
      </c>
    </row>
    <row r="503" spans="1:71" ht="23.25">
      <c r="A503" s="198">
        <v>4</v>
      </c>
      <c r="B503" s="199" t="s">
        <v>913</v>
      </c>
      <c r="C503" s="199" t="s">
        <v>915</v>
      </c>
      <c r="D503" s="199" t="s">
        <v>2372</v>
      </c>
      <c r="E503" s="199" t="s">
        <v>2372</v>
      </c>
      <c r="F503" s="199"/>
      <c r="G503" s="199"/>
      <c r="H503" s="199"/>
      <c r="I503" s="199" t="s">
        <v>2372</v>
      </c>
      <c r="J503" s="199" t="s">
        <v>1073</v>
      </c>
      <c r="K503" s="199" t="s">
        <v>1619</v>
      </c>
      <c r="L503" s="199" t="s">
        <v>1393</v>
      </c>
      <c r="M503" s="221" t="s">
        <v>1395</v>
      </c>
      <c r="N503" s="221"/>
      <c r="O503" s="201">
        <v>4308010118.1009998</v>
      </c>
      <c r="P503" s="202" t="s">
        <v>2377</v>
      </c>
      <c r="Q503" s="108">
        <f t="shared" si="7"/>
        <v>74123.22</v>
      </c>
      <c r="AD503">
        <v>74123.22</v>
      </c>
    </row>
    <row r="504" spans="1:71" ht="23.25">
      <c r="A504" s="198">
        <v>4</v>
      </c>
      <c r="B504" s="199" t="s">
        <v>913</v>
      </c>
      <c r="C504" s="199" t="s">
        <v>915</v>
      </c>
      <c r="D504" s="199" t="s">
        <v>2378</v>
      </c>
      <c r="E504" s="199" t="s">
        <v>2378</v>
      </c>
      <c r="F504" s="199"/>
      <c r="G504" s="199"/>
      <c r="H504" s="199" t="s">
        <v>2379</v>
      </c>
      <c r="I504" s="199" t="s">
        <v>2378</v>
      </c>
      <c r="J504" s="199" t="s">
        <v>1073</v>
      </c>
      <c r="K504" s="199" t="s">
        <v>1392</v>
      </c>
      <c r="L504" s="199" t="s">
        <v>1393</v>
      </c>
      <c r="M504" s="221" t="s">
        <v>1395</v>
      </c>
      <c r="N504" s="221"/>
      <c r="O504" s="201">
        <v>4313010101.1009998</v>
      </c>
      <c r="P504" s="202" t="s">
        <v>604</v>
      </c>
      <c r="Q504" s="108">
        <f t="shared" si="7"/>
        <v>40832.5</v>
      </c>
      <c r="T504">
        <v>12473</v>
      </c>
      <c r="U504">
        <v>2003</v>
      </c>
      <c r="W504">
        <v>2395.9</v>
      </c>
      <c r="Y504">
        <v>7517</v>
      </c>
      <c r="AA504">
        <v>4074</v>
      </c>
      <c r="AB504">
        <v>490</v>
      </c>
      <c r="AD504">
        <v>40832.5</v>
      </c>
      <c r="AF504">
        <v>218041.68</v>
      </c>
      <c r="AJ504">
        <v>985.04</v>
      </c>
      <c r="AQ504">
        <v>3474</v>
      </c>
      <c r="BJ504">
        <v>88</v>
      </c>
      <c r="BN504">
        <v>33417.35</v>
      </c>
    </row>
    <row r="505" spans="1:71" ht="23.25">
      <c r="A505" s="198">
        <v>4</v>
      </c>
      <c r="B505" s="199" t="s">
        <v>913</v>
      </c>
      <c r="C505" s="199" t="s">
        <v>915</v>
      </c>
      <c r="D505" s="199" t="s">
        <v>2378</v>
      </c>
      <c r="E505" s="199" t="s">
        <v>2378</v>
      </c>
      <c r="F505" s="199"/>
      <c r="G505" s="199"/>
      <c r="H505" s="199" t="s">
        <v>2249</v>
      </c>
      <c r="I505" s="199" t="s">
        <v>2378</v>
      </c>
      <c r="J505" s="199" t="s">
        <v>1073</v>
      </c>
      <c r="K505" s="199" t="s">
        <v>1392</v>
      </c>
      <c r="L505" s="199" t="s">
        <v>1393</v>
      </c>
      <c r="M505" s="221" t="s">
        <v>1395</v>
      </c>
      <c r="N505" s="221"/>
      <c r="O505" s="201">
        <v>4313010103.1009998</v>
      </c>
      <c r="P505" s="202" t="s">
        <v>605</v>
      </c>
      <c r="Q505" s="108">
        <f t="shared" si="7"/>
        <v>95234</v>
      </c>
      <c r="R505">
        <v>218325.3</v>
      </c>
      <c r="S505">
        <v>0</v>
      </c>
      <c r="V505">
        <v>228892.61</v>
      </c>
      <c r="Z505">
        <v>59000</v>
      </c>
      <c r="AA505">
        <v>1820</v>
      </c>
      <c r="AB505">
        <v>107282.6</v>
      </c>
      <c r="AC505">
        <v>7232</v>
      </c>
      <c r="AD505">
        <v>95234</v>
      </c>
      <c r="AF505">
        <v>43230</v>
      </c>
      <c r="AG505">
        <v>47786</v>
      </c>
      <c r="AH505">
        <v>1600</v>
      </c>
      <c r="AI505">
        <v>21010</v>
      </c>
      <c r="AL505">
        <v>906549.85</v>
      </c>
      <c r="AU505">
        <v>149040</v>
      </c>
      <c r="AV505">
        <v>330243.03999999998</v>
      </c>
      <c r="AY505">
        <v>100000</v>
      </c>
      <c r="AZ505">
        <v>690418.5</v>
      </c>
      <c r="BE505">
        <v>44664</v>
      </c>
      <c r="BJ505">
        <v>652.9</v>
      </c>
      <c r="BL505">
        <v>57828.59</v>
      </c>
      <c r="BO505">
        <v>114080</v>
      </c>
      <c r="BP505">
        <v>0</v>
      </c>
      <c r="BR505">
        <v>3120</v>
      </c>
    </row>
    <row r="506" spans="1:71" ht="23.25">
      <c r="A506" s="198">
        <v>4</v>
      </c>
      <c r="B506" s="199" t="s">
        <v>913</v>
      </c>
      <c r="C506" s="199" t="s">
        <v>915</v>
      </c>
      <c r="D506" s="199" t="s">
        <v>2378</v>
      </c>
      <c r="E506" s="199" t="s">
        <v>2378</v>
      </c>
      <c r="F506" s="199"/>
      <c r="G506" s="199"/>
      <c r="H506" s="199"/>
      <c r="I506" s="199" t="s">
        <v>2378</v>
      </c>
      <c r="J506" s="199" t="s">
        <v>1073</v>
      </c>
      <c r="K506" s="199" t="s">
        <v>1409</v>
      </c>
      <c r="L506" s="199" t="s">
        <v>1410</v>
      </c>
      <c r="M506" s="221" t="s">
        <v>1412</v>
      </c>
      <c r="N506" s="221"/>
      <c r="O506" s="201">
        <v>4313010199.1009998</v>
      </c>
      <c r="P506" s="202" t="s">
        <v>2380</v>
      </c>
      <c r="Q506" s="108">
        <f t="shared" si="7"/>
        <v>0</v>
      </c>
      <c r="AI506">
        <v>150</v>
      </c>
      <c r="AL506">
        <v>4696073.59</v>
      </c>
      <c r="BE506">
        <v>11781.85</v>
      </c>
      <c r="BH506">
        <v>60084</v>
      </c>
    </row>
    <row r="507" spans="1:71" ht="23.25">
      <c r="A507" s="198">
        <v>4</v>
      </c>
      <c r="B507" s="199" t="s">
        <v>913</v>
      </c>
      <c r="C507" s="199" t="s">
        <v>915</v>
      </c>
      <c r="D507" s="199" t="s">
        <v>2378</v>
      </c>
      <c r="E507" s="199" t="s">
        <v>2378</v>
      </c>
      <c r="F507" s="199"/>
      <c r="G507" s="199"/>
      <c r="H507" s="199"/>
      <c r="I507" s="199" t="s">
        <v>2378</v>
      </c>
      <c r="J507" s="199" t="s">
        <v>1073</v>
      </c>
      <c r="K507" s="199" t="s">
        <v>1409</v>
      </c>
      <c r="L507" s="199" t="s">
        <v>1410</v>
      </c>
      <c r="M507" s="221" t="s">
        <v>1412</v>
      </c>
      <c r="N507" s="221"/>
      <c r="O507" s="201">
        <v>4313010199.1020002</v>
      </c>
      <c r="P507" s="202" t="s">
        <v>2381</v>
      </c>
      <c r="Q507" s="108">
        <f t="shared" si="7"/>
        <v>0</v>
      </c>
      <c r="R507">
        <v>230154</v>
      </c>
      <c r="AR507">
        <v>884601.74</v>
      </c>
    </row>
    <row r="508" spans="1:71" ht="23.25">
      <c r="A508" s="198">
        <v>4</v>
      </c>
      <c r="B508" s="199" t="s">
        <v>913</v>
      </c>
      <c r="C508" s="199" t="s">
        <v>915</v>
      </c>
      <c r="D508" s="199" t="s">
        <v>2378</v>
      </c>
      <c r="E508" s="199" t="s">
        <v>2378</v>
      </c>
      <c r="F508" s="199"/>
      <c r="G508" s="199"/>
      <c r="H508" s="199"/>
      <c r="I508" s="199" t="s">
        <v>2378</v>
      </c>
      <c r="J508" s="199" t="s">
        <v>1073</v>
      </c>
      <c r="K508" s="199" t="s">
        <v>1392</v>
      </c>
      <c r="L508" s="199" t="s">
        <v>1393</v>
      </c>
      <c r="M508" s="221" t="s">
        <v>1395</v>
      </c>
      <c r="N508" s="221"/>
      <c r="O508" s="201">
        <v>4313010199.1049995</v>
      </c>
      <c r="P508" s="202" t="s">
        <v>608</v>
      </c>
      <c r="Q508" s="108">
        <f t="shared" si="7"/>
        <v>63040</v>
      </c>
      <c r="AC508">
        <v>90955</v>
      </c>
      <c r="AD508">
        <v>63040</v>
      </c>
      <c r="AE508">
        <v>211700</v>
      </c>
      <c r="AF508">
        <v>36450</v>
      </c>
      <c r="AG508">
        <v>37140</v>
      </c>
      <c r="AH508">
        <v>11770</v>
      </c>
      <c r="AI508">
        <v>29365</v>
      </c>
      <c r="AJ508">
        <v>45870</v>
      </c>
      <c r="AK508">
        <v>105995</v>
      </c>
      <c r="AL508">
        <v>247145</v>
      </c>
      <c r="AU508">
        <v>37300</v>
      </c>
      <c r="BB508">
        <v>10038</v>
      </c>
      <c r="BD508">
        <v>332806</v>
      </c>
      <c r="BE508">
        <v>41460</v>
      </c>
      <c r="BN508">
        <v>73650</v>
      </c>
      <c r="BO508">
        <v>198480</v>
      </c>
      <c r="BP508">
        <v>28050</v>
      </c>
      <c r="BQ508">
        <v>87715.75</v>
      </c>
      <c r="BR508">
        <v>85220</v>
      </c>
    </row>
    <row r="509" spans="1:71" ht="23.25">
      <c r="A509" s="198">
        <v>4</v>
      </c>
      <c r="B509" s="199" t="s">
        <v>913</v>
      </c>
      <c r="C509" s="199" t="s">
        <v>915</v>
      </c>
      <c r="D509" s="199" t="s">
        <v>2378</v>
      </c>
      <c r="E509" s="199" t="s">
        <v>2378</v>
      </c>
      <c r="F509" s="199"/>
      <c r="G509" s="199"/>
      <c r="H509" s="199" t="s">
        <v>2249</v>
      </c>
      <c r="I509" s="199" t="s">
        <v>2378</v>
      </c>
      <c r="J509" s="199" t="s">
        <v>1073</v>
      </c>
      <c r="K509" s="199" t="s">
        <v>1392</v>
      </c>
      <c r="L509" s="199" t="s">
        <v>1393</v>
      </c>
      <c r="M509" s="221" t="s">
        <v>1395</v>
      </c>
      <c r="N509" s="221"/>
      <c r="O509" s="201">
        <v>4313010199.1079998</v>
      </c>
      <c r="P509" s="202" t="s">
        <v>609</v>
      </c>
      <c r="Q509" s="108">
        <f t="shared" si="7"/>
        <v>0</v>
      </c>
      <c r="R509">
        <v>860000</v>
      </c>
      <c r="U509">
        <v>19240</v>
      </c>
      <c r="V509">
        <v>3000</v>
      </c>
      <c r="Y509">
        <v>4700</v>
      </c>
      <c r="AI509">
        <v>37400</v>
      </c>
      <c r="AL509">
        <v>344000</v>
      </c>
      <c r="AM509">
        <v>50000</v>
      </c>
      <c r="AN509">
        <v>29520</v>
      </c>
      <c r="AT509">
        <v>3000</v>
      </c>
      <c r="AU509">
        <v>50000</v>
      </c>
      <c r="BH509">
        <v>6750</v>
      </c>
      <c r="BM509">
        <v>89060</v>
      </c>
      <c r="BN509">
        <v>39000</v>
      </c>
    </row>
    <row r="510" spans="1:71" ht="23.25">
      <c r="A510" s="198">
        <v>4</v>
      </c>
      <c r="B510" s="199" t="s">
        <v>913</v>
      </c>
      <c r="C510" s="199" t="s">
        <v>915</v>
      </c>
      <c r="D510" s="199" t="s">
        <v>2378</v>
      </c>
      <c r="E510" s="199" t="s">
        <v>2378</v>
      </c>
      <c r="F510" s="199"/>
      <c r="G510" s="199"/>
      <c r="H510" s="199" t="s">
        <v>2249</v>
      </c>
      <c r="I510" s="199" t="s">
        <v>2378</v>
      </c>
      <c r="J510" s="199" t="s">
        <v>1073</v>
      </c>
      <c r="K510" s="199" t="s">
        <v>1392</v>
      </c>
      <c r="L510" s="199" t="s">
        <v>1393</v>
      </c>
      <c r="M510" s="221" t="s">
        <v>1395</v>
      </c>
      <c r="N510" s="221"/>
      <c r="O510" s="201">
        <v>4313010199.1090002</v>
      </c>
      <c r="P510" s="202" t="s">
        <v>610</v>
      </c>
      <c r="Q510" s="108">
        <f t="shared" si="7"/>
        <v>0</v>
      </c>
      <c r="R510">
        <v>577000</v>
      </c>
      <c r="U510">
        <v>2000</v>
      </c>
      <c r="V510">
        <v>11600</v>
      </c>
      <c r="W510">
        <v>40140</v>
      </c>
      <c r="Y510">
        <v>4700</v>
      </c>
      <c r="AB510">
        <v>150000</v>
      </c>
      <c r="AL510">
        <v>110000</v>
      </c>
      <c r="AN510">
        <v>17280</v>
      </c>
      <c r="AO510">
        <v>16560</v>
      </c>
      <c r="AR510">
        <v>50000</v>
      </c>
      <c r="AS510">
        <v>1500</v>
      </c>
      <c r="AT510">
        <v>10400</v>
      </c>
      <c r="AW510">
        <v>50000</v>
      </c>
      <c r="AX510">
        <v>103000</v>
      </c>
      <c r="BC510">
        <v>71480</v>
      </c>
      <c r="BL510">
        <v>333194.17</v>
      </c>
      <c r="BO510">
        <v>13800</v>
      </c>
      <c r="BQ510">
        <v>63600</v>
      </c>
    </row>
    <row r="511" spans="1:71" ht="23.25">
      <c r="A511" s="198">
        <v>4</v>
      </c>
      <c r="B511" s="199" t="s">
        <v>913</v>
      </c>
      <c r="C511" s="199" t="s">
        <v>915</v>
      </c>
      <c r="D511" s="199" t="s">
        <v>2378</v>
      </c>
      <c r="E511" s="199" t="s">
        <v>2378</v>
      </c>
      <c r="F511" s="199"/>
      <c r="G511" s="199"/>
      <c r="H511" s="199" t="s">
        <v>2249</v>
      </c>
      <c r="I511" s="199" t="s">
        <v>2378</v>
      </c>
      <c r="J511" s="199" t="s">
        <v>1073</v>
      </c>
      <c r="K511" s="199" t="s">
        <v>1392</v>
      </c>
      <c r="L511" s="199" t="s">
        <v>1393</v>
      </c>
      <c r="M511" s="221" t="s">
        <v>1395</v>
      </c>
      <c r="N511" s="221"/>
      <c r="O511" s="201">
        <v>4313010199.1099997</v>
      </c>
      <c r="P511" s="202" t="s">
        <v>611</v>
      </c>
      <c r="Q511" s="108">
        <f t="shared" si="7"/>
        <v>3135994.06</v>
      </c>
      <c r="R511">
        <v>1769730.4</v>
      </c>
      <c r="S511">
        <v>5854.5</v>
      </c>
      <c r="T511">
        <v>18600</v>
      </c>
      <c r="U511">
        <v>30418</v>
      </c>
      <c r="V511">
        <v>57894</v>
      </c>
      <c r="W511">
        <v>29952.5</v>
      </c>
      <c r="X511">
        <v>44791</v>
      </c>
      <c r="Y511">
        <v>147615</v>
      </c>
      <c r="Z511">
        <v>6500</v>
      </c>
      <c r="AA511">
        <v>265503.55</v>
      </c>
      <c r="AB511">
        <v>10000</v>
      </c>
      <c r="AC511">
        <v>16540.669999999998</v>
      </c>
      <c r="AD511">
        <v>3135994.06</v>
      </c>
      <c r="AE511">
        <v>47002.52</v>
      </c>
      <c r="AF511">
        <v>157575</v>
      </c>
      <c r="AG511">
        <v>34842.839999999997</v>
      </c>
      <c r="AH511">
        <v>71551.7</v>
      </c>
      <c r="AI511">
        <v>78514</v>
      </c>
      <c r="AJ511">
        <v>77578</v>
      </c>
      <c r="AK511">
        <v>66770</v>
      </c>
      <c r="AL511">
        <v>5043074.2699999996</v>
      </c>
      <c r="AM511">
        <v>89921.8</v>
      </c>
      <c r="AN511">
        <v>105386.76</v>
      </c>
      <c r="AO511">
        <v>12900.01</v>
      </c>
      <c r="AP511">
        <v>942841.49</v>
      </c>
      <c r="AQ511">
        <v>51137.95</v>
      </c>
      <c r="AR511">
        <v>88060</v>
      </c>
      <c r="AS511">
        <v>302125.2</v>
      </c>
      <c r="AT511">
        <v>258027</v>
      </c>
      <c r="AU511">
        <v>439130</v>
      </c>
      <c r="AV511">
        <v>214853.85</v>
      </c>
      <c r="AW511">
        <v>1465457.03</v>
      </c>
      <c r="AX511">
        <v>26488</v>
      </c>
      <c r="AY511">
        <v>13691.76</v>
      </c>
      <c r="AZ511">
        <v>1170336.3899999999</v>
      </c>
      <c r="BA511">
        <v>80043</v>
      </c>
      <c r="BB511">
        <v>1311.27</v>
      </c>
      <c r="BD511">
        <v>331461.56</v>
      </c>
      <c r="BE511">
        <v>465103.1</v>
      </c>
      <c r="BF511">
        <v>273476.7</v>
      </c>
      <c r="BG511">
        <v>207313.77</v>
      </c>
      <c r="BH511">
        <v>34222</v>
      </c>
      <c r="BI511">
        <v>8673.89</v>
      </c>
      <c r="BJ511">
        <v>27872</v>
      </c>
      <c r="BK511">
        <v>129147</v>
      </c>
      <c r="BL511">
        <v>1573165.34</v>
      </c>
      <c r="BM511">
        <v>309976.37</v>
      </c>
      <c r="BN511">
        <v>50489.77</v>
      </c>
      <c r="BO511">
        <v>21930.5</v>
      </c>
      <c r="BP511">
        <v>59775.42</v>
      </c>
      <c r="BQ511">
        <v>79621.25</v>
      </c>
      <c r="BR511">
        <v>66478</v>
      </c>
      <c r="BS511">
        <v>43350</v>
      </c>
    </row>
    <row r="512" spans="1:71" ht="23.25">
      <c r="A512" s="198">
        <v>4</v>
      </c>
      <c r="B512" s="199" t="s">
        <v>913</v>
      </c>
      <c r="C512" s="199" t="s">
        <v>915</v>
      </c>
      <c r="D512" s="199" t="s">
        <v>2378</v>
      </c>
      <c r="E512" s="199" t="s">
        <v>2378</v>
      </c>
      <c r="F512" s="199"/>
      <c r="G512" s="199"/>
      <c r="H512" s="199" t="s">
        <v>2249</v>
      </c>
      <c r="I512" s="199" t="s">
        <v>2378</v>
      </c>
      <c r="J512" s="199" t="s">
        <v>1073</v>
      </c>
      <c r="K512" s="199" t="s">
        <v>1398</v>
      </c>
      <c r="L512" s="199" t="s">
        <v>1393</v>
      </c>
      <c r="M512" s="221" t="s">
        <v>1395</v>
      </c>
      <c r="N512" s="221"/>
      <c r="O512" s="201">
        <v>4313010199.1129999</v>
      </c>
      <c r="P512" s="202" t="s">
        <v>612</v>
      </c>
      <c r="Q512" s="108">
        <f t="shared" si="7"/>
        <v>0</v>
      </c>
      <c r="R512">
        <v>92580</v>
      </c>
      <c r="S512">
        <v>5550</v>
      </c>
      <c r="T512">
        <v>6540</v>
      </c>
      <c r="V512">
        <v>15920</v>
      </c>
      <c r="Z512">
        <v>13710</v>
      </c>
      <c r="AH512">
        <v>9530</v>
      </c>
      <c r="AM512">
        <v>300</v>
      </c>
      <c r="AN512">
        <v>1650</v>
      </c>
      <c r="AP512">
        <v>1500</v>
      </c>
      <c r="AQ512">
        <v>5470</v>
      </c>
      <c r="AS512">
        <v>2890</v>
      </c>
      <c r="AT512">
        <v>390</v>
      </c>
      <c r="AV512">
        <v>5740</v>
      </c>
      <c r="BB512">
        <v>0</v>
      </c>
      <c r="BC512">
        <v>30</v>
      </c>
      <c r="BD512">
        <v>570</v>
      </c>
      <c r="BI512">
        <v>2100</v>
      </c>
      <c r="BK512">
        <v>660</v>
      </c>
      <c r="BN512">
        <v>264200</v>
      </c>
    </row>
    <row r="513" spans="1:71" ht="23.25">
      <c r="A513" s="198">
        <v>4</v>
      </c>
      <c r="B513" s="199" t="s">
        <v>913</v>
      </c>
      <c r="C513" s="199" t="s">
        <v>915</v>
      </c>
      <c r="D513" s="199" t="s">
        <v>2378</v>
      </c>
      <c r="E513" s="199" t="s">
        <v>2378</v>
      </c>
      <c r="F513" s="199"/>
      <c r="G513" s="199"/>
      <c r="H513" s="199"/>
      <c r="I513" s="199" t="s">
        <v>2378</v>
      </c>
      <c r="J513" s="199" t="s">
        <v>1073</v>
      </c>
      <c r="K513" s="199" t="s">
        <v>1392</v>
      </c>
      <c r="L513" s="199" t="s">
        <v>1393</v>
      </c>
      <c r="M513" s="221" t="s">
        <v>1395</v>
      </c>
      <c r="N513" s="221"/>
      <c r="O513" s="201">
        <v>4313010199.1140003</v>
      </c>
      <c r="P513" s="202" t="s">
        <v>613</v>
      </c>
      <c r="Q513" s="108">
        <f t="shared" si="7"/>
        <v>0</v>
      </c>
      <c r="W513">
        <v>379858.3</v>
      </c>
    </row>
    <row r="514" spans="1:71" ht="23.25">
      <c r="A514" s="198">
        <v>4</v>
      </c>
      <c r="B514" s="199" t="s">
        <v>913</v>
      </c>
      <c r="C514" s="199" t="s">
        <v>915</v>
      </c>
      <c r="D514" s="199" t="s">
        <v>2378</v>
      </c>
      <c r="E514" s="199" t="s">
        <v>2378</v>
      </c>
      <c r="F514" s="199"/>
      <c r="G514" s="199"/>
      <c r="H514" s="199"/>
      <c r="I514" s="199" t="s">
        <v>2378</v>
      </c>
      <c r="J514" s="199" t="s">
        <v>1073</v>
      </c>
      <c r="K514" s="199" t="s">
        <v>1392</v>
      </c>
      <c r="L514" s="199" t="s">
        <v>1393</v>
      </c>
      <c r="M514" s="221" t="s">
        <v>1395</v>
      </c>
      <c r="N514" s="221"/>
      <c r="O514" s="201">
        <v>4313010199.1149998</v>
      </c>
      <c r="P514" s="202" t="s">
        <v>614</v>
      </c>
      <c r="Q514" s="108">
        <f t="shared" si="7"/>
        <v>0</v>
      </c>
      <c r="T514">
        <v>60780</v>
      </c>
      <c r="W514">
        <v>5000</v>
      </c>
      <c r="X514">
        <v>66800</v>
      </c>
      <c r="Y514">
        <v>364260</v>
      </c>
      <c r="AA514">
        <v>72640</v>
      </c>
      <c r="AK514">
        <v>3633106.6</v>
      </c>
      <c r="AU514">
        <v>63205</v>
      </c>
      <c r="BE514">
        <v>263364.34000000003</v>
      </c>
    </row>
    <row r="515" spans="1:71" ht="23.25">
      <c r="A515" s="198">
        <v>4</v>
      </c>
      <c r="B515" s="199" t="s">
        <v>913</v>
      </c>
      <c r="C515" s="199" t="s">
        <v>915</v>
      </c>
      <c r="D515" s="199" t="s">
        <v>2378</v>
      </c>
      <c r="E515" s="199" t="s">
        <v>2378</v>
      </c>
      <c r="F515" s="199"/>
      <c r="G515" s="199"/>
      <c r="H515" s="199"/>
      <c r="I515" s="199" t="s">
        <v>2378</v>
      </c>
      <c r="J515" s="199" t="s">
        <v>1073</v>
      </c>
      <c r="K515" s="199" t="s">
        <v>1392</v>
      </c>
      <c r="L515" s="199" t="s">
        <v>1393</v>
      </c>
      <c r="M515" s="221" t="s">
        <v>1395</v>
      </c>
      <c r="N515" s="221"/>
      <c r="O515" s="201">
        <v>4313010199.1160002</v>
      </c>
      <c r="P515" s="202" t="s">
        <v>2382</v>
      </c>
      <c r="Q515" s="108">
        <f t="shared" si="7"/>
        <v>89500</v>
      </c>
      <c r="S515">
        <v>2</v>
      </c>
      <c r="V515">
        <v>754335</v>
      </c>
      <c r="X515">
        <v>37200</v>
      </c>
      <c r="AB515">
        <v>2501585.75</v>
      </c>
      <c r="AD515">
        <v>89500</v>
      </c>
      <c r="AE515">
        <v>4078830</v>
      </c>
      <c r="AF515">
        <v>6550000</v>
      </c>
      <c r="AK515">
        <v>695001</v>
      </c>
      <c r="AS515">
        <v>1233333.33</v>
      </c>
      <c r="BC515">
        <v>8314642</v>
      </c>
      <c r="BD515">
        <v>495000</v>
      </c>
      <c r="BG515">
        <v>11247372.210000001</v>
      </c>
    </row>
    <row r="516" spans="1:71" ht="23.25">
      <c r="A516" s="198">
        <v>4</v>
      </c>
      <c r="B516" s="199" t="s">
        <v>913</v>
      </c>
      <c r="C516" s="199" t="s">
        <v>915</v>
      </c>
      <c r="D516" s="199" t="s">
        <v>2378</v>
      </c>
      <c r="E516" s="199" t="s">
        <v>2378</v>
      </c>
      <c r="F516" s="199"/>
      <c r="G516" s="199"/>
      <c r="H516" s="199"/>
      <c r="I516" s="199" t="s">
        <v>2378</v>
      </c>
      <c r="J516" s="199" t="s">
        <v>1073</v>
      </c>
      <c r="K516" s="199" t="s">
        <v>1619</v>
      </c>
      <c r="L516" s="199" t="s">
        <v>1393</v>
      </c>
      <c r="M516" s="221" t="s">
        <v>1395</v>
      </c>
      <c r="N516" s="221"/>
      <c r="O516" s="201">
        <v>4313010199.1169996</v>
      </c>
      <c r="P516" s="202" t="s">
        <v>616</v>
      </c>
      <c r="Q516" s="108">
        <f t="shared" si="7"/>
        <v>0</v>
      </c>
      <c r="T516">
        <v>2000000</v>
      </c>
      <c r="U516">
        <v>3012650</v>
      </c>
      <c r="W516">
        <v>2000000</v>
      </c>
      <c r="AB516">
        <v>39960</v>
      </c>
      <c r="AC516">
        <v>286440</v>
      </c>
      <c r="AH516">
        <v>199593.84</v>
      </c>
      <c r="AJ516">
        <v>65150</v>
      </c>
      <c r="AV516">
        <v>3400000</v>
      </c>
      <c r="AZ516">
        <v>278030</v>
      </c>
      <c r="BB516">
        <v>3200</v>
      </c>
      <c r="BE516">
        <v>13059.29</v>
      </c>
      <c r="BR516">
        <v>8928</v>
      </c>
    </row>
    <row r="517" spans="1:71" ht="23.25">
      <c r="A517" s="198">
        <v>4</v>
      </c>
      <c r="B517" s="199" t="s">
        <v>913</v>
      </c>
      <c r="C517" s="199" t="s">
        <v>915</v>
      </c>
      <c r="D517" s="199" t="s">
        <v>2378</v>
      </c>
      <c r="E517" s="199" t="s">
        <v>2378</v>
      </c>
      <c r="F517" s="199"/>
      <c r="G517" s="199" t="s">
        <v>22</v>
      </c>
      <c r="H517" s="199" t="s">
        <v>2370</v>
      </c>
      <c r="I517" s="199" t="s">
        <v>2378</v>
      </c>
      <c r="J517" s="199" t="s">
        <v>1073</v>
      </c>
      <c r="K517" s="199"/>
      <c r="L517" s="199" t="s">
        <v>1485</v>
      </c>
      <c r="M517" s="221" t="s">
        <v>1610</v>
      </c>
      <c r="N517" s="221"/>
      <c r="O517" s="201">
        <v>4313010199.118</v>
      </c>
      <c r="P517" s="202" t="s">
        <v>2383</v>
      </c>
      <c r="Q517" s="108">
        <f t="shared" ref="Q517:Q580" si="8">SUMIF($R$2:$BS$2,$Q$2,$R517:$BS517)</f>
        <v>0</v>
      </c>
      <c r="S517">
        <v>2097000</v>
      </c>
      <c r="AB517">
        <v>2097000</v>
      </c>
      <c r="AC517">
        <v>2097000</v>
      </c>
      <c r="AO517">
        <v>40000</v>
      </c>
      <c r="AR517">
        <v>3960000</v>
      </c>
      <c r="AS517">
        <v>190000</v>
      </c>
      <c r="AV517">
        <v>5515000</v>
      </c>
      <c r="AY517">
        <v>905000</v>
      </c>
      <c r="BI517">
        <v>329500</v>
      </c>
      <c r="BO517">
        <v>22869342.82</v>
      </c>
      <c r="BP517">
        <v>1467300</v>
      </c>
      <c r="BR517">
        <v>778000</v>
      </c>
      <c r="BS517">
        <v>1988500</v>
      </c>
    </row>
    <row r="518" spans="1:71" ht="23.25">
      <c r="A518" s="198">
        <v>4</v>
      </c>
      <c r="B518" s="199" t="s">
        <v>913</v>
      </c>
      <c r="C518" s="199" t="s">
        <v>915</v>
      </c>
      <c r="D518" s="199" t="s">
        <v>2378</v>
      </c>
      <c r="E518" s="199" t="s">
        <v>2378</v>
      </c>
      <c r="F518" s="199"/>
      <c r="G518" s="199"/>
      <c r="H518" s="199" t="s">
        <v>2371</v>
      </c>
      <c r="I518" s="199" t="s">
        <v>2378</v>
      </c>
      <c r="J518" s="199" t="s">
        <v>1073</v>
      </c>
      <c r="K518" s="199"/>
      <c r="L518" s="199" t="s">
        <v>1393</v>
      </c>
      <c r="M518" s="221" t="s">
        <v>1395</v>
      </c>
      <c r="N518" s="221"/>
      <c r="O518" s="201">
        <v>4313010199.1190004</v>
      </c>
      <c r="P518" s="202" t="s">
        <v>618</v>
      </c>
      <c r="Q518" s="108">
        <f t="shared" si="8"/>
        <v>26877.8</v>
      </c>
      <c r="S518">
        <v>2425401.2999999998</v>
      </c>
      <c r="T518">
        <v>4632073.67</v>
      </c>
      <c r="U518">
        <v>5101200.49</v>
      </c>
      <c r="V518">
        <v>7849174.8200000003</v>
      </c>
      <c r="W518">
        <v>7556462.6699999999</v>
      </c>
      <c r="X518">
        <v>5078746.45</v>
      </c>
      <c r="Y518">
        <v>4214970.3099999996</v>
      </c>
      <c r="Z518">
        <v>3744782.83</v>
      </c>
      <c r="AA518">
        <v>3293757.55</v>
      </c>
      <c r="AB518">
        <v>2778057</v>
      </c>
      <c r="AC518">
        <v>1980841.4</v>
      </c>
      <c r="AD518">
        <v>26877.8</v>
      </c>
      <c r="AE518">
        <v>2532526</v>
      </c>
      <c r="AF518">
        <v>1931795</v>
      </c>
      <c r="AG518">
        <v>2798447</v>
      </c>
      <c r="AH518">
        <v>1571395</v>
      </c>
      <c r="AI518">
        <v>4049942</v>
      </c>
      <c r="AJ518">
        <v>2079791.95</v>
      </c>
      <c r="AK518">
        <v>801300</v>
      </c>
      <c r="AL518">
        <v>302976.42</v>
      </c>
      <c r="AM518">
        <v>3616445.94</v>
      </c>
      <c r="AN518">
        <v>5282082.2</v>
      </c>
      <c r="AO518">
        <v>4107362.8</v>
      </c>
      <c r="AP518">
        <v>6481703.3300000001</v>
      </c>
      <c r="AQ518">
        <v>3527971</v>
      </c>
      <c r="AR518">
        <v>7169147.3300000001</v>
      </c>
      <c r="AS518">
        <v>5471467.2000000002</v>
      </c>
      <c r="AT518">
        <v>4720747.68</v>
      </c>
      <c r="AU518">
        <v>3378331.8</v>
      </c>
      <c r="AV518">
        <v>7057964</v>
      </c>
      <c r="AW518">
        <v>4093440.9</v>
      </c>
      <c r="AX518">
        <v>3663148.56</v>
      </c>
      <c r="AZ518">
        <v>9768</v>
      </c>
      <c r="BA518">
        <v>2988852.32</v>
      </c>
      <c r="BB518">
        <v>2436331.2999999998</v>
      </c>
      <c r="BC518">
        <v>5399732.0300000003</v>
      </c>
      <c r="BD518">
        <v>2836732.06</v>
      </c>
      <c r="BE518">
        <v>756572.9</v>
      </c>
      <c r="BF518">
        <v>1480458.61</v>
      </c>
      <c r="BG518">
        <v>5782335.6699999999</v>
      </c>
      <c r="BH518">
        <v>1987055.28</v>
      </c>
      <c r="BI518">
        <v>653854.81999999995</v>
      </c>
      <c r="BJ518">
        <v>754501.72</v>
      </c>
      <c r="BK518">
        <v>951108.09</v>
      </c>
      <c r="BM518">
        <v>4843225</v>
      </c>
      <c r="BN518">
        <v>2773242.54</v>
      </c>
      <c r="BO518">
        <v>5410653</v>
      </c>
      <c r="BP518">
        <v>270388</v>
      </c>
      <c r="BQ518">
        <v>1112785.32</v>
      </c>
      <c r="BR518">
        <v>3908375.08</v>
      </c>
      <c r="BS518">
        <v>2533515.9</v>
      </c>
    </row>
    <row r="519" spans="1:71" ht="23.25">
      <c r="A519" s="198">
        <v>4</v>
      </c>
      <c r="B519" s="199" t="s">
        <v>913</v>
      </c>
      <c r="C519" s="199" t="s">
        <v>915</v>
      </c>
      <c r="D519" s="199" t="s">
        <v>2378</v>
      </c>
      <c r="E519" s="199" t="s">
        <v>2378</v>
      </c>
      <c r="F519" s="199"/>
      <c r="G519" s="199"/>
      <c r="H519" s="199" t="s">
        <v>2258</v>
      </c>
      <c r="I519" s="199" t="s">
        <v>2378</v>
      </c>
      <c r="J519" s="199" t="s">
        <v>1073</v>
      </c>
      <c r="K519" s="199"/>
      <c r="L519" s="199" t="s">
        <v>1393</v>
      </c>
      <c r="M519" s="221" t="s">
        <v>1395</v>
      </c>
      <c r="N519" s="221"/>
      <c r="O519" s="201">
        <v>4313010199.1199999</v>
      </c>
      <c r="P519" s="202" t="s">
        <v>2384</v>
      </c>
      <c r="Q519" s="108">
        <f t="shared" si="8"/>
        <v>0</v>
      </c>
      <c r="AL519">
        <v>510000</v>
      </c>
      <c r="AZ519">
        <v>30000</v>
      </c>
    </row>
    <row r="520" spans="1:71" ht="23.25">
      <c r="A520" s="198">
        <v>4</v>
      </c>
      <c r="B520" s="199" t="s">
        <v>913</v>
      </c>
      <c r="C520" s="199" t="s">
        <v>915</v>
      </c>
      <c r="D520" s="199" t="s">
        <v>2378</v>
      </c>
      <c r="E520" s="199" t="s">
        <v>2378</v>
      </c>
      <c r="F520" s="199"/>
      <c r="G520" s="199"/>
      <c r="H520" s="199" t="s">
        <v>2258</v>
      </c>
      <c r="I520" s="199" t="s">
        <v>2378</v>
      </c>
      <c r="J520" s="199" t="s">
        <v>1073</v>
      </c>
      <c r="K520" s="199"/>
      <c r="L520" s="199" t="s">
        <v>1393</v>
      </c>
      <c r="M520" s="221" t="s">
        <v>1395</v>
      </c>
      <c r="N520" s="221"/>
      <c r="O520" s="201">
        <v>4313010199.1210003</v>
      </c>
      <c r="P520" s="202" t="s">
        <v>2385</v>
      </c>
      <c r="Q520" s="108">
        <f t="shared" si="8"/>
        <v>0</v>
      </c>
      <c r="AF520">
        <v>133496.88</v>
      </c>
      <c r="AK520">
        <v>173136</v>
      </c>
      <c r="BB520">
        <v>10000</v>
      </c>
      <c r="BI520">
        <v>113186.22</v>
      </c>
      <c r="BJ520">
        <v>5100</v>
      </c>
      <c r="BO520">
        <v>1450.17</v>
      </c>
    </row>
    <row r="521" spans="1:71" ht="23.25">
      <c r="A521" s="198">
        <v>4</v>
      </c>
      <c r="B521" s="199" t="s">
        <v>913</v>
      </c>
      <c r="C521" s="199" t="s">
        <v>915</v>
      </c>
      <c r="D521" s="199" t="s">
        <v>2378</v>
      </c>
      <c r="E521" s="199" t="s">
        <v>2378</v>
      </c>
      <c r="F521" s="199"/>
      <c r="G521" s="199"/>
      <c r="H521" s="199" t="s">
        <v>2258</v>
      </c>
      <c r="I521" s="199" t="s">
        <v>2378</v>
      </c>
      <c r="J521" s="199" t="s">
        <v>1073</v>
      </c>
      <c r="K521" s="199"/>
      <c r="L521" s="199" t="s">
        <v>1393</v>
      </c>
      <c r="M521" s="221" t="s">
        <v>1395</v>
      </c>
      <c r="N521" s="221"/>
      <c r="O521" s="201">
        <v>4313010199.1219997</v>
      </c>
      <c r="P521" s="202" t="s">
        <v>2386</v>
      </c>
      <c r="Q521" s="108">
        <f t="shared" si="8"/>
        <v>0</v>
      </c>
      <c r="S521">
        <v>222301</v>
      </c>
      <c r="T521">
        <v>345723</v>
      </c>
      <c r="U521">
        <v>494222.75</v>
      </c>
      <c r="V521">
        <v>721800.5</v>
      </c>
      <c r="W521">
        <v>507761.75</v>
      </c>
      <c r="X521">
        <v>643010.5</v>
      </c>
      <c r="Y521">
        <v>520640.75</v>
      </c>
      <c r="Z521">
        <v>201257</v>
      </c>
      <c r="AA521">
        <v>152597.5</v>
      </c>
      <c r="AB521">
        <v>211002.25</v>
      </c>
      <c r="AC521">
        <v>83038</v>
      </c>
      <c r="AE521">
        <v>249482.5</v>
      </c>
      <c r="AF521">
        <v>1135075</v>
      </c>
      <c r="AG521">
        <v>339522.75</v>
      </c>
      <c r="AH521">
        <v>3794646.56</v>
      </c>
      <c r="AI521">
        <v>378598.5</v>
      </c>
      <c r="AJ521">
        <v>381547.65</v>
      </c>
      <c r="AK521">
        <v>134950</v>
      </c>
      <c r="AM521">
        <v>297671</v>
      </c>
      <c r="AN521">
        <v>397297</v>
      </c>
      <c r="AO521">
        <v>416621</v>
      </c>
      <c r="AP521">
        <v>922190.5</v>
      </c>
      <c r="AQ521">
        <v>338165</v>
      </c>
      <c r="AR521">
        <v>542317</v>
      </c>
      <c r="AS521">
        <v>389857</v>
      </c>
      <c r="AT521">
        <v>507502.5</v>
      </c>
      <c r="AU521">
        <v>2171058.35</v>
      </c>
      <c r="AV521">
        <v>1601613.24</v>
      </c>
      <c r="AW521">
        <v>427119.5</v>
      </c>
      <c r="AX521">
        <v>219542</v>
      </c>
      <c r="AY521">
        <v>54775</v>
      </c>
      <c r="BA521">
        <v>427386</v>
      </c>
      <c r="BB521">
        <v>433567.91</v>
      </c>
      <c r="BC521">
        <v>1083726.81</v>
      </c>
      <c r="BD521">
        <v>366927.75</v>
      </c>
      <c r="BF521">
        <v>1614359.68</v>
      </c>
      <c r="BG521">
        <v>1247631</v>
      </c>
      <c r="BH521">
        <v>394861</v>
      </c>
      <c r="BI521">
        <v>87269.25</v>
      </c>
      <c r="BJ521">
        <v>38522</v>
      </c>
      <c r="BK521">
        <v>42235.25</v>
      </c>
      <c r="BM521">
        <v>684072</v>
      </c>
      <c r="BN521">
        <v>216355</v>
      </c>
      <c r="BO521">
        <v>317245</v>
      </c>
      <c r="BP521">
        <v>233135</v>
      </c>
      <c r="BQ521">
        <v>4144703</v>
      </c>
      <c r="BR521">
        <v>458429.96</v>
      </c>
      <c r="BS521">
        <v>262830</v>
      </c>
    </row>
    <row r="522" spans="1:71" ht="23.25">
      <c r="A522" s="198">
        <v>4</v>
      </c>
      <c r="B522" s="199" t="s">
        <v>913</v>
      </c>
      <c r="C522" s="199" t="s">
        <v>915</v>
      </c>
      <c r="D522" s="199" t="s">
        <v>2378</v>
      </c>
      <c r="E522" s="199" t="s">
        <v>2378</v>
      </c>
      <c r="F522" s="199"/>
      <c r="G522" s="199"/>
      <c r="H522" s="199"/>
      <c r="I522" s="199" t="s">
        <v>2378</v>
      </c>
      <c r="J522" s="199" t="s">
        <v>1073</v>
      </c>
      <c r="K522" s="199" t="s">
        <v>1398</v>
      </c>
      <c r="L522" s="199" t="s">
        <v>1393</v>
      </c>
      <c r="M522" s="221" t="s">
        <v>1395</v>
      </c>
      <c r="N522" s="221"/>
      <c r="O522" s="201">
        <v>4313010199.2019997</v>
      </c>
      <c r="P522" s="202" t="s">
        <v>623</v>
      </c>
      <c r="Q522" s="108">
        <f t="shared" si="8"/>
        <v>939690</v>
      </c>
      <c r="R522">
        <v>1213380</v>
      </c>
      <c r="S522">
        <v>200293</v>
      </c>
      <c r="T522">
        <v>393630</v>
      </c>
      <c r="U522">
        <v>527260</v>
      </c>
      <c r="V522">
        <v>747045</v>
      </c>
      <c r="W522">
        <v>570510</v>
      </c>
      <c r="X522">
        <v>461010</v>
      </c>
      <c r="Y522">
        <v>258160</v>
      </c>
      <c r="Z522">
        <v>242640</v>
      </c>
      <c r="AA522">
        <v>261710</v>
      </c>
      <c r="AB522">
        <v>292943</v>
      </c>
      <c r="AC522">
        <v>295827</v>
      </c>
      <c r="AD522">
        <v>939690</v>
      </c>
      <c r="AE522">
        <v>236940</v>
      </c>
      <c r="AF522">
        <v>280160</v>
      </c>
      <c r="AG522">
        <v>245390</v>
      </c>
      <c r="AH522">
        <v>379218</v>
      </c>
      <c r="AI522">
        <v>409220</v>
      </c>
      <c r="AJ522">
        <v>168190</v>
      </c>
      <c r="AK522">
        <v>47020</v>
      </c>
      <c r="AL522">
        <v>2839678</v>
      </c>
      <c r="AM522">
        <v>423492</v>
      </c>
      <c r="AN522">
        <v>476180</v>
      </c>
      <c r="AO522">
        <v>668908</v>
      </c>
      <c r="AP522">
        <v>789170</v>
      </c>
      <c r="AR522">
        <v>1000710</v>
      </c>
      <c r="AS522">
        <v>579305</v>
      </c>
      <c r="AT522">
        <v>679050</v>
      </c>
      <c r="AU522">
        <v>598716</v>
      </c>
      <c r="AV522">
        <v>742140</v>
      </c>
      <c r="AW522">
        <v>467220</v>
      </c>
      <c r="AX522">
        <v>348977</v>
      </c>
      <c r="AY522">
        <v>171450</v>
      </c>
      <c r="AZ522">
        <v>201390</v>
      </c>
      <c r="BA522">
        <v>219760</v>
      </c>
      <c r="BB522">
        <v>227710</v>
      </c>
      <c r="BC522">
        <v>655860</v>
      </c>
      <c r="BD522">
        <v>425261</v>
      </c>
      <c r="BG522">
        <v>709013</v>
      </c>
      <c r="BH522">
        <v>354130</v>
      </c>
      <c r="BJ522">
        <v>171500</v>
      </c>
      <c r="BK522">
        <v>166429</v>
      </c>
      <c r="BL522">
        <v>857280</v>
      </c>
      <c r="BO522">
        <v>751444</v>
      </c>
      <c r="BP522">
        <v>80180</v>
      </c>
      <c r="BQ522">
        <v>678999</v>
      </c>
      <c r="BR522">
        <v>577471</v>
      </c>
      <c r="BS522">
        <v>389500</v>
      </c>
    </row>
    <row r="523" spans="1:71" ht="23.25">
      <c r="A523" s="198">
        <v>5</v>
      </c>
      <c r="B523" s="199" t="s">
        <v>916</v>
      </c>
      <c r="C523" s="199" t="s">
        <v>917</v>
      </c>
      <c r="D523" s="199" t="s">
        <v>2387</v>
      </c>
      <c r="E523" s="199" t="s">
        <v>2388</v>
      </c>
      <c r="F523" s="199"/>
      <c r="G523" s="199"/>
      <c r="H523" s="199" t="s">
        <v>2389</v>
      </c>
      <c r="I523" s="199" t="s">
        <v>2388</v>
      </c>
      <c r="J523" s="199" t="s">
        <v>952</v>
      </c>
      <c r="K523" s="199"/>
      <c r="L523" s="199" t="s">
        <v>1646</v>
      </c>
      <c r="M523" s="221" t="s">
        <v>1647</v>
      </c>
      <c r="N523" s="221"/>
      <c r="O523" s="201">
        <v>5101010101.1009998</v>
      </c>
      <c r="P523" s="202" t="s">
        <v>624</v>
      </c>
      <c r="Q523" s="108">
        <f t="shared" si="8"/>
        <v>183732453.28999999</v>
      </c>
      <c r="R523">
        <v>239386560.91999999</v>
      </c>
      <c r="S523">
        <v>17433771.609999999</v>
      </c>
      <c r="T523">
        <v>24696312.260000002</v>
      </c>
      <c r="U523">
        <v>35719654.840000004</v>
      </c>
      <c r="V523">
        <v>48886983.200000003</v>
      </c>
      <c r="W523">
        <v>41146107.719999999</v>
      </c>
      <c r="X523">
        <v>47446276.020000003</v>
      </c>
      <c r="Y523">
        <v>20609817.420000002</v>
      </c>
      <c r="Z523">
        <v>20220955.149999999</v>
      </c>
      <c r="AA523">
        <v>14452993.869999999</v>
      </c>
      <c r="AB523">
        <v>15329559.67</v>
      </c>
      <c r="AC523">
        <v>6792658.71</v>
      </c>
      <c r="AD523">
        <v>183732453.28999999</v>
      </c>
      <c r="AE523">
        <v>25863250</v>
      </c>
      <c r="AF523">
        <v>14859042.48</v>
      </c>
      <c r="AG523">
        <v>32938698.18</v>
      </c>
      <c r="AH523">
        <v>45430961.149999999</v>
      </c>
      <c r="AI523">
        <v>38791110</v>
      </c>
      <c r="AJ523">
        <v>9804355</v>
      </c>
      <c r="AK523">
        <v>3893335</v>
      </c>
      <c r="AL523">
        <v>431543478.43000001</v>
      </c>
      <c r="AM523">
        <v>28607819.030000001</v>
      </c>
      <c r="AN523">
        <v>42004069.939999998</v>
      </c>
      <c r="AO523">
        <v>31217739.629999999</v>
      </c>
      <c r="AP523">
        <v>52100806.979999997</v>
      </c>
      <c r="AQ523">
        <v>27737212.899999999</v>
      </c>
      <c r="AR523">
        <v>54446962.43</v>
      </c>
      <c r="AS523">
        <v>37283749.130000003</v>
      </c>
      <c r="AT523">
        <v>37288302.939999998</v>
      </c>
      <c r="AU523">
        <v>29573879.07</v>
      </c>
      <c r="AV523">
        <v>56735400.969999999</v>
      </c>
      <c r="AW523">
        <v>30964555.710000001</v>
      </c>
      <c r="AX523">
        <v>18203638.289999999</v>
      </c>
      <c r="AY523">
        <v>4860335.16</v>
      </c>
      <c r="AZ523">
        <v>234533161.72</v>
      </c>
      <c r="BA523">
        <v>24857818.579999998</v>
      </c>
      <c r="BB523">
        <v>30292922.75</v>
      </c>
      <c r="BC523">
        <v>47742859.259999998</v>
      </c>
      <c r="BD523">
        <v>35856526.170000002</v>
      </c>
      <c r="BE523">
        <v>25732305.75</v>
      </c>
      <c r="BF523">
        <v>29045338.719999999</v>
      </c>
      <c r="BG523">
        <v>66911281.789999999</v>
      </c>
      <c r="BH523">
        <v>25336500.16</v>
      </c>
      <c r="BI523">
        <v>6507190.1600000001</v>
      </c>
      <c r="BJ523">
        <v>6029900</v>
      </c>
      <c r="BK523">
        <v>5634044.6399999997</v>
      </c>
      <c r="BL523">
        <v>154946820.86000001</v>
      </c>
      <c r="BM523">
        <v>49060530.539999999</v>
      </c>
      <c r="BN523">
        <v>30253261.75</v>
      </c>
      <c r="BO523">
        <v>40505420</v>
      </c>
      <c r="BP523">
        <v>15022355.199999999</v>
      </c>
      <c r="BQ523">
        <v>32136389.989999998</v>
      </c>
      <c r="BR523">
        <v>33423073.620000001</v>
      </c>
      <c r="BS523">
        <v>19248490</v>
      </c>
    </row>
    <row r="524" spans="1:71" ht="23.25">
      <c r="A524" s="198">
        <v>5</v>
      </c>
      <c r="B524" s="199" t="s">
        <v>916</v>
      </c>
      <c r="C524" s="199" t="s">
        <v>917</v>
      </c>
      <c r="D524" s="199" t="s">
        <v>2387</v>
      </c>
      <c r="E524" s="199" t="s">
        <v>2388</v>
      </c>
      <c r="F524" s="199"/>
      <c r="G524" s="199"/>
      <c r="H524" s="199" t="s">
        <v>2390</v>
      </c>
      <c r="I524" s="199" t="s">
        <v>2388</v>
      </c>
      <c r="J524" s="199" t="s">
        <v>952</v>
      </c>
      <c r="K524" s="199"/>
      <c r="L524" s="199" t="s">
        <v>1646</v>
      </c>
      <c r="M524" s="221" t="s">
        <v>1647</v>
      </c>
      <c r="N524" s="221"/>
      <c r="O524" s="201">
        <v>5101010101.1020002</v>
      </c>
      <c r="P524" s="202" t="s">
        <v>625</v>
      </c>
      <c r="Q524" s="108">
        <f t="shared" si="8"/>
        <v>20414717.030000001</v>
      </c>
      <c r="R524">
        <v>12571550</v>
      </c>
      <c r="S524">
        <v>1129980</v>
      </c>
      <c r="T524">
        <v>1457260</v>
      </c>
      <c r="U524">
        <v>1011840</v>
      </c>
      <c r="V524">
        <v>783590</v>
      </c>
      <c r="W524">
        <v>539580</v>
      </c>
      <c r="X524">
        <v>893200</v>
      </c>
      <c r="Y524">
        <v>2094540</v>
      </c>
      <c r="Z524">
        <v>751160</v>
      </c>
      <c r="AA524">
        <v>1034120</v>
      </c>
      <c r="AB524">
        <v>206460</v>
      </c>
      <c r="AC524">
        <v>499489.03</v>
      </c>
      <c r="AD524">
        <v>20414717.030000001</v>
      </c>
      <c r="AE524">
        <v>1963320</v>
      </c>
      <c r="AF524">
        <v>20269526.050000001</v>
      </c>
      <c r="AG524">
        <v>1149302.5</v>
      </c>
      <c r="AH524">
        <v>2101336.4300000002</v>
      </c>
      <c r="AI524">
        <v>1847590</v>
      </c>
      <c r="AJ524">
        <v>153660</v>
      </c>
      <c r="AL524">
        <v>25784100</v>
      </c>
      <c r="AM524">
        <v>1096820</v>
      </c>
      <c r="AN524">
        <v>1448160</v>
      </c>
      <c r="AO524">
        <v>1846360</v>
      </c>
      <c r="AP524">
        <v>2668680</v>
      </c>
      <c r="AQ524">
        <v>2179520</v>
      </c>
      <c r="AR524">
        <v>8081168.3799999999</v>
      </c>
      <c r="AS524">
        <v>1873870</v>
      </c>
      <c r="AT524">
        <v>1032000</v>
      </c>
      <c r="AU524">
        <v>2466270</v>
      </c>
      <c r="AV524">
        <v>3389765</v>
      </c>
      <c r="AW524">
        <v>1420920</v>
      </c>
      <c r="AX524">
        <v>1079760</v>
      </c>
      <c r="AY524">
        <v>333000.25</v>
      </c>
      <c r="AZ524">
        <v>16418031.949999999</v>
      </c>
      <c r="BA524">
        <v>770340</v>
      </c>
      <c r="BB524">
        <v>586500</v>
      </c>
      <c r="BC524">
        <v>5400000</v>
      </c>
      <c r="BD524">
        <v>846812</v>
      </c>
      <c r="BE524">
        <v>1960775</v>
      </c>
      <c r="BF524">
        <v>1754860</v>
      </c>
      <c r="BG524">
        <v>3784683.32</v>
      </c>
      <c r="BH524">
        <v>1234380</v>
      </c>
      <c r="BI524">
        <v>650832.42000000004</v>
      </c>
      <c r="BJ524">
        <v>461553.33</v>
      </c>
      <c r="BK524">
        <v>600371.03</v>
      </c>
      <c r="BL524">
        <v>39844171.57</v>
      </c>
      <c r="BM524">
        <v>273960</v>
      </c>
      <c r="BN524">
        <v>1460040</v>
      </c>
      <c r="BO524">
        <v>3237740</v>
      </c>
      <c r="BP524">
        <v>1763325.6</v>
      </c>
      <c r="BQ524">
        <v>1085830</v>
      </c>
      <c r="BR524">
        <v>1506300</v>
      </c>
      <c r="BS524">
        <v>459910</v>
      </c>
    </row>
    <row r="525" spans="1:71" ht="23.25">
      <c r="A525" s="198">
        <v>5</v>
      </c>
      <c r="B525" s="199" t="s">
        <v>916</v>
      </c>
      <c r="C525" s="199" t="s">
        <v>917</v>
      </c>
      <c r="D525" s="199" t="s">
        <v>2387</v>
      </c>
      <c r="E525" s="199" t="s">
        <v>2388</v>
      </c>
      <c r="F525" s="199"/>
      <c r="G525" s="199"/>
      <c r="H525" s="199" t="s">
        <v>2390</v>
      </c>
      <c r="I525" s="199" t="s">
        <v>2388</v>
      </c>
      <c r="J525" s="199" t="s">
        <v>952</v>
      </c>
      <c r="K525" s="199"/>
      <c r="L525" s="199" t="s">
        <v>1646</v>
      </c>
      <c r="M525" s="221" t="s">
        <v>1647</v>
      </c>
      <c r="N525" s="221"/>
      <c r="O525" s="201">
        <v>5101010103.1009998</v>
      </c>
      <c r="P525" s="202" t="s">
        <v>626</v>
      </c>
      <c r="Q525" s="108">
        <f t="shared" si="8"/>
        <v>120000</v>
      </c>
      <c r="R525">
        <v>357600</v>
      </c>
      <c r="AD525">
        <v>120000</v>
      </c>
      <c r="AL525">
        <v>316700</v>
      </c>
      <c r="AM525">
        <v>67200</v>
      </c>
      <c r="AZ525">
        <v>108100</v>
      </c>
      <c r="BL525">
        <v>120000</v>
      </c>
    </row>
    <row r="526" spans="1:71" ht="23.25">
      <c r="A526" s="198">
        <v>5</v>
      </c>
      <c r="B526" s="199" t="s">
        <v>916</v>
      </c>
      <c r="C526" s="199" t="s">
        <v>917</v>
      </c>
      <c r="D526" s="199" t="s">
        <v>2387</v>
      </c>
      <c r="E526" s="199" t="s">
        <v>2388</v>
      </c>
      <c r="F526" s="199"/>
      <c r="G526" s="199"/>
      <c r="H526" s="199" t="s">
        <v>2389</v>
      </c>
      <c r="I526" s="199" t="s">
        <v>2388</v>
      </c>
      <c r="J526" s="199" t="s">
        <v>952</v>
      </c>
      <c r="K526" s="199"/>
      <c r="L526" s="199" t="s">
        <v>1646</v>
      </c>
      <c r="M526" s="221" t="s">
        <v>1647</v>
      </c>
      <c r="N526" s="221"/>
      <c r="O526" s="201">
        <v>5101010103.1020002</v>
      </c>
      <c r="P526" s="202" t="s">
        <v>627</v>
      </c>
      <c r="Q526" s="108">
        <f t="shared" si="8"/>
        <v>12284685.539999999</v>
      </c>
      <c r="R526">
        <v>14926484.08</v>
      </c>
      <c r="S526">
        <v>943133.33</v>
      </c>
      <c r="T526">
        <v>1459198.39</v>
      </c>
      <c r="U526">
        <v>1882887.1</v>
      </c>
      <c r="V526">
        <v>2397966.67</v>
      </c>
      <c r="W526">
        <v>1856953.23</v>
      </c>
      <c r="X526">
        <v>1818600</v>
      </c>
      <c r="Y526">
        <v>874932.26</v>
      </c>
      <c r="Z526">
        <v>1008835.47</v>
      </c>
      <c r="AA526">
        <v>650932.26</v>
      </c>
      <c r="AB526">
        <v>869050</v>
      </c>
      <c r="AC526">
        <v>67200</v>
      </c>
      <c r="AD526">
        <v>12284685.539999999</v>
      </c>
      <c r="AE526">
        <v>1490300</v>
      </c>
      <c r="AG526">
        <v>2367060.66</v>
      </c>
      <c r="AH526">
        <v>3550903.23</v>
      </c>
      <c r="AI526">
        <v>2247893.33</v>
      </c>
      <c r="AJ526">
        <v>352495.16</v>
      </c>
      <c r="AK526">
        <v>67832.259999999995</v>
      </c>
      <c r="AL526">
        <v>27928481.59</v>
      </c>
      <c r="AM526">
        <v>1674053.77</v>
      </c>
      <c r="AN526">
        <v>2475423.36</v>
      </c>
      <c r="AO526">
        <v>1355200</v>
      </c>
      <c r="AP526">
        <v>2850829.04</v>
      </c>
      <c r="AQ526">
        <v>1902200</v>
      </c>
      <c r="AR526">
        <v>3095016.13</v>
      </c>
      <c r="AS526">
        <v>2071695.16</v>
      </c>
      <c r="AT526">
        <v>1810083.33</v>
      </c>
      <c r="AU526">
        <v>1900236.6</v>
      </c>
      <c r="AV526">
        <v>3321422.05</v>
      </c>
      <c r="AW526">
        <v>1306928.23</v>
      </c>
      <c r="AX526">
        <v>914606.45</v>
      </c>
      <c r="AZ526">
        <v>14520259.08</v>
      </c>
      <c r="BA526">
        <v>1355200</v>
      </c>
      <c r="BB526">
        <v>2093966.67</v>
      </c>
      <c r="BC526">
        <v>2808648.39</v>
      </c>
      <c r="BD526">
        <v>2470300</v>
      </c>
      <c r="BE526">
        <v>1265712.8999999999</v>
      </c>
      <c r="BF526">
        <v>1903903.23</v>
      </c>
      <c r="BG526">
        <v>3764874.73</v>
      </c>
      <c r="BH526">
        <v>1533406.45</v>
      </c>
      <c r="BI526">
        <v>151200</v>
      </c>
      <c r="BJ526">
        <v>336790.32</v>
      </c>
      <c r="BK526">
        <v>97230</v>
      </c>
      <c r="BL526">
        <v>11451744.09</v>
      </c>
      <c r="BM526">
        <v>3057600</v>
      </c>
      <c r="BN526">
        <v>1465100</v>
      </c>
      <c r="BO526">
        <v>2187850.0099999998</v>
      </c>
      <c r="BP526">
        <v>319400</v>
      </c>
      <c r="BQ526">
        <v>1303200</v>
      </c>
      <c r="BR526">
        <v>1492716.13</v>
      </c>
      <c r="BS526">
        <v>173600</v>
      </c>
    </row>
    <row r="527" spans="1:71" ht="23.25">
      <c r="A527" s="198">
        <v>5</v>
      </c>
      <c r="B527" s="199" t="s">
        <v>916</v>
      </c>
      <c r="C527" s="199" t="s">
        <v>917</v>
      </c>
      <c r="D527" s="199" t="s">
        <v>2387</v>
      </c>
      <c r="E527" s="199" t="s">
        <v>2388</v>
      </c>
      <c r="F527" s="199"/>
      <c r="G527" s="199"/>
      <c r="H527" s="199" t="s">
        <v>2389</v>
      </c>
      <c r="I527" s="199" t="s">
        <v>2388</v>
      </c>
      <c r="J527" s="199" t="s">
        <v>952</v>
      </c>
      <c r="K527" s="199"/>
      <c r="L527" s="199" t="s">
        <v>1646</v>
      </c>
      <c r="M527" s="221" t="s">
        <v>1647</v>
      </c>
      <c r="N527" s="221"/>
      <c r="O527" s="201">
        <v>5101010103.1029997</v>
      </c>
      <c r="P527" s="202" t="s">
        <v>2391</v>
      </c>
      <c r="Q527" s="108">
        <f t="shared" si="8"/>
        <v>1425600</v>
      </c>
      <c r="V527">
        <v>118800</v>
      </c>
      <c r="X527">
        <v>229600</v>
      </c>
      <c r="AD527">
        <v>1425600</v>
      </c>
      <c r="AE527">
        <v>118800</v>
      </c>
      <c r="AF527">
        <v>2033159.9</v>
      </c>
      <c r="AJ527">
        <v>124637.1</v>
      </c>
      <c r="AM527">
        <v>280000</v>
      </c>
      <c r="AO527">
        <v>49500</v>
      </c>
      <c r="AP527">
        <v>237600</v>
      </c>
      <c r="AQ527">
        <v>403200</v>
      </c>
      <c r="AS527">
        <v>237600</v>
      </c>
      <c r="AT527">
        <v>118800</v>
      </c>
      <c r="AV527">
        <v>118800</v>
      </c>
      <c r="AW527">
        <v>372000</v>
      </c>
      <c r="AZ527">
        <v>1998296.43</v>
      </c>
      <c r="BB527">
        <v>118800</v>
      </c>
      <c r="BC527">
        <v>168300</v>
      </c>
      <c r="BD527">
        <v>118800</v>
      </c>
      <c r="BE527">
        <v>134400</v>
      </c>
      <c r="BG527">
        <v>425700</v>
      </c>
      <c r="BI527">
        <v>67200</v>
      </c>
      <c r="BL527">
        <v>930600</v>
      </c>
      <c r="BM527">
        <v>201600</v>
      </c>
      <c r="BN527">
        <v>99000</v>
      </c>
      <c r="BO527">
        <v>198000</v>
      </c>
      <c r="BP527">
        <v>101600</v>
      </c>
      <c r="BQ527">
        <v>253200</v>
      </c>
      <c r="BR527">
        <v>171000</v>
      </c>
    </row>
    <row r="528" spans="1:71" ht="23.25">
      <c r="A528" s="198">
        <v>5</v>
      </c>
      <c r="B528" s="199" t="s">
        <v>916</v>
      </c>
      <c r="C528" s="199" t="s">
        <v>917</v>
      </c>
      <c r="D528" s="199" t="s">
        <v>2387</v>
      </c>
      <c r="E528" s="199" t="s">
        <v>2388</v>
      </c>
      <c r="F528" s="199"/>
      <c r="G528" s="199"/>
      <c r="H528" s="199" t="s">
        <v>2392</v>
      </c>
      <c r="I528" s="199" t="s">
        <v>2388</v>
      </c>
      <c r="J528" s="199" t="s">
        <v>952</v>
      </c>
      <c r="K528" s="199" t="s">
        <v>1653</v>
      </c>
      <c r="L528" s="199" t="s">
        <v>1654</v>
      </c>
      <c r="M528" s="221" t="s">
        <v>1656</v>
      </c>
      <c r="N528" s="221"/>
      <c r="O528" s="201">
        <v>5101010108.1009998</v>
      </c>
      <c r="P528" s="202" t="s">
        <v>629</v>
      </c>
      <c r="Q528" s="108">
        <f t="shared" si="8"/>
        <v>87100</v>
      </c>
      <c r="R528">
        <v>2200</v>
      </c>
      <c r="AD528">
        <v>87100</v>
      </c>
      <c r="AP528">
        <v>82240</v>
      </c>
      <c r="BR528">
        <v>151390</v>
      </c>
    </row>
    <row r="529" spans="1:71" ht="23.25">
      <c r="A529" s="198">
        <v>5</v>
      </c>
      <c r="B529" s="199" t="s">
        <v>916</v>
      </c>
      <c r="C529" s="199" t="s">
        <v>917</v>
      </c>
      <c r="D529" s="199" t="s">
        <v>2387</v>
      </c>
      <c r="E529" s="199" t="s">
        <v>2388</v>
      </c>
      <c r="F529" s="199"/>
      <c r="G529" s="199"/>
      <c r="H529" s="199" t="s">
        <v>2389</v>
      </c>
      <c r="I529" s="199" t="s">
        <v>2388</v>
      </c>
      <c r="J529" s="199" t="s">
        <v>952</v>
      </c>
      <c r="K529" s="199"/>
      <c r="L529" s="199" t="s">
        <v>1646</v>
      </c>
      <c r="M529" s="221" t="s">
        <v>1647</v>
      </c>
      <c r="N529" s="221"/>
      <c r="O529" s="201">
        <v>5101010109.1009998</v>
      </c>
      <c r="P529" s="202" t="s">
        <v>630</v>
      </c>
      <c r="Q529" s="108">
        <f t="shared" si="8"/>
        <v>70254</v>
      </c>
      <c r="R529">
        <v>4218222.05</v>
      </c>
      <c r="V529">
        <v>22719.06</v>
      </c>
      <c r="AD529">
        <v>70254</v>
      </c>
      <c r="AK529">
        <v>50219.35</v>
      </c>
      <c r="AL529">
        <v>8994914.4199999999</v>
      </c>
      <c r="AN529">
        <v>4616</v>
      </c>
      <c r="AP529">
        <v>19827</v>
      </c>
      <c r="AZ529">
        <v>111230.58</v>
      </c>
      <c r="BC529">
        <v>110</v>
      </c>
      <c r="BJ529">
        <v>3570</v>
      </c>
      <c r="BK529">
        <v>55813.33</v>
      </c>
      <c r="BL529">
        <v>81958.929999999993</v>
      </c>
      <c r="BR529">
        <v>3875.96</v>
      </c>
    </row>
    <row r="530" spans="1:71" ht="23.25">
      <c r="A530" s="198">
        <v>5</v>
      </c>
      <c r="B530" s="199" t="s">
        <v>916</v>
      </c>
      <c r="C530" s="199" t="s">
        <v>917</v>
      </c>
      <c r="D530" s="199" t="s">
        <v>2387</v>
      </c>
      <c r="E530" s="199" t="s">
        <v>2388</v>
      </c>
      <c r="F530" s="199"/>
      <c r="G530" s="199"/>
      <c r="H530" s="199" t="s">
        <v>2390</v>
      </c>
      <c r="I530" s="199" t="s">
        <v>2388</v>
      </c>
      <c r="J530" s="199" t="s">
        <v>952</v>
      </c>
      <c r="K530" s="199"/>
      <c r="L530" s="199" t="s">
        <v>1646</v>
      </c>
      <c r="M530" s="221" t="s">
        <v>1647</v>
      </c>
      <c r="N530" s="221"/>
      <c r="O530" s="201">
        <v>5101010109.1020002</v>
      </c>
      <c r="P530" s="202" t="s">
        <v>631</v>
      </c>
      <c r="Q530" s="108">
        <f t="shared" si="8"/>
        <v>7806</v>
      </c>
      <c r="R530">
        <v>169975.3</v>
      </c>
      <c r="AD530">
        <v>7806</v>
      </c>
      <c r="AL530">
        <v>370777.98</v>
      </c>
      <c r="AP530">
        <v>1878.35</v>
      </c>
      <c r="AS530">
        <v>4881.6000000000004</v>
      </c>
      <c r="AZ530">
        <v>12888</v>
      </c>
      <c r="BJ530">
        <v>19134.5</v>
      </c>
      <c r="BN530">
        <v>20440.86</v>
      </c>
    </row>
    <row r="531" spans="1:71" ht="23.25">
      <c r="A531" s="198">
        <v>5</v>
      </c>
      <c r="B531" s="199" t="s">
        <v>916</v>
      </c>
      <c r="C531" s="199" t="s">
        <v>917</v>
      </c>
      <c r="D531" s="199" t="s">
        <v>2387</v>
      </c>
      <c r="E531" s="199" t="s">
        <v>2388</v>
      </c>
      <c r="F531" s="199"/>
      <c r="G531" s="199"/>
      <c r="H531" s="199" t="s">
        <v>2389</v>
      </c>
      <c r="I531" s="199" t="s">
        <v>2388</v>
      </c>
      <c r="J531" s="199" t="s">
        <v>952</v>
      </c>
      <c r="K531" s="199"/>
      <c r="L531" s="199" t="s">
        <v>1646</v>
      </c>
      <c r="M531" s="221" t="s">
        <v>1647</v>
      </c>
      <c r="N531" s="221"/>
      <c r="O531" s="201">
        <v>5101010109.1029997</v>
      </c>
      <c r="P531" s="202" t="s">
        <v>632</v>
      </c>
      <c r="Q531" s="108">
        <f t="shared" si="8"/>
        <v>1134.54</v>
      </c>
      <c r="AD531">
        <v>1134.54</v>
      </c>
      <c r="AP531">
        <v>2087.0500000000002</v>
      </c>
    </row>
    <row r="532" spans="1:71" ht="23.25">
      <c r="A532" s="198">
        <v>5</v>
      </c>
      <c r="B532" s="199" t="s">
        <v>916</v>
      </c>
      <c r="C532" s="199" t="s">
        <v>917</v>
      </c>
      <c r="D532" s="199" t="s">
        <v>2387</v>
      </c>
      <c r="E532" s="199" t="s">
        <v>2388</v>
      </c>
      <c r="F532" s="199"/>
      <c r="G532" s="199"/>
      <c r="H532" s="199" t="s">
        <v>2390</v>
      </c>
      <c r="I532" s="199" t="s">
        <v>2388</v>
      </c>
      <c r="J532" s="199" t="s">
        <v>952</v>
      </c>
      <c r="K532" s="199"/>
      <c r="L532" s="199" t="s">
        <v>1646</v>
      </c>
      <c r="M532" s="221" t="s">
        <v>1647</v>
      </c>
      <c r="N532" s="221"/>
      <c r="O532" s="201">
        <v>5101010109.1040001</v>
      </c>
      <c r="P532" s="202" t="s">
        <v>633</v>
      </c>
      <c r="Q532" s="108">
        <f t="shared" si="8"/>
        <v>126.06</v>
      </c>
      <c r="AD532">
        <v>126.06</v>
      </c>
      <c r="AW532">
        <v>2521.1999999999998</v>
      </c>
    </row>
    <row r="533" spans="1:71" ht="23.25">
      <c r="A533" s="198">
        <v>5</v>
      </c>
      <c r="B533" s="199" t="s">
        <v>916</v>
      </c>
      <c r="C533" s="199" t="s">
        <v>917</v>
      </c>
      <c r="D533" s="199" t="s">
        <v>2387</v>
      </c>
      <c r="E533" s="199" t="s">
        <v>2388</v>
      </c>
      <c r="F533" s="199"/>
      <c r="G533" s="199"/>
      <c r="H533" s="199" t="s">
        <v>2389</v>
      </c>
      <c r="I533" s="199" t="s">
        <v>2388</v>
      </c>
      <c r="J533" s="199" t="s">
        <v>952</v>
      </c>
      <c r="K533" s="199"/>
      <c r="L533" s="199" t="s">
        <v>1646</v>
      </c>
      <c r="M533" s="221" t="s">
        <v>1647</v>
      </c>
      <c r="N533" s="221"/>
      <c r="O533" s="201">
        <v>5101010113.1009998</v>
      </c>
      <c r="P533" s="202" t="s">
        <v>634</v>
      </c>
      <c r="Q533" s="108">
        <f t="shared" si="8"/>
        <v>17983998</v>
      </c>
      <c r="R533">
        <v>12135766.449999999</v>
      </c>
      <c r="S533">
        <v>277920</v>
      </c>
      <c r="T533">
        <v>1333260</v>
      </c>
      <c r="U533">
        <v>2069900</v>
      </c>
      <c r="V533">
        <v>3041200</v>
      </c>
      <c r="W533">
        <v>1605720</v>
      </c>
      <c r="X533">
        <v>2238900</v>
      </c>
      <c r="Y533">
        <v>1597740</v>
      </c>
      <c r="Z533">
        <v>541410</v>
      </c>
      <c r="AA533">
        <v>1009890</v>
      </c>
      <c r="AD533">
        <v>17983998</v>
      </c>
      <c r="AE533">
        <v>938414</v>
      </c>
      <c r="AF533">
        <v>584340</v>
      </c>
      <c r="AG533">
        <v>1071394.7</v>
      </c>
      <c r="AH533">
        <v>1316818.3999999999</v>
      </c>
      <c r="AL533">
        <v>28625079.52</v>
      </c>
      <c r="AM533">
        <v>792080</v>
      </c>
      <c r="AN533">
        <v>1668420</v>
      </c>
      <c r="AO533">
        <v>1576870</v>
      </c>
      <c r="AP533">
        <v>1315860</v>
      </c>
      <c r="AQ533">
        <v>495060</v>
      </c>
      <c r="AR533">
        <v>2753300</v>
      </c>
      <c r="AS533">
        <v>1510140</v>
      </c>
      <c r="AT533">
        <v>2940740</v>
      </c>
      <c r="AU533">
        <v>1916840</v>
      </c>
      <c r="AV533">
        <v>2842740</v>
      </c>
      <c r="AW533">
        <v>2655960</v>
      </c>
      <c r="AX533">
        <v>1070670</v>
      </c>
      <c r="AZ533">
        <v>11814563.33</v>
      </c>
      <c r="BA533">
        <v>1044880</v>
      </c>
      <c r="BB533">
        <v>2170260</v>
      </c>
      <c r="BC533">
        <v>4183530</v>
      </c>
      <c r="BD533">
        <v>1515940</v>
      </c>
      <c r="BE533">
        <v>1045230</v>
      </c>
      <c r="BF533">
        <v>2276680</v>
      </c>
      <c r="BG533">
        <v>2630480</v>
      </c>
      <c r="BH533">
        <v>458400</v>
      </c>
      <c r="BL533">
        <v>9987272.2200000007</v>
      </c>
      <c r="BM533">
        <v>1484760</v>
      </c>
      <c r="BN533">
        <v>831540</v>
      </c>
      <c r="BO533">
        <v>3056130</v>
      </c>
      <c r="BP533">
        <v>576090</v>
      </c>
      <c r="BQ533">
        <v>2175120</v>
      </c>
      <c r="BR533">
        <v>1443950</v>
      </c>
      <c r="BS533">
        <v>1302660</v>
      </c>
    </row>
    <row r="534" spans="1:71" ht="23.25">
      <c r="A534" s="198">
        <v>5</v>
      </c>
      <c r="B534" s="199" t="s">
        <v>916</v>
      </c>
      <c r="C534" s="199" t="s">
        <v>917</v>
      </c>
      <c r="D534" s="199" t="s">
        <v>2387</v>
      </c>
      <c r="E534" s="199" t="s">
        <v>2388</v>
      </c>
      <c r="F534" s="199"/>
      <c r="G534" s="199"/>
      <c r="H534" s="199" t="s">
        <v>2390</v>
      </c>
      <c r="I534" s="199" t="s">
        <v>2388</v>
      </c>
      <c r="J534" s="199" t="s">
        <v>952</v>
      </c>
      <c r="K534" s="199"/>
      <c r="L534" s="199" t="s">
        <v>1646</v>
      </c>
      <c r="M534" s="221" t="s">
        <v>1647</v>
      </c>
      <c r="N534" s="221"/>
      <c r="O534" s="201">
        <v>5101010113.1020002</v>
      </c>
      <c r="P534" s="202" t="s">
        <v>635</v>
      </c>
      <c r="Q534" s="108">
        <f t="shared" si="8"/>
        <v>1998222</v>
      </c>
      <c r="R534">
        <v>8500010</v>
      </c>
      <c r="S534">
        <v>1131180</v>
      </c>
      <c r="T534">
        <v>969660</v>
      </c>
      <c r="U534">
        <v>1635760</v>
      </c>
      <c r="V534">
        <v>1969460</v>
      </c>
      <c r="W534">
        <v>246240</v>
      </c>
      <c r="Y534">
        <v>1575420</v>
      </c>
      <c r="Z534">
        <v>696570</v>
      </c>
      <c r="AA534">
        <v>962730</v>
      </c>
      <c r="AD534">
        <v>1998222</v>
      </c>
      <c r="AE534">
        <v>1114944</v>
      </c>
      <c r="AF534">
        <v>1153480</v>
      </c>
      <c r="AG534">
        <v>781705.3</v>
      </c>
      <c r="AH534">
        <v>300788.2</v>
      </c>
      <c r="AI534">
        <v>1727538.9</v>
      </c>
      <c r="AL534">
        <v>15842100</v>
      </c>
      <c r="AM534">
        <v>1086220</v>
      </c>
      <c r="AN534">
        <v>1883820</v>
      </c>
      <c r="AO534">
        <v>2239660</v>
      </c>
      <c r="AP534">
        <v>556080</v>
      </c>
      <c r="AQ534">
        <v>549360</v>
      </c>
      <c r="AR534">
        <v>1920400</v>
      </c>
      <c r="AS534">
        <v>1884140</v>
      </c>
      <c r="AT534">
        <v>251320</v>
      </c>
      <c r="AU534">
        <v>816820</v>
      </c>
      <c r="AV534">
        <v>1520580</v>
      </c>
      <c r="AW534">
        <v>828420</v>
      </c>
      <c r="AX534">
        <v>277170</v>
      </c>
      <c r="AZ534">
        <v>18191450</v>
      </c>
      <c r="BA534">
        <v>1430650</v>
      </c>
      <c r="BB534">
        <v>880620</v>
      </c>
      <c r="BC534">
        <v>1301250</v>
      </c>
      <c r="BD534">
        <v>1655900</v>
      </c>
      <c r="BE534">
        <v>1367530</v>
      </c>
      <c r="BF534">
        <v>1366910</v>
      </c>
      <c r="BG534">
        <v>4061520</v>
      </c>
      <c r="BH534">
        <v>753910</v>
      </c>
      <c r="BL534">
        <v>10182401.01</v>
      </c>
      <c r="BM534">
        <v>544100</v>
      </c>
      <c r="BN534">
        <v>570204</v>
      </c>
      <c r="BP534">
        <v>1054953.8</v>
      </c>
      <c r="BQ534">
        <v>279710</v>
      </c>
      <c r="BR534">
        <v>1310760</v>
      </c>
      <c r="BS534">
        <v>538320</v>
      </c>
    </row>
    <row r="535" spans="1:71" ht="23.25">
      <c r="A535" s="198">
        <v>5</v>
      </c>
      <c r="B535" s="199" t="s">
        <v>916</v>
      </c>
      <c r="C535" s="199" t="s">
        <v>917</v>
      </c>
      <c r="D535" s="199" t="s">
        <v>2387</v>
      </c>
      <c r="E535" s="199" t="s">
        <v>2388</v>
      </c>
      <c r="F535" s="199"/>
      <c r="G535" s="199"/>
      <c r="H535" s="199" t="s">
        <v>2393</v>
      </c>
      <c r="I535" s="199" t="s">
        <v>2388</v>
      </c>
      <c r="J535" s="199" t="s">
        <v>952</v>
      </c>
      <c r="K535" s="199" t="s">
        <v>1664</v>
      </c>
      <c r="L535" s="199" t="s">
        <v>1665</v>
      </c>
      <c r="M535" s="221" t="s">
        <v>1666</v>
      </c>
      <c r="N535" s="221"/>
      <c r="O535" s="201">
        <v>5101010113.1029997</v>
      </c>
      <c r="P535" s="202" t="s">
        <v>636</v>
      </c>
      <c r="Q535" s="108">
        <f t="shared" si="8"/>
        <v>14504055.4</v>
      </c>
      <c r="R535">
        <v>21821621.91</v>
      </c>
      <c r="S535">
        <v>167960</v>
      </c>
      <c r="T535">
        <v>1397243.75</v>
      </c>
      <c r="U535">
        <v>2384426</v>
      </c>
      <c r="V535">
        <v>2479450.15</v>
      </c>
      <c r="W535">
        <v>4523810.75</v>
      </c>
      <c r="X535">
        <v>1838107.09</v>
      </c>
      <c r="Y535">
        <v>2497935.9900000002</v>
      </c>
      <c r="Z535">
        <v>1156198</v>
      </c>
      <c r="AA535">
        <v>1101252.94</v>
      </c>
      <c r="AB535">
        <v>1762683</v>
      </c>
      <c r="AC535">
        <v>2005263.12</v>
      </c>
      <c r="AD535">
        <v>14504055.4</v>
      </c>
      <c r="AE535">
        <v>1194283.8999999999</v>
      </c>
      <c r="AF535">
        <v>1682768.5</v>
      </c>
      <c r="AG535">
        <v>813983.43</v>
      </c>
      <c r="AH535">
        <v>5757625.8600000003</v>
      </c>
      <c r="AI535">
        <v>3108343.97</v>
      </c>
      <c r="AJ535">
        <v>1222035</v>
      </c>
      <c r="AK535">
        <v>370944</v>
      </c>
      <c r="AL535">
        <v>27431580</v>
      </c>
      <c r="AM535">
        <v>960150</v>
      </c>
      <c r="AN535">
        <v>4070226</v>
      </c>
      <c r="AO535">
        <v>4529101.82</v>
      </c>
      <c r="AP535">
        <v>5553265.5</v>
      </c>
      <c r="AQ535">
        <v>3969693</v>
      </c>
      <c r="AR535">
        <v>7212475</v>
      </c>
      <c r="AS535">
        <v>6525777</v>
      </c>
      <c r="AT535">
        <v>4696156.78</v>
      </c>
      <c r="AU535">
        <v>5411181.4699999997</v>
      </c>
      <c r="AV535">
        <v>4308606.5</v>
      </c>
      <c r="AW535">
        <v>2972457</v>
      </c>
      <c r="AX535">
        <v>2136572.61</v>
      </c>
      <c r="AY535">
        <v>2097262.27</v>
      </c>
      <c r="AZ535">
        <v>17765779.100000001</v>
      </c>
      <c r="BA535">
        <v>1157374.98</v>
      </c>
      <c r="BB535">
        <v>854978.33</v>
      </c>
      <c r="BC535">
        <v>1074381</v>
      </c>
      <c r="BD535">
        <v>1628438.12</v>
      </c>
      <c r="BE535">
        <v>2527488.4</v>
      </c>
      <c r="BF535">
        <v>1259703</v>
      </c>
      <c r="BG535">
        <v>4325171.38</v>
      </c>
      <c r="BH535">
        <v>1497235.44</v>
      </c>
      <c r="BI535">
        <v>1224634.5900000001</v>
      </c>
      <c r="BJ535">
        <v>1538631.48</v>
      </c>
      <c r="BK535">
        <v>981712.52</v>
      </c>
      <c r="BL535">
        <v>1493787.74</v>
      </c>
      <c r="BM535">
        <v>927882.55</v>
      </c>
      <c r="BN535">
        <v>602133</v>
      </c>
      <c r="BO535">
        <v>4053352</v>
      </c>
      <c r="BP535">
        <v>630129</v>
      </c>
      <c r="BQ535">
        <v>2719057.98</v>
      </c>
      <c r="BR535">
        <v>2754167.52</v>
      </c>
      <c r="BS535">
        <v>143541.29999999999</v>
      </c>
    </row>
    <row r="536" spans="1:71" ht="23.25">
      <c r="A536" s="198">
        <v>5</v>
      </c>
      <c r="B536" s="199" t="s">
        <v>916</v>
      </c>
      <c r="C536" s="199" t="s">
        <v>917</v>
      </c>
      <c r="D536" s="199" t="s">
        <v>2387</v>
      </c>
      <c r="E536" s="199" t="s">
        <v>2388</v>
      </c>
      <c r="F536" s="199"/>
      <c r="G536" s="199"/>
      <c r="H536" s="199" t="s">
        <v>2394</v>
      </c>
      <c r="I536" s="199" t="s">
        <v>2388</v>
      </c>
      <c r="J536" s="199" t="s">
        <v>952</v>
      </c>
      <c r="K536" s="199" t="s">
        <v>1664</v>
      </c>
      <c r="L536" s="199" t="s">
        <v>1665</v>
      </c>
      <c r="M536" s="221" t="s">
        <v>1666</v>
      </c>
      <c r="N536" s="221"/>
      <c r="O536" s="201">
        <v>5101010113.1040001</v>
      </c>
      <c r="P536" s="202" t="s">
        <v>637</v>
      </c>
      <c r="Q536" s="108">
        <f t="shared" si="8"/>
        <v>3664462.6</v>
      </c>
      <c r="R536">
        <v>2643880.9</v>
      </c>
      <c r="T536">
        <v>595190.61</v>
      </c>
      <c r="V536">
        <v>563692</v>
      </c>
      <c r="W536">
        <v>519811</v>
      </c>
      <c r="Y536">
        <v>196650</v>
      </c>
      <c r="Z536">
        <v>264150</v>
      </c>
      <c r="AA536">
        <v>155520</v>
      </c>
      <c r="AB536">
        <v>17800</v>
      </c>
      <c r="AC536">
        <v>357905</v>
      </c>
      <c r="AD536">
        <v>3664462.6</v>
      </c>
      <c r="AF536">
        <v>1035240.75</v>
      </c>
      <c r="AG536">
        <v>289240</v>
      </c>
      <c r="AH536">
        <v>928376</v>
      </c>
      <c r="AI536">
        <v>2146602.5</v>
      </c>
      <c r="AL536">
        <v>8073138</v>
      </c>
      <c r="AM536">
        <v>179700</v>
      </c>
      <c r="AN536">
        <v>2108034</v>
      </c>
      <c r="AO536">
        <v>941655.43</v>
      </c>
      <c r="AP536">
        <v>1561723</v>
      </c>
      <c r="AQ536">
        <v>888000</v>
      </c>
      <c r="AR536">
        <v>3220564</v>
      </c>
      <c r="AS536">
        <v>2877458</v>
      </c>
      <c r="AT536">
        <v>652412.24</v>
      </c>
      <c r="AU536">
        <v>293880</v>
      </c>
      <c r="AV536">
        <v>5590547.5</v>
      </c>
      <c r="AW536">
        <v>286002</v>
      </c>
      <c r="AX536">
        <v>3360940.62</v>
      </c>
      <c r="AY536">
        <v>972618.07</v>
      </c>
      <c r="AZ536">
        <v>2216968.2000000002</v>
      </c>
      <c r="BA536">
        <v>28534.35</v>
      </c>
      <c r="BB536">
        <v>239673.62</v>
      </c>
      <c r="BC536">
        <v>1485899</v>
      </c>
      <c r="BD536">
        <v>848151.63</v>
      </c>
      <c r="BE536">
        <v>571420.4</v>
      </c>
      <c r="BF536">
        <v>259375.59</v>
      </c>
      <c r="BG536">
        <v>1151767.51</v>
      </c>
      <c r="BH536">
        <v>468562</v>
      </c>
      <c r="BI536">
        <v>242489.1</v>
      </c>
      <c r="BJ536">
        <v>124813.53</v>
      </c>
      <c r="BL536">
        <v>3729630</v>
      </c>
      <c r="BN536">
        <v>224100</v>
      </c>
      <c r="BP536">
        <v>411314</v>
      </c>
      <c r="BQ536">
        <v>1497261.44</v>
      </c>
      <c r="BR536">
        <v>989482.79</v>
      </c>
      <c r="BS536">
        <v>543389.91</v>
      </c>
    </row>
    <row r="537" spans="1:71" ht="23.25">
      <c r="A537" s="198">
        <v>5</v>
      </c>
      <c r="B537" s="199" t="s">
        <v>916</v>
      </c>
      <c r="C537" s="199" t="s">
        <v>917</v>
      </c>
      <c r="D537" s="199" t="s">
        <v>2387</v>
      </c>
      <c r="E537" s="199" t="s">
        <v>2388</v>
      </c>
      <c r="F537" s="199"/>
      <c r="G537" s="199"/>
      <c r="H537" s="199" t="s">
        <v>2393</v>
      </c>
      <c r="I537" s="199" t="s">
        <v>2388</v>
      </c>
      <c r="J537" s="199" t="s">
        <v>952</v>
      </c>
      <c r="K537" s="199" t="s">
        <v>1664</v>
      </c>
      <c r="L537" s="199" t="s">
        <v>1665</v>
      </c>
      <c r="M537" s="221" t="s">
        <v>1669</v>
      </c>
      <c r="N537" s="221"/>
      <c r="O537" s="201">
        <v>5101010113.1049995</v>
      </c>
      <c r="P537" s="202" t="s">
        <v>2395</v>
      </c>
      <c r="Q537" s="108">
        <f t="shared" si="8"/>
        <v>23640805.800000001</v>
      </c>
      <c r="R537">
        <v>32852627.949999999</v>
      </c>
      <c r="S537">
        <v>1279360</v>
      </c>
      <c r="T537">
        <v>2783787.58</v>
      </c>
      <c r="U537">
        <v>4206085</v>
      </c>
      <c r="V537">
        <v>9172327.5899999999</v>
      </c>
      <c r="W537">
        <v>5487194</v>
      </c>
      <c r="X537">
        <v>6268155.5999999996</v>
      </c>
      <c r="Y537">
        <v>3969922.18</v>
      </c>
      <c r="Z537">
        <v>4381906</v>
      </c>
      <c r="AA537">
        <v>2584984.52</v>
      </c>
      <c r="AB537">
        <v>5354880.4800000004</v>
      </c>
      <c r="AC537">
        <v>1788909</v>
      </c>
      <c r="AD537">
        <v>23640805.800000001</v>
      </c>
      <c r="AE537">
        <v>2340017.1</v>
      </c>
      <c r="AF537">
        <v>4028835.49</v>
      </c>
      <c r="AG537">
        <v>920520.44</v>
      </c>
      <c r="AH537">
        <v>5905676.2199999997</v>
      </c>
      <c r="AI537">
        <v>854592.26</v>
      </c>
      <c r="AJ537">
        <v>2141230</v>
      </c>
      <c r="AK537">
        <v>1186954</v>
      </c>
      <c r="AL537">
        <v>37087672</v>
      </c>
      <c r="AM537">
        <v>2936263.14</v>
      </c>
      <c r="AN537">
        <v>6500090</v>
      </c>
      <c r="AO537">
        <v>4689655.75</v>
      </c>
      <c r="AP537">
        <v>7821662</v>
      </c>
      <c r="AQ537">
        <v>3346324</v>
      </c>
      <c r="AR537">
        <v>6167296</v>
      </c>
      <c r="AS537">
        <v>1978340</v>
      </c>
      <c r="AT537">
        <v>5286812.7699999996</v>
      </c>
      <c r="AU537">
        <v>3760640</v>
      </c>
      <c r="AV537">
        <v>3107674.67</v>
      </c>
      <c r="AW537">
        <v>3679850</v>
      </c>
      <c r="AX537">
        <v>2148015.5</v>
      </c>
      <c r="AY537">
        <v>1530343.87</v>
      </c>
      <c r="AZ537">
        <v>28141192.07</v>
      </c>
      <c r="BA537">
        <v>2106307.1</v>
      </c>
      <c r="BB537">
        <v>2463930.09</v>
      </c>
      <c r="BC537">
        <v>1062977</v>
      </c>
      <c r="BD537">
        <v>4109991.5</v>
      </c>
      <c r="BE537">
        <v>3028439.16</v>
      </c>
      <c r="BF537">
        <v>2914891</v>
      </c>
      <c r="BG537">
        <v>7088974.3099999996</v>
      </c>
      <c r="BH537">
        <v>3883801.97</v>
      </c>
      <c r="BI537">
        <v>1151942.96</v>
      </c>
      <c r="BJ537">
        <v>1269248.3700000001</v>
      </c>
      <c r="BK537">
        <v>1938392</v>
      </c>
      <c r="BL537">
        <v>7751524.9900000002</v>
      </c>
      <c r="BM537">
        <v>9928563.5</v>
      </c>
      <c r="BN537">
        <v>4461575</v>
      </c>
      <c r="BO537">
        <v>7898941.7400000002</v>
      </c>
      <c r="BP537">
        <v>1401968.77</v>
      </c>
      <c r="BQ537">
        <v>7429344.0199999996</v>
      </c>
      <c r="BR537">
        <v>8404235.7200000007</v>
      </c>
      <c r="BS537">
        <v>2592751.6800000002</v>
      </c>
    </row>
    <row r="538" spans="1:71" ht="23.25">
      <c r="A538" s="198">
        <v>5</v>
      </c>
      <c r="B538" s="199" t="s">
        <v>916</v>
      </c>
      <c r="C538" s="199" t="s">
        <v>917</v>
      </c>
      <c r="D538" s="199" t="s">
        <v>2387</v>
      </c>
      <c r="E538" s="199" t="s">
        <v>2388</v>
      </c>
      <c r="F538" s="199"/>
      <c r="G538" s="199"/>
      <c r="H538" s="199" t="s">
        <v>2394</v>
      </c>
      <c r="I538" s="199" t="s">
        <v>2388</v>
      </c>
      <c r="J538" s="199" t="s">
        <v>952</v>
      </c>
      <c r="K538" s="199" t="s">
        <v>1664</v>
      </c>
      <c r="L538" s="199" t="s">
        <v>1665</v>
      </c>
      <c r="M538" s="221" t="s">
        <v>1669</v>
      </c>
      <c r="N538" s="221"/>
      <c r="O538" s="201">
        <v>5101010113.1059999</v>
      </c>
      <c r="P538" s="202" t="s">
        <v>2396</v>
      </c>
      <c r="Q538" s="108">
        <f t="shared" si="8"/>
        <v>2626756.2000000002</v>
      </c>
      <c r="R538">
        <v>13123820.41</v>
      </c>
      <c r="S538">
        <v>1454530</v>
      </c>
      <c r="T538">
        <v>2801440</v>
      </c>
      <c r="U538">
        <v>2034631</v>
      </c>
      <c r="V538">
        <v>3865114.77</v>
      </c>
      <c r="W538">
        <v>3195170</v>
      </c>
      <c r="X538">
        <v>1454752.81</v>
      </c>
      <c r="Y538">
        <v>2062200</v>
      </c>
      <c r="Z538">
        <v>1988520</v>
      </c>
      <c r="AA538">
        <v>815524.13</v>
      </c>
      <c r="AB538">
        <v>2017582</v>
      </c>
      <c r="AC538">
        <v>1324430.96</v>
      </c>
      <c r="AD538">
        <v>2626756.2000000002</v>
      </c>
      <c r="AE538">
        <v>739775</v>
      </c>
      <c r="AF538">
        <v>1087076.8999999999</v>
      </c>
      <c r="AG538">
        <v>3248530.3</v>
      </c>
      <c r="AH538">
        <v>969635.2</v>
      </c>
      <c r="AI538">
        <v>5127100</v>
      </c>
      <c r="AJ538">
        <v>1089000</v>
      </c>
      <c r="AK538">
        <v>426867.65</v>
      </c>
      <c r="AL538">
        <v>22372894</v>
      </c>
      <c r="AM538">
        <v>1287163.5</v>
      </c>
      <c r="AN538">
        <v>1343230</v>
      </c>
      <c r="AO538">
        <v>1177528.58</v>
      </c>
      <c r="AP538">
        <v>1495040</v>
      </c>
      <c r="AQ538">
        <v>599870</v>
      </c>
      <c r="AR538">
        <v>2371060</v>
      </c>
      <c r="AS538">
        <v>1269227</v>
      </c>
      <c r="AT538">
        <v>979742</v>
      </c>
      <c r="AU538">
        <v>790690</v>
      </c>
      <c r="AV538">
        <v>3674562.53</v>
      </c>
      <c r="AW538">
        <v>252900</v>
      </c>
      <c r="AX538">
        <v>1348760</v>
      </c>
      <c r="AY538">
        <v>345690.7</v>
      </c>
      <c r="AZ538">
        <v>8754214</v>
      </c>
      <c r="BA538">
        <v>1056384.23</v>
      </c>
      <c r="BB538">
        <v>1433553.56</v>
      </c>
      <c r="BC538">
        <v>9216259</v>
      </c>
      <c r="BD538">
        <v>3022823.22</v>
      </c>
      <c r="BE538">
        <v>876483.87</v>
      </c>
      <c r="BF538">
        <v>2161236.65</v>
      </c>
      <c r="BG538">
        <v>2534091.9</v>
      </c>
      <c r="BH538">
        <v>774720</v>
      </c>
      <c r="BI538">
        <v>651127.76</v>
      </c>
      <c r="BJ538">
        <v>597938.75</v>
      </c>
      <c r="BL538">
        <v>18509337.34</v>
      </c>
      <c r="BM538">
        <v>1955676.2</v>
      </c>
      <c r="BN538">
        <v>3093762</v>
      </c>
      <c r="BO538">
        <v>3113470</v>
      </c>
      <c r="BP538">
        <v>489702</v>
      </c>
      <c r="BQ538">
        <v>2604480</v>
      </c>
      <c r="BR538">
        <v>1700190</v>
      </c>
      <c r="BS538">
        <v>3351460</v>
      </c>
    </row>
    <row r="539" spans="1:71" ht="23.25">
      <c r="A539" s="198">
        <v>5</v>
      </c>
      <c r="B539" s="199" t="s">
        <v>916</v>
      </c>
      <c r="C539" s="199" t="s">
        <v>917</v>
      </c>
      <c r="D539" s="199" t="s">
        <v>2387</v>
      </c>
      <c r="E539" s="199" t="s">
        <v>2388</v>
      </c>
      <c r="F539" s="199"/>
      <c r="G539" s="199"/>
      <c r="H539" s="199" t="s">
        <v>2393</v>
      </c>
      <c r="I539" s="199" t="s">
        <v>2388</v>
      </c>
      <c r="J539" s="199" t="s">
        <v>952</v>
      </c>
      <c r="K539" s="199" t="s">
        <v>1664</v>
      </c>
      <c r="L539" s="199" t="s">
        <v>1665</v>
      </c>
      <c r="M539" s="221" t="s">
        <v>1672</v>
      </c>
      <c r="N539" s="221"/>
      <c r="O539" s="201">
        <v>5101010113.1070004</v>
      </c>
      <c r="P539" s="202" t="s">
        <v>2397</v>
      </c>
      <c r="Q539" s="108">
        <f t="shared" si="8"/>
        <v>0</v>
      </c>
      <c r="S539">
        <v>262689.87</v>
      </c>
      <c r="T539">
        <v>929718.93</v>
      </c>
      <c r="U539">
        <v>1769600</v>
      </c>
      <c r="V539">
        <v>624685.32999999996</v>
      </c>
      <c r="W539">
        <v>2280618.89</v>
      </c>
      <c r="X539">
        <v>3541299.25</v>
      </c>
      <c r="Y539">
        <v>2096876.71</v>
      </c>
      <c r="Z539">
        <v>927563</v>
      </c>
      <c r="AA539">
        <v>1946485.74</v>
      </c>
      <c r="AB539">
        <v>1288744</v>
      </c>
      <c r="AC539">
        <v>792662.53</v>
      </c>
      <c r="AE539">
        <v>2150962.5</v>
      </c>
      <c r="AF539">
        <v>1277653.42</v>
      </c>
      <c r="AG539">
        <v>243315</v>
      </c>
      <c r="AI539">
        <v>148680</v>
      </c>
      <c r="AJ539">
        <v>1037332</v>
      </c>
      <c r="AM539">
        <v>3572964</v>
      </c>
      <c r="AP539">
        <v>99730</v>
      </c>
      <c r="AQ539">
        <v>69600</v>
      </c>
      <c r="AR539">
        <v>186720</v>
      </c>
      <c r="AT539">
        <v>16866.45</v>
      </c>
      <c r="AU539">
        <v>12000</v>
      </c>
      <c r="AV539">
        <v>1658660</v>
      </c>
      <c r="AW539">
        <v>2542314.5</v>
      </c>
      <c r="BA539">
        <v>1400970</v>
      </c>
      <c r="BB539">
        <v>1255576.2</v>
      </c>
      <c r="BC539">
        <v>1046224.13</v>
      </c>
      <c r="BD539">
        <v>1409731.52</v>
      </c>
      <c r="BE539">
        <v>2350429.5</v>
      </c>
      <c r="BF539">
        <v>1302676.5</v>
      </c>
      <c r="BG539">
        <v>542098.54</v>
      </c>
      <c r="BH539">
        <v>203590.5</v>
      </c>
      <c r="BI539">
        <v>409644.24</v>
      </c>
      <c r="BJ539">
        <v>249185.76</v>
      </c>
      <c r="BK539">
        <v>240346.49</v>
      </c>
      <c r="BM539">
        <v>2764035</v>
      </c>
      <c r="BN539">
        <v>751092</v>
      </c>
      <c r="BO539">
        <v>2151452.0299999998</v>
      </c>
      <c r="BP539">
        <v>782029.55</v>
      </c>
      <c r="BR539">
        <v>90662</v>
      </c>
    </row>
    <row r="540" spans="1:71" ht="23.25">
      <c r="A540" s="198">
        <v>5</v>
      </c>
      <c r="B540" s="199" t="s">
        <v>916</v>
      </c>
      <c r="C540" s="199" t="s">
        <v>917</v>
      </c>
      <c r="D540" s="199" t="s">
        <v>2387</v>
      </c>
      <c r="E540" s="199" t="s">
        <v>2388</v>
      </c>
      <c r="F540" s="199"/>
      <c r="G540" s="199"/>
      <c r="H540" s="199" t="s">
        <v>2394</v>
      </c>
      <c r="I540" s="199" t="s">
        <v>2388</v>
      </c>
      <c r="J540" s="199" t="s">
        <v>952</v>
      </c>
      <c r="K540" s="199" t="s">
        <v>1664</v>
      </c>
      <c r="L540" s="199" t="s">
        <v>1665</v>
      </c>
      <c r="M540" s="221" t="s">
        <v>1672</v>
      </c>
      <c r="N540" s="221"/>
      <c r="O540" s="201">
        <v>5101010113.1079998</v>
      </c>
      <c r="P540" s="202" t="s">
        <v>2398</v>
      </c>
      <c r="Q540" s="108">
        <f t="shared" si="8"/>
        <v>0</v>
      </c>
      <c r="S540">
        <v>939964.26</v>
      </c>
      <c r="T540">
        <v>1156332.51</v>
      </c>
      <c r="U540">
        <v>871825</v>
      </c>
      <c r="V540">
        <v>77550</v>
      </c>
      <c r="W540">
        <v>619632.22</v>
      </c>
      <c r="Y540">
        <v>173479.52</v>
      </c>
      <c r="Z540">
        <v>259115</v>
      </c>
      <c r="AA540">
        <v>551087.98</v>
      </c>
      <c r="AB540">
        <v>806310</v>
      </c>
      <c r="AC540">
        <v>392194.51</v>
      </c>
      <c r="AF540">
        <v>353620.87</v>
      </c>
      <c r="AG540">
        <v>582933</v>
      </c>
      <c r="AI540">
        <v>306610</v>
      </c>
      <c r="AJ540">
        <v>1116288</v>
      </c>
      <c r="AK540">
        <v>1469375</v>
      </c>
      <c r="AM540">
        <v>1297599.5</v>
      </c>
      <c r="AN540">
        <v>10500</v>
      </c>
      <c r="AO540">
        <v>64500</v>
      </c>
      <c r="AP540">
        <v>21770</v>
      </c>
      <c r="AW540">
        <v>85884</v>
      </c>
      <c r="AX540">
        <v>30000</v>
      </c>
      <c r="AZ540">
        <v>70800</v>
      </c>
      <c r="BA540">
        <v>561904</v>
      </c>
      <c r="BB540">
        <v>505627</v>
      </c>
      <c r="BD540">
        <v>294539.15000000002</v>
      </c>
      <c r="BE540">
        <v>64098</v>
      </c>
      <c r="BF540">
        <v>317528.02</v>
      </c>
      <c r="BG540">
        <v>394353.91</v>
      </c>
      <c r="BH540">
        <v>244674.9</v>
      </c>
      <c r="BJ540">
        <v>75374</v>
      </c>
      <c r="BN540">
        <v>841682.5</v>
      </c>
      <c r="BO540">
        <v>19080</v>
      </c>
      <c r="BP540">
        <v>86971.75</v>
      </c>
    </row>
    <row r="541" spans="1:71" ht="23.25">
      <c r="A541" s="198">
        <v>5</v>
      </c>
      <c r="B541" s="199" t="s">
        <v>916</v>
      </c>
      <c r="C541" s="199" t="s">
        <v>917</v>
      </c>
      <c r="D541" s="199" t="s">
        <v>2387</v>
      </c>
      <c r="E541" s="199" t="s">
        <v>2388</v>
      </c>
      <c r="F541" s="199"/>
      <c r="G541" s="199"/>
      <c r="H541" s="199" t="s">
        <v>2389</v>
      </c>
      <c r="I541" s="199" t="s">
        <v>2388</v>
      </c>
      <c r="J541" s="199" t="s">
        <v>952</v>
      </c>
      <c r="K541" s="199"/>
      <c r="L541" s="199" t="s">
        <v>1646</v>
      </c>
      <c r="M541" s="221" t="s">
        <v>1647</v>
      </c>
      <c r="N541" s="221"/>
      <c r="O541" s="201">
        <v>5101010115.1009998</v>
      </c>
      <c r="P541" s="202" t="s">
        <v>2399</v>
      </c>
      <c r="Q541" s="108">
        <f t="shared" si="8"/>
        <v>0</v>
      </c>
      <c r="R541">
        <v>1056946.1200000001</v>
      </c>
      <c r="S541">
        <v>61020</v>
      </c>
      <c r="V541">
        <v>211250</v>
      </c>
      <c r="Y541">
        <v>244080</v>
      </c>
      <c r="Z541">
        <v>268268.84999999998</v>
      </c>
      <c r="AC541">
        <v>94250</v>
      </c>
      <c r="AF541">
        <v>289610</v>
      </c>
      <c r="AJ541">
        <v>67693</v>
      </c>
      <c r="AL541">
        <v>5703203</v>
      </c>
      <c r="AN541">
        <v>0</v>
      </c>
      <c r="AP541">
        <v>550170</v>
      </c>
      <c r="AQ541">
        <v>560040</v>
      </c>
      <c r="AR541">
        <v>325196.13</v>
      </c>
      <c r="AT541">
        <v>500820</v>
      </c>
      <c r="AV541">
        <v>282200</v>
      </c>
      <c r="AW541">
        <v>234000</v>
      </c>
      <c r="AY541">
        <v>254880</v>
      </c>
      <c r="AZ541">
        <v>2245072.19</v>
      </c>
      <c r="BA541">
        <v>535520</v>
      </c>
      <c r="BL541">
        <v>3133713.84</v>
      </c>
      <c r="BN541">
        <v>167042.9</v>
      </c>
      <c r="BP541">
        <v>30228</v>
      </c>
    </row>
    <row r="542" spans="1:71" ht="23.25">
      <c r="A542" s="198">
        <v>5</v>
      </c>
      <c r="B542" s="199" t="s">
        <v>916</v>
      </c>
      <c r="C542" s="199" t="s">
        <v>917</v>
      </c>
      <c r="D542" s="199" t="s">
        <v>2387</v>
      </c>
      <c r="E542" s="199" t="s">
        <v>2388</v>
      </c>
      <c r="F542" s="199"/>
      <c r="G542" s="199"/>
      <c r="H542" s="199" t="s">
        <v>2390</v>
      </c>
      <c r="I542" s="199" t="s">
        <v>2388</v>
      </c>
      <c r="J542" s="199" t="s">
        <v>952</v>
      </c>
      <c r="K542" s="199"/>
      <c r="L542" s="199" t="s">
        <v>1646</v>
      </c>
      <c r="M542" s="221" t="s">
        <v>1647</v>
      </c>
      <c r="N542" s="221"/>
      <c r="O542" s="201">
        <v>5101010115.1020002</v>
      </c>
      <c r="P542" s="202" t="s">
        <v>2400</v>
      </c>
      <c r="Q542" s="108">
        <f t="shared" si="8"/>
        <v>11450357.5</v>
      </c>
      <c r="R542">
        <v>8457886.3900000006</v>
      </c>
      <c r="S542">
        <v>532920</v>
      </c>
      <c r="T542">
        <v>410640</v>
      </c>
      <c r="U542">
        <v>610320</v>
      </c>
      <c r="V542">
        <v>527280</v>
      </c>
      <c r="W542">
        <v>652560</v>
      </c>
      <c r="X542">
        <v>594480</v>
      </c>
      <c r="Y542">
        <v>471120</v>
      </c>
      <c r="Z542">
        <v>347921.61</v>
      </c>
      <c r="AA542">
        <v>521280</v>
      </c>
      <c r="AB542">
        <v>542880</v>
      </c>
      <c r="AC542">
        <v>761160</v>
      </c>
      <c r="AD542">
        <v>11450357.5</v>
      </c>
      <c r="AE542">
        <v>530280</v>
      </c>
      <c r="AF542">
        <v>415780</v>
      </c>
      <c r="AG542">
        <v>521674.48</v>
      </c>
      <c r="AH542">
        <v>794700</v>
      </c>
      <c r="AI542">
        <v>867600</v>
      </c>
      <c r="AJ542">
        <v>224400</v>
      </c>
      <c r="AL542">
        <v>11396377</v>
      </c>
      <c r="AM542">
        <v>590280</v>
      </c>
      <c r="AN542">
        <v>1110480</v>
      </c>
      <c r="AO542">
        <v>754465.15</v>
      </c>
      <c r="AP542">
        <v>283950</v>
      </c>
      <c r="AQ542">
        <v>299160</v>
      </c>
      <c r="AR542">
        <v>897840</v>
      </c>
      <c r="AS542">
        <v>945680</v>
      </c>
      <c r="AT542">
        <v>694740</v>
      </c>
      <c r="AU542">
        <v>823470</v>
      </c>
      <c r="AV542">
        <v>523000</v>
      </c>
      <c r="AW542">
        <v>809760</v>
      </c>
      <c r="AX542">
        <v>1050960</v>
      </c>
      <c r="AY542">
        <v>216000</v>
      </c>
      <c r="AZ542">
        <v>7359654.29</v>
      </c>
      <c r="BA542">
        <v>618235.16</v>
      </c>
      <c r="BB542">
        <v>1063430</v>
      </c>
      <c r="BC542">
        <v>549720</v>
      </c>
      <c r="BD542">
        <v>365378</v>
      </c>
      <c r="BE542">
        <v>1050240</v>
      </c>
      <c r="BF542">
        <v>1051200</v>
      </c>
      <c r="BG542">
        <v>816480</v>
      </c>
      <c r="BH542">
        <v>481440</v>
      </c>
      <c r="BI542">
        <v>946200</v>
      </c>
      <c r="BJ542">
        <v>927600</v>
      </c>
      <c r="BK542">
        <v>860880</v>
      </c>
      <c r="BL542">
        <v>6743347.79</v>
      </c>
      <c r="BM542">
        <v>307560</v>
      </c>
      <c r="BN542">
        <v>534600</v>
      </c>
      <c r="BO542">
        <v>549370</v>
      </c>
      <c r="BP542">
        <v>218380</v>
      </c>
      <c r="BQ542">
        <v>245880</v>
      </c>
      <c r="BR542">
        <v>305640</v>
      </c>
      <c r="BS542">
        <v>463180.65</v>
      </c>
    </row>
    <row r="543" spans="1:71" ht="23.25">
      <c r="A543" s="198">
        <v>5</v>
      </c>
      <c r="B543" s="199" t="s">
        <v>916</v>
      </c>
      <c r="C543" s="199" t="s">
        <v>917</v>
      </c>
      <c r="D543" s="199" t="s">
        <v>2387</v>
      </c>
      <c r="E543" s="199" t="s">
        <v>2388</v>
      </c>
      <c r="F543" s="199"/>
      <c r="G543" s="199"/>
      <c r="H543" s="199" t="s">
        <v>2389</v>
      </c>
      <c r="I543" s="199" t="s">
        <v>2388</v>
      </c>
      <c r="J543" s="199" t="s">
        <v>952</v>
      </c>
      <c r="K543" s="199"/>
      <c r="L543" s="199" t="s">
        <v>1646</v>
      </c>
      <c r="M543" s="221" t="s">
        <v>1647</v>
      </c>
      <c r="N543" s="221"/>
      <c r="O543" s="201">
        <v>5101010116.1009998</v>
      </c>
      <c r="P543" s="202" t="s">
        <v>2401</v>
      </c>
      <c r="Q543" s="108">
        <f t="shared" si="8"/>
        <v>3541215.8</v>
      </c>
      <c r="Y543">
        <v>1590</v>
      </c>
      <c r="AA543">
        <v>2190</v>
      </c>
      <c r="AD543">
        <v>3541215.8</v>
      </c>
      <c r="AG543">
        <v>970</v>
      </c>
      <c r="AJ543">
        <v>17945</v>
      </c>
      <c r="AK543">
        <v>15120</v>
      </c>
      <c r="AL543">
        <v>4530</v>
      </c>
      <c r="AN543">
        <v>4415</v>
      </c>
      <c r="AO543">
        <v>2175</v>
      </c>
      <c r="AX543">
        <v>1530</v>
      </c>
      <c r="AY543">
        <v>12975</v>
      </c>
      <c r="AZ543">
        <v>16185</v>
      </c>
      <c r="BC543">
        <v>12139.19</v>
      </c>
      <c r="BE543">
        <v>2870</v>
      </c>
      <c r="BF543">
        <v>1155</v>
      </c>
      <c r="BG543">
        <v>2870</v>
      </c>
      <c r="BL543">
        <v>27280.16</v>
      </c>
    </row>
    <row r="544" spans="1:71" ht="23.25">
      <c r="A544" s="198">
        <v>5</v>
      </c>
      <c r="B544" s="199" t="s">
        <v>916</v>
      </c>
      <c r="C544" s="199" t="s">
        <v>917</v>
      </c>
      <c r="D544" s="199" t="s">
        <v>2387</v>
      </c>
      <c r="E544" s="199" t="s">
        <v>2388</v>
      </c>
      <c r="F544" s="199"/>
      <c r="G544" s="199"/>
      <c r="H544" s="199" t="s">
        <v>2390</v>
      </c>
      <c r="I544" s="199" t="s">
        <v>2388</v>
      </c>
      <c r="J544" s="199" t="s">
        <v>952</v>
      </c>
      <c r="K544" s="199"/>
      <c r="L544" s="199" t="s">
        <v>1646</v>
      </c>
      <c r="M544" s="221" t="s">
        <v>1647</v>
      </c>
      <c r="N544" s="221"/>
      <c r="O544" s="201">
        <v>5101010116.1020002</v>
      </c>
      <c r="P544" s="202" t="s">
        <v>645</v>
      </c>
      <c r="Q544" s="108">
        <f t="shared" si="8"/>
        <v>2071.91</v>
      </c>
      <c r="AA544">
        <v>6570</v>
      </c>
      <c r="AC544">
        <v>21477.42</v>
      </c>
      <c r="AD544">
        <v>2071.91</v>
      </c>
      <c r="AJ544">
        <v>12945</v>
      </c>
      <c r="AK544">
        <v>5787.83</v>
      </c>
      <c r="AT544">
        <v>3180</v>
      </c>
      <c r="AV544">
        <v>1050</v>
      </c>
      <c r="AY544">
        <v>8850</v>
      </c>
      <c r="AZ544">
        <v>8455.9500000000007</v>
      </c>
      <c r="BE544">
        <v>13397.83</v>
      </c>
      <c r="BG544">
        <v>21680</v>
      </c>
      <c r="BI544">
        <v>11342.99</v>
      </c>
      <c r="BL544">
        <v>7930</v>
      </c>
      <c r="BN544">
        <v>6180</v>
      </c>
    </row>
    <row r="545" spans="1:71" ht="23.25">
      <c r="A545" s="198">
        <v>5</v>
      </c>
      <c r="B545" s="199" t="s">
        <v>916</v>
      </c>
      <c r="C545" s="199" t="s">
        <v>917</v>
      </c>
      <c r="D545" s="199" t="s">
        <v>2387</v>
      </c>
      <c r="E545" s="199" t="s">
        <v>2388</v>
      </c>
      <c r="F545" s="199"/>
      <c r="G545" s="199"/>
      <c r="H545" s="199" t="s">
        <v>2389</v>
      </c>
      <c r="I545" s="199" t="s">
        <v>2388</v>
      </c>
      <c r="J545" s="199" t="s">
        <v>952</v>
      </c>
      <c r="K545" s="199"/>
      <c r="L545" s="199" t="s">
        <v>1646</v>
      </c>
      <c r="M545" s="221" t="s">
        <v>1647</v>
      </c>
      <c r="N545" s="221"/>
      <c r="O545" s="201">
        <v>5101010116.1029997</v>
      </c>
      <c r="P545" s="202" t="s">
        <v>646</v>
      </c>
      <c r="Q545" s="108">
        <f t="shared" si="8"/>
        <v>0</v>
      </c>
    </row>
    <row r="546" spans="1:71" ht="23.25">
      <c r="A546" s="198">
        <v>5</v>
      </c>
      <c r="B546" s="199" t="s">
        <v>916</v>
      </c>
      <c r="C546" s="199" t="s">
        <v>917</v>
      </c>
      <c r="D546" s="199" t="s">
        <v>2387</v>
      </c>
      <c r="E546" s="199" t="s">
        <v>2388</v>
      </c>
      <c r="F546" s="199"/>
      <c r="G546" s="199"/>
      <c r="H546" s="199" t="s">
        <v>2390</v>
      </c>
      <c r="I546" s="199" t="s">
        <v>2388</v>
      </c>
      <c r="J546" s="199" t="s">
        <v>952</v>
      </c>
      <c r="K546" s="199"/>
      <c r="L546" s="199" t="s">
        <v>1646</v>
      </c>
      <c r="M546" s="221" t="s">
        <v>1647</v>
      </c>
      <c r="N546" s="221"/>
      <c r="O546" s="201">
        <v>5101010116.1040001</v>
      </c>
      <c r="P546" s="202" t="s">
        <v>647</v>
      </c>
      <c r="Q546" s="108">
        <f t="shared" si="8"/>
        <v>0</v>
      </c>
    </row>
    <row r="547" spans="1:71" ht="23.25">
      <c r="A547" s="198">
        <v>5</v>
      </c>
      <c r="B547" s="199" t="s">
        <v>916</v>
      </c>
      <c r="C547" s="199" t="s">
        <v>917</v>
      </c>
      <c r="D547" s="199" t="s">
        <v>2387</v>
      </c>
      <c r="E547" s="199" t="s">
        <v>2388</v>
      </c>
      <c r="F547" s="199"/>
      <c r="G547" s="199"/>
      <c r="H547" s="199" t="s">
        <v>2389</v>
      </c>
      <c r="I547" s="199" t="s">
        <v>2388</v>
      </c>
      <c r="J547" s="199" t="s">
        <v>952</v>
      </c>
      <c r="K547" s="199"/>
      <c r="L547" s="199" t="s">
        <v>1646</v>
      </c>
      <c r="M547" s="221" t="s">
        <v>1647</v>
      </c>
      <c r="N547" s="221"/>
      <c r="O547" s="201">
        <v>5101010116.1049995</v>
      </c>
      <c r="P547" s="202" t="s">
        <v>648</v>
      </c>
      <c r="Q547" s="108">
        <f t="shared" si="8"/>
        <v>0</v>
      </c>
      <c r="R547">
        <v>33060</v>
      </c>
      <c r="AL547">
        <v>82560</v>
      </c>
      <c r="AR547">
        <v>5129.03</v>
      </c>
      <c r="AY547">
        <v>11000</v>
      </c>
      <c r="AZ547">
        <v>163193.32999999999</v>
      </c>
      <c r="BA547">
        <v>20755</v>
      </c>
      <c r="BL547">
        <v>111835</v>
      </c>
    </row>
    <row r="548" spans="1:71" ht="23.25">
      <c r="A548" s="198">
        <v>5</v>
      </c>
      <c r="B548" s="199" t="s">
        <v>916</v>
      </c>
      <c r="C548" s="199" t="s">
        <v>917</v>
      </c>
      <c r="D548" s="199" t="s">
        <v>2387</v>
      </c>
      <c r="E548" s="199" t="s">
        <v>2388</v>
      </c>
      <c r="F548" s="199"/>
      <c r="G548" s="199"/>
      <c r="H548" s="199" t="s">
        <v>2390</v>
      </c>
      <c r="I548" s="199" t="s">
        <v>2388</v>
      </c>
      <c r="J548" s="199" t="s">
        <v>952</v>
      </c>
      <c r="K548" s="199"/>
      <c r="L548" s="199" t="s">
        <v>1646</v>
      </c>
      <c r="M548" s="221" t="s">
        <v>1647</v>
      </c>
      <c r="N548" s="221"/>
      <c r="O548" s="201">
        <v>5101010116.1059999</v>
      </c>
      <c r="P548" s="202" t="s">
        <v>649</v>
      </c>
      <c r="Q548" s="108">
        <f t="shared" si="8"/>
        <v>0</v>
      </c>
      <c r="AL548">
        <v>11700</v>
      </c>
      <c r="BD548">
        <v>2724</v>
      </c>
      <c r="BL548">
        <v>20000</v>
      </c>
    </row>
    <row r="549" spans="1:71" ht="23.25">
      <c r="A549" s="198">
        <v>5</v>
      </c>
      <c r="B549" s="199" t="s">
        <v>916</v>
      </c>
      <c r="C549" s="199" t="s">
        <v>917</v>
      </c>
      <c r="D549" s="199" t="s">
        <v>2387</v>
      </c>
      <c r="E549" s="199" t="s">
        <v>2388</v>
      </c>
      <c r="F549" s="199"/>
      <c r="G549" s="199"/>
      <c r="H549" s="199" t="s">
        <v>2402</v>
      </c>
      <c r="I549" s="199" t="s">
        <v>2388</v>
      </c>
      <c r="J549" s="199" t="s">
        <v>952</v>
      </c>
      <c r="K549" s="199"/>
      <c r="L549" s="199" t="s">
        <v>1646</v>
      </c>
      <c r="M549" s="221" t="s">
        <v>1647</v>
      </c>
      <c r="N549" s="221"/>
      <c r="O549" s="201">
        <v>5101010199.1009998</v>
      </c>
      <c r="P549" s="202" t="s">
        <v>2403</v>
      </c>
      <c r="Q549" s="108">
        <f t="shared" si="8"/>
        <v>0</v>
      </c>
      <c r="S549">
        <v>134400</v>
      </c>
      <c r="T549">
        <v>271648.39</v>
      </c>
      <c r="U549">
        <v>476000</v>
      </c>
      <c r="V549">
        <v>454800</v>
      </c>
      <c r="W549">
        <v>155866.67000000001</v>
      </c>
      <c r="Y549">
        <v>134400</v>
      </c>
      <c r="Z549">
        <v>134400</v>
      </c>
      <c r="AA549">
        <v>201600</v>
      </c>
      <c r="AB549">
        <v>134400</v>
      </c>
      <c r="AC549">
        <v>361200</v>
      </c>
      <c r="AE549">
        <v>320400</v>
      </c>
      <c r="AN549">
        <v>401935.48</v>
      </c>
      <c r="AO549">
        <v>172700</v>
      </c>
      <c r="AP549">
        <v>640800</v>
      </c>
      <c r="AR549">
        <v>336000</v>
      </c>
      <c r="AS549">
        <v>486240</v>
      </c>
      <c r="AT549">
        <v>387600</v>
      </c>
      <c r="AU549">
        <v>501068.29</v>
      </c>
      <c r="AV549">
        <v>522000</v>
      </c>
      <c r="AX549">
        <v>268800</v>
      </c>
      <c r="AZ549">
        <v>4636796.6399999997</v>
      </c>
      <c r="BA549">
        <v>67200</v>
      </c>
      <c r="BC549">
        <v>369900</v>
      </c>
      <c r="BD549">
        <v>387600</v>
      </c>
      <c r="BE549">
        <v>67200</v>
      </c>
      <c r="BG549">
        <v>761700</v>
      </c>
      <c r="BH549">
        <v>201600</v>
      </c>
      <c r="BL549">
        <v>2764200</v>
      </c>
      <c r="BN549">
        <v>166200</v>
      </c>
      <c r="BR549">
        <v>292800</v>
      </c>
      <c r="BS549">
        <v>1041600</v>
      </c>
    </row>
    <row r="550" spans="1:71" ht="23.25">
      <c r="A550" s="198">
        <v>5</v>
      </c>
      <c r="B550" s="199" t="s">
        <v>916</v>
      </c>
      <c r="C550" s="199" t="s">
        <v>917</v>
      </c>
      <c r="D550" s="199" t="s">
        <v>2387</v>
      </c>
      <c r="E550" s="199" t="s">
        <v>2388</v>
      </c>
      <c r="F550" s="199"/>
      <c r="G550" s="199"/>
      <c r="H550" s="199" t="s">
        <v>2392</v>
      </c>
      <c r="I550" s="199" t="s">
        <v>2388</v>
      </c>
      <c r="J550" s="199" t="s">
        <v>952</v>
      </c>
      <c r="K550" s="199"/>
      <c r="L550" s="199" t="s">
        <v>1646</v>
      </c>
      <c r="M550" s="221" t="s">
        <v>1647</v>
      </c>
      <c r="N550" s="221"/>
      <c r="O550" s="201">
        <v>5101010199.1020002</v>
      </c>
      <c r="P550" s="202" t="s">
        <v>2404</v>
      </c>
      <c r="Q550" s="108">
        <f t="shared" si="8"/>
        <v>0</v>
      </c>
      <c r="AZ550">
        <v>87500</v>
      </c>
      <c r="BL550">
        <v>126000</v>
      </c>
    </row>
    <row r="551" spans="1:71" ht="23.25">
      <c r="A551" s="198">
        <v>5</v>
      </c>
      <c r="B551" s="199" t="s">
        <v>916</v>
      </c>
      <c r="C551" s="199" t="s">
        <v>917</v>
      </c>
      <c r="D551" s="199" t="s">
        <v>2387</v>
      </c>
      <c r="E551" s="199" t="s">
        <v>2388</v>
      </c>
      <c r="F551" s="199"/>
      <c r="G551" s="199"/>
      <c r="H551" s="199" t="s">
        <v>2402</v>
      </c>
      <c r="I551" s="199" t="s">
        <v>2388</v>
      </c>
      <c r="J551" s="199" t="s">
        <v>952</v>
      </c>
      <c r="K551" s="199" t="s">
        <v>1653</v>
      </c>
      <c r="L551" s="199" t="s">
        <v>1654</v>
      </c>
      <c r="M551" s="221" t="s">
        <v>1656</v>
      </c>
      <c r="N551" s="221"/>
      <c r="O551" s="201">
        <v>5101010199.1029997</v>
      </c>
      <c r="P551" s="202" t="s">
        <v>652</v>
      </c>
      <c r="Q551" s="108">
        <f t="shared" si="8"/>
        <v>6670075</v>
      </c>
      <c r="R551">
        <v>14822515</v>
      </c>
      <c r="S551">
        <v>470000</v>
      </c>
      <c r="T551">
        <v>670560</v>
      </c>
      <c r="U551">
        <v>1198470</v>
      </c>
      <c r="V551">
        <v>2119095</v>
      </c>
      <c r="W551">
        <v>1735980</v>
      </c>
      <c r="X551">
        <v>1665000</v>
      </c>
      <c r="Y551">
        <v>794730</v>
      </c>
      <c r="Z551">
        <v>803280</v>
      </c>
      <c r="AA551">
        <v>416160</v>
      </c>
      <c r="AB551">
        <v>615840</v>
      </c>
      <c r="AC551">
        <v>527100</v>
      </c>
      <c r="AD551">
        <v>6670075</v>
      </c>
      <c r="AE551">
        <v>807600</v>
      </c>
      <c r="AF551">
        <v>1191210</v>
      </c>
      <c r="AG551">
        <v>787800</v>
      </c>
      <c r="AH551">
        <v>4380030</v>
      </c>
      <c r="AI551">
        <v>368640</v>
      </c>
      <c r="AJ551">
        <v>147600</v>
      </c>
      <c r="AL551">
        <v>15923097.5</v>
      </c>
      <c r="AM551">
        <v>558000</v>
      </c>
      <c r="AN551">
        <v>972600</v>
      </c>
      <c r="AO551">
        <v>1079340</v>
      </c>
      <c r="AP551">
        <v>1604040</v>
      </c>
      <c r="AQ551">
        <v>569200</v>
      </c>
      <c r="AR551">
        <v>2045580</v>
      </c>
      <c r="AT551">
        <v>670920</v>
      </c>
      <c r="AV551">
        <v>958140</v>
      </c>
      <c r="AW551">
        <v>735520</v>
      </c>
      <c r="AX551">
        <v>401040</v>
      </c>
      <c r="AZ551">
        <v>6431073.4299999997</v>
      </c>
      <c r="BA551">
        <v>660000</v>
      </c>
      <c r="BB551">
        <v>622500</v>
      </c>
      <c r="BC551">
        <v>1427800</v>
      </c>
      <c r="BD551">
        <v>2044953</v>
      </c>
      <c r="BE551">
        <v>706500</v>
      </c>
      <c r="BF551">
        <v>824050</v>
      </c>
      <c r="BG551">
        <v>1760650</v>
      </c>
      <c r="BH551">
        <v>892160</v>
      </c>
      <c r="BJ551">
        <v>183830</v>
      </c>
      <c r="BK551">
        <v>302800</v>
      </c>
      <c r="BM551">
        <v>1319820</v>
      </c>
      <c r="BN551">
        <v>491340</v>
      </c>
      <c r="BO551">
        <v>1429720</v>
      </c>
      <c r="BP551">
        <v>225840</v>
      </c>
      <c r="BQ551">
        <v>1901115</v>
      </c>
      <c r="BR551">
        <v>1097640</v>
      </c>
    </row>
    <row r="552" spans="1:71" ht="23.25">
      <c r="A552" s="198">
        <v>5</v>
      </c>
      <c r="B552" s="199" t="s">
        <v>916</v>
      </c>
      <c r="C552" s="199" t="s">
        <v>917</v>
      </c>
      <c r="D552" s="199" t="s">
        <v>2387</v>
      </c>
      <c r="E552" s="199" t="s">
        <v>2405</v>
      </c>
      <c r="F552" s="199"/>
      <c r="G552" s="199"/>
      <c r="H552" s="199" t="s">
        <v>2406</v>
      </c>
      <c r="I552" s="199" t="s">
        <v>2405</v>
      </c>
      <c r="J552" s="199" t="s">
        <v>952</v>
      </c>
      <c r="K552" s="199"/>
      <c r="L552" s="199" t="s">
        <v>1687</v>
      </c>
      <c r="M552" s="221" t="s">
        <v>1688</v>
      </c>
      <c r="N552" s="221"/>
      <c r="O552" s="201">
        <v>5101020101.1009998</v>
      </c>
      <c r="P552" s="202" t="s">
        <v>653</v>
      </c>
      <c r="Q552" s="108">
        <f t="shared" si="8"/>
        <v>69750</v>
      </c>
      <c r="R552">
        <v>70020</v>
      </c>
      <c r="AD552">
        <v>69750</v>
      </c>
      <c r="AL552">
        <v>16200</v>
      </c>
      <c r="AM552">
        <v>27240</v>
      </c>
      <c r="AO552">
        <v>26280</v>
      </c>
      <c r="AZ552">
        <v>90870</v>
      </c>
      <c r="BL552">
        <v>28080</v>
      </c>
      <c r="BN552">
        <v>30300</v>
      </c>
    </row>
    <row r="553" spans="1:71" ht="23.25">
      <c r="A553" s="198">
        <v>5</v>
      </c>
      <c r="B553" s="199" t="s">
        <v>916</v>
      </c>
      <c r="C553" s="199" t="s">
        <v>917</v>
      </c>
      <c r="D553" s="199" t="s">
        <v>2387</v>
      </c>
      <c r="E553" s="199" t="s">
        <v>2405</v>
      </c>
      <c r="F553" s="199"/>
      <c r="G553" s="199"/>
      <c r="H553" s="199" t="s">
        <v>2406</v>
      </c>
      <c r="I553" s="199" t="s">
        <v>2405</v>
      </c>
      <c r="J553" s="199" t="s">
        <v>952</v>
      </c>
      <c r="K553" s="199"/>
      <c r="L553" s="199" t="s">
        <v>1687</v>
      </c>
      <c r="M553" s="221" t="s">
        <v>1688</v>
      </c>
      <c r="N553" s="221"/>
      <c r="O553" s="201">
        <v>5101020102.1009998</v>
      </c>
      <c r="P553" s="202" t="s">
        <v>655</v>
      </c>
      <c r="Q553" s="108">
        <f t="shared" si="8"/>
        <v>0</v>
      </c>
    </row>
    <row r="554" spans="1:71" ht="23.25">
      <c r="A554" s="198">
        <v>5</v>
      </c>
      <c r="B554" s="199" t="s">
        <v>916</v>
      </c>
      <c r="C554" s="199" t="s">
        <v>917</v>
      </c>
      <c r="D554" s="199" t="s">
        <v>2387</v>
      </c>
      <c r="E554" s="199" t="s">
        <v>2405</v>
      </c>
      <c r="F554" s="199"/>
      <c r="G554" s="199"/>
      <c r="H554" s="199" t="s">
        <v>2406</v>
      </c>
      <c r="I554" s="199" t="s">
        <v>2405</v>
      </c>
      <c r="J554" s="199" t="s">
        <v>952</v>
      </c>
      <c r="K554" s="199"/>
      <c r="L554" s="199" t="s">
        <v>1687</v>
      </c>
      <c r="M554" s="221" t="s">
        <v>1688</v>
      </c>
      <c r="N554" s="221"/>
      <c r="O554" s="201">
        <v>5101020103.1009998</v>
      </c>
      <c r="P554" s="202" t="s">
        <v>656</v>
      </c>
      <c r="Q554" s="108">
        <f t="shared" si="8"/>
        <v>3461623.39</v>
      </c>
      <c r="R554">
        <v>4438023.21</v>
      </c>
      <c r="S554">
        <v>275759.83</v>
      </c>
      <c r="T554">
        <v>513945.45</v>
      </c>
      <c r="U554">
        <v>565510.71</v>
      </c>
      <c r="V554">
        <v>973299.46</v>
      </c>
      <c r="W554">
        <v>729281.36</v>
      </c>
      <c r="X554">
        <v>901595.35</v>
      </c>
      <c r="Y554">
        <v>428900.36</v>
      </c>
      <c r="Z554">
        <v>350125.49</v>
      </c>
      <c r="AA554">
        <v>299590.27</v>
      </c>
      <c r="AB554">
        <v>291608.07</v>
      </c>
      <c r="AC554">
        <v>118815.17</v>
      </c>
      <c r="AD554">
        <v>3461623.39</v>
      </c>
      <c r="AE554">
        <v>452533.49</v>
      </c>
      <c r="AF554">
        <v>554572.85</v>
      </c>
      <c r="AG554">
        <v>530004.6</v>
      </c>
      <c r="AH554">
        <v>719427.16</v>
      </c>
      <c r="AI554">
        <v>689170.6</v>
      </c>
      <c r="AL554">
        <v>7870690.9400000004</v>
      </c>
      <c r="AM554">
        <v>485800.79</v>
      </c>
      <c r="AN554">
        <v>796327.96</v>
      </c>
      <c r="AO554">
        <v>612102.22</v>
      </c>
      <c r="AP554">
        <v>992390.5</v>
      </c>
      <c r="AQ554">
        <v>474951.76</v>
      </c>
      <c r="AR554">
        <v>1070478.8600000001</v>
      </c>
      <c r="AS554">
        <v>717952.79</v>
      </c>
      <c r="AT554">
        <v>671375.6</v>
      </c>
      <c r="AU554">
        <v>420136.94</v>
      </c>
      <c r="AV554">
        <v>1118060.73</v>
      </c>
      <c r="AW554">
        <v>549855.51</v>
      </c>
      <c r="AX554">
        <v>583473.44999999995</v>
      </c>
      <c r="AY554">
        <v>100660.49</v>
      </c>
      <c r="AZ554">
        <v>4221290.3099999996</v>
      </c>
      <c r="BA554">
        <v>426610.37</v>
      </c>
      <c r="BB554">
        <v>585206.39</v>
      </c>
      <c r="BC554">
        <v>897551.19</v>
      </c>
      <c r="BD554">
        <v>704471.77</v>
      </c>
      <c r="BE554">
        <v>224665.15</v>
      </c>
      <c r="BF554">
        <v>520598.63</v>
      </c>
      <c r="BG554">
        <v>1304884</v>
      </c>
      <c r="BH554">
        <v>504806.40000000002</v>
      </c>
      <c r="BI554">
        <v>117806.77</v>
      </c>
      <c r="BJ554">
        <v>129816.07</v>
      </c>
      <c r="BK554">
        <v>48290.16</v>
      </c>
      <c r="BL554">
        <v>3348037.55</v>
      </c>
      <c r="BM554">
        <v>953178.65</v>
      </c>
      <c r="BN554">
        <v>474401.6</v>
      </c>
      <c r="BO554">
        <v>909074.8</v>
      </c>
      <c r="BP554">
        <v>409804.2</v>
      </c>
      <c r="BQ554">
        <v>641732.29</v>
      </c>
      <c r="BR554">
        <v>659152.77</v>
      </c>
      <c r="BS554">
        <v>439613.1</v>
      </c>
    </row>
    <row r="555" spans="1:71" ht="23.25">
      <c r="A555" s="198">
        <v>5</v>
      </c>
      <c r="B555" s="199" t="s">
        <v>916</v>
      </c>
      <c r="C555" s="199" t="s">
        <v>917</v>
      </c>
      <c r="D555" s="199" t="s">
        <v>2387</v>
      </c>
      <c r="E555" s="199" t="s">
        <v>2405</v>
      </c>
      <c r="F555" s="199"/>
      <c r="G555" s="199"/>
      <c r="H555" s="199" t="s">
        <v>2406</v>
      </c>
      <c r="I555" s="199" t="s">
        <v>2405</v>
      </c>
      <c r="J555" s="199" t="s">
        <v>952</v>
      </c>
      <c r="K555" s="199"/>
      <c r="L555" s="199" t="s">
        <v>1687</v>
      </c>
      <c r="M555" s="221" t="s">
        <v>1688</v>
      </c>
      <c r="N555" s="221"/>
      <c r="O555" s="201">
        <v>5101020104.1009998</v>
      </c>
      <c r="P555" s="202" t="s">
        <v>657</v>
      </c>
      <c r="Q555" s="108">
        <f t="shared" si="8"/>
        <v>5192435.0999999996</v>
      </c>
      <c r="R555">
        <v>6657034.8300000001</v>
      </c>
      <c r="S555">
        <v>413639.74</v>
      </c>
      <c r="T555">
        <v>770918.18</v>
      </c>
      <c r="U555">
        <v>848266.07</v>
      </c>
      <c r="V555">
        <v>1459949.18</v>
      </c>
      <c r="W555">
        <v>1093922.01</v>
      </c>
      <c r="X555">
        <v>1436331.53</v>
      </c>
      <c r="Y555">
        <v>643350.53</v>
      </c>
      <c r="Z555">
        <v>525188.26</v>
      </c>
      <c r="AA555">
        <v>449385.41</v>
      </c>
      <c r="AB555">
        <v>405386.9</v>
      </c>
      <c r="AC555">
        <v>166151.04000000001</v>
      </c>
      <c r="AD555">
        <v>5192435.0999999996</v>
      </c>
      <c r="AE555">
        <v>629826.30000000005</v>
      </c>
      <c r="AF555">
        <v>829899.6</v>
      </c>
      <c r="AG555">
        <v>813877.72</v>
      </c>
      <c r="AH555">
        <v>1066420</v>
      </c>
      <c r="AI555">
        <v>1033755.9</v>
      </c>
      <c r="AJ555">
        <v>299662.65000000002</v>
      </c>
      <c r="AK555">
        <v>117511.05</v>
      </c>
      <c r="AL555">
        <v>11806036.380000001</v>
      </c>
      <c r="AM555">
        <v>728702.65</v>
      </c>
      <c r="AN555">
        <v>1194491.93</v>
      </c>
      <c r="AO555">
        <v>918153.32</v>
      </c>
      <c r="AP555">
        <v>1488585.7</v>
      </c>
      <c r="AQ555">
        <v>664714.39</v>
      </c>
      <c r="AR555">
        <v>1598299.85</v>
      </c>
      <c r="AS555">
        <v>1076929.1499999999</v>
      </c>
      <c r="AT555">
        <v>1007063.38</v>
      </c>
      <c r="AU555">
        <v>682403.61</v>
      </c>
      <c r="AV555">
        <v>1677091.05</v>
      </c>
      <c r="AW555">
        <v>824783.27</v>
      </c>
      <c r="AX555">
        <v>380006.14</v>
      </c>
      <c r="AY555">
        <v>150990.75</v>
      </c>
      <c r="AZ555">
        <v>6331935.4199999999</v>
      </c>
      <c r="BA555">
        <v>639915.55000000005</v>
      </c>
      <c r="BB555">
        <v>872914.68</v>
      </c>
      <c r="BC555">
        <v>1346326.78</v>
      </c>
      <c r="BD555">
        <v>1056707.6399999999</v>
      </c>
      <c r="BE555">
        <v>1137625.78</v>
      </c>
      <c r="BF555">
        <v>626920.23</v>
      </c>
      <c r="BG555">
        <v>1957325.96</v>
      </c>
      <c r="BH555">
        <v>757209.59999999998</v>
      </c>
      <c r="BI555">
        <v>158031.25</v>
      </c>
      <c r="BJ555">
        <v>194859.1</v>
      </c>
      <c r="BK555">
        <v>99441.48</v>
      </c>
      <c r="BL555">
        <v>5193612.0599999996</v>
      </c>
      <c r="BM555">
        <v>1429768.04</v>
      </c>
      <c r="BN555">
        <v>728448.59</v>
      </c>
      <c r="BO555">
        <v>1156947.8999999999</v>
      </c>
      <c r="BP555">
        <v>257602</v>
      </c>
      <c r="BQ555">
        <v>952196.1</v>
      </c>
      <c r="BR555">
        <v>921448.79</v>
      </c>
      <c r="BS555">
        <v>293075.40000000002</v>
      </c>
    </row>
    <row r="556" spans="1:71" ht="23.25">
      <c r="A556" s="198">
        <v>5</v>
      </c>
      <c r="B556" s="199" t="s">
        <v>916</v>
      </c>
      <c r="C556" s="199" t="s">
        <v>917</v>
      </c>
      <c r="D556" s="199" t="s">
        <v>2387</v>
      </c>
      <c r="E556" s="199" t="s">
        <v>2405</v>
      </c>
      <c r="F556" s="199"/>
      <c r="G556" s="199"/>
      <c r="H556" s="199" t="s">
        <v>2406</v>
      </c>
      <c r="I556" s="199" t="s">
        <v>2405</v>
      </c>
      <c r="J556" s="199" t="s">
        <v>952</v>
      </c>
      <c r="K556" s="199"/>
      <c r="L556" s="199" t="s">
        <v>1687</v>
      </c>
      <c r="M556" s="221" t="s">
        <v>1688</v>
      </c>
      <c r="N556" s="221"/>
      <c r="O556" s="201">
        <v>5101020105.1009998</v>
      </c>
      <c r="P556" s="202" t="s">
        <v>658</v>
      </c>
      <c r="Q556" s="108">
        <f t="shared" si="8"/>
        <v>386832.6</v>
      </c>
      <c r="R556">
        <v>547640.59</v>
      </c>
      <c r="S556">
        <v>34768.800000000003</v>
      </c>
      <c r="T556">
        <v>48123</v>
      </c>
      <c r="U556">
        <v>111169.8</v>
      </c>
      <c r="V556">
        <v>140700</v>
      </c>
      <c r="W556">
        <v>55558.8</v>
      </c>
      <c r="X556">
        <v>67167</v>
      </c>
      <c r="Y556">
        <v>94496.1</v>
      </c>
      <c r="Z556">
        <v>37139.4</v>
      </c>
      <c r="AA556">
        <v>59178.6</v>
      </c>
      <c r="AD556">
        <v>386832.6</v>
      </c>
      <c r="AE556">
        <v>59162.400000000001</v>
      </c>
      <c r="AF556">
        <v>47222.400000000001</v>
      </c>
      <c r="AG556">
        <v>44138.2</v>
      </c>
      <c r="AH556">
        <v>42413.4</v>
      </c>
      <c r="AI556">
        <v>25230.6</v>
      </c>
      <c r="AL556">
        <v>968498.09</v>
      </c>
      <c r="AM556">
        <v>56349</v>
      </c>
      <c r="AN556">
        <v>72426.600000000006</v>
      </c>
      <c r="AO556">
        <v>114471.3</v>
      </c>
      <c r="AP556">
        <v>55446.9</v>
      </c>
      <c r="AQ556">
        <v>31332.6</v>
      </c>
      <c r="AR556">
        <v>124396.2</v>
      </c>
      <c r="AS556">
        <v>101828.4</v>
      </c>
      <c r="AT556">
        <v>87159.6</v>
      </c>
      <c r="AU556">
        <v>144235.79999999999</v>
      </c>
      <c r="AV556">
        <v>130899.6</v>
      </c>
      <c r="AW556">
        <v>104531.4</v>
      </c>
      <c r="AX556">
        <v>40548.6</v>
      </c>
      <c r="AZ556">
        <v>821736.4</v>
      </c>
      <c r="BA556">
        <v>75315.899999999994</v>
      </c>
      <c r="BB556">
        <v>91526.399999999994</v>
      </c>
      <c r="BC556">
        <v>157271.4</v>
      </c>
      <c r="BD556">
        <v>87148.800000000003</v>
      </c>
      <c r="BE556">
        <v>279495.59999999998</v>
      </c>
      <c r="BF556">
        <v>79911.600000000006</v>
      </c>
      <c r="BG556">
        <v>190768.2</v>
      </c>
      <c r="BH556">
        <v>29325.599999999999</v>
      </c>
      <c r="BI556">
        <v>25267</v>
      </c>
      <c r="BL556">
        <v>503343</v>
      </c>
      <c r="BM556">
        <v>54082.8</v>
      </c>
      <c r="BN556">
        <v>42051.6</v>
      </c>
      <c r="BO556">
        <v>91683.9</v>
      </c>
      <c r="BP556">
        <v>41014.300000000003</v>
      </c>
      <c r="BQ556">
        <v>74356.2</v>
      </c>
      <c r="BR556">
        <v>73872.600000000006</v>
      </c>
      <c r="BS556">
        <v>55229.4</v>
      </c>
    </row>
    <row r="557" spans="1:71" ht="23.25">
      <c r="A557" s="198">
        <v>5</v>
      </c>
      <c r="B557" s="199" t="s">
        <v>916</v>
      </c>
      <c r="C557" s="199" t="s">
        <v>917</v>
      </c>
      <c r="D557" s="199" t="s">
        <v>2387</v>
      </c>
      <c r="E557" s="199" t="s">
        <v>2405</v>
      </c>
      <c r="F557" s="199"/>
      <c r="G557" s="199"/>
      <c r="H557" s="199" t="s">
        <v>2406</v>
      </c>
      <c r="I557" s="199" t="s">
        <v>2405</v>
      </c>
      <c r="J557" s="199" t="s">
        <v>952</v>
      </c>
      <c r="K557" s="199" t="s">
        <v>1664</v>
      </c>
      <c r="L557" s="199" t="s">
        <v>1687</v>
      </c>
      <c r="M557" s="221" t="s">
        <v>1688</v>
      </c>
      <c r="N557" s="221"/>
      <c r="O557" s="206">
        <v>5101020106.1009998</v>
      </c>
      <c r="P557" s="207" t="s">
        <v>2407</v>
      </c>
      <c r="Q557" s="108">
        <f t="shared" si="8"/>
        <v>413908</v>
      </c>
      <c r="R557">
        <v>331554</v>
      </c>
      <c r="S557">
        <v>20250</v>
      </c>
      <c r="T557">
        <v>17846</v>
      </c>
      <c r="U557">
        <v>19500</v>
      </c>
      <c r="V557">
        <v>27750</v>
      </c>
      <c r="W557">
        <v>19500</v>
      </c>
      <c r="X557">
        <v>18000</v>
      </c>
      <c r="Y557">
        <v>26640</v>
      </c>
      <c r="Z557">
        <v>24523</v>
      </c>
      <c r="AA557">
        <v>18000</v>
      </c>
      <c r="AB557">
        <v>18000</v>
      </c>
      <c r="AC557">
        <v>28500</v>
      </c>
      <c r="AD557">
        <v>413908</v>
      </c>
      <c r="AF557">
        <v>111275</v>
      </c>
      <c r="AG557">
        <v>16253</v>
      </c>
      <c r="AL557">
        <v>682588</v>
      </c>
      <c r="AM557">
        <v>18000</v>
      </c>
      <c r="AN557">
        <v>36000</v>
      </c>
      <c r="AO557">
        <v>32606.68</v>
      </c>
      <c r="AP557">
        <v>27000</v>
      </c>
      <c r="AQ557">
        <v>24750</v>
      </c>
      <c r="AR557">
        <v>39959</v>
      </c>
      <c r="AS557">
        <v>32250</v>
      </c>
      <c r="AT557">
        <v>43843</v>
      </c>
      <c r="AU557">
        <v>22500</v>
      </c>
      <c r="AV557">
        <v>27000</v>
      </c>
      <c r="AW557">
        <v>35608</v>
      </c>
      <c r="AX557">
        <v>36000</v>
      </c>
      <c r="AY557">
        <v>16500</v>
      </c>
      <c r="AZ557">
        <v>387978</v>
      </c>
      <c r="BA557">
        <v>17821</v>
      </c>
      <c r="BK557">
        <v>28710</v>
      </c>
      <c r="BL557">
        <v>388008</v>
      </c>
      <c r="BM557">
        <v>9000</v>
      </c>
      <c r="BN557">
        <v>24833</v>
      </c>
      <c r="BO557">
        <v>19170</v>
      </c>
      <c r="BP557">
        <v>10361</v>
      </c>
      <c r="BQ557">
        <v>9000</v>
      </c>
      <c r="BR557">
        <v>9000</v>
      </c>
      <c r="BS557">
        <v>17333</v>
      </c>
    </row>
    <row r="558" spans="1:71" ht="23.25">
      <c r="A558" s="198">
        <v>5</v>
      </c>
      <c r="B558" s="199" t="s">
        <v>916</v>
      </c>
      <c r="C558" s="199" t="s">
        <v>917</v>
      </c>
      <c r="D558" s="199" t="s">
        <v>2387</v>
      </c>
      <c r="E558" s="199" t="s">
        <v>2405</v>
      </c>
      <c r="F558" s="199"/>
      <c r="G558" s="199"/>
      <c r="H558" s="199" t="s">
        <v>2406</v>
      </c>
      <c r="I558" s="199" t="s">
        <v>2405</v>
      </c>
      <c r="J558" s="199" t="s">
        <v>952</v>
      </c>
      <c r="K558" s="199" t="s">
        <v>1664</v>
      </c>
      <c r="L558" s="199" t="s">
        <v>1687</v>
      </c>
      <c r="M558" s="221" t="s">
        <v>1688</v>
      </c>
      <c r="N558" s="221"/>
      <c r="O558" s="206">
        <v>5101020106.1020002</v>
      </c>
      <c r="P558" s="207" t="s">
        <v>2408</v>
      </c>
      <c r="Q558" s="108">
        <f t="shared" si="8"/>
        <v>1957829</v>
      </c>
      <c r="R558">
        <v>3066405</v>
      </c>
      <c r="S558">
        <v>138878</v>
      </c>
      <c r="T558">
        <v>363162</v>
      </c>
      <c r="U558">
        <v>420171</v>
      </c>
      <c r="V558">
        <v>774389</v>
      </c>
      <c r="W558">
        <v>607123</v>
      </c>
      <c r="X558">
        <v>467439.5</v>
      </c>
      <c r="Y558">
        <v>407991</v>
      </c>
      <c r="Z558">
        <v>349649</v>
      </c>
      <c r="AA558">
        <v>224692</v>
      </c>
      <c r="AB558">
        <v>442707</v>
      </c>
      <c r="AC558">
        <v>268565</v>
      </c>
      <c r="AD558">
        <v>1957829</v>
      </c>
      <c r="AE558">
        <v>184478</v>
      </c>
      <c r="AF558">
        <v>284576</v>
      </c>
      <c r="AG558">
        <v>261017</v>
      </c>
      <c r="AH558">
        <v>554886</v>
      </c>
      <c r="AI558">
        <v>483153</v>
      </c>
      <c r="AJ558">
        <v>213090</v>
      </c>
      <c r="AK558">
        <v>95963.8</v>
      </c>
      <c r="AL558">
        <v>4576844</v>
      </c>
      <c r="AM558">
        <v>269490</v>
      </c>
      <c r="AN558">
        <v>492599</v>
      </c>
      <c r="AO558">
        <v>377538</v>
      </c>
      <c r="AP558">
        <v>822149</v>
      </c>
      <c r="AQ558">
        <v>444975</v>
      </c>
      <c r="AR558">
        <v>973258</v>
      </c>
      <c r="AS558">
        <v>630037</v>
      </c>
      <c r="AT558">
        <v>570545</v>
      </c>
      <c r="AU558">
        <v>430010</v>
      </c>
      <c r="AV558">
        <v>823632</v>
      </c>
      <c r="AW558">
        <v>347213</v>
      </c>
      <c r="AX558">
        <v>432802</v>
      </c>
      <c r="AY558">
        <v>258713</v>
      </c>
      <c r="AZ558">
        <v>3132551</v>
      </c>
      <c r="BA558">
        <v>198342</v>
      </c>
      <c r="BB558">
        <v>249574</v>
      </c>
      <c r="BC558">
        <v>641525</v>
      </c>
      <c r="BD558">
        <v>477221</v>
      </c>
      <c r="BE558">
        <v>387736</v>
      </c>
      <c r="BF558">
        <v>337097</v>
      </c>
      <c r="BG558">
        <v>742309</v>
      </c>
      <c r="BH558">
        <v>325660</v>
      </c>
      <c r="BI558">
        <v>163583</v>
      </c>
      <c r="BJ558">
        <v>174940</v>
      </c>
      <c r="BK558">
        <v>142581</v>
      </c>
      <c r="BL558">
        <v>1314564</v>
      </c>
      <c r="BM558">
        <v>749379</v>
      </c>
      <c r="BN558">
        <v>483271</v>
      </c>
      <c r="BO558">
        <v>846501.4</v>
      </c>
      <c r="BP558">
        <v>207147.33</v>
      </c>
      <c r="BQ558">
        <v>639759</v>
      </c>
      <c r="BR558">
        <v>620639</v>
      </c>
      <c r="BS558">
        <v>322514</v>
      </c>
    </row>
    <row r="559" spans="1:71" ht="23.25">
      <c r="A559" s="198">
        <v>5</v>
      </c>
      <c r="B559" s="199" t="s">
        <v>916</v>
      </c>
      <c r="C559" s="199" t="s">
        <v>917</v>
      </c>
      <c r="D559" s="199" t="s">
        <v>2387</v>
      </c>
      <c r="E559" s="199" t="s">
        <v>2405</v>
      </c>
      <c r="F559" s="199"/>
      <c r="G559" s="199"/>
      <c r="H559" s="199" t="s">
        <v>2409</v>
      </c>
      <c r="I559" s="199" t="s">
        <v>2405</v>
      </c>
      <c r="J559" s="199" t="s">
        <v>952</v>
      </c>
      <c r="K559" s="199" t="s">
        <v>1697</v>
      </c>
      <c r="L559" s="199" t="s">
        <v>1687</v>
      </c>
      <c r="M559" s="221" t="s">
        <v>1688</v>
      </c>
      <c r="N559" s="221"/>
      <c r="O559" s="201">
        <v>5101020108.1009998</v>
      </c>
      <c r="P559" s="202" t="s">
        <v>661</v>
      </c>
      <c r="Q559" s="108">
        <f t="shared" si="8"/>
        <v>0</v>
      </c>
      <c r="AL559">
        <v>64586.67</v>
      </c>
      <c r="AP559">
        <v>65613.33</v>
      </c>
      <c r="AR559">
        <v>55120</v>
      </c>
      <c r="BL559">
        <v>42000</v>
      </c>
      <c r="BM559">
        <v>43000</v>
      </c>
    </row>
    <row r="560" spans="1:71" ht="23.25">
      <c r="A560" s="198">
        <v>5</v>
      </c>
      <c r="B560" s="199" t="s">
        <v>916</v>
      </c>
      <c r="C560" s="199" t="s">
        <v>917</v>
      </c>
      <c r="D560" s="199" t="s">
        <v>2387</v>
      </c>
      <c r="E560" s="199" t="s">
        <v>2405</v>
      </c>
      <c r="F560" s="199"/>
      <c r="G560" s="199"/>
      <c r="H560" s="199" t="s">
        <v>2406</v>
      </c>
      <c r="I560" s="199" t="s">
        <v>2405</v>
      </c>
      <c r="J560" s="199" t="s">
        <v>952</v>
      </c>
      <c r="K560" s="199" t="s">
        <v>1664</v>
      </c>
      <c r="L560" s="199" t="s">
        <v>1687</v>
      </c>
      <c r="M560" s="221" t="s">
        <v>1688</v>
      </c>
      <c r="N560" s="221"/>
      <c r="O560" s="201">
        <v>5101020112.1009998</v>
      </c>
      <c r="P560" s="226" t="s">
        <v>2410</v>
      </c>
      <c r="Q560" s="108">
        <f t="shared" si="8"/>
        <v>0</v>
      </c>
      <c r="R560">
        <v>280741.88</v>
      </c>
      <c r="V560">
        <v>1151</v>
      </c>
      <c r="W560">
        <v>99457.2</v>
      </c>
      <c r="X560">
        <v>97060.6</v>
      </c>
      <c r="Z560">
        <v>63990</v>
      </c>
      <c r="AA560">
        <v>13500</v>
      </c>
      <c r="AL560">
        <v>506786.78</v>
      </c>
      <c r="AP560">
        <v>101419.2</v>
      </c>
      <c r="AQ560">
        <v>24076.799999999999</v>
      </c>
      <c r="AR560">
        <v>79437.3</v>
      </c>
      <c r="AS560">
        <v>5056.2</v>
      </c>
      <c r="AT560">
        <v>12506.49</v>
      </c>
      <c r="AU560">
        <v>62861</v>
      </c>
      <c r="AZ560">
        <v>311001.02</v>
      </c>
      <c r="BA560">
        <v>43292.4</v>
      </c>
      <c r="BB560">
        <v>2980.8</v>
      </c>
      <c r="BC560">
        <v>154894.78</v>
      </c>
      <c r="BD560">
        <v>33459.199999999997</v>
      </c>
      <c r="BE560">
        <v>49827.6</v>
      </c>
      <c r="BH560">
        <v>51777.8</v>
      </c>
      <c r="BI560">
        <v>32812.410000000003</v>
      </c>
      <c r="BJ560">
        <v>14196</v>
      </c>
      <c r="BK560">
        <v>25359.4</v>
      </c>
      <c r="BL560">
        <v>192507.08</v>
      </c>
      <c r="BM560">
        <v>101041</v>
      </c>
      <c r="BN560">
        <v>31376.400000000001</v>
      </c>
      <c r="BO560">
        <v>74356.88</v>
      </c>
      <c r="BQ560">
        <v>134791.14000000001</v>
      </c>
      <c r="BR560">
        <v>13577.4</v>
      </c>
      <c r="BS560">
        <v>53436.6</v>
      </c>
    </row>
    <row r="561" spans="1:71" ht="23.25">
      <c r="A561" s="198">
        <v>5</v>
      </c>
      <c r="B561" s="199" t="s">
        <v>916</v>
      </c>
      <c r="C561" s="199" t="s">
        <v>917</v>
      </c>
      <c r="D561" s="199" t="s">
        <v>2387</v>
      </c>
      <c r="E561" s="199" t="s">
        <v>2405</v>
      </c>
      <c r="F561" s="199"/>
      <c r="G561" s="199"/>
      <c r="H561" s="199" t="s">
        <v>2402</v>
      </c>
      <c r="I561" s="199" t="s">
        <v>2405</v>
      </c>
      <c r="J561" s="199" t="s">
        <v>952</v>
      </c>
      <c r="K561" s="199"/>
      <c r="L561" s="199" t="s">
        <v>1654</v>
      </c>
      <c r="M561" s="221" t="s">
        <v>1701</v>
      </c>
      <c r="N561" s="221"/>
      <c r="O561" s="201">
        <v>5101020114.1070004</v>
      </c>
      <c r="P561" s="202" t="s">
        <v>2411</v>
      </c>
      <c r="Q561" s="108">
        <f t="shared" si="8"/>
        <v>13402500</v>
      </c>
      <c r="R561">
        <v>18642001</v>
      </c>
      <c r="S561">
        <v>869000</v>
      </c>
      <c r="T561">
        <v>1532774</v>
      </c>
      <c r="U561">
        <v>2106000</v>
      </c>
      <c r="V561">
        <v>3333528</v>
      </c>
      <c r="W561">
        <v>2698838.28</v>
      </c>
      <c r="X561">
        <v>1891177</v>
      </c>
      <c r="Y561">
        <v>1349708</v>
      </c>
      <c r="Z561">
        <v>1250096</v>
      </c>
      <c r="AA561">
        <v>1053431</v>
      </c>
      <c r="AB561">
        <v>1087983</v>
      </c>
      <c r="AC561">
        <v>601833</v>
      </c>
      <c r="AD561">
        <v>13402500</v>
      </c>
      <c r="AE561">
        <v>1240000</v>
      </c>
      <c r="AF561">
        <v>1436000</v>
      </c>
      <c r="AG561">
        <v>1270000</v>
      </c>
      <c r="AH561">
        <v>1280000</v>
      </c>
      <c r="AI561">
        <v>1459000</v>
      </c>
      <c r="AJ561">
        <v>949338</v>
      </c>
      <c r="AK561">
        <v>335500</v>
      </c>
      <c r="AL561">
        <v>34725876</v>
      </c>
      <c r="AM561">
        <v>1396602</v>
      </c>
      <c r="AN561">
        <v>2253732</v>
      </c>
      <c r="AO561">
        <v>1440871.02</v>
      </c>
      <c r="AP561">
        <v>2894500</v>
      </c>
      <c r="AQ561">
        <v>1350000</v>
      </c>
      <c r="AR561">
        <v>3859540</v>
      </c>
      <c r="AS561">
        <v>2394213</v>
      </c>
      <c r="AT561">
        <v>2128160.6800000002</v>
      </c>
      <c r="AU561">
        <v>1755797</v>
      </c>
      <c r="AV561">
        <v>3489710</v>
      </c>
      <c r="AW561">
        <v>1613624.19</v>
      </c>
      <c r="AX561">
        <v>1811070.96</v>
      </c>
      <c r="AY561">
        <v>529500</v>
      </c>
      <c r="AZ561">
        <v>18459065</v>
      </c>
      <c r="BA561">
        <v>1276000</v>
      </c>
      <c r="BB561">
        <v>1356000</v>
      </c>
      <c r="BC561">
        <v>3827669.12</v>
      </c>
      <c r="BD561">
        <v>1880000</v>
      </c>
      <c r="BE561">
        <v>1253229.1000000001</v>
      </c>
      <c r="BF561">
        <v>1239488.2</v>
      </c>
      <c r="BG561">
        <v>4527530.51</v>
      </c>
      <c r="BH561">
        <v>1460500</v>
      </c>
      <c r="BI561">
        <v>685241.32</v>
      </c>
      <c r="BJ561">
        <v>561500</v>
      </c>
      <c r="BK561">
        <v>605600</v>
      </c>
      <c r="BL561">
        <v>11857269</v>
      </c>
      <c r="BM561">
        <v>2716500</v>
      </c>
      <c r="BN561">
        <v>1430552</v>
      </c>
      <c r="BO561">
        <v>2088388</v>
      </c>
      <c r="BP561">
        <v>705500</v>
      </c>
      <c r="BQ561">
        <v>1900011</v>
      </c>
      <c r="BR561">
        <v>2134510</v>
      </c>
      <c r="BS561">
        <v>1190032</v>
      </c>
    </row>
    <row r="562" spans="1:71" ht="23.25">
      <c r="A562" s="198">
        <v>5</v>
      </c>
      <c r="B562" s="199" t="s">
        <v>916</v>
      </c>
      <c r="C562" s="199" t="s">
        <v>917</v>
      </c>
      <c r="D562" s="199" t="s">
        <v>2387</v>
      </c>
      <c r="E562" s="199" t="s">
        <v>2405</v>
      </c>
      <c r="F562" s="199"/>
      <c r="G562" s="199"/>
      <c r="H562" s="199" t="s">
        <v>2402</v>
      </c>
      <c r="I562" s="199" t="s">
        <v>2405</v>
      </c>
      <c r="J562" s="199" t="s">
        <v>952</v>
      </c>
      <c r="K562" s="199" t="s">
        <v>1703</v>
      </c>
      <c r="L562" s="199" t="s">
        <v>1654</v>
      </c>
      <c r="M562" s="221" t="s">
        <v>1701</v>
      </c>
      <c r="N562" s="221"/>
      <c r="O562" s="201">
        <v>5101020114.1140003</v>
      </c>
      <c r="P562" s="202" t="s">
        <v>2412</v>
      </c>
      <c r="Q562" s="108">
        <f t="shared" si="8"/>
        <v>806305</v>
      </c>
      <c r="R562">
        <v>1257185</v>
      </c>
      <c r="S562">
        <v>55000</v>
      </c>
      <c r="T562">
        <v>117000</v>
      </c>
      <c r="U562">
        <v>156500</v>
      </c>
      <c r="V562">
        <v>448885</v>
      </c>
      <c r="W562">
        <v>246000</v>
      </c>
      <c r="X562">
        <v>427333</v>
      </c>
      <c r="Y562">
        <v>130800</v>
      </c>
      <c r="Z562">
        <v>61412</v>
      </c>
      <c r="AA562">
        <v>108708.48</v>
      </c>
      <c r="AB562">
        <v>236000</v>
      </c>
      <c r="AC562">
        <v>184000</v>
      </c>
      <c r="AD562">
        <v>806305</v>
      </c>
      <c r="AE562">
        <v>60500</v>
      </c>
      <c r="AF562">
        <v>82000</v>
      </c>
      <c r="AG562">
        <v>62000</v>
      </c>
      <c r="AH562">
        <v>182000</v>
      </c>
      <c r="AI562">
        <v>174000</v>
      </c>
      <c r="AJ562">
        <v>69500</v>
      </c>
      <c r="AK562">
        <v>30000</v>
      </c>
      <c r="AL562">
        <v>2311721</v>
      </c>
      <c r="AM562">
        <v>17000</v>
      </c>
      <c r="AN562">
        <v>154142</v>
      </c>
      <c r="AO562">
        <v>167758.32</v>
      </c>
      <c r="AP562">
        <v>201152</v>
      </c>
      <c r="AQ562">
        <v>73000</v>
      </c>
      <c r="AR562">
        <v>211445</v>
      </c>
      <c r="AS562">
        <v>132079</v>
      </c>
      <c r="AT562">
        <v>159789.97</v>
      </c>
      <c r="AU562">
        <v>77428.490000000005</v>
      </c>
      <c r="AV562">
        <v>257048.25</v>
      </c>
      <c r="AW562">
        <v>18433</v>
      </c>
      <c r="AX562">
        <v>78364.52</v>
      </c>
      <c r="AY562">
        <v>40500</v>
      </c>
      <c r="AZ562">
        <v>925996</v>
      </c>
      <c r="BA562">
        <v>86500</v>
      </c>
      <c r="BB562">
        <v>63483.33</v>
      </c>
      <c r="BC562">
        <v>321426.25</v>
      </c>
      <c r="BD562">
        <v>40500</v>
      </c>
      <c r="BE562">
        <v>149770.9</v>
      </c>
      <c r="BF562">
        <v>256011.8</v>
      </c>
      <c r="BG562">
        <v>479202.66</v>
      </c>
      <c r="BH562">
        <v>34500</v>
      </c>
      <c r="BI562">
        <v>84500</v>
      </c>
      <c r="BJ562">
        <v>66000</v>
      </c>
      <c r="BK562">
        <v>92554.4</v>
      </c>
      <c r="BL562">
        <v>598294</v>
      </c>
      <c r="BM562">
        <v>445470.29</v>
      </c>
      <c r="BN562">
        <v>36000</v>
      </c>
      <c r="BO562">
        <v>168496</v>
      </c>
      <c r="BP562">
        <v>84854.75</v>
      </c>
      <c r="BQ562">
        <v>250100</v>
      </c>
      <c r="BR562">
        <v>316045</v>
      </c>
      <c r="BS562">
        <v>55750</v>
      </c>
    </row>
    <row r="563" spans="1:71" ht="23.25">
      <c r="A563" s="198">
        <v>5</v>
      </c>
      <c r="B563" s="199" t="s">
        <v>916</v>
      </c>
      <c r="C563" s="199" t="s">
        <v>917</v>
      </c>
      <c r="D563" s="199" t="s">
        <v>2387</v>
      </c>
      <c r="E563" s="199" t="s">
        <v>2405</v>
      </c>
      <c r="F563" s="199"/>
      <c r="G563" s="199"/>
      <c r="H563" s="199" t="s">
        <v>2402</v>
      </c>
      <c r="I563" s="199" t="s">
        <v>2405</v>
      </c>
      <c r="J563" s="199" t="s">
        <v>952</v>
      </c>
      <c r="K563" s="199" t="s">
        <v>1705</v>
      </c>
      <c r="L563" s="199" t="s">
        <v>1654</v>
      </c>
      <c r="M563" s="221" t="s">
        <v>1707</v>
      </c>
      <c r="N563" s="221"/>
      <c r="O563" s="201">
        <v>5101020114.1160002</v>
      </c>
      <c r="P563" s="202" t="s">
        <v>2413</v>
      </c>
      <c r="Q563" s="108">
        <f t="shared" si="8"/>
        <v>2346624</v>
      </c>
      <c r="AD563">
        <v>2346624</v>
      </c>
      <c r="AL563">
        <v>5354760</v>
      </c>
      <c r="AZ563">
        <v>3267670</v>
      </c>
      <c r="BL563">
        <v>560555</v>
      </c>
    </row>
    <row r="564" spans="1:71" ht="23.25">
      <c r="A564" s="198">
        <v>5</v>
      </c>
      <c r="B564" s="199" t="s">
        <v>916</v>
      </c>
      <c r="C564" s="199" t="s">
        <v>917</v>
      </c>
      <c r="D564" s="199" t="s">
        <v>2387</v>
      </c>
      <c r="E564" s="199" t="s">
        <v>2405</v>
      </c>
      <c r="F564" s="199"/>
      <c r="G564" s="199"/>
      <c r="H564" s="199" t="s">
        <v>2392</v>
      </c>
      <c r="I564" s="199" t="s">
        <v>2405</v>
      </c>
      <c r="J564" s="199" t="s">
        <v>952</v>
      </c>
      <c r="K564" s="199" t="s">
        <v>1705</v>
      </c>
      <c r="L564" s="199" t="s">
        <v>1654</v>
      </c>
      <c r="M564" s="221" t="s">
        <v>1707</v>
      </c>
      <c r="N564" s="221"/>
      <c r="O564" s="201">
        <v>5101020114.1169996</v>
      </c>
      <c r="P564" s="202" t="s">
        <v>2414</v>
      </c>
      <c r="Q564" s="108">
        <f t="shared" si="8"/>
        <v>260736</v>
      </c>
      <c r="AD564">
        <v>260736</v>
      </c>
      <c r="AR564">
        <v>2123960</v>
      </c>
      <c r="BL564">
        <v>140130</v>
      </c>
    </row>
    <row r="565" spans="1:71" ht="23.25">
      <c r="A565" s="198">
        <v>5</v>
      </c>
      <c r="B565" s="199" t="s">
        <v>916</v>
      </c>
      <c r="C565" s="199" t="s">
        <v>917</v>
      </c>
      <c r="D565" s="199" t="s">
        <v>2387</v>
      </c>
      <c r="E565" s="199" t="s">
        <v>2405</v>
      </c>
      <c r="F565" s="199"/>
      <c r="G565" s="199"/>
      <c r="H565" s="199" t="s">
        <v>2402</v>
      </c>
      <c r="I565" s="199" t="s">
        <v>2405</v>
      </c>
      <c r="J565" s="199" t="s">
        <v>952</v>
      </c>
      <c r="K565" s="199" t="s">
        <v>1705</v>
      </c>
      <c r="L565" s="199" t="s">
        <v>1654</v>
      </c>
      <c r="M565" s="221" t="s">
        <v>1711</v>
      </c>
      <c r="N565" s="221"/>
      <c r="O565" s="201">
        <v>5101020114.1199999</v>
      </c>
      <c r="P565" s="202" t="s">
        <v>2415</v>
      </c>
      <c r="Q565" s="108">
        <f t="shared" si="8"/>
        <v>0</v>
      </c>
      <c r="S565">
        <v>1130467</v>
      </c>
      <c r="T565">
        <v>2581500</v>
      </c>
      <c r="U565">
        <v>2449200</v>
      </c>
      <c r="V565">
        <v>3704800</v>
      </c>
      <c r="W565">
        <v>3743300</v>
      </c>
      <c r="X565">
        <v>2718800</v>
      </c>
      <c r="Y565">
        <v>2184200</v>
      </c>
      <c r="Z565">
        <v>2009500</v>
      </c>
      <c r="AA565">
        <v>1927200</v>
      </c>
      <c r="AB565">
        <v>1449500</v>
      </c>
      <c r="AC565">
        <v>2211257</v>
      </c>
      <c r="AE565">
        <v>1119991</v>
      </c>
      <c r="AF565">
        <v>1313175</v>
      </c>
      <c r="AG565">
        <v>1531910</v>
      </c>
      <c r="AH565">
        <v>727295</v>
      </c>
      <c r="AI565">
        <v>1549187</v>
      </c>
      <c r="AJ565">
        <v>974506</v>
      </c>
      <c r="AK565">
        <v>557300</v>
      </c>
      <c r="AM565">
        <v>5674620</v>
      </c>
      <c r="AN565">
        <v>2858231</v>
      </c>
      <c r="AP565">
        <v>11575700</v>
      </c>
      <c r="AQ565">
        <v>1584043</v>
      </c>
      <c r="AS565">
        <v>2873183</v>
      </c>
      <c r="AT565">
        <v>2394300</v>
      </c>
      <c r="AU565">
        <v>2005540</v>
      </c>
      <c r="AW565">
        <v>2107500</v>
      </c>
      <c r="AX565">
        <v>6367400</v>
      </c>
      <c r="AY565">
        <v>1084300</v>
      </c>
      <c r="BA565">
        <v>1610572.42</v>
      </c>
      <c r="BB565">
        <v>784239</v>
      </c>
      <c r="BE565">
        <v>1212888.96</v>
      </c>
      <c r="BF565">
        <v>3605700</v>
      </c>
      <c r="BG565">
        <v>33690</v>
      </c>
      <c r="BH565">
        <v>5800</v>
      </c>
      <c r="BI565">
        <v>1528200</v>
      </c>
      <c r="BJ565">
        <v>343990</v>
      </c>
      <c r="BK565">
        <v>242180.45</v>
      </c>
      <c r="BM565">
        <v>1390100</v>
      </c>
      <c r="BN565">
        <v>909920</v>
      </c>
      <c r="BO565">
        <v>2041874</v>
      </c>
      <c r="BP565">
        <v>538440</v>
      </c>
      <c r="BQ565">
        <v>2698638</v>
      </c>
      <c r="BR565">
        <v>1463060</v>
      </c>
    </row>
    <row r="566" spans="1:71" ht="23.25">
      <c r="A566" s="198">
        <v>5</v>
      </c>
      <c r="B566" s="199" t="s">
        <v>916</v>
      </c>
      <c r="C566" s="199" t="s">
        <v>917</v>
      </c>
      <c r="D566" s="199" t="s">
        <v>2387</v>
      </c>
      <c r="E566" s="199" t="s">
        <v>2405</v>
      </c>
      <c r="F566" s="199"/>
      <c r="G566" s="199"/>
      <c r="H566" s="199" t="s">
        <v>2392</v>
      </c>
      <c r="I566" s="199" t="s">
        <v>2405</v>
      </c>
      <c r="J566" s="199" t="s">
        <v>952</v>
      </c>
      <c r="K566" s="199" t="s">
        <v>1705</v>
      </c>
      <c r="L566" s="199" t="s">
        <v>1654</v>
      </c>
      <c r="M566" s="221" t="s">
        <v>1711</v>
      </c>
      <c r="N566" s="221"/>
      <c r="O566" s="201">
        <v>5101020114.1210003</v>
      </c>
      <c r="P566" s="202" t="s">
        <v>2416</v>
      </c>
      <c r="Q566" s="108">
        <f t="shared" si="8"/>
        <v>0</v>
      </c>
      <c r="T566">
        <v>10400</v>
      </c>
      <c r="U566">
        <v>53700</v>
      </c>
      <c r="W566">
        <v>0</v>
      </c>
      <c r="AC566">
        <v>133300</v>
      </c>
      <c r="AP566">
        <v>355900</v>
      </c>
      <c r="AQ566">
        <v>10300</v>
      </c>
      <c r="AR566">
        <v>11462400</v>
      </c>
      <c r="AU566">
        <v>0</v>
      </c>
      <c r="AY566">
        <v>0</v>
      </c>
      <c r="BA566">
        <v>600</v>
      </c>
      <c r="BI566">
        <v>121600</v>
      </c>
      <c r="BO566">
        <v>3200</v>
      </c>
      <c r="BP566">
        <v>37700</v>
      </c>
      <c r="BR566">
        <v>13500</v>
      </c>
    </row>
    <row r="567" spans="1:71" ht="23.25">
      <c r="A567" s="198">
        <v>5</v>
      </c>
      <c r="B567" s="199" t="s">
        <v>916</v>
      </c>
      <c r="C567" s="199" t="s">
        <v>917</v>
      </c>
      <c r="D567" s="199" t="s">
        <v>2387</v>
      </c>
      <c r="E567" s="199" t="s">
        <v>2405</v>
      </c>
      <c r="F567" s="199"/>
      <c r="G567" s="199"/>
      <c r="H567" s="199" t="s">
        <v>2402</v>
      </c>
      <c r="I567" s="199" t="s">
        <v>2405</v>
      </c>
      <c r="J567" s="199" t="s">
        <v>952</v>
      </c>
      <c r="K567" s="199" t="s">
        <v>1703</v>
      </c>
      <c r="L567" s="199" t="s">
        <v>1654</v>
      </c>
      <c r="M567" s="221" t="s">
        <v>1707</v>
      </c>
      <c r="N567" s="221"/>
      <c r="O567" s="206">
        <v>5101020114.1219997</v>
      </c>
      <c r="P567" s="207" t="s">
        <v>2417</v>
      </c>
      <c r="Q567" s="108">
        <f t="shared" si="8"/>
        <v>23440495.59</v>
      </c>
      <c r="R567">
        <v>42774627</v>
      </c>
      <c r="AD567">
        <v>23440495.59</v>
      </c>
      <c r="AH567">
        <v>1024130</v>
      </c>
      <c r="AJ567">
        <v>436001</v>
      </c>
      <c r="AL567">
        <v>41534474.619999997</v>
      </c>
      <c r="AP567">
        <v>868148</v>
      </c>
      <c r="AZ567">
        <v>32634955.16</v>
      </c>
      <c r="BA567">
        <v>183393.75</v>
      </c>
      <c r="BB567">
        <v>409957.31</v>
      </c>
      <c r="BC567">
        <v>644069.25</v>
      </c>
      <c r="BD567">
        <v>420000</v>
      </c>
      <c r="BE567">
        <v>376877.5</v>
      </c>
      <c r="BF567">
        <v>269578.03000000003</v>
      </c>
      <c r="BH567">
        <v>470757.72</v>
      </c>
      <c r="BI567">
        <v>173228.76</v>
      </c>
      <c r="BK567">
        <v>143330.29999999999</v>
      </c>
      <c r="BL567">
        <v>13535883</v>
      </c>
      <c r="BO567">
        <v>17775</v>
      </c>
      <c r="BP567">
        <v>191850</v>
      </c>
      <c r="BR567">
        <v>846000</v>
      </c>
    </row>
    <row r="568" spans="1:71" ht="23.25">
      <c r="A568" s="198">
        <v>5</v>
      </c>
      <c r="B568" s="199" t="s">
        <v>916</v>
      </c>
      <c r="C568" s="199" t="s">
        <v>917</v>
      </c>
      <c r="D568" s="199" t="s">
        <v>2387</v>
      </c>
      <c r="E568" s="199" t="s">
        <v>2405</v>
      </c>
      <c r="F568" s="199"/>
      <c r="G568" s="199"/>
      <c r="H568" s="199" t="s">
        <v>2392</v>
      </c>
      <c r="I568" s="199" t="s">
        <v>2405</v>
      </c>
      <c r="J568" s="199" t="s">
        <v>952</v>
      </c>
      <c r="K568" s="199" t="s">
        <v>1703</v>
      </c>
      <c r="L568" s="199" t="s">
        <v>1654</v>
      </c>
      <c r="M568" s="221" t="s">
        <v>1707</v>
      </c>
      <c r="N568" s="221"/>
      <c r="O568" s="206">
        <v>5101020114.1230001</v>
      </c>
      <c r="P568" s="207" t="s">
        <v>2418</v>
      </c>
      <c r="Q568" s="108">
        <f t="shared" si="8"/>
        <v>2604499.5</v>
      </c>
      <c r="R568">
        <v>2999950</v>
      </c>
      <c r="AD568">
        <v>2604499.5</v>
      </c>
      <c r="AJ568">
        <v>4340</v>
      </c>
      <c r="AP568">
        <v>37092</v>
      </c>
      <c r="AZ568">
        <v>4295280</v>
      </c>
      <c r="BA568">
        <v>50000</v>
      </c>
      <c r="BB568">
        <v>44170.44</v>
      </c>
      <c r="BC568">
        <v>276029.67</v>
      </c>
      <c r="BD568">
        <v>64800</v>
      </c>
      <c r="BE568">
        <v>10000</v>
      </c>
      <c r="BF568">
        <v>41553.9</v>
      </c>
      <c r="BH568">
        <v>53157.1</v>
      </c>
      <c r="BI568">
        <v>173228.78</v>
      </c>
      <c r="BL568">
        <v>3476192</v>
      </c>
      <c r="BP568">
        <v>47730</v>
      </c>
      <c r="BR568">
        <v>83360</v>
      </c>
    </row>
    <row r="569" spans="1:71" ht="23.25">
      <c r="A569" s="198">
        <v>5</v>
      </c>
      <c r="B569" s="199" t="s">
        <v>916</v>
      </c>
      <c r="C569" s="199" t="s">
        <v>917</v>
      </c>
      <c r="D569" s="199" t="s">
        <v>2387</v>
      </c>
      <c r="E569" s="199" t="s">
        <v>2405</v>
      </c>
      <c r="F569" s="199"/>
      <c r="G569" s="199"/>
      <c r="H569" s="199" t="s">
        <v>2402</v>
      </c>
      <c r="I569" s="199" t="s">
        <v>2405</v>
      </c>
      <c r="J569" s="199" t="s">
        <v>952</v>
      </c>
      <c r="K569" s="199" t="s">
        <v>1703</v>
      </c>
      <c r="L569" s="199" t="s">
        <v>1654</v>
      </c>
      <c r="M569" s="221" t="s">
        <v>1707</v>
      </c>
      <c r="N569" s="221"/>
      <c r="O569" s="206">
        <v>5101020114.1239996</v>
      </c>
      <c r="P569" s="207" t="s">
        <v>2419</v>
      </c>
      <c r="Q569" s="108">
        <f t="shared" si="8"/>
        <v>0</v>
      </c>
      <c r="S569">
        <v>1440833</v>
      </c>
      <c r="T569">
        <v>2773450</v>
      </c>
      <c r="U569">
        <v>5243700</v>
      </c>
      <c r="V569">
        <v>5725400</v>
      </c>
      <c r="W569">
        <v>5518000</v>
      </c>
      <c r="X569">
        <v>3678400</v>
      </c>
      <c r="Y569">
        <v>2668600</v>
      </c>
      <c r="Z569">
        <v>2591300</v>
      </c>
      <c r="AA569">
        <v>3547200</v>
      </c>
      <c r="AB569">
        <v>2948200</v>
      </c>
      <c r="AC569">
        <v>553100</v>
      </c>
      <c r="AE569">
        <v>2761209</v>
      </c>
      <c r="AF569">
        <v>2659797.64</v>
      </c>
      <c r="AG569">
        <v>2938390</v>
      </c>
      <c r="AH569">
        <v>3774881.02</v>
      </c>
      <c r="AI569">
        <v>4432913</v>
      </c>
      <c r="AJ569">
        <v>2218720</v>
      </c>
      <c r="AK569">
        <v>950600</v>
      </c>
      <c r="AN569">
        <v>3449109</v>
      </c>
      <c r="AO569">
        <v>5311600</v>
      </c>
      <c r="AQ569">
        <v>3933357</v>
      </c>
      <c r="AR569">
        <v>180700</v>
      </c>
      <c r="AS569">
        <v>3990772</v>
      </c>
      <c r="AT569">
        <v>5696345</v>
      </c>
      <c r="AU569">
        <v>3923466.67</v>
      </c>
      <c r="AV569">
        <v>9907400</v>
      </c>
      <c r="AW569">
        <v>4002900</v>
      </c>
      <c r="AY569">
        <v>2018400</v>
      </c>
      <c r="BA569">
        <v>2100727.58</v>
      </c>
      <c r="BB569">
        <v>3171136</v>
      </c>
      <c r="BC569">
        <v>6794132.75</v>
      </c>
      <c r="BD569">
        <v>6776000</v>
      </c>
      <c r="BE569">
        <v>3225611.04</v>
      </c>
      <c r="BF569">
        <v>1073300</v>
      </c>
      <c r="BG569">
        <v>11192299</v>
      </c>
      <c r="BH569">
        <v>4876600</v>
      </c>
      <c r="BI569">
        <v>335400</v>
      </c>
      <c r="BJ569">
        <v>939210</v>
      </c>
      <c r="BK569">
        <v>1867919.55</v>
      </c>
      <c r="BM569">
        <v>7347500</v>
      </c>
      <c r="BN569">
        <v>4112580</v>
      </c>
      <c r="BO569">
        <v>5457592.9699999997</v>
      </c>
      <c r="BP569">
        <v>1420360</v>
      </c>
      <c r="BQ569">
        <v>2484598</v>
      </c>
      <c r="BR569">
        <v>4206740</v>
      </c>
      <c r="BS569">
        <v>3878300</v>
      </c>
    </row>
    <row r="570" spans="1:71" ht="23.25">
      <c r="A570" s="198">
        <v>5</v>
      </c>
      <c r="B570" s="199" t="s">
        <v>916</v>
      </c>
      <c r="C570" s="199" t="s">
        <v>917</v>
      </c>
      <c r="D570" s="199" t="s">
        <v>2387</v>
      </c>
      <c r="E570" s="199" t="s">
        <v>2405</v>
      </c>
      <c r="F570" s="199"/>
      <c r="G570" s="199"/>
      <c r="H570" s="199" t="s">
        <v>2392</v>
      </c>
      <c r="I570" s="199" t="s">
        <v>2405</v>
      </c>
      <c r="J570" s="199" t="s">
        <v>952</v>
      </c>
      <c r="K570" s="199" t="s">
        <v>1703</v>
      </c>
      <c r="L570" s="199" t="s">
        <v>1654</v>
      </c>
      <c r="M570" s="221" t="s">
        <v>1707</v>
      </c>
      <c r="N570" s="221"/>
      <c r="O570" s="206">
        <v>5101020114.125</v>
      </c>
      <c r="P570" s="207" t="s">
        <v>2420</v>
      </c>
      <c r="Q570" s="108">
        <f t="shared" si="8"/>
        <v>0</v>
      </c>
      <c r="S570">
        <v>254200</v>
      </c>
      <c r="T570">
        <v>567200</v>
      </c>
      <c r="U570">
        <v>303600</v>
      </c>
      <c r="V570">
        <v>1001000</v>
      </c>
      <c r="W570">
        <v>562700</v>
      </c>
      <c r="Y570">
        <v>437700</v>
      </c>
      <c r="Z570">
        <v>393000</v>
      </c>
      <c r="AB570">
        <v>328000</v>
      </c>
      <c r="AC570">
        <v>206700</v>
      </c>
      <c r="AI570">
        <v>677950</v>
      </c>
      <c r="AN570">
        <v>2205500</v>
      </c>
      <c r="AO570">
        <v>159900</v>
      </c>
      <c r="AQ570">
        <v>311900</v>
      </c>
      <c r="AS570">
        <v>397470</v>
      </c>
      <c r="AT570">
        <v>225700</v>
      </c>
      <c r="AU570">
        <v>1781300</v>
      </c>
      <c r="AV570">
        <v>1109000</v>
      </c>
      <c r="AW570">
        <v>1119000</v>
      </c>
      <c r="AY570">
        <v>332900</v>
      </c>
      <c r="BA570">
        <v>463100</v>
      </c>
      <c r="BB570">
        <v>316625</v>
      </c>
      <c r="BC570">
        <v>926000</v>
      </c>
      <c r="BD570">
        <v>253900</v>
      </c>
      <c r="BE570">
        <v>458300</v>
      </c>
      <c r="BF570">
        <v>142200</v>
      </c>
      <c r="BG570">
        <v>512400</v>
      </c>
      <c r="BH570">
        <v>644400</v>
      </c>
      <c r="BI570">
        <v>156200</v>
      </c>
      <c r="BJ570">
        <v>356000</v>
      </c>
      <c r="BK570">
        <v>200300</v>
      </c>
      <c r="BN570">
        <v>149400</v>
      </c>
      <c r="BO570">
        <v>81800</v>
      </c>
      <c r="BP570">
        <v>273600</v>
      </c>
      <c r="BR570">
        <v>588200</v>
      </c>
      <c r="BS570">
        <v>309300</v>
      </c>
    </row>
    <row r="571" spans="1:71" ht="23.25">
      <c r="A571" s="198">
        <v>5</v>
      </c>
      <c r="B571" s="199" t="s">
        <v>916</v>
      </c>
      <c r="C571" s="199" t="s">
        <v>917</v>
      </c>
      <c r="D571" s="199" t="s">
        <v>2387</v>
      </c>
      <c r="E571" s="199" t="s">
        <v>2405</v>
      </c>
      <c r="F571" s="199"/>
      <c r="G571" s="199"/>
      <c r="H571" s="199" t="s">
        <v>2402</v>
      </c>
      <c r="I571" s="199" t="s">
        <v>2405</v>
      </c>
      <c r="J571" s="199" t="s">
        <v>952</v>
      </c>
      <c r="K571" s="199" t="s">
        <v>1703</v>
      </c>
      <c r="L571" s="199" t="s">
        <v>1654</v>
      </c>
      <c r="M571" s="221" t="s">
        <v>1707</v>
      </c>
      <c r="N571" s="221"/>
      <c r="O571" s="201">
        <v>5101020115.1009998</v>
      </c>
      <c r="P571" s="202" t="s">
        <v>2421</v>
      </c>
      <c r="Q571" s="108">
        <f t="shared" si="8"/>
        <v>22950</v>
      </c>
      <c r="AD571">
        <v>22950</v>
      </c>
    </row>
    <row r="572" spans="1:71" ht="23.25">
      <c r="A572" s="198">
        <v>5</v>
      </c>
      <c r="B572" s="199" t="s">
        <v>916</v>
      </c>
      <c r="C572" s="199" t="s">
        <v>917</v>
      </c>
      <c r="D572" s="199" t="s">
        <v>2387</v>
      </c>
      <c r="E572" s="199" t="s">
        <v>2405</v>
      </c>
      <c r="F572" s="199"/>
      <c r="G572" s="199"/>
      <c r="H572" s="199" t="s">
        <v>2406</v>
      </c>
      <c r="I572" s="199" t="s">
        <v>2405</v>
      </c>
      <c r="J572" s="199" t="s">
        <v>952</v>
      </c>
      <c r="K572" s="199" t="s">
        <v>1703</v>
      </c>
      <c r="L572" s="199" t="s">
        <v>1654</v>
      </c>
      <c r="M572" s="221" t="s">
        <v>1707</v>
      </c>
      <c r="N572" s="221"/>
      <c r="O572" s="201">
        <v>5101020116.1009998</v>
      </c>
      <c r="P572" s="202" t="s">
        <v>2422</v>
      </c>
      <c r="Q572" s="108">
        <f t="shared" si="8"/>
        <v>19919</v>
      </c>
      <c r="AD572">
        <v>19919</v>
      </c>
      <c r="AZ572">
        <v>16664</v>
      </c>
      <c r="BL572">
        <v>16909</v>
      </c>
      <c r="BM572">
        <v>510.67</v>
      </c>
      <c r="BN572">
        <v>1443.74</v>
      </c>
      <c r="BO572">
        <v>1450.17</v>
      </c>
      <c r="BP572">
        <v>1008</v>
      </c>
      <c r="BQ572">
        <v>501.15</v>
      </c>
      <c r="BR572">
        <v>520</v>
      </c>
      <c r="BS572">
        <v>510</v>
      </c>
    </row>
    <row r="573" spans="1:71" ht="23.25">
      <c r="A573" s="198">
        <v>5</v>
      </c>
      <c r="B573" s="199" t="s">
        <v>916</v>
      </c>
      <c r="C573" s="199" t="s">
        <v>917</v>
      </c>
      <c r="D573" s="199" t="s">
        <v>2387</v>
      </c>
      <c r="E573" s="199" t="s">
        <v>2405</v>
      </c>
      <c r="F573" s="199"/>
      <c r="G573" s="199"/>
      <c r="H573" s="199" t="s">
        <v>2406</v>
      </c>
      <c r="I573" s="199" t="s">
        <v>2405</v>
      </c>
      <c r="J573" s="199" t="s">
        <v>952</v>
      </c>
      <c r="K573" s="199" t="s">
        <v>1703</v>
      </c>
      <c r="L573" s="199" t="s">
        <v>1654</v>
      </c>
      <c r="M573" s="221" t="s">
        <v>1707</v>
      </c>
      <c r="N573" s="221"/>
      <c r="O573" s="201">
        <v>5101020116.1020002</v>
      </c>
      <c r="P573" s="202" t="s">
        <v>2423</v>
      </c>
      <c r="Q573" s="108">
        <f t="shared" si="8"/>
        <v>96038</v>
      </c>
      <c r="R573">
        <v>153200</v>
      </c>
      <c r="S573">
        <v>8100</v>
      </c>
      <c r="T573">
        <v>17020</v>
      </c>
      <c r="U573">
        <v>20000</v>
      </c>
      <c r="V573">
        <v>36400</v>
      </c>
      <c r="W573">
        <v>28720</v>
      </c>
      <c r="X573">
        <v>766</v>
      </c>
      <c r="Y573">
        <v>15000</v>
      </c>
      <c r="Z573">
        <v>15760</v>
      </c>
      <c r="AA573">
        <v>11060</v>
      </c>
      <c r="AC573">
        <v>11105</v>
      </c>
      <c r="AD573">
        <v>96038</v>
      </c>
      <c r="AE573">
        <v>8520</v>
      </c>
      <c r="AF573">
        <v>15802</v>
      </c>
      <c r="AG573">
        <v>11500</v>
      </c>
      <c r="AH573">
        <v>22560</v>
      </c>
      <c r="AI573">
        <v>20420</v>
      </c>
      <c r="AJ573">
        <v>8550</v>
      </c>
      <c r="AK573">
        <v>4212</v>
      </c>
      <c r="AL573">
        <v>221400</v>
      </c>
      <c r="AM573">
        <v>11920</v>
      </c>
      <c r="AN573">
        <v>20220</v>
      </c>
      <c r="AO573">
        <v>15800</v>
      </c>
      <c r="AP573">
        <v>36257</v>
      </c>
      <c r="AQ573">
        <v>18791</v>
      </c>
      <c r="AS573">
        <v>27460</v>
      </c>
      <c r="AT573">
        <v>23638</v>
      </c>
      <c r="AU573">
        <v>16600</v>
      </c>
      <c r="AV573">
        <v>38931</v>
      </c>
      <c r="AW573">
        <v>13052</v>
      </c>
      <c r="AX573">
        <v>18977</v>
      </c>
      <c r="AY573">
        <v>9200</v>
      </c>
      <c r="AZ573">
        <v>132336</v>
      </c>
      <c r="BA573">
        <v>10000</v>
      </c>
      <c r="BB573">
        <v>11303</v>
      </c>
      <c r="BC573">
        <v>28520</v>
      </c>
      <c r="BD573">
        <v>20220</v>
      </c>
      <c r="BE573">
        <v>16200</v>
      </c>
      <c r="BG573">
        <v>30640</v>
      </c>
      <c r="BH573">
        <v>14460</v>
      </c>
      <c r="BI573">
        <v>7880</v>
      </c>
      <c r="BJ573">
        <v>6718</v>
      </c>
      <c r="BK573">
        <v>6800</v>
      </c>
      <c r="BL573">
        <v>53091</v>
      </c>
      <c r="BM573">
        <v>29745</v>
      </c>
      <c r="BN573">
        <v>20056.259999999998</v>
      </c>
      <c r="BO573">
        <v>34089.86</v>
      </c>
      <c r="BP573">
        <v>8132</v>
      </c>
      <c r="BQ573">
        <v>24818.85</v>
      </c>
      <c r="BR573">
        <v>27360</v>
      </c>
      <c r="BS573">
        <v>13785</v>
      </c>
    </row>
    <row r="574" spans="1:71" ht="23.25">
      <c r="A574" s="198">
        <v>5</v>
      </c>
      <c r="B574" s="199" t="s">
        <v>916</v>
      </c>
      <c r="C574" s="199" t="s">
        <v>917</v>
      </c>
      <c r="D574" s="199" t="s">
        <v>2387</v>
      </c>
      <c r="E574" s="199" t="s">
        <v>2405</v>
      </c>
      <c r="F574" s="199"/>
      <c r="G574" s="199"/>
      <c r="H574" s="199" t="s">
        <v>2402</v>
      </c>
      <c r="I574" s="199" t="s">
        <v>2405</v>
      </c>
      <c r="J574" s="199" t="s">
        <v>952</v>
      </c>
      <c r="K574" s="199" t="s">
        <v>1703</v>
      </c>
      <c r="L574" s="199" t="s">
        <v>1654</v>
      </c>
      <c r="M574" s="221" t="s">
        <v>1707</v>
      </c>
      <c r="N574" s="221"/>
      <c r="O574" s="201">
        <v>5101020199.1020002</v>
      </c>
      <c r="P574" s="202" t="s">
        <v>2424</v>
      </c>
      <c r="Q574" s="108">
        <f t="shared" si="8"/>
        <v>0</v>
      </c>
      <c r="S574">
        <v>3000</v>
      </c>
      <c r="V574">
        <v>10833</v>
      </c>
    </row>
    <row r="575" spans="1:71" ht="23.25">
      <c r="A575" s="198">
        <v>5</v>
      </c>
      <c r="B575" s="199" t="s">
        <v>916</v>
      </c>
      <c r="C575" s="199" t="s">
        <v>917</v>
      </c>
      <c r="D575" s="199" t="s">
        <v>2387</v>
      </c>
      <c r="E575" s="199" t="s">
        <v>2405</v>
      </c>
      <c r="F575" s="199"/>
      <c r="G575" s="199"/>
      <c r="H575" s="199" t="s">
        <v>2392</v>
      </c>
      <c r="I575" s="199" t="s">
        <v>2405</v>
      </c>
      <c r="J575" s="199" t="s">
        <v>952</v>
      </c>
      <c r="K575" s="199" t="s">
        <v>1703</v>
      </c>
      <c r="L575" s="199" t="s">
        <v>1654</v>
      </c>
      <c r="M575" s="221" t="s">
        <v>1707</v>
      </c>
      <c r="N575" s="221"/>
      <c r="O575" s="201">
        <v>5101020199.1029997</v>
      </c>
      <c r="P575" s="202" t="s">
        <v>2425</v>
      </c>
      <c r="Q575" s="108">
        <f t="shared" si="8"/>
        <v>0</v>
      </c>
    </row>
    <row r="576" spans="1:71" ht="23.25">
      <c r="A576" s="198">
        <v>5</v>
      </c>
      <c r="B576" s="199" t="s">
        <v>916</v>
      </c>
      <c r="C576" s="199" t="s">
        <v>917</v>
      </c>
      <c r="D576" s="199" t="s">
        <v>2387</v>
      </c>
      <c r="E576" s="199" t="s">
        <v>2426</v>
      </c>
      <c r="F576" s="199"/>
      <c r="G576" s="199"/>
      <c r="H576" s="199" t="s">
        <v>2409</v>
      </c>
      <c r="I576" s="199" t="s">
        <v>2426</v>
      </c>
      <c r="J576" s="199" t="s">
        <v>952</v>
      </c>
      <c r="K576" s="199"/>
      <c r="L576" s="199" t="s">
        <v>1687</v>
      </c>
      <c r="M576" s="221" t="s">
        <v>1688</v>
      </c>
      <c r="N576" s="221"/>
      <c r="O576" s="201">
        <v>5101030101.1009998</v>
      </c>
      <c r="P576" s="202" t="s">
        <v>670</v>
      </c>
      <c r="Q576" s="108">
        <f t="shared" si="8"/>
        <v>1270894</v>
      </c>
      <c r="R576">
        <v>1969880</v>
      </c>
      <c r="S576">
        <v>161800</v>
      </c>
      <c r="T576">
        <v>207344</v>
      </c>
      <c r="U576">
        <v>278209</v>
      </c>
      <c r="V576">
        <v>476868</v>
      </c>
      <c r="X576">
        <v>297901.5</v>
      </c>
      <c r="Y576">
        <v>337842</v>
      </c>
      <c r="Z576">
        <v>105400</v>
      </c>
      <c r="AA576">
        <v>51840</v>
      </c>
      <c r="AB576">
        <v>84993.5</v>
      </c>
      <c r="AC576">
        <v>49550</v>
      </c>
      <c r="AD576">
        <v>1270894</v>
      </c>
      <c r="AE576">
        <v>183416</v>
      </c>
      <c r="AF576">
        <v>250588</v>
      </c>
      <c r="AG576">
        <v>45815</v>
      </c>
      <c r="AH576">
        <v>166748</v>
      </c>
      <c r="AI576">
        <v>290380</v>
      </c>
      <c r="AJ576">
        <v>36220</v>
      </c>
      <c r="AK576">
        <v>21440</v>
      </c>
      <c r="AL576">
        <v>4466980.5</v>
      </c>
      <c r="AM576">
        <v>198970</v>
      </c>
      <c r="AN576">
        <v>326654</v>
      </c>
      <c r="AO576">
        <v>321470</v>
      </c>
      <c r="AP576">
        <v>523470</v>
      </c>
      <c r="AQ576">
        <v>239100</v>
      </c>
      <c r="AR576">
        <v>394930</v>
      </c>
      <c r="AS576">
        <v>192620</v>
      </c>
      <c r="AT576">
        <v>281110</v>
      </c>
      <c r="AU576">
        <v>222480</v>
      </c>
      <c r="AV576">
        <v>318730</v>
      </c>
      <c r="AW576">
        <v>260475</v>
      </c>
      <c r="AX576">
        <v>174410</v>
      </c>
      <c r="AY576">
        <v>22425</v>
      </c>
      <c r="AZ576">
        <v>2250550</v>
      </c>
      <c r="BA576">
        <v>200045</v>
      </c>
      <c r="BB576">
        <v>185927.25</v>
      </c>
      <c r="BC576">
        <v>608832.75</v>
      </c>
      <c r="BD576">
        <v>209972.75</v>
      </c>
      <c r="BE576">
        <v>182784</v>
      </c>
      <c r="BF576">
        <v>347220.75</v>
      </c>
      <c r="BG576">
        <v>650538</v>
      </c>
      <c r="BH576">
        <v>277195</v>
      </c>
      <c r="BI576">
        <v>2100</v>
      </c>
      <c r="BJ576">
        <v>23765.25</v>
      </c>
      <c r="BK576">
        <v>2728.25</v>
      </c>
      <c r="BL576">
        <v>1896800</v>
      </c>
      <c r="BN576">
        <v>146970</v>
      </c>
      <c r="BO576">
        <v>222460</v>
      </c>
      <c r="BP576">
        <v>210440</v>
      </c>
      <c r="BQ576">
        <v>94305</v>
      </c>
      <c r="BR576">
        <v>292720</v>
      </c>
      <c r="BS576">
        <v>186850</v>
      </c>
    </row>
    <row r="577" spans="1:71" ht="23.25">
      <c r="A577" s="198">
        <v>5</v>
      </c>
      <c r="B577" s="199" t="s">
        <v>916</v>
      </c>
      <c r="C577" s="199" t="s">
        <v>917</v>
      </c>
      <c r="D577" s="199" t="s">
        <v>2387</v>
      </c>
      <c r="E577" s="199" t="s">
        <v>2427</v>
      </c>
      <c r="F577" s="199"/>
      <c r="G577" s="199"/>
      <c r="H577" s="199" t="s">
        <v>2409</v>
      </c>
      <c r="I577" s="199" t="s">
        <v>2427</v>
      </c>
      <c r="J577" s="199" t="s">
        <v>952</v>
      </c>
      <c r="K577" s="199"/>
      <c r="L577" s="199" t="s">
        <v>1687</v>
      </c>
      <c r="M577" s="221" t="s">
        <v>1688</v>
      </c>
      <c r="N577" s="221"/>
      <c r="O577" s="201">
        <v>5101030205.1009998</v>
      </c>
      <c r="P577" s="202" t="s">
        <v>671</v>
      </c>
      <c r="Q577" s="108">
        <f t="shared" si="8"/>
        <v>932694.35</v>
      </c>
      <c r="R577">
        <v>2325929</v>
      </c>
      <c r="S577">
        <v>60501</v>
      </c>
      <c r="T577">
        <v>138379</v>
      </c>
      <c r="U577">
        <v>216013.75</v>
      </c>
      <c r="V577">
        <v>233152.5</v>
      </c>
      <c r="W577">
        <v>345097</v>
      </c>
      <c r="X577">
        <v>217419</v>
      </c>
      <c r="Y577">
        <v>182798.75</v>
      </c>
      <c r="Z577">
        <v>92682</v>
      </c>
      <c r="AA577">
        <v>100757.5</v>
      </c>
      <c r="AB577">
        <v>111038.75</v>
      </c>
      <c r="AC577">
        <v>23558</v>
      </c>
      <c r="AD577">
        <v>932694.35</v>
      </c>
      <c r="AE577">
        <v>66066.5</v>
      </c>
      <c r="AF577">
        <v>162987</v>
      </c>
      <c r="AG577">
        <v>46707.75</v>
      </c>
      <c r="AH577">
        <v>128589</v>
      </c>
      <c r="AI577">
        <v>88218.5</v>
      </c>
      <c r="AJ577">
        <v>45665</v>
      </c>
      <c r="AK577">
        <v>17210</v>
      </c>
      <c r="AL577">
        <v>1521803</v>
      </c>
      <c r="AM577">
        <v>64301</v>
      </c>
      <c r="AN577">
        <v>70643</v>
      </c>
      <c r="AO577">
        <v>95151</v>
      </c>
      <c r="AP577">
        <v>398720.5</v>
      </c>
      <c r="AQ577">
        <v>99065</v>
      </c>
      <c r="AR577">
        <v>147387</v>
      </c>
      <c r="AS577">
        <v>197237</v>
      </c>
      <c r="AT577">
        <v>226392.5</v>
      </c>
      <c r="AU577">
        <v>55486</v>
      </c>
      <c r="AV577">
        <v>1194923.24</v>
      </c>
      <c r="AW577">
        <v>90257</v>
      </c>
      <c r="AX577">
        <v>21632</v>
      </c>
      <c r="AY577">
        <v>32350</v>
      </c>
      <c r="AZ577">
        <v>2368123.75</v>
      </c>
      <c r="BA577">
        <v>227341</v>
      </c>
      <c r="BB577">
        <v>246663.75</v>
      </c>
      <c r="BC577">
        <v>396244.5</v>
      </c>
      <c r="BD577">
        <v>134305</v>
      </c>
      <c r="BE577">
        <v>251058.25</v>
      </c>
      <c r="BF577">
        <v>199903.5</v>
      </c>
      <c r="BG577">
        <v>597093</v>
      </c>
      <c r="BH577">
        <v>117666</v>
      </c>
      <c r="BI577">
        <v>38709</v>
      </c>
      <c r="BJ577">
        <v>43374.5</v>
      </c>
      <c r="BK577">
        <v>22767</v>
      </c>
      <c r="BL577">
        <v>654649.5</v>
      </c>
      <c r="BN577">
        <v>69385</v>
      </c>
      <c r="BO577">
        <v>11830</v>
      </c>
      <c r="BP577">
        <v>49930</v>
      </c>
      <c r="BQ577">
        <v>100337</v>
      </c>
      <c r="BR577">
        <v>165709.96</v>
      </c>
      <c r="BS577">
        <v>75980</v>
      </c>
    </row>
    <row r="578" spans="1:71" ht="23.25">
      <c r="A578" s="198">
        <v>5</v>
      </c>
      <c r="B578" s="199" t="s">
        <v>916</v>
      </c>
      <c r="C578" s="199" t="s">
        <v>917</v>
      </c>
      <c r="D578" s="199" t="s">
        <v>2387</v>
      </c>
      <c r="E578" s="199" t="s">
        <v>2427</v>
      </c>
      <c r="F578" s="199"/>
      <c r="G578" s="199"/>
      <c r="H578" s="199" t="s">
        <v>2409</v>
      </c>
      <c r="I578" s="199" t="s">
        <v>2427</v>
      </c>
      <c r="J578" s="199" t="s">
        <v>952</v>
      </c>
      <c r="K578" s="199"/>
      <c r="L578" s="199" t="s">
        <v>1687</v>
      </c>
      <c r="M578" s="221" t="s">
        <v>1688</v>
      </c>
      <c r="N578" s="221"/>
      <c r="O578" s="201">
        <v>5101030206.1009998</v>
      </c>
      <c r="P578" s="202" t="s">
        <v>672</v>
      </c>
      <c r="Q578" s="108">
        <f t="shared" si="8"/>
        <v>0</v>
      </c>
      <c r="R578">
        <v>68923.66</v>
      </c>
      <c r="V578">
        <v>11700</v>
      </c>
      <c r="AH578">
        <v>35149</v>
      </c>
      <c r="AL578">
        <v>21000</v>
      </c>
      <c r="AW578">
        <v>29667.5</v>
      </c>
      <c r="AZ578">
        <v>68453.67</v>
      </c>
      <c r="BM578">
        <v>220712</v>
      </c>
      <c r="BO578">
        <v>82955</v>
      </c>
    </row>
    <row r="579" spans="1:71" ht="23.25">
      <c r="A579" s="198">
        <v>5</v>
      </c>
      <c r="B579" s="199" t="s">
        <v>916</v>
      </c>
      <c r="C579" s="199" t="s">
        <v>917</v>
      </c>
      <c r="D579" s="199" t="s">
        <v>2387</v>
      </c>
      <c r="E579" s="199" t="s">
        <v>2427</v>
      </c>
      <c r="F579" s="199"/>
      <c r="G579" s="199"/>
      <c r="H579" s="199" t="s">
        <v>2409</v>
      </c>
      <c r="I579" s="199" t="s">
        <v>2427</v>
      </c>
      <c r="J579" s="199" t="s">
        <v>952</v>
      </c>
      <c r="K579" s="199"/>
      <c r="L579" s="199" t="s">
        <v>1687</v>
      </c>
      <c r="M579" s="221" t="s">
        <v>1688</v>
      </c>
      <c r="N579" s="221"/>
      <c r="O579" s="201">
        <v>5101030207.1009998</v>
      </c>
      <c r="P579" s="202" t="s">
        <v>673</v>
      </c>
      <c r="Q579" s="108">
        <f t="shared" si="8"/>
        <v>0</v>
      </c>
      <c r="AK579">
        <v>4800</v>
      </c>
      <c r="AM579">
        <v>8000</v>
      </c>
      <c r="AZ579">
        <v>175385.75</v>
      </c>
    </row>
    <row r="580" spans="1:71" ht="23.25">
      <c r="A580" s="198">
        <v>5</v>
      </c>
      <c r="B580" s="199" t="s">
        <v>916</v>
      </c>
      <c r="C580" s="199" t="s">
        <v>917</v>
      </c>
      <c r="D580" s="199" t="s">
        <v>2387</v>
      </c>
      <c r="E580" s="199" t="s">
        <v>2427</v>
      </c>
      <c r="F580" s="199"/>
      <c r="G580" s="199"/>
      <c r="H580" s="199" t="s">
        <v>2409</v>
      </c>
      <c r="I580" s="199" t="s">
        <v>2427</v>
      </c>
      <c r="J580" s="199" t="s">
        <v>952</v>
      </c>
      <c r="K580" s="199"/>
      <c r="L580" s="199" t="s">
        <v>1687</v>
      </c>
      <c r="M580" s="221" t="s">
        <v>1688</v>
      </c>
      <c r="N580" s="221"/>
      <c r="O580" s="201">
        <v>5101030208.1009998</v>
      </c>
      <c r="P580" s="202" t="s">
        <v>674</v>
      </c>
      <c r="Q580" s="108">
        <f t="shared" si="8"/>
        <v>0</v>
      </c>
      <c r="AB580">
        <v>14970</v>
      </c>
      <c r="AL580">
        <v>87044.32</v>
      </c>
      <c r="AZ580">
        <v>114200</v>
      </c>
    </row>
    <row r="581" spans="1:71" ht="23.25">
      <c r="A581" s="198">
        <v>5</v>
      </c>
      <c r="B581" s="199" t="s">
        <v>916</v>
      </c>
      <c r="C581" s="199" t="s">
        <v>917</v>
      </c>
      <c r="D581" s="199" t="s">
        <v>2387</v>
      </c>
      <c r="E581" s="199" t="s">
        <v>2427</v>
      </c>
      <c r="F581" s="199"/>
      <c r="G581" s="199"/>
      <c r="H581" s="199" t="s">
        <v>2409</v>
      </c>
      <c r="I581" s="199" t="s">
        <v>2427</v>
      </c>
      <c r="J581" s="199" t="s">
        <v>952</v>
      </c>
      <c r="K581" s="199"/>
      <c r="L581" s="199" t="s">
        <v>1687</v>
      </c>
      <c r="M581" s="221" t="s">
        <v>1688</v>
      </c>
      <c r="N581" s="221"/>
      <c r="O581" s="201">
        <v>5101030211.1009998</v>
      </c>
      <c r="P581" s="202" t="s">
        <v>675</v>
      </c>
      <c r="Q581" s="108">
        <f t="shared" ref="Q581:Q644" si="9">SUMIF($R$2:$BS$2,$Q$2,$R581:$BS581)</f>
        <v>0</v>
      </c>
    </row>
    <row r="582" spans="1:71" ht="23.25">
      <c r="A582" s="198">
        <v>5</v>
      </c>
      <c r="B582" s="199" t="s">
        <v>916</v>
      </c>
      <c r="C582" s="199" t="s">
        <v>917</v>
      </c>
      <c r="D582" s="199" t="s">
        <v>2428</v>
      </c>
      <c r="E582" s="199" t="s">
        <v>2429</v>
      </c>
      <c r="F582" s="199"/>
      <c r="G582" s="199"/>
      <c r="H582" s="199" t="s">
        <v>2409</v>
      </c>
      <c r="I582" s="199" t="s">
        <v>2429</v>
      </c>
      <c r="J582" s="199" t="s">
        <v>952</v>
      </c>
      <c r="K582" s="199"/>
      <c r="L582" s="199" t="s">
        <v>1687</v>
      </c>
      <c r="M582" s="221" t="s">
        <v>1688</v>
      </c>
      <c r="N582" s="221"/>
      <c r="O582" s="201">
        <v>5101040107.1009998</v>
      </c>
      <c r="P582" s="202" t="s">
        <v>676</v>
      </c>
      <c r="Q582" s="108">
        <f t="shared" si="9"/>
        <v>0</v>
      </c>
    </row>
    <row r="583" spans="1:71" ht="23.25">
      <c r="A583" s="198">
        <v>5</v>
      </c>
      <c r="B583" s="199" t="s">
        <v>916</v>
      </c>
      <c r="C583" s="199" t="s">
        <v>917</v>
      </c>
      <c r="D583" s="199" t="s">
        <v>2428</v>
      </c>
      <c r="E583" s="199" t="s">
        <v>2429</v>
      </c>
      <c r="F583" s="199"/>
      <c r="G583" s="199"/>
      <c r="H583" s="199" t="s">
        <v>2409</v>
      </c>
      <c r="I583" s="199" t="s">
        <v>2429</v>
      </c>
      <c r="J583" s="199" t="s">
        <v>952</v>
      </c>
      <c r="K583" s="199"/>
      <c r="L583" s="199" t="s">
        <v>1687</v>
      </c>
      <c r="M583" s="221" t="s">
        <v>1688</v>
      </c>
      <c r="N583" s="221"/>
      <c r="O583" s="201">
        <v>5101040111.1009998</v>
      </c>
      <c r="P583" s="202" t="s">
        <v>677</v>
      </c>
      <c r="Q583" s="108">
        <f t="shared" si="9"/>
        <v>0</v>
      </c>
      <c r="AL583">
        <v>607959.68000000005</v>
      </c>
    </row>
    <row r="584" spans="1:71" ht="23.25">
      <c r="A584" s="198">
        <v>5</v>
      </c>
      <c r="B584" s="199" t="s">
        <v>916</v>
      </c>
      <c r="C584" s="199" t="s">
        <v>917</v>
      </c>
      <c r="D584" s="199" t="s">
        <v>2428</v>
      </c>
      <c r="E584" s="199" t="s">
        <v>2429</v>
      </c>
      <c r="F584" s="199"/>
      <c r="G584" s="199"/>
      <c r="H584" s="199" t="s">
        <v>2409</v>
      </c>
      <c r="I584" s="199" t="s">
        <v>2429</v>
      </c>
      <c r="J584" s="199" t="s">
        <v>952</v>
      </c>
      <c r="K584" s="199"/>
      <c r="L584" s="199" t="s">
        <v>1687</v>
      </c>
      <c r="M584" s="221" t="s">
        <v>1688</v>
      </c>
      <c r="N584" s="221"/>
      <c r="O584" s="201">
        <v>5101040118.1009998</v>
      </c>
      <c r="P584" s="202" t="s">
        <v>678</v>
      </c>
      <c r="Q584" s="108">
        <f t="shared" si="9"/>
        <v>0</v>
      </c>
    </row>
    <row r="585" spans="1:71" ht="23.25">
      <c r="A585" s="198">
        <v>5</v>
      </c>
      <c r="B585" s="199" t="s">
        <v>916</v>
      </c>
      <c r="C585" s="199" t="s">
        <v>917</v>
      </c>
      <c r="D585" s="199" t="s">
        <v>2428</v>
      </c>
      <c r="E585" s="199" t="s">
        <v>2430</v>
      </c>
      <c r="F585" s="199"/>
      <c r="G585" s="199"/>
      <c r="H585" s="199" t="s">
        <v>2409</v>
      </c>
      <c r="I585" s="199" t="s">
        <v>2430</v>
      </c>
      <c r="J585" s="199" t="s">
        <v>952</v>
      </c>
      <c r="K585" s="199"/>
      <c r="L585" s="199" t="s">
        <v>1687</v>
      </c>
      <c r="M585" s="221" t="s">
        <v>1688</v>
      </c>
      <c r="N585" s="221"/>
      <c r="O585" s="201">
        <v>5101040202.1009998</v>
      </c>
      <c r="P585" s="202" t="s">
        <v>670</v>
      </c>
      <c r="Q585" s="108">
        <f t="shared" si="9"/>
        <v>165800</v>
      </c>
      <c r="R585">
        <v>133250</v>
      </c>
      <c r="W585">
        <v>162664.75</v>
      </c>
      <c r="AD585">
        <v>165800</v>
      </c>
      <c r="AL585">
        <v>667280</v>
      </c>
      <c r="AU585">
        <v>118110</v>
      </c>
      <c r="AX585">
        <v>23500</v>
      </c>
      <c r="AZ585">
        <v>127900</v>
      </c>
      <c r="BI585">
        <v>11301.75</v>
      </c>
      <c r="BL585">
        <v>4800</v>
      </c>
      <c r="BM585">
        <v>463360</v>
      </c>
      <c r="BP585">
        <v>14270</v>
      </c>
    </row>
    <row r="586" spans="1:71" ht="23.25">
      <c r="A586" s="198">
        <v>5</v>
      </c>
      <c r="B586" s="199" t="s">
        <v>916</v>
      </c>
      <c r="C586" s="199" t="s">
        <v>917</v>
      </c>
      <c r="D586" s="199" t="s">
        <v>2428</v>
      </c>
      <c r="E586" s="199" t="s">
        <v>2430</v>
      </c>
      <c r="F586" s="199"/>
      <c r="G586" s="199"/>
      <c r="H586" s="199" t="s">
        <v>2409</v>
      </c>
      <c r="I586" s="199" t="s">
        <v>2430</v>
      </c>
      <c r="J586" s="199" t="s">
        <v>952</v>
      </c>
      <c r="K586" s="199"/>
      <c r="L586" s="199" t="s">
        <v>1687</v>
      </c>
      <c r="M586" s="221" t="s">
        <v>1688</v>
      </c>
      <c r="N586" s="221"/>
      <c r="O586" s="201">
        <v>5101040204.1009998</v>
      </c>
      <c r="P586" s="202" t="s">
        <v>679</v>
      </c>
      <c r="Q586" s="108">
        <f t="shared" si="9"/>
        <v>146184</v>
      </c>
      <c r="R586">
        <v>218492.5</v>
      </c>
      <c r="AD586">
        <v>146184</v>
      </c>
      <c r="AL586">
        <v>1084114</v>
      </c>
      <c r="AU586">
        <v>5744</v>
      </c>
      <c r="AZ586">
        <v>97720.5</v>
      </c>
      <c r="BI586">
        <v>2743</v>
      </c>
      <c r="BL586">
        <v>58248.5</v>
      </c>
    </row>
    <row r="587" spans="1:71" ht="23.25">
      <c r="A587" s="198">
        <v>5</v>
      </c>
      <c r="B587" s="199" t="s">
        <v>916</v>
      </c>
      <c r="C587" s="199" t="s">
        <v>917</v>
      </c>
      <c r="D587" s="199" t="s">
        <v>2428</v>
      </c>
      <c r="E587" s="199" t="s">
        <v>2430</v>
      </c>
      <c r="F587" s="199"/>
      <c r="G587" s="199"/>
      <c r="H587" s="199" t="s">
        <v>2409</v>
      </c>
      <c r="I587" s="199" t="s">
        <v>2430</v>
      </c>
      <c r="J587" s="199" t="s">
        <v>952</v>
      </c>
      <c r="K587" s="199"/>
      <c r="L587" s="199" t="s">
        <v>1687</v>
      </c>
      <c r="M587" s="221" t="s">
        <v>1688</v>
      </c>
      <c r="N587" s="221"/>
      <c r="O587" s="201">
        <v>5101040205.1009998</v>
      </c>
      <c r="P587" s="202" t="s">
        <v>2431</v>
      </c>
      <c r="Q587" s="108">
        <f t="shared" si="9"/>
        <v>0</v>
      </c>
      <c r="Z587">
        <v>3175</v>
      </c>
      <c r="AZ587">
        <v>294</v>
      </c>
      <c r="BI587">
        <v>1029</v>
      </c>
    </row>
    <row r="588" spans="1:71" ht="23.25">
      <c r="A588" s="198">
        <v>5</v>
      </c>
      <c r="B588" s="199" t="s">
        <v>916</v>
      </c>
      <c r="C588" s="199" t="s">
        <v>917</v>
      </c>
      <c r="D588" s="199" t="s">
        <v>2428</v>
      </c>
      <c r="E588" s="199" t="s">
        <v>2430</v>
      </c>
      <c r="F588" s="199"/>
      <c r="G588" s="199"/>
      <c r="H588" s="199" t="s">
        <v>2409</v>
      </c>
      <c r="I588" s="199" t="s">
        <v>2430</v>
      </c>
      <c r="J588" s="199" t="s">
        <v>952</v>
      </c>
      <c r="K588" s="199"/>
      <c r="L588" s="199" t="s">
        <v>1687</v>
      </c>
      <c r="M588" s="221" t="s">
        <v>1688</v>
      </c>
      <c r="N588" s="221"/>
      <c r="O588" s="201">
        <v>5101040206.1009998</v>
      </c>
      <c r="P588" s="202" t="s">
        <v>2432</v>
      </c>
      <c r="Q588" s="108">
        <f t="shared" si="9"/>
        <v>0</v>
      </c>
    </row>
    <row r="589" spans="1:71" ht="23.25">
      <c r="A589" s="198">
        <v>5</v>
      </c>
      <c r="B589" s="199" t="s">
        <v>916</v>
      </c>
      <c r="C589" s="199" t="s">
        <v>917</v>
      </c>
      <c r="D589" s="199" t="s">
        <v>2428</v>
      </c>
      <c r="E589" s="199" t="s">
        <v>2430</v>
      </c>
      <c r="F589" s="199"/>
      <c r="G589" s="199"/>
      <c r="H589" s="199" t="s">
        <v>2409</v>
      </c>
      <c r="I589" s="199" t="s">
        <v>2430</v>
      </c>
      <c r="J589" s="199" t="s">
        <v>952</v>
      </c>
      <c r="K589" s="199"/>
      <c r="L589" s="199" t="s">
        <v>1687</v>
      </c>
      <c r="M589" s="221" t="s">
        <v>1688</v>
      </c>
      <c r="N589" s="221"/>
      <c r="O589" s="201">
        <v>5101040207.1009998</v>
      </c>
      <c r="P589" s="202" t="s">
        <v>2433</v>
      </c>
      <c r="Q589" s="108">
        <f t="shared" si="9"/>
        <v>0</v>
      </c>
    </row>
    <row r="590" spans="1:71" ht="23.25">
      <c r="A590" s="198">
        <v>5</v>
      </c>
      <c r="B590" s="199" t="s">
        <v>916</v>
      </c>
      <c r="C590" s="199" t="s">
        <v>917</v>
      </c>
      <c r="D590" s="199" t="s">
        <v>2434</v>
      </c>
      <c r="E590" s="199" t="s">
        <v>2435</v>
      </c>
      <c r="F590" s="199"/>
      <c r="G590" s="199"/>
      <c r="H590" s="199" t="s">
        <v>2406</v>
      </c>
      <c r="I590" s="199" t="s">
        <v>2435</v>
      </c>
      <c r="J590" s="199" t="s">
        <v>952</v>
      </c>
      <c r="K590" s="199" t="s">
        <v>1358</v>
      </c>
      <c r="L590" s="199" t="s">
        <v>1687</v>
      </c>
      <c r="M590" s="221" t="s">
        <v>1688</v>
      </c>
      <c r="N590" s="221"/>
      <c r="O590" s="201">
        <v>5102010106.1009998</v>
      </c>
      <c r="P590" s="202" t="s">
        <v>683</v>
      </c>
      <c r="Q590" s="108">
        <f t="shared" si="9"/>
        <v>0</v>
      </c>
      <c r="R590">
        <v>1230000</v>
      </c>
      <c r="S590">
        <v>60000</v>
      </c>
      <c r="X590">
        <v>90000</v>
      </c>
      <c r="AG590">
        <v>90000</v>
      </c>
      <c r="AH590">
        <v>330000</v>
      </c>
      <c r="AK590">
        <v>90000</v>
      </c>
      <c r="AO590">
        <v>150000</v>
      </c>
      <c r="AU590">
        <v>120000</v>
      </c>
      <c r="AV590">
        <v>401652</v>
      </c>
      <c r="AX590">
        <v>570000</v>
      </c>
      <c r="AY590">
        <v>210000</v>
      </c>
      <c r="AZ590">
        <v>1830000</v>
      </c>
      <c r="BE590">
        <v>30000</v>
      </c>
      <c r="BI590">
        <v>30000</v>
      </c>
      <c r="BJ590">
        <v>30000</v>
      </c>
      <c r="BL590">
        <v>210000</v>
      </c>
      <c r="BN590">
        <v>120000</v>
      </c>
      <c r="BO590">
        <v>270000</v>
      </c>
      <c r="BP590">
        <v>120000</v>
      </c>
      <c r="BQ590">
        <v>150000</v>
      </c>
    </row>
    <row r="591" spans="1:71" ht="23.25">
      <c r="A591" s="198">
        <v>5</v>
      </c>
      <c r="B591" s="199" t="s">
        <v>916</v>
      </c>
      <c r="C591" s="199" t="s">
        <v>917</v>
      </c>
      <c r="D591" s="199" t="s">
        <v>2434</v>
      </c>
      <c r="E591" s="199" t="s">
        <v>2435</v>
      </c>
      <c r="F591" s="199"/>
      <c r="G591" s="199"/>
      <c r="H591" s="199" t="s">
        <v>2406</v>
      </c>
      <c r="I591" s="199" t="s">
        <v>2435</v>
      </c>
      <c r="J591" s="199" t="s">
        <v>952</v>
      </c>
      <c r="K591" s="199" t="s">
        <v>1738</v>
      </c>
      <c r="L591" s="199" t="s">
        <v>1687</v>
      </c>
      <c r="M591" s="221" t="s">
        <v>1688</v>
      </c>
      <c r="N591" s="221"/>
      <c r="O591" s="206">
        <v>5102010199.1009998</v>
      </c>
      <c r="P591" s="207" t="s">
        <v>684</v>
      </c>
      <c r="Q591" s="108">
        <f t="shared" si="9"/>
        <v>172100</v>
      </c>
      <c r="R591">
        <v>75333</v>
      </c>
      <c r="T591">
        <v>13000</v>
      </c>
      <c r="Y591">
        <v>59928</v>
      </c>
      <c r="Z591">
        <v>91884</v>
      </c>
      <c r="AC591">
        <v>44616</v>
      </c>
      <c r="AD591">
        <v>172100</v>
      </c>
      <c r="AE591">
        <v>13235</v>
      </c>
      <c r="AL591">
        <v>113016</v>
      </c>
      <c r="BA591">
        <v>14736</v>
      </c>
      <c r="BE591">
        <v>96272</v>
      </c>
      <c r="BF591">
        <v>10356</v>
      </c>
      <c r="BL591">
        <v>20255</v>
      </c>
    </row>
    <row r="592" spans="1:71" ht="23.25">
      <c r="A592" s="198">
        <v>5</v>
      </c>
      <c r="B592" s="199" t="s">
        <v>916</v>
      </c>
      <c r="C592" s="199" t="s">
        <v>917</v>
      </c>
      <c r="D592" s="199" t="s">
        <v>2434</v>
      </c>
      <c r="E592" s="199" t="s">
        <v>2435</v>
      </c>
      <c r="F592" s="199"/>
      <c r="G592" s="199"/>
      <c r="H592" s="199" t="s">
        <v>2406</v>
      </c>
      <c r="I592" s="199" t="s">
        <v>2435</v>
      </c>
      <c r="J592" s="199" t="s">
        <v>952</v>
      </c>
      <c r="K592" s="199" t="s">
        <v>1738</v>
      </c>
      <c r="L592" s="199" t="s">
        <v>1687</v>
      </c>
      <c r="M592" s="221" t="s">
        <v>1688</v>
      </c>
      <c r="N592" s="221"/>
      <c r="O592" s="206">
        <v>5102010199.1020002</v>
      </c>
      <c r="P592" s="207" t="s">
        <v>2436</v>
      </c>
      <c r="Q592" s="108">
        <f t="shared" si="9"/>
        <v>2936414.14</v>
      </c>
      <c r="R592">
        <v>6923832</v>
      </c>
      <c r="S592">
        <v>323743.5</v>
      </c>
      <c r="T592">
        <v>265419.3</v>
      </c>
      <c r="U592">
        <v>609960.30000000005</v>
      </c>
      <c r="V592">
        <v>590544.21</v>
      </c>
      <c r="W592">
        <v>571711.78</v>
      </c>
      <c r="X592">
        <v>1026597.43</v>
      </c>
      <c r="Y592">
        <v>293368</v>
      </c>
      <c r="Z592">
        <v>631835.96</v>
      </c>
      <c r="AA592">
        <v>541470.55000000005</v>
      </c>
      <c r="AB592">
        <v>366673</v>
      </c>
      <c r="AC592">
        <v>593926.5</v>
      </c>
      <c r="AD592">
        <v>2936414.14</v>
      </c>
      <c r="AE592">
        <v>142374.79999999999</v>
      </c>
      <c r="AF592">
        <v>317816</v>
      </c>
      <c r="AH592">
        <v>336159.86</v>
      </c>
      <c r="AI592">
        <v>81156</v>
      </c>
      <c r="AJ592">
        <v>131300</v>
      </c>
      <c r="AK592">
        <v>29400</v>
      </c>
      <c r="AL592">
        <v>5833580</v>
      </c>
      <c r="AM592">
        <v>653357</v>
      </c>
      <c r="AN592">
        <v>224200</v>
      </c>
      <c r="AO592">
        <v>283002</v>
      </c>
      <c r="AP592">
        <v>846084.1</v>
      </c>
      <c r="AQ592">
        <v>336676.21</v>
      </c>
      <c r="AR592">
        <v>422583</v>
      </c>
      <c r="AS592">
        <v>146463</v>
      </c>
      <c r="AT592">
        <v>288108</v>
      </c>
      <c r="AU592">
        <v>479378</v>
      </c>
      <c r="AV592">
        <v>693478.11</v>
      </c>
      <c r="AW592">
        <v>294850</v>
      </c>
      <c r="AX592">
        <v>304094</v>
      </c>
      <c r="AY592">
        <v>199063</v>
      </c>
      <c r="AZ592">
        <v>778688.7</v>
      </c>
      <c r="BA592">
        <v>256942</v>
      </c>
      <c r="BB592">
        <v>106676.1</v>
      </c>
      <c r="BC592">
        <v>398806.6</v>
      </c>
      <c r="BD592">
        <v>234274</v>
      </c>
      <c r="BE592">
        <v>370920</v>
      </c>
      <c r="BF592">
        <v>194737.96</v>
      </c>
      <c r="BG592">
        <v>2152429.0099999998</v>
      </c>
      <c r="BH592">
        <v>434282</v>
      </c>
      <c r="BI592">
        <v>374485.8</v>
      </c>
      <c r="BJ592">
        <v>445408</v>
      </c>
      <c r="BK592">
        <v>248637</v>
      </c>
      <c r="BL592">
        <v>1255309.1399999999</v>
      </c>
      <c r="BM592">
        <v>762611.97</v>
      </c>
      <c r="BN592">
        <v>497917.2</v>
      </c>
      <c r="BO592">
        <v>1207749.28</v>
      </c>
      <c r="BP592">
        <v>3500</v>
      </c>
      <c r="BQ592">
        <v>310072</v>
      </c>
      <c r="BR592">
        <v>18216</v>
      </c>
      <c r="BS592">
        <v>195193</v>
      </c>
    </row>
    <row r="593" spans="1:71" ht="23.25">
      <c r="A593" s="198">
        <v>5</v>
      </c>
      <c r="B593" s="199" t="s">
        <v>916</v>
      </c>
      <c r="C593" s="199" t="s">
        <v>917</v>
      </c>
      <c r="D593" s="199" t="s">
        <v>2434</v>
      </c>
      <c r="E593" s="199" t="s">
        <v>2437</v>
      </c>
      <c r="F593" s="199"/>
      <c r="G593" s="199"/>
      <c r="H593" s="199" t="s">
        <v>2406</v>
      </c>
      <c r="I593" s="199" t="s">
        <v>2437</v>
      </c>
      <c r="J593" s="199" t="s">
        <v>952</v>
      </c>
      <c r="K593" s="199" t="s">
        <v>1738</v>
      </c>
      <c r="L593" s="199" t="s">
        <v>1687</v>
      </c>
      <c r="M593" s="221" t="s">
        <v>1688</v>
      </c>
      <c r="N593" s="221"/>
      <c r="O593" s="206">
        <v>5102030199.1009998</v>
      </c>
      <c r="P593" s="207" t="s">
        <v>2438</v>
      </c>
      <c r="Q593" s="108">
        <f t="shared" si="9"/>
        <v>0</v>
      </c>
      <c r="AX593">
        <v>13120</v>
      </c>
      <c r="BA593">
        <v>5954</v>
      </c>
      <c r="BE593">
        <v>2500</v>
      </c>
    </row>
    <row r="594" spans="1:71" ht="23.25">
      <c r="A594" s="198">
        <v>5</v>
      </c>
      <c r="B594" s="199" t="s">
        <v>916</v>
      </c>
      <c r="C594" s="199" t="s">
        <v>917</v>
      </c>
      <c r="D594" s="199" t="s">
        <v>2434</v>
      </c>
      <c r="E594" s="199" t="s">
        <v>2437</v>
      </c>
      <c r="F594" s="199"/>
      <c r="G594" s="199"/>
      <c r="H594" s="199" t="s">
        <v>2406</v>
      </c>
      <c r="I594" s="199" t="s">
        <v>2437</v>
      </c>
      <c r="J594" s="199" t="s">
        <v>952</v>
      </c>
      <c r="K594" s="199" t="s">
        <v>1738</v>
      </c>
      <c r="L594" s="199" t="s">
        <v>1687</v>
      </c>
      <c r="M594" s="221" t="s">
        <v>1688</v>
      </c>
      <c r="N594" s="221"/>
      <c r="O594" s="206">
        <v>5102030199.1020002</v>
      </c>
      <c r="P594" s="207" t="s">
        <v>2439</v>
      </c>
      <c r="Q594" s="108">
        <f t="shared" si="9"/>
        <v>0</v>
      </c>
      <c r="U594">
        <v>0</v>
      </c>
      <c r="AH594">
        <v>11940</v>
      </c>
      <c r="AR594">
        <v>279256</v>
      </c>
      <c r="BA594">
        <v>1864</v>
      </c>
      <c r="BI594">
        <v>1280</v>
      </c>
      <c r="BM594">
        <v>435380</v>
      </c>
      <c r="BR594">
        <v>427806</v>
      </c>
    </row>
    <row r="595" spans="1:71" ht="23.25">
      <c r="A595" s="198">
        <v>5</v>
      </c>
      <c r="B595" s="199" t="s">
        <v>916</v>
      </c>
      <c r="C595" s="199" t="s">
        <v>917</v>
      </c>
      <c r="D595" s="199" t="s">
        <v>2440</v>
      </c>
      <c r="E595" s="199" t="s">
        <v>2441</v>
      </c>
      <c r="F595" s="199"/>
      <c r="G595" s="199"/>
      <c r="H595" s="199" t="s">
        <v>2406</v>
      </c>
      <c r="I595" s="199" t="s">
        <v>2441</v>
      </c>
      <c r="J595" s="199" t="s">
        <v>952</v>
      </c>
      <c r="K595" s="199" t="s">
        <v>1738</v>
      </c>
      <c r="L595" s="199" t="s">
        <v>1743</v>
      </c>
      <c r="M595" s="221" t="s">
        <v>1745</v>
      </c>
      <c r="N595" s="221"/>
      <c r="O595" s="206">
        <v>5103010102.1009998</v>
      </c>
      <c r="P595" s="207" t="s">
        <v>688</v>
      </c>
      <c r="Q595" s="108">
        <f t="shared" si="9"/>
        <v>0</v>
      </c>
      <c r="AZ595">
        <v>19620</v>
      </c>
    </row>
    <row r="596" spans="1:71" ht="23.25">
      <c r="A596" s="198">
        <v>5</v>
      </c>
      <c r="B596" s="199" t="s">
        <v>916</v>
      </c>
      <c r="C596" s="199" t="s">
        <v>917</v>
      </c>
      <c r="D596" s="199" t="s">
        <v>2440</v>
      </c>
      <c r="E596" s="199" t="s">
        <v>2441</v>
      </c>
      <c r="F596" s="199"/>
      <c r="G596" s="199"/>
      <c r="H596" s="199" t="s">
        <v>2406</v>
      </c>
      <c r="I596" s="199" t="s">
        <v>2441</v>
      </c>
      <c r="J596" s="199" t="s">
        <v>952</v>
      </c>
      <c r="K596" s="199" t="s">
        <v>1738</v>
      </c>
      <c r="L596" s="199" t="s">
        <v>1743</v>
      </c>
      <c r="M596" s="221" t="s">
        <v>1745</v>
      </c>
      <c r="N596" s="221"/>
      <c r="O596" s="206">
        <v>5103010102.1020002</v>
      </c>
      <c r="P596" s="207" t="s">
        <v>689</v>
      </c>
      <c r="Q596" s="108">
        <f t="shared" si="9"/>
        <v>0</v>
      </c>
      <c r="R596">
        <v>102790</v>
      </c>
      <c r="S596">
        <v>4000</v>
      </c>
      <c r="T596">
        <v>3600</v>
      </c>
      <c r="V596">
        <v>480</v>
      </c>
      <c r="Z596">
        <v>8480</v>
      </c>
      <c r="AA596">
        <v>720</v>
      </c>
      <c r="AF596">
        <v>25990</v>
      </c>
      <c r="AG596">
        <v>142867</v>
      </c>
      <c r="AH596">
        <v>7120</v>
      </c>
      <c r="AJ596">
        <v>32240</v>
      </c>
      <c r="AL596">
        <v>81890</v>
      </c>
      <c r="AN596">
        <v>1680</v>
      </c>
      <c r="AR596">
        <v>2920</v>
      </c>
      <c r="AS596">
        <v>2512</v>
      </c>
      <c r="AZ596">
        <v>461496</v>
      </c>
      <c r="BM596">
        <v>28460</v>
      </c>
      <c r="BO596">
        <v>7200</v>
      </c>
      <c r="BP596">
        <v>27056</v>
      </c>
      <c r="BR596">
        <v>13400</v>
      </c>
      <c r="BS596">
        <v>22320</v>
      </c>
    </row>
    <row r="597" spans="1:71" ht="23.25">
      <c r="A597" s="198">
        <v>5</v>
      </c>
      <c r="B597" s="199" t="s">
        <v>916</v>
      </c>
      <c r="C597" s="199" t="s">
        <v>917</v>
      </c>
      <c r="D597" s="199" t="s">
        <v>2440</v>
      </c>
      <c r="E597" s="199" t="s">
        <v>2441</v>
      </c>
      <c r="F597" s="199"/>
      <c r="G597" s="199"/>
      <c r="H597" s="199" t="s">
        <v>2406</v>
      </c>
      <c r="I597" s="199" t="s">
        <v>2441</v>
      </c>
      <c r="J597" s="199" t="s">
        <v>952</v>
      </c>
      <c r="K597" s="199" t="s">
        <v>1738</v>
      </c>
      <c r="L597" s="199" t="s">
        <v>1743</v>
      </c>
      <c r="M597" s="221" t="s">
        <v>1745</v>
      </c>
      <c r="N597" s="221"/>
      <c r="O597" s="206">
        <v>5103010103.1009998</v>
      </c>
      <c r="P597" s="207" t="s">
        <v>690</v>
      </c>
      <c r="Q597" s="108">
        <f t="shared" si="9"/>
        <v>0</v>
      </c>
      <c r="AZ597">
        <v>62190</v>
      </c>
      <c r="BL597">
        <v>5125</v>
      </c>
    </row>
    <row r="598" spans="1:71" ht="23.25">
      <c r="A598" s="198">
        <v>5</v>
      </c>
      <c r="B598" s="199" t="s">
        <v>916</v>
      </c>
      <c r="C598" s="199" t="s">
        <v>917</v>
      </c>
      <c r="D598" s="199" t="s">
        <v>2440</v>
      </c>
      <c r="E598" s="199" t="s">
        <v>2441</v>
      </c>
      <c r="F598" s="199"/>
      <c r="G598" s="199"/>
      <c r="H598" s="199" t="s">
        <v>2406</v>
      </c>
      <c r="I598" s="199" t="s">
        <v>2441</v>
      </c>
      <c r="J598" s="199" t="s">
        <v>952</v>
      </c>
      <c r="K598" s="199" t="s">
        <v>1738</v>
      </c>
      <c r="L598" s="199" t="s">
        <v>1743</v>
      </c>
      <c r="M598" s="221" t="s">
        <v>1745</v>
      </c>
      <c r="N598" s="221"/>
      <c r="O598" s="206">
        <v>5103010103.1020002</v>
      </c>
      <c r="P598" s="207" t="s">
        <v>691</v>
      </c>
      <c r="Q598" s="108">
        <f t="shared" si="9"/>
        <v>0</v>
      </c>
      <c r="R598">
        <v>48975</v>
      </c>
      <c r="V598">
        <v>1220</v>
      </c>
      <c r="Z598">
        <v>800</v>
      </c>
      <c r="AF598">
        <v>11200</v>
      </c>
      <c r="AJ598">
        <v>76108</v>
      </c>
      <c r="AL598">
        <v>33480</v>
      </c>
      <c r="AZ598">
        <v>1397730.05</v>
      </c>
      <c r="BM598">
        <v>38045</v>
      </c>
      <c r="BO598">
        <v>6000</v>
      </c>
      <c r="BP598">
        <v>38163</v>
      </c>
      <c r="BR598">
        <v>65095</v>
      </c>
      <c r="BS598">
        <v>38000</v>
      </c>
    </row>
    <row r="599" spans="1:71" ht="23.25">
      <c r="A599" s="198">
        <v>5</v>
      </c>
      <c r="B599" s="199" t="s">
        <v>916</v>
      </c>
      <c r="C599" s="199" t="s">
        <v>917</v>
      </c>
      <c r="D599" s="199" t="s">
        <v>2440</v>
      </c>
      <c r="E599" s="199" t="s">
        <v>2441</v>
      </c>
      <c r="F599" s="199"/>
      <c r="G599" s="199"/>
      <c r="H599" s="199" t="s">
        <v>2406</v>
      </c>
      <c r="I599" s="199" t="s">
        <v>2441</v>
      </c>
      <c r="J599" s="199" t="s">
        <v>952</v>
      </c>
      <c r="K599" s="199" t="s">
        <v>1738</v>
      </c>
      <c r="L599" s="199" t="s">
        <v>1743</v>
      </c>
      <c r="M599" s="221" t="s">
        <v>1745</v>
      </c>
      <c r="N599" s="221"/>
      <c r="O599" s="206">
        <v>5103010199.1009998</v>
      </c>
      <c r="P599" s="207" t="s">
        <v>2442</v>
      </c>
      <c r="Q599" s="108">
        <f t="shared" si="9"/>
        <v>0</v>
      </c>
      <c r="AZ599">
        <v>60425</v>
      </c>
      <c r="BL599">
        <v>9180</v>
      </c>
    </row>
    <row r="600" spans="1:71" ht="23.25">
      <c r="A600" s="198">
        <v>5</v>
      </c>
      <c r="B600" s="199" t="s">
        <v>916</v>
      </c>
      <c r="C600" s="199" t="s">
        <v>917</v>
      </c>
      <c r="D600" s="199" t="s">
        <v>2440</v>
      </c>
      <c r="E600" s="199" t="s">
        <v>2441</v>
      </c>
      <c r="F600" s="199"/>
      <c r="G600" s="199"/>
      <c r="H600" s="199" t="s">
        <v>2406</v>
      </c>
      <c r="I600" s="199" t="s">
        <v>2441</v>
      </c>
      <c r="J600" s="199" t="s">
        <v>952</v>
      </c>
      <c r="K600" s="199" t="s">
        <v>1738</v>
      </c>
      <c r="L600" s="199" t="s">
        <v>1743</v>
      </c>
      <c r="M600" s="221" t="s">
        <v>1745</v>
      </c>
      <c r="N600" s="221"/>
      <c r="O600" s="206">
        <v>5103010199.1020002</v>
      </c>
      <c r="P600" s="207" t="s">
        <v>2443</v>
      </c>
      <c r="Q600" s="108">
        <f t="shared" si="9"/>
        <v>56051</v>
      </c>
      <c r="R600">
        <v>96190</v>
      </c>
      <c r="S600">
        <v>1448</v>
      </c>
      <c r="T600">
        <v>6400</v>
      </c>
      <c r="U600">
        <v>36300</v>
      </c>
      <c r="V600">
        <v>57334</v>
      </c>
      <c r="W600">
        <v>8880</v>
      </c>
      <c r="Z600">
        <v>20823</v>
      </c>
      <c r="AA600">
        <v>532</v>
      </c>
      <c r="AD600">
        <v>56051</v>
      </c>
      <c r="AF600">
        <v>7180</v>
      </c>
      <c r="AJ600">
        <v>24964</v>
      </c>
      <c r="AL600">
        <v>24718</v>
      </c>
      <c r="AZ600">
        <v>2540869.81</v>
      </c>
      <c r="BI600">
        <v>1728</v>
      </c>
      <c r="BK600">
        <v>5224</v>
      </c>
      <c r="BM600">
        <v>128332</v>
      </c>
      <c r="BO600">
        <v>6952</v>
      </c>
      <c r="BP600">
        <v>44097</v>
      </c>
      <c r="BQ600">
        <v>26130</v>
      </c>
      <c r="BR600">
        <v>176328</v>
      </c>
      <c r="BS600">
        <v>7720</v>
      </c>
    </row>
    <row r="601" spans="1:71" ht="23.25">
      <c r="A601" s="198">
        <v>5</v>
      </c>
      <c r="B601" s="199" t="s">
        <v>916</v>
      </c>
      <c r="C601" s="199" t="s">
        <v>917</v>
      </c>
      <c r="D601" s="199" t="s">
        <v>2444</v>
      </c>
      <c r="E601" s="199" t="s">
        <v>2445</v>
      </c>
      <c r="F601" s="199"/>
      <c r="G601" s="199" t="s">
        <v>2446</v>
      </c>
      <c r="H601" s="199"/>
      <c r="I601" s="199" t="s">
        <v>2445</v>
      </c>
      <c r="J601" s="199" t="s">
        <v>952</v>
      </c>
      <c r="K601" s="199"/>
      <c r="L601" s="199" t="s">
        <v>1752</v>
      </c>
      <c r="M601" s="221" t="s">
        <v>1754</v>
      </c>
      <c r="N601" s="221"/>
      <c r="O601" s="201">
        <v>5104010104.1009998</v>
      </c>
      <c r="P601" s="202" t="s">
        <v>694</v>
      </c>
      <c r="Q601" s="108">
        <f t="shared" si="9"/>
        <v>2828862.92</v>
      </c>
      <c r="R601">
        <v>7450731.1900000004</v>
      </c>
      <c r="S601">
        <v>172124.28</v>
      </c>
      <c r="T601">
        <v>678228.12</v>
      </c>
      <c r="U601">
        <v>997957</v>
      </c>
      <c r="V601">
        <v>1863881.95</v>
      </c>
      <c r="W601">
        <v>620512</v>
      </c>
      <c r="X601">
        <v>692036.53</v>
      </c>
      <c r="Y601">
        <v>337150.2</v>
      </c>
      <c r="Z601">
        <v>493847.64</v>
      </c>
      <c r="AA601">
        <v>625991</v>
      </c>
      <c r="AB601">
        <v>342700</v>
      </c>
      <c r="AC601">
        <v>336886</v>
      </c>
      <c r="AD601">
        <v>2828862.92</v>
      </c>
      <c r="AE601">
        <v>241883.8</v>
      </c>
      <c r="AF601">
        <v>273537</v>
      </c>
      <c r="AG601">
        <v>344744.28</v>
      </c>
      <c r="AH601">
        <v>742391.59</v>
      </c>
      <c r="AI601">
        <v>353405.34</v>
      </c>
      <c r="AJ601">
        <v>161099.29999999999</v>
      </c>
      <c r="AK601">
        <v>240993.04</v>
      </c>
      <c r="AL601">
        <v>7388453.6200000001</v>
      </c>
      <c r="AM601">
        <v>373064.33</v>
      </c>
      <c r="AN601">
        <v>676477.84</v>
      </c>
      <c r="AO601">
        <v>575787.84</v>
      </c>
      <c r="AP601">
        <v>481375.21</v>
      </c>
      <c r="AQ601">
        <v>324580.38</v>
      </c>
      <c r="AR601">
        <v>1935322</v>
      </c>
      <c r="AS601">
        <v>557732.15</v>
      </c>
      <c r="AT601">
        <v>497301.38</v>
      </c>
      <c r="AU601">
        <v>393029.4</v>
      </c>
      <c r="AV601">
        <v>461685.65</v>
      </c>
      <c r="AW601">
        <v>488437.86</v>
      </c>
      <c r="AX601">
        <v>445039.12</v>
      </c>
      <c r="AY601">
        <v>166521</v>
      </c>
      <c r="AZ601">
        <v>3372454.14</v>
      </c>
      <c r="BA601">
        <v>248400.8</v>
      </c>
      <c r="BB601">
        <v>489824.22</v>
      </c>
      <c r="BC601">
        <v>607860.96</v>
      </c>
      <c r="BD601">
        <v>541639</v>
      </c>
      <c r="BE601">
        <v>716965.57</v>
      </c>
      <c r="BF601">
        <v>557152</v>
      </c>
      <c r="BG601">
        <v>1309568.53</v>
      </c>
      <c r="BH601">
        <v>351014.51</v>
      </c>
      <c r="BI601">
        <v>105865.5</v>
      </c>
      <c r="BJ601">
        <v>195968.14</v>
      </c>
      <c r="BK601">
        <v>158336.17000000001</v>
      </c>
      <c r="BL601">
        <v>1802200.05</v>
      </c>
      <c r="BM601">
        <v>1612783</v>
      </c>
      <c r="BN601">
        <v>456168</v>
      </c>
      <c r="BO601">
        <v>814042.05</v>
      </c>
      <c r="BP601">
        <v>46241.5</v>
      </c>
      <c r="BQ601">
        <v>232318.5</v>
      </c>
      <c r="BR601">
        <v>382582.15</v>
      </c>
      <c r="BS601">
        <v>214980</v>
      </c>
    </row>
    <row r="602" spans="1:71" ht="23.25">
      <c r="A602" s="198">
        <v>5</v>
      </c>
      <c r="B602" s="199" t="s">
        <v>916</v>
      </c>
      <c r="C602" s="199" t="s">
        <v>917</v>
      </c>
      <c r="D602" s="199" t="s">
        <v>2444</v>
      </c>
      <c r="E602" s="199" t="s">
        <v>2445</v>
      </c>
      <c r="F602" s="199"/>
      <c r="G602" s="199" t="s">
        <v>2446</v>
      </c>
      <c r="H602" s="199"/>
      <c r="I602" s="199" t="s">
        <v>2445</v>
      </c>
      <c r="J602" s="199" t="s">
        <v>952</v>
      </c>
      <c r="K602" s="199"/>
      <c r="L602" s="199" t="s">
        <v>1752</v>
      </c>
      <c r="M602" s="221" t="s">
        <v>1754</v>
      </c>
      <c r="N602" s="221"/>
      <c r="O602" s="201">
        <v>5104010104.1020002</v>
      </c>
      <c r="P602" s="202" t="s">
        <v>695</v>
      </c>
      <c r="Q602" s="108">
        <f t="shared" si="9"/>
        <v>111862.99</v>
      </c>
      <c r="R602">
        <v>207594</v>
      </c>
      <c r="T602">
        <v>91600</v>
      </c>
      <c r="U602">
        <v>83408</v>
      </c>
      <c r="V602">
        <v>169694.5</v>
      </c>
      <c r="W602">
        <v>41504</v>
      </c>
      <c r="X602">
        <v>38900</v>
      </c>
      <c r="Y602">
        <v>28440</v>
      </c>
      <c r="Z602">
        <v>33260</v>
      </c>
      <c r="AA602">
        <v>72176.240000000005</v>
      </c>
      <c r="AB602">
        <v>200</v>
      </c>
      <c r="AC602">
        <v>51161.77</v>
      </c>
      <c r="AD602">
        <v>111862.99</v>
      </c>
      <c r="AF602">
        <v>31550</v>
      </c>
      <c r="AI602">
        <v>31544</v>
      </c>
      <c r="AJ602">
        <v>70780</v>
      </c>
      <c r="AK602">
        <v>770</v>
      </c>
      <c r="AN602">
        <v>2610</v>
      </c>
      <c r="AO602">
        <v>138555</v>
      </c>
      <c r="AP602">
        <v>25000</v>
      </c>
      <c r="AQ602">
        <v>25770</v>
      </c>
      <c r="AR602">
        <v>90000</v>
      </c>
      <c r="AS602">
        <v>118062.98</v>
      </c>
      <c r="AT602">
        <v>49516</v>
      </c>
      <c r="AU602">
        <v>68860.460000000006</v>
      </c>
      <c r="AV602">
        <v>14660</v>
      </c>
      <c r="AW602">
        <v>20741.3</v>
      </c>
      <c r="AX602">
        <v>3000</v>
      </c>
      <c r="AZ602">
        <v>206872.44</v>
      </c>
      <c r="BA602">
        <v>4620</v>
      </c>
      <c r="BC602">
        <v>14400</v>
      </c>
      <c r="BD602">
        <v>2220</v>
      </c>
      <c r="BE602">
        <v>5533.65</v>
      </c>
      <c r="BG602">
        <v>6650</v>
      </c>
      <c r="BI602">
        <v>869</v>
      </c>
      <c r="BJ602">
        <v>23209</v>
      </c>
      <c r="BK602">
        <v>59020</v>
      </c>
      <c r="BL602">
        <v>108350</v>
      </c>
      <c r="BM602">
        <v>34459</v>
      </c>
      <c r="BN602">
        <v>102685</v>
      </c>
      <c r="BO602">
        <v>200352</v>
      </c>
      <c r="BP602">
        <v>4500</v>
      </c>
      <c r="BQ602">
        <v>2980</v>
      </c>
      <c r="BR602">
        <v>25972</v>
      </c>
    </row>
    <row r="603" spans="1:71" ht="23.25">
      <c r="A603" s="198">
        <v>5</v>
      </c>
      <c r="B603" s="199" t="s">
        <v>916</v>
      </c>
      <c r="C603" s="199" t="s">
        <v>917</v>
      </c>
      <c r="D603" s="199" t="s">
        <v>2444</v>
      </c>
      <c r="E603" s="199" t="s">
        <v>2445</v>
      </c>
      <c r="F603" s="199"/>
      <c r="G603" s="199" t="s">
        <v>2446</v>
      </c>
      <c r="H603" s="199"/>
      <c r="I603" s="199" t="s">
        <v>2445</v>
      </c>
      <c r="J603" s="199" t="s">
        <v>952</v>
      </c>
      <c r="K603" s="199"/>
      <c r="L603" s="199" t="s">
        <v>1752</v>
      </c>
      <c r="M603" s="221" t="s">
        <v>1754</v>
      </c>
      <c r="N603" s="221"/>
      <c r="O603" s="201">
        <v>5104010104.1029997</v>
      </c>
      <c r="P603" s="202" t="s">
        <v>696</v>
      </c>
      <c r="Q603" s="108">
        <f t="shared" si="9"/>
        <v>855927.6</v>
      </c>
      <c r="R603">
        <v>3924299.4</v>
      </c>
      <c r="S603">
        <v>31526</v>
      </c>
      <c r="T603">
        <v>154196.56</v>
      </c>
      <c r="U603">
        <v>282632</v>
      </c>
      <c r="V603">
        <v>73852.83</v>
      </c>
      <c r="W603">
        <v>225639</v>
      </c>
      <c r="X603">
        <v>239339</v>
      </c>
      <c r="Y603">
        <v>293938</v>
      </c>
      <c r="Z603">
        <v>41220.03</v>
      </c>
      <c r="AA603">
        <v>55558.25</v>
      </c>
      <c r="AB603">
        <v>389298.5</v>
      </c>
      <c r="AC603">
        <v>183293</v>
      </c>
      <c r="AD603">
        <v>855927.6</v>
      </c>
      <c r="AE603">
        <v>518726.3</v>
      </c>
      <c r="AF603">
        <v>43548</v>
      </c>
      <c r="AG603">
        <v>287206.5</v>
      </c>
      <c r="AH603">
        <v>61689</v>
      </c>
      <c r="AI603">
        <v>102098.43</v>
      </c>
      <c r="AJ603">
        <v>73552</v>
      </c>
      <c r="AK603">
        <v>12146</v>
      </c>
      <c r="AL603">
        <v>3207480.17</v>
      </c>
      <c r="AM603">
        <v>118262</v>
      </c>
      <c r="AN603">
        <v>192307.09</v>
      </c>
      <c r="AO603">
        <v>220823</v>
      </c>
      <c r="AP603">
        <v>371047.42</v>
      </c>
      <c r="AQ603">
        <v>135476.26999999999</v>
      </c>
      <c r="AR603">
        <v>36783</v>
      </c>
      <c r="AS603">
        <v>82055</v>
      </c>
      <c r="AT603">
        <v>91558.1</v>
      </c>
      <c r="AU603">
        <v>165030.35</v>
      </c>
      <c r="AV603">
        <v>256428.5</v>
      </c>
      <c r="AW603">
        <v>666366.9</v>
      </c>
      <c r="AX603">
        <v>88081.8</v>
      </c>
      <c r="AY603">
        <v>21600</v>
      </c>
      <c r="AZ603">
        <v>1016092.25</v>
      </c>
      <c r="BA603">
        <v>57894</v>
      </c>
      <c r="BB603">
        <v>126907</v>
      </c>
      <c r="BC603">
        <v>80092</v>
      </c>
      <c r="BD603">
        <v>84556.1</v>
      </c>
      <c r="BE603">
        <v>256946.32</v>
      </c>
      <c r="BF603">
        <v>37914.25</v>
      </c>
      <c r="BG603">
        <v>357437.6</v>
      </c>
      <c r="BH603">
        <v>34329</v>
      </c>
      <c r="BI603">
        <v>18059</v>
      </c>
      <c r="BJ603">
        <v>29700.7</v>
      </c>
      <c r="BK603">
        <v>14782.44</v>
      </c>
      <c r="BL603">
        <v>1280168.1000000001</v>
      </c>
      <c r="BM603">
        <v>81299</v>
      </c>
      <c r="BN603">
        <v>131714</v>
      </c>
      <c r="BO603">
        <v>703627.4</v>
      </c>
      <c r="BP603">
        <v>27444.75</v>
      </c>
      <c r="BQ603">
        <v>27902.95</v>
      </c>
      <c r="BR603">
        <v>116611.5</v>
      </c>
      <c r="BS603">
        <v>127306.5</v>
      </c>
    </row>
    <row r="604" spans="1:71" ht="23.25">
      <c r="A604" s="198">
        <v>5</v>
      </c>
      <c r="B604" s="199" t="s">
        <v>916</v>
      </c>
      <c r="C604" s="199" t="s">
        <v>917</v>
      </c>
      <c r="D604" s="199" t="s">
        <v>2444</v>
      </c>
      <c r="E604" s="199" t="s">
        <v>2445</v>
      </c>
      <c r="F604" s="199"/>
      <c r="G604" s="199" t="s">
        <v>2446</v>
      </c>
      <c r="H604" s="199"/>
      <c r="I604" s="199" t="s">
        <v>2445</v>
      </c>
      <c r="J604" s="199" t="s">
        <v>952</v>
      </c>
      <c r="K604" s="199"/>
      <c r="L604" s="199" t="s">
        <v>1752</v>
      </c>
      <c r="M604" s="221" t="s">
        <v>1754</v>
      </c>
      <c r="N604" s="221"/>
      <c r="O604" s="201">
        <v>5104010104.1040001</v>
      </c>
      <c r="P604" s="202" t="s">
        <v>697</v>
      </c>
      <c r="Q604" s="108">
        <f t="shared" si="9"/>
        <v>110198.8</v>
      </c>
      <c r="R604">
        <v>819119</v>
      </c>
      <c r="T604">
        <v>9360</v>
      </c>
      <c r="U604">
        <v>111284.68</v>
      </c>
      <c r="V604">
        <v>35595</v>
      </c>
      <c r="X604">
        <v>26900</v>
      </c>
      <c r="Y604">
        <v>7560</v>
      </c>
      <c r="AC604">
        <v>12626</v>
      </c>
      <c r="AD604">
        <v>110198.8</v>
      </c>
      <c r="AF604">
        <v>17280</v>
      </c>
      <c r="AJ604">
        <v>9570</v>
      </c>
      <c r="AL604">
        <v>3198284.1</v>
      </c>
      <c r="AM604">
        <v>3740</v>
      </c>
      <c r="AN604">
        <v>17195</v>
      </c>
      <c r="AO604">
        <v>560</v>
      </c>
      <c r="AR604">
        <v>43685</v>
      </c>
      <c r="AS604">
        <v>5120</v>
      </c>
      <c r="AT604">
        <v>1720</v>
      </c>
      <c r="AU604">
        <v>23780</v>
      </c>
      <c r="AX604">
        <v>2850</v>
      </c>
      <c r="AZ604">
        <v>7950</v>
      </c>
      <c r="BC604">
        <v>25520</v>
      </c>
      <c r="BD604">
        <v>18590</v>
      </c>
      <c r="BE604">
        <v>2118.6</v>
      </c>
      <c r="BF604">
        <v>4010</v>
      </c>
      <c r="BG604">
        <v>210153</v>
      </c>
      <c r="BI604">
        <v>20441</v>
      </c>
      <c r="BK604">
        <v>5550</v>
      </c>
      <c r="BL604">
        <v>96555</v>
      </c>
      <c r="BN604">
        <v>15000</v>
      </c>
      <c r="BO604">
        <v>22140</v>
      </c>
      <c r="BR604">
        <v>10345</v>
      </c>
      <c r="BS604">
        <v>525</v>
      </c>
    </row>
    <row r="605" spans="1:71" ht="23.25">
      <c r="A605" s="198">
        <v>5</v>
      </c>
      <c r="B605" s="199" t="s">
        <v>916</v>
      </c>
      <c r="C605" s="199" t="s">
        <v>917</v>
      </c>
      <c r="D605" s="199" t="s">
        <v>2444</v>
      </c>
      <c r="E605" s="199" t="s">
        <v>2445</v>
      </c>
      <c r="F605" s="199"/>
      <c r="G605" s="199" t="s">
        <v>2446</v>
      </c>
      <c r="H605" s="199"/>
      <c r="I605" s="199" t="s">
        <v>2445</v>
      </c>
      <c r="J605" s="199" t="s">
        <v>952</v>
      </c>
      <c r="K605" s="199"/>
      <c r="L605" s="199" t="s">
        <v>1752</v>
      </c>
      <c r="M605" s="221" t="s">
        <v>1754</v>
      </c>
      <c r="N605" s="221"/>
      <c r="O605" s="201">
        <v>5104010104.1049995</v>
      </c>
      <c r="P605" s="202" t="s">
        <v>698</v>
      </c>
      <c r="Q605" s="108">
        <f t="shared" si="9"/>
        <v>476603</v>
      </c>
      <c r="R605">
        <v>347560</v>
      </c>
      <c r="S605">
        <v>338410</v>
      </c>
      <c r="T605">
        <v>229619</v>
      </c>
      <c r="U605">
        <v>1407840</v>
      </c>
      <c r="V605">
        <v>147690</v>
      </c>
      <c r="W605">
        <v>270335</v>
      </c>
      <c r="X605">
        <v>297254.5</v>
      </c>
      <c r="Y605">
        <v>572335</v>
      </c>
      <c r="Z605">
        <v>105899</v>
      </c>
      <c r="AA605">
        <v>229150.82</v>
      </c>
      <c r="AB605">
        <v>251259.5</v>
      </c>
      <c r="AC605">
        <v>378180</v>
      </c>
      <c r="AD605">
        <v>476603</v>
      </c>
      <c r="AE605">
        <v>125595</v>
      </c>
      <c r="AF605">
        <v>160800</v>
      </c>
      <c r="AG605">
        <v>139656.63</v>
      </c>
      <c r="AH605">
        <v>273539</v>
      </c>
      <c r="AI605">
        <v>87655</v>
      </c>
      <c r="AJ605">
        <v>141619.66</v>
      </c>
      <c r="AK605">
        <v>14370</v>
      </c>
      <c r="AL605">
        <v>2054759.5</v>
      </c>
      <c r="AM605">
        <v>237700</v>
      </c>
      <c r="AN605">
        <v>146875</v>
      </c>
      <c r="AO605">
        <v>319053.46000000002</v>
      </c>
      <c r="AP605">
        <v>163746.25</v>
      </c>
      <c r="AQ605">
        <v>106959</v>
      </c>
      <c r="AR605">
        <v>559550</v>
      </c>
      <c r="AS605">
        <v>227026</v>
      </c>
      <c r="AT605">
        <v>203528.8</v>
      </c>
      <c r="AU605">
        <v>74092.600000000006</v>
      </c>
      <c r="AV605">
        <v>203420</v>
      </c>
      <c r="AW605">
        <v>172098</v>
      </c>
      <c r="AX605">
        <v>310123</v>
      </c>
      <c r="AY605">
        <v>65590</v>
      </c>
      <c r="AZ605">
        <v>807015.5</v>
      </c>
      <c r="BA605">
        <v>146345</v>
      </c>
      <c r="BB605">
        <v>163645</v>
      </c>
      <c r="BC605">
        <v>381863.2</v>
      </c>
      <c r="BD605">
        <v>378111</v>
      </c>
      <c r="BE605">
        <v>409917</v>
      </c>
      <c r="BF605">
        <v>16300</v>
      </c>
      <c r="BG605">
        <v>312692</v>
      </c>
      <c r="BH605">
        <v>138616.5</v>
      </c>
      <c r="BI605">
        <v>54560</v>
      </c>
      <c r="BJ605">
        <v>52764</v>
      </c>
      <c r="BK605">
        <v>58229.43</v>
      </c>
      <c r="BL605">
        <v>839365</v>
      </c>
      <c r="BM605">
        <v>362410</v>
      </c>
      <c r="BN605">
        <v>249245</v>
      </c>
      <c r="BO605">
        <v>690268</v>
      </c>
      <c r="BP605">
        <v>62590</v>
      </c>
      <c r="BQ605">
        <v>260308</v>
      </c>
      <c r="BR605">
        <v>337275</v>
      </c>
      <c r="BS605">
        <v>86840</v>
      </c>
    </row>
    <row r="606" spans="1:71" ht="23.25">
      <c r="A606" s="198">
        <v>5</v>
      </c>
      <c r="B606" s="199" t="s">
        <v>916</v>
      </c>
      <c r="C606" s="199" t="s">
        <v>917</v>
      </c>
      <c r="D606" s="199" t="s">
        <v>2444</v>
      </c>
      <c r="E606" s="199" t="s">
        <v>2445</v>
      </c>
      <c r="F606" s="199"/>
      <c r="G606" s="199" t="s">
        <v>2446</v>
      </c>
      <c r="H606" s="199"/>
      <c r="I606" s="199" t="s">
        <v>2445</v>
      </c>
      <c r="J606" s="199" t="s">
        <v>952</v>
      </c>
      <c r="K606" s="199"/>
      <c r="L606" s="199" t="s">
        <v>1752</v>
      </c>
      <c r="M606" s="221" t="s">
        <v>1754</v>
      </c>
      <c r="N606" s="221"/>
      <c r="O606" s="201">
        <v>5104010104.1059999</v>
      </c>
      <c r="P606" s="202" t="s">
        <v>699</v>
      </c>
      <c r="Q606" s="108">
        <f t="shared" si="9"/>
        <v>2892977.5</v>
      </c>
      <c r="R606">
        <v>5448282.7999999998</v>
      </c>
      <c r="S606">
        <v>325529</v>
      </c>
      <c r="T606">
        <v>429877.11</v>
      </c>
      <c r="U606">
        <v>2668426.2400000002</v>
      </c>
      <c r="V606">
        <v>3527511.72</v>
      </c>
      <c r="W606">
        <v>1424285</v>
      </c>
      <c r="X606">
        <v>1474784.26</v>
      </c>
      <c r="Y606">
        <v>763685</v>
      </c>
      <c r="Z606">
        <v>730909</v>
      </c>
      <c r="AA606">
        <v>782011.3</v>
      </c>
      <c r="AB606">
        <v>574747.5</v>
      </c>
      <c r="AC606">
        <v>416004</v>
      </c>
      <c r="AD606">
        <v>2892977.5</v>
      </c>
      <c r="AE606">
        <v>564737.55000000005</v>
      </c>
      <c r="AF606">
        <v>191465.25</v>
      </c>
      <c r="AG606">
        <v>411432.54</v>
      </c>
      <c r="AH606">
        <v>440248.21</v>
      </c>
      <c r="AI606">
        <v>274638.26</v>
      </c>
      <c r="AJ606">
        <v>189519.94</v>
      </c>
      <c r="AK606">
        <v>62305.68</v>
      </c>
      <c r="AL606">
        <v>9295824.5399999991</v>
      </c>
      <c r="AM606">
        <v>445740.6</v>
      </c>
      <c r="AN606">
        <v>353499.92</v>
      </c>
      <c r="AO606">
        <v>548495.06999999995</v>
      </c>
      <c r="AP606">
        <v>1080152.02</v>
      </c>
      <c r="AQ606">
        <v>560478.39</v>
      </c>
      <c r="AR606">
        <v>73449</v>
      </c>
      <c r="AS606">
        <v>557283.44999999995</v>
      </c>
      <c r="AT606">
        <v>753165.68</v>
      </c>
      <c r="AU606">
        <v>521033.3</v>
      </c>
      <c r="AV606">
        <v>1513722.66</v>
      </c>
      <c r="AW606">
        <v>419840.31</v>
      </c>
      <c r="AX606">
        <v>665465.46</v>
      </c>
      <c r="AY606">
        <v>124397.81</v>
      </c>
      <c r="AZ606">
        <v>3802676.41</v>
      </c>
      <c r="BA606">
        <v>403137.61</v>
      </c>
      <c r="BB606">
        <v>487801.93</v>
      </c>
      <c r="BC606">
        <v>612179.09</v>
      </c>
      <c r="BD606">
        <v>475568.99</v>
      </c>
      <c r="BE606">
        <v>473036.84</v>
      </c>
      <c r="BF606">
        <v>371552.93</v>
      </c>
      <c r="BG606">
        <v>1417945.15</v>
      </c>
      <c r="BH606">
        <v>409361.99</v>
      </c>
      <c r="BI606">
        <v>146518.60999999999</v>
      </c>
      <c r="BJ606">
        <v>172981.66</v>
      </c>
      <c r="BK606">
        <v>116857.24</v>
      </c>
      <c r="BL606">
        <v>2397061.48</v>
      </c>
      <c r="BM606">
        <v>837443.03</v>
      </c>
      <c r="BN606">
        <v>362375.43</v>
      </c>
      <c r="BO606">
        <v>2127475.4900000002</v>
      </c>
      <c r="BP606">
        <v>137196.18</v>
      </c>
      <c r="BQ606">
        <v>496986.3</v>
      </c>
      <c r="BR606">
        <v>1238647.3600000001</v>
      </c>
      <c r="BS606">
        <v>287368.78000000003</v>
      </c>
    </row>
    <row r="607" spans="1:71" ht="23.25">
      <c r="A607" s="198">
        <v>5</v>
      </c>
      <c r="B607" s="199" t="s">
        <v>916</v>
      </c>
      <c r="C607" s="199" t="s">
        <v>917</v>
      </c>
      <c r="D607" s="199" t="s">
        <v>2444</v>
      </c>
      <c r="E607" s="199" t="s">
        <v>2445</v>
      </c>
      <c r="F607" s="199"/>
      <c r="G607" s="199" t="s">
        <v>2446</v>
      </c>
      <c r="H607" s="199"/>
      <c r="I607" s="199" t="s">
        <v>2445</v>
      </c>
      <c r="J607" s="199" t="s">
        <v>952</v>
      </c>
      <c r="K607" s="199"/>
      <c r="L607" s="199" t="s">
        <v>1752</v>
      </c>
      <c r="M607" s="221" t="s">
        <v>1754</v>
      </c>
      <c r="N607" s="221"/>
      <c r="O607" s="201">
        <v>5104010104.1070004</v>
      </c>
      <c r="P607" s="202" t="s">
        <v>700</v>
      </c>
      <c r="Q607" s="108">
        <f t="shared" si="9"/>
        <v>622956</v>
      </c>
      <c r="R607">
        <v>1135053</v>
      </c>
      <c r="S607">
        <v>92055</v>
      </c>
      <c r="T607">
        <v>321239</v>
      </c>
      <c r="U607">
        <v>105926</v>
      </c>
      <c r="V607">
        <v>422834.02</v>
      </c>
      <c r="W607">
        <v>1201206.6200000001</v>
      </c>
      <c r="X607">
        <v>182971.6</v>
      </c>
      <c r="Y607">
        <v>308909.96999999997</v>
      </c>
      <c r="Z607">
        <v>191546.15</v>
      </c>
      <c r="AA607">
        <v>100315.75</v>
      </c>
      <c r="AB607">
        <v>75891</v>
      </c>
      <c r="AC607">
        <v>17448</v>
      </c>
      <c r="AD607">
        <v>622956</v>
      </c>
      <c r="AE607">
        <v>190996</v>
      </c>
      <c r="AF607">
        <v>21609</v>
      </c>
      <c r="AG607">
        <v>70011</v>
      </c>
      <c r="AH607">
        <v>61654</v>
      </c>
      <c r="AI607">
        <v>116684.18</v>
      </c>
      <c r="AJ607">
        <v>33399</v>
      </c>
      <c r="AK607">
        <v>3471</v>
      </c>
      <c r="AL607">
        <v>1394026.05</v>
      </c>
      <c r="AN607">
        <v>208469.45</v>
      </c>
      <c r="AO607">
        <v>178807.14</v>
      </c>
      <c r="AP607">
        <v>138959</v>
      </c>
      <c r="AQ607">
        <v>142050</v>
      </c>
      <c r="AR607">
        <v>993644</v>
      </c>
      <c r="AS607">
        <v>62940</v>
      </c>
      <c r="AT607">
        <v>123987.08</v>
      </c>
      <c r="AU607">
        <v>97390.01</v>
      </c>
      <c r="AV607">
        <v>300757.26</v>
      </c>
      <c r="AW607">
        <v>108616.43</v>
      </c>
      <c r="AX607">
        <v>161722</v>
      </c>
      <c r="AZ607">
        <v>1143463</v>
      </c>
      <c r="BA607">
        <v>39344</v>
      </c>
      <c r="BB607">
        <v>33371</v>
      </c>
      <c r="BC607">
        <v>224520.55</v>
      </c>
      <c r="BD607">
        <v>119855</v>
      </c>
      <c r="BE607">
        <v>235638.05</v>
      </c>
      <c r="BF607">
        <v>29837</v>
      </c>
      <c r="BG607">
        <v>344310.63</v>
      </c>
      <c r="BH607">
        <v>54562.9</v>
      </c>
      <c r="BI607">
        <v>5745</v>
      </c>
      <c r="BJ607">
        <v>19682</v>
      </c>
      <c r="BK607">
        <v>10533</v>
      </c>
      <c r="BL607">
        <v>1083231.3999999999</v>
      </c>
      <c r="BM607">
        <v>84638</v>
      </c>
      <c r="BN607">
        <v>91169</v>
      </c>
      <c r="BO607">
        <v>796904</v>
      </c>
      <c r="BP607">
        <v>13219</v>
      </c>
      <c r="BQ607">
        <v>98722.94</v>
      </c>
      <c r="BR607">
        <v>96490.65</v>
      </c>
      <c r="BS607">
        <v>50513</v>
      </c>
    </row>
    <row r="608" spans="1:71" ht="23.25">
      <c r="A608" s="198">
        <v>5</v>
      </c>
      <c r="B608" s="199" t="s">
        <v>916</v>
      </c>
      <c r="C608" s="199" t="s">
        <v>917</v>
      </c>
      <c r="D608" s="199" t="s">
        <v>2444</v>
      </c>
      <c r="E608" s="199" t="s">
        <v>2445</v>
      </c>
      <c r="F608" s="199"/>
      <c r="G608" s="199" t="s">
        <v>2446</v>
      </c>
      <c r="H608" s="199"/>
      <c r="I608" s="199" t="s">
        <v>2445</v>
      </c>
      <c r="J608" s="199" t="s">
        <v>952</v>
      </c>
      <c r="K608" s="199"/>
      <c r="L608" s="199" t="s">
        <v>1752</v>
      </c>
      <c r="M608" s="221" t="s">
        <v>1754</v>
      </c>
      <c r="N608" s="221"/>
      <c r="O608" s="201">
        <v>5104010104.1079998</v>
      </c>
      <c r="P608" s="202" t="s">
        <v>701</v>
      </c>
      <c r="Q608" s="108">
        <f t="shared" si="9"/>
        <v>168750</v>
      </c>
      <c r="R608">
        <v>99665</v>
      </c>
      <c r="S608">
        <v>8700</v>
      </c>
      <c r="T608">
        <v>7185</v>
      </c>
      <c r="U608">
        <v>2453529</v>
      </c>
      <c r="V608">
        <v>12897.97</v>
      </c>
      <c r="W608">
        <v>99815</v>
      </c>
      <c r="X608">
        <v>15490</v>
      </c>
      <c r="Y608">
        <v>88285</v>
      </c>
      <c r="Z608">
        <v>63632.6</v>
      </c>
      <c r="AA608">
        <v>2740</v>
      </c>
      <c r="AB608">
        <v>99326</v>
      </c>
      <c r="AC608">
        <v>10810</v>
      </c>
      <c r="AD608">
        <v>168750</v>
      </c>
      <c r="AF608">
        <v>35174</v>
      </c>
      <c r="AG608">
        <v>31753</v>
      </c>
      <c r="AH608">
        <v>132341.09</v>
      </c>
      <c r="AI608">
        <v>20141</v>
      </c>
      <c r="AJ608">
        <v>3370</v>
      </c>
      <c r="AK608">
        <v>44913</v>
      </c>
      <c r="AL608">
        <v>1977934.35</v>
      </c>
      <c r="AM608">
        <v>421029</v>
      </c>
      <c r="AN608">
        <v>142990</v>
      </c>
      <c r="AO608">
        <v>3590</v>
      </c>
      <c r="AP608">
        <v>39267.699999999997</v>
      </c>
      <c r="AQ608">
        <v>94329.35</v>
      </c>
      <c r="AR608">
        <v>1552150.55</v>
      </c>
      <c r="AS608">
        <v>744856.5</v>
      </c>
      <c r="AT608">
        <v>67200</v>
      </c>
      <c r="AU608">
        <v>3980</v>
      </c>
      <c r="AV608">
        <v>332243.08</v>
      </c>
      <c r="AW608">
        <v>102251.92</v>
      </c>
      <c r="AX608">
        <v>9927.5</v>
      </c>
      <c r="AY608">
        <v>441423.3</v>
      </c>
      <c r="AZ608">
        <v>311432</v>
      </c>
      <c r="BA608">
        <v>6160</v>
      </c>
      <c r="BB608">
        <v>44090</v>
      </c>
      <c r="BC608">
        <v>34445</v>
      </c>
      <c r="BD608">
        <v>9285</v>
      </c>
      <c r="BE608">
        <v>31226.9</v>
      </c>
      <c r="BF608">
        <v>94456</v>
      </c>
      <c r="BG608">
        <v>52885</v>
      </c>
      <c r="BI608">
        <v>12535</v>
      </c>
      <c r="BJ608">
        <v>12488</v>
      </c>
      <c r="BK608">
        <v>3550</v>
      </c>
      <c r="BL608">
        <v>110718</v>
      </c>
      <c r="BM608">
        <v>19275</v>
      </c>
      <c r="BN608">
        <v>31340</v>
      </c>
      <c r="BO608">
        <v>50847</v>
      </c>
      <c r="BP608">
        <v>68603.59</v>
      </c>
      <c r="BR608">
        <v>104280.9</v>
      </c>
      <c r="BS608">
        <v>25010</v>
      </c>
    </row>
    <row r="609" spans="1:71" ht="23.25">
      <c r="A609" s="198">
        <v>5</v>
      </c>
      <c r="B609" s="199" t="s">
        <v>916</v>
      </c>
      <c r="C609" s="199" t="s">
        <v>917</v>
      </c>
      <c r="D609" s="199" t="s">
        <v>2444</v>
      </c>
      <c r="E609" s="199" t="s">
        <v>2445</v>
      </c>
      <c r="F609" s="199"/>
      <c r="G609" s="199"/>
      <c r="H609" s="199"/>
      <c r="I609" s="199" t="s">
        <v>2445</v>
      </c>
      <c r="J609" s="199" t="s">
        <v>952</v>
      </c>
      <c r="K609" s="199"/>
      <c r="L609" s="199" t="s">
        <v>1752</v>
      </c>
      <c r="M609" s="221" t="s">
        <v>1754</v>
      </c>
      <c r="N609" s="221"/>
      <c r="O609" s="201">
        <v>5104010104.1090002</v>
      </c>
      <c r="P609" s="202" t="s">
        <v>702</v>
      </c>
      <c r="Q609" s="108">
        <f t="shared" si="9"/>
        <v>0</v>
      </c>
      <c r="AH609">
        <v>30529</v>
      </c>
      <c r="BO609">
        <v>1034217.52</v>
      </c>
    </row>
    <row r="610" spans="1:71" ht="23.25">
      <c r="A610" s="198">
        <v>5</v>
      </c>
      <c r="B610" s="199" t="s">
        <v>916</v>
      </c>
      <c r="C610" s="199" t="s">
        <v>917</v>
      </c>
      <c r="D610" s="199" t="s">
        <v>2444</v>
      </c>
      <c r="E610" s="199" t="s">
        <v>2445</v>
      </c>
      <c r="F610" s="199"/>
      <c r="G610" s="199"/>
      <c r="H610" s="199" t="s">
        <v>2406</v>
      </c>
      <c r="I610" s="199" t="s">
        <v>2445</v>
      </c>
      <c r="J610" s="199" t="s">
        <v>952</v>
      </c>
      <c r="K610" s="199" t="s">
        <v>1772</v>
      </c>
      <c r="L610" s="199" t="s">
        <v>1743</v>
      </c>
      <c r="M610" s="221" t="s">
        <v>1774</v>
      </c>
      <c r="N610" s="221"/>
      <c r="O610" s="201">
        <v>5104010107.1009998</v>
      </c>
      <c r="P610" s="202" t="s">
        <v>703</v>
      </c>
      <c r="Q610" s="108">
        <f t="shared" si="9"/>
        <v>1642164</v>
      </c>
      <c r="R610">
        <v>7042349.7999999998</v>
      </c>
      <c r="T610">
        <v>365650</v>
      </c>
      <c r="U610">
        <v>1524663</v>
      </c>
      <c r="V610">
        <v>391120</v>
      </c>
      <c r="W610">
        <v>16356</v>
      </c>
      <c r="X610">
        <v>439221</v>
      </c>
      <c r="Y610">
        <v>61669</v>
      </c>
      <c r="Z610">
        <v>22000</v>
      </c>
      <c r="AA610">
        <v>625500</v>
      </c>
      <c r="AC610">
        <v>291800</v>
      </c>
      <c r="AD610">
        <v>1642164</v>
      </c>
      <c r="AE610">
        <v>899000</v>
      </c>
      <c r="AF610">
        <v>786000</v>
      </c>
      <c r="AG610">
        <v>300350</v>
      </c>
      <c r="AH610">
        <v>378430</v>
      </c>
      <c r="AI610">
        <v>813340.82</v>
      </c>
      <c r="AK610">
        <v>186000</v>
      </c>
      <c r="AL610">
        <v>7299934.5999999996</v>
      </c>
      <c r="AM610">
        <v>1690281.5</v>
      </c>
      <c r="AO610">
        <v>1926000</v>
      </c>
      <c r="AP610">
        <v>708120</v>
      </c>
      <c r="AQ610">
        <v>757830</v>
      </c>
      <c r="AT610">
        <v>80500</v>
      </c>
      <c r="AV610">
        <v>1864000</v>
      </c>
      <c r="AW610">
        <v>448420</v>
      </c>
      <c r="AX610">
        <v>13600</v>
      </c>
      <c r="AZ610">
        <v>1455000</v>
      </c>
      <c r="BA610">
        <v>1116266</v>
      </c>
      <c r="BB610">
        <v>386370</v>
      </c>
      <c r="BC610">
        <v>693635</v>
      </c>
      <c r="BD610">
        <v>184887</v>
      </c>
      <c r="BE610">
        <v>92180.6</v>
      </c>
      <c r="BG610">
        <v>979884</v>
      </c>
      <c r="BH610">
        <v>816850</v>
      </c>
      <c r="BI610">
        <v>771972</v>
      </c>
      <c r="BJ610">
        <v>0</v>
      </c>
      <c r="BK610">
        <v>156400</v>
      </c>
      <c r="BL610">
        <v>1000661</v>
      </c>
      <c r="BM610">
        <v>63650</v>
      </c>
      <c r="BO610">
        <v>957520</v>
      </c>
      <c r="BQ610">
        <v>39000</v>
      </c>
      <c r="BR610">
        <v>0</v>
      </c>
      <c r="BS610">
        <v>923600</v>
      </c>
    </row>
    <row r="611" spans="1:71" ht="23.25">
      <c r="A611" s="198">
        <v>5</v>
      </c>
      <c r="B611" s="199" t="s">
        <v>916</v>
      </c>
      <c r="C611" s="199" t="s">
        <v>917</v>
      </c>
      <c r="D611" s="199" t="s">
        <v>2444</v>
      </c>
      <c r="E611" s="199" t="s">
        <v>2445</v>
      </c>
      <c r="F611" s="199"/>
      <c r="G611" s="199"/>
      <c r="H611" s="199" t="s">
        <v>2406</v>
      </c>
      <c r="I611" s="199" t="s">
        <v>2445</v>
      </c>
      <c r="J611" s="199" t="s">
        <v>952</v>
      </c>
      <c r="K611" s="199" t="s">
        <v>1772</v>
      </c>
      <c r="L611" s="199" t="s">
        <v>1743</v>
      </c>
      <c r="M611" s="221" t="s">
        <v>1774</v>
      </c>
      <c r="N611" s="221"/>
      <c r="O611" s="201">
        <v>5104010107.1020002</v>
      </c>
      <c r="P611" s="202" t="s">
        <v>704</v>
      </c>
      <c r="Q611" s="108">
        <f t="shared" si="9"/>
        <v>923955.5</v>
      </c>
      <c r="R611">
        <v>867256.27</v>
      </c>
      <c r="S611">
        <v>57000</v>
      </c>
      <c r="T611">
        <v>45900</v>
      </c>
      <c r="U611">
        <v>4600</v>
      </c>
      <c r="V611">
        <v>19400</v>
      </c>
      <c r="W611">
        <v>174830.76</v>
      </c>
      <c r="X611">
        <v>41830.519999999997</v>
      </c>
      <c r="Y611">
        <v>105539</v>
      </c>
      <c r="Z611">
        <v>16850</v>
      </c>
      <c r="AA611">
        <v>64359.76</v>
      </c>
      <c r="AC611">
        <v>26900</v>
      </c>
      <c r="AD611">
        <v>923955.5</v>
      </c>
      <c r="AE611">
        <v>7700</v>
      </c>
      <c r="AG611">
        <v>101190</v>
      </c>
      <c r="AH611">
        <v>95860</v>
      </c>
      <c r="AK611">
        <v>850</v>
      </c>
      <c r="AM611">
        <v>155780</v>
      </c>
      <c r="AN611">
        <v>142318.75</v>
      </c>
      <c r="AO611">
        <v>208815.5</v>
      </c>
      <c r="AP611">
        <v>130860</v>
      </c>
      <c r="AR611">
        <v>311030</v>
      </c>
      <c r="AS611">
        <v>36100</v>
      </c>
      <c r="AT611">
        <v>5740</v>
      </c>
      <c r="AU611">
        <v>1800</v>
      </c>
      <c r="AV611">
        <v>138639.98000000001</v>
      </c>
      <c r="AW611">
        <v>111605.5</v>
      </c>
      <c r="AY611">
        <v>15000</v>
      </c>
      <c r="AZ611">
        <v>629974.66</v>
      </c>
      <c r="BA611">
        <v>89550</v>
      </c>
      <c r="BB611">
        <v>95450</v>
      </c>
      <c r="BC611">
        <v>7390</v>
      </c>
      <c r="BD611">
        <v>67065</v>
      </c>
      <c r="BE611">
        <v>51609.5</v>
      </c>
      <c r="BF611">
        <v>111790</v>
      </c>
      <c r="BG611">
        <v>233252.17</v>
      </c>
      <c r="BH611">
        <v>201600</v>
      </c>
      <c r="BI611">
        <v>42940</v>
      </c>
      <c r="BJ611">
        <v>86110</v>
      </c>
      <c r="BK611">
        <v>21500</v>
      </c>
      <c r="BL611">
        <v>702349</v>
      </c>
      <c r="BM611">
        <v>266613</v>
      </c>
      <c r="BN611">
        <v>31300</v>
      </c>
      <c r="BO611">
        <v>216079</v>
      </c>
      <c r="BQ611">
        <v>9700</v>
      </c>
      <c r="BR611">
        <v>5730</v>
      </c>
      <c r="BS611">
        <v>56321.64</v>
      </c>
    </row>
    <row r="612" spans="1:71" ht="23.25">
      <c r="A612" s="198">
        <v>5</v>
      </c>
      <c r="B612" s="199" t="s">
        <v>916</v>
      </c>
      <c r="C612" s="199" t="s">
        <v>917</v>
      </c>
      <c r="D612" s="199" t="s">
        <v>2444</v>
      </c>
      <c r="E612" s="199" t="s">
        <v>2445</v>
      </c>
      <c r="F612" s="199"/>
      <c r="G612" s="199"/>
      <c r="H612" s="199" t="s">
        <v>2447</v>
      </c>
      <c r="I612" s="199" t="s">
        <v>2445</v>
      </c>
      <c r="J612" s="199" t="s">
        <v>952</v>
      </c>
      <c r="K612" s="199" t="s">
        <v>1772</v>
      </c>
      <c r="L612" s="199" t="s">
        <v>1743</v>
      </c>
      <c r="M612" s="221" t="s">
        <v>1774</v>
      </c>
      <c r="N612" s="221"/>
      <c r="O612" s="201">
        <v>5104010107.1029997</v>
      </c>
      <c r="P612" s="202" t="s">
        <v>705</v>
      </c>
      <c r="Q612" s="108">
        <f t="shared" si="9"/>
        <v>85881.67</v>
      </c>
      <c r="R612">
        <v>973447.62</v>
      </c>
      <c r="S612">
        <v>62596.2</v>
      </c>
      <c r="T612">
        <v>138074.43</v>
      </c>
      <c r="U612">
        <v>347266.71</v>
      </c>
      <c r="V612">
        <v>327042.76</v>
      </c>
      <c r="W612">
        <v>289040.23</v>
      </c>
      <c r="X612">
        <v>258031.85</v>
      </c>
      <c r="Y612">
        <v>256891.59</v>
      </c>
      <c r="Z612">
        <v>125637.54</v>
      </c>
      <c r="AA612">
        <v>163933.63</v>
      </c>
      <c r="AB612">
        <v>346167.38</v>
      </c>
      <c r="AC612">
        <v>121821.46</v>
      </c>
      <c r="AD612">
        <v>85881.67</v>
      </c>
      <c r="AE612">
        <v>121146.91</v>
      </c>
      <c r="AF612">
        <v>77449.81</v>
      </c>
      <c r="AG612">
        <v>154688.71</v>
      </c>
      <c r="AH612">
        <v>97240.56</v>
      </c>
      <c r="AI612">
        <v>139066.46</v>
      </c>
      <c r="AJ612">
        <v>43979.72</v>
      </c>
      <c r="AK612">
        <v>46544.95</v>
      </c>
      <c r="AL612">
        <v>583545.06999999995</v>
      </c>
      <c r="AM612">
        <v>89450</v>
      </c>
      <c r="AN612">
        <v>230643.5</v>
      </c>
      <c r="AO612">
        <v>110443.09</v>
      </c>
      <c r="AP612">
        <v>265156.82</v>
      </c>
      <c r="AQ612">
        <v>196776.94</v>
      </c>
      <c r="AR612">
        <v>373267.09</v>
      </c>
      <c r="AS612">
        <v>188723.61</v>
      </c>
      <c r="AT612">
        <v>121916</v>
      </c>
      <c r="AU612">
        <v>53424.15</v>
      </c>
      <c r="AV612">
        <v>223084.03</v>
      </c>
      <c r="AW612">
        <v>146132.18</v>
      </c>
      <c r="AX612">
        <v>240384.13</v>
      </c>
      <c r="AY612">
        <v>193270.34</v>
      </c>
      <c r="AZ612">
        <v>785635.15</v>
      </c>
      <c r="BA612">
        <v>114642.6</v>
      </c>
      <c r="BB612">
        <v>154302.21</v>
      </c>
      <c r="BC612">
        <v>208397</v>
      </c>
      <c r="BD612">
        <v>220695.37</v>
      </c>
      <c r="BE612">
        <v>130860.4</v>
      </c>
      <c r="BF612">
        <v>223738.79</v>
      </c>
      <c r="BG612">
        <v>258938.66</v>
      </c>
      <c r="BH612">
        <v>247029.26</v>
      </c>
      <c r="BI612">
        <v>44601.79</v>
      </c>
      <c r="BJ612">
        <v>43333.51</v>
      </c>
      <c r="BK612">
        <v>95752.71</v>
      </c>
      <c r="BL612">
        <v>239552.82</v>
      </c>
      <c r="BM612">
        <v>284092.83</v>
      </c>
      <c r="BN612">
        <v>64692.73</v>
      </c>
      <c r="BO612">
        <v>317253.62</v>
      </c>
      <c r="BP612">
        <v>14080</v>
      </c>
      <c r="BQ612">
        <v>477294.18</v>
      </c>
      <c r="BR612">
        <v>404634.63</v>
      </c>
      <c r="BS612">
        <v>221290</v>
      </c>
    </row>
    <row r="613" spans="1:71" ht="23.25">
      <c r="A613" s="198">
        <v>5</v>
      </c>
      <c r="B613" s="199" t="s">
        <v>916</v>
      </c>
      <c r="C613" s="199" t="s">
        <v>917</v>
      </c>
      <c r="D613" s="199" t="s">
        <v>2444</v>
      </c>
      <c r="E613" s="199" t="s">
        <v>2445</v>
      </c>
      <c r="F613" s="199"/>
      <c r="G613" s="199"/>
      <c r="H613" s="199" t="s">
        <v>2406</v>
      </c>
      <c r="I613" s="199" t="s">
        <v>2445</v>
      </c>
      <c r="J613" s="199" t="s">
        <v>952</v>
      </c>
      <c r="K613" s="199" t="s">
        <v>1772</v>
      </c>
      <c r="L613" s="199" t="s">
        <v>1743</v>
      </c>
      <c r="M613" s="221" t="s">
        <v>1774</v>
      </c>
      <c r="N613" s="221"/>
      <c r="O613" s="201">
        <v>5104010107.1040001</v>
      </c>
      <c r="P613" s="202" t="s">
        <v>706</v>
      </c>
      <c r="Q613" s="108">
        <f t="shared" si="9"/>
        <v>161051.6</v>
      </c>
      <c r="R613">
        <v>255343.81</v>
      </c>
      <c r="T613">
        <v>300</v>
      </c>
      <c r="W613">
        <v>28890</v>
      </c>
      <c r="X613">
        <v>263406.13</v>
      </c>
      <c r="Z613">
        <v>52965</v>
      </c>
      <c r="AA613">
        <v>58850</v>
      </c>
      <c r="AC613">
        <v>198264.16</v>
      </c>
      <c r="AD613">
        <v>161051.6</v>
      </c>
      <c r="AE613">
        <v>27500</v>
      </c>
      <c r="AF613">
        <v>35894.5</v>
      </c>
      <c r="AG613">
        <v>49862</v>
      </c>
      <c r="AH613">
        <v>139900</v>
      </c>
      <c r="AI613">
        <v>52075.4</v>
      </c>
      <c r="AM613">
        <v>45324</v>
      </c>
      <c r="AN613">
        <v>120097.5</v>
      </c>
      <c r="AO613">
        <v>1200</v>
      </c>
      <c r="AQ613">
        <v>1750</v>
      </c>
      <c r="AR613">
        <v>28890</v>
      </c>
      <c r="AT613">
        <v>39695.4</v>
      </c>
      <c r="AU613">
        <v>490000</v>
      </c>
      <c r="AV613">
        <v>50408.72</v>
      </c>
      <c r="AW613">
        <v>223525</v>
      </c>
      <c r="AX613">
        <v>1520</v>
      </c>
      <c r="AY613">
        <v>26450</v>
      </c>
      <c r="AZ613">
        <v>63220</v>
      </c>
      <c r="BA613">
        <v>89777</v>
      </c>
      <c r="BC613">
        <v>125800</v>
      </c>
      <c r="BD613">
        <v>46759</v>
      </c>
      <c r="BF613">
        <v>2400</v>
      </c>
      <c r="BG613">
        <v>164640</v>
      </c>
      <c r="BH613">
        <v>189905</v>
      </c>
      <c r="BI613">
        <v>43200</v>
      </c>
      <c r="BK613">
        <v>40660</v>
      </c>
      <c r="BM613">
        <v>41980.11</v>
      </c>
      <c r="BO613">
        <v>114500</v>
      </c>
      <c r="BQ613">
        <v>42810</v>
      </c>
      <c r="BR613">
        <v>39590</v>
      </c>
    </row>
    <row r="614" spans="1:71" ht="23.25">
      <c r="A614" s="198">
        <v>5</v>
      </c>
      <c r="B614" s="199" t="s">
        <v>916</v>
      </c>
      <c r="C614" s="199" t="s">
        <v>917</v>
      </c>
      <c r="D614" s="199" t="s">
        <v>2444</v>
      </c>
      <c r="E614" s="199" t="s">
        <v>2445</v>
      </c>
      <c r="F614" s="199"/>
      <c r="G614" s="199"/>
      <c r="H614" s="199" t="s">
        <v>2406</v>
      </c>
      <c r="I614" s="199" t="s">
        <v>2445</v>
      </c>
      <c r="J614" s="199" t="s">
        <v>952</v>
      </c>
      <c r="K614" s="199" t="s">
        <v>1772</v>
      </c>
      <c r="L614" s="199" t="s">
        <v>1743</v>
      </c>
      <c r="M614" s="221" t="s">
        <v>1774</v>
      </c>
      <c r="N614" s="221"/>
      <c r="O614" s="201">
        <v>5104010107.1049995</v>
      </c>
      <c r="P614" s="202" t="s">
        <v>707</v>
      </c>
      <c r="Q614" s="108">
        <f t="shared" si="9"/>
        <v>5600</v>
      </c>
      <c r="R614">
        <v>27800</v>
      </c>
      <c r="U614">
        <v>5232.01</v>
      </c>
      <c r="X614">
        <v>15160</v>
      </c>
      <c r="Y614">
        <v>9500</v>
      </c>
      <c r="AD614">
        <v>5600</v>
      </c>
      <c r="AI614">
        <v>2800</v>
      </c>
      <c r="AL614">
        <v>49700</v>
      </c>
      <c r="AR614">
        <v>8790</v>
      </c>
      <c r="AT614">
        <v>4500</v>
      </c>
      <c r="AX614">
        <v>33000</v>
      </c>
      <c r="AZ614">
        <v>6950</v>
      </c>
      <c r="BB614">
        <v>1550</v>
      </c>
      <c r="BD614">
        <v>50200</v>
      </c>
      <c r="BG614">
        <v>1800</v>
      </c>
      <c r="BH614">
        <v>31600</v>
      </c>
      <c r="BJ614">
        <v>26070</v>
      </c>
      <c r="BK614">
        <v>1990</v>
      </c>
      <c r="BL614">
        <v>2996</v>
      </c>
      <c r="BO614">
        <v>1550</v>
      </c>
      <c r="BR614">
        <v>6900</v>
      </c>
      <c r="BS614">
        <v>580</v>
      </c>
    </row>
    <row r="615" spans="1:71" ht="23.25">
      <c r="A615" s="198">
        <v>5</v>
      </c>
      <c r="B615" s="199" t="s">
        <v>916</v>
      </c>
      <c r="C615" s="199" t="s">
        <v>917</v>
      </c>
      <c r="D615" s="199" t="s">
        <v>2444</v>
      </c>
      <c r="E615" s="199" t="s">
        <v>2445</v>
      </c>
      <c r="F615" s="199"/>
      <c r="G615" s="199"/>
      <c r="H615" s="199" t="s">
        <v>2447</v>
      </c>
      <c r="I615" s="199" t="s">
        <v>2445</v>
      </c>
      <c r="J615" s="199" t="s">
        <v>952</v>
      </c>
      <c r="K615" s="199" t="s">
        <v>1772</v>
      </c>
      <c r="L615" s="199" t="s">
        <v>1743</v>
      </c>
      <c r="M615" s="221" t="s">
        <v>1774</v>
      </c>
      <c r="N615" s="221"/>
      <c r="O615" s="201">
        <v>5104010107.1059999</v>
      </c>
      <c r="P615" s="202" t="s">
        <v>708</v>
      </c>
      <c r="Q615" s="108">
        <f t="shared" si="9"/>
        <v>1716332.7</v>
      </c>
      <c r="R615">
        <v>2963556</v>
      </c>
      <c r="S615">
        <v>152549.70000000001</v>
      </c>
      <c r="T615">
        <v>75183.100000000006</v>
      </c>
      <c r="U615">
        <v>305200</v>
      </c>
      <c r="V615">
        <v>70250</v>
      </c>
      <c r="W615">
        <v>432085</v>
      </c>
      <c r="X615">
        <v>282954.5</v>
      </c>
      <c r="Y615">
        <v>373578.07</v>
      </c>
      <c r="Z615">
        <v>177010.95</v>
      </c>
      <c r="AA615">
        <v>237973.85</v>
      </c>
      <c r="AB615">
        <v>392376.8</v>
      </c>
      <c r="AC615">
        <v>2800</v>
      </c>
      <c r="AD615">
        <v>1716332.7</v>
      </c>
      <c r="AE615">
        <v>181809</v>
      </c>
      <c r="AF615">
        <v>129145.3</v>
      </c>
      <c r="AG615">
        <v>1500</v>
      </c>
      <c r="AH615">
        <v>390620</v>
      </c>
      <c r="AI615">
        <v>532586.30000000005</v>
      </c>
      <c r="AJ615">
        <v>68195</v>
      </c>
      <c r="AK615">
        <v>95800</v>
      </c>
      <c r="AL615">
        <v>7221863</v>
      </c>
      <c r="AM615">
        <v>243740</v>
      </c>
      <c r="AN615">
        <v>509389.75</v>
      </c>
      <c r="AO615">
        <v>3850</v>
      </c>
      <c r="AP615">
        <v>242894.5</v>
      </c>
      <c r="AQ615">
        <v>256490</v>
      </c>
      <c r="AR615">
        <v>771648.75</v>
      </c>
      <c r="AS615">
        <v>115237.5</v>
      </c>
      <c r="AT615">
        <v>246156.3</v>
      </c>
      <c r="AU615">
        <v>84838.3</v>
      </c>
      <c r="AV615">
        <v>290336.09999999998</v>
      </c>
      <c r="AW615">
        <v>88001.84</v>
      </c>
      <c r="AX615">
        <v>438881.3</v>
      </c>
      <c r="AZ615">
        <v>6775489.2999999998</v>
      </c>
      <c r="BA615">
        <v>137381.6</v>
      </c>
      <c r="BB615">
        <v>188993.5</v>
      </c>
      <c r="BC615">
        <v>1034248.98</v>
      </c>
      <c r="BD615">
        <v>142374.20000000001</v>
      </c>
      <c r="BE615">
        <v>98620</v>
      </c>
      <c r="BF615">
        <v>87580.5</v>
      </c>
      <c r="BG615">
        <v>629863.93999999994</v>
      </c>
      <c r="BH615">
        <v>68415.3</v>
      </c>
      <c r="BI615">
        <v>16090</v>
      </c>
      <c r="BJ615">
        <v>136413</v>
      </c>
      <c r="BK615">
        <v>63600</v>
      </c>
      <c r="BL615">
        <v>6774090.7800000003</v>
      </c>
      <c r="BM615">
        <v>396007.18</v>
      </c>
      <c r="BN615">
        <v>166713</v>
      </c>
      <c r="BO615">
        <v>437846</v>
      </c>
      <c r="BQ615">
        <v>243054.1</v>
      </c>
      <c r="BR615">
        <v>151099.32999999999</v>
      </c>
      <c r="BS615">
        <v>162802.45000000001</v>
      </c>
    </row>
    <row r="616" spans="1:71" ht="23.25">
      <c r="A616" s="198">
        <v>5</v>
      </c>
      <c r="B616" s="199" t="s">
        <v>916</v>
      </c>
      <c r="C616" s="199" t="s">
        <v>917</v>
      </c>
      <c r="D616" s="199" t="s">
        <v>2444</v>
      </c>
      <c r="E616" s="199" t="s">
        <v>2445</v>
      </c>
      <c r="F616" s="199"/>
      <c r="G616" s="199"/>
      <c r="H616" s="199" t="s">
        <v>2447</v>
      </c>
      <c r="I616" s="199" t="s">
        <v>2445</v>
      </c>
      <c r="J616" s="199" t="s">
        <v>952</v>
      </c>
      <c r="K616" s="199" t="s">
        <v>1772</v>
      </c>
      <c r="L616" s="199" t="s">
        <v>1743</v>
      </c>
      <c r="M616" s="221" t="s">
        <v>1774</v>
      </c>
      <c r="N616" s="221"/>
      <c r="O616" s="201">
        <v>5104010107.1070004</v>
      </c>
      <c r="P616" s="202" t="s">
        <v>709</v>
      </c>
      <c r="Q616" s="108">
        <f t="shared" si="9"/>
        <v>8250</v>
      </c>
      <c r="R616">
        <v>395700</v>
      </c>
      <c r="S616">
        <v>9150</v>
      </c>
      <c r="T616">
        <v>5450</v>
      </c>
      <c r="U616">
        <v>300</v>
      </c>
      <c r="V616">
        <v>7900</v>
      </c>
      <c r="W616">
        <v>300</v>
      </c>
      <c r="X616">
        <v>17030</v>
      </c>
      <c r="Y616">
        <v>45320</v>
      </c>
      <c r="Z616">
        <v>200</v>
      </c>
      <c r="AB616">
        <v>59750</v>
      </c>
      <c r="AC616">
        <v>16550</v>
      </c>
      <c r="AD616">
        <v>8250</v>
      </c>
      <c r="AE616">
        <v>10370</v>
      </c>
      <c r="AF616">
        <v>21000</v>
      </c>
      <c r="AG616">
        <v>9200</v>
      </c>
      <c r="AH616">
        <v>7050</v>
      </c>
      <c r="AI616">
        <v>9180</v>
      </c>
      <c r="AK616">
        <v>8300</v>
      </c>
      <c r="AM616">
        <v>67670</v>
      </c>
      <c r="AN616">
        <v>29425</v>
      </c>
      <c r="AO616">
        <v>28265</v>
      </c>
      <c r="AP616">
        <v>8716</v>
      </c>
      <c r="AR616">
        <v>275965</v>
      </c>
      <c r="AT616">
        <v>23260</v>
      </c>
      <c r="AV616">
        <v>26009</v>
      </c>
      <c r="AW616">
        <v>856</v>
      </c>
      <c r="AX616">
        <v>8740</v>
      </c>
      <c r="AY616">
        <v>2000</v>
      </c>
      <c r="AZ616">
        <v>24640</v>
      </c>
      <c r="BA616">
        <v>24440</v>
      </c>
      <c r="BB616">
        <v>3750</v>
      </c>
      <c r="BC616">
        <v>12200</v>
      </c>
      <c r="BF616">
        <v>53140</v>
      </c>
      <c r="BG616">
        <v>2290</v>
      </c>
      <c r="BH616">
        <v>28260</v>
      </c>
      <c r="BI616">
        <v>24765</v>
      </c>
      <c r="BJ616">
        <v>2000</v>
      </c>
      <c r="BK616">
        <v>600</v>
      </c>
      <c r="BL616">
        <v>109650</v>
      </c>
      <c r="BM616">
        <v>65375</v>
      </c>
      <c r="BN616">
        <v>11400</v>
      </c>
      <c r="BO616">
        <v>9150</v>
      </c>
      <c r="BP616">
        <v>5900</v>
      </c>
      <c r="BQ616">
        <v>7450</v>
      </c>
      <c r="BR616">
        <v>25460</v>
      </c>
      <c r="BS616">
        <v>38733</v>
      </c>
    </row>
    <row r="617" spans="1:71" ht="23.25">
      <c r="A617" s="198">
        <v>5</v>
      </c>
      <c r="B617" s="199" t="s">
        <v>916</v>
      </c>
      <c r="C617" s="199" t="s">
        <v>917</v>
      </c>
      <c r="D617" s="199" t="s">
        <v>2444</v>
      </c>
      <c r="E617" s="199" t="s">
        <v>2445</v>
      </c>
      <c r="F617" s="199"/>
      <c r="G617" s="199"/>
      <c r="H617" s="199" t="s">
        <v>2406</v>
      </c>
      <c r="I617" s="199" t="s">
        <v>2445</v>
      </c>
      <c r="J617" s="199" t="s">
        <v>952</v>
      </c>
      <c r="K617" s="199" t="s">
        <v>1772</v>
      </c>
      <c r="L617" s="199" t="s">
        <v>1743</v>
      </c>
      <c r="M617" s="221" t="s">
        <v>1774</v>
      </c>
      <c r="N617" s="221"/>
      <c r="O617" s="201">
        <v>5104010107.1079998</v>
      </c>
      <c r="P617" s="202" t="s">
        <v>710</v>
      </c>
      <c r="Q617" s="108">
        <f t="shared" si="9"/>
        <v>191023.04</v>
      </c>
      <c r="R617">
        <v>143111</v>
      </c>
      <c r="S617">
        <v>32386.799999999999</v>
      </c>
      <c r="T617">
        <v>6200</v>
      </c>
      <c r="U617">
        <v>52064.800000000003</v>
      </c>
      <c r="V617">
        <v>48410</v>
      </c>
      <c r="W617">
        <v>47078.6</v>
      </c>
      <c r="X617">
        <v>31417.599999999999</v>
      </c>
      <c r="Y617">
        <v>1100</v>
      </c>
      <c r="Z617">
        <v>29503.9</v>
      </c>
      <c r="AA617">
        <v>95679</v>
      </c>
      <c r="AB617">
        <v>8500</v>
      </c>
      <c r="AC617">
        <v>127210</v>
      </c>
      <c r="AD617">
        <v>191023.04</v>
      </c>
      <c r="AE617">
        <v>43100</v>
      </c>
      <c r="AF617">
        <v>14500</v>
      </c>
      <c r="AG617">
        <v>25277.8</v>
      </c>
      <c r="AH617">
        <v>25210</v>
      </c>
      <c r="AI617">
        <v>9220</v>
      </c>
      <c r="AK617">
        <v>3630</v>
      </c>
      <c r="AL617">
        <v>5753775.71</v>
      </c>
      <c r="AM617">
        <v>36775</v>
      </c>
      <c r="AN617">
        <v>123513</v>
      </c>
      <c r="AO617">
        <v>156743.6</v>
      </c>
      <c r="AP617">
        <v>173122.7</v>
      </c>
      <c r="AQ617">
        <v>23175.3</v>
      </c>
      <c r="AR617">
        <v>480142.07</v>
      </c>
      <c r="AS617">
        <v>38474.9</v>
      </c>
      <c r="AT617">
        <v>66317.3</v>
      </c>
      <c r="AU617">
        <v>29032.1</v>
      </c>
      <c r="AV617">
        <v>36656.6</v>
      </c>
      <c r="AW617">
        <v>102694.8</v>
      </c>
      <c r="AX617">
        <v>26093</v>
      </c>
      <c r="AZ617">
        <v>287935.02</v>
      </c>
      <c r="BA617">
        <v>22836.9</v>
      </c>
      <c r="BB617">
        <v>74602.600000000006</v>
      </c>
      <c r="BC617">
        <v>429697.5</v>
      </c>
      <c r="BD617">
        <v>41457.769999999997</v>
      </c>
      <c r="BE617">
        <v>104036.1</v>
      </c>
      <c r="BF617">
        <v>6900</v>
      </c>
      <c r="BG617">
        <v>192845.4</v>
      </c>
      <c r="BH617">
        <v>71899.399999999994</v>
      </c>
      <c r="BI617">
        <v>3770</v>
      </c>
      <c r="BJ617">
        <v>43450</v>
      </c>
      <c r="BK617">
        <v>630</v>
      </c>
      <c r="BL617">
        <v>230083.19</v>
      </c>
      <c r="BM617">
        <v>147635</v>
      </c>
      <c r="BN617">
        <v>43139</v>
      </c>
      <c r="BO617">
        <v>63649.599999999999</v>
      </c>
      <c r="BP617">
        <v>7115.5</v>
      </c>
      <c r="BQ617">
        <v>591143.31000000006</v>
      </c>
      <c r="BR617">
        <v>71538.100000000006</v>
      </c>
      <c r="BS617">
        <v>265816.5</v>
      </c>
    </row>
    <row r="618" spans="1:71" ht="23.25">
      <c r="A618" s="198">
        <v>5</v>
      </c>
      <c r="B618" s="199" t="s">
        <v>916</v>
      </c>
      <c r="C618" s="199" t="s">
        <v>917</v>
      </c>
      <c r="D618" s="199" t="s">
        <v>2444</v>
      </c>
      <c r="E618" s="199" t="s">
        <v>2445</v>
      </c>
      <c r="F618" s="199"/>
      <c r="G618" s="199"/>
      <c r="H618" s="199" t="s">
        <v>2406</v>
      </c>
      <c r="I618" s="199" t="s">
        <v>2445</v>
      </c>
      <c r="J618" s="199" t="s">
        <v>952</v>
      </c>
      <c r="K618" s="199" t="s">
        <v>1783</v>
      </c>
      <c r="L618" s="199" t="s">
        <v>1743</v>
      </c>
      <c r="M618" s="221" t="s">
        <v>1785</v>
      </c>
      <c r="N618" s="221"/>
      <c r="O618" s="201">
        <v>5104010107.1090002</v>
      </c>
      <c r="P618" s="202" t="s">
        <v>711</v>
      </c>
      <c r="Q618" s="108">
        <f t="shared" si="9"/>
        <v>155507.5</v>
      </c>
      <c r="R618">
        <v>259247.58</v>
      </c>
      <c r="X618">
        <v>75809.5</v>
      </c>
      <c r="AD618">
        <v>155507.5</v>
      </c>
      <c r="AL618">
        <v>193670</v>
      </c>
      <c r="AZ618">
        <v>257468</v>
      </c>
      <c r="BG618">
        <v>63754.16</v>
      </c>
      <c r="BL618">
        <v>120161</v>
      </c>
    </row>
    <row r="619" spans="1:71" ht="23.25">
      <c r="A619" s="198">
        <v>5</v>
      </c>
      <c r="B619" s="199" t="s">
        <v>916</v>
      </c>
      <c r="C619" s="199" t="s">
        <v>917</v>
      </c>
      <c r="D619" s="199" t="s">
        <v>2444</v>
      </c>
      <c r="E619" s="199" t="s">
        <v>2445</v>
      </c>
      <c r="F619" s="199"/>
      <c r="G619" s="199"/>
      <c r="H619" s="199" t="s">
        <v>2406</v>
      </c>
      <c r="I619" s="199" t="s">
        <v>2445</v>
      </c>
      <c r="J619" s="199" t="s">
        <v>952</v>
      </c>
      <c r="K619" s="199" t="s">
        <v>1783</v>
      </c>
      <c r="L619" s="199" t="s">
        <v>1743</v>
      </c>
      <c r="M619" s="221" t="s">
        <v>1785</v>
      </c>
      <c r="N619" s="221"/>
      <c r="O619" s="201">
        <v>5104010107.1099997</v>
      </c>
      <c r="P619" s="202" t="s">
        <v>712</v>
      </c>
      <c r="Q619" s="108">
        <f t="shared" si="9"/>
        <v>0</v>
      </c>
      <c r="AI619">
        <v>9450</v>
      </c>
      <c r="AL619">
        <v>13000</v>
      </c>
      <c r="AQ619">
        <v>13500</v>
      </c>
      <c r="AT619">
        <v>81600</v>
      </c>
      <c r="BC619">
        <v>282720</v>
      </c>
      <c r="BE619">
        <v>24000</v>
      </c>
      <c r="BF619">
        <v>40000</v>
      </c>
      <c r="BH619">
        <v>87500</v>
      </c>
      <c r="BP619">
        <v>3000</v>
      </c>
      <c r="BS619">
        <v>58500</v>
      </c>
    </row>
    <row r="620" spans="1:71" ht="23.25">
      <c r="A620" s="198">
        <v>5</v>
      </c>
      <c r="B620" s="199" t="s">
        <v>916</v>
      </c>
      <c r="C620" s="199" t="s">
        <v>917</v>
      </c>
      <c r="D620" s="199" t="s">
        <v>2444</v>
      </c>
      <c r="E620" s="199" t="s">
        <v>2445</v>
      </c>
      <c r="F620" s="199"/>
      <c r="G620" s="199"/>
      <c r="H620" s="199" t="s">
        <v>2447</v>
      </c>
      <c r="I620" s="199" t="s">
        <v>2445</v>
      </c>
      <c r="J620" s="199" t="s">
        <v>952</v>
      </c>
      <c r="K620" s="199" t="s">
        <v>1783</v>
      </c>
      <c r="L620" s="199" t="s">
        <v>1743</v>
      </c>
      <c r="M620" s="221" t="s">
        <v>1785</v>
      </c>
      <c r="N620" s="221"/>
      <c r="O620" s="201">
        <v>5104010107.1110001</v>
      </c>
      <c r="P620" s="202" t="s">
        <v>713</v>
      </c>
      <c r="Q620" s="108">
        <f t="shared" si="9"/>
        <v>305786</v>
      </c>
      <c r="T620">
        <v>7500</v>
      </c>
      <c r="V620">
        <v>13200</v>
      </c>
      <c r="Z620">
        <v>171720</v>
      </c>
      <c r="AB620">
        <v>78666.67</v>
      </c>
      <c r="AC620">
        <v>2800</v>
      </c>
      <c r="AD620">
        <v>305786</v>
      </c>
      <c r="AL620">
        <v>4976634.7300000004</v>
      </c>
      <c r="AM620">
        <v>23900</v>
      </c>
      <c r="AN620">
        <v>20000</v>
      </c>
      <c r="AP620">
        <v>83882.210000000006</v>
      </c>
      <c r="AR620">
        <v>39245</v>
      </c>
      <c r="AS620">
        <v>434976.4</v>
      </c>
      <c r="AU620">
        <v>23183.34</v>
      </c>
      <c r="AY620">
        <v>4000</v>
      </c>
      <c r="AZ620">
        <v>41800</v>
      </c>
      <c r="BC620">
        <v>30000</v>
      </c>
      <c r="BF620">
        <v>32663</v>
      </c>
      <c r="BG620">
        <v>10807</v>
      </c>
      <c r="BH620">
        <v>3745</v>
      </c>
      <c r="BJ620">
        <v>20510</v>
      </c>
      <c r="BK620">
        <v>7700</v>
      </c>
      <c r="BQ620">
        <v>11000</v>
      </c>
      <c r="BR620">
        <v>5992</v>
      </c>
    </row>
    <row r="621" spans="1:71" ht="23.25">
      <c r="A621" s="198">
        <v>5</v>
      </c>
      <c r="B621" s="199" t="s">
        <v>916</v>
      </c>
      <c r="C621" s="199" t="s">
        <v>917</v>
      </c>
      <c r="D621" s="199" t="s">
        <v>2444</v>
      </c>
      <c r="E621" s="199" t="s">
        <v>2445</v>
      </c>
      <c r="F621" s="199"/>
      <c r="G621" s="199"/>
      <c r="H621" s="199" t="s">
        <v>2406</v>
      </c>
      <c r="I621" s="199" t="s">
        <v>2445</v>
      </c>
      <c r="J621" s="199" t="s">
        <v>952</v>
      </c>
      <c r="K621" s="199" t="s">
        <v>1783</v>
      </c>
      <c r="L621" s="199" t="s">
        <v>1743</v>
      </c>
      <c r="M621" s="221" t="s">
        <v>1785</v>
      </c>
      <c r="N621" s="221"/>
      <c r="O621" s="201">
        <v>5104010107.1120005</v>
      </c>
      <c r="P621" s="202" t="s">
        <v>714</v>
      </c>
      <c r="Q621" s="108">
        <f t="shared" si="9"/>
        <v>106250</v>
      </c>
      <c r="R621">
        <v>180900</v>
      </c>
      <c r="U621">
        <v>122580</v>
      </c>
      <c r="V621">
        <v>53500</v>
      </c>
      <c r="W621">
        <v>4150</v>
      </c>
      <c r="X621">
        <v>48850</v>
      </c>
      <c r="Y621">
        <v>36400</v>
      </c>
      <c r="Z621">
        <v>64050</v>
      </c>
      <c r="AA621">
        <v>13750</v>
      </c>
      <c r="AB621">
        <v>60080</v>
      </c>
      <c r="AC621">
        <v>1750</v>
      </c>
      <c r="AD621">
        <v>106250</v>
      </c>
      <c r="AE621">
        <v>110780</v>
      </c>
      <c r="AH621">
        <v>115600</v>
      </c>
      <c r="AI621">
        <v>139500</v>
      </c>
      <c r="AK621">
        <v>8800</v>
      </c>
      <c r="AL621">
        <v>22337.5</v>
      </c>
      <c r="AN621">
        <v>54971.25</v>
      </c>
      <c r="AP621">
        <v>110635</v>
      </c>
      <c r="AQ621">
        <v>47600</v>
      </c>
      <c r="AS621">
        <v>48500</v>
      </c>
      <c r="AT621">
        <v>180939</v>
      </c>
      <c r="AU621">
        <v>62100</v>
      </c>
      <c r="AV621">
        <v>13750</v>
      </c>
      <c r="AX621">
        <v>68550</v>
      </c>
      <c r="AY621">
        <v>76130</v>
      </c>
      <c r="BB621">
        <v>37800</v>
      </c>
      <c r="BC621">
        <v>80850</v>
      </c>
      <c r="BD621">
        <v>37400</v>
      </c>
      <c r="BF621">
        <v>29700</v>
      </c>
      <c r="BG621">
        <v>106648.4</v>
      </c>
      <c r="BH621">
        <v>72600</v>
      </c>
      <c r="BJ621">
        <v>9250</v>
      </c>
      <c r="BK621">
        <v>12644</v>
      </c>
      <c r="BL621">
        <v>591235</v>
      </c>
      <c r="BM621">
        <v>84600</v>
      </c>
      <c r="BN621">
        <v>20400</v>
      </c>
      <c r="BO621">
        <v>46438</v>
      </c>
      <c r="BP621">
        <v>15400</v>
      </c>
      <c r="BR621">
        <v>145180</v>
      </c>
    </row>
    <row r="622" spans="1:71" ht="23.25">
      <c r="A622" s="198">
        <v>5</v>
      </c>
      <c r="B622" s="199" t="s">
        <v>916</v>
      </c>
      <c r="C622" s="199" t="s">
        <v>917</v>
      </c>
      <c r="D622" s="199" t="s">
        <v>2444</v>
      </c>
      <c r="E622" s="199" t="s">
        <v>2445</v>
      </c>
      <c r="F622" s="199"/>
      <c r="G622" s="199"/>
      <c r="H622" s="199" t="s">
        <v>2406</v>
      </c>
      <c r="I622" s="199" t="s">
        <v>2445</v>
      </c>
      <c r="J622" s="199" t="s">
        <v>952</v>
      </c>
      <c r="K622" s="199" t="s">
        <v>1783</v>
      </c>
      <c r="L622" s="199" t="s">
        <v>1743</v>
      </c>
      <c r="M622" s="221" t="s">
        <v>1785</v>
      </c>
      <c r="N622" s="221"/>
      <c r="O622" s="201">
        <v>5104010107.1129999</v>
      </c>
      <c r="P622" s="202" t="s">
        <v>715</v>
      </c>
      <c r="Q622" s="108">
        <f t="shared" si="9"/>
        <v>0</v>
      </c>
      <c r="T622">
        <v>99500</v>
      </c>
      <c r="X622">
        <v>150934</v>
      </c>
      <c r="AB622">
        <v>65000</v>
      </c>
      <c r="AH622">
        <v>43720</v>
      </c>
      <c r="AI622">
        <v>27800</v>
      </c>
      <c r="AL622">
        <v>559000</v>
      </c>
      <c r="AP622">
        <v>150800</v>
      </c>
      <c r="AX622">
        <v>30000</v>
      </c>
      <c r="BG622">
        <v>73300</v>
      </c>
      <c r="BH622">
        <v>39500</v>
      </c>
    </row>
    <row r="623" spans="1:71" ht="23.25">
      <c r="A623" s="198">
        <v>5</v>
      </c>
      <c r="B623" s="199" t="s">
        <v>916</v>
      </c>
      <c r="C623" s="199" t="s">
        <v>917</v>
      </c>
      <c r="D623" s="199" t="s">
        <v>2444</v>
      </c>
      <c r="E623" s="199" t="s">
        <v>2445</v>
      </c>
      <c r="F623" s="199"/>
      <c r="G623" s="199"/>
      <c r="H623" s="199"/>
      <c r="I623" s="199" t="s">
        <v>2445</v>
      </c>
      <c r="J623" s="199" t="s">
        <v>952</v>
      </c>
      <c r="K623" s="199"/>
      <c r="L623" s="199" t="s">
        <v>1752</v>
      </c>
      <c r="M623" s="221" t="s">
        <v>1754</v>
      </c>
      <c r="N623" s="221"/>
      <c r="O623" s="201">
        <v>5104010110.1009998</v>
      </c>
      <c r="P623" s="202" t="s">
        <v>716</v>
      </c>
      <c r="Q623" s="108">
        <f t="shared" si="9"/>
        <v>2144325</v>
      </c>
      <c r="R623">
        <v>5079969</v>
      </c>
      <c r="S623">
        <v>171740.5</v>
      </c>
      <c r="T623">
        <v>708529.6</v>
      </c>
      <c r="U623">
        <v>776619.4</v>
      </c>
      <c r="V623">
        <v>873321.29</v>
      </c>
      <c r="W623">
        <v>753978.74</v>
      </c>
      <c r="X623">
        <v>508967</v>
      </c>
      <c r="Y623">
        <v>473524.76</v>
      </c>
      <c r="Z623">
        <v>448450</v>
      </c>
      <c r="AA623">
        <v>633132.4</v>
      </c>
      <c r="AB623">
        <v>515099.9</v>
      </c>
      <c r="AC623">
        <v>382906</v>
      </c>
      <c r="AD623">
        <v>2144325</v>
      </c>
      <c r="AE623">
        <v>412025.59</v>
      </c>
      <c r="AF623">
        <v>219050.9</v>
      </c>
      <c r="AG623">
        <v>343577</v>
      </c>
      <c r="AH623">
        <v>661229.80000000005</v>
      </c>
      <c r="AI623">
        <v>805127</v>
      </c>
      <c r="AJ623">
        <v>334692.2</v>
      </c>
      <c r="AK623">
        <v>237105.1</v>
      </c>
      <c r="AL623">
        <v>8365774.7999999998</v>
      </c>
      <c r="AM623">
        <v>308222.2</v>
      </c>
      <c r="AN623">
        <v>807898</v>
      </c>
      <c r="AO623">
        <v>633988.02</v>
      </c>
      <c r="AP623">
        <v>738105.72</v>
      </c>
      <c r="AQ623">
        <v>427585.7</v>
      </c>
      <c r="AR623">
        <v>1397715.2</v>
      </c>
      <c r="AS623">
        <v>741355.66</v>
      </c>
      <c r="AT623">
        <v>827100</v>
      </c>
      <c r="AU623">
        <v>592285</v>
      </c>
      <c r="AV623">
        <v>959392.1</v>
      </c>
      <c r="AW623">
        <v>677675.5</v>
      </c>
      <c r="AX623">
        <v>688892.77</v>
      </c>
      <c r="AY623">
        <v>409456</v>
      </c>
      <c r="AZ623">
        <v>1884977.48</v>
      </c>
      <c r="BA623">
        <v>285780</v>
      </c>
      <c r="BB623">
        <v>284386.87</v>
      </c>
      <c r="BC623">
        <v>1077115.96</v>
      </c>
      <c r="BD623">
        <v>522847.59</v>
      </c>
      <c r="BE623">
        <v>343699.86</v>
      </c>
      <c r="BF623">
        <v>433110</v>
      </c>
      <c r="BG623">
        <v>911189.49</v>
      </c>
      <c r="BH623">
        <v>294096.09999999998</v>
      </c>
      <c r="BI623">
        <v>257692.69</v>
      </c>
      <c r="BJ623">
        <v>304676.59999999998</v>
      </c>
      <c r="BK623">
        <v>370489.33</v>
      </c>
      <c r="BL623">
        <v>1700538.77</v>
      </c>
      <c r="BM623">
        <v>874485</v>
      </c>
      <c r="BN623">
        <v>452997.3</v>
      </c>
      <c r="BO623">
        <v>1063159.2</v>
      </c>
      <c r="BP623">
        <v>204749.72</v>
      </c>
      <c r="BQ623">
        <v>911341.42</v>
      </c>
      <c r="BR623">
        <v>840115.05</v>
      </c>
      <c r="BS623">
        <v>493888.42</v>
      </c>
    </row>
    <row r="624" spans="1:71" ht="23.25">
      <c r="A624" s="198">
        <v>5</v>
      </c>
      <c r="B624" s="199" t="s">
        <v>916</v>
      </c>
      <c r="C624" s="199" t="s">
        <v>917</v>
      </c>
      <c r="D624" s="199" t="s">
        <v>2444</v>
      </c>
      <c r="E624" s="199" t="s">
        <v>2448</v>
      </c>
      <c r="F624" s="199"/>
      <c r="G624" s="199"/>
      <c r="H624" s="199" t="s">
        <v>2447</v>
      </c>
      <c r="I624" s="199" t="s">
        <v>2448</v>
      </c>
      <c r="J624" s="199" t="s">
        <v>952</v>
      </c>
      <c r="K624" s="199" t="s">
        <v>1783</v>
      </c>
      <c r="L624" s="199" t="s">
        <v>1743</v>
      </c>
      <c r="M624" s="221" t="s">
        <v>1794</v>
      </c>
      <c r="N624" s="221"/>
      <c r="O624" s="201">
        <v>5104010112.1009998</v>
      </c>
      <c r="P624" s="202" t="s">
        <v>717</v>
      </c>
      <c r="Q624" s="108">
        <f t="shared" si="9"/>
        <v>633200</v>
      </c>
      <c r="AD624">
        <v>633200</v>
      </c>
      <c r="AJ624">
        <v>454536</v>
      </c>
      <c r="AL624">
        <v>2919264</v>
      </c>
      <c r="AQ624">
        <v>739580</v>
      </c>
      <c r="AS624">
        <v>521250</v>
      </c>
      <c r="AU624">
        <v>48000</v>
      </c>
      <c r="AV624">
        <v>550000</v>
      </c>
      <c r="AZ624">
        <v>1415000</v>
      </c>
      <c r="BB624">
        <v>499987.68</v>
      </c>
      <c r="BC624">
        <v>1771200</v>
      </c>
      <c r="BD624">
        <v>1075556.5</v>
      </c>
      <c r="BE624">
        <v>749135</v>
      </c>
      <c r="BG624">
        <v>2151487.5</v>
      </c>
      <c r="BH624">
        <v>779520</v>
      </c>
      <c r="BJ624">
        <v>166200</v>
      </c>
      <c r="BL624">
        <v>202230</v>
      </c>
      <c r="BM624">
        <v>6600</v>
      </c>
      <c r="BP624">
        <v>600</v>
      </c>
      <c r="BR624">
        <v>5400</v>
      </c>
    </row>
    <row r="625" spans="1:71" ht="23.25">
      <c r="A625" s="198">
        <v>5</v>
      </c>
      <c r="B625" s="199" t="s">
        <v>916</v>
      </c>
      <c r="C625" s="199" t="s">
        <v>917</v>
      </c>
      <c r="D625" s="199" t="s">
        <v>2444</v>
      </c>
      <c r="E625" s="199" t="s">
        <v>2448</v>
      </c>
      <c r="F625" s="199"/>
      <c r="G625" s="199"/>
      <c r="H625" s="199" t="s">
        <v>2447</v>
      </c>
      <c r="I625" s="199" t="s">
        <v>2448</v>
      </c>
      <c r="J625" s="199" t="s">
        <v>952</v>
      </c>
      <c r="K625" s="199" t="s">
        <v>1783</v>
      </c>
      <c r="L625" s="199" t="s">
        <v>1743</v>
      </c>
      <c r="M625" s="221" t="s">
        <v>1794</v>
      </c>
      <c r="N625" s="221"/>
      <c r="O625" s="201">
        <v>5104010112.1029997</v>
      </c>
      <c r="P625" s="202" t="s">
        <v>718</v>
      </c>
      <c r="Q625" s="108">
        <f t="shared" si="9"/>
        <v>0</v>
      </c>
      <c r="R625">
        <v>9437815.9000000004</v>
      </c>
      <c r="U625">
        <v>1222749</v>
      </c>
      <c r="AC625">
        <v>166495</v>
      </c>
      <c r="AE625">
        <v>494550</v>
      </c>
      <c r="AG625">
        <v>464420</v>
      </c>
      <c r="AJ625">
        <v>383290</v>
      </c>
      <c r="AL625">
        <v>255820</v>
      </c>
      <c r="AM625">
        <v>411840</v>
      </c>
      <c r="AP625">
        <v>1734100</v>
      </c>
      <c r="AQ625">
        <v>762735</v>
      </c>
      <c r="AU625">
        <v>100456</v>
      </c>
      <c r="AX625">
        <v>660550</v>
      </c>
      <c r="BA625">
        <v>752660</v>
      </c>
      <c r="BB625">
        <v>555140</v>
      </c>
      <c r="BD625">
        <v>792974</v>
      </c>
      <c r="BE625">
        <v>662825</v>
      </c>
      <c r="BF625">
        <v>474620</v>
      </c>
      <c r="BH625">
        <v>722235</v>
      </c>
      <c r="BP625">
        <v>216300</v>
      </c>
    </row>
    <row r="626" spans="1:71" ht="23.25">
      <c r="A626" s="198">
        <v>5</v>
      </c>
      <c r="B626" s="199" t="s">
        <v>916</v>
      </c>
      <c r="C626" s="199" t="s">
        <v>917</v>
      </c>
      <c r="D626" s="199" t="s">
        <v>2444</v>
      </c>
      <c r="E626" s="199" t="s">
        <v>2448</v>
      </c>
      <c r="F626" s="199"/>
      <c r="G626" s="199"/>
      <c r="H626" s="199" t="s">
        <v>2406</v>
      </c>
      <c r="I626" s="199" t="s">
        <v>2448</v>
      </c>
      <c r="J626" s="199" t="s">
        <v>952</v>
      </c>
      <c r="K626" s="199" t="s">
        <v>1783</v>
      </c>
      <c r="L626" s="199" t="s">
        <v>1743</v>
      </c>
      <c r="M626" s="221" t="s">
        <v>1794</v>
      </c>
      <c r="N626" s="221"/>
      <c r="O626" s="201">
        <v>5104010112.1059999</v>
      </c>
      <c r="P626" s="202" t="s">
        <v>719</v>
      </c>
      <c r="Q626" s="108">
        <f t="shared" si="9"/>
        <v>0</v>
      </c>
      <c r="AL626">
        <v>2251800</v>
      </c>
      <c r="AM626">
        <v>29151.1</v>
      </c>
      <c r="AQ626">
        <v>2300</v>
      </c>
      <c r="AX626">
        <v>1500</v>
      </c>
      <c r="BG626">
        <v>245200</v>
      </c>
      <c r="BL626">
        <v>5500</v>
      </c>
      <c r="BM626">
        <v>1000</v>
      </c>
    </row>
    <row r="627" spans="1:71" ht="23.25">
      <c r="A627" s="198">
        <v>5</v>
      </c>
      <c r="B627" s="199" t="s">
        <v>916</v>
      </c>
      <c r="C627" s="199" t="s">
        <v>917</v>
      </c>
      <c r="D627" s="199" t="s">
        <v>2444</v>
      </c>
      <c r="E627" s="199" t="s">
        <v>2448</v>
      </c>
      <c r="F627" s="199"/>
      <c r="G627" s="199"/>
      <c r="H627" s="199" t="s">
        <v>2406</v>
      </c>
      <c r="I627" s="199" t="s">
        <v>2448</v>
      </c>
      <c r="J627" s="199" t="s">
        <v>952</v>
      </c>
      <c r="K627" s="199" t="s">
        <v>1783</v>
      </c>
      <c r="L627" s="199" t="s">
        <v>1743</v>
      </c>
      <c r="M627" s="221" t="s">
        <v>1794</v>
      </c>
      <c r="N627" s="221"/>
      <c r="O627" s="201">
        <v>5104010112.1079998</v>
      </c>
      <c r="P627" s="202" t="s">
        <v>720</v>
      </c>
      <c r="Q627" s="108">
        <f t="shared" si="9"/>
        <v>0</v>
      </c>
      <c r="R627">
        <v>1349500</v>
      </c>
      <c r="AA627">
        <v>216000</v>
      </c>
      <c r="AG627">
        <v>18060</v>
      </c>
      <c r="AJ627">
        <v>224065</v>
      </c>
      <c r="AL627">
        <v>6147528.7300000004</v>
      </c>
      <c r="AQ627">
        <v>45600</v>
      </c>
      <c r="AS627">
        <v>304954</v>
      </c>
      <c r="AU627">
        <v>12000</v>
      </c>
      <c r="AV627">
        <v>45400</v>
      </c>
      <c r="BL627">
        <v>1881472</v>
      </c>
    </row>
    <row r="628" spans="1:71" ht="23.25">
      <c r="A628" s="198">
        <v>5</v>
      </c>
      <c r="B628" s="199" t="s">
        <v>916</v>
      </c>
      <c r="C628" s="199" t="s">
        <v>917</v>
      </c>
      <c r="D628" s="199" t="s">
        <v>2444</v>
      </c>
      <c r="E628" s="199" t="s">
        <v>2448</v>
      </c>
      <c r="F628" s="199"/>
      <c r="G628" s="199"/>
      <c r="H628" s="199" t="s">
        <v>2447</v>
      </c>
      <c r="I628" s="199" t="s">
        <v>2448</v>
      </c>
      <c r="J628" s="199" t="s">
        <v>952</v>
      </c>
      <c r="K628" s="199" t="s">
        <v>1783</v>
      </c>
      <c r="L628" s="199" t="s">
        <v>1743</v>
      </c>
      <c r="M628" s="221" t="s">
        <v>1794</v>
      </c>
      <c r="N628" s="221"/>
      <c r="O628" s="201">
        <v>5104010112.1099997</v>
      </c>
      <c r="P628" s="202" t="s">
        <v>721</v>
      </c>
      <c r="Q628" s="108">
        <f t="shared" si="9"/>
        <v>0</v>
      </c>
      <c r="R628">
        <v>7715334</v>
      </c>
      <c r="V628">
        <v>11200</v>
      </c>
      <c r="AB628">
        <v>14620.5</v>
      </c>
      <c r="AH628">
        <v>51220</v>
      </c>
      <c r="AI628">
        <v>6660</v>
      </c>
      <c r="AL628">
        <v>4496487.8099999996</v>
      </c>
      <c r="AT628">
        <v>37204</v>
      </c>
      <c r="AZ628">
        <v>5957938.4500000002</v>
      </c>
      <c r="BM628">
        <v>1308706.05</v>
      </c>
    </row>
    <row r="629" spans="1:71" ht="23.25">
      <c r="A629" s="198">
        <v>5</v>
      </c>
      <c r="B629" s="199" t="s">
        <v>916</v>
      </c>
      <c r="C629" s="199" t="s">
        <v>917</v>
      </c>
      <c r="D629" s="199" t="s">
        <v>2444</v>
      </c>
      <c r="E629" s="199" t="s">
        <v>2448</v>
      </c>
      <c r="F629" s="199"/>
      <c r="G629" s="199"/>
      <c r="H629" s="199" t="s">
        <v>2406</v>
      </c>
      <c r="I629" s="199" t="s">
        <v>2448</v>
      </c>
      <c r="J629" s="199" t="s">
        <v>952</v>
      </c>
      <c r="K629" s="199" t="s">
        <v>1783</v>
      </c>
      <c r="L629" s="199" t="s">
        <v>1743</v>
      </c>
      <c r="M629" s="221" t="s">
        <v>1794</v>
      </c>
      <c r="N629" s="221"/>
      <c r="O629" s="201">
        <v>5104010112.1110001</v>
      </c>
      <c r="P629" s="202" t="s">
        <v>722</v>
      </c>
      <c r="Q629" s="108">
        <f t="shared" si="9"/>
        <v>631235.69999999995</v>
      </c>
      <c r="R629">
        <v>2174572.06</v>
      </c>
      <c r="S629">
        <v>38577</v>
      </c>
      <c r="U629">
        <v>176523</v>
      </c>
      <c r="V629">
        <v>179064</v>
      </c>
      <c r="W629">
        <v>180936</v>
      </c>
      <c r="X629">
        <v>128990</v>
      </c>
      <c r="Z629">
        <v>108395</v>
      </c>
      <c r="AA629">
        <v>91620</v>
      </c>
      <c r="AB629">
        <v>79882</v>
      </c>
      <c r="AC629">
        <v>36711</v>
      </c>
      <c r="AD629">
        <v>631235.69999999995</v>
      </c>
      <c r="AE629">
        <v>52980</v>
      </c>
      <c r="AF629">
        <v>43310</v>
      </c>
      <c r="AG629">
        <v>34960</v>
      </c>
      <c r="AH629">
        <v>42150</v>
      </c>
      <c r="AI629">
        <v>83513.5</v>
      </c>
      <c r="AJ629">
        <v>48556.6</v>
      </c>
      <c r="AK629">
        <v>5264.4</v>
      </c>
      <c r="AL629">
        <v>2387600.0499999998</v>
      </c>
      <c r="AM629">
        <v>110136</v>
      </c>
      <c r="AO629">
        <v>142263</v>
      </c>
      <c r="AP629">
        <v>239722.8</v>
      </c>
      <c r="AQ629">
        <v>96232</v>
      </c>
      <c r="AR629">
        <v>438096.77</v>
      </c>
      <c r="AS629">
        <v>118815.1</v>
      </c>
      <c r="AT629">
        <v>267911.7</v>
      </c>
      <c r="AU629">
        <v>115340</v>
      </c>
      <c r="AV629">
        <v>372445</v>
      </c>
      <c r="AW629">
        <v>93325.58</v>
      </c>
      <c r="AX629">
        <v>116220</v>
      </c>
      <c r="AY629">
        <v>51590</v>
      </c>
      <c r="AZ629">
        <v>1230863</v>
      </c>
      <c r="BA629">
        <v>92784</v>
      </c>
      <c r="BB629">
        <v>81108</v>
      </c>
      <c r="BC629">
        <v>343703.5</v>
      </c>
      <c r="BD629">
        <v>65982</v>
      </c>
      <c r="BE629">
        <v>91068</v>
      </c>
      <c r="BF629">
        <v>81111.75</v>
      </c>
      <c r="BG629">
        <v>303570.96999999997</v>
      </c>
      <c r="BH629">
        <v>96204</v>
      </c>
      <c r="BJ629">
        <v>36560.400000000001</v>
      </c>
      <c r="BL629">
        <v>460004.6</v>
      </c>
      <c r="BM629">
        <v>211428</v>
      </c>
      <c r="BN629">
        <v>123530</v>
      </c>
      <c r="BP629">
        <v>37572</v>
      </c>
      <c r="BQ629">
        <v>162180</v>
      </c>
      <c r="BR629">
        <v>213910</v>
      </c>
      <c r="BS629">
        <v>100360</v>
      </c>
    </row>
    <row r="630" spans="1:71" ht="23.25">
      <c r="A630" s="198">
        <v>5</v>
      </c>
      <c r="B630" s="199" t="s">
        <v>916</v>
      </c>
      <c r="C630" s="199" t="s">
        <v>917</v>
      </c>
      <c r="D630" s="199" t="s">
        <v>2444</v>
      </c>
      <c r="E630" s="199" t="s">
        <v>2448</v>
      </c>
      <c r="F630" s="199"/>
      <c r="G630" s="199"/>
      <c r="H630" s="199" t="s">
        <v>2449</v>
      </c>
      <c r="I630" s="199" t="s">
        <v>2448</v>
      </c>
      <c r="J630" s="199" t="s">
        <v>952</v>
      </c>
      <c r="K630" s="199" t="s">
        <v>1783</v>
      </c>
      <c r="L630" s="199" t="s">
        <v>1743</v>
      </c>
      <c r="M630" s="221" t="s">
        <v>1803</v>
      </c>
      <c r="N630" s="221"/>
      <c r="O630" s="201">
        <v>5104010112.1120005</v>
      </c>
      <c r="P630" s="202" t="s">
        <v>723</v>
      </c>
      <c r="Q630" s="108">
        <f t="shared" si="9"/>
        <v>0</v>
      </c>
      <c r="R630">
        <v>8363910</v>
      </c>
      <c r="V630">
        <v>6083.33</v>
      </c>
      <c r="W630">
        <v>538834.75</v>
      </c>
      <c r="AI630">
        <v>7970</v>
      </c>
      <c r="AL630">
        <v>8712607</v>
      </c>
      <c r="AN630">
        <v>7500</v>
      </c>
      <c r="AP630">
        <v>9250</v>
      </c>
      <c r="AR630">
        <v>1337620</v>
      </c>
      <c r="AV630">
        <v>207500</v>
      </c>
      <c r="AY630">
        <v>75575</v>
      </c>
      <c r="BB630">
        <v>529543.5</v>
      </c>
      <c r="BC630">
        <v>17214540</v>
      </c>
      <c r="BF630">
        <v>1416684</v>
      </c>
      <c r="BG630">
        <v>267007.5</v>
      </c>
      <c r="BL630">
        <v>16712245</v>
      </c>
      <c r="BO630">
        <v>85641.73</v>
      </c>
      <c r="BP630">
        <v>346423.58</v>
      </c>
    </row>
    <row r="631" spans="1:71" ht="23.25">
      <c r="A631" s="198">
        <v>5</v>
      </c>
      <c r="B631" s="199" t="s">
        <v>916</v>
      </c>
      <c r="C631" s="199" t="s">
        <v>917</v>
      </c>
      <c r="D631" s="199" t="s">
        <v>2444</v>
      </c>
      <c r="E631" s="199" t="s">
        <v>2448</v>
      </c>
      <c r="F631" s="199"/>
      <c r="G631" s="199"/>
      <c r="H631" s="199" t="s">
        <v>2406</v>
      </c>
      <c r="I631" s="199" t="s">
        <v>2448</v>
      </c>
      <c r="J631" s="199" t="s">
        <v>952</v>
      </c>
      <c r="K631" s="199" t="s">
        <v>1783</v>
      </c>
      <c r="L631" s="199" t="s">
        <v>1743</v>
      </c>
      <c r="M631" s="221" t="s">
        <v>1794</v>
      </c>
      <c r="N631" s="221"/>
      <c r="O631" s="201">
        <v>5104010112.1129999</v>
      </c>
      <c r="P631" s="202" t="s">
        <v>724</v>
      </c>
      <c r="Q631" s="108">
        <f t="shared" si="9"/>
        <v>22551815.469999999</v>
      </c>
      <c r="R631">
        <v>15049817.16</v>
      </c>
      <c r="S631">
        <v>369203.56</v>
      </c>
      <c r="T631">
        <v>1174979.78</v>
      </c>
      <c r="U631">
        <v>2615372.2000000002</v>
      </c>
      <c r="V631">
        <v>424730.58</v>
      </c>
      <c r="W631">
        <v>688923.9</v>
      </c>
      <c r="X631">
        <v>632559.03</v>
      </c>
      <c r="Y631">
        <v>560234.13</v>
      </c>
      <c r="Z631">
        <v>97137.64</v>
      </c>
      <c r="AA631">
        <v>966252.76</v>
      </c>
      <c r="AB631">
        <v>1123187.27</v>
      </c>
      <c r="AC631">
        <v>731865.09</v>
      </c>
      <c r="AD631">
        <v>22551815.469999999</v>
      </c>
      <c r="AE631">
        <v>772350.35</v>
      </c>
      <c r="AF631">
        <v>523956.32</v>
      </c>
      <c r="AG631">
        <v>722461.01</v>
      </c>
      <c r="AH631">
        <v>505043.02</v>
      </c>
      <c r="AI631">
        <v>977397.46</v>
      </c>
      <c r="AJ631">
        <v>1003136.12</v>
      </c>
      <c r="AK631">
        <v>377294.21</v>
      </c>
      <c r="AL631">
        <v>8034069.4100000001</v>
      </c>
      <c r="AM631">
        <v>569776</v>
      </c>
      <c r="AN631">
        <v>278034.65999999997</v>
      </c>
      <c r="AO631">
        <v>122312.99</v>
      </c>
      <c r="AP631">
        <v>506007.65</v>
      </c>
      <c r="AQ631">
        <v>346633.05</v>
      </c>
      <c r="AR631">
        <v>3609023</v>
      </c>
      <c r="AS631">
        <v>730487.05</v>
      </c>
      <c r="AT631">
        <v>487590.27</v>
      </c>
      <c r="AU631">
        <v>2855842.19</v>
      </c>
      <c r="AV631">
        <v>2884496.22</v>
      </c>
      <c r="AW631">
        <v>203862.78</v>
      </c>
      <c r="AX631">
        <v>374163.25</v>
      </c>
      <c r="AY631">
        <v>343200.86</v>
      </c>
      <c r="AZ631">
        <v>4068133</v>
      </c>
      <c r="BA631">
        <v>124662</v>
      </c>
      <c r="BB631">
        <v>377530</v>
      </c>
      <c r="BC631">
        <v>178033.69</v>
      </c>
      <c r="BD631">
        <v>840861.45</v>
      </c>
      <c r="BE631">
        <v>1579880.37</v>
      </c>
      <c r="BF631">
        <v>259585.41</v>
      </c>
      <c r="BG631">
        <v>504287.3</v>
      </c>
      <c r="BH631">
        <v>1303561.99</v>
      </c>
      <c r="BI631">
        <v>401394</v>
      </c>
      <c r="BJ631">
        <v>112150</v>
      </c>
      <c r="BK631">
        <v>97227</v>
      </c>
      <c r="BL631">
        <v>2012657.48</v>
      </c>
      <c r="BM631">
        <v>37478.29</v>
      </c>
      <c r="BN631">
        <v>875808</v>
      </c>
      <c r="BO631">
        <v>6010732.2599999998</v>
      </c>
      <c r="BP631">
        <v>283547.59999999998</v>
      </c>
      <c r="BQ631">
        <v>1229615.43</v>
      </c>
      <c r="BR631">
        <v>1169166.6000000001</v>
      </c>
      <c r="BS631">
        <v>1184121.6499999999</v>
      </c>
    </row>
    <row r="632" spans="1:71" ht="23.25">
      <c r="A632" s="198">
        <v>5</v>
      </c>
      <c r="B632" s="199" t="s">
        <v>916</v>
      </c>
      <c r="C632" s="199" t="s">
        <v>917</v>
      </c>
      <c r="D632" s="199" t="s">
        <v>2444</v>
      </c>
      <c r="E632" s="199" t="s">
        <v>2448</v>
      </c>
      <c r="F632" s="199"/>
      <c r="G632" s="199"/>
      <c r="H632" s="199" t="s">
        <v>2449</v>
      </c>
      <c r="I632" s="199" t="s">
        <v>2448</v>
      </c>
      <c r="J632" s="199" t="s">
        <v>952</v>
      </c>
      <c r="K632" s="199" t="s">
        <v>1783</v>
      </c>
      <c r="L632" s="199" t="s">
        <v>1743</v>
      </c>
      <c r="M632" s="221" t="s">
        <v>1803</v>
      </c>
      <c r="N632" s="221"/>
      <c r="O632" s="201">
        <v>5104010112.1140003</v>
      </c>
      <c r="P632" s="202" t="s">
        <v>725</v>
      </c>
      <c r="Q632" s="108">
        <f t="shared" si="9"/>
        <v>9246375</v>
      </c>
      <c r="R632">
        <v>7037861.8499999996</v>
      </c>
      <c r="S632">
        <v>381824</v>
      </c>
      <c r="T632">
        <v>1083322.3</v>
      </c>
      <c r="U632">
        <v>1577032.7</v>
      </c>
      <c r="V632">
        <v>2019929.4</v>
      </c>
      <c r="W632">
        <v>1191225</v>
      </c>
      <c r="X632">
        <v>1265868</v>
      </c>
      <c r="Y632">
        <v>931439.05</v>
      </c>
      <c r="Z632">
        <v>410430</v>
      </c>
      <c r="AA632">
        <v>591145.6</v>
      </c>
      <c r="AB632">
        <v>564283</v>
      </c>
      <c r="AC632">
        <v>482536.65</v>
      </c>
      <c r="AD632">
        <v>9246375</v>
      </c>
      <c r="AE632">
        <v>488840</v>
      </c>
      <c r="AF632">
        <v>643306.6</v>
      </c>
      <c r="AG632">
        <v>1009960.1</v>
      </c>
      <c r="AH632">
        <v>501007.15</v>
      </c>
      <c r="AI632">
        <v>884524.4</v>
      </c>
      <c r="AJ632">
        <v>768785.6</v>
      </c>
      <c r="AK632">
        <v>335120</v>
      </c>
      <c r="AL632">
        <v>36815471</v>
      </c>
      <c r="AM632">
        <v>355763</v>
      </c>
      <c r="AN632">
        <v>2312433.83</v>
      </c>
      <c r="AO632">
        <v>2545174.58</v>
      </c>
      <c r="AP632">
        <v>1963978.91</v>
      </c>
      <c r="AQ632">
        <v>1556178.95</v>
      </c>
      <c r="AR632">
        <v>3074555</v>
      </c>
      <c r="AS632">
        <v>1771485.64</v>
      </c>
      <c r="AT632">
        <v>1085507.2</v>
      </c>
      <c r="AU632">
        <v>1421768.95</v>
      </c>
      <c r="AV632">
        <v>1643900.87</v>
      </c>
      <c r="AW632">
        <v>939108.5</v>
      </c>
      <c r="AX632">
        <v>629878</v>
      </c>
      <c r="AY632">
        <v>439579</v>
      </c>
      <c r="AZ632">
        <v>13123947</v>
      </c>
      <c r="BA632">
        <v>763340.4</v>
      </c>
      <c r="BB632">
        <v>1371125</v>
      </c>
      <c r="BC632">
        <v>2363118.5</v>
      </c>
      <c r="BD632">
        <v>1732916.2</v>
      </c>
      <c r="BE632">
        <v>681966</v>
      </c>
      <c r="BF632">
        <v>1101047</v>
      </c>
      <c r="BG632">
        <v>2531784.5</v>
      </c>
      <c r="BH632">
        <v>1096235.1000000001</v>
      </c>
      <c r="BI632">
        <v>494729.3</v>
      </c>
      <c r="BJ632">
        <v>496039.6</v>
      </c>
      <c r="BK632">
        <v>377152.3</v>
      </c>
      <c r="BL632">
        <v>9210837.2100000009</v>
      </c>
      <c r="BM632">
        <v>1986411.18</v>
      </c>
      <c r="BN632">
        <v>1170925.95</v>
      </c>
      <c r="BO632">
        <v>1227848.7</v>
      </c>
      <c r="BP632">
        <v>58415</v>
      </c>
      <c r="BQ632">
        <v>1123460.3500000001</v>
      </c>
      <c r="BR632">
        <v>923437.46</v>
      </c>
      <c r="BS632">
        <v>393769.5</v>
      </c>
    </row>
    <row r="633" spans="1:71" ht="23.25">
      <c r="A633" s="198">
        <v>5</v>
      </c>
      <c r="B633" s="199" t="s">
        <v>916</v>
      </c>
      <c r="C633" s="199" t="s">
        <v>917</v>
      </c>
      <c r="D633" s="199" t="s">
        <v>2444</v>
      </c>
      <c r="E633" s="199" t="s">
        <v>2448</v>
      </c>
      <c r="F633" s="199"/>
      <c r="G633" s="199"/>
      <c r="H633" s="199" t="s">
        <v>2449</v>
      </c>
      <c r="I633" s="199" t="s">
        <v>2448</v>
      </c>
      <c r="J633" s="199" t="s">
        <v>952</v>
      </c>
      <c r="K633" s="199" t="s">
        <v>1783</v>
      </c>
      <c r="L633" s="199" t="s">
        <v>1743</v>
      </c>
      <c r="M633" s="221" t="s">
        <v>1803</v>
      </c>
      <c r="N633" s="221"/>
      <c r="O633" s="201">
        <v>5104010112.1149998</v>
      </c>
      <c r="P633" s="202" t="s">
        <v>726</v>
      </c>
      <c r="Q633" s="108">
        <f t="shared" si="9"/>
        <v>0</v>
      </c>
      <c r="R633">
        <v>6308505.1500000004</v>
      </c>
      <c r="S633">
        <v>125200</v>
      </c>
      <c r="T633">
        <v>405840</v>
      </c>
      <c r="U633">
        <v>183660</v>
      </c>
      <c r="V633">
        <v>635713</v>
      </c>
      <c r="W633">
        <v>511150</v>
      </c>
      <c r="X633">
        <v>678085</v>
      </c>
      <c r="Y633">
        <v>198132</v>
      </c>
      <c r="Z633">
        <v>186485</v>
      </c>
      <c r="AA633">
        <v>148680</v>
      </c>
      <c r="AB633">
        <v>18700</v>
      </c>
      <c r="AC633">
        <v>200420</v>
      </c>
      <c r="AE633">
        <v>934383.65</v>
      </c>
      <c r="AF633">
        <v>482210</v>
      </c>
      <c r="AG633">
        <v>440000</v>
      </c>
      <c r="AH633">
        <v>1282995.98</v>
      </c>
      <c r="AI633">
        <v>2181496</v>
      </c>
      <c r="AJ633">
        <v>146750</v>
      </c>
      <c r="AK633">
        <v>563902</v>
      </c>
      <c r="AL633">
        <v>49529212</v>
      </c>
      <c r="AQ633">
        <v>458914</v>
      </c>
      <c r="AS633">
        <v>11500</v>
      </c>
      <c r="AU633">
        <v>73570</v>
      </c>
      <c r="AV633">
        <v>8600</v>
      </c>
      <c r="AW633">
        <v>4000</v>
      </c>
      <c r="AZ633">
        <v>9044992</v>
      </c>
      <c r="BA633">
        <v>830962</v>
      </c>
      <c r="BB633">
        <v>918849</v>
      </c>
      <c r="BC633">
        <v>3348501</v>
      </c>
      <c r="BD633">
        <v>1716254</v>
      </c>
      <c r="BE633">
        <v>319440</v>
      </c>
      <c r="BF633">
        <v>929109</v>
      </c>
      <c r="BG633">
        <v>5248595</v>
      </c>
      <c r="BH633">
        <v>866266</v>
      </c>
      <c r="BI633">
        <v>692360.5</v>
      </c>
      <c r="BJ633">
        <v>324232</v>
      </c>
      <c r="BK633">
        <v>686208.25</v>
      </c>
      <c r="BL633">
        <v>13610400</v>
      </c>
      <c r="BN633">
        <v>172200</v>
      </c>
      <c r="BO633">
        <v>750950</v>
      </c>
      <c r="BP633">
        <v>71450</v>
      </c>
      <c r="BQ633">
        <v>844420</v>
      </c>
      <c r="BR633">
        <v>150000</v>
      </c>
      <c r="BS633">
        <v>34140</v>
      </c>
    </row>
    <row r="634" spans="1:71" ht="23.25">
      <c r="A634" s="198">
        <v>5</v>
      </c>
      <c r="B634" s="199" t="s">
        <v>916</v>
      </c>
      <c r="C634" s="199" t="s">
        <v>917</v>
      </c>
      <c r="D634" s="199" t="s">
        <v>2444</v>
      </c>
      <c r="E634" s="199" t="s">
        <v>727</v>
      </c>
      <c r="F634" s="199"/>
      <c r="G634" s="199"/>
      <c r="H634" s="199" t="s">
        <v>2406</v>
      </c>
      <c r="I634" s="199" t="s">
        <v>727</v>
      </c>
      <c r="J634" s="199" t="s">
        <v>952</v>
      </c>
      <c r="K634" s="199" t="s">
        <v>1783</v>
      </c>
      <c r="L634" s="199" t="s">
        <v>1743</v>
      </c>
      <c r="M634" s="221" t="s">
        <v>1745</v>
      </c>
      <c r="N634" s="221"/>
      <c r="O634" s="201">
        <v>5104010114.1009998</v>
      </c>
      <c r="P634" s="202" t="s">
        <v>727</v>
      </c>
      <c r="Q634" s="108">
        <f t="shared" si="9"/>
        <v>0</v>
      </c>
      <c r="X634">
        <v>3745</v>
      </c>
      <c r="BL634">
        <v>2200</v>
      </c>
    </row>
    <row r="635" spans="1:71" ht="23.25">
      <c r="A635" s="198">
        <v>5</v>
      </c>
      <c r="B635" s="199" t="s">
        <v>916</v>
      </c>
      <c r="C635" s="199" t="s">
        <v>917</v>
      </c>
      <c r="D635" s="199" t="s">
        <v>2444</v>
      </c>
      <c r="E635" s="199" t="s">
        <v>728</v>
      </c>
      <c r="F635" s="199"/>
      <c r="G635" s="199"/>
      <c r="H635" s="199" t="s">
        <v>2409</v>
      </c>
      <c r="I635" s="199" t="s">
        <v>728</v>
      </c>
      <c r="J635" s="199" t="s">
        <v>952</v>
      </c>
      <c r="K635" s="199" t="s">
        <v>1783</v>
      </c>
      <c r="L635" s="199" t="s">
        <v>1743</v>
      </c>
      <c r="M635" s="221" t="s">
        <v>1745</v>
      </c>
      <c r="N635" s="221"/>
      <c r="O635" s="201">
        <v>5104010115.1009998</v>
      </c>
      <c r="P635" s="202" t="s">
        <v>728</v>
      </c>
      <c r="Q635" s="108">
        <f t="shared" si="9"/>
        <v>630</v>
      </c>
      <c r="R635">
        <v>12250.64</v>
      </c>
      <c r="S635">
        <v>222</v>
      </c>
      <c r="T635">
        <v>168</v>
      </c>
      <c r="U635">
        <v>310</v>
      </c>
      <c r="V635">
        <v>519</v>
      </c>
      <c r="W635">
        <v>344</v>
      </c>
      <c r="X635">
        <v>206</v>
      </c>
      <c r="Y635">
        <v>444</v>
      </c>
      <c r="Z635">
        <v>619</v>
      </c>
      <c r="AA635">
        <v>485</v>
      </c>
      <c r="AB635">
        <v>286</v>
      </c>
      <c r="AC635">
        <v>260</v>
      </c>
      <c r="AD635">
        <v>630</v>
      </c>
      <c r="AE635">
        <v>78</v>
      </c>
      <c r="AF635">
        <v>324</v>
      </c>
      <c r="AG635">
        <v>336</v>
      </c>
      <c r="AI635">
        <v>312</v>
      </c>
      <c r="AJ635">
        <v>282</v>
      </c>
      <c r="AK635">
        <v>156</v>
      </c>
      <c r="AL635">
        <v>57989.61</v>
      </c>
      <c r="AM635">
        <v>464</v>
      </c>
      <c r="AN635">
        <v>392</v>
      </c>
      <c r="AO635">
        <v>787</v>
      </c>
      <c r="AP635">
        <v>378</v>
      </c>
      <c r="AQ635">
        <v>313</v>
      </c>
      <c r="AR635">
        <v>18</v>
      </c>
      <c r="AS635">
        <v>666</v>
      </c>
      <c r="AU635">
        <v>324</v>
      </c>
      <c r="AV635">
        <v>398</v>
      </c>
      <c r="AW635">
        <v>6</v>
      </c>
      <c r="AX635">
        <v>512</v>
      </c>
      <c r="AY635">
        <v>222</v>
      </c>
      <c r="AZ635">
        <v>448</v>
      </c>
      <c r="BA635">
        <v>60</v>
      </c>
      <c r="BB635">
        <v>30</v>
      </c>
      <c r="BG635">
        <v>24</v>
      </c>
      <c r="BI635">
        <v>575</v>
      </c>
      <c r="BL635">
        <v>12716.22</v>
      </c>
      <c r="BM635">
        <v>810</v>
      </c>
      <c r="BN635">
        <v>78</v>
      </c>
      <c r="BO635">
        <v>100</v>
      </c>
      <c r="BP635">
        <v>401</v>
      </c>
      <c r="BQ635">
        <v>102</v>
      </c>
      <c r="BR635">
        <v>60</v>
      </c>
      <c r="BS635">
        <v>120</v>
      </c>
    </row>
    <row r="636" spans="1:71" ht="23.25">
      <c r="A636" s="198">
        <v>5</v>
      </c>
      <c r="B636" s="199" t="s">
        <v>916</v>
      </c>
      <c r="C636" s="199" t="s">
        <v>917</v>
      </c>
      <c r="D636" s="199" t="s">
        <v>2444</v>
      </c>
      <c r="E636" s="199" t="s">
        <v>2450</v>
      </c>
      <c r="F636" s="199"/>
      <c r="G636" s="199"/>
      <c r="H636" s="199" t="s">
        <v>2451</v>
      </c>
      <c r="I636" s="199" t="s">
        <v>2450</v>
      </c>
      <c r="J636" s="199" t="s">
        <v>952</v>
      </c>
      <c r="K636" s="199" t="s">
        <v>1813</v>
      </c>
      <c r="L636" s="199" t="s">
        <v>1814</v>
      </c>
      <c r="M636" s="221" t="s">
        <v>1816</v>
      </c>
      <c r="N636" s="221"/>
      <c r="O636" s="201">
        <v>5104020101.1009998</v>
      </c>
      <c r="P636" s="202" t="s">
        <v>729</v>
      </c>
      <c r="Q636" s="108">
        <f t="shared" si="9"/>
        <v>22805522.32</v>
      </c>
      <c r="R636">
        <v>20649336.16</v>
      </c>
      <c r="S636">
        <v>1398837.12</v>
      </c>
      <c r="T636">
        <v>2491293.9700000002</v>
      </c>
      <c r="U636">
        <v>3422466.49</v>
      </c>
      <c r="V636">
        <v>4797193.34</v>
      </c>
      <c r="W636">
        <v>4273731.38</v>
      </c>
      <c r="X636">
        <v>3271683.46</v>
      </c>
      <c r="Y636">
        <v>2641091.23</v>
      </c>
      <c r="Z636">
        <v>2122294.59</v>
      </c>
      <c r="AA636">
        <v>1637228.35</v>
      </c>
      <c r="AB636">
        <v>1697755.44</v>
      </c>
      <c r="AC636">
        <v>1062830.45</v>
      </c>
      <c r="AD636">
        <v>22805522.32</v>
      </c>
      <c r="AE636">
        <v>1425768.55</v>
      </c>
      <c r="AF636">
        <v>2671397.98</v>
      </c>
      <c r="AG636">
        <v>1767311.08</v>
      </c>
      <c r="AH636">
        <v>3587600.55</v>
      </c>
      <c r="AI636">
        <v>2693185.91</v>
      </c>
      <c r="AJ636">
        <v>1081096.19</v>
      </c>
      <c r="AK636">
        <v>446301.41</v>
      </c>
      <c r="AL636">
        <v>30649882.420000002</v>
      </c>
      <c r="AM636">
        <v>2241895.7000000002</v>
      </c>
      <c r="AN636">
        <v>4294386.83</v>
      </c>
      <c r="AO636">
        <v>3468290.23</v>
      </c>
      <c r="AP636">
        <v>3641671.19</v>
      </c>
      <c r="AQ636">
        <v>2523999.9</v>
      </c>
      <c r="AR636">
        <v>5890816.6900000004</v>
      </c>
      <c r="AS636">
        <v>3548670.57</v>
      </c>
      <c r="AT636">
        <v>4280279.5999999996</v>
      </c>
      <c r="AU636">
        <v>2132803.75</v>
      </c>
      <c r="AV636">
        <v>5450807.5300000003</v>
      </c>
      <c r="AW636">
        <v>2419824.31</v>
      </c>
      <c r="AX636">
        <v>1856826.14</v>
      </c>
      <c r="AY636">
        <v>670835.81000000006</v>
      </c>
      <c r="AZ636">
        <v>22658216.690000001</v>
      </c>
      <c r="BA636">
        <v>1719915.64</v>
      </c>
      <c r="BB636">
        <v>1752307.51</v>
      </c>
      <c r="BC636">
        <v>4784842.1100000003</v>
      </c>
      <c r="BD636">
        <v>2668507.5</v>
      </c>
      <c r="BE636">
        <v>2573586.5299999998</v>
      </c>
      <c r="BF636">
        <v>2449165.2400000002</v>
      </c>
      <c r="BG636">
        <v>5934363.7699999996</v>
      </c>
      <c r="BH636">
        <v>1977710.18</v>
      </c>
      <c r="BI636">
        <v>844249.2</v>
      </c>
      <c r="BJ636">
        <v>731183.57</v>
      </c>
      <c r="BK636">
        <v>533853.97</v>
      </c>
      <c r="BL636">
        <v>14075030.380000001</v>
      </c>
      <c r="BM636">
        <v>4098702.66</v>
      </c>
      <c r="BN636">
        <v>1816106.99</v>
      </c>
      <c r="BO636">
        <v>5231745.12</v>
      </c>
      <c r="BP636">
        <v>1066751.44</v>
      </c>
      <c r="BQ636">
        <v>2083567.78</v>
      </c>
      <c r="BR636">
        <v>3557973.23</v>
      </c>
      <c r="BS636">
        <v>1553267.3</v>
      </c>
    </row>
    <row r="637" spans="1:71" ht="23.25">
      <c r="A637" s="198">
        <v>5</v>
      </c>
      <c r="B637" s="199" t="s">
        <v>916</v>
      </c>
      <c r="C637" s="199" t="s">
        <v>917</v>
      </c>
      <c r="D637" s="199" t="s">
        <v>2444</v>
      </c>
      <c r="E637" s="199" t="s">
        <v>2450</v>
      </c>
      <c r="F637" s="199"/>
      <c r="G637" s="199"/>
      <c r="H637" s="199" t="s">
        <v>2451</v>
      </c>
      <c r="I637" s="199" t="s">
        <v>2450</v>
      </c>
      <c r="J637" s="199" t="s">
        <v>952</v>
      </c>
      <c r="K637" s="199" t="s">
        <v>1818</v>
      </c>
      <c r="L637" s="199" t="s">
        <v>1814</v>
      </c>
      <c r="M637" s="221" t="s">
        <v>1816</v>
      </c>
      <c r="N637" s="221"/>
      <c r="O637" s="201">
        <v>5104020103.1009998</v>
      </c>
      <c r="P637" s="202" t="s">
        <v>730</v>
      </c>
      <c r="Q637" s="108">
        <f t="shared" si="9"/>
        <v>3104809.32</v>
      </c>
      <c r="R637">
        <v>67315.86</v>
      </c>
      <c r="S637">
        <v>8280</v>
      </c>
      <c r="U637">
        <v>374814.7</v>
      </c>
      <c r="X637">
        <v>384947.28</v>
      </c>
      <c r="Y637">
        <v>2696.4</v>
      </c>
      <c r="AB637">
        <v>355</v>
      </c>
      <c r="AC637">
        <v>6105</v>
      </c>
      <c r="AD637">
        <v>3104809.32</v>
      </c>
      <c r="AF637">
        <v>3995.34</v>
      </c>
      <c r="AI637">
        <v>230967.01</v>
      </c>
      <c r="AL637">
        <v>3426602.62</v>
      </c>
      <c r="AM637">
        <v>49297.78</v>
      </c>
      <c r="AO637">
        <v>433860.11</v>
      </c>
      <c r="AQ637">
        <v>406878.36</v>
      </c>
      <c r="AR637">
        <v>487853.47</v>
      </c>
      <c r="AS637">
        <v>310251.90999999997</v>
      </c>
      <c r="AT637">
        <v>272736.64000000001</v>
      </c>
      <c r="AU637">
        <v>527306.81000000006</v>
      </c>
      <c r="AV637">
        <v>104636.8</v>
      </c>
      <c r="AZ637">
        <v>26840.38</v>
      </c>
      <c r="BA637">
        <v>59973.36</v>
      </c>
      <c r="BB637">
        <v>1920</v>
      </c>
      <c r="BC637">
        <v>11591.2</v>
      </c>
      <c r="BE637">
        <v>39513.769999999997</v>
      </c>
      <c r="BF637">
        <v>257610.22</v>
      </c>
      <c r="BG637">
        <v>7704</v>
      </c>
      <c r="BK637">
        <v>9824</v>
      </c>
      <c r="BL637">
        <v>1374528.9</v>
      </c>
      <c r="BM637">
        <v>583767.18999999994</v>
      </c>
      <c r="BN637">
        <v>470239</v>
      </c>
      <c r="BO637">
        <v>580664.81999999995</v>
      </c>
      <c r="BP637">
        <v>72290.14</v>
      </c>
      <c r="BQ637">
        <v>40008</v>
      </c>
      <c r="BR637">
        <v>55473.74</v>
      </c>
      <c r="BS637">
        <v>32299</v>
      </c>
    </row>
    <row r="638" spans="1:71" ht="23.25">
      <c r="A638" s="198">
        <v>5</v>
      </c>
      <c r="B638" s="199" t="s">
        <v>916</v>
      </c>
      <c r="C638" s="199" t="s">
        <v>917</v>
      </c>
      <c r="D638" s="199" t="s">
        <v>2444</v>
      </c>
      <c r="E638" s="199" t="s">
        <v>2450</v>
      </c>
      <c r="F638" s="199"/>
      <c r="G638" s="199"/>
      <c r="H638" s="199" t="s">
        <v>2451</v>
      </c>
      <c r="I638" s="199" t="s">
        <v>2450</v>
      </c>
      <c r="J638" s="199" t="s">
        <v>952</v>
      </c>
      <c r="K638" s="199" t="s">
        <v>1821</v>
      </c>
      <c r="L638" s="199" t="s">
        <v>1814</v>
      </c>
      <c r="M638" s="221" t="s">
        <v>1816</v>
      </c>
      <c r="N638" s="221"/>
      <c r="O638" s="201">
        <v>5104020105.1009998</v>
      </c>
      <c r="P638" s="202" t="s">
        <v>731</v>
      </c>
      <c r="Q638" s="108">
        <f t="shared" si="9"/>
        <v>363814.99</v>
      </c>
      <c r="R638">
        <v>646997.46</v>
      </c>
      <c r="S638">
        <v>33785.96</v>
      </c>
      <c r="T638">
        <v>10545.88</v>
      </c>
      <c r="U638">
        <v>9036.41</v>
      </c>
      <c r="V638">
        <v>79189.070000000007</v>
      </c>
      <c r="W638">
        <v>67723.86</v>
      </c>
      <c r="X638">
        <v>83006.990000000005</v>
      </c>
      <c r="Y638">
        <v>57716.2</v>
      </c>
      <c r="Z638">
        <v>7283.49</v>
      </c>
      <c r="AA638">
        <v>74213.05</v>
      </c>
      <c r="AB638">
        <v>10304.1</v>
      </c>
      <c r="AC638">
        <v>39925.25</v>
      </c>
      <c r="AD638">
        <v>363814.99</v>
      </c>
      <c r="AE638">
        <v>68719.649999999994</v>
      </c>
      <c r="AF638">
        <v>45921.84</v>
      </c>
      <c r="AG638">
        <v>92372.800000000003</v>
      </c>
      <c r="AH638">
        <v>55052.97</v>
      </c>
      <c r="AI638">
        <v>52660.83</v>
      </c>
      <c r="AJ638">
        <v>18967.89</v>
      </c>
      <c r="AK638">
        <v>24382.74</v>
      </c>
      <c r="AL638">
        <v>756270.21</v>
      </c>
      <c r="AM638">
        <v>65930.899999999994</v>
      </c>
      <c r="AN638">
        <v>41741</v>
      </c>
      <c r="AO638">
        <v>167828.15</v>
      </c>
      <c r="AP638">
        <v>56277.75</v>
      </c>
      <c r="AQ638">
        <v>82298.36</v>
      </c>
      <c r="AR638">
        <v>85368.2</v>
      </c>
      <c r="AS638">
        <v>20737.73</v>
      </c>
      <c r="AT638">
        <v>64445.120000000003</v>
      </c>
      <c r="AU638">
        <v>75005.64</v>
      </c>
      <c r="AV638">
        <v>122795.13</v>
      </c>
      <c r="AW638">
        <v>27212.44</v>
      </c>
      <c r="AX638">
        <v>29822.14</v>
      </c>
      <c r="AY638">
        <v>41524.559999999998</v>
      </c>
      <c r="AZ638">
        <v>457171.67</v>
      </c>
      <c r="BA638">
        <v>40370.239999999998</v>
      </c>
      <c r="BB638">
        <v>22706.13</v>
      </c>
      <c r="BC638">
        <v>75460.899999999994</v>
      </c>
      <c r="BD638">
        <v>31814.46</v>
      </c>
      <c r="BE638">
        <v>179482.98</v>
      </c>
      <c r="BF638">
        <v>44044.44</v>
      </c>
      <c r="BG638">
        <v>87890.47</v>
      </c>
      <c r="BH638">
        <v>32896.550000000003</v>
      </c>
      <c r="BI638">
        <v>36071.97</v>
      </c>
      <c r="BJ638">
        <v>20351.89</v>
      </c>
      <c r="BK638">
        <v>29915.26</v>
      </c>
      <c r="BL638">
        <v>545423.46</v>
      </c>
      <c r="BM638">
        <v>104033.84</v>
      </c>
      <c r="BN638">
        <v>18994</v>
      </c>
      <c r="BO638">
        <v>147501.78</v>
      </c>
      <c r="BP638">
        <v>49179.91</v>
      </c>
      <c r="BQ638">
        <v>86541.08</v>
      </c>
      <c r="BR638">
        <v>11549.81</v>
      </c>
      <c r="BS638">
        <v>43224.18</v>
      </c>
    </row>
    <row r="639" spans="1:71" ht="23.25">
      <c r="A639" s="198">
        <v>5</v>
      </c>
      <c r="B639" s="199" t="s">
        <v>916</v>
      </c>
      <c r="C639" s="199" t="s">
        <v>917</v>
      </c>
      <c r="D639" s="199" t="s">
        <v>2444</v>
      </c>
      <c r="E639" s="199" t="s">
        <v>2450</v>
      </c>
      <c r="F639" s="199"/>
      <c r="G639" s="199"/>
      <c r="H639" s="199" t="s">
        <v>2451</v>
      </c>
      <c r="I639" s="199" t="s">
        <v>2450</v>
      </c>
      <c r="J639" s="199" t="s">
        <v>952</v>
      </c>
      <c r="K639" s="199" t="s">
        <v>1824</v>
      </c>
      <c r="L639" s="199" t="s">
        <v>1814</v>
      </c>
      <c r="M639" s="221" t="s">
        <v>1816</v>
      </c>
      <c r="N639" s="221"/>
      <c r="O639" s="201">
        <v>5104020106.1009998</v>
      </c>
      <c r="P639" s="202" t="s">
        <v>732</v>
      </c>
      <c r="Q639" s="108">
        <f t="shared" si="9"/>
        <v>54869.599999999999</v>
      </c>
      <c r="R639">
        <v>699783.74</v>
      </c>
      <c r="S639">
        <v>157582.79999999999</v>
      </c>
      <c r="T639">
        <v>144309</v>
      </c>
      <c r="U639">
        <v>274453.34000000003</v>
      </c>
      <c r="V639">
        <v>144039.60999999999</v>
      </c>
      <c r="W639">
        <v>322329.96000000002</v>
      </c>
      <c r="X639">
        <v>123069.98</v>
      </c>
      <c r="Y639">
        <v>121445</v>
      </c>
      <c r="Z639">
        <v>125393.3</v>
      </c>
      <c r="AA639">
        <v>155291.53</v>
      </c>
      <c r="AB639">
        <v>114725.4</v>
      </c>
      <c r="AC639">
        <v>128539.37</v>
      </c>
      <c r="AD639">
        <v>54869.599999999999</v>
      </c>
      <c r="AE639">
        <v>39237.97</v>
      </c>
      <c r="AF639">
        <v>11661.93</v>
      </c>
      <c r="AH639">
        <v>36774.85</v>
      </c>
      <c r="AI639">
        <v>20881.330000000002</v>
      </c>
      <c r="AJ639">
        <v>17655</v>
      </c>
      <c r="AL639">
        <v>700449.1</v>
      </c>
      <c r="AM639">
        <v>40889.57</v>
      </c>
      <c r="AN639">
        <v>153951.6</v>
      </c>
      <c r="AO639">
        <v>71332.06</v>
      </c>
      <c r="AP639">
        <v>55201.3</v>
      </c>
      <c r="AQ639">
        <v>123097.86</v>
      </c>
      <c r="AR639">
        <v>60738.59</v>
      </c>
      <c r="AS639">
        <v>88669.83</v>
      </c>
      <c r="AT639">
        <v>154826.28</v>
      </c>
      <c r="AU639">
        <v>18518.2</v>
      </c>
      <c r="AV639">
        <v>88082.4</v>
      </c>
      <c r="AW639">
        <v>107107</v>
      </c>
      <c r="AX639">
        <v>62532.42</v>
      </c>
      <c r="AY639">
        <v>15975</v>
      </c>
      <c r="AZ639">
        <v>290055.59999999998</v>
      </c>
      <c r="BA639">
        <v>42425.39</v>
      </c>
      <c r="BB639">
        <v>44750</v>
      </c>
      <c r="BC639">
        <v>122483.66</v>
      </c>
      <c r="BD639">
        <v>173415.64</v>
      </c>
      <c r="BE639">
        <v>110316.86</v>
      </c>
      <c r="BF639">
        <v>55177.48</v>
      </c>
      <c r="BG639">
        <v>112029</v>
      </c>
      <c r="BH639">
        <v>149953.1</v>
      </c>
      <c r="BI639">
        <v>50189.39</v>
      </c>
      <c r="BJ639">
        <v>50941.56</v>
      </c>
      <c r="BK639">
        <v>76400.210000000006</v>
      </c>
      <c r="BL639">
        <v>2568</v>
      </c>
      <c r="BM639">
        <v>163355</v>
      </c>
      <c r="BN639">
        <v>54816.1</v>
      </c>
      <c r="BO639">
        <v>102356.84</v>
      </c>
      <c r="BP639">
        <v>856</v>
      </c>
      <c r="BR639">
        <v>130326</v>
      </c>
      <c r="BS639">
        <v>11606.74</v>
      </c>
    </row>
    <row r="640" spans="1:71" ht="23.25">
      <c r="A640" s="198">
        <v>5</v>
      </c>
      <c r="B640" s="199" t="s">
        <v>916</v>
      </c>
      <c r="C640" s="199" t="s">
        <v>917</v>
      </c>
      <c r="D640" s="199" t="s">
        <v>2444</v>
      </c>
      <c r="E640" s="199" t="s">
        <v>2450</v>
      </c>
      <c r="F640" s="199"/>
      <c r="G640" s="199"/>
      <c r="H640" s="199" t="s">
        <v>2451</v>
      </c>
      <c r="I640" s="199" t="s">
        <v>2450</v>
      </c>
      <c r="J640" s="199" t="s">
        <v>952</v>
      </c>
      <c r="K640" s="199" t="s">
        <v>1824</v>
      </c>
      <c r="L640" s="199" t="s">
        <v>1814</v>
      </c>
      <c r="M640" s="221" t="s">
        <v>1816</v>
      </c>
      <c r="N640" s="221"/>
      <c r="O640" s="201">
        <v>5104020107.1009998</v>
      </c>
      <c r="P640" s="202" t="s">
        <v>733</v>
      </c>
      <c r="Q640" s="108">
        <f t="shared" si="9"/>
        <v>122907</v>
      </c>
      <c r="R640">
        <v>166353</v>
      </c>
      <c r="S640">
        <v>6282</v>
      </c>
      <c r="T640">
        <v>8818</v>
      </c>
      <c r="U640">
        <v>29893</v>
      </c>
      <c r="V640">
        <v>22283</v>
      </c>
      <c r="W640">
        <v>28201</v>
      </c>
      <c r="X640">
        <v>24687</v>
      </c>
      <c r="Y640">
        <v>12319</v>
      </c>
      <c r="Z640">
        <v>9686</v>
      </c>
      <c r="AA640">
        <v>7748</v>
      </c>
      <c r="AB640">
        <v>8101</v>
      </c>
      <c r="AC640">
        <v>7433</v>
      </c>
      <c r="AD640">
        <v>122907</v>
      </c>
      <c r="AE640">
        <v>13563</v>
      </c>
      <c r="AF640">
        <v>8043</v>
      </c>
      <c r="AG640">
        <v>9795</v>
      </c>
      <c r="AH640">
        <v>11523</v>
      </c>
      <c r="AI640">
        <v>17939</v>
      </c>
      <c r="AJ640">
        <v>4618</v>
      </c>
      <c r="AK640">
        <v>2059</v>
      </c>
      <c r="AL640">
        <v>243647</v>
      </c>
      <c r="AM640">
        <v>13288.6</v>
      </c>
      <c r="AN640">
        <v>3565</v>
      </c>
      <c r="AO640">
        <v>8641</v>
      </c>
      <c r="AP640">
        <v>22369</v>
      </c>
      <c r="AQ640">
        <v>7832</v>
      </c>
      <c r="AR640">
        <v>44166</v>
      </c>
      <c r="AS640">
        <v>9954</v>
      </c>
      <c r="AT640">
        <v>26003</v>
      </c>
      <c r="AU640">
        <v>2746</v>
      </c>
      <c r="AV640">
        <v>17482</v>
      </c>
      <c r="AW640">
        <v>9095</v>
      </c>
      <c r="AX640">
        <v>7000</v>
      </c>
      <c r="AZ640">
        <v>220842</v>
      </c>
      <c r="BA640">
        <v>22565</v>
      </c>
      <c r="BB640">
        <v>15653</v>
      </c>
      <c r="BC640">
        <v>21291.4</v>
      </c>
      <c r="BD640">
        <v>15468</v>
      </c>
      <c r="BE640">
        <v>12954</v>
      </c>
      <c r="BF640">
        <v>10459</v>
      </c>
      <c r="BG640">
        <v>49409</v>
      </c>
      <c r="BH640">
        <v>8475</v>
      </c>
      <c r="BI640">
        <v>8093</v>
      </c>
      <c r="BJ640">
        <v>14683</v>
      </c>
      <c r="BK640">
        <v>9853</v>
      </c>
      <c r="BL640">
        <v>127229</v>
      </c>
      <c r="BM640">
        <v>66333</v>
      </c>
      <c r="BN640">
        <v>11709</v>
      </c>
      <c r="BO640">
        <v>26752</v>
      </c>
      <c r="BP640">
        <v>4137</v>
      </c>
      <c r="BQ640">
        <v>26133</v>
      </c>
      <c r="BR640">
        <v>15640</v>
      </c>
      <c r="BS640">
        <v>14516</v>
      </c>
    </row>
    <row r="641" spans="1:71" ht="23.25">
      <c r="A641" s="198">
        <v>5</v>
      </c>
      <c r="B641" s="199" t="s">
        <v>916</v>
      </c>
      <c r="C641" s="199" t="s">
        <v>917</v>
      </c>
      <c r="D641" s="199" t="s">
        <v>2444</v>
      </c>
      <c r="E641" s="199" t="s">
        <v>755</v>
      </c>
      <c r="F641" s="199"/>
      <c r="G641" s="199"/>
      <c r="H641" s="199" t="s">
        <v>2406</v>
      </c>
      <c r="I641" s="199" t="s">
        <v>755</v>
      </c>
      <c r="J641" s="199" t="s">
        <v>952</v>
      </c>
      <c r="K641" s="199" t="s">
        <v>1783</v>
      </c>
      <c r="L641" s="199" t="s">
        <v>1743</v>
      </c>
      <c r="M641" s="221" t="s">
        <v>1745</v>
      </c>
      <c r="N641" s="221"/>
      <c r="O641" s="201">
        <v>5104030202.1009998</v>
      </c>
      <c r="P641" s="202" t="s">
        <v>734</v>
      </c>
      <c r="Q641" s="108">
        <f t="shared" si="9"/>
        <v>0</v>
      </c>
      <c r="T641">
        <v>23455</v>
      </c>
      <c r="Z641">
        <v>19855</v>
      </c>
      <c r="BA641">
        <v>18000</v>
      </c>
    </row>
    <row r="642" spans="1:71" ht="23.25">
      <c r="A642" s="198">
        <v>5</v>
      </c>
      <c r="B642" s="199" t="s">
        <v>916</v>
      </c>
      <c r="C642" s="199" t="s">
        <v>917</v>
      </c>
      <c r="D642" s="199" t="s">
        <v>2444</v>
      </c>
      <c r="E642" s="199" t="s">
        <v>755</v>
      </c>
      <c r="F642" s="199"/>
      <c r="G642" s="199"/>
      <c r="H642" s="199" t="s">
        <v>2406</v>
      </c>
      <c r="I642" s="199" t="s">
        <v>755</v>
      </c>
      <c r="J642" s="199" t="s">
        <v>952</v>
      </c>
      <c r="K642" s="199" t="s">
        <v>1697</v>
      </c>
      <c r="L642" s="199" t="s">
        <v>1743</v>
      </c>
      <c r="M642" s="221" t="s">
        <v>1745</v>
      </c>
      <c r="N642" s="221"/>
      <c r="O642" s="201">
        <v>5104030203.1009998</v>
      </c>
      <c r="P642" s="202" t="s">
        <v>735</v>
      </c>
      <c r="Q642" s="108">
        <f t="shared" si="9"/>
        <v>0</v>
      </c>
      <c r="S642">
        <v>60671.14</v>
      </c>
      <c r="T642">
        <v>66160.47</v>
      </c>
      <c r="U642">
        <v>114725.71</v>
      </c>
      <c r="V642">
        <v>181620.6</v>
      </c>
      <c r="W642">
        <v>174581.96</v>
      </c>
      <c r="X642">
        <v>161339.95000000001</v>
      </c>
      <c r="Y642">
        <v>74897.75</v>
      </c>
      <c r="Z642">
        <v>55206.44</v>
      </c>
      <c r="AA642">
        <v>82806.210000000006</v>
      </c>
      <c r="AB642">
        <v>77581.119999999995</v>
      </c>
      <c r="AC642">
        <v>222798.1</v>
      </c>
      <c r="AE642">
        <v>62102.8</v>
      </c>
      <c r="AG642">
        <v>78776.61</v>
      </c>
      <c r="AH642">
        <v>85707.8</v>
      </c>
      <c r="AI642">
        <v>158000</v>
      </c>
      <c r="AJ642">
        <v>78479.149999999994</v>
      </c>
      <c r="AK642">
        <v>25540.9</v>
      </c>
      <c r="AL642">
        <v>458126.43</v>
      </c>
      <c r="AM642">
        <v>65879.62</v>
      </c>
      <c r="AN642">
        <v>54769.02</v>
      </c>
      <c r="AO642">
        <v>8492.59</v>
      </c>
      <c r="AP642">
        <v>132268.04999999999</v>
      </c>
      <c r="AQ642">
        <v>100664.72</v>
      </c>
      <c r="AR642">
        <v>191782.23</v>
      </c>
      <c r="AS642">
        <v>132961.18</v>
      </c>
      <c r="AT642">
        <v>152945.79999999999</v>
      </c>
      <c r="AU642">
        <v>96379.18</v>
      </c>
      <c r="AV642">
        <v>119723.14</v>
      </c>
      <c r="AW642">
        <v>62654.92</v>
      </c>
      <c r="AX642">
        <v>116125.77</v>
      </c>
      <c r="AY642">
        <v>79784.55</v>
      </c>
      <c r="AZ642">
        <v>114764.99</v>
      </c>
      <c r="BA642">
        <v>52577.81</v>
      </c>
      <c r="BB642">
        <v>97577.58</v>
      </c>
      <c r="BC642">
        <v>52996.46</v>
      </c>
      <c r="BD642">
        <v>58931.22</v>
      </c>
      <c r="BF642">
        <v>69219.98</v>
      </c>
      <c r="BG642">
        <v>137599.18</v>
      </c>
      <c r="BH642">
        <v>61117.33</v>
      </c>
      <c r="BI642">
        <v>54028.58</v>
      </c>
      <c r="BJ642">
        <v>59122.85</v>
      </c>
      <c r="BK642">
        <v>45366.36</v>
      </c>
      <c r="BL642">
        <v>111945.54</v>
      </c>
      <c r="BM642">
        <v>107898.07</v>
      </c>
      <c r="BN642">
        <v>136943.95000000001</v>
      </c>
      <c r="BO642">
        <v>145093.96</v>
      </c>
      <c r="BP642">
        <v>53690.46</v>
      </c>
      <c r="BQ642">
        <v>171334.71</v>
      </c>
      <c r="BR642">
        <v>163527.48000000001</v>
      </c>
      <c r="BS642">
        <v>107940.53</v>
      </c>
    </row>
    <row r="643" spans="1:71" ht="23.25">
      <c r="A643" s="198">
        <v>5</v>
      </c>
      <c r="B643" s="199" t="s">
        <v>916</v>
      </c>
      <c r="C643" s="199" t="s">
        <v>917</v>
      </c>
      <c r="D643" s="199" t="s">
        <v>2444</v>
      </c>
      <c r="E643" s="199" t="s">
        <v>2452</v>
      </c>
      <c r="F643" s="199" t="s">
        <v>2453</v>
      </c>
      <c r="G643" s="199" t="s">
        <v>736</v>
      </c>
      <c r="H643" s="199"/>
      <c r="I643" s="199" t="s">
        <v>2452</v>
      </c>
      <c r="J643" s="199" t="s">
        <v>952</v>
      </c>
      <c r="K643" s="199"/>
      <c r="L643" s="199" t="s">
        <v>1829</v>
      </c>
      <c r="M643" s="221" t="s">
        <v>1830</v>
      </c>
      <c r="N643" s="221"/>
      <c r="O643" s="201">
        <v>5104030205.1009998</v>
      </c>
      <c r="P643" s="202" t="s">
        <v>736</v>
      </c>
      <c r="Q643" s="108">
        <f t="shared" si="9"/>
        <v>91780732.980000004</v>
      </c>
      <c r="R643">
        <v>178775632.34</v>
      </c>
      <c r="S643">
        <v>4816467.75</v>
      </c>
      <c r="T643">
        <v>9823308.9700000007</v>
      </c>
      <c r="U643">
        <v>13068754.720000001</v>
      </c>
      <c r="V643">
        <v>25085336.969999999</v>
      </c>
      <c r="W643">
        <v>28013167.850000001</v>
      </c>
      <c r="X643">
        <v>11100939.16</v>
      </c>
      <c r="Y643">
        <v>8405387.3200000003</v>
      </c>
      <c r="Z643">
        <v>6490720.2800000003</v>
      </c>
      <c r="AA643">
        <v>5908498.71</v>
      </c>
      <c r="AB643">
        <v>5227974.25</v>
      </c>
      <c r="AC643">
        <v>3525985.27</v>
      </c>
      <c r="AD643">
        <v>91780732.980000004</v>
      </c>
      <c r="AE643">
        <v>6702253.2999999998</v>
      </c>
      <c r="AF643">
        <v>5126561.6500000004</v>
      </c>
      <c r="AG643">
        <v>6537270.0300000003</v>
      </c>
      <c r="AH643">
        <v>12342367.73</v>
      </c>
      <c r="AI643">
        <v>9458848.8000000007</v>
      </c>
      <c r="AJ643">
        <v>4145587.26</v>
      </c>
      <c r="AK643">
        <v>1991321.85</v>
      </c>
      <c r="AL643">
        <v>450436768.56999999</v>
      </c>
      <c r="AM643">
        <v>7123712.7599999998</v>
      </c>
      <c r="AN643">
        <v>21771889.399999999</v>
      </c>
      <c r="AO643">
        <v>15107945.949999999</v>
      </c>
      <c r="AP643">
        <v>22149552.75</v>
      </c>
      <c r="AQ643">
        <v>9479960.3699999992</v>
      </c>
      <c r="AR643">
        <v>29118983.34</v>
      </c>
      <c r="AS643">
        <v>18242859.16</v>
      </c>
      <c r="AT643">
        <v>13258303.73</v>
      </c>
      <c r="AU643">
        <v>14519115.68</v>
      </c>
      <c r="AV643">
        <v>28850085.120000001</v>
      </c>
      <c r="AW643">
        <v>8354450.9699999997</v>
      </c>
      <c r="AX643">
        <v>9898726.2300000004</v>
      </c>
      <c r="AY643">
        <v>4037303.65</v>
      </c>
      <c r="AZ643">
        <v>169399290.03</v>
      </c>
      <c r="BA643">
        <v>6173351.1100000003</v>
      </c>
      <c r="BB643">
        <v>5785151.4000000004</v>
      </c>
      <c r="BC643">
        <v>25712382.739999998</v>
      </c>
      <c r="BD643">
        <v>8081296.1200000001</v>
      </c>
      <c r="BE643">
        <v>8242731.8499999996</v>
      </c>
      <c r="BF643">
        <v>7910216.75</v>
      </c>
      <c r="BG643">
        <v>31733511.18</v>
      </c>
      <c r="BH643">
        <v>5659298.6900000004</v>
      </c>
      <c r="BI643">
        <v>3836123.44</v>
      </c>
      <c r="BJ643">
        <v>2330485.54</v>
      </c>
      <c r="BK643">
        <v>2601304.6800000002</v>
      </c>
      <c r="BL643">
        <v>81259940.209999993</v>
      </c>
      <c r="BM643">
        <v>14372978.449999999</v>
      </c>
      <c r="BN643">
        <v>5191501.83</v>
      </c>
      <c r="BO643">
        <v>20197693.920000002</v>
      </c>
      <c r="BP643">
        <v>2283638.66</v>
      </c>
      <c r="BQ643">
        <v>9477576.3499999996</v>
      </c>
      <c r="BR643">
        <v>9708018.9600000009</v>
      </c>
      <c r="BS643">
        <v>4188302.36</v>
      </c>
    </row>
    <row r="644" spans="1:71" ht="23.25">
      <c r="A644" s="198">
        <v>5</v>
      </c>
      <c r="B644" s="199" t="s">
        <v>916</v>
      </c>
      <c r="C644" s="199" t="s">
        <v>917</v>
      </c>
      <c r="D644" s="199" t="s">
        <v>2444</v>
      </c>
      <c r="E644" s="199" t="s">
        <v>2452</v>
      </c>
      <c r="F644" s="199" t="s">
        <v>2453</v>
      </c>
      <c r="G644" s="199" t="s">
        <v>2454</v>
      </c>
      <c r="H644" s="199"/>
      <c r="I644" s="199" t="s">
        <v>2452</v>
      </c>
      <c r="J644" s="199" t="s">
        <v>952</v>
      </c>
      <c r="K644" s="199"/>
      <c r="L644" s="199" t="s">
        <v>1832</v>
      </c>
      <c r="M644" s="221" t="s">
        <v>1834</v>
      </c>
      <c r="N644" s="221"/>
      <c r="O644" s="201">
        <v>5104030205.1020002</v>
      </c>
      <c r="P644" s="202" t="s">
        <v>737</v>
      </c>
      <c r="Q644" s="108">
        <f t="shared" si="9"/>
        <v>1068532.99</v>
      </c>
      <c r="R644">
        <v>1584452.74</v>
      </c>
      <c r="U644">
        <v>67662</v>
      </c>
      <c r="W644">
        <v>3197606.63</v>
      </c>
      <c r="X644">
        <v>775766.17</v>
      </c>
      <c r="Y644">
        <v>1529956.39</v>
      </c>
      <c r="Z644">
        <v>429872.25</v>
      </c>
      <c r="AB644">
        <v>172920</v>
      </c>
      <c r="AC644">
        <v>326668.57</v>
      </c>
      <c r="AD644">
        <v>1068532.99</v>
      </c>
      <c r="AE644">
        <v>206697</v>
      </c>
      <c r="AH644">
        <v>2276545.84</v>
      </c>
      <c r="AI644">
        <v>205283</v>
      </c>
      <c r="AL644">
        <v>3258625.93</v>
      </c>
      <c r="AO644">
        <v>322952</v>
      </c>
      <c r="AR644">
        <v>576916.78</v>
      </c>
      <c r="AV644">
        <v>350326</v>
      </c>
      <c r="AW644">
        <v>232725</v>
      </c>
      <c r="AX644">
        <v>159845</v>
      </c>
      <c r="AZ644">
        <v>15340334.51</v>
      </c>
      <c r="BA644">
        <v>159804.15</v>
      </c>
      <c r="BB644">
        <v>59170</v>
      </c>
      <c r="BC644">
        <v>267564.21999999997</v>
      </c>
      <c r="BE644">
        <v>1395735.54</v>
      </c>
      <c r="BG644">
        <v>796402.6</v>
      </c>
      <c r="BH644">
        <v>87108</v>
      </c>
      <c r="BI644">
        <v>106773.98</v>
      </c>
      <c r="BJ644">
        <v>52338</v>
      </c>
      <c r="BK644">
        <v>30804.6</v>
      </c>
      <c r="BL644">
        <v>640867.9</v>
      </c>
      <c r="BM644">
        <v>3903864.42</v>
      </c>
      <c r="BN644">
        <v>16055</v>
      </c>
      <c r="BO644">
        <v>4590873.62</v>
      </c>
      <c r="BP644">
        <v>237383.88</v>
      </c>
      <c r="BQ644">
        <v>2699051.31</v>
      </c>
      <c r="BR644">
        <v>2842112.18</v>
      </c>
      <c r="BS644">
        <v>956134.72</v>
      </c>
    </row>
    <row r="645" spans="1:71" ht="23.25">
      <c r="A645" s="198">
        <v>5</v>
      </c>
      <c r="B645" s="199" t="s">
        <v>916</v>
      </c>
      <c r="C645" s="199" t="s">
        <v>917</v>
      </c>
      <c r="D645" s="199" t="s">
        <v>2444</v>
      </c>
      <c r="E645" s="199" t="s">
        <v>2452</v>
      </c>
      <c r="F645" s="199" t="s">
        <v>2453</v>
      </c>
      <c r="G645" s="199" t="s">
        <v>2455</v>
      </c>
      <c r="H645" s="199"/>
      <c r="I645" s="199" t="s">
        <v>2452</v>
      </c>
      <c r="J645" s="199" t="s">
        <v>952</v>
      </c>
      <c r="K645" s="199"/>
      <c r="L645" s="199" t="s">
        <v>1832</v>
      </c>
      <c r="M645" s="221" t="s">
        <v>1837</v>
      </c>
      <c r="N645" s="221"/>
      <c r="O645" s="201">
        <v>5104030205.1029997</v>
      </c>
      <c r="P645" s="202" t="s">
        <v>738</v>
      </c>
      <c r="Q645" s="108">
        <f t="shared" ref="Q645:Q708" si="10">SUMIF($R$2:$BS$2,$Q$2,$R645:$BS645)</f>
        <v>43935096.920000002</v>
      </c>
      <c r="R645">
        <v>127462681.31999999</v>
      </c>
      <c r="S645">
        <v>788838.74</v>
      </c>
      <c r="T645">
        <v>2019467.44</v>
      </c>
      <c r="U645">
        <v>3504982.49</v>
      </c>
      <c r="V645">
        <v>4934614.78</v>
      </c>
      <c r="W645">
        <v>2973846.1</v>
      </c>
      <c r="X645">
        <v>4030440.52</v>
      </c>
      <c r="Y645">
        <v>1053847.6000000001</v>
      </c>
      <c r="Z645">
        <v>3107366.37</v>
      </c>
      <c r="AA645">
        <v>1472221.1</v>
      </c>
      <c r="AB645">
        <v>1561527.19</v>
      </c>
      <c r="AC645">
        <v>686627.56</v>
      </c>
      <c r="AD645">
        <v>43935096.920000002</v>
      </c>
      <c r="AE645">
        <v>1599277.64</v>
      </c>
      <c r="AF645">
        <v>1224420.3400000001</v>
      </c>
      <c r="AG645">
        <v>1133249.3600000001</v>
      </c>
      <c r="AH645">
        <v>35174.959999999999</v>
      </c>
      <c r="AI645">
        <v>2158318.09</v>
      </c>
      <c r="AJ645">
        <v>1226489.8999999999</v>
      </c>
      <c r="AK645">
        <v>312796.83</v>
      </c>
      <c r="AL645">
        <v>252885805.80000001</v>
      </c>
      <c r="AM645">
        <v>1742677.87</v>
      </c>
      <c r="AN645">
        <v>6641435.7000000002</v>
      </c>
      <c r="AO645">
        <v>2915339.75</v>
      </c>
      <c r="AP645">
        <v>6583498.1600000001</v>
      </c>
      <c r="AQ645">
        <v>1967102.87</v>
      </c>
      <c r="AR645">
        <v>5604400.5</v>
      </c>
      <c r="AS645">
        <v>2967198.86</v>
      </c>
      <c r="AT645">
        <v>2413801.86</v>
      </c>
      <c r="AU645">
        <v>2585946.4900000002</v>
      </c>
      <c r="AV645">
        <v>7412192.2199999997</v>
      </c>
      <c r="AW645">
        <v>2053894.38</v>
      </c>
      <c r="AX645">
        <v>1314978.03</v>
      </c>
      <c r="AY645">
        <v>610986.68000000005</v>
      </c>
      <c r="AZ645">
        <v>66056651.759999998</v>
      </c>
      <c r="BA645">
        <v>1384941.92</v>
      </c>
      <c r="BB645">
        <v>1872964.64</v>
      </c>
      <c r="BC645">
        <v>14282491.76</v>
      </c>
      <c r="BD645">
        <v>2370439.89</v>
      </c>
      <c r="BE645">
        <v>383226.6</v>
      </c>
      <c r="BF645">
        <v>1736548.69</v>
      </c>
      <c r="BG645">
        <v>8552041.3200000003</v>
      </c>
      <c r="BH645">
        <v>1686567.79</v>
      </c>
      <c r="BI645">
        <v>590475.59</v>
      </c>
      <c r="BJ645">
        <v>438198.17</v>
      </c>
      <c r="BK645">
        <v>656258.12</v>
      </c>
      <c r="BL645">
        <v>56376226.270000003</v>
      </c>
      <c r="BN645">
        <v>1254182.04</v>
      </c>
      <c r="BO645">
        <v>1286690.02</v>
      </c>
      <c r="BP645">
        <v>34450</v>
      </c>
      <c r="BQ645">
        <v>339365.92</v>
      </c>
      <c r="BR645">
        <v>785067.15</v>
      </c>
      <c r="BS645">
        <v>179342.7</v>
      </c>
    </row>
    <row r="646" spans="1:71" ht="23.25">
      <c r="A646" s="198">
        <v>5</v>
      </c>
      <c r="B646" s="199" t="s">
        <v>916</v>
      </c>
      <c r="C646" s="199" t="s">
        <v>917</v>
      </c>
      <c r="D646" s="199" t="s">
        <v>2444</v>
      </c>
      <c r="E646" s="199" t="s">
        <v>2452</v>
      </c>
      <c r="F646" s="199" t="s">
        <v>2453</v>
      </c>
      <c r="G646" s="199" t="s">
        <v>2456</v>
      </c>
      <c r="H646" s="199"/>
      <c r="I646" s="199" t="s">
        <v>2452</v>
      </c>
      <c r="J646" s="199" t="s">
        <v>952</v>
      </c>
      <c r="K646" s="199"/>
      <c r="L646" s="199" t="s">
        <v>1839</v>
      </c>
      <c r="M646" s="221" t="s">
        <v>1840</v>
      </c>
      <c r="N646" s="221"/>
      <c r="O646" s="201">
        <v>5104030205.1040001</v>
      </c>
      <c r="P646" s="202" t="s">
        <v>739</v>
      </c>
      <c r="Q646" s="108">
        <f t="shared" si="10"/>
        <v>19559580.629999999</v>
      </c>
      <c r="R646">
        <v>44445043.5</v>
      </c>
      <c r="S646">
        <v>2592400</v>
      </c>
      <c r="T646">
        <v>9822260.0999999996</v>
      </c>
      <c r="U646">
        <v>18832897.399999999</v>
      </c>
      <c r="V646">
        <v>13499523.300000001</v>
      </c>
      <c r="W646">
        <v>14058943</v>
      </c>
      <c r="X646">
        <v>7501543.7599999998</v>
      </c>
      <c r="Y646">
        <v>7412223.2000000002</v>
      </c>
      <c r="Z646">
        <v>7652841.7999999998</v>
      </c>
      <c r="AA646">
        <v>4198200</v>
      </c>
      <c r="AB646">
        <v>5037574</v>
      </c>
      <c r="AC646">
        <v>4051730.8</v>
      </c>
      <c r="AD646">
        <v>19559580.629999999</v>
      </c>
      <c r="AE646">
        <v>1398381.1</v>
      </c>
      <c r="AF646">
        <v>1471596.1</v>
      </c>
      <c r="AG646">
        <v>2064857.1</v>
      </c>
      <c r="AH646">
        <v>4499947.3499999996</v>
      </c>
      <c r="AI646">
        <v>3484873.01</v>
      </c>
      <c r="AJ646">
        <v>1635152.97</v>
      </c>
      <c r="AK646">
        <v>938553.19</v>
      </c>
      <c r="AL646">
        <v>63785124.109999999</v>
      </c>
      <c r="AM646">
        <v>2488818.1</v>
      </c>
      <c r="AN646">
        <v>4742079.8</v>
      </c>
      <c r="AO646">
        <v>5745958.9400000004</v>
      </c>
      <c r="AP646">
        <v>4108020.67</v>
      </c>
      <c r="AQ646">
        <v>2661503.7999999998</v>
      </c>
      <c r="AR646">
        <v>8230772.4400000004</v>
      </c>
      <c r="AS646">
        <v>5997904.5</v>
      </c>
      <c r="AT646">
        <v>4321411.8899999997</v>
      </c>
      <c r="AU646">
        <v>4370900.5</v>
      </c>
      <c r="AV646">
        <v>12608802.199999999</v>
      </c>
      <c r="AW646">
        <v>1946146.3</v>
      </c>
      <c r="AX646">
        <v>5630488.6500000004</v>
      </c>
      <c r="AY646">
        <v>2049052.25</v>
      </c>
      <c r="AZ646">
        <v>24595503.739999998</v>
      </c>
      <c r="BA646">
        <v>2021180.88</v>
      </c>
      <c r="BB646">
        <v>1778025.81</v>
      </c>
      <c r="BC646">
        <v>5629560.7599999998</v>
      </c>
      <c r="BD646">
        <v>2338798.1800000002</v>
      </c>
      <c r="BE646">
        <v>2196560.71</v>
      </c>
      <c r="BF646">
        <v>2470770.12</v>
      </c>
      <c r="BG646">
        <v>7778202.5899999999</v>
      </c>
      <c r="BH646">
        <v>1930056.2</v>
      </c>
      <c r="BI646">
        <v>1080088.07</v>
      </c>
      <c r="BJ646">
        <v>1120035.67</v>
      </c>
      <c r="BK646">
        <v>700853.7</v>
      </c>
      <c r="BL646">
        <v>15195937</v>
      </c>
      <c r="BM646">
        <v>8147197.5999999996</v>
      </c>
      <c r="BN646">
        <v>4108039</v>
      </c>
      <c r="BO646">
        <v>8229349.7999999998</v>
      </c>
      <c r="BP646">
        <v>1081061.8600000001</v>
      </c>
      <c r="BQ646">
        <v>3934567.13</v>
      </c>
      <c r="BR646">
        <v>4834070.7</v>
      </c>
      <c r="BS646">
        <v>1553115.6</v>
      </c>
    </row>
    <row r="647" spans="1:71" ht="23.25">
      <c r="A647" s="198">
        <v>5</v>
      </c>
      <c r="B647" s="199" t="s">
        <v>916</v>
      </c>
      <c r="C647" s="199" t="s">
        <v>917</v>
      </c>
      <c r="D647" s="199" t="s">
        <v>2444</v>
      </c>
      <c r="E647" s="199" t="s">
        <v>2452</v>
      </c>
      <c r="F647" s="199"/>
      <c r="G647" s="199" t="s">
        <v>742</v>
      </c>
      <c r="H647" s="199"/>
      <c r="I647" s="199" t="s">
        <v>2452</v>
      </c>
      <c r="J647" s="199" t="s">
        <v>952</v>
      </c>
      <c r="K647" s="199"/>
      <c r="L647" s="199" t="s">
        <v>1752</v>
      </c>
      <c r="M647" s="221" t="s">
        <v>1754</v>
      </c>
      <c r="N647" s="221"/>
      <c r="O647" s="201">
        <v>5104030205.1120005</v>
      </c>
      <c r="P647" s="202" t="s">
        <v>740</v>
      </c>
      <c r="Q647" s="108">
        <f t="shared" si="10"/>
        <v>5488426.2400000002</v>
      </c>
      <c r="R647">
        <v>915880.36</v>
      </c>
      <c r="T647">
        <v>330477.49</v>
      </c>
      <c r="V647">
        <v>2068884.7</v>
      </c>
      <c r="W647">
        <v>1205520</v>
      </c>
      <c r="X647">
        <v>662522</v>
      </c>
      <c r="Y647">
        <v>643034</v>
      </c>
      <c r="Z647">
        <v>813559</v>
      </c>
      <c r="AA647">
        <v>244877.5</v>
      </c>
      <c r="AB647">
        <v>566800</v>
      </c>
      <c r="AD647">
        <v>5488426.2400000002</v>
      </c>
      <c r="AF647">
        <v>412466</v>
      </c>
      <c r="AH647">
        <v>509286.84</v>
      </c>
      <c r="AI647">
        <v>618332</v>
      </c>
      <c r="AL647">
        <v>10749549.25</v>
      </c>
      <c r="AN647">
        <v>1293443</v>
      </c>
      <c r="AO647">
        <v>828536</v>
      </c>
      <c r="AQ647">
        <v>42100</v>
      </c>
      <c r="AR647">
        <v>3053048</v>
      </c>
      <c r="AS647">
        <v>1211898</v>
      </c>
      <c r="AT647">
        <v>1154262.6499999999</v>
      </c>
      <c r="AU647">
        <v>527959</v>
      </c>
      <c r="AV647">
        <v>2719924</v>
      </c>
      <c r="AW647">
        <v>648607</v>
      </c>
      <c r="AX647">
        <v>46800</v>
      </c>
      <c r="AY647">
        <v>11750</v>
      </c>
      <c r="AZ647">
        <v>9017259</v>
      </c>
      <c r="BC647">
        <v>1343103</v>
      </c>
      <c r="BD647">
        <v>35011</v>
      </c>
      <c r="BF647">
        <v>25470</v>
      </c>
      <c r="BG647">
        <v>1656801.36</v>
      </c>
      <c r="BJ647">
        <v>4011</v>
      </c>
      <c r="BK647">
        <v>6980</v>
      </c>
      <c r="BL647">
        <v>4892014</v>
      </c>
      <c r="BM647">
        <v>1377247.24</v>
      </c>
      <c r="BN647">
        <v>634741.5</v>
      </c>
      <c r="BO647">
        <v>1898813</v>
      </c>
      <c r="BP647">
        <v>25729</v>
      </c>
      <c r="BQ647">
        <v>1290950.78</v>
      </c>
      <c r="BR647">
        <v>1307805</v>
      </c>
      <c r="BS647">
        <v>566874</v>
      </c>
    </row>
    <row r="648" spans="1:71" ht="23.25">
      <c r="A648" s="198">
        <v>5</v>
      </c>
      <c r="B648" s="199" t="s">
        <v>916</v>
      </c>
      <c r="C648" s="199" t="s">
        <v>917</v>
      </c>
      <c r="D648" s="199" t="s">
        <v>2444</v>
      </c>
      <c r="E648" s="199" t="s">
        <v>2452</v>
      </c>
      <c r="F648" s="199"/>
      <c r="G648" s="199" t="s">
        <v>742</v>
      </c>
      <c r="H648" s="199"/>
      <c r="I648" s="199" t="s">
        <v>2452</v>
      </c>
      <c r="J648" s="199" t="s">
        <v>952</v>
      </c>
      <c r="K648" s="199"/>
      <c r="L648" s="199" t="s">
        <v>1752</v>
      </c>
      <c r="M648" s="221" t="s">
        <v>1754</v>
      </c>
      <c r="N648" s="221"/>
      <c r="O648" s="201">
        <v>5104030205.1129999</v>
      </c>
      <c r="P648" s="202" t="s">
        <v>741</v>
      </c>
      <c r="Q648" s="108">
        <f t="shared" si="10"/>
        <v>6400</v>
      </c>
      <c r="R648">
        <v>1456950</v>
      </c>
      <c r="S648">
        <v>38000</v>
      </c>
      <c r="T648">
        <v>63200</v>
      </c>
      <c r="V648">
        <v>160130</v>
      </c>
      <c r="X648">
        <v>138940</v>
      </c>
      <c r="Y648">
        <v>93650</v>
      </c>
      <c r="Z648">
        <v>121765</v>
      </c>
      <c r="AA648">
        <v>277700</v>
      </c>
      <c r="AB648">
        <v>99650</v>
      </c>
      <c r="AC648">
        <v>42500</v>
      </c>
      <c r="AD648">
        <v>6400</v>
      </c>
      <c r="AE648">
        <v>63560</v>
      </c>
      <c r="AF648">
        <v>5155</v>
      </c>
      <c r="AG648">
        <v>42290</v>
      </c>
      <c r="AH648">
        <v>221345</v>
      </c>
      <c r="AI648">
        <v>219900</v>
      </c>
      <c r="AL648">
        <v>6386001</v>
      </c>
      <c r="AN648">
        <v>113200</v>
      </c>
      <c r="AO648">
        <v>108388</v>
      </c>
      <c r="AP648">
        <v>94260</v>
      </c>
      <c r="AQ648">
        <v>100265</v>
      </c>
      <c r="AR648">
        <v>124005</v>
      </c>
      <c r="AT648">
        <v>4950</v>
      </c>
      <c r="AV648">
        <v>572890</v>
      </c>
      <c r="AW648">
        <v>91870</v>
      </c>
      <c r="AX648">
        <v>18618</v>
      </c>
      <c r="AZ648">
        <v>428760</v>
      </c>
      <c r="BA648">
        <v>99235</v>
      </c>
      <c r="BB648">
        <v>183950</v>
      </c>
      <c r="BC648">
        <v>198450</v>
      </c>
      <c r="BD648">
        <v>102230</v>
      </c>
      <c r="BF648">
        <v>95720</v>
      </c>
      <c r="BG648">
        <v>409240</v>
      </c>
      <c r="BH648">
        <v>140970</v>
      </c>
      <c r="BJ648">
        <v>8100</v>
      </c>
      <c r="BK648">
        <v>49710</v>
      </c>
      <c r="BL648">
        <v>1008200</v>
      </c>
      <c r="BM648">
        <v>215000</v>
      </c>
      <c r="BN648">
        <v>7319</v>
      </c>
      <c r="BO648">
        <v>204733.9</v>
      </c>
      <c r="BR648">
        <v>47500</v>
      </c>
    </row>
    <row r="649" spans="1:71" ht="23.25">
      <c r="A649" s="198">
        <v>5</v>
      </c>
      <c r="B649" s="199" t="s">
        <v>916</v>
      </c>
      <c r="C649" s="199" t="s">
        <v>917</v>
      </c>
      <c r="D649" s="199" t="s">
        <v>2444</v>
      </c>
      <c r="E649" s="199" t="s">
        <v>2452</v>
      </c>
      <c r="F649" s="199" t="s">
        <v>2453</v>
      </c>
      <c r="G649" s="199" t="s">
        <v>743</v>
      </c>
      <c r="H649" s="199"/>
      <c r="I649" s="199" t="s">
        <v>2452</v>
      </c>
      <c r="J649" s="199" t="s">
        <v>952</v>
      </c>
      <c r="K649" s="199"/>
      <c r="L649" s="199" t="s">
        <v>1846</v>
      </c>
      <c r="M649" s="221" t="s">
        <v>1847</v>
      </c>
      <c r="N649" s="221"/>
      <c r="O649" s="201">
        <v>5104030205.1169996</v>
      </c>
      <c r="P649" s="202" t="s">
        <v>742</v>
      </c>
      <c r="Q649" s="108">
        <f t="shared" si="10"/>
        <v>1001723.97</v>
      </c>
      <c r="R649">
        <v>3345183.26</v>
      </c>
      <c r="S649">
        <v>332553.19</v>
      </c>
      <c r="T649">
        <v>99221.56</v>
      </c>
      <c r="U649">
        <v>656564.75</v>
      </c>
      <c r="V649">
        <v>452411.67</v>
      </c>
      <c r="W649">
        <v>294840.27</v>
      </c>
      <c r="X649">
        <v>542282.18000000005</v>
      </c>
      <c r="Y649">
        <v>169222.8</v>
      </c>
      <c r="Z649">
        <v>242243.39</v>
      </c>
      <c r="AA649">
        <v>89329.55</v>
      </c>
      <c r="AB649">
        <v>120049.75</v>
      </c>
      <c r="AC649">
        <v>226201.32</v>
      </c>
      <c r="AD649">
        <v>1001723.97</v>
      </c>
      <c r="AE649">
        <v>176079.54</v>
      </c>
      <c r="AF649">
        <v>341645.66</v>
      </c>
      <c r="AG649">
        <v>166790.67000000001</v>
      </c>
      <c r="AH649">
        <v>673799.48</v>
      </c>
      <c r="AI649">
        <v>660950.23</v>
      </c>
      <c r="AJ649">
        <v>276663.53000000003</v>
      </c>
      <c r="AK649">
        <v>161024.1</v>
      </c>
      <c r="AL649">
        <v>5646492.9199999999</v>
      </c>
      <c r="AM649">
        <v>876266.94</v>
      </c>
      <c r="AN649">
        <v>92315.19</v>
      </c>
      <c r="AO649">
        <v>363956.39</v>
      </c>
      <c r="AP649">
        <v>368302.09</v>
      </c>
      <c r="AQ649">
        <v>245376.1</v>
      </c>
      <c r="AR649">
        <v>2312755.21</v>
      </c>
      <c r="AS649">
        <v>771709.34</v>
      </c>
      <c r="AT649">
        <v>436494.31</v>
      </c>
      <c r="AU649">
        <v>464268.48</v>
      </c>
      <c r="AV649">
        <v>612249.76</v>
      </c>
      <c r="AW649">
        <v>291972.65999999997</v>
      </c>
      <c r="AX649">
        <v>745743.42</v>
      </c>
      <c r="AY649">
        <v>302488.63</v>
      </c>
      <c r="AZ649">
        <v>3560057.87</v>
      </c>
      <c r="BA649">
        <v>409541.76</v>
      </c>
      <c r="BB649">
        <v>490529.5</v>
      </c>
      <c r="BC649">
        <v>1182867.06</v>
      </c>
      <c r="BD649">
        <v>625759.31999999995</v>
      </c>
      <c r="BE649">
        <v>965152.24</v>
      </c>
      <c r="BF649">
        <v>222869.39</v>
      </c>
      <c r="BG649">
        <v>2104532.67</v>
      </c>
      <c r="BH649">
        <v>120523.36</v>
      </c>
      <c r="BI649">
        <v>262987.44</v>
      </c>
      <c r="BJ649">
        <v>154472.37</v>
      </c>
      <c r="BK649">
        <v>123689.94</v>
      </c>
      <c r="BL649">
        <v>1105669.74</v>
      </c>
      <c r="BM649">
        <v>2349066.13</v>
      </c>
      <c r="BN649">
        <v>312483.90999999997</v>
      </c>
      <c r="BO649">
        <v>642526.64</v>
      </c>
      <c r="BP649">
        <v>268785.40000000002</v>
      </c>
      <c r="BQ649">
        <v>709564.49</v>
      </c>
      <c r="BR649">
        <v>396564.94</v>
      </c>
      <c r="BS649">
        <v>260944.87</v>
      </c>
    </row>
    <row r="650" spans="1:71" ht="23.25">
      <c r="A650" s="198">
        <v>5</v>
      </c>
      <c r="B650" s="199" t="s">
        <v>916</v>
      </c>
      <c r="C650" s="199" t="s">
        <v>917</v>
      </c>
      <c r="D650" s="199" t="s">
        <v>2444</v>
      </c>
      <c r="E650" s="199" t="s">
        <v>2452</v>
      </c>
      <c r="F650" s="199" t="s">
        <v>2453</v>
      </c>
      <c r="G650" s="199" t="s">
        <v>2446</v>
      </c>
      <c r="H650" s="199"/>
      <c r="I650" s="199" t="s">
        <v>2452</v>
      </c>
      <c r="J650" s="199" t="s">
        <v>952</v>
      </c>
      <c r="K650" s="199"/>
      <c r="L650" s="199" t="s">
        <v>1832</v>
      </c>
      <c r="M650" s="221" t="s">
        <v>1834</v>
      </c>
      <c r="N650" s="221"/>
      <c r="O650" s="201">
        <v>5104030205.118</v>
      </c>
      <c r="P650" s="202" t="s">
        <v>743</v>
      </c>
      <c r="Q650" s="108">
        <f t="shared" si="10"/>
        <v>167770.70000000001</v>
      </c>
      <c r="R650">
        <v>615050.01</v>
      </c>
      <c r="S650">
        <v>81975</v>
      </c>
      <c r="T650">
        <v>162810</v>
      </c>
      <c r="Z650">
        <v>23850</v>
      </c>
      <c r="AC650">
        <v>144673</v>
      </c>
      <c r="AD650">
        <v>167770.70000000001</v>
      </c>
      <c r="AK650">
        <v>47700</v>
      </c>
      <c r="AM650">
        <v>133762.98000000001</v>
      </c>
      <c r="AN650">
        <v>2250</v>
      </c>
      <c r="AO650">
        <v>30420</v>
      </c>
      <c r="AQ650">
        <v>13005</v>
      </c>
      <c r="AU650">
        <v>236567</v>
      </c>
      <c r="AX650">
        <v>224195</v>
      </c>
      <c r="AY650">
        <v>129315</v>
      </c>
      <c r="BB650">
        <v>35490</v>
      </c>
      <c r="BI650">
        <v>109049.14</v>
      </c>
      <c r="BJ650">
        <v>78722</v>
      </c>
      <c r="BK650">
        <v>27226</v>
      </c>
      <c r="BL650">
        <v>23040</v>
      </c>
      <c r="BP650">
        <v>58177</v>
      </c>
    </row>
    <row r="651" spans="1:71" ht="23.25">
      <c r="A651" s="198">
        <v>5</v>
      </c>
      <c r="B651" s="199" t="s">
        <v>916</v>
      </c>
      <c r="C651" s="199" t="s">
        <v>917</v>
      </c>
      <c r="D651" s="199" t="s">
        <v>2444</v>
      </c>
      <c r="E651" s="199" t="s">
        <v>2457</v>
      </c>
      <c r="F651" s="199"/>
      <c r="G651" s="199"/>
      <c r="H651" s="199"/>
      <c r="I651" s="199" t="s">
        <v>2457</v>
      </c>
      <c r="J651" s="199" t="s">
        <v>952</v>
      </c>
      <c r="K651" s="199"/>
      <c r="L651" s="199" t="s">
        <v>1752</v>
      </c>
      <c r="M651" s="221" t="s">
        <v>1754</v>
      </c>
      <c r="N651" s="221"/>
      <c r="O651" s="201">
        <v>5104030206.1009998</v>
      </c>
      <c r="P651" s="202" t="s">
        <v>2458</v>
      </c>
      <c r="Q651" s="108">
        <f t="shared" si="10"/>
        <v>972130</v>
      </c>
      <c r="R651">
        <v>1101150.02</v>
      </c>
      <c r="S651">
        <v>170210</v>
      </c>
      <c r="T651">
        <v>400427</v>
      </c>
      <c r="U651">
        <v>471450</v>
      </c>
      <c r="V651">
        <v>40867.5</v>
      </c>
      <c r="W651">
        <v>367129</v>
      </c>
      <c r="X651">
        <v>294916</v>
      </c>
      <c r="Y651">
        <v>310497</v>
      </c>
      <c r="Z651">
        <v>225193</v>
      </c>
      <c r="AA651">
        <v>249330</v>
      </c>
      <c r="AB651">
        <v>398695</v>
      </c>
      <c r="AD651">
        <v>972130</v>
      </c>
      <c r="AI651">
        <v>10510</v>
      </c>
      <c r="AL651">
        <v>1963295.1</v>
      </c>
      <c r="AM651">
        <v>190354.8</v>
      </c>
      <c r="AN651">
        <v>96618</v>
      </c>
      <c r="AO651">
        <v>78920</v>
      </c>
      <c r="AP651">
        <v>240870</v>
      </c>
      <c r="AQ651">
        <v>206333.5</v>
      </c>
      <c r="AR651">
        <v>1192985</v>
      </c>
      <c r="AS651">
        <v>226575</v>
      </c>
      <c r="AT651">
        <v>214426</v>
      </c>
      <c r="AU651">
        <v>256081.7</v>
      </c>
      <c r="AV651">
        <v>178707</v>
      </c>
      <c r="AW651">
        <v>307647</v>
      </c>
      <c r="AX651">
        <v>690103</v>
      </c>
      <c r="AY651">
        <v>262406</v>
      </c>
      <c r="AZ651">
        <v>1060455.5</v>
      </c>
      <c r="BA651">
        <v>81445</v>
      </c>
      <c r="BB651">
        <v>141035</v>
      </c>
      <c r="BC651">
        <v>6400</v>
      </c>
      <c r="BG651">
        <v>101579.6</v>
      </c>
      <c r="BH651">
        <v>23080</v>
      </c>
      <c r="BL651">
        <v>880745</v>
      </c>
      <c r="BM651">
        <v>223250</v>
      </c>
      <c r="BN651">
        <v>240560</v>
      </c>
      <c r="BO651">
        <v>429413</v>
      </c>
      <c r="BP651">
        <v>13980</v>
      </c>
      <c r="BR651">
        <v>430660.93</v>
      </c>
      <c r="BS651">
        <v>333340</v>
      </c>
    </row>
    <row r="652" spans="1:71" ht="23.25">
      <c r="A652" s="198">
        <v>5</v>
      </c>
      <c r="B652" s="199" t="s">
        <v>916</v>
      </c>
      <c r="C652" s="199" t="s">
        <v>917</v>
      </c>
      <c r="D652" s="199" t="s">
        <v>2444</v>
      </c>
      <c r="E652" s="199" t="s">
        <v>745</v>
      </c>
      <c r="F652" s="199"/>
      <c r="G652" s="199"/>
      <c r="H652" s="199" t="s">
        <v>2406</v>
      </c>
      <c r="I652" s="199" t="s">
        <v>745</v>
      </c>
      <c r="J652" s="199" t="s">
        <v>952</v>
      </c>
      <c r="K652" s="199" t="s">
        <v>1738</v>
      </c>
      <c r="L652" s="199" t="s">
        <v>1743</v>
      </c>
      <c r="M652" s="221" t="s">
        <v>1745</v>
      </c>
      <c r="N652" s="221"/>
      <c r="O652" s="201">
        <v>5104030207.1009998</v>
      </c>
      <c r="P652" s="202" t="s">
        <v>745</v>
      </c>
      <c r="Q652" s="108">
        <f t="shared" si="10"/>
        <v>0</v>
      </c>
      <c r="W652">
        <v>46784</v>
      </c>
      <c r="Z652">
        <v>2400</v>
      </c>
      <c r="AC652">
        <v>26100</v>
      </c>
      <c r="AH652">
        <v>21940</v>
      </c>
      <c r="AL652">
        <v>280725</v>
      </c>
      <c r="AQ652">
        <v>46560</v>
      </c>
      <c r="AU652">
        <v>138926</v>
      </c>
      <c r="BA652">
        <v>48763.62</v>
      </c>
      <c r="BB652">
        <v>6500</v>
      </c>
      <c r="BE652">
        <v>151717</v>
      </c>
      <c r="BF652">
        <v>16419</v>
      </c>
      <c r="BI652">
        <v>129346</v>
      </c>
      <c r="BK652">
        <v>400</v>
      </c>
      <c r="BM652">
        <v>106438</v>
      </c>
      <c r="BP652">
        <v>9275</v>
      </c>
      <c r="BQ652">
        <v>3200</v>
      </c>
    </row>
    <row r="653" spans="1:71" ht="23.25">
      <c r="A653" s="198">
        <v>5</v>
      </c>
      <c r="B653" s="199" t="s">
        <v>916</v>
      </c>
      <c r="C653" s="199" t="s">
        <v>917</v>
      </c>
      <c r="D653" s="199" t="s">
        <v>2444</v>
      </c>
      <c r="E653" s="199" t="s">
        <v>746</v>
      </c>
      <c r="F653" s="199"/>
      <c r="G653" s="199"/>
      <c r="H653" s="199" t="s">
        <v>2406</v>
      </c>
      <c r="I653" s="199" t="s">
        <v>746</v>
      </c>
      <c r="J653" s="199" t="s">
        <v>952</v>
      </c>
      <c r="K653" s="199" t="s">
        <v>1738</v>
      </c>
      <c r="L653" s="199" t="s">
        <v>1743</v>
      </c>
      <c r="M653" s="221" t="s">
        <v>1745</v>
      </c>
      <c r="N653" s="221"/>
      <c r="O653" s="201">
        <v>5104030208.1009998</v>
      </c>
      <c r="P653" s="202" t="s">
        <v>746</v>
      </c>
      <c r="Q653" s="108">
        <f t="shared" si="10"/>
        <v>0</v>
      </c>
      <c r="AX653">
        <v>15890</v>
      </c>
      <c r="BB653">
        <v>90000</v>
      </c>
      <c r="BI653">
        <v>5650</v>
      </c>
    </row>
    <row r="654" spans="1:71" ht="23.25">
      <c r="A654" s="198">
        <v>5</v>
      </c>
      <c r="B654" s="199" t="s">
        <v>916</v>
      </c>
      <c r="C654" s="199" t="s">
        <v>917</v>
      </c>
      <c r="D654" s="199" t="s">
        <v>2444</v>
      </c>
      <c r="E654" s="199" t="s">
        <v>2459</v>
      </c>
      <c r="F654" s="199"/>
      <c r="G654" s="199"/>
      <c r="H654" s="199" t="s">
        <v>2406</v>
      </c>
      <c r="I654" s="199" t="s">
        <v>2459</v>
      </c>
      <c r="J654" s="199" t="s">
        <v>952</v>
      </c>
      <c r="K654" s="199" t="s">
        <v>1783</v>
      </c>
      <c r="L654" s="199" t="s">
        <v>1743</v>
      </c>
      <c r="M654" s="221" t="s">
        <v>1745</v>
      </c>
      <c r="N654" s="221"/>
      <c r="O654" s="201">
        <v>5104030210.1009998</v>
      </c>
      <c r="P654" s="202" t="s">
        <v>747</v>
      </c>
      <c r="Q654" s="108">
        <f t="shared" si="10"/>
        <v>0</v>
      </c>
      <c r="AL654">
        <v>72000</v>
      </c>
      <c r="AZ654">
        <v>4593517.3899999997</v>
      </c>
      <c r="BO654">
        <v>9000</v>
      </c>
    </row>
    <row r="655" spans="1:71" ht="23.25">
      <c r="A655" s="198">
        <v>5</v>
      </c>
      <c r="B655" s="199" t="s">
        <v>916</v>
      </c>
      <c r="C655" s="199" t="s">
        <v>917</v>
      </c>
      <c r="D655" s="199" t="s">
        <v>2444</v>
      </c>
      <c r="E655" s="199" t="s">
        <v>2459</v>
      </c>
      <c r="F655" s="199"/>
      <c r="G655" s="199"/>
      <c r="H655" s="199" t="s">
        <v>2406</v>
      </c>
      <c r="I655" s="199" t="s">
        <v>2459</v>
      </c>
      <c r="J655" s="199" t="s">
        <v>952</v>
      </c>
      <c r="K655" s="199" t="s">
        <v>1783</v>
      </c>
      <c r="L655" s="199" t="s">
        <v>1743</v>
      </c>
      <c r="M655" s="221" t="s">
        <v>1745</v>
      </c>
      <c r="N655" s="221"/>
      <c r="O655" s="201">
        <v>5104030212.1009998</v>
      </c>
      <c r="P655" s="202" t="s">
        <v>748</v>
      </c>
      <c r="Q655" s="108">
        <f t="shared" si="10"/>
        <v>0</v>
      </c>
      <c r="R655">
        <v>13425940</v>
      </c>
      <c r="V655">
        <v>332800</v>
      </c>
      <c r="W655">
        <v>499200</v>
      </c>
      <c r="Y655">
        <v>420000</v>
      </c>
      <c r="Z655">
        <v>416500</v>
      </c>
      <c r="AB655">
        <v>655939.98</v>
      </c>
      <c r="AE655">
        <v>164347</v>
      </c>
      <c r="AF655">
        <v>499800</v>
      </c>
      <c r="AH655">
        <v>403000</v>
      </c>
      <c r="AI655">
        <v>489771.05</v>
      </c>
      <c r="AK655">
        <v>24454</v>
      </c>
      <c r="AL655">
        <v>4913170</v>
      </c>
      <c r="AN655">
        <v>475654</v>
      </c>
      <c r="AO655">
        <v>571213.80000000005</v>
      </c>
      <c r="AP655">
        <v>560812</v>
      </c>
      <c r="AQ655">
        <v>586691.15</v>
      </c>
      <c r="AS655">
        <v>527733</v>
      </c>
      <c r="AT655">
        <v>420000</v>
      </c>
      <c r="AV655">
        <v>593151</v>
      </c>
      <c r="AW655">
        <v>711182.77</v>
      </c>
      <c r="AX655">
        <v>34298</v>
      </c>
      <c r="AY655">
        <v>9630</v>
      </c>
      <c r="BA655">
        <v>557418</v>
      </c>
      <c r="BB655">
        <v>468000</v>
      </c>
      <c r="BC655">
        <v>192000</v>
      </c>
      <c r="BF655">
        <v>396900</v>
      </c>
      <c r="BI655">
        <v>64000</v>
      </c>
      <c r="BJ655">
        <v>21446</v>
      </c>
      <c r="BK655">
        <v>72000</v>
      </c>
      <c r="BM655">
        <v>498000</v>
      </c>
      <c r="BN655">
        <v>492000</v>
      </c>
      <c r="BO655">
        <v>13028.7</v>
      </c>
      <c r="BR655">
        <v>534000</v>
      </c>
      <c r="BS655">
        <v>539500</v>
      </c>
    </row>
    <row r="656" spans="1:71" ht="23.25">
      <c r="A656" s="198">
        <v>5</v>
      </c>
      <c r="B656" s="199" t="s">
        <v>916</v>
      </c>
      <c r="C656" s="199" t="s">
        <v>917</v>
      </c>
      <c r="D656" s="199" t="s">
        <v>2444</v>
      </c>
      <c r="E656" s="199" t="s">
        <v>749</v>
      </c>
      <c r="F656" s="199"/>
      <c r="G656" s="199"/>
      <c r="H656" s="199" t="s">
        <v>2406</v>
      </c>
      <c r="I656" s="199" t="s">
        <v>749</v>
      </c>
      <c r="J656" s="199" t="s">
        <v>952</v>
      </c>
      <c r="K656" s="199" t="s">
        <v>1783</v>
      </c>
      <c r="L656" s="199" t="s">
        <v>1743</v>
      </c>
      <c r="M656" s="221" t="s">
        <v>1745</v>
      </c>
      <c r="N656" s="221"/>
      <c r="O656" s="201">
        <v>5104030217.1009998</v>
      </c>
      <c r="P656" s="202" t="s">
        <v>749</v>
      </c>
      <c r="Q656" s="108">
        <f t="shared" si="10"/>
        <v>0</v>
      </c>
    </row>
    <row r="657" spans="1:71" ht="23.25">
      <c r="A657" s="198">
        <v>5</v>
      </c>
      <c r="B657" s="199" t="s">
        <v>916</v>
      </c>
      <c r="C657" s="199" t="s">
        <v>917</v>
      </c>
      <c r="D657" s="199" t="s">
        <v>2444</v>
      </c>
      <c r="E657" s="199" t="s">
        <v>749</v>
      </c>
      <c r="F657" s="199"/>
      <c r="G657" s="199"/>
      <c r="H657" s="199" t="s">
        <v>2406</v>
      </c>
      <c r="I657" s="199" t="s">
        <v>749</v>
      </c>
      <c r="J657" s="199" t="s">
        <v>952</v>
      </c>
      <c r="K657" s="199" t="s">
        <v>1783</v>
      </c>
      <c r="L657" s="199" t="s">
        <v>1858</v>
      </c>
      <c r="M657" s="221" t="s">
        <v>1860</v>
      </c>
      <c r="N657" s="221"/>
      <c r="O657" s="201">
        <v>5104030218.1009998</v>
      </c>
      <c r="P657" s="202" t="s">
        <v>750</v>
      </c>
      <c r="Q657" s="108">
        <f t="shared" si="10"/>
        <v>0</v>
      </c>
      <c r="AL657">
        <v>136715.96</v>
      </c>
    </row>
    <row r="658" spans="1:71" ht="23.25">
      <c r="A658" s="198">
        <v>5</v>
      </c>
      <c r="B658" s="199" t="s">
        <v>916</v>
      </c>
      <c r="C658" s="199" t="s">
        <v>917</v>
      </c>
      <c r="D658" s="199" t="s">
        <v>2444</v>
      </c>
      <c r="E658" s="199" t="s">
        <v>751</v>
      </c>
      <c r="F658" s="199"/>
      <c r="G658" s="199"/>
      <c r="H658" s="199" t="s">
        <v>2406</v>
      </c>
      <c r="I658" s="199" t="s">
        <v>751</v>
      </c>
      <c r="J658" s="199" t="s">
        <v>952</v>
      </c>
      <c r="K658" s="199" t="s">
        <v>1783</v>
      </c>
      <c r="L658" s="199" t="s">
        <v>1743</v>
      </c>
      <c r="M658" s="221" t="s">
        <v>1745</v>
      </c>
      <c r="N658" s="221"/>
      <c r="O658" s="201">
        <v>5104030219.1009998</v>
      </c>
      <c r="P658" s="202" t="s">
        <v>751</v>
      </c>
      <c r="Q658" s="108">
        <f t="shared" si="10"/>
        <v>0</v>
      </c>
      <c r="AH658">
        <v>19000</v>
      </c>
      <c r="BM658">
        <v>23000</v>
      </c>
    </row>
    <row r="659" spans="1:71" ht="23.25">
      <c r="A659" s="198">
        <v>5</v>
      </c>
      <c r="B659" s="199" t="s">
        <v>916</v>
      </c>
      <c r="C659" s="199" t="s">
        <v>917</v>
      </c>
      <c r="D659" s="199" t="s">
        <v>2444</v>
      </c>
      <c r="E659" s="199" t="s">
        <v>752</v>
      </c>
      <c r="F659" s="199"/>
      <c r="G659" s="199"/>
      <c r="H659" s="199" t="s">
        <v>2406</v>
      </c>
      <c r="I659" s="199" t="s">
        <v>752</v>
      </c>
      <c r="J659" s="199" t="s">
        <v>952</v>
      </c>
      <c r="K659" s="199" t="s">
        <v>1783</v>
      </c>
      <c r="L659" s="199" t="s">
        <v>1743</v>
      </c>
      <c r="M659" s="221" t="s">
        <v>1745</v>
      </c>
      <c r="N659" s="221"/>
      <c r="O659" s="201">
        <v>5104030220.1009998</v>
      </c>
      <c r="P659" s="202" t="s">
        <v>752</v>
      </c>
      <c r="Q659" s="108">
        <f t="shared" si="10"/>
        <v>0</v>
      </c>
    </row>
    <row r="660" spans="1:71" ht="23.25">
      <c r="A660" s="198">
        <v>5</v>
      </c>
      <c r="B660" s="199" t="s">
        <v>916</v>
      </c>
      <c r="C660" s="199" t="s">
        <v>917</v>
      </c>
      <c r="D660" s="199" t="s">
        <v>2444</v>
      </c>
      <c r="E660" s="199" t="s">
        <v>2460</v>
      </c>
      <c r="F660" s="199"/>
      <c r="G660" s="199"/>
      <c r="H660" s="199" t="s">
        <v>2461</v>
      </c>
      <c r="I660" s="199" t="s">
        <v>2460</v>
      </c>
      <c r="J660" s="199" t="s">
        <v>952</v>
      </c>
      <c r="K660" s="199" t="s">
        <v>1864</v>
      </c>
      <c r="L660" s="199" t="s">
        <v>1858</v>
      </c>
      <c r="M660" s="221" t="s">
        <v>1866</v>
      </c>
      <c r="N660" s="221"/>
      <c r="O660" s="201">
        <v>5104030299.1020002</v>
      </c>
      <c r="P660" s="202" t="s">
        <v>753</v>
      </c>
      <c r="Q660" s="108">
        <f t="shared" si="10"/>
        <v>929403.8</v>
      </c>
      <c r="S660">
        <v>185679.23</v>
      </c>
      <c r="T660">
        <v>465739</v>
      </c>
      <c r="U660">
        <v>395696.8</v>
      </c>
      <c r="V660">
        <v>1487359</v>
      </c>
      <c r="X660">
        <v>2699664.44</v>
      </c>
      <c r="Y660">
        <v>262925</v>
      </c>
      <c r="Z660">
        <v>437800</v>
      </c>
      <c r="AB660">
        <v>161309</v>
      </c>
      <c r="AC660">
        <v>178063</v>
      </c>
      <c r="AD660">
        <v>929403.8</v>
      </c>
      <c r="AE660">
        <v>72690</v>
      </c>
      <c r="AF660">
        <v>6760</v>
      </c>
      <c r="AG660">
        <v>25650</v>
      </c>
      <c r="AI660">
        <v>258391.81</v>
      </c>
      <c r="AJ660">
        <v>215893.75</v>
      </c>
      <c r="AL660">
        <v>1664833.55</v>
      </c>
      <c r="AM660">
        <v>953136</v>
      </c>
      <c r="AN660">
        <v>2091479.77</v>
      </c>
      <c r="AP660">
        <v>615754.4</v>
      </c>
      <c r="AQ660">
        <v>1204999</v>
      </c>
      <c r="AR660">
        <v>2034195.35</v>
      </c>
      <c r="AS660">
        <v>49680</v>
      </c>
      <c r="AT660">
        <v>711985</v>
      </c>
      <c r="AV660">
        <v>254903</v>
      </c>
      <c r="AW660">
        <v>279953.59999999998</v>
      </c>
      <c r="AX660">
        <v>20650</v>
      </c>
      <c r="AY660">
        <v>264116</v>
      </c>
      <c r="AZ660">
        <v>291338</v>
      </c>
      <c r="BA660">
        <v>1060235.6200000001</v>
      </c>
      <c r="BB660">
        <v>747681</v>
      </c>
      <c r="BC660">
        <v>1475511</v>
      </c>
      <c r="BD660">
        <v>1086591.4099999999</v>
      </c>
      <c r="BF660">
        <v>703070.13</v>
      </c>
      <c r="BG660">
        <v>355819</v>
      </c>
      <c r="BI660">
        <v>721025</v>
      </c>
      <c r="BJ660">
        <v>356728.8</v>
      </c>
      <c r="BK660">
        <v>946783.45</v>
      </c>
      <c r="BM660">
        <v>197540</v>
      </c>
      <c r="BO660">
        <v>9000</v>
      </c>
      <c r="BP660">
        <v>52155.12</v>
      </c>
    </row>
    <row r="661" spans="1:71" ht="23.25">
      <c r="A661" s="198">
        <v>5</v>
      </c>
      <c r="B661" s="199" t="s">
        <v>916</v>
      </c>
      <c r="C661" s="199" t="s">
        <v>917</v>
      </c>
      <c r="D661" s="199" t="s">
        <v>2444</v>
      </c>
      <c r="E661" s="199" t="s">
        <v>2460</v>
      </c>
      <c r="F661" s="199"/>
      <c r="G661" s="199"/>
      <c r="H661" s="199" t="s">
        <v>2461</v>
      </c>
      <c r="I661" s="199" t="s">
        <v>2460</v>
      </c>
      <c r="J661" s="199" t="s">
        <v>952</v>
      </c>
      <c r="K661" s="199" t="s">
        <v>1864</v>
      </c>
      <c r="L661" s="199" t="s">
        <v>1858</v>
      </c>
      <c r="M661" s="221" t="s">
        <v>1868</v>
      </c>
      <c r="N661" s="221"/>
      <c r="O661" s="201">
        <v>5104030299.1029997</v>
      </c>
      <c r="P661" s="202" t="s">
        <v>754</v>
      </c>
      <c r="Q661" s="108">
        <f t="shared" si="10"/>
        <v>379149</v>
      </c>
      <c r="R661">
        <v>248969</v>
      </c>
      <c r="S661">
        <v>92050</v>
      </c>
      <c r="T661">
        <v>19040</v>
      </c>
      <c r="U661">
        <v>256150</v>
      </c>
      <c r="V661">
        <v>40800</v>
      </c>
      <c r="W661">
        <v>17900</v>
      </c>
      <c r="X661">
        <v>54990</v>
      </c>
      <c r="Y661">
        <v>10500</v>
      </c>
      <c r="Z661">
        <v>68600</v>
      </c>
      <c r="AA661">
        <v>275536.55</v>
      </c>
      <c r="AB661">
        <v>209734</v>
      </c>
      <c r="AD661">
        <v>379149</v>
      </c>
      <c r="AE661">
        <v>300824</v>
      </c>
      <c r="AF661">
        <v>65775</v>
      </c>
      <c r="AG661">
        <v>60200</v>
      </c>
      <c r="AI661">
        <v>89826</v>
      </c>
      <c r="AJ661">
        <v>143197.95000000001</v>
      </c>
      <c r="AK661">
        <v>173136</v>
      </c>
      <c r="AL661">
        <v>1300903.4099999999</v>
      </c>
      <c r="AN661">
        <v>88762</v>
      </c>
      <c r="AQ661">
        <v>83838</v>
      </c>
      <c r="AR661">
        <v>268300</v>
      </c>
      <c r="AT661">
        <v>110639</v>
      </c>
      <c r="AX661">
        <v>500</v>
      </c>
      <c r="AZ661">
        <v>115736.4</v>
      </c>
      <c r="BB661">
        <v>229870</v>
      </c>
      <c r="BD661">
        <v>23000</v>
      </c>
      <c r="BE661">
        <v>608140</v>
      </c>
      <c r="BF661">
        <v>54223</v>
      </c>
      <c r="BG661">
        <v>16000</v>
      </c>
      <c r="BJ661">
        <v>15075</v>
      </c>
      <c r="BK661">
        <v>38189</v>
      </c>
      <c r="BN661">
        <v>23000</v>
      </c>
      <c r="BO661">
        <v>156400</v>
      </c>
      <c r="BP661">
        <v>38940</v>
      </c>
      <c r="BQ661">
        <v>75120</v>
      </c>
      <c r="BR661">
        <v>23000</v>
      </c>
      <c r="BS661">
        <v>23000</v>
      </c>
    </row>
    <row r="662" spans="1:71" ht="23.25">
      <c r="A662" s="198">
        <v>5</v>
      </c>
      <c r="B662" s="199" t="s">
        <v>916</v>
      </c>
      <c r="C662" s="199" t="s">
        <v>917</v>
      </c>
      <c r="D662" s="199" t="s">
        <v>2444</v>
      </c>
      <c r="E662" s="199" t="s">
        <v>2460</v>
      </c>
      <c r="F662" s="199"/>
      <c r="G662" s="199"/>
      <c r="H662" s="199" t="s">
        <v>2406</v>
      </c>
      <c r="I662" s="199" t="s">
        <v>2460</v>
      </c>
      <c r="J662" s="199" t="s">
        <v>952</v>
      </c>
      <c r="K662" s="199" t="s">
        <v>1697</v>
      </c>
      <c r="L662" s="199" t="s">
        <v>1743</v>
      </c>
      <c r="M662" s="221" t="s">
        <v>1745</v>
      </c>
      <c r="N662" s="221"/>
      <c r="O662" s="201">
        <v>5104030299.1040001</v>
      </c>
      <c r="P662" s="202" t="s">
        <v>755</v>
      </c>
      <c r="Q662" s="108">
        <f t="shared" si="10"/>
        <v>0</v>
      </c>
      <c r="R662">
        <v>161730</v>
      </c>
      <c r="V662">
        <v>22500</v>
      </c>
      <c r="Z662">
        <v>6500</v>
      </c>
      <c r="AE662">
        <v>15500</v>
      </c>
      <c r="AH662">
        <v>50204</v>
      </c>
      <c r="AN662">
        <v>17640</v>
      </c>
      <c r="AO662">
        <v>3268.34</v>
      </c>
      <c r="AP662">
        <v>11000</v>
      </c>
      <c r="AS662">
        <v>355</v>
      </c>
      <c r="AX662">
        <v>31779</v>
      </c>
      <c r="AY662">
        <v>3780</v>
      </c>
      <c r="BE662">
        <v>269637.90999999997</v>
      </c>
      <c r="BJ662">
        <v>24245</v>
      </c>
      <c r="BK662">
        <v>31940</v>
      </c>
      <c r="BM662">
        <v>67644.5</v>
      </c>
      <c r="BO662">
        <v>8600</v>
      </c>
      <c r="BS662">
        <v>3600</v>
      </c>
    </row>
    <row r="663" spans="1:71" ht="23.25">
      <c r="A663" s="198">
        <v>5</v>
      </c>
      <c r="B663" s="199" t="s">
        <v>916</v>
      </c>
      <c r="C663" s="199" t="s">
        <v>917</v>
      </c>
      <c r="D663" s="199" t="s">
        <v>2444</v>
      </c>
      <c r="E663" s="199" t="s">
        <v>2460</v>
      </c>
      <c r="F663" s="199"/>
      <c r="G663" s="199"/>
      <c r="H663" s="199" t="s">
        <v>2461</v>
      </c>
      <c r="I663" s="199" t="s">
        <v>2460</v>
      </c>
      <c r="J663" s="199" t="s">
        <v>952</v>
      </c>
      <c r="K663" s="199" t="s">
        <v>1864</v>
      </c>
      <c r="L663" s="199" t="s">
        <v>1858</v>
      </c>
      <c r="M663" s="221" t="s">
        <v>1868</v>
      </c>
      <c r="N663" s="221"/>
      <c r="O663" s="201">
        <v>5104030299.1049995</v>
      </c>
      <c r="P663" s="202" t="s">
        <v>756</v>
      </c>
      <c r="Q663" s="108">
        <f t="shared" si="10"/>
        <v>2168818</v>
      </c>
      <c r="R663">
        <v>13072740.67</v>
      </c>
      <c r="S663">
        <v>328325</v>
      </c>
      <c r="T663">
        <v>358952</v>
      </c>
      <c r="U663">
        <v>1286072.04</v>
      </c>
      <c r="V663">
        <v>471962</v>
      </c>
      <c r="W663">
        <v>764805</v>
      </c>
      <c r="X663">
        <v>17200</v>
      </c>
      <c r="Y663">
        <v>226156</v>
      </c>
      <c r="Z663">
        <v>307100</v>
      </c>
      <c r="AA663">
        <v>1185669.6399999999</v>
      </c>
      <c r="AB663">
        <v>806851.5</v>
      </c>
      <c r="AC663">
        <v>754550</v>
      </c>
      <c r="AD663">
        <v>2168818</v>
      </c>
      <c r="AE663">
        <v>49720</v>
      </c>
      <c r="AF663">
        <v>73747.5</v>
      </c>
      <c r="AG663">
        <v>92970</v>
      </c>
      <c r="AH663">
        <v>287919.15000000002</v>
      </c>
      <c r="AI663">
        <v>419770</v>
      </c>
      <c r="AJ663">
        <v>631808</v>
      </c>
      <c r="AK663">
        <v>112496</v>
      </c>
      <c r="AL663">
        <v>7106973.7000000002</v>
      </c>
      <c r="AM663">
        <v>526495</v>
      </c>
      <c r="AN663">
        <v>254637.6</v>
      </c>
      <c r="AO663">
        <v>405977</v>
      </c>
      <c r="AP663">
        <v>316909</v>
      </c>
      <c r="AQ663">
        <v>872856</v>
      </c>
      <c r="AR663">
        <v>1411354.35</v>
      </c>
      <c r="AS663">
        <v>170387</v>
      </c>
      <c r="AT663">
        <v>158602</v>
      </c>
      <c r="AU663">
        <v>240481.76</v>
      </c>
      <c r="AV663">
        <v>764749</v>
      </c>
      <c r="AW663">
        <v>1529565.82</v>
      </c>
      <c r="AX663">
        <v>807984.75</v>
      </c>
      <c r="AY663">
        <v>59850</v>
      </c>
      <c r="AZ663">
        <v>3603679.23</v>
      </c>
      <c r="BA663">
        <v>274064</v>
      </c>
      <c r="BB663">
        <v>107852</v>
      </c>
      <c r="BD663">
        <v>169175</v>
      </c>
      <c r="BF663">
        <v>107184</v>
      </c>
      <c r="BG663">
        <v>892038.25</v>
      </c>
      <c r="BH663">
        <v>1142914.5</v>
      </c>
      <c r="BI663">
        <v>80484.75</v>
      </c>
      <c r="BL663">
        <v>1268444</v>
      </c>
      <c r="BN663">
        <v>307363</v>
      </c>
      <c r="BO663">
        <v>1199966</v>
      </c>
      <c r="BP663">
        <v>91170</v>
      </c>
      <c r="BQ663">
        <v>70420</v>
      </c>
      <c r="BR663">
        <v>705344</v>
      </c>
      <c r="BS663">
        <v>129256</v>
      </c>
    </row>
    <row r="664" spans="1:71" ht="23.25">
      <c r="A664" s="198">
        <v>5</v>
      </c>
      <c r="B664" s="199" t="s">
        <v>916</v>
      </c>
      <c r="C664" s="199" t="s">
        <v>917</v>
      </c>
      <c r="D664" s="199" t="s">
        <v>2444</v>
      </c>
      <c r="E664" s="199" t="s">
        <v>2460</v>
      </c>
      <c r="F664" s="199"/>
      <c r="G664" s="199"/>
      <c r="H664" s="199" t="s">
        <v>2462</v>
      </c>
      <c r="I664" s="199" t="s">
        <v>2460</v>
      </c>
      <c r="J664" s="199" t="s">
        <v>952</v>
      </c>
      <c r="K664" s="199" t="s">
        <v>1697</v>
      </c>
      <c r="L664" s="199" t="s">
        <v>1858</v>
      </c>
      <c r="M664" s="221" t="s">
        <v>1873</v>
      </c>
      <c r="N664" s="221"/>
      <c r="O664" s="201">
        <v>5104030299.2019997</v>
      </c>
      <c r="P664" s="202" t="s">
        <v>757</v>
      </c>
      <c r="Q664" s="108">
        <f t="shared" si="10"/>
        <v>485189</v>
      </c>
      <c r="R664">
        <v>14503077.529999999</v>
      </c>
      <c r="S664">
        <v>3075736</v>
      </c>
      <c r="T664">
        <v>9555609</v>
      </c>
      <c r="U664">
        <v>9290988</v>
      </c>
      <c r="V664">
        <v>16208207.09</v>
      </c>
      <c r="W664">
        <v>8501876.2699999996</v>
      </c>
      <c r="X664">
        <v>6228718.9400000004</v>
      </c>
      <c r="Y664">
        <v>5416027.8499999996</v>
      </c>
      <c r="Z664">
        <v>3697966.5</v>
      </c>
      <c r="AA664">
        <v>5899626.7300000004</v>
      </c>
      <c r="AB664">
        <v>3971914.65</v>
      </c>
      <c r="AC664">
        <v>6814886.4299999997</v>
      </c>
      <c r="AD664">
        <v>485189</v>
      </c>
      <c r="AE664">
        <v>8336707.9000000004</v>
      </c>
      <c r="AF664">
        <v>3888639.36</v>
      </c>
      <c r="AG664">
        <v>8051812.6699999999</v>
      </c>
      <c r="AH664">
        <v>11470991.51</v>
      </c>
      <c r="AI664">
        <v>14811296.08</v>
      </c>
      <c r="AJ664">
        <v>3762683.95</v>
      </c>
      <c r="AK664">
        <v>6747276.0999999996</v>
      </c>
      <c r="AL664">
        <v>6873553.8899999997</v>
      </c>
      <c r="AM664">
        <v>7725244.6299999999</v>
      </c>
      <c r="AN664">
        <v>13172593.15</v>
      </c>
      <c r="AO664">
        <v>11455592.34</v>
      </c>
      <c r="AP664">
        <v>17273148.870000001</v>
      </c>
      <c r="AQ664">
        <v>9228415.8300000001</v>
      </c>
      <c r="AR664">
        <v>8372957.96</v>
      </c>
      <c r="AS664">
        <v>18368140.350000001</v>
      </c>
      <c r="AT664">
        <v>17197043.190000001</v>
      </c>
      <c r="AU664">
        <v>10802989.380000001</v>
      </c>
      <c r="AV664">
        <v>13613775.67</v>
      </c>
      <c r="AW664">
        <v>2669009.35</v>
      </c>
      <c r="AX664">
        <v>11602169.119999999</v>
      </c>
      <c r="AY664">
        <v>9559429.8200000003</v>
      </c>
      <c r="AZ664">
        <v>3201218.23</v>
      </c>
      <c r="BA664">
        <v>2804992.75</v>
      </c>
      <c r="BB664">
        <v>5465734.5</v>
      </c>
      <c r="BC664">
        <v>10302639.300000001</v>
      </c>
      <c r="BD664">
        <v>5183282.4800000004</v>
      </c>
      <c r="BE664">
        <v>7612246.8700000001</v>
      </c>
      <c r="BF664">
        <v>2963606.4</v>
      </c>
      <c r="BG664">
        <v>6828325</v>
      </c>
      <c r="BH664">
        <v>4605176.8</v>
      </c>
      <c r="BI664">
        <v>4364332.93</v>
      </c>
      <c r="BJ664">
        <v>2831956</v>
      </c>
      <c r="BK664">
        <v>4055226.25</v>
      </c>
      <c r="BL664">
        <v>1804679.7</v>
      </c>
      <c r="BM664">
        <v>2948422.9</v>
      </c>
      <c r="BN664">
        <v>3027797.54</v>
      </c>
      <c r="BO664">
        <v>5007644.2</v>
      </c>
      <c r="BP664">
        <v>2146685.75</v>
      </c>
      <c r="BQ664">
        <v>4917753.12</v>
      </c>
      <c r="BR664">
        <v>3668245.25</v>
      </c>
      <c r="BS664">
        <v>1980838.1</v>
      </c>
    </row>
    <row r="665" spans="1:71" ht="23.25">
      <c r="A665" s="198">
        <v>5</v>
      </c>
      <c r="B665" s="199" t="s">
        <v>916</v>
      </c>
      <c r="C665" s="199" t="s">
        <v>917</v>
      </c>
      <c r="D665" s="199" t="s">
        <v>2444</v>
      </c>
      <c r="E665" s="199" t="s">
        <v>2460</v>
      </c>
      <c r="F665" s="199"/>
      <c r="G665" s="199"/>
      <c r="H665" s="199" t="s">
        <v>2463</v>
      </c>
      <c r="I665" s="199" t="s">
        <v>2460</v>
      </c>
      <c r="J665" s="199" t="s">
        <v>952</v>
      </c>
      <c r="K665" s="199" t="s">
        <v>1697</v>
      </c>
      <c r="L665" s="199" t="s">
        <v>1858</v>
      </c>
      <c r="M665" s="221" t="s">
        <v>1873</v>
      </c>
      <c r="N665" s="221"/>
      <c r="O665" s="201">
        <v>5104030299.2030001</v>
      </c>
      <c r="P665" s="202" t="s">
        <v>758</v>
      </c>
      <c r="Q665" s="108">
        <f t="shared" si="10"/>
        <v>1810430</v>
      </c>
      <c r="R665">
        <v>1059810.25</v>
      </c>
      <c r="S665">
        <v>1087010.18</v>
      </c>
      <c r="T665">
        <v>3197892.99</v>
      </c>
      <c r="U665">
        <v>2724946.99</v>
      </c>
      <c r="V665">
        <v>419135.25</v>
      </c>
      <c r="W665">
        <v>3013846.95</v>
      </c>
      <c r="X665">
        <v>4314579.6500000004</v>
      </c>
      <c r="Y665">
        <v>1768611.3</v>
      </c>
      <c r="Z665">
        <v>1266753.3999999999</v>
      </c>
      <c r="AB665">
        <v>1534354.2</v>
      </c>
      <c r="AC665">
        <v>132174.25</v>
      </c>
      <c r="AD665">
        <v>1810430</v>
      </c>
      <c r="AF665">
        <v>1045077.7</v>
      </c>
      <c r="AG665">
        <v>1140099</v>
      </c>
      <c r="AL665">
        <v>1913511.15</v>
      </c>
      <c r="AM665">
        <v>575073.65</v>
      </c>
      <c r="AN665">
        <v>1816027.57</v>
      </c>
      <c r="AO665">
        <v>759188</v>
      </c>
      <c r="AP665">
        <v>975985.79</v>
      </c>
      <c r="AQ665">
        <v>526834.94999999995</v>
      </c>
      <c r="AR665">
        <v>3655471.52</v>
      </c>
      <c r="AS665">
        <v>1047596.05</v>
      </c>
      <c r="AT665">
        <v>3540465.09</v>
      </c>
      <c r="AU665">
        <v>2721775.35</v>
      </c>
      <c r="AV665">
        <v>306576.39</v>
      </c>
      <c r="AW665">
        <v>700322.2</v>
      </c>
      <c r="AX665">
        <v>847832.65</v>
      </c>
      <c r="AY665">
        <v>264811.71000000002</v>
      </c>
      <c r="AZ665">
        <v>10799921</v>
      </c>
      <c r="BA665">
        <v>944056.5</v>
      </c>
      <c r="BB665">
        <v>1449665.65</v>
      </c>
      <c r="BC665">
        <v>2852532.22</v>
      </c>
      <c r="BD665">
        <v>1377512.55</v>
      </c>
      <c r="BH665">
        <v>712997.75</v>
      </c>
      <c r="BI665">
        <v>382104.57</v>
      </c>
      <c r="BJ665">
        <v>463607.5</v>
      </c>
      <c r="BL665">
        <v>28844.3</v>
      </c>
      <c r="BN665">
        <v>853745.15</v>
      </c>
      <c r="BO665">
        <v>1739533.56</v>
      </c>
      <c r="BP665">
        <v>266128.75</v>
      </c>
      <c r="BR665">
        <v>1222654.75</v>
      </c>
    </row>
    <row r="666" spans="1:71" ht="23.25">
      <c r="A666" s="198">
        <v>5</v>
      </c>
      <c r="B666" s="199" t="s">
        <v>916</v>
      </c>
      <c r="C666" s="199" t="s">
        <v>917</v>
      </c>
      <c r="D666" s="199" t="s">
        <v>2444</v>
      </c>
      <c r="E666" s="199" t="s">
        <v>2460</v>
      </c>
      <c r="F666" s="199"/>
      <c r="G666" s="199"/>
      <c r="H666" s="199"/>
      <c r="I666" s="199" t="s">
        <v>2460</v>
      </c>
      <c r="J666" s="199" t="s">
        <v>952</v>
      </c>
      <c r="K666" s="199" t="s">
        <v>1697</v>
      </c>
      <c r="L666" s="199" t="s">
        <v>1858</v>
      </c>
      <c r="M666" s="221">
        <v>52100</v>
      </c>
      <c r="N666" s="221"/>
      <c r="O666" s="201">
        <v>5104030299.5019999</v>
      </c>
      <c r="P666" s="202" t="s">
        <v>761</v>
      </c>
      <c r="Q666" s="108">
        <f t="shared" si="10"/>
        <v>0</v>
      </c>
      <c r="AA666">
        <v>18511</v>
      </c>
      <c r="AG666">
        <v>6498.5</v>
      </c>
      <c r="AP666">
        <v>220</v>
      </c>
      <c r="BH666">
        <v>6597.72</v>
      </c>
    </row>
    <row r="667" spans="1:71" ht="23.25">
      <c r="A667" s="198">
        <v>5</v>
      </c>
      <c r="B667" s="199" t="s">
        <v>916</v>
      </c>
      <c r="C667" s="199" t="s">
        <v>917</v>
      </c>
      <c r="D667" s="199" t="s">
        <v>2444</v>
      </c>
      <c r="E667" s="199" t="s">
        <v>2460</v>
      </c>
      <c r="F667" s="199"/>
      <c r="G667" s="199"/>
      <c r="H667" s="199"/>
      <c r="I667" s="199" t="s">
        <v>2460</v>
      </c>
      <c r="J667" s="199" t="s">
        <v>952</v>
      </c>
      <c r="K667" s="199" t="s">
        <v>1697</v>
      </c>
      <c r="L667" s="199" t="s">
        <v>1858</v>
      </c>
      <c r="M667" s="221" t="s">
        <v>1866</v>
      </c>
      <c r="N667" s="221"/>
      <c r="O667" s="201">
        <v>5104030299.7010002</v>
      </c>
      <c r="P667" s="202" t="s">
        <v>762</v>
      </c>
      <c r="Q667" s="108">
        <f t="shared" si="10"/>
        <v>0</v>
      </c>
    </row>
    <row r="668" spans="1:71" ht="23.25">
      <c r="A668" s="198">
        <v>5</v>
      </c>
      <c r="B668" s="199" t="s">
        <v>916</v>
      </c>
      <c r="C668" s="199" t="s">
        <v>917</v>
      </c>
      <c r="D668" s="199" t="s">
        <v>2444</v>
      </c>
      <c r="E668" s="199" t="s">
        <v>2460</v>
      </c>
      <c r="F668" s="199"/>
      <c r="G668" s="199"/>
      <c r="H668" s="199" t="s">
        <v>2464</v>
      </c>
      <c r="I668" s="199" t="s">
        <v>2460</v>
      </c>
      <c r="J668" s="199" t="s">
        <v>952</v>
      </c>
      <c r="K668" s="199" t="s">
        <v>1697</v>
      </c>
      <c r="L668" s="199" t="s">
        <v>1858</v>
      </c>
      <c r="M668" s="221" t="s">
        <v>1873</v>
      </c>
      <c r="N668" s="221"/>
      <c r="O668" s="201">
        <v>5104030299.7019997</v>
      </c>
      <c r="P668" s="202" t="s">
        <v>763</v>
      </c>
      <c r="Q668" s="108">
        <f t="shared" si="10"/>
        <v>0</v>
      </c>
      <c r="T668">
        <v>700</v>
      </c>
      <c r="U668">
        <v>2360</v>
      </c>
      <c r="Y668">
        <v>403</v>
      </c>
    </row>
    <row r="669" spans="1:71" ht="23.25">
      <c r="A669" s="198">
        <v>5</v>
      </c>
      <c r="B669" s="199" t="s">
        <v>916</v>
      </c>
      <c r="C669" s="199" t="s">
        <v>917</v>
      </c>
      <c r="D669" s="199" t="s">
        <v>2444</v>
      </c>
      <c r="E669" s="199" t="s">
        <v>2465</v>
      </c>
      <c r="F669" s="199"/>
      <c r="G669" s="199"/>
      <c r="H669" s="199" t="s">
        <v>2402</v>
      </c>
      <c r="I669" s="199" t="s">
        <v>2465</v>
      </c>
      <c r="J669" s="199" t="s">
        <v>952</v>
      </c>
      <c r="K669" s="199" t="s">
        <v>1653</v>
      </c>
      <c r="L669" s="199" t="s">
        <v>1654</v>
      </c>
      <c r="M669" s="221" t="s">
        <v>1656</v>
      </c>
      <c r="N669" s="221"/>
      <c r="O669" s="201">
        <v>5104040199.1009998</v>
      </c>
      <c r="P669" s="202" t="s">
        <v>767</v>
      </c>
      <c r="Q669" s="108">
        <f t="shared" si="10"/>
        <v>39448799.100000001</v>
      </c>
      <c r="R669">
        <v>81080062</v>
      </c>
      <c r="S669">
        <v>2131580</v>
      </c>
      <c r="T669">
        <v>4418455</v>
      </c>
      <c r="U669">
        <v>5693350</v>
      </c>
      <c r="V669">
        <v>12080622.5</v>
      </c>
      <c r="W669">
        <v>12478672.050000001</v>
      </c>
      <c r="X669">
        <v>5900000</v>
      </c>
      <c r="Y669">
        <v>3430360</v>
      </c>
      <c r="Z669">
        <v>4384845</v>
      </c>
      <c r="AA669">
        <v>4558362.5</v>
      </c>
      <c r="AB669">
        <v>5495800</v>
      </c>
      <c r="AC669">
        <v>3126075</v>
      </c>
      <c r="AD669">
        <v>39448799.100000001</v>
      </c>
      <c r="AE669">
        <v>4368735</v>
      </c>
      <c r="AF669">
        <v>4663770</v>
      </c>
      <c r="AG669">
        <v>2797440</v>
      </c>
      <c r="AH669">
        <v>6332345</v>
      </c>
      <c r="AI669">
        <v>5979200</v>
      </c>
      <c r="AJ669">
        <v>5049235</v>
      </c>
      <c r="AK669">
        <v>147558.75</v>
      </c>
      <c r="AL669">
        <v>81055995.769999996</v>
      </c>
      <c r="AM669">
        <v>4958365.5</v>
      </c>
      <c r="AN669">
        <v>9857617</v>
      </c>
      <c r="AO669">
        <v>6983470</v>
      </c>
      <c r="AP669">
        <v>12933566.1</v>
      </c>
      <c r="AQ669">
        <v>6093864</v>
      </c>
      <c r="AR669">
        <v>16904115</v>
      </c>
      <c r="AS669">
        <v>9962794</v>
      </c>
      <c r="AT669">
        <v>7309720.5</v>
      </c>
      <c r="AU669">
        <v>6896047</v>
      </c>
      <c r="AV669">
        <v>16610031.5</v>
      </c>
      <c r="AW669">
        <v>5302959.5</v>
      </c>
      <c r="AX669">
        <v>6564867.5</v>
      </c>
      <c r="AY669">
        <v>2953810</v>
      </c>
      <c r="AZ669">
        <v>67228897.459999993</v>
      </c>
      <c r="BA669">
        <v>4547469.25</v>
      </c>
      <c r="BB669">
        <v>3582435.99</v>
      </c>
      <c r="BC669">
        <v>9019455.0399999991</v>
      </c>
      <c r="BD669">
        <v>3874919.53</v>
      </c>
      <c r="BE669">
        <v>3469194.48</v>
      </c>
      <c r="BF669">
        <v>4750547</v>
      </c>
      <c r="BG669">
        <v>1228528.44</v>
      </c>
      <c r="BH669">
        <v>4000099.51</v>
      </c>
      <c r="BI669">
        <v>3135806.27</v>
      </c>
      <c r="BJ669">
        <v>2467325.7000000002</v>
      </c>
      <c r="BK669">
        <v>2198965</v>
      </c>
      <c r="BL669">
        <v>32549429.25</v>
      </c>
      <c r="BM669">
        <v>12989924</v>
      </c>
      <c r="BN669">
        <v>5073143.75</v>
      </c>
      <c r="BO669">
        <v>12956985.25</v>
      </c>
      <c r="BP669">
        <v>1890880</v>
      </c>
      <c r="BQ669">
        <v>10728880</v>
      </c>
      <c r="BR669">
        <v>9304122.5</v>
      </c>
      <c r="BS669">
        <v>5162965</v>
      </c>
    </row>
    <row r="670" spans="1:71" ht="23.25">
      <c r="A670" s="198">
        <v>5</v>
      </c>
      <c r="B670" s="199" t="s">
        <v>916</v>
      </c>
      <c r="C670" s="199" t="s">
        <v>917</v>
      </c>
      <c r="D670" s="199" t="s">
        <v>2444</v>
      </c>
      <c r="E670" s="199" t="s">
        <v>2465</v>
      </c>
      <c r="F670" s="199"/>
      <c r="G670" s="199"/>
      <c r="H670" s="199" t="s">
        <v>2392</v>
      </c>
      <c r="I670" s="199" t="s">
        <v>2465</v>
      </c>
      <c r="J670" s="199" t="s">
        <v>952</v>
      </c>
      <c r="K670" s="199" t="s">
        <v>1653</v>
      </c>
      <c r="L670" s="199" t="s">
        <v>1654</v>
      </c>
      <c r="M670" s="221" t="s">
        <v>1656</v>
      </c>
      <c r="N670" s="221"/>
      <c r="O670" s="201">
        <v>5104040199.1020002</v>
      </c>
      <c r="P670" s="202" t="s">
        <v>768</v>
      </c>
      <c r="Q670" s="108">
        <f t="shared" si="10"/>
        <v>4383199.9000000004</v>
      </c>
      <c r="R670">
        <v>10743806</v>
      </c>
      <c r="S670">
        <v>358110</v>
      </c>
      <c r="T670">
        <v>784485</v>
      </c>
      <c r="U670">
        <v>177880</v>
      </c>
      <c r="V670">
        <v>670387.5</v>
      </c>
      <c r="W670">
        <v>800175.01</v>
      </c>
      <c r="X670">
        <v>150000</v>
      </c>
      <c r="Y670">
        <v>587010</v>
      </c>
      <c r="Z670">
        <v>366840</v>
      </c>
      <c r="AA670">
        <v>109965</v>
      </c>
      <c r="AB670">
        <v>552300</v>
      </c>
      <c r="AC670">
        <v>444690</v>
      </c>
      <c r="AD670">
        <v>4383199.9000000004</v>
      </c>
      <c r="AF670">
        <v>1210140</v>
      </c>
      <c r="AG670">
        <v>1304575</v>
      </c>
      <c r="AH670">
        <v>651080</v>
      </c>
      <c r="AI670">
        <v>1255755.5</v>
      </c>
      <c r="AJ670">
        <v>7800</v>
      </c>
      <c r="AK670">
        <v>11400</v>
      </c>
      <c r="AL670">
        <v>9403225.75</v>
      </c>
      <c r="AM670">
        <v>537030</v>
      </c>
      <c r="AN670">
        <v>830122</v>
      </c>
      <c r="AO670">
        <v>526887.5</v>
      </c>
      <c r="AQ670">
        <v>576400</v>
      </c>
      <c r="AR670">
        <v>2746974</v>
      </c>
      <c r="AS670">
        <v>1206863</v>
      </c>
      <c r="AT670">
        <v>319310</v>
      </c>
      <c r="AU670">
        <v>364744</v>
      </c>
      <c r="AV670">
        <v>2851747</v>
      </c>
      <c r="AW670">
        <v>1101930</v>
      </c>
      <c r="AX670">
        <v>74757.5</v>
      </c>
      <c r="AY670">
        <v>886150</v>
      </c>
      <c r="AZ670">
        <v>7140451.3799999999</v>
      </c>
      <c r="BA670">
        <v>360875</v>
      </c>
      <c r="BB670">
        <v>562352.5</v>
      </c>
      <c r="BC670">
        <v>3391201.08</v>
      </c>
      <c r="BD670">
        <v>993665.51</v>
      </c>
      <c r="BE670">
        <v>324524.5</v>
      </c>
      <c r="BF670">
        <v>759525</v>
      </c>
      <c r="BH670">
        <v>443017.5</v>
      </c>
      <c r="BI670">
        <v>700121.65</v>
      </c>
      <c r="BJ670">
        <v>395275.91</v>
      </c>
      <c r="BK670">
        <v>403875</v>
      </c>
      <c r="BL670">
        <v>7202642.75</v>
      </c>
      <c r="BM670">
        <v>562150</v>
      </c>
      <c r="BN670">
        <v>657795</v>
      </c>
      <c r="BO670">
        <v>1001716</v>
      </c>
      <c r="BP670">
        <v>247720</v>
      </c>
      <c r="BQ670">
        <v>551700</v>
      </c>
      <c r="BR670">
        <v>993155</v>
      </c>
      <c r="BS670">
        <v>645945</v>
      </c>
    </row>
    <row r="671" spans="1:71" ht="23.25">
      <c r="A671" s="198">
        <v>5</v>
      </c>
      <c r="B671" s="199" t="s">
        <v>916</v>
      </c>
      <c r="C671" s="199" t="s">
        <v>917</v>
      </c>
      <c r="D671" s="199" t="s">
        <v>2444</v>
      </c>
      <c r="E671" s="199" t="s">
        <v>2465</v>
      </c>
      <c r="F671" s="199"/>
      <c r="G671" s="199"/>
      <c r="H671" s="199" t="s">
        <v>2402</v>
      </c>
      <c r="I671" s="199" t="s">
        <v>2465</v>
      </c>
      <c r="J671" s="199" t="s">
        <v>952</v>
      </c>
      <c r="K671" s="199" t="s">
        <v>1703</v>
      </c>
      <c r="L671" s="199" t="s">
        <v>1654</v>
      </c>
      <c r="M671" s="221" t="s">
        <v>1656</v>
      </c>
      <c r="N671" s="221"/>
      <c r="O671" s="201">
        <v>5104040199.1029997</v>
      </c>
      <c r="P671" s="202" t="s">
        <v>769</v>
      </c>
      <c r="Q671" s="108">
        <f t="shared" si="10"/>
        <v>2023072</v>
      </c>
      <c r="AD671">
        <v>2023072</v>
      </c>
      <c r="AI671">
        <v>144640</v>
      </c>
      <c r="AL671">
        <v>450960</v>
      </c>
      <c r="AO671">
        <v>605347.5</v>
      </c>
      <c r="BA671">
        <v>173693.5</v>
      </c>
      <c r="BG671">
        <v>18170477.800000001</v>
      </c>
    </row>
    <row r="672" spans="1:71" ht="23.25">
      <c r="A672" s="198">
        <v>5</v>
      </c>
      <c r="B672" s="199" t="s">
        <v>916</v>
      </c>
      <c r="C672" s="199" t="s">
        <v>917</v>
      </c>
      <c r="D672" s="199" t="s">
        <v>2444</v>
      </c>
      <c r="E672" s="199" t="s">
        <v>2465</v>
      </c>
      <c r="F672" s="199"/>
      <c r="G672" s="199"/>
      <c r="H672" s="199" t="s">
        <v>2402</v>
      </c>
      <c r="I672" s="199" t="s">
        <v>2465</v>
      </c>
      <c r="J672" s="199" t="s">
        <v>952</v>
      </c>
      <c r="K672" s="199" t="s">
        <v>1703</v>
      </c>
      <c r="L672" s="199" t="s">
        <v>1654</v>
      </c>
      <c r="M672" s="221" t="s">
        <v>1656</v>
      </c>
      <c r="N672" s="221"/>
      <c r="O672" s="201">
        <v>5104040199.1040001</v>
      </c>
      <c r="P672" s="202" t="s">
        <v>770</v>
      </c>
      <c r="Q672" s="108">
        <f t="shared" si="10"/>
        <v>151000</v>
      </c>
      <c r="R672">
        <v>55000</v>
      </c>
      <c r="S672">
        <v>1500</v>
      </c>
      <c r="T672">
        <v>6300</v>
      </c>
      <c r="U672">
        <v>2500</v>
      </c>
      <c r="V672">
        <v>19000</v>
      </c>
      <c r="W672">
        <v>22500</v>
      </c>
      <c r="Y672">
        <v>5100</v>
      </c>
      <c r="Z672">
        <v>1950</v>
      </c>
      <c r="AA672">
        <v>9750</v>
      </c>
      <c r="AB672">
        <v>3000</v>
      </c>
      <c r="AC672">
        <v>4200</v>
      </c>
      <c r="AD672">
        <v>151000</v>
      </c>
      <c r="AE672">
        <v>6250</v>
      </c>
      <c r="AF672">
        <v>30050</v>
      </c>
      <c r="AG672">
        <v>13200</v>
      </c>
      <c r="AI672">
        <v>29850</v>
      </c>
      <c r="AJ672">
        <v>12750</v>
      </c>
      <c r="AL672">
        <v>688000</v>
      </c>
      <c r="AM672">
        <v>12750</v>
      </c>
      <c r="AN672">
        <v>31050</v>
      </c>
      <c r="AO672">
        <v>38250</v>
      </c>
      <c r="AP672">
        <v>36750</v>
      </c>
      <c r="AQ672">
        <v>25050</v>
      </c>
      <c r="AS672">
        <v>22500</v>
      </c>
      <c r="AT672">
        <v>24750</v>
      </c>
      <c r="AU672">
        <v>18000</v>
      </c>
      <c r="AV672">
        <v>93000</v>
      </c>
      <c r="AW672">
        <v>40650</v>
      </c>
      <c r="AX672">
        <v>7350</v>
      </c>
      <c r="AY672">
        <v>1000</v>
      </c>
      <c r="AZ672">
        <v>113000</v>
      </c>
      <c r="BA672">
        <v>12150</v>
      </c>
      <c r="BB672">
        <v>15300</v>
      </c>
      <c r="BD672">
        <v>22650</v>
      </c>
      <c r="BE672">
        <v>21900</v>
      </c>
      <c r="BF672">
        <v>12450</v>
      </c>
      <c r="BH672">
        <v>10350</v>
      </c>
      <c r="BJ672">
        <v>8100</v>
      </c>
      <c r="BK672">
        <v>7650</v>
      </c>
      <c r="BL672">
        <v>14700</v>
      </c>
      <c r="BM672">
        <v>10350</v>
      </c>
      <c r="BN672">
        <v>13200</v>
      </c>
      <c r="BO672">
        <v>17400</v>
      </c>
      <c r="BP672">
        <v>2400</v>
      </c>
      <c r="BQ672">
        <v>31800</v>
      </c>
      <c r="BR672">
        <v>26150</v>
      </c>
      <c r="BS672">
        <v>2900</v>
      </c>
    </row>
    <row r="673" spans="1:71" ht="23.25">
      <c r="A673" s="198">
        <v>5</v>
      </c>
      <c r="B673" s="199" t="s">
        <v>916</v>
      </c>
      <c r="C673" s="199" t="s">
        <v>917</v>
      </c>
      <c r="D673" s="199" t="s">
        <v>2444</v>
      </c>
      <c r="E673" s="199" t="s">
        <v>2465</v>
      </c>
      <c r="F673" s="199"/>
      <c r="G673" s="199"/>
      <c r="H673" s="199" t="s">
        <v>2402</v>
      </c>
      <c r="I673" s="199" t="s">
        <v>2465</v>
      </c>
      <c r="J673" s="199" t="s">
        <v>952</v>
      </c>
      <c r="K673" s="199" t="s">
        <v>1703</v>
      </c>
      <c r="L673" s="199" t="s">
        <v>1654</v>
      </c>
      <c r="M673" s="221" t="s">
        <v>1656</v>
      </c>
      <c r="N673" s="221"/>
      <c r="O673" s="201">
        <v>5104040199.1049995</v>
      </c>
      <c r="P673" s="202" t="s">
        <v>772</v>
      </c>
      <c r="Q673" s="108">
        <f t="shared" si="10"/>
        <v>215000</v>
      </c>
      <c r="R673">
        <v>927550</v>
      </c>
      <c r="S673">
        <v>60000</v>
      </c>
      <c r="T673">
        <v>60000</v>
      </c>
      <c r="U673">
        <v>60000</v>
      </c>
      <c r="V673">
        <v>340000</v>
      </c>
      <c r="W673">
        <v>120000</v>
      </c>
      <c r="X673">
        <v>60000</v>
      </c>
      <c r="Y673">
        <v>60000</v>
      </c>
      <c r="AA673">
        <v>60000</v>
      </c>
      <c r="AB673">
        <v>120000</v>
      </c>
      <c r="AC673">
        <v>60000</v>
      </c>
      <c r="AD673">
        <v>215000</v>
      </c>
      <c r="AI673">
        <v>1096218.75</v>
      </c>
      <c r="AL673">
        <v>1035000</v>
      </c>
      <c r="AV673">
        <v>15000</v>
      </c>
      <c r="AZ673">
        <v>396500</v>
      </c>
      <c r="BI673">
        <v>40000</v>
      </c>
      <c r="BK673">
        <v>60000</v>
      </c>
    </row>
    <row r="674" spans="1:71" ht="23.25">
      <c r="A674" s="198">
        <v>5</v>
      </c>
      <c r="B674" s="199" t="s">
        <v>916</v>
      </c>
      <c r="C674" s="199" t="s">
        <v>917</v>
      </c>
      <c r="D674" s="199" t="s">
        <v>2444</v>
      </c>
      <c r="E674" s="199" t="s">
        <v>2465</v>
      </c>
      <c r="F674" s="199"/>
      <c r="G674" s="199"/>
      <c r="H674" s="199" t="s">
        <v>2402</v>
      </c>
      <c r="I674" s="199" t="s">
        <v>2465</v>
      </c>
      <c r="J674" s="199" t="s">
        <v>952</v>
      </c>
      <c r="K674" s="199" t="s">
        <v>1703</v>
      </c>
      <c r="L674" s="199" t="s">
        <v>1654</v>
      </c>
      <c r="M674" s="221" t="s">
        <v>1656</v>
      </c>
      <c r="N674" s="221"/>
      <c r="O674" s="201">
        <v>5104040199.1059999</v>
      </c>
      <c r="P674" s="202" t="s">
        <v>764</v>
      </c>
      <c r="Q674" s="108">
        <f t="shared" si="10"/>
        <v>3360000</v>
      </c>
      <c r="R674">
        <v>5140000</v>
      </c>
      <c r="S674">
        <v>240000</v>
      </c>
      <c r="T674">
        <v>360000</v>
      </c>
      <c r="U674">
        <v>440000</v>
      </c>
      <c r="V674">
        <v>910000</v>
      </c>
      <c r="W674">
        <v>880000</v>
      </c>
      <c r="X674">
        <v>610000</v>
      </c>
      <c r="Y674">
        <v>500000</v>
      </c>
      <c r="Z674">
        <v>390000</v>
      </c>
      <c r="AA674">
        <v>490000</v>
      </c>
      <c r="AB674">
        <v>340000</v>
      </c>
      <c r="AC674">
        <v>230000</v>
      </c>
      <c r="AD674">
        <v>3360000</v>
      </c>
      <c r="AE674">
        <v>450000</v>
      </c>
      <c r="AF674">
        <v>410000</v>
      </c>
      <c r="AG674">
        <v>420000</v>
      </c>
      <c r="AH674">
        <v>840000</v>
      </c>
      <c r="AI674">
        <v>650000</v>
      </c>
      <c r="AJ674">
        <v>435000</v>
      </c>
      <c r="AL674">
        <v>11660000</v>
      </c>
      <c r="AM674">
        <v>360000</v>
      </c>
      <c r="AN674">
        <v>710000</v>
      </c>
      <c r="AO674">
        <v>790000</v>
      </c>
      <c r="AP674">
        <v>550000</v>
      </c>
      <c r="AQ674">
        <v>460000</v>
      </c>
      <c r="AR674">
        <v>1261000</v>
      </c>
      <c r="AS674">
        <v>800000</v>
      </c>
      <c r="AT674">
        <v>680000</v>
      </c>
      <c r="AU674">
        <v>520000</v>
      </c>
      <c r="AV674">
        <v>1440000</v>
      </c>
      <c r="AW674">
        <v>770000</v>
      </c>
      <c r="AX674">
        <v>710000</v>
      </c>
      <c r="AY674">
        <v>260000</v>
      </c>
      <c r="AZ674">
        <v>4670000</v>
      </c>
      <c r="BA674">
        <v>170000</v>
      </c>
      <c r="BB674">
        <v>410000</v>
      </c>
      <c r="BC674">
        <v>870000</v>
      </c>
      <c r="BD674">
        <v>500000</v>
      </c>
      <c r="BE674">
        <v>380000</v>
      </c>
      <c r="BF674">
        <v>490000</v>
      </c>
      <c r="BG674">
        <v>880000</v>
      </c>
      <c r="BH674">
        <v>40000</v>
      </c>
      <c r="BI674">
        <v>130000</v>
      </c>
      <c r="BJ674">
        <v>240000</v>
      </c>
      <c r="BK674">
        <v>250000</v>
      </c>
      <c r="BL674">
        <v>2760000</v>
      </c>
      <c r="BM674">
        <v>940000</v>
      </c>
      <c r="BN674">
        <v>600000</v>
      </c>
      <c r="BO674">
        <v>740000</v>
      </c>
      <c r="BP674">
        <v>240000</v>
      </c>
      <c r="BQ674">
        <v>730000</v>
      </c>
      <c r="BR674">
        <v>610000</v>
      </c>
      <c r="BS674">
        <v>350000</v>
      </c>
    </row>
    <row r="675" spans="1:71" ht="23.25">
      <c r="A675" s="198">
        <v>5</v>
      </c>
      <c r="B675" s="199" t="s">
        <v>916</v>
      </c>
      <c r="C675" s="199" t="s">
        <v>917</v>
      </c>
      <c r="D675" s="199" t="s">
        <v>2444</v>
      </c>
      <c r="E675" s="199" t="s">
        <v>2465</v>
      </c>
      <c r="F675" s="199"/>
      <c r="G675" s="199"/>
      <c r="H675" s="199" t="s">
        <v>2402</v>
      </c>
      <c r="I675" s="199" t="s">
        <v>2465</v>
      </c>
      <c r="J675" s="199" t="s">
        <v>952</v>
      </c>
      <c r="K675" s="199" t="s">
        <v>1703</v>
      </c>
      <c r="L675" s="199" t="s">
        <v>1654</v>
      </c>
      <c r="M675" s="221" t="s">
        <v>1656</v>
      </c>
      <c r="N675" s="221"/>
      <c r="O675" s="201">
        <v>5104040199.1070004</v>
      </c>
      <c r="P675" s="202" t="s">
        <v>2466</v>
      </c>
      <c r="Q675" s="108">
        <f t="shared" si="10"/>
        <v>280000</v>
      </c>
      <c r="R675">
        <v>605000</v>
      </c>
      <c r="S675">
        <v>150000</v>
      </c>
      <c r="T675">
        <v>120000</v>
      </c>
      <c r="U675">
        <v>360000</v>
      </c>
      <c r="V675">
        <v>450000</v>
      </c>
      <c r="W675">
        <v>290000</v>
      </c>
      <c r="X675">
        <v>650000</v>
      </c>
      <c r="Y675">
        <v>120000</v>
      </c>
      <c r="Z675">
        <v>150000</v>
      </c>
      <c r="AA675">
        <v>350000</v>
      </c>
      <c r="AB675">
        <v>240000</v>
      </c>
      <c r="AC675">
        <v>160000</v>
      </c>
      <c r="AD675">
        <v>280000</v>
      </c>
      <c r="AE675">
        <v>220000</v>
      </c>
      <c r="AG675">
        <v>10000</v>
      </c>
      <c r="AH675">
        <v>300000</v>
      </c>
      <c r="AI675">
        <v>275000</v>
      </c>
      <c r="AK675">
        <v>120000</v>
      </c>
      <c r="AL675">
        <v>780000</v>
      </c>
      <c r="AM675">
        <v>260000</v>
      </c>
      <c r="AN675">
        <v>190000</v>
      </c>
      <c r="AO675">
        <v>10000</v>
      </c>
      <c r="AP675">
        <v>280000</v>
      </c>
      <c r="AQ675">
        <v>240000</v>
      </c>
      <c r="AR675">
        <v>270000</v>
      </c>
      <c r="AT675">
        <v>330000</v>
      </c>
      <c r="AU675">
        <v>80000</v>
      </c>
      <c r="AV675">
        <v>250000</v>
      </c>
      <c r="AW675">
        <v>20000</v>
      </c>
      <c r="AX675">
        <v>160000</v>
      </c>
      <c r="AY675">
        <v>90000</v>
      </c>
      <c r="AZ675">
        <v>510000</v>
      </c>
      <c r="BA675">
        <v>230000</v>
      </c>
      <c r="BB675">
        <v>180000</v>
      </c>
      <c r="BC675">
        <v>215000</v>
      </c>
      <c r="BD675">
        <v>210000</v>
      </c>
      <c r="BE675">
        <v>240000</v>
      </c>
      <c r="BF675">
        <v>240000</v>
      </c>
      <c r="BG675">
        <v>710000</v>
      </c>
      <c r="BH675">
        <v>240000</v>
      </c>
      <c r="BI675">
        <v>5000</v>
      </c>
      <c r="BL675">
        <v>620000</v>
      </c>
      <c r="BM675">
        <v>360000</v>
      </c>
      <c r="BN675">
        <v>40000</v>
      </c>
      <c r="BO675">
        <v>220000</v>
      </c>
      <c r="BP675">
        <v>240000</v>
      </c>
      <c r="BQ675">
        <v>390000</v>
      </c>
      <c r="BR675">
        <v>420000</v>
      </c>
      <c r="BS675">
        <v>160000</v>
      </c>
    </row>
    <row r="676" spans="1:71" ht="23.25">
      <c r="A676" s="198">
        <v>5</v>
      </c>
      <c r="B676" s="199" t="s">
        <v>916</v>
      </c>
      <c r="C676" s="199" t="s">
        <v>917</v>
      </c>
      <c r="D676" s="199" t="s">
        <v>2444</v>
      </c>
      <c r="E676" s="199" t="s">
        <v>2465</v>
      </c>
      <c r="F676" s="199"/>
      <c r="G676" s="199"/>
      <c r="H676" s="199" t="s">
        <v>2402</v>
      </c>
      <c r="I676" s="199" t="s">
        <v>2465</v>
      </c>
      <c r="J676" s="199" t="s">
        <v>952</v>
      </c>
      <c r="K676" s="199" t="s">
        <v>1703</v>
      </c>
      <c r="L676" s="199" t="s">
        <v>1654</v>
      </c>
      <c r="M676" s="221" t="s">
        <v>1656</v>
      </c>
      <c r="N676" s="221"/>
      <c r="O676" s="201">
        <v>5104040199.1079998</v>
      </c>
      <c r="P676" s="202" t="s">
        <v>766</v>
      </c>
      <c r="Q676" s="108">
        <f t="shared" si="10"/>
        <v>500000</v>
      </c>
      <c r="R676">
        <v>1510000</v>
      </c>
      <c r="S676">
        <v>120000</v>
      </c>
      <c r="T676">
        <v>245000</v>
      </c>
      <c r="U676">
        <v>310000</v>
      </c>
      <c r="V676">
        <v>360000</v>
      </c>
      <c r="W676">
        <v>405000</v>
      </c>
      <c r="X676">
        <v>400000</v>
      </c>
      <c r="Y676">
        <v>195000</v>
      </c>
      <c r="Z676">
        <v>85000</v>
      </c>
      <c r="AA676">
        <v>130000</v>
      </c>
      <c r="AB676">
        <v>180000</v>
      </c>
      <c r="AC676">
        <v>120000</v>
      </c>
      <c r="AD676">
        <v>500000</v>
      </c>
      <c r="AE676">
        <v>60000</v>
      </c>
      <c r="AF676">
        <v>235000</v>
      </c>
      <c r="AG676">
        <v>170000</v>
      </c>
      <c r="AH676">
        <v>260000</v>
      </c>
      <c r="AI676">
        <v>260000</v>
      </c>
      <c r="AK676">
        <v>120000</v>
      </c>
      <c r="AL676">
        <v>1670000</v>
      </c>
      <c r="AM676">
        <v>100000</v>
      </c>
      <c r="AN676">
        <v>275000</v>
      </c>
      <c r="AO676">
        <v>315000</v>
      </c>
      <c r="AP676">
        <v>275000</v>
      </c>
      <c r="AQ676">
        <v>245000</v>
      </c>
      <c r="AR676">
        <v>195000</v>
      </c>
      <c r="AS676">
        <v>60000</v>
      </c>
      <c r="AT676">
        <v>180000</v>
      </c>
      <c r="AU676">
        <v>10000</v>
      </c>
      <c r="AV676">
        <v>210000</v>
      </c>
      <c r="AW676">
        <v>235000</v>
      </c>
      <c r="AX676">
        <v>300000</v>
      </c>
      <c r="AY676">
        <v>50000</v>
      </c>
      <c r="AZ676">
        <v>1155000</v>
      </c>
      <c r="BA676">
        <v>130000</v>
      </c>
      <c r="BB676">
        <v>60000</v>
      </c>
      <c r="BC676">
        <v>345000</v>
      </c>
      <c r="BD676">
        <v>240000</v>
      </c>
      <c r="BE676">
        <v>190000</v>
      </c>
      <c r="BF676">
        <v>260000</v>
      </c>
      <c r="BG676">
        <v>420000</v>
      </c>
      <c r="BH676">
        <v>180000</v>
      </c>
      <c r="BI676">
        <v>105000</v>
      </c>
      <c r="BJ676">
        <v>120000</v>
      </c>
      <c r="BK676">
        <v>60000</v>
      </c>
      <c r="BL676">
        <v>850000</v>
      </c>
      <c r="BM676">
        <v>315000</v>
      </c>
      <c r="BN676">
        <v>185000</v>
      </c>
      <c r="BO676">
        <v>220000</v>
      </c>
      <c r="BP676">
        <v>120000</v>
      </c>
      <c r="BQ676">
        <v>250000</v>
      </c>
      <c r="BR676">
        <v>330000</v>
      </c>
      <c r="BS676">
        <v>140000</v>
      </c>
    </row>
    <row r="677" spans="1:71" ht="23.25">
      <c r="A677" s="198">
        <v>5</v>
      </c>
      <c r="B677" s="199" t="s">
        <v>916</v>
      </c>
      <c r="C677" s="199" t="s">
        <v>917</v>
      </c>
      <c r="D677" s="199" t="s">
        <v>2444</v>
      </c>
      <c r="E677" s="199" t="s">
        <v>2465</v>
      </c>
      <c r="F677" s="199"/>
      <c r="G677" s="199"/>
      <c r="H677" s="199" t="s">
        <v>2402</v>
      </c>
      <c r="I677" s="199" t="s">
        <v>2465</v>
      </c>
      <c r="J677" s="199" t="s">
        <v>952</v>
      </c>
      <c r="K677" s="199" t="s">
        <v>1703</v>
      </c>
      <c r="L677" s="199" t="s">
        <v>1654</v>
      </c>
      <c r="M677" s="221" t="s">
        <v>1656</v>
      </c>
      <c r="N677" s="221"/>
      <c r="O677" s="201">
        <v>5104040199.1090002</v>
      </c>
      <c r="P677" s="202" t="s">
        <v>773</v>
      </c>
      <c r="Q677" s="108">
        <f t="shared" si="10"/>
        <v>0</v>
      </c>
      <c r="T677">
        <v>3200</v>
      </c>
      <c r="AE677">
        <v>68440</v>
      </c>
      <c r="AQ677">
        <v>60000</v>
      </c>
      <c r="AR677">
        <v>60000</v>
      </c>
      <c r="AW677">
        <v>60000</v>
      </c>
      <c r="BD677">
        <v>161520</v>
      </c>
      <c r="BE677">
        <v>55500</v>
      </c>
      <c r="BF677">
        <v>37440</v>
      </c>
      <c r="BI677">
        <v>53100</v>
      </c>
      <c r="BL677">
        <v>14400</v>
      </c>
    </row>
    <row r="678" spans="1:71" ht="23.25">
      <c r="A678" s="198">
        <v>5</v>
      </c>
      <c r="B678" s="199" t="s">
        <v>916</v>
      </c>
      <c r="C678" s="199" t="s">
        <v>917</v>
      </c>
      <c r="D678" s="199" t="s">
        <v>2444</v>
      </c>
      <c r="E678" s="199" t="s">
        <v>2465</v>
      </c>
      <c r="F678" s="199"/>
      <c r="G678" s="199"/>
      <c r="H678" s="199" t="s">
        <v>2392</v>
      </c>
      <c r="I678" s="199" t="s">
        <v>2465</v>
      </c>
      <c r="J678" s="199" t="s">
        <v>952</v>
      </c>
      <c r="K678" s="199" t="s">
        <v>1703</v>
      </c>
      <c r="L678" s="199" t="s">
        <v>1654</v>
      </c>
      <c r="M678" s="221" t="s">
        <v>1656</v>
      </c>
      <c r="N678" s="221"/>
      <c r="O678" s="201">
        <v>5104040199.1099997</v>
      </c>
      <c r="P678" s="202" t="s">
        <v>2467</v>
      </c>
      <c r="Q678" s="108">
        <f t="shared" si="10"/>
        <v>174790</v>
      </c>
      <c r="R678">
        <v>80700</v>
      </c>
      <c r="T678">
        <v>8400</v>
      </c>
      <c r="X678">
        <v>6000</v>
      </c>
      <c r="AD678">
        <v>174790</v>
      </c>
      <c r="AE678">
        <v>13700</v>
      </c>
      <c r="AH678">
        <v>1824600</v>
      </c>
      <c r="AI678">
        <v>434700</v>
      </c>
      <c r="AK678">
        <v>6000</v>
      </c>
      <c r="AL678">
        <v>7798153</v>
      </c>
      <c r="AT678">
        <v>14400</v>
      </c>
      <c r="AZ678">
        <v>7336271.9400000004</v>
      </c>
      <c r="BC678">
        <v>10200</v>
      </c>
      <c r="BG678">
        <v>146000</v>
      </c>
      <c r="BL678">
        <v>630100.01</v>
      </c>
      <c r="BM678">
        <v>2879130</v>
      </c>
      <c r="BO678">
        <v>809950</v>
      </c>
      <c r="BP678">
        <v>36300</v>
      </c>
      <c r="BR678">
        <v>126220</v>
      </c>
    </row>
    <row r="679" spans="1:71" ht="23.25">
      <c r="A679" s="198">
        <v>5</v>
      </c>
      <c r="B679" s="199" t="s">
        <v>916</v>
      </c>
      <c r="C679" s="199" t="s">
        <v>917</v>
      </c>
      <c r="D679" s="199" t="s">
        <v>2444</v>
      </c>
      <c r="E679" s="199" t="s">
        <v>2465</v>
      </c>
      <c r="F679" s="199"/>
      <c r="G679" s="199"/>
      <c r="H679" s="199" t="s">
        <v>2402</v>
      </c>
      <c r="I679" s="199" t="s">
        <v>2465</v>
      </c>
      <c r="J679" s="199" t="s">
        <v>952</v>
      </c>
      <c r="K679" s="199" t="s">
        <v>1703</v>
      </c>
      <c r="L679" s="199" t="s">
        <v>1654</v>
      </c>
      <c r="M679" s="221" t="s">
        <v>1656</v>
      </c>
      <c r="N679" s="221"/>
      <c r="O679" s="203">
        <v>5104040199.1110001</v>
      </c>
      <c r="P679" s="204" t="s">
        <v>771</v>
      </c>
      <c r="Q679" s="108">
        <f t="shared" si="10"/>
        <v>190775</v>
      </c>
      <c r="R679">
        <v>16100</v>
      </c>
      <c r="S679">
        <v>800</v>
      </c>
      <c r="T679">
        <v>7050</v>
      </c>
      <c r="V679">
        <v>20450</v>
      </c>
      <c r="W679">
        <v>44212.5</v>
      </c>
      <c r="Y679">
        <v>3150</v>
      </c>
      <c r="Z679">
        <v>14700</v>
      </c>
      <c r="AA679">
        <v>14100</v>
      </c>
      <c r="AB679">
        <v>5250</v>
      </c>
      <c r="AC679">
        <v>3000</v>
      </c>
      <c r="AD679">
        <v>190775</v>
      </c>
      <c r="AE679">
        <v>8850</v>
      </c>
      <c r="AG679">
        <v>33400</v>
      </c>
      <c r="AH679">
        <v>49600</v>
      </c>
      <c r="AI679">
        <v>61250</v>
      </c>
      <c r="AJ679">
        <v>17400</v>
      </c>
      <c r="AL679">
        <v>1095975</v>
      </c>
      <c r="AM679">
        <v>1500</v>
      </c>
      <c r="AQ679">
        <v>10650</v>
      </c>
      <c r="AR679">
        <v>134700</v>
      </c>
      <c r="AS679">
        <v>3000</v>
      </c>
      <c r="AV679">
        <v>229950</v>
      </c>
      <c r="AW679">
        <v>16650</v>
      </c>
      <c r="AX679">
        <v>15000</v>
      </c>
      <c r="BA679">
        <v>17700</v>
      </c>
      <c r="BB679">
        <v>14250</v>
      </c>
      <c r="BD679">
        <v>7200</v>
      </c>
      <c r="BH679">
        <v>30000</v>
      </c>
      <c r="BI679">
        <v>1200</v>
      </c>
      <c r="BN679">
        <v>6150</v>
      </c>
      <c r="BO679">
        <v>43350</v>
      </c>
      <c r="BP679">
        <v>4600</v>
      </c>
      <c r="BR679">
        <v>16200</v>
      </c>
    </row>
    <row r="680" spans="1:71" ht="23.25">
      <c r="A680" s="198">
        <v>5</v>
      </c>
      <c r="B680" s="199" t="s">
        <v>916</v>
      </c>
      <c r="C680" s="199" t="s">
        <v>917</v>
      </c>
      <c r="D680" s="199" t="s">
        <v>2468</v>
      </c>
      <c r="E680" s="199" t="s">
        <v>2468</v>
      </c>
      <c r="F680" s="199"/>
      <c r="G680" s="199"/>
      <c r="H680" s="199"/>
      <c r="I680" s="199" t="s">
        <v>2468</v>
      </c>
      <c r="J680" s="199" t="s">
        <v>952</v>
      </c>
      <c r="K680" s="199"/>
      <c r="L680" s="199" t="s">
        <v>1877</v>
      </c>
      <c r="M680" s="221" t="s">
        <v>1879</v>
      </c>
      <c r="N680" s="221"/>
      <c r="O680" s="201">
        <v>5105010101.1009998</v>
      </c>
      <c r="P680" s="202" t="s">
        <v>784</v>
      </c>
      <c r="Q680" s="108">
        <f t="shared" si="10"/>
        <v>2511578.34</v>
      </c>
      <c r="R680">
        <v>6443336.5199999996</v>
      </c>
      <c r="S680">
        <v>154000</v>
      </c>
      <c r="T680">
        <v>170341.58</v>
      </c>
      <c r="U680">
        <v>230049.96</v>
      </c>
      <c r="V680">
        <v>1364623.76</v>
      </c>
      <c r="W680">
        <v>320359.96000000002</v>
      </c>
      <c r="X680">
        <v>706744.31</v>
      </c>
      <c r="Y680">
        <v>260219.14</v>
      </c>
      <c r="Z680">
        <v>304671.2</v>
      </c>
      <c r="AA680">
        <v>302360.28000000003</v>
      </c>
      <c r="AB680">
        <v>576204</v>
      </c>
      <c r="AD680">
        <v>2511578.34</v>
      </c>
      <c r="AE680">
        <v>520584.29</v>
      </c>
      <c r="AF680">
        <v>564188.66</v>
      </c>
      <c r="AG680">
        <v>510675</v>
      </c>
      <c r="AH680">
        <v>619128.76</v>
      </c>
      <c r="AI680">
        <v>423581.91</v>
      </c>
      <c r="AJ680">
        <v>357376.23</v>
      </c>
      <c r="AK680">
        <v>670320</v>
      </c>
      <c r="AL680">
        <v>6447396.5999999996</v>
      </c>
      <c r="AM680">
        <v>256440</v>
      </c>
      <c r="AN680">
        <v>263087.81</v>
      </c>
      <c r="AO680">
        <v>245604</v>
      </c>
      <c r="AQ680">
        <v>231358</v>
      </c>
      <c r="AR680">
        <v>362815.44</v>
      </c>
      <c r="AS680">
        <v>284440</v>
      </c>
      <c r="AT680">
        <v>695910</v>
      </c>
      <c r="AU680">
        <v>449853.4</v>
      </c>
      <c r="AV680">
        <v>505918.65</v>
      </c>
      <c r="AW680">
        <v>140519.60999999999</v>
      </c>
      <c r="AX680">
        <v>167080</v>
      </c>
      <c r="AY680">
        <v>41094.559999999998</v>
      </c>
      <c r="AZ680">
        <v>5236324.95</v>
      </c>
      <c r="BA680">
        <v>511515.96</v>
      </c>
      <c r="BB680">
        <v>644341.80000000005</v>
      </c>
      <c r="BC680">
        <v>363399.96</v>
      </c>
      <c r="BD680">
        <v>478424.28</v>
      </c>
      <c r="BE680">
        <v>726738.44</v>
      </c>
      <c r="BF680">
        <v>363207.19</v>
      </c>
      <c r="BG680">
        <v>313707.36</v>
      </c>
      <c r="BH680">
        <v>178645.84</v>
      </c>
      <c r="BI680">
        <v>405923.88</v>
      </c>
      <c r="BJ680">
        <v>401314.6</v>
      </c>
      <c r="BK680">
        <v>408913.64</v>
      </c>
      <c r="BL680">
        <v>995407</v>
      </c>
      <c r="BM680">
        <v>50829.24</v>
      </c>
      <c r="BN680">
        <v>903920</v>
      </c>
      <c r="BO680">
        <v>721298.68</v>
      </c>
      <c r="BP680">
        <v>29880</v>
      </c>
      <c r="BQ680">
        <v>431600.04</v>
      </c>
      <c r="BR680">
        <v>657780</v>
      </c>
      <c r="BS680">
        <v>716565.6</v>
      </c>
    </row>
    <row r="681" spans="1:71" ht="23.25">
      <c r="A681" s="198">
        <v>5</v>
      </c>
      <c r="B681" s="199" t="s">
        <v>916</v>
      </c>
      <c r="C681" s="199" t="s">
        <v>917</v>
      </c>
      <c r="D681" s="199" t="s">
        <v>2468</v>
      </c>
      <c r="E681" s="199" t="s">
        <v>2468</v>
      </c>
      <c r="F681" s="199"/>
      <c r="G681" s="199"/>
      <c r="H681" s="199"/>
      <c r="I681" s="199" t="s">
        <v>2468</v>
      </c>
      <c r="J681" s="199" t="s">
        <v>952</v>
      </c>
      <c r="K681" s="199"/>
      <c r="L681" s="199" t="s">
        <v>1877</v>
      </c>
      <c r="M681" s="221" t="s">
        <v>1879</v>
      </c>
      <c r="N681" s="221"/>
      <c r="O681" s="201">
        <v>5105010103.1009998</v>
      </c>
      <c r="P681" s="202" t="s">
        <v>785</v>
      </c>
      <c r="Q681" s="108">
        <f t="shared" si="10"/>
        <v>16535695.18</v>
      </c>
      <c r="S681">
        <v>28240</v>
      </c>
      <c r="T681">
        <v>479067.15</v>
      </c>
      <c r="U681">
        <v>200218.8</v>
      </c>
      <c r="V681">
        <v>3697446.94</v>
      </c>
      <c r="W681">
        <v>392839.93</v>
      </c>
      <c r="X681">
        <v>1857847.08</v>
      </c>
      <c r="Y681">
        <v>349145.93</v>
      </c>
      <c r="Z681">
        <v>514071.92</v>
      </c>
      <c r="AA681">
        <v>551721</v>
      </c>
      <c r="AB681">
        <v>1175120</v>
      </c>
      <c r="AD681">
        <v>16535695.18</v>
      </c>
      <c r="AH681">
        <v>1296269.28</v>
      </c>
      <c r="AJ681">
        <v>905493.35</v>
      </c>
      <c r="AK681">
        <v>485976</v>
      </c>
      <c r="AL681">
        <v>12169523.48</v>
      </c>
      <c r="AM681">
        <v>394261.32</v>
      </c>
      <c r="AO681">
        <v>544210.80000000005</v>
      </c>
      <c r="AT681">
        <v>1232787.99</v>
      </c>
      <c r="AV681">
        <v>257960.2</v>
      </c>
      <c r="AY681">
        <v>465600</v>
      </c>
      <c r="AZ681">
        <v>2639901.7999999998</v>
      </c>
      <c r="BA681">
        <v>973040.04</v>
      </c>
      <c r="BB681">
        <v>256690.87</v>
      </c>
      <c r="BC681">
        <v>6003804.2400000002</v>
      </c>
      <c r="BD681">
        <v>1104470.1599999999</v>
      </c>
      <c r="BE681">
        <v>1763599.92</v>
      </c>
      <c r="BF681">
        <v>689352.7</v>
      </c>
      <c r="BG681">
        <v>2394540.96</v>
      </c>
      <c r="BH681">
        <v>782371.52</v>
      </c>
      <c r="BI681">
        <v>464799.96</v>
      </c>
      <c r="BJ681">
        <v>464799.96</v>
      </c>
      <c r="BK681">
        <v>464759.96</v>
      </c>
      <c r="BL681">
        <v>8161702.7400000002</v>
      </c>
      <c r="BM681">
        <v>173600</v>
      </c>
      <c r="BN681">
        <v>435600</v>
      </c>
      <c r="BO681">
        <v>2047500</v>
      </c>
      <c r="BP681">
        <v>479120</v>
      </c>
      <c r="BQ681">
        <v>986240.04</v>
      </c>
      <c r="BR681">
        <v>1248713.8</v>
      </c>
      <c r="BS681">
        <v>1003640</v>
      </c>
    </row>
    <row r="682" spans="1:71" ht="23.25">
      <c r="A682" s="198">
        <v>5</v>
      </c>
      <c r="B682" s="199" t="s">
        <v>916</v>
      </c>
      <c r="C682" s="199" t="s">
        <v>917</v>
      </c>
      <c r="D682" s="199" t="s">
        <v>2468</v>
      </c>
      <c r="E682" s="199" t="s">
        <v>2468</v>
      </c>
      <c r="F682" s="199"/>
      <c r="G682" s="199"/>
      <c r="H682" s="199"/>
      <c r="I682" s="199" t="s">
        <v>2468</v>
      </c>
      <c r="J682" s="199" t="s">
        <v>952</v>
      </c>
      <c r="K682" s="199"/>
      <c r="L682" s="199" t="s">
        <v>1877</v>
      </c>
      <c r="M682" s="221" t="s">
        <v>1879</v>
      </c>
      <c r="N682" s="221"/>
      <c r="O682" s="201">
        <v>5105010105.1009998</v>
      </c>
      <c r="P682" s="202" t="s">
        <v>786</v>
      </c>
      <c r="Q682" s="108">
        <f t="shared" si="10"/>
        <v>0</v>
      </c>
      <c r="R682">
        <v>178533.36</v>
      </c>
      <c r="T682">
        <v>31208.33</v>
      </c>
      <c r="U682">
        <v>78200.039999999994</v>
      </c>
      <c r="V682">
        <v>102053.38</v>
      </c>
      <c r="W682">
        <v>83959.79</v>
      </c>
      <c r="X682">
        <v>13266.72</v>
      </c>
      <c r="Y682">
        <v>70107.600000000006</v>
      </c>
      <c r="AA682">
        <v>38093.31</v>
      </c>
      <c r="AB682">
        <v>85160</v>
      </c>
      <c r="AE682">
        <v>395564.65</v>
      </c>
      <c r="AG682">
        <v>1270276.44</v>
      </c>
      <c r="AH682">
        <v>1073002.1599999999</v>
      </c>
      <c r="AI682">
        <v>302159.53999999998</v>
      </c>
      <c r="AK682">
        <v>23000</v>
      </c>
      <c r="AL682">
        <v>13501592.039999999</v>
      </c>
      <c r="AN682">
        <v>2897655.07</v>
      </c>
      <c r="AO682">
        <v>149677.82</v>
      </c>
      <c r="AQ682">
        <v>1208364.8</v>
      </c>
      <c r="AR682">
        <v>4803727.09</v>
      </c>
      <c r="AS682">
        <v>313879.99</v>
      </c>
      <c r="AT682">
        <v>600827.21</v>
      </c>
      <c r="AU682">
        <v>649528.56000000006</v>
      </c>
      <c r="AV682">
        <v>2730234.63</v>
      </c>
      <c r="AW682">
        <v>77006.81</v>
      </c>
      <c r="AX682">
        <v>764648.27</v>
      </c>
      <c r="AY682">
        <v>73524.479999999996</v>
      </c>
      <c r="AZ682">
        <v>15777985.810000001</v>
      </c>
      <c r="BA682">
        <v>80960.039999999994</v>
      </c>
      <c r="BE682">
        <v>78565.399999999994</v>
      </c>
      <c r="BF682">
        <v>102716.12</v>
      </c>
      <c r="BH682">
        <v>59566.53</v>
      </c>
      <c r="BI682">
        <v>52799.96</v>
      </c>
      <c r="BJ682">
        <v>84919.92</v>
      </c>
      <c r="BK682">
        <v>85119.92</v>
      </c>
      <c r="BL682">
        <v>295745.65999999997</v>
      </c>
      <c r="BP682">
        <v>29000.02</v>
      </c>
      <c r="BS682">
        <v>101893.34</v>
      </c>
    </row>
    <row r="683" spans="1:71" ht="23.25">
      <c r="A683" s="198">
        <v>5</v>
      </c>
      <c r="B683" s="199" t="s">
        <v>916</v>
      </c>
      <c r="C683" s="199" t="s">
        <v>917</v>
      </c>
      <c r="D683" s="199" t="s">
        <v>2468</v>
      </c>
      <c r="E683" s="199" t="s">
        <v>2468</v>
      </c>
      <c r="F683" s="199"/>
      <c r="G683" s="199"/>
      <c r="H683" s="199"/>
      <c r="I683" s="199" t="s">
        <v>2468</v>
      </c>
      <c r="J683" s="199" t="s">
        <v>952</v>
      </c>
      <c r="K683" s="199"/>
      <c r="L683" s="199" t="s">
        <v>1877</v>
      </c>
      <c r="M683" s="221" t="s">
        <v>1879</v>
      </c>
      <c r="N683" s="221"/>
      <c r="O683" s="201">
        <v>5105010107.1009998</v>
      </c>
      <c r="P683" s="202" t="s">
        <v>787</v>
      </c>
      <c r="Q683" s="108">
        <f t="shared" si="10"/>
        <v>139.62</v>
      </c>
      <c r="U683">
        <v>21999.96</v>
      </c>
      <c r="X683">
        <v>9663.9599999999991</v>
      </c>
      <c r="Y683">
        <v>19304.28</v>
      </c>
      <c r="Z683">
        <v>68871.72</v>
      </c>
      <c r="AA683">
        <v>1599.96</v>
      </c>
      <c r="AD683">
        <v>139.62</v>
      </c>
      <c r="AF683">
        <v>11747.89</v>
      </c>
      <c r="AH683">
        <v>4382.79</v>
      </c>
      <c r="AJ683">
        <v>205745.47</v>
      </c>
      <c r="AL683">
        <v>49728.959999999999</v>
      </c>
      <c r="AN683">
        <v>35266.67</v>
      </c>
      <c r="AO683">
        <v>19066.650000000001</v>
      </c>
      <c r="AR683">
        <v>19677.78</v>
      </c>
      <c r="AS683">
        <v>242259.34</v>
      </c>
      <c r="AT683">
        <v>101033.61</v>
      </c>
      <c r="AU683">
        <v>846131.51</v>
      </c>
      <c r="AV683">
        <v>341863.29</v>
      </c>
      <c r="AW683">
        <v>15991.1</v>
      </c>
      <c r="AX683">
        <v>148732.32999999999</v>
      </c>
      <c r="AY683">
        <v>1378559.37</v>
      </c>
      <c r="BD683">
        <v>38333.160000000003</v>
      </c>
      <c r="BE683">
        <v>10263.94</v>
      </c>
      <c r="BH683">
        <v>413333.33</v>
      </c>
      <c r="BI683">
        <v>149747.96</v>
      </c>
      <c r="BJ683">
        <v>70968.66</v>
      </c>
      <c r="BK683">
        <v>674450.81</v>
      </c>
      <c r="BN683">
        <v>16933.34</v>
      </c>
      <c r="BR683">
        <v>16933.34</v>
      </c>
    </row>
    <row r="684" spans="1:71" ht="23.25">
      <c r="A684" s="198">
        <v>5</v>
      </c>
      <c r="B684" s="199" t="s">
        <v>916</v>
      </c>
      <c r="C684" s="199" t="s">
        <v>917</v>
      </c>
      <c r="D684" s="199" t="s">
        <v>2468</v>
      </c>
      <c r="E684" s="199" t="s">
        <v>2468</v>
      </c>
      <c r="F684" s="199"/>
      <c r="G684" s="199"/>
      <c r="H684" s="199"/>
      <c r="I684" s="199" t="s">
        <v>2468</v>
      </c>
      <c r="J684" s="199" t="s">
        <v>952</v>
      </c>
      <c r="K684" s="199"/>
      <c r="L684" s="199" t="s">
        <v>1877</v>
      </c>
      <c r="M684" s="221" t="s">
        <v>1879</v>
      </c>
      <c r="N684" s="221"/>
      <c r="O684" s="201">
        <v>5105010107.1020002</v>
      </c>
      <c r="P684" s="202" t="s">
        <v>2469</v>
      </c>
      <c r="Q684" s="108">
        <f t="shared" si="10"/>
        <v>0</v>
      </c>
      <c r="R684">
        <v>29000.04</v>
      </c>
      <c r="U684">
        <v>65199.96</v>
      </c>
      <c r="Z684">
        <v>54800</v>
      </c>
      <c r="AK684">
        <v>181974</v>
      </c>
      <c r="BG684">
        <v>23600.04</v>
      </c>
      <c r="BI684">
        <v>235674.95</v>
      </c>
      <c r="BJ684">
        <v>125689.41</v>
      </c>
    </row>
    <row r="685" spans="1:71" ht="23.25">
      <c r="A685" s="198">
        <v>5</v>
      </c>
      <c r="B685" s="199" t="s">
        <v>916</v>
      </c>
      <c r="C685" s="199" t="s">
        <v>917</v>
      </c>
      <c r="D685" s="199" t="s">
        <v>2468</v>
      </c>
      <c r="E685" s="199" t="s">
        <v>2468</v>
      </c>
      <c r="F685" s="199"/>
      <c r="G685" s="199"/>
      <c r="H685" s="199"/>
      <c r="I685" s="199" t="s">
        <v>2468</v>
      </c>
      <c r="J685" s="199" t="s">
        <v>952</v>
      </c>
      <c r="K685" s="199"/>
      <c r="L685" s="199" t="s">
        <v>1877</v>
      </c>
      <c r="M685" s="221" t="s">
        <v>1879</v>
      </c>
      <c r="N685" s="221"/>
      <c r="O685" s="201">
        <v>5105010107.1029997</v>
      </c>
      <c r="P685" s="202" t="s">
        <v>789</v>
      </c>
      <c r="Q685" s="108">
        <f t="shared" si="10"/>
        <v>0</v>
      </c>
      <c r="U685">
        <v>192685.56</v>
      </c>
      <c r="W685">
        <v>80599.929999999993</v>
      </c>
      <c r="Y685">
        <v>145359.96</v>
      </c>
      <c r="Z685">
        <v>174024.8</v>
      </c>
      <c r="AK685">
        <v>106688</v>
      </c>
      <c r="AL685">
        <v>1002227.99</v>
      </c>
      <c r="BA685">
        <v>185813.16</v>
      </c>
      <c r="BC685">
        <v>464000.04</v>
      </c>
      <c r="BE685">
        <v>142713.97</v>
      </c>
      <c r="BG685">
        <v>186800.04</v>
      </c>
      <c r="BH685">
        <v>263000</v>
      </c>
      <c r="BI685">
        <v>5920.51</v>
      </c>
      <c r="BJ685">
        <v>120059.93</v>
      </c>
    </row>
    <row r="686" spans="1:71" ht="23.25">
      <c r="A686" s="198">
        <v>5</v>
      </c>
      <c r="B686" s="199" t="s">
        <v>916</v>
      </c>
      <c r="C686" s="199" t="s">
        <v>917</v>
      </c>
      <c r="D686" s="199" t="s">
        <v>2468</v>
      </c>
      <c r="E686" s="199" t="s">
        <v>2468</v>
      </c>
      <c r="F686" s="199"/>
      <c r="G686" s="199"/>
      <c r="H686" s="199"/>
      <c r="I686" s="199" t="s">
        <v>2468</v>
      </c>
      <c r="J686" s="199" t="s">
        <v>952</v>
      </c>
      <c r="K686" s="199"/>
      <c r="L686" s="199" t="s">
        <v>1877</v>
      </c>
      <c r="M686" s="221" t="s">
        <v>1879</v>
      </c>
      <c r="N686" s="221"/>
      <c r="O686" s="201">
        <v>5105010107.1040001</v>
      </c>
      <c r="P686" s="202" t="s">
        <v>790</v>
      </c>
      <c r="Q686" s="108">
        <f t="shared" si="10"/>
        <v>0</v>
      </c>
      <c r="R686">
        <v>85866.72</v>
      </c>
      <c r="Z686">
        <v>5400</v>
      </c>
      <c r="BC686">
        <v>27789.19</v>
      </c>
      <c r="BI686">
        <v>60474.95</v>
      </c>
      <c r="BJ686">
        <v>80487.8</v>
      </c>
    </row>
    <row r="687" spans="1:71" ht="23.25">
      <c r="A687" s="198">
        <v>5</v>
      </c>
      <c r="B687" s="199" t="s">
        <v>916</v>
      </c>
      <c r="C687" s="199" t="s">
        <v>917</v>
      </c>
      <c r="D687" s="199" t="s">
        <v>2468</v>
      </c>
      <c r="E687" s="199" t="s">
        <v>2468</v>
      </c>
      <c r="F687" s="199"/>
      <c r="G687" s="199"/>
      <c r="H687" s="199"/>
      <c r="I687" s="199" t="s">
        <v>2468</v>
      </c>
      <c r="J687" s="199" t="s">
        <v>952</v>
      </c>
      <c r="K687" s="199"/>
      <c r="L687" s="199" t="s">
        <v>1877</v>
      </c>
      <c r="M687" s="221" t="s">
        <v>1879</v>
      </c>
      <c r="N687" s="221"/>
      <c r="O687" s="201">
        <v>5105010107.1049995</v>
      </c>
      <c r="P687" s="202" t="s">
        <v>791</v>
      </c>
      <c r="Q687" s="108">
        <f t="shared" si="10"/>
        <v>0</v>
      </c>
    </row>
    <row r="688" spans="1:71" ht="23.25">
      <c r="A688" s="198">
        <v>5</v>
      </c>
      <c r="B688" s="199" t="s">
        <v>916</v>
      </c>
      <c r="C688" s="199" t="s">
        <v>917</v>
      </c>
      <c r="D688" s="199" t="s">
        <v>2468</v>
      </c>
      <c r="E688" s="199" t="s">
        <v>2468</v>
      </c>
      <c r="F688" s="199"/>
      <c r="G688" s="199"/>
      <c r="H688" s="199"/>
      <c r="I688" s="199" t="s">
        <v>2468</v>
      </c>
      <c r="J688" s="199" t="s">
        <v>952</v>
      </c>
      <c r="K688" s="199"/>
      <c r="L688" s="199" t="s">
        <v>1877</v>
      </c>
      <c r="M688" s="221" t="s">
        <v>1879</v>
      </c>
      <c r="N688" s="221"/>
      <c r="O688" s="201">
        <v>5105010107.1059999</v>
      </c>
      <c r="P688" s="202" t="s">
        <v>2470</v>
      </c>
      <c r="Q688" s="108">
        <f t="shared" si="10"/>
        <v>0</v>
      </c>
      <c r="R688">
        <v>103866.72</v>
      </c>
      <c r="U688">
        <v>24853.08</v>
      </c>
      <c r="V688">
        <v>33435.71</v>
      </c>
      <c r="AE688">
        <v>72781.149999999994</v>
      </c>
      <c r="BF688">
        <v>5869.89</v>
      </c>
      <c r="BG688">
        <v>782040</v>
      </c>
      <c r="BI688">
        <v>453899.8</v>
      </c>
      <c r="BJ688">
        <v>313799.8</v>
      </c>
    </row>
    <row r="689" spans="1:71" ht="23.25">
      <c r="A689" s="198">
        <v>5</v>
      </c>
      <c r="B689" s="199" t="s">
        <v>916</v>
      </c>
      <c r="C689" s="199" t="s">
        <v>917</v>
      </c>
      <c r="D689" s="199" t="s">
        <v>2468</v>
      </c>
      <c r="E689" s="199" t="s">
        <v>2468</v>
      </c>
      <c r="F689" s="199"/>
      <c r="G689" s="199"/>
      <c r="H689" s="199"/>
      <c r="I689" s="199" t="s">
        <v>2468</v>
      </c>
      <c r="J689" s="199" t="s">
        <v>952</v>
      </c>
      <c r="K689" s="199"/>
      <c r="L689" s="199" t="s">
        <v>1877</v>
      </c>
      <c r="M689" s="221" t="s">
        <v>1907</v>
      </c>
      <c r="N689" s="221"/>
      <c r="O689" s="201">
        <v>5105010109.1009998</v>
      </c>
      <c r="P689" s="202" t="s">
        <v>2471</v>
      </c>
      <c r="Q689" s="108">
        <f t="shared" si="10"/>
        <v>280557.31</v>
      </c>
      <c r="V689">
        <v>63</v>
      </c>
      <c r="AD689">
        <v>280557.31</v>
      </c>
      <c r="AH689">
        <v>845912.8</v>
      </c>
      <c r="AJ689">
        <v>23922.65</v>
      </c>
      <c r="AK689">
        <v>20942</v>
      </c>
      <c r="AL689">
        <v>49654.16</v>
      </c>
      <c r="AY689">
        <v>1687.5</v>
      </c>
      <c r="BC689">
        <v>8892.9699999999993</v>
      </c>
      <c r="BD689">
        <v>5755.32</v>
      </c>
      <c r="BO689">
        <v>1380</v>
      </c>
      <c r="BS689">
        <v>18125</v>
      </c>
    </row>
    <row r="690" spans="1:71" ht="23.25">
      <c r="A690" s="198">
        <v>5</v>
      </c>
      <c r="B690" s="199" t="s">
        <v>916</v>
      </c>
      <c r="C690" s="199" t="s">
        <v>917</v>
      </c>
      <c r="D690" s="199" t="s">
        <v>2468</v>
      </c>
      <c r="E690" s="199" t="s">
        <v>2468</v>
      </c>
      <c r="F690" s="199"/>
      <c r="G690" s="199"/>
      <c r="H690" s="199"/>
      <c r="I690" s="199" t="s">
        <v>2468</v>
      </c>
      <c r="J690" s="199" t="s">
        <v>952</v>
      </c>
      <c r="K690" s="199"/>
      <c r="L690" s="199" t="s">
        <v>1877</v>
      </c>
      <c r="M690" s="221" t="s">
        <v>1907</v>
      </c>
      <c r="N690" s="221"/>
      <c r="O690" s="201">
        <v>5105010111.1009998</v>
      </c>
      <c r="P690" s="202" t="s">
        <v>2472</v>
      </c>
      <c r="Q690" s="108">
        <f t="shared" si="10"/>
        <v>220270.31</v>
      </c>
      <c r="V690">
        <v>33000</v>
      </c>
      <c r="X690">
        <v>570683.32999999996</v>
      </c>
      <c r="AB690">
        <v>139800</v>
      </c>
      <c r="AD690">
        <v>220270.31</v>
      </c>
      <c r="AE690">
        <v>217499.92</v>
      </c>
      <c r="AF690">
        <v>479297.47</v>
      </c>
      <c r="AH690">
        <v>815.44</v>
      </c>
      <c r="AI690">
        <v>367123.29</v>
      </c>
      <c r="AK690">
        <v>352394</v>
      </c>
      <c r="AL690">
        <v>163800</v>
      </c>
      <c r="AQ690">
        <v>400000</v>
      </c>
      <c r="AR690">
        <v>251333.32</v>
      </c>
      <c r="AS690">
        <v>729333.35</v>
      </c>
      <c r="AU690">
        <v>926666.67</v>
      </c>
      <c r="AW690">
        <v>399600</v>
      </c>
      <c r="AX690">
        <v>399600</v>
      </c>
      <c r="AY690">
        <v>496000</v>
      </c>
      <c r="BE690">
        <v>527299.6</v>
      </c>
      <c r="BH690">
        <v>398600</v>
      </c>
      <c r="BI690">
        <v>397999.8</v>
      </c>
      <c r="BJ690">
        <v>397999.8</v>
      </c>
      <c r="BK690">
        <v>547582.53</v>
      </c>
      <c r="BL690">
        <v>773999</v>
      </c>
      <c r="BM690">
        <v>381600</v>
      </c>
      <c r="BN690">
        <v>957200</v>
      </c>
      <c r="BR690">
        <v>400000</v>
      </c>
      <c r="BS690">
        <v>399600</v>
      </c>
    </row>
    <row r="691" spans="1:71" ht="23.25">
      <c r="A691" s="198">
        <v>5</v>
      </c>
      <c r="B691" s="199" t="s">
        <v>916</v>
      </c>
      <c r="C691" s="199" t="s">
        <v>917</v>
      </c>
      <c r="D691" s="199" t="s">
        <v>2468</v>
      </c>
      <c r="E691" s="199" t="s">
        <v>2468</v>
      </c>
      <c r="F691" s="199"/>
      <c r="G691" s="199"/>
      <c r="H691" s="199"/>
      <c r="I691" s="199" t="s">
        <v>2468</v>
      </c>
      <c r="J691" s="199" t="s">
        <v>952</v>
      </c>
      <c r="K691" s="199"/>
      <c r="L691" s="199" t="s">
        <v>1877</v>
      </c>
      <c r="M691" s="221" t="s">
        <v>1907</v>
      </c>
      <c r="N691" s="221"/>
      <c r="O691" s="201">
        <v>5105010113.1009998</v>
      </c>
      <c r="P691" s="202" t="s">
        <v>2473</v>
      </c>
      <c r="Q691" s="108">
        <f t="shared" si="10"/>
        <v>333587.78999999998</v>
      </c>
      <c r="W691">
        <v>301.55</v>
      </c>
      <c r="X691">
        <v>336000</v>
      </c>
      <c r="AB691">
        <v>124000</v>
      </c>
      <c r="AD691">
        <v>333587.78999999998</v>
      </c>
      <c r="AE691">
        <v>23692.44</v>
      </c>
      <c r="AH691">
        <v>65128.58</v>
      </c>
      <c r="AJ691">
        <v>121040.73</v>
      </c>
      <c r="AK691">
        <v>83333</v>
      </c>
      <c r="AL691">
        <v>308.33</v>
      </c>
      <c r="AU691">
        <v>1554.67</v>
      </c>
      <c r="BA691">
        <v>88295.76</v>
      </c>
      <c r="BD691">
        <v>273999.84000000003</v>
      </c>
      <c r="BE691">
        <v>91429.63</v>
      </c>
      <c r="BF691">
        <v>88235.26</v>
      </c>
      <c r="BJ691">
        <v>208445.74</v>
      </c>
      <c r="BL691">
        <v>706199</v>
      </c>
    </row>
    <row r="692" spans="1:71" ht="23.25">
      <c r="A692" s="198">
        <v>5</v>
      </c>
      <c r="B692" s="199" t="s">
        <v>916</v>
      </c>
      <c r="C692" s="199" t="s">
        <v>917</v>
      </c>
      <c r="D692" s="199" t="s">
        <v>2468</v>
      </c>
      <c r="E692" s="199" t="s">
        <v>2468</v>
      </c>
      <c r="F692" s="199"/>
      <c r="G692" s="199"/>
      <c r="H692" s="199"/>
      <c r="I692" s="199" t="s">
        <v>2468</v>
      </c>
      <c r="J692" s="199" t="s">
        <v>952</v>
      </c>
      <c r="K692" s="199"/>
      <c r="L692" s="199" t="s">
        <v>1877</v>
      </c>
      <c r="M692" s="221" t="s">
        <v>1907</v>
      </c>
      <c r="N692" s="221"/>
      <c r="O692" s="201">
        <v>5105010115.1009998</v>
      </c>
      <c r="P692" s="202" t="s">
        <v>2474</v>
      </c>
      <c r="Q692" s="108">
        <f t="shared" si="10"/>
        <v>69572.75</v>
      </c>
      <c r="AD692">
        <v>69572.75</v>
      </c>
      <c r="AH692">
        <v>6026.21</v>
      </c>
      <c r="AK692">
        <v>4962</v>
      </c>
      <c r="AL692">
        <v>4922</v>
      </c>
      <c r="AO692">
        <v>-0.02</v>
      </c>
      <c r="AZ692">
        <v>1875.27</v>
      </c>
      <c r="BD692">
        <v>2412.88</v>
      </c>
    </row>
    <row r="693" spans="1:71" ht="23.25">
      <c r="A693" s="198">
        <v>5</v>
      </c>
      <c r="B693" s="199" t="s">
        <v>916</v>
      </c>
      <c r="C693" s="199" t="s">
        <v>917</v>
      </c>
      <c r="D693" s="199" t="s">
        <v>2468</v>
      </c>
      <c r="E693" s="199" t="s">
        <v>2468</v>
      </c>
      <c r="F693" s="199"/>
      <c r="G693" s="199"/>
      <c r="H693" s="199"/>
      <c r="I693" s="199" t="s">
        <v>2468</v>
      </c>
      <c r="J693" s="199" t="s">
        <v>952</v>
      </c>
      <c r="K693" s="199"/>
      <c r="L693" s="199" t="s">
        <v>1877</v>
      </c>
      <c r="M693" s="221" t="s">
        <v>1907</v>
      </c>
      <c r="N693" s="221"/>
      <c r="O693" s="201">
        <v>5105010117.1009998</v>
      </c>
      <c r="P693" s="202" t="s">
        <v>2475</v>
      </c>
      <c r="Q693" s="108">
        <f t="shared" si="10"/>
        <v>0</v>
      </c>
      <c r="AH693">
        <v>1871.72</v>
      </c>
      <c r="AO693">
        <v>0.04</v>
      </c>
      <c r="AU693">
        <v>22000</v>
      </c>
    </row>
    <row r="694" spans="1:71" ht="23.25">
      <c r="A694" s="198">
        <v>5</v>
      </c>
      <c r="B694" s="199" t="s">
        <v>916</v>
      </c>
      <c r="C694" s="199" t="s">
        <v>917</v>
      </c>
      <c r="D694" s="199" t="s">
        <v>2468</v>
      </c>
      <c r="E694" s="199" t="s">
        <v>2468</v>
      </c>
      <c r="F694" s="199"/>
      <c r="G694" s="199"/>
      <c r="H694" s="199"/>
      <c r="I694" s="199" t="s">
        <v>2468</v>
      </c>
      <c r="J694" s="199" t="s">
        <v>952</v>
      </c>
      <c r="K694" s="199"/>
      <c r="L694" s="199" t="s">
        <v>1877</v>
      </c>
      <c r="M694" s="221" t="s">
        <v>1907</v>
      </c>
      <c r="N694" s="221"/>
      <c r="O694" s="201">
        <v>5105010121.1009998</v>
      </c>
      <c r="P694" s="202" t="s">
        <v>2476</v>
      </c>
      <c r="Q694" s="108">
        <f t="shared" si="10"/>
        <v>0</v>
      </c>
      <c r="U694">
        <v>7959.96</v>
      </c>
      <c r="AH694">
        <v>14100</v>
      </c>
      <c r="AR694">
        <v>333333.34999999998</v>
      </c>
    </row>
    <row r="695" spans="1:71" ht="23.25">
      <c r="A695" s="198">
        <v>5</v>
      </c>
      <c r="B695" s="199" t="s">
        <v>916</v>
      </c>
      <c r="C695" s="199" t="s">
        <v>917</v>
      </c>
      <c r="D695" s="199" t="s">
        <v>2468</v>
      </c>
      <c r="E695" s="199" t="s">
        <v>2468</v>
      </c>
      <c r="F695" s="199"/>
      <c r="G695" s="199"/>
      <c r="H695" s="199"/>
      <c r="I695" s="199" t="s">
        <v>2468</v>
      </c>
      <c r="J695" s="199" t="s">
        <v>952</v>
      </c>
      <c r="K695" s="199"/>
      <c r="L695" s="199" t="s">
        <v>1877</v>
      </c>
      <c r="M695" s="221" t="s">
        <v>1907</v>
      </c>
      <c r="N695" s="221"/>
      <c r="O695" s="201">
        <v>5105010125.1009998</v>
      </c>
      <c r="P695" s="202" t="s">
        <v>2477</v>
      </c>
      <c r="Q695" s="108">
        <f t="shared" si="10"/>
        <v>22078554.940000001</v>
      </c>
      <c r="V695">
        <v>75013</v>
      </c>
      <c r="X695">
        <v>1307660.6599999999</v>
      </c>
      <c r="Y695">
        <v>90000</v>
      </c>
      <c r="AB695">
        <v>90000</v>
      </c>
      <c r="AD695">
        <v>22078554.940000001</v>
      </c>
      <c r="AE695">
        <v>394180.76</v>
      </c>
      <c r="AF695">
        <v>704571.78</v>
      </c>
      <c r="AH695">
        <v>1313046.8500000001</v>
      </c>
      <c r="AJ695">
        <v>477120.77</v>
      </c>
      <c r="AK695">
        <v>470343</v>
      </c>
      <c r="AL695">
        <v>20210319.91</v>
      </c>
      <c r="AM695">
        <v>11978.52</v>
      </c>
      <c r="AN695">
        <v>1581774.86</v>
      </c>
      <c r="AO695">
        <v>539517.84</v>
      </c>
      <c r="AP695">
        <v>223805.76</v>
      </c>
      <c r="AQ695">
        <v>224141.66</v>
      </c>
      <c r="AR695">
        <v>1087890.0900000001</v>
      </c>
      <c r="AS695">
        <v>2035618.79</v>
      </c>
      <c r="AT695">
        <v>30850.67</v>
      </c>
      <c r="AU695">
        <v>1770922.4</v>
      </c>
      <c r="AV695">
        <v>1032619.05</v>
      </c>
      <c r="AW695">
        <v>387288</v>
      </c>
      <c r="AX695">
        <v>85600</v>
      </c>
      <c r="AY695">
        <v>140239</v>
      </c>
      <c r="AZ695">
        <v>14339141.970000001</v>
      </c>
      <c r="BA695">
        <v>401278.36</v>
      </c>
      <c r="BB695">
        <v>175531.34</v>
      </c>
      <c r="BC695">
        <v>482910.33</v>
      </c>
      <c r="BD695">
        <v>670410.56000000006</v>
      </c>
      <c r="BE695">
        <v>306819.59999999998</v>
      </c>
      <c r="BF695">
        <v>298033.87</v>
      </c>
      <c r="BG695">
        <v>1050801.5</v>
      </c>
      <c r="BH695">
        <v>169285.71</v>
      </c>
      <c r="BI695">
        <v>231642.21</v>
      </c>
      <c r="BJ695">
        <v>437584.37</v>
      </c>
      <c r="BK695">
        <v>269331.59999999998</v>
      </c>
      <c r="BL695">
        <v>11043316.67</v>
      </c>
      <c r="BM695">
        <v>869714.29</v>
      </c>
      <c r="BN695">
        <v>1074193.74</v>
      </c>
      <c r="BO695">
        <v>1443582.65</v>
      </c>
      <c r="BP695">
        <v>648940.67000000004</v>
      </c>
      <c r="BQ695">
        <v>376428.6</v>
      </c>
      <c r="BR695">
        <v>982719.05</v>
      </c>
      <c r="BS695">
        <v>1051857.1399999999</v>
      </c>
    </row>
    <row r="696" spans="1:71" ht="23.25">
      <c r="A696" s="198">
        <v>5</v>
      </c>
      <c r="B696" s="199" t="s">
        <v>916</v>
      </c>
      <c r="C696" s="199" t="s">
        <v>917</v>
      </c>
      <c r="D696" s="199" t="s">
        <v>2468</v>
      </c>
      <c r="E696" s="199" t="s">
        <v>2468</v>
      </c>
      <c r="F696" s="199"/>
      <c r="G696" s="199"/>
      <c r="H696" s="199"/>
      <c r="I696" s="199" t="s">
        <v>2468</v>
      </c>
      <c r="J696" s="199" t="s">
        <v>952</v>
      </c>
      <c r="K696" s="199"/>
      <c r="L696" s="199" t="s">
        <v>1877</v>
      </c>
      <c r="M696" s="221" t="s">
        <v>1907</v>
      </c>
      <c r="N696" s="221"/>
      <c r="O696" s="201">
        <v>5105010127.1009998</v>
      </c>
      <c r="P696" s="202" t="s">
        <v>2478</v>
      </c>
      <c r="Q696" s="108">
        <f t="shared" si="10"/>
        <v>308433.05</v>
      </c>
      <c r="V696">
        <v>1557</v>
      </c>
      <c r="AD696">
        <v>308433.05</v>
      </c>
      <c r="AH696">
        <v>1858.86</v>
      </c>
      <c r="AK696">
        <v>95649</v>
      </c>
      <c r="AL696">
        <v>10167.219999999999</v>
      </c>
      <c r="AZ696">
        <v>1439.04</v>
      </c>
      <c r="BL696">
        <v>330972.21999999997</v>
      </c>
      <c r="BQ696">
        <v>47032.35</v>
      </c>
    </row>
    <row r="697" spans="1:71" ht="23.25">
      <c r="A697" s="198">
        <v>5</v>
      </c>
      <c r="B697" s="199" t="s">
        <v>916</v>
      </c>
      <c r="C697" s="199" t="s">
        <v>917</v>
      </c>
      <c r="D697" s="199" t="s">
        <v>2468</v>
      </c>
      <c r="E697" s="199" t="s">
        <v>2468</v>
      </c>
      <c r="F697" s="199"/>
      <c r="G697" s="199"/>
      <c r="H697" s="199"/>
      <c r="I697" s="199" t="s">
        <v>2468</v>
      </c>
      <c r="J697" s="199" t="s">
        <v>952</v>
      </c>
      <c r="K697" s="199"/>
      <c r="L697" s="199" t="s">
        <v>1877</v>
      </c>
      <c r="M697" s="221" t="s">
        <v>1907</v>
      </c>
      <c r="N697" s="221"/>
      <c r="O697" s="201">
        <v>5105010129.1009998</v>
      </c>
      <c r="P697" s="202" t="s">
        <v>802</v>
      </c>
      <c r="Q697" s="108">
        <f t="shared" si="10"/>
        <v>0</v>
      </c>
      <c r="AL697">
        <v>1166333.3400000001</v>
      </c>
      <c r="AZ697">
        <v>468300.99</v>
      </c>
    </row>
    <row r="698" spans="1:71" ht="23.25">
      <c r="A698" s="198">
        <v>5</v>
      </c>
      <c r="B698" s="199" t="s">
        <v>916</v>
      </c>
      <c r="C698" s="199" t="s">
        <v>917</v>
      </c>
      <c r="D698" s="199" t="s">
        <v>2468</v>
      </c>
      <c r="E698" s="199" t="s">
        <v>2468</v>
      </c>
      <c r="F698" s="199"/>
      <c r="G698" s="199"/>
      <c r="H698" s="199"/>
      <c r="I698" s="199" t="s">
        <v>2468</v>
      </c>
      <c r="J698" s="199" t="s">
        <v>952</v>
      </c>
      <c r="K698" s="199"/>
      <c r="L698" s="199" t="s">
        <v>1877</v>
      </c>
      <c r="M698" s="221" t="s">
        <v>1907</v>
      </c>
      <c r="N698" s="221"/>
      <c r="O698" s="201">
        <v>5105010131.1009998</v>
      </c>
      <c r="P698" s="202" t="s">
        <v>2479</v>
      </c>
      <c r="Q698" s="108">
        <f t="shared" si="10"/>
        <v>1200832.46</v>
      </c>
      <c r="AD698">
        <v>1200832.46</v>
      </c>
      <c r="AF698">
        <v>74954.03</v>
      </c>
      <c r="AH698">
        <v>100497.5</v>
      </c>
      <c r="AK698">
        <v>23478</v>
      </c>
      <c r="AL698">
        <v>386.12</v>
      </c>
      <c r="AY698">
        <v>188750</v>
      </c>
    </row>
    <row r="699" spans="1:71" ht="23.25">
      <c r="A699" s="198">
        <v>5</v>
      </c>
      <c r="B699" s="199" t="s">
        <v>916</v>
      </c>
      <c r="C699" s="199" t="s">
        <v>917</v>
      </c>
      <c r="D699" s="199" t="s">
        <v>2468</v>
      </c>
      <c r="E699" s="199" t="s">
        <v>2468</v>
      </c>
      <c r="F699" s="199"/>
      <c r="G699" s="199"/>
      <c r="H699" s="199"/>
      <c r="I699" s="199" t="s">
        <v>2468</v>
      </c>
      <c r="J699" s="199" t="s">
        <v>952</v>
      </c>
      <c r="K699" s="199"/>
      <c r="L699" s="199" t="s">
        <v>1877</v>
      </c>
      <c r="M699" s="221" t="s">
        <v>1907</v>
      </c>
      <c r="N699" s="221"/>
      <c r="O699" s="201">
        <v>5105010133.1009998</v>
      </c>
      <c r="P699" s="202" t="s">
        <v>804</v>
      </c>
      <c r="Q699" s="108">
        <f t="shared" si="10"/>
        <v>0</v>
      </c>
    </row>
    <row r="700" spans="1:71" ht="23.25">
      <c r="A700" s="198">
        <v>5</v>
      </c>
      <c r="B700" s="199" t="s">
        <v>916</v>
      </c>
      <c r="C700" s="199" t="s">
        <v>917</v>
      </c>
      <c r="D700" s="199" t="s">
        <v>2468</v>
      </c>
      <c r="E700" s="199" t="s">
        <v>2468</v>
      </c>
      <c r="F700" s="199"/>
      <c r="G700" s="199"/>
      <c r="H700" s="199"/>
      <c r="I700" s="199" t="s">
        <v>2468</v>
      </c>
      <c r="J700" s="199" t="s">
        <v>952</v>
      </c>
      <c r="K700" s="199"/>
      <c r="L700" s="199" t="s">
        <v>1877</v>
      </c>
      <c r="M700" s="221" t="s">
        <v>1907</v>
      </c>
      <c r="N700" s="221"/>
      <c r="O700" s="201">
        <v>5105010135.1009998</v>
      </c>
      <c r="P700" s="202" t="s">
        <v>805</v>
      </c>
      <c r="Q700" s="108">
        <f t="shared" si="10"/>
        <v>0</v>
      </c>
    </row>
    <row r="701" spans="1:71" ht="23.25">
      <c r="A701" s="198">
        <v>5</v>
      </c>
      <c r="B701" s="199" t="s">
        <v>916</v>
      </c>
      <c r="C701" s="199" t="s">
        <v>917</v>
      </c>
      <c r="D701" s="199" t="s">
        <v>2468</v>
      </c>
      <c r="E701" s="199" t="s">
        <v>2468</v>
      </c>
      <c r="F701" s="199"/>
      <c r="G701" s="199"/>
      <c r="H701" s="199"/>
      <c r="I701" s="199" t="s">
        <v>2468</v>
      </c>
      <c r="J701" s="199" t="s">
        <v>952</v>
      </c>
      <c r="K701" s="199"/>
      <c r="L701" s="199" t="s">
        <v>1877</v>
      </c>
      <c r="M701" s="221" t="s">
        <v>1907</v>
      </c>
      <c r="N701" s="221"/>
      <c r="O701" s="201">
        <v>5105010137.1009998</v>
      </c>
      <c r="P701" s="202" t="s">
        <v>806</v>
      </c>
      <c r="Q701" s="108">
        <f t="shared" si="10"/>
        <v>0</v>
      </c>
    </row>
    <row r="702" spans="1:71" ht="23.25">
      <c r="A702" s="198">
        <v>5</v>
      </c>
      <c r="B702" s="199" t="s">
        <v>916</v>
      </c>
      <c r="C702" s="199" t="s">
        <v>917</v>
      </c>
      <c r="D702" s="199" t="s">
        <v>2468</v>
      </c>
      <c r="E702" s="199" t="s">
        <v>2468</v>
      </c>
      <c r="F702" s="199"/>
      <c r="G702" s="199"/>
      <c r="H702" s="199"/>
      <c r="I702" s="199" t="s">
        <v>2468</v>
      </c>
      <c r="J702" s="199" t="s">
        <v>952</v>
      </c>
      <c r="K702" s="199"/>
      <c r="L702" s="199" t="s">
        <v>1877</v>
      </c>
      <c r="M702" s="221" t="s">
        <v>1907</v>
      </c>
      <c r="N702" s="221"/>
      <c r="O702" s="201">
        <v>5105010139.1009998</v>
      </c>
      <c r="P702" s="202" t="s">
        <v>2480</v>
      </c>
      <c r="Q702" s="108">
        <f t="shared" si="10"/>
        <v>540797.64</v>
      </c>
      <c r="V702">
        <v>0</v>
      </c>
      <c r="AD702">
        <v>540797.64</v>
      </c>
      <c r="AH702">
        <v>146364.10999999999</v>
      </c>
      <c r="AI702">
        <v>5</v>
      </c>
      <c r="AL702">
        <v>6109.33</v>
      </c>
      <c r="AO702">
        <v>1020.96</v>
      </c>
      <c r="AZ702">
        <v>82037.25</v>
      </c>
    </row>
    <row r="703" spans="1:71" ht="23.25">
      <c r="A703" s="198">
        <v>5</v>
      </c>
      <c r="B703" s="199" t="s">
        <v>916</v>
      </c>
      <c r="C703" s="199" t="s">
        <v>917</v>
      </c>
      <c r="D703" s="199" t="s">
        <v>2468</v>
      </c>
      <c r="E703" s="199" t="s">
        <v>2468</v>
      </c>
      <c r="F703" s="199"/>
      <c r="G703" s="199"/>
      <c r="H703" s="199"/>
      <c r="I703" s="199" t="s">
        <v>2468</v>
      </c>
      <c r="J703" s="199" t="s">
        <v>952</v>
      </c>
      <c r="K703" s="199"/>
      <c r="L703" s="199" t="s">
        <v>1877</v>
      </c>
      <c r="M703" s="221" t="s">
        <v>1922</v>
      </c>
      <c r="N703" s="221"/>
      <c r="O703" s="201">
        <v>5105010148.1009998</v>
      </c>
      <c r="P703" s="202" t="s">
        <v>2481</v>
      </c>
      <c r="Q703" s="108">
        <f t="shared" si="10"/>
        <v>0</v>
      </c>
    </row>
    <row r="704" spans="1:71" ht="23.25">
      <c r="A704" s="198">
        <v>5</v>
      </c>
      <c r="B704" s="199" t="s">
        <v>916</v>
      </c>
      <c r="C704" s="199" t="s">
        <v>917</v>
      </c>
      <c r="D704" s="199" t="s">
        <v>2468</v>
      </c>
      <c r="E704" s="199" t="s">
        <v>2468</v>
      </c>
      <c r="F704" s="199"/>
      <c r="G704" s="199"/>
      <c r="H704" s="199"/>
      <c r="I704" s="199" t="s">
        <v>2468</v>
      </c>
      <c r="J704" s="199" t="s">
        <v>952</v>
      </c>
      <c r="K704" s="199"/>
      <c r="L704" s="199" t="s">
        <v>1877</v>
      </c>
      <c r="M704" s="221" t="s">
        <v>1922</v>
      </c>
      <c r="N704" s="221"/>
      <c r="O704" s="201">
        <v>5105010149.1020002</v>
      </c>
      <c r="P704" s="202" t="s">
        <v>2482</v>
      </c>
      <c r="Q704" s="108">
        <f t="shared" si="10"/>
        <v>0</v>
      </c>
    </row>
    <row r="705" spans="1:71" ht="23.25">
      <c r="A705" s="198">
        <v>5</v>
      </c>
      <c r="B705" s="199" t="s">
        <v>916</v>
      </c>
      <c r="C705" s="199" t="s">
        <v>917</v>
      </c>
      <c r="D705" s="199" t="s">
        <v>2468</v>
      </c>
      <c r="E705" s="199" t="s">
        <v>2468</v>
      </c>
      <c r="F705" s="199"/>
      <c r="G705" s="199"/>
      <c r="H705" s="199"/>
      <c r="I705" s="199" t="s">
        <v>2468</v>
      </c>
      <c r="J705" s="199" t="s">
        <v>952</v>
      </c>
      <c r="K705" s="199"/>
      <c r="L705" s="199" t="s">
        <v>1877</v>
      </c>
      <c r="M705" s="221" t="s">
        <v>1879</v>
      </c>
      <c r="N705" s="221"/>
      <c r="O705" s="201">
        <v>5105010158.1009998</v>
      </c>
      <c r="P705" s="202" t="s">
        <v>2483</v>
      </c>
      <c r="Q705" s="108">
        <f t="shared" si="10"/>
        <v>0</v>
      </c>
    </row>
    <row r="706" spans="1:71" ht="23.25">
      <c r="A706" s="198">
        <v>5</v>
      </c>
      <c r="B706" s="199" t="s">
        <v>916</v>
      </c>
      <c r="C706" s="199" t="s">
        <v>917</v>
      </c>
      <c r="D706" s="199" t="s">
        <v>2468</v>
      </c>
      <c r="E706" s="199" t="s">
        <v>2484</v>
      </c>
      <c r="F706" s="199"/>
      <c r="G706" s="199"/>
      <c r="H706" s="199"/>
      <c r="I706" s="199" t="s">
        <v>2484</v>
      </c>
      <c r="J706" s="199" t="s">
        <v>952</v>
      </c>
      <c r="K706" s="199"/>
      <c r="L706" s="199" t="s">
        <v>1877</v>
      </c>
      <c r="M706" s="221" t="s">
        <v>1879</v>
      </c>
      <c r="N706" s="221"/>
      <c r="O706" s="201">
        <v>5105010160.1009998</v>
      </c>
      <c r="P706" s="202" t="s">
        <v>2485</v>
      </c>
      <c r="Q706" s="108">
        <f t="shared" si="10"/>
        <v>0</v>
      </c>
      <c r="R706">
        <v>2889862.9</v>
      </c>
      <c r="T706">
        <v>303189.44</v>
      </c>
      <c r="U706">
        <v>402003.96</v>
      </c>
      <c r="V706">
        <v>29853</v>
      </c>
      <c r="W706">
        <v>305203.92</v>
      </c>
      <c r="Y706">
        <v>305203.92</v>
      </c>
      <c r="Z706">
        <v>305204.03999999998</v>
      </c>
      <c r="AA706">
        <v>734738.49</v>
      </c>
      <c r="AC706">
        <v>493200</v>
      </c>
      <c r="AF706">
        <v>358910.49</v>
      </c>
      <c r="AH706">
        <v>441057.21</v>
      </c>
      <c r="AL706">
        <v>707319.96</v>
      </c>
      <c r="AN706">
        <v>316000</v>
      </c>
      <c r="AO706">
        <v>354633.21</v>
      </c>
      <c r="AP706">
        <v>891990.47</v>
      </c>
      <c r="AQ706">
        <v>353616.96</v>
      </c>
      <c r="AR706">
        <v>5833.33</v>
      </c>
      <c r="AS706">
        <v>93084.12</v>
      </c>
      <c r="AT706">
        <v>77415.520000000004</v>
      </c>
      <c r="AU706">
        <v>29000</v>
      </c>
      <c r="AV706">
        <v>76824</v>
      </c>
      <c r="AW706">
        <v>69520</v>
      </c>
      <c r="AX706">
        <v>1276136.73</v>
      </c>
      <c r="AZ706">
        <v>152639.92000000001</v>
      </c>
      <c r="BD706">
        <v>77843.759999999995</v>
      </c>
      <c r="BG706">
        <v>727599.96</v>
      </c>
      <c r="BH706">
        <v>6600</v>
      </c>
      <c r="BL706">
        <v>1022000</v>
      </c>
      <c r="BM706">
        <v>495180</v>
      </c>
      <c r="BN706">
        <v>47790.5</v>
      </c>
      <c r="BP706">
        <v>25917.8</v>
      </c>
      <c r="BQ706">
        <v>420327.96</v>
      </c>
      <c r="BR706">
        <v>307556.59999999998</v>
      </c>
      <c r="BS706">
        <v>177980.4</v>
      </c>
    </row>
    <row r="707" spans="1:71" ht="23.25">
      <c r="A707" s="198">
        <v>5</v>
      </c>
      <c r="B707" s="199" t="s">
        <v>916</v>
      </c>
      <c r="C707" s="199" t="s">
        <v>917</v>
      </c>
      <c r="D707" s="199" t="s">
        <v>2468</v>
      </c>
      <c r="E707" s="199" t="s">
        <v>2484</v>
      </c>
      <c r="F707" s="199"/>
      <c r="G707" s="199"/>
      <c r="H707" s="199"/>
      <c r="I707" s="199" t="s">
        <v>2484</v>
      </c>
      <c r="J707" s="199" t="s">
        <v>952</v>
      </c>
      <c r="K707" s="199"/>
      <c r="L707" s="199" t="s">
        <v>1877</v>
      </c>
      <c r="M707" s="221" t="s">
        <v>1879</v>
      </c>
      <c r="N707" s="221"/>
      <c r="O707" s="201">
        <v>5105010160.1020002</v>
      </c>
      <c r="P707" s="202" t="s">
        <v>2486</v>
      </c>
      <c r="Q707" s="108">
        <f t="shared" si="10"/>
        <v>100940.94</v>
      </c>
      <c r="R707">
        <v>11570774.52</v>
      </c>
      <c r="S707">
        <v>530141.67000000004</v>
      </c>
      <c r="T707">
        <v>77625.58</v>
      </c>
      <c r="U707">
        <v>707596.42</v>
      </c>
      <c r="W707">
        <v>2912602.99</v>
      </c>
      <c r="X707">
        <v>36929.279999999999</v>
      </c>
      <c r="Y707">
        <v>431263.32</v>
      </c>
      <c r="Z707">
        <v>482688</v>
      </c>
      <c r="AA707">
        <v>445996.56</v>
      </c>
      <c r="AB707">
        <v>84011.8</v>
      </c>
      <c r="AC707">
        <v>845366.67</v>
      </c>
      <c r="AD707">
        <v>100940.94</v>
      </c>
      <c r="AE707">
        <v>75059.490000000005</v>
      </c>
      <c r="AF707">
        <v>999860.75</v>
      </c>
      <c r="AH707">
        <v>598901.77</v>
      </c>
      <c r="AI707">
        <v>464118.48</v>
      </c>
      <c r="AL707">
        <v>2909817.84</v>
      </c>
      <c r="AM707">
        <v>271678.2</v>
      </c>
      <c r="AO707">
        <v>68586.7</v>
      </c>
      <c r="BA707">
        <v>147163.32</v>
      </c>
      <c r="BB707">
        <v>186080.6</v>
      </c>
      <c r="BC707">
        <v>402339</v>
      </c>
      <c r="BD707">
        <v>141341.28</v>
      </c>
      <c r="BE707">
        <v>216669.8</v>
      </c>
      <c r="BF707">
        <v>77592.509999999995</v>
      </c>
      <c r="BG707">
        <v>1815955.88</v>
      </c>
      <c r="BH707">
        <v>175382</v>
      </c>
      <c r="BJ707">
        <v>29796.46</v>
      </c>
      <c r="BK707">
        <v>15976.35</v>
      </c>
      <c r="BL707">
        <v>1382600.92</v>
      </c>
      <c r="BM707">
        <v>467764</v>
      </c>
      <c r="BN707">
        <v>1011675.83</v>
      </c>
      <c r="BO707">
        <v>950894.48</v>
      </c>
      <c r="BP707">
        <v>74698.78</v>
      </c>
      <c r="BQ707">
        <v>268189.68</v>
      </c>
      <c r="BR707">
        <v>44058.2</v>
      </c>
    </row>
    <row r="708" spans="1:71" ht="23.25">
      <c r="A708" s="198">
        <v>5</v>
      </c>
      <c r="B708" s="199" t="s">
        <v>916</v>
      </c>
      <c r="C708" s="199" t="s">
        <v>917</v>
      </c>
      <c r="D708" s="199" t="s">
        <v>2468</v>
      </c>
      <c r="E708" s="199" t="s">
        <v>2484</v>
      </c>
      <c r="F708" s="199"/>
      <c r="G708" s="199"/>
      <c r="H708" s="199"/>
      <c r="I708" s="199" t="s">
        <v>2484</v>
      </c>
      <c r="J708" s="199" t="s">
        <v>952</v>
      </c>
      <c r="K708" s="199"/>
      <c r="L708" s="199" t="s">
        <v>1877</v>
      </c>
      <c r="M708" s="221" t="s">
        <v>1879</v>
      </c>
      <c r="N708" s="221"/>
      <c r="O708" s="201">
        <v>5105010160.1029997</v>
      </c>
      <c r="P708" s="202" t="s">
        <v>2487</v>
      </c>
      <c r="Q708" s="108">
        <f t="shared" si="10"/>
        <v>451200</v>
      </c>
      <c r="R708">
        <v>146449.92000000001</v>
      </c>
      <c r="S708">
        <v>53493.33</v>
      </c>
      <c r="T708">
        <v>158305</v>
      </c>
      <c r="U708">
        <v>109818.17</v>
      </c>
      <c r="V708">
        <v>52348.28</v>
      </c>
      <c r="W708">
        <v>551556</v>
      </c>
      <c r="X708">
        <v>25801.08</v>
      </c>
      <c r="Z708">
        <v>67313.34</v>
      </c>
      <c r="AA708">
        <v>879.96</v>
      </c>
      <c r="AB708">
        <v>24238.42</v>
      </c>
      <c r="AC708">
        <v>372175</v>
      </c>
      <c r="AD708">
        <v>451200</v>
      </c>
      <c r="AF708">
        <v>88327.93</v>
      </c>
      <c r="AG708">
        <v>98465.16</v>
      </c>
      <c r="AH708">
        <v>367200</v>
      </c>
      <c r="AI708">
        <v>170867.32</v>
      </c>
      <c r="AK708">
        <v>12916</v>
      </c>
      <c r="AM708">
        <v>30000</v>
      </c>
      <c r="AN708">
        <v>403206.7</v>
      </c>
      <c r="AO708">
        <v>40137.99</v>
      </c>
      <c r="AP708">
        <v>1511764.72</v>
      </c>
      <c r="AQ708">
        <v>268020.26</v>
      </c>
      <c r="AR708">
        <v>294398.73</v>
      </c>
      <c r="AS708">
        <v>1929665.53</v>
      </c>
      <c r="AT708">
        <v>346319.68</v>
      </c>
      <c r="AU708">
        <v>137054.66</v>
      </c>
      <c r="AV708">
        <v>57337.67</v>
      </c>
      <c r="AW708">
        <v>932777.51</v>
      </c>
      <c r="AX708">
        <v>765706.67</v>
      </c>
      <c r="AZ708">
        <v>6851346.6100000003</v>
      </c>
      <c r="BA708">
        <v>3493.32</v>
      </c>
      <c r="BB708">
        <v>247320.23</v>
      </c>
      <c r="BE708">
        <v>84763.839999999997</v>
      </c>
      <c r="BF708">
        <v>29912.639999999999</v>
      </c>
      <c r="BH708">
        <v>141920</v>
      </c>
      <c r="BI708">
        <v>8343.9599999999991</v>
      </c>
      <c r="BJ708">
        <v>3979.96</v>
      </c>
      <c r="BK708">
        <v>92276.25</v>
      </c>
      <c r="BL708">
        <v>143066.67000000001</v>
      </c>
      <c r="BM708">
        <v>124280</v>
      </c>
      <c r="BO708">
        <v>245360.08</v>
      </c>
      <c r="BP708">
        <v>5360</v>
      </c>
      <c r="BQ708">
        <v>2799.96</v>
      </c>
    </row>
    <row r="709" spans="1:71" ht="23.25">
      <c r="A709" s="198">
        <v>5</v>
      </c>
      <c r="B709" s="199" t="s">
        <v>916</v>
      </c>
      <c r="C709" s="199" t="s">
        <v>917</v>
      </c>
      <c r="D709" s="199" t="s">
        <v>2468</v>
      </c>
      <c r="E709" s="199" t="s">
        <v>2484</v>
      </c>
      <c r="F709" s="199"/>
      <c r="G709" s="199"/>
      <c r="H709" s="199"/>
      <c r="I709" s="199" t="s">
        <v>2484</v>
      </c>
      <c r="J709" s="199" t="s">
        <v>952</v>
      </c>
      <c r="K709" s="199"/>
      <c r="L709" s="199" t="s">
        <v>1877</v>
      </c>
      <c r="M709" s="221" t="s">
        <v>1879</v>
      </c>
      <c r="N709" s="221"/>
      <c r="O709" s="201">
        <v>5105010160.1040001</v>
      </c>
      <c r="P709" s="202" t="s">
        <v>814</v>
      </c>
      <c r="Q709" s="108">
        <f t="shared" ref="Q709:Q772" si="11">SUMIF($R$2:$BS$2,$Q$2,$R709:$BS709)</f>
        <v>1034104.85</v>
      </c>
      <c r="R709">
        <v>540095.88</v>
      </c>
      <c r="S709">
        <v>133430</v>
      </c>
      <c r="U709">
        <v>39182.839999999997</v>
      </c>
      <c r="V709">
        <v>0</v>
      </c>
      <c r="W709">
        <v>117199.93</v>
      </c>
      <c r="X709">
        <v>310232.40000000002</v>
      </c>
      <c r="Y709">
        <v>129250.22</v>
      </c>
      <c r="Z709">
        <v>69913.36</v>
      </c>
      <c r="AA709">
        <v>378017.18</v>
      </c>
      <c r="AB709">
        <v>82645.279999999999</v>
      </c>
      <c r="AC709">
        <v>197950</v>
      </c>
      <c r="AD709">
        <v>1034104.85</v>
      </c>
      <c r="AE709">
        <v>73861.14</v>
      </c>
      <c r="AF709">
        <v>65951.53</v>
      </c>
      <c r="AG709">
        <v>134805.96</v>
      </c>
      <c r="AH709">
        <v>616300.24</v>
      </c>
      <c r="AI709">
        <v>3992.52</v>
      </c>
      <c r="AJ709">
        <v>23259.64</v>
      </c>
      <c r="AK709">
        <v>161183</v>
      </c>
      <c r="AL709">
        <v>241193.3</v>
      </c>
      <c r="AM709">
        <v>257897.04</v>
      </c>
      <c r="AN709">
        <v>188399</v>
      </c>
      <c r="AO709">
        <v>48956.69</v>
      </c>
      <c r="AP709">
        <v>260812.85</v>
      </c>
      <c r="AQ709">
        <v>22758</v>
      </c>
      <c r="AR709">
        <v>36466.67</v>
      </c>
      <c r="AS709">
        <v>158550.07</v>
      </c>
      <c r="AT709">
        <v>292364.23</v>
      </c>
      <c r="AU709">
        <v>71888.88</v>
      </c>
      <c r="AV709">
        <v>395088.31</v>
      </c>
      <c r="AW709">
        <v>150333.07</v>
      </c>
      <c r="AX709">
        <v>67180</v>
      </c>
      <c r="BA709">
        <v>5483.28</v>
      </c>
      <c r="BC709">
        <v>187758.04</v>
      </c>
      <c r="BD709">
        <v>111430.92</v>
      </c>
      <c r="BE709">
        <v>336345.52</v>
      </c>
      <c r="BF709">
        <v>54650.1</v>
      </c>
      <c r="BH709">
        <v>113981.89</v>
      </c>
      <c r="BI709">
        <v>22499.77</v>
      </c>
      <c r="BJ709">
        <v>60958.11</v>
      </c>
      <c r="BK709">
        <v>18099.7</v>
      </c>
      <c r="BM709">
        <v>286201.18</v>
      </c>
      <c r="BN709">
        <v>208636.33</v>
      </c>
      <c r="BO709">
        <v>270226.18</v>
      </c>
      <c r="BP709">
        <v>44421.33</v>
      </c>
      <c r="BQ709">
        <v>64279.08</v>
      </c>
      <c r="BR709">
        <v>16650.53</v>
      </c>
    </row>
    <row r="710" spans="1:71" ht="23.25">
      <c r="A710" s="198">
        <v>5</v>
      </c>
      <c r="B710" s="199" t="s">
        <v>916</v>
      </c>
      <c r="C710" s="199" t="s">
        <v>917</v>
      </c>
      <c r="D710" s="199" t="s">
        <v>2468</v>
      </c>
      <c r="E710" s="199" t="s">
        <v>2484</v>
      </c>
      <c r="F710" s="199"/>
      <c r="G710" s="199"/>
      <c r="H710" s="199"/>
      <c r="I710" s="199" t="s">
        <v>2484</v>
      </c>
      <c r="J710" s="199" t="s">
        <v>952</v>
      </c>
      <c r="K710" s="199"/>
      <c r="L710" s="199" t="s">
        <v>1877</v>
      </c>
      <c r="M710" s="221" t="s">
        <v>1879</v>
      </c>
      <c r="N710" s="221"/>
      <c r="O710" s="201">
        <v>5105010160.1049995</v>
      </c>
      <c r="P710" s="202" t="s">
        <v>815</v>
      </c>
      <c r="Q710" s="108">
        <f t="shared" si="11"/>
        <v>0</v>
      </c>
      <c r="R710">
        <v>276730.92</v>
      </c>
      <c r="S710">
        <v>43743.45</v>
      </c>
      <c r="T710">
        <v>62377.77</v>
      </c>
      <c r="AC710">
        <v>199700</v>
      </c>
      <c r="AL710">
        <v>90591.96</v>
      </c>
      <c r="BA710">
        <v>17999</v>
      </c>
      <c r="BC710">
        <v>221671.92</v>
      </c>
      <c r="BD710">
        <v>14481.52</v>
      </c>
      <c r="BF710">
        <v>205.05</v>
      </c>
      <c r="BG710">
        <v>12660</v>
      </c>
      <c r="BP710">
        <v>48116.98</v>
      </c>
      <c r="BS710">
        <v>118066.67</v>
      </c>
    </row>
    <row r="711" spans="1:71" ht="23.25">
      <c r="A711" s="198">
        <v>5</v>
      </c>
      <c r="B711" s="199" t="s">
        <v>916</v>
      </c>
      <c r="C711" s="199" t="s">
        <v>917</v>
      </c>
      <c r="D711" s="199" t="s">
        <v>2468</v>
      </c>
      <c r="E711" s="199" t="s">
        <v>2484</v>
      </c>
      <c r="F711" s="199"/>
      <c r="G711" s="199"/>
      <c r="H711" s="199"/>
      <c r="I711" s="199" t="s">
        <v>2484</v>
      </c>
      <c r="J711" s="199" t="s">
        <v>952</v>
      </c>
      <c r="K711" s="199"/>
      <c r="L711" s="199" t="s">
        <v>1877</v>
      </c>
      <c r="M711" s="221" t="s">
        <v>1879</v>
      </c>
      <c r="N711" s="221"/>
      <c r="O711" s="201">
        <v>5105010160.1059999</v>
      </c>
      <c r="P711" s="202" t="s">
        <v>2488</v>
      </c>
      <c r="Q711" s="108">
        <f t="shared" si="11"/>
        <v>0</v>
      </c>
      <c r="T711">
        <v>45796</v>
      </c>
      <c r="V711">
        <v>0</v>
      </c>
      <c r="W711">
        <v>59879.86</v>
      </c>
      <c r="X711">
        <v>31958.76</v>
      </c>
      <c r="AB711">
        <v>8788.6200000000008</v>
      </c>
      <c r="BA711">
        <v>47721</v>
      </c>
      <c r="BF711">
        <v>22679.88</v>
      </c>
      <c r="BH711">
        <v>2333.33</v>
      </c>
    </row>
    <row r="712" spans="1:71" ht="23.25">
      <c r="A712" s="198">
        <v>5</v>
      </c>
      <c r="B712" s="199" t="s">
        <v>916</v>
      </c>
      <c r="C712" s="199" t="s">
        <v>917</v>
      </c>
      <c r="D712" s="199" t="s">
        <v>2468</v>
      </c>
      <c r="E712" s="199" t="s">
        <v>2484</v>
      </c>
      <c r="F712" s="199"/>
      <c r="G712" s="199"/>
      <c r="H712" s="199"/>
      <c r="I712" s="199" t="s">
        <v>2484</v>
      </c>
      <c r="J712" s="199" t="s">
        <v>952</v>
      </c>
      <c r="K712" s="199"/>
      <c r="L712" s="199" t="s">
        <v>1877</v>
      </c>
      <c r="M712" s="221" t="s">
        <v>1879</v>
      </c>
      <c r="N712" s="221"/>
      <c r="O712" s="201">
        <v>5105010160.1070004</v>
      </c>
      <c r="P712" s="202" t="s">
        <v>817</v>
      </c>
      <c r="Q712" s="108">
        <f t="shared" si="11"/>
        <v>0</v>
      </c>
      <c r="R712">
        <v>1000425.36</v>
      </c>
      <c r="T712">
        <v>99848.41</v>
      </c>
      <c r="X712">
        <v>41682.6</v>
      </c>
      <c r="Z712">
        <v>10140.11</v>
      </c>
      <c r="AA712">
        <v>23532.36</v>
      </c>
      <c r="AC712">
        <v>80126.789999999994</v>
      </c>
      <c r="BB712">
        <v>49721.09</v>
      </c>
      <c r="BG712">
        <v>100781.94</v>
      </c>
      <c r="BO712">
        <v>6333.27</v>
      </c>
    </row>
    <row r="713" spans="1:71" ht="23.25">
      <c r="A713" s="198">
        <v>5</v>
      </c>
      <c r="B713" s="199" t="s">
        <v>916</v>
      </c>
      <c r="C713" s="199" t="s">
        <v>917</v>
      </c>
      <c r="D713" s="199" t="s">
        <v>2468</v>
      </c>
      <c r="E713" s="199" t="s">
        <v>2484</v>
      </c>
      <c r="F713" s="199"/>
      <c r="G713" s="199"/>
      <c r="H713" s="199"/>
      <c r="I713" s="199" t="s">
        <v>2484</v>
      </c>
      <c r="J713" s="199" t="s">
        <v>952</v>
      </c>
      <c r="K713" s="199"/>
      <c r="L713" s="199" t="s">
        <v>1877</v>
      </c>
      <c r="M713" s="221" t="s">
        <v>1879</v>
      </c>
      <c r="N713" s="221"/>
      <c r="O713" s="201">
        <v>5105010160.1079998</v>
      </c>
      <c r="P713" s="202" t="s">
        <v>2489</v>
      </c>
      <c r="Q713" s="108">
        <f t="shared" si="11"/>
        <v>0</v>
      </c>
      <c r="R713">
        <v>132333.35999999999</v>
      </c>
      <c r="AI713">
        <v>58520.54</v>
      </c>
    </row>
    <row r="714" spans="1:71" ht="23.25">
      <c r="A714" s="198">
        <v>5</v>
      </c>
      <c r="B714" s="199" t="s">
        <v>916</v>
      </c>
      <c r="C714" s="199" t="s">
        <v>917</v>
      </c>
      <c r="D714" s="199" t="s">
        <v>2468</v>
      </c>
      <c r="E714" s="199" t="s">
        <v>2484</v>
      </c>
      <c r="F714" s="199"/>
      <c r="G714" s="199"/>
      <c r="H714" s="199"/>
      <c r="I714" s="199" t="s">
        <v>2484</v>
      </c>
      <c r="J714" s="199" t="s">
        <v>952</v>
      </c>
      <c r="K714" s="199"/>
      <c r="L714" s="199" t="s">
        <v>1877</v>
      </c>
      <c r="M714" s="221" t="s">
        <v>1879</v>
      </c>
      <c r="N714" s="221"/>
      <c r="O714" s="201">
        <v>5105010160.1090002</v>
      </c>
      <c r="P714" s="202" t="s">
        <v>2490</v>
      </c>
      <c r="Q714" s="108">
        <f t="shared" si="11"/>
        <v>0</v>
      </c>
      <c r="T714">
        <v>41697.21</v>
      </c>
      <c r="U714">
        <v>5791.92</v>
      </c>
      <c r="V714">
        <v>0</v>
      </c>
      <c r="X714">
        <v>52058.879999999997</v>
      </c>
      <c r="Z714">
        <v>11519.28</v>
      </c>
      <c r="AB714">
        <v>97180.93</v>
      </c>
      <c r="AC714">
        <v>494050</v>
      </c>
      <c r="AL714">
        <v>73847.259999999995</v>
      </c>
      <c r="BB714">
        <v>52913.33</v>
      </c>
      <c r="BD714">
        <v>25110.71</v>
      </c>
      <c r="BE714">
        <v>77899.8</v>
      </c>
      <c r="BF714">
        <v>525.66</v>
      </c>
      <c r="BH714">
        <v>30500</v>
      </c>
      <c r="BI714">
        <v>6695.9</v>
      </c>
      <c r="BJ714">
        <v>2999.9</v>
      </c>
      <c r="BN714">
        <v>43159.199999999997</v>
      </c>
      <c r="BR714">
        <v>6664</v>
      </c>
    </row>
    <row r="715" spans="1:71" ht="23.25">
      <c r="A715" s="198">
        <v>5</v>
      </c>
      <c r="B715" s="199" t="s">
        <v>916</v>
      </c>
      <c r="C715" s="199" t="s">
        <v>917</v>
      </c>
      <c r="D715" s="199" t="s">
        <v>2468</v>
      </c>
      <c r="E715" s="199" t="s">
        <v>2484</v>
      </c>
      <c r="F715" s="199"/>
      <c r="G715" s="199"/>
      <c r="H715" s="199"/>
      <c r="I715" s="199" t="s">
        <v>2484</v>
      </c>
      <c r="J715" s="199" t="s">
        <v>952</v>
      </c>
      <c r="K715" s="199"/>
      <c r="L715" s="199" t="s">
        <v>1877</v>
      </c>
      <c r="M715" s="221" t="s">
        <v>1907</v>
      </c>
      <c r="N715" s="221"/>
      <c r="O715" s="201">
        <v>5105010161.1009998</v>
      </c>
      <c r="P715" s="202" t="s">
        <v>2491</v>
      </c>
      <c r="Q715" s="108">
        <f t="shared" si="11"/>
        <v>580939.84</v>
      </c>
      <c r="R715">
        <v>3915110.59</v>
      </c>
      <c r="S715">
        <v>216376.14</v>
      </c>
      <c r="T715">
        <v>324801.34999999998</v>
      </c>
      <c r="U715">
        <v>783528.55</v>
      </c>
      <c r="V715">
        <v>367052.07</v>
      </c>
      <c r="W715">
        <v>560706.74</v>
      </c>
      <c r="X715">
        <v>305120.40000000002</v>
      </c>
      <c r="Y715">
        <v>474316.48</v>
      </c>
      <c r="Z715">
        <v>294917.53999999998</v>
      </c>
      <c r="AA715">
        <v>246021.08</v>
      </c>
      <c r="AB715">
        <v>375343.41</v>
      </c>
      <c r="AC715">
        <v>361549.47</v>
      </c>
      <c r="AD715">
        <v>580939.84</v>
      </c>
      <c r="AE715">
        <v>214225.78</v>
      </c>
      <c r="AF715">
        <v>337130.49</v>
      </c>
      <c r="AG715">
        <v>207458.79</v>
      </c>
      <c r="AH715">
        <v>83612.490000000005</v>
      </c>
      <c r="AI715">
        <v>159056.29999999999</v>
      </c>
      <c r="AJ715">
        <v>539341.1</v>
      </c>
      <c r="AK715">
        <v>237639</v>
      </c>
      <c r="AL715">
        <v>3028120.39</v>
      </c>
      <c r="AM715">
        <v>150496.87</v>
      </c>
      <c r="AN715">
        <v>325428.64</v>
      </c>
      <c r="AO715">
        <v>135942.39000000001</v>
      </c>
      <c r="AP715">
        <v>501818.22</v>
      </c>
      <c r="AQ715">
        <v>531939.57999999996</v>
      </c>
      <c r="AR715">
        <v>1376914.67</v>
      </c>
      <c r="AS715">
        <v>565875.06000000006</v>
      </c>
      <c r="AT715">
        <v>394148.19</v>
      </c>
      <c r="AU715">
        <v>492619.9</v>
      </c>
      <c r="AV715">
        <v>738495.99</v>
      </c>
      <c r="AW715">
        <v>334563.55</v>
      </c>
      <c r="AX715">
        <v>224221.66</v>
      </c>
      <c r="AZ715">
        <v>1816345.95</v>
      </c>
      <c r="BA715">
        <v>92296.98</v>
      </c>
      <c r="BB715">
        <v>124896.5</v>
      </c>
      <c r="BC715">
        <v>482387.97</v>
      </c>
      <c r="BD715">
        <v>191769.18</v>
      </c>
      <c r="BE715">
        <v>634582.16</v>
      </c>
      <c r="BF715">
        <v>359356.14</v>
      </c>
      <c r="BG715">
        <v>223635.76</v>
      </c>
      <c r="BH715">
        <v>203238.1</v>
      </c>
      <c r="BI715">
        <v>205328.45</v>
      </c>
      <c r="BJ715">
        <v>257587.9</v>
      </c>
      <c r="BK715">
        <v>120032.85</v>
      </c>
      <c r="BL715">
        <v>1582294.56</v>
      </c>
      <c r="BM715">
        <v>1880163.36</v>
      </c>
      <c r="BN715">
        <v>532484.4</v>
      </c>
      <c r="BO715">
        <v>741515.72</v>
      </c>
      <c r="BP715">
        <v>124690.26</v>
      </c>
      <c r="BQ715">
        <v>327759.8</v>
      </c>
      <c r="BR715">
        <v>530516.57999999996</v>
      </c>
      <c r="BS715">
        <v>507173.68</v>
      </c>
    </row>
    <row r="716" spans="1:71" ht="23.25">
      <c r="A716" s="198">
        <v>5</v>
      </c>
      <c r="B716" s="199" t="s">
        <v>916</v>
      </c>
      <c r="C716" s="199" t="s">
        <v>917</v>
      </c>
      <c r="D716" s="199" t="s">
        <v>2468</v>
      </c>
      <c r="E716" s="199" t="s">
        <v>2484</v>
      </c>
      <c r="F716" s="199"/>
      <c r="G716" s="199"/>
      <c r="H716" s="199"/>
      <c r="I716" s="199" t="s">
        <v>2484</v>
      </c>
      <c r="J716" s="199" t="s">
        <v>952</v>
      </c>
      <c r="K716" s="199"/>
      <c r="L716" s="199" t="s">
        <v>1877</v>
      </c>
      <c r="M716" s="221" t="s">
        <v>1907</v>
      </c>
      <c r="N716" s="221"/>
      <c r="O716" s="201">
        <v>5105010161.1020002</v>
      </c>
      <c r="P716" s="202" t="s">
        <v>821</v>
      </c>
      <c r="Q716" s="108">
        <f t="shared" si="11"/>
        <v>400000</v>
      </c>
      <c r="R716">
        <v>2147397.12</v>
      </c>
      <c r="S716">
        <v>174750</v>
      </c>
      <c r="T716">
        <v>895615.67</v>
      </c>
      <c r="U716">
        <v>668999.96</v>
      </c>
      <c r="V716">
        <v>258399.63</v>
      </c>
      <c r="W716">
        <v>957895.18</v>
      </c>
      <c r="X716">
        <v>260000.04</v>
      </c>
      <c r="Y716">
        <v>1926</v>
      </c>
      <c r="Z716">
        <v>756195.66</v>
      </c>
      <c r="AA716">
        <v>409519.92</v>
      </c>
      <c r="AB716">
        <v>586031</v>
      </c>
      <c r="AC716">
        <v>646533.32999999996</v>
      </c>
      <c r="AD716">
        <v>400000</v>
      </c>
      <c r="AE716">
        <v>157393.13</v>
      </c>
      <c r="AG716">
        <v>354511.89</v>
      </c>
      <c r="AH716">
        <v>554757.26</v>
      </c>
      <c r="AI716">
        <v>1005242.19</v>
      </c>
      <c r="AJ716">
        <v>476405.68</v>
      </c>
      <c r="AK716">
        <v>392652</v>
      </c>
      <c r="AL716">
        <v>2347335.66</v>
      </c>
      <c r="AM716">
        <v>852848</v>
      </c>
      <c r="AN716">
        <v>390000</v>
      </c>
      <c r="AO716">
        <v>166000.06</v>
      </c>
      <c r="AP716">
        <v>1121566.6599999999</v>
      </c>
      <c r="AQ716">
        <v>42150</v>
      </c>
      <c r="AR716">
        <v>1558102.33</v>
      </c>
      <c r="AS716">
        <v>666222</v>
      </c>
      <c r="AT716">
        <v>897862.67</v>
      </c>
      <c r="AU716">
        <v>172500</v>
      </c>
      <c r="AV716">
        <v>1391996.66</v>
      </c>
      <c r="AX716">
        <v>528598</v>
      </c>
      <c r="AZ716">
        <v>1036027.21</v>
      </c>
      <c r="BC716">
        <v>529791</v>
      </c>
      <c r="BD716">
        <v>171733.2</v>
      </c>
      <c r="BE716">
        <v>603502.04</v>
      </c>
      <c r="BG716">
        <v>490644.96</v>
      </c>
      <c r="BK716">
        <v>357651.86</v>
      </c>
      <c r="BL716">
        <v>1229483.68</v>
      </c>
      <c r="BM716">
        <v>577990.67000000004</v>
      </c>
      <c r="BN716">
        <v>360000</v>
      </c>
      <c r="BO716">
        <v>178020.03</v>
      </c>
      <c r="BQ716">
        <v>1249966.6599999999</v>
      </c>
      <c r="BR716">
        <v>440589.83</v>
      </c>
    </row>
    <row r="717" spans="1:71" ht="23.25">
      <c r="A717" s="198">
        <v>5</v>
      </c>
      <c r="B717" s="199" t="s">
        <v>916</v>
      </c>
      <c r="C717" s="199" t="s">
        <v>917</v>
      </c>
      <c r="D717" s="199" t="s">
        <v>2468</v>
      </c>
      <c r="E717" s="199" t="s">
        <v>2484</v>
      </c>
      <c r="F717" s="199"/>
      <c r="G717" s="199"/>
      <c r="H717" s="199"/>
      <c r="I717" s="199" t="s">
        <v>2484</v>
      </c>
      <c r="J717" s="199" t="s">
        <v>952</v>
      </c>
      <c r="K717" s="199"/>
      <c r="L717" s="199" t="s">
        <v>1877</v>
      </c>
      <c r="M717" s="221" t="s">
        <v>1907</v>
      </c>
      <c r="N717" s="221"/>
      <c r="O717" s="201">
        <v>5105010161.1029997</v>
      </c>
      <c r="P717" s="202" t="s">
        <v>2492</v>
      </c>
      <c r="Q717" s="108">
        <f t="shared" si="11"/>
        <v>66070.78</v>
      </c>
      <c r="R717">
        <v>1095619.1100000001</v>
      </c>
      <c r="S717">
        <v>88623.83</v>
      </c>
      <c r="T717">
        <v>78090.33</v>
      </c>
      <c r="U717">
        <v>393548.36</v>
      </c>
      <c r="V717">
        <v>1888</v>
      </c>
      <c r="W717">
        <v>338149.13</v>
      </c>
      <c r="X717">
        <v>79666.33</v>
      </c>
      <c r="Y717">
        <v>24529.55</v>
      </c>
      <c r="Z717">
        <v>115975.55</v>
      </c>
      <c r="AA717">
        <v>137648.54</v>
      </c>
      <c r="AB717">
        <v>16154</v>
      </c>
      <c r="AC717">
        <v>110112.11</v>
      </c>
      <c r="AD717">
        <v>66070.78</v>
      </c>
      <c r="AE717">
        <v>147992.47</v>
      </c>
      <c r="AF717">
        <v>716147.78</v>
      </c>
      <c r="AG717">
        <v>11824.65</v>
      </c>
      <c r="AH717">
        <v>504271.44</v>
      </c>
      <c r="AI717">
        <v>6092.71</v>
      </c>
      <c r="AJ717">
        <v>100126.35</v>
      </c>
      <c r="AK717">
        <v>23019</v>
      </c>
      <c r="AL717">
        <v>95911.34</v>
      </c>
      <c r="AM717">
        <v>7175.76</v>
      </c>
      <c r="AN717">
        <v>367199</v>
      </c>
      <c r="AO717">
        <v>53428.32</v>
      </c>
      <c r="AP717">
        <v>154802.79999999999</v>
      </c>
      <c r="AQ717">
        <v>36588.97</v>
      </c>
      <c r="AR717">
        <v>20426.02</v>
      </c>
      <c r="AS717">
        <v>77492.42</v>
      </c>
      <c r="AT717">
        <v>53427.6</v>
      </c>
      <c r="AU717">
        <v>297340</v>
      </c>
      <c r="AV717">
        <v>523352.37</v>
      </c>
      <c r="AW717">
        <v>107440</v>
      </c>
      <c r="AX717">
        <v>19890.669999999998</v>
      </c>
      <c r="AZ717">
        <v>1681235.73</v>
      </c>
      <c r="BA717">
        <v>13704.36</v>
      </c>
      <c r="BC717">
        <v>224092.41</v>
      </c>
      <c r="BD717">
        <v>70587.899999999994</v>
      </c>
      <c r="BE717">
        <v>15663.93</v>
      </c>
      <c r="BF717">
        <v>203201.02</v>
      </c>
      <c r="BG717">
        <v>55880.639999999999</v>
      </c>
      <c r="BH717">
        <v>7113.3</v>
      </c>
      <c r="BI717">
        <v>138817.54</v>
      </c>
      <c r="BJ717">
        <v>68967.22</v>
      </c>
      <c r="BK717">
        <v>92707.47</v>
      </c>
      <c r="BL717">
        <v>118488.04</v>
      </c>
      <c r="BM717">
        <v>367197.81</v>
      </c>
      <c r="BN717">
        <v>53377.25</v>
      </c>
      <c r="BO717">
        <v>78125.679999999993</v>
      </c>
      <c r="BP717">
        <v>52632.69</v>
      </c>
      <c r="BQ717">
        <v>61597.41</v>
      </c>
      <c r="BR717">
        <v>118893.33</v>
      </c>
      <c r="BS717">
        <v>106116.41</v>
      </c>
    </row>
    <row r="718" spans="1:71" ht="23.25">
      <c r="A718" s="198">
        <v>5</v>
      </c>
      <c r="B718" s="199" t="s">
        <v>916</v>
      </c>
      <c r="C718" s="199" t="s">
        <v>917</v>
      </c>
      <c r="D718" s="199" t="s">
        <v>2468</v>
      </c>
      <c r="E718" s="199" t="s">
        <v>2484</v>
      </c>
      <c r="F718" s="199"/>
      <c r="G718" s="199"/>
      <c r="H718" s="199"/>
      <c r="I718" s="199" t="s">
        <v>2484</v>
      </c>
      <c r="J718" s="199" t="s">
        <v>952</v>
      </c>
      <c r="K718" s="199"/>
      <c r="L718" s="199" t="s">
        <v>1877</v>
      </c>
      <c r="M718" s="221" t="s">
        <v>1907</v>
      </c>
      <c r="N718" s="221"/>
      <c r="O718" s="201">
        <v>5105010161.1040001</v>
      </c>
      <c r="P718" s="202" t="s">
        <v>2493</v>
      </c>
      <c r="Q718" s="108">
        <f t="shared" si="11"/>
        <v>129368.25</v>
      </c>
      <c r="R718">
        <v>623512.9</v>
      </c>
      <c r="S718">
        <v>85891</v>
      </c>
      <c r="T718">
        <v>12240.5</v>
      </c>
      <c r="U718">
        <v>242784</v>
      </c>
      <c r="V718">
        <v>211318.24</v>
      </c>
      <c r="W718">
        <v>75197.97</v>
      </c>
      <c r="X718">
        <v>85868.13</v>
      </c>
      <c r="Y718">
        <v>57234.04</v>
      </c>
      <c r="Z718">
        <v>14360.6</v>
      </c>
      <c r="AA718">
        <v>14911.51</v>
      </c>
      <c r="AB718">
        <v>125151.86</v>
      </c>
      <c r="AC718">
        <v>22753.16</v>
      </c>
      <c r="AD718">
        <v>129368.25</v>
      </c>
      <c r="AE718">
        <v>43635.51</v>
      </c>
      <c r="AF718">
        <v>128698.3</v>
      </c>
      <c r="AG718">
        <v>20354.97</v>
      </c>
      <c r="AH718">
        <v>4880.66</v>
      </c>
      <c r="AI718">
        <v>96281.91</v>
      </c>
      <c r="AJ718">
        <v>35140.42</v>
      </c>
      <c r="AK718">
        <v>12950</v>
      </c>
      <c r="AL718">
        <v>481033.52</v>
      </c>
      <c r="AM718">
        <v>22888.86</v>
      </c>
      <c r="AN718">
        <v>46103.34</v>
      </c>
      <c r="AO718">
        <v>27264.99</v>
      </c>
      <c r="AP718">
        <v>54082.1</v>
      </c>
      <c r="AQ718">
        <v>36886.07</v>
      </c>
      <c r="AR718">
        <v>99768.29</v>
      </c>
      <c r="AS718">
        <v>112763.82</v>
      </c>
      <c r="AT718">
        <v>43482.53</v>
      </c>
      <c r="AU718">
        <v>11962.67</v>
      </c>
      <c r="AV718">
        <v>20825.98</v>
      </c>
      <c r="AW718">
        <v>39080</v>
      </c>
      <c r="AX718">
        <v>163393.84</v>
      </c>
      <c r="AZ718">
        <v>1550681.57</v>
      </c>
      <c r="BA718">
        <v>32885.54</v>
      </c>
      <c r="BB718">
        <v>9909.67</v>
      </c>
      <c r="BC718">
        <v>18371.84</v>
      </c>
      <c r="BD718">
        <v>60848.47</v>
      </c>
      <c r="BE718">
        <v>71640.12</v>
      </c>
      <c r="BF718">
        <v>6073.64</v>
      </c>
      <c r="BG718">
        <v>49047.75</v>
      </c>
      <c r="BH718">
        <v>40318.67</v>
      </c>
      <c r="BI718">
        <v>25150.7</v>
      </c>
      <c r="BJ718">
        <v>31489.71</v>
      </c>
      <c r="BK718">
        <v>20491.2</v>
      </c>
      <c r="BL718">
        <v>229063.36</v>
      </c>
      <c r="BM718">
        <v>35561</v>
      </c>
      <c r="BN718">
        <v>7870.67</v>
      </c>
      <c r="BO718">
        <v>56323.65</v>
      </c>
      <c r="BP718">
        <v>6960</v>
      </c>
      <c r="BQ718">
        <v>40411.39</v>
      </c>
      <c r="BR718">
        <v>60895.360000000001</v>
      </c>
      <c r="BS718">
        <v>2600</v>
      </c>
    </row>
    <row r="719" spans="1:71" ht="23.25">
      <c r="A719" s="198">
        <v>5</v>
      </c>
      <c r="B719" s="199" t="s">
        <v>916</v>
      </c>
      <c r="C719" s="199" t="s">
        <v>917</v>
      </c>
      <c r="D719" s="199" t="s">
        <v>2468</v>
      </c>
      <c r="E719" s="199" t="s">
        <v>2484</v>
      </c>
      <c r="F719" s="199"/>
      <c r="G719" s="199"/>
      <c r="H719" s="199"/>
      <c r="I719" s="199" t="s">
        <v>2484</v>
      </c>
      <c r="J719" s="199" t="s">
        <v>952</v>
      </c>
      <c r="K719" s="199"/>
      <c r="L719" s="199" t="s">
        <v>1877</v>
      </c>
      <c r="M719" s="221" t="s">
        <v>1907</v>
      </c>
      <c r="N719" s="221"/>
      <c r="O719" s="201">
        <v>5105010161.1049995</v>
      </c>
      <c r="P719" s="202" t="s">
        <v>2494</v>
      </c>
      <c r="Q719" s="108">
        <f t="shared" si="11"/>
        <v>0</v>
      </c>
      <c r="R719">
        <v>63009.43</v>
      </c>
      <c r="S719">
        <v>44048.34</v>
      </c>
      <c r="T719">
        <v>4166.67</v>
      </c>
      <c r="U719">
        <v>26848.87</v>
      </c>
      <c r="V719">
        <v>76</v>
      </c>
      <c r="W719">
        <v>25312.07</v>
      </c>
      <c r="X719">
        <v>6367.06</v>
      </c>
      <c r="Y719">
        <v>97904.76</v>
      </c>
      <c r="Z719">
        <v>7700</v>
      </c>
      <c r="AA719">
        <v>29584.33</v>
      </c>
      <c r="AE719">
        <v>5155.32</v>
      </c>
      <c r="AF719">
        <v>2878.22</v>
      </c>
      <c r="AI719">
        <v>8123.33</v>
      </c>
      <c r="AJ719">
        <v>12488.38</v>
      </c>
      <c r="AM719">
        <v>51237.66</v>
      </c>
      <c r="AN719">
        <v>46620.92</v>
      </c>
      <c r="AO719">
        <v>20728.509999999998</v>
      </c>
      <c r="AP719">
        <v>47064.800000000003</v>
      </c>
      <c r="AQ719">
        <v>12450.73</v>
      </c>
      <c r="AR719">
        <v>25680</v>
      </c>
      <c r="AS719">
        <v>16920.84</v>
      </c>
      <c r="AT719">
        <v>27898.33</v>
      </c>
      <c r="AU719">
        <v>52027.89</v>
      </c>
      <c r="AV719">
        <v>13561.83</v>
      </c>
      <c r="AW719">
        <v>76367.42</v>
      </c>
      <c r="AX719">
        <v>22066.67</v>
      </c>
      <c r="AZ719">
        <v>183657.95</v>
      </c>
      <c r="BA719">
        <v>3804.13</v>
      </c>
      <c r="BB719">
        <v>70426.83</v>
      </c>
      <c r="BC719">
        <v>4689.25</v>
      </c>
      <c r="BD719">
        <v>16417.509999999998</v>
      </c>
      <c r="BE719">
        <v>38543.51</v>
      </c>
      <c r="BF719">
        <v>19849.62</v>
      </c>
      <c r="BH719">
        <v>17000</v>
      </c>
      <c r="BI719">
        <v>1134</v>
      </c>
      <c r="BL719">
        <v>62926.65</v>
      </c>
      <c r="BM719">
        <v>52304.77</v>
      </c>
      <c r="BN719">
        <v>7231</v>
      </c>
      <c r="BO719">
        <v>96618.68</v>
      </c>
      <c r="BP719">
        <v>81023.23</v>
      </c>
      <c r="BQ719">
        <v>35990.04</v>
      </c>
      <c r="BR719">
        <v>68558.33</v>
      </c>
      <c r="BS719">
        <v>12062.1</v>
      </c>
    </row>
    <row r="720" spans="1:71" ht="23.25">
      <c r="A720" s="198">
        <v>5</v>
      </c>
      <c r="B720" s="199" t="s">
        <v>916</v>
      </c>
      <c r="C720" s="199" t="s">
        <v>917</v>
      </c>
      <c r="D720" s="199" t="s">
        <v>2468</v>
      </c>
      <c r="E720" s="199" t="s">
        <v>2484</v>
      </c>
      <c r="F720" s="199"/>
      <c r="G720" s="199"/>
      <c r="H720" s="199"/>
      <c r="I720" s="199" t="s">
        <v>2484</v>
      </c>
      <c r="J720" s="199" t="s">
        <v>952</v>
      </c>
      <c r="K720" s="199"/>
      <c r="L720" s="199" t="s">
        <v>1877</v>
      </c>
      <c r="M720" s="221" t="s">
        <v>1907</v>
      </c>
      <c r="N720" s="221"/>
      <c r="O720" s="201">
        <v>5105010161.1059999</v>
      </c>
      <c r="P720" s="202" t="s">
        <v>825</v>
      </c>
      <c r="Q720" s="108">
        <f t="shared" si="11"/>
        <v>0</v>
      </c>
      <c r="S720">
        <v>2500</v>
      </c>
      <c r="T720">
        <v>8693.75</v>
      </c>
      <c r="V720">
        <v>1400</v>
      </c>
      <c r="W720">
        <v>4771.79</v>
      </c>
      <c r="X720">
        <v>1924.98</v>
      </c>
      <c r="AA720">
        <v>1979.52</v>
      </c>
      <c r="AC720">
        <v>5200</v>
      </c>
      <c r="AG720">
        <v>6374.97</v>
      </c>
      <c r="AI720">
        <v>58594</v>
      </c>
      <c r="AJ720">
        <v>1087.95</v>
      </c>
      <c r="AL720">
        <v>1749.96</v>
      </c>
      <c r="AN720">
        <v>10719.6</v>
      </c>
      <c r="AP720">
        <v>10240</v>
      </c>
      <c r="AR720">
        <v>7113.35</v>
      </c>
      <c r="AT720">
        <v>1733.34</v>
      </c>
      <c r="AU720">
        <v>5444.45</v>
      </c>
      <c r="AZ720">
        <v>6805.69</v>
      </c>
      <c r="BC720">
        <v>67443.399999999994</v>
      </c>
      <c r="BH720">
        <v>12639.38</v>
      </c>
      <c r="BI720">
        <v>4284.53</v>
      </c>
      <c r="BJ720">
        <v>2423.4</v>
      </c>
      <c r="BL720">
        <v>11665.67</v>
      </c>
      <c r="BR720">
        <v>1070</v>
      </c>
    </row>
    <row r="721" spans="1:71" ht="23.25">
      <c r="A721" s="198">
        <v>5</v>
      </c>
      <c r="B721" s="199" t="s">
        <v>916</v>
      </c>
      <c r="C721" s="199" t="s">
        <v>917</v>
      </c>
      <c r="D721" s="199" t="s">
        <v>2468</v>
      </c>
      <c r="E721" s="199" t="s">
        <v>2484</v>
      </c>
      <c r="F721" s="199"/>
      <c r="G721" s="199"/>
      <c r="H721" s="199"/>
      <c r="I721" s="199" t="s">
        <v>2484</v>
      </c>
      <c r="J721" s="199" t="s">
        <v>952</v>
      </c>
      <c r="K721" s="199"/>
      <c r="L721" s="199" t="s">
        <v>1877</v>
      </c>
      <c r="M721" s="221" t="s">
        <v>1907</v>
      </c>
      <c r="N721" s="221"/>
      <c r="O721" s="201">
        <v>5105010161.1070004</v>
      </c>
      <c r="P721" s="202" t="s">
        <v>826</v>
      </c>
      <c r="Q721" s="108">
        <f t="shared" si="11"/>
        <v>14512419.130000001</v>
      </c>
      <c r="R721">
        <v>57374669.200000003</v>
      </c>
      <c r="S721">
        <v>959056.02</v>
      </c>
      <c r="T721">
        <v>2742294.05</v>
      </c>
      <c r="U721">
        <v>5344167.17</v>
      </c>
      <c r="V721">
        <v>9347212.7799999993</v>
      </c>
      <c r="W721">
        <v>9911550.2400000002</v>
      </c>
      <c r="X721">
        <v>4709139.8600000003</v>
      </c>
      <c r="Y721">
        <v>2768947.89</v>
      </c>
      <c r="Z721">
        <v>4297911.17</v>
      </c>
      <c r="AA721">
        <v>1446553.52</v>
      </c>
      <c r="AB721">
        <v>1752652.04</v>
      </c>
      <c r="AC721">
        <v>2283629.11</v>
      </c>
      <c r="AD721">
        <v>14512419.130000001</v>
      </c>
      <c r="AE721">
        <v>2635284.69</v>
      </c>
      <c r="AF721">
        <v>2371923</v>
      </c>
      <c r="AG721">
        <v>1095199.71</v>
      </c>
      <c r="AH721">
        <v>1968490.78</v>
      </c>
      <c r="AI721">
        <v>1808668.88</v>
      </c>
      <c r="AJ721">
        <v>1681066.44</v>
      </c>
      <c r="AK721">
        <v>313691</v>
      </c>
      <c r="AL721">
        <v>87118699.530000001</v>
      </c>
      <c r="AM721">
        <v>1228805.22</v>
      </c>
      <c r="AN721">
        <v>3457006.11</v>
      </c>
      <c r="AO721">
        <v>2101081.81</v>
      </c>
      <c r="AP721">
        <v>5944379.1399999997</v>
      </c>
      <c r="AQ721">
        <v>1491301.53</v>
      </c>
      <c r="AR721">
        <v>7395968.21</v>
      </c>
      <c r="AS721">
        <v>2503292.0099999998</v>
      </c>
      <c r="AT721">
        <v>3122108.72</v>
      </c>
      <c r="AU721">
        <v>624102.49</v>
      </c>
      <c r="AV721">
        <v>7907976.2199999997</v>
      </c>
      <c r="AW721">
        <v>2750927.98</v>
      </c>
      <c r="AX721">
        <v>2368932.48</v>
      </c>
      <c r="AZ721">
        <v>34043068.140000001</v>
      </c>
      <c r="BA721">
        <v>1985184</v>
      </c>
      <c r="BB721">
        <v>1539050.57</v>
      </c>
      <c r="BC721">
        <v>4316783.95</v>
      </c>
      <c r="BD721">
        <v>2164431.4300000002</v>
      </c>
      <c r="BE721">
        <v>3457724.74</v>
      </c>
      <c r="BF721">
        <v>1354586.72</v>
      </c>
      <c r="BG721">
        <v>5040467.34</v>
      </c>
      <c r="BH721">
        <v>1002728.39</v>
      </c>
      <c r="BI721">
        <v>528974.94999999995</v>
      </c>
      <c r="BJ721">
        <v>724378.07</v>
      </c>
      <c r="BK721">
        <v>1060069.4099999999</v>
      </c>
      <c r="BL721">
        <v>14554760.02</v>
      </c>
      <c r="BM721">
        <v>2219244.9700000002</v>
      </c>
      <c r="BN721">
        <v>1542660.63</v>
      </c>
      <c r="BO721">
        <v>4557263.6399999997</v>
      </c>
      <c r="BP721">
        <v>470949.21</v>
      </c>
      <c r="BQ721">
        <v>3387105.69</v>
      </c>
      <c r="BR721">
        <v>2931224.52</v>
      </c>
      <c r="BS721">
        <v>1428154.09</v>
      </c>
    </row>
    <row r="722" spans="1:71" ht="23.25">
      <c r="A722" s="198">
        <v>5</v>
      </c>
      <c r="B722" s="199" t="s">
        <v>916</v>
      </c>
      <c r="C722" s="199" t="s">
        <v>917</v>
      </c>
      <c r="D722" s="199" t="s">
        <v>2468</v>
      </c>
      <c r="E722" s="199" t="s">
        <v>2484</v>
      </c>
      <c r="F722" s="199"/>
      <c r="G722" s="199"/>
      <c r="H722" s="199"/>
      <c r="I722" s="199" t="s">
        <v>2484</v>
      </c>
      <c r="J722" s="199" t="s">
        <v>952</v>
      </c>
      <c r="K722" s="199"/>
      <c r="L722" s="199" t="s">
        <v>1877</v>
      </c>
      <c r="M722" s="221" t="s">
        <v>1907</v>
      </c>
      <c r="N722" s="221"/>
      <c r="O722" s="201">
        <v>5105010161.1079998</v>
      </c>
      <c r="P722" s="202" t="s">
        <v>2495</v>
      </c>
      <c r="Q722" s="108">
        <f t="shared" si="11"/>
        <v>191811.27</v>
      </c>
      <c r="R722">
        <v>1235709.51</v>
      </c>
      <c r="S722">
        <v>163295.76999999999</v>
      </c>
      <c r="T722">
        <v>163882.32999999999</v>
      </c>
      <c r="U722">
        <v>205781.22</v>
      </c>
      <c r="V722">
        <v>122960.89</v>
      </c>
      <c r="W722">
        <v>164185.35999999999</v>
      </c>
      <c r="X722">
        <v>161144.46</v>
      </c>
      <c r="Y722">
        <v>188042.43</v>
      </c>
      <c r="Z722">
        <v>116982.44</v>
      </c>
      <c r="AA722">
        <v>161559.54</v>
      </c>
      <c r="AB722">
        <v>150157.13</v>
      </c>
      <c r="AC722">
        <v>341804.03</v>
      </c>
      <c r="AD722">
        <v>191811.27</v>
      </c>
      <c r="AE722">
        <v>146296.48000000001</v>
      </c>
      <c r="AF722">
        <v>312977.90000000002</v>
      </c>
      <c r="AG722">
        <v>202125.9</v>
      </c>
      <c r="AH722">
        <v>113480.41</v>
      </c>
      <c r="AI722">
        <v>54896.19</v>
      </c>
      <c r="AJ722">
        <v>180058.88</v>
      </c>
      <c r="AK722">
        <v>131755</v>
      </c>
      <c r="AL722">
        <v>4719014.58</v>
      </c>
      <c r="AM722">
        <v>97421.48</v>
      </c>
      <c r="AN722">
        <v>298148.78000000003</v>
      </c>
      <c r="AO722">
        <v>159254.32</v>
      </c>
      <c r="AP722">
        <v>277402.38</v>
      </c>
      <c r="AQ722">
        <v>124976.33</v>
      </c>
      <c r="AR722">
        <v>422987.89</v>
      </c>
      <c r="AS722">
        <v>139365.51</v>
      </c>
      <c r="AT722">
        <v>208602.81</v>
      </c>
      <c r="AU722">
        <v>182901.22</v>
      </c>
      <c r="AV722">
        <v>378657.78</v>
      </c>
      <c r="AW722">
        <v>247104.5</v>
      </c>
      <c r="AX722">
        <v>324822.7</v>
      </c>
      <c r="AZ722">
        <v>1872669.64</v>
      </c>
      <c r="BA722">
        <v>106246.5</v>
      </c>
      <c r="BB722">
        <v>37508.379999999997</v>
      </c>
      <c r="BC722">
        <v>165967.94</v>
      </c>
      <c r="BD722">
        <v>304315.2</v>
      </c>
      <c r="BE722">
        <v>452711.93</v>
      </c>
      <c r="BF722">
        <v>78696.039999999994</v>
      </c>
      <c r="BG722">
        <v>1315826.3999999999</v>
      </c>
      <c r="BH722">
        <v>212431.33</v>
      </c>
      <c r="BI722">
        <v>125004.52</v>
      </c>
      <c r="BJ722">
        <v>140815.63</v>
      </c>
      <c r="BK722">
        <v>86475.91</v>
      </c>
      <c r="BL722">
        <v>801308.33</v>
      </c>
      <c r="BM722">
        <v>432349.28</v>
      </c>
      <c r="BN722">
        <v>187977.17</v>
      </c>
      <c r="BO722">
        <v>259653.53</v>
      </c>
      <c r="BP722">
        <v>103579.83</v>
      </c>
      <c r="BQ722">
        <v>163434.19</v>
      </c>
      <c r="BR722">
        <v>367270.28</v>
      </c>
      <c r="BS722">
        <v>63902.44</v>
      </c>
    </row>
    <row r="723" spans="1:71" ht="23.25">
      <c r="A723" s="198">
        <v>5</v>
      </c>
      <c r="B723" s="199" t="s">
        <v>916</v>
      </c>
      <c r="C723" s="199" t="s">
        <v>917</v>
      </c>
      <c r="D723" s="199" t="s">
        <v>2468</v>
      </c>
      <c r="E723" s="199" t="s">
        <v>2484</v>
      </c>
      <c r="F723" s="199"/>
      <c r="G723" s="199"/>
      <c r="H723" s="199"/>
      <c r="I723" s="199" t="s">
        <v>2484</v>
      </c>
      <c r="J723" s="199" t="s">
        <v>952</v>
      </c>
      <c r="K723" s="199"/>
      <c r="L723" s="199" t="s">
        <v>1877</v>
      </c>
      <c r="M723" s="221" t="s">
        <v>1907</v>
      </c>
      <c r="N723" s="221"/>
      <c r="O723" s="201">
        <v>5105010161.1090002</v>
      </c>
      <c r="P723" s="202" t="s">
        <v>828</v>
      </c>
      <c r="Q723" s="108">
        <f t="shared" si="11"/>
        <v>22885.55</v>
      </c>
      <c r="R723">
        <v>321236.24</v>
      </c>
      <c r="S723">
        <v>33280.78</v>
      </c>
      <c r="T723">
        <v>266886.40000000002</v>
      </c>
      <c r="U723">
        <v>272157.43</v>
      </c>
      <c r="V723">
        <v>924419.76</v>
      </c>
      <c r="W723">
        <v>378040.26</v>
      </c>
      <c r="X723">
        <v>151189.96</v>
      </c>
      <c r="Y723">
        <v>104336.64</v>
      </c>
      <c r="Z723">
        <v>87580.67</v>
      </c>
      <c r="AA723">
        <v>198447.84</v>
      </c>
      <c r="AB723">
        <v>111395.67</v>
      </c>
      <c r="AC723">
        <v>203910</v>
      </c>
      <c r="AD723">
        <v>22885.55</v>
      </c>
      <c r="AE723">
        <v>176953.84</v>
      </c>
      <c r="AF723">
        <v>61143.12</v>
      </c>
      <c r="AG723">
        <v>15231.72</v>
      </c>
      <c r="AH723">
        <v>234673.89</v>
      </c>
      <c r="AI723">
        <v>77672.399999999994</v>
      </c>
      <c r="AJ723">
        <v>39636.160000000003</v>
      </c>
      <c r="AK723">
        <v>20874</v>
      </c>
      <c r="AL723">
        <v>981742.35</v>
      </c>
      <c r="AM723">
        <v>31976.15</v>
      </c>
      <c r="AN723">
        <v>84594.06</v>
      </c>
      <c r="AO723">
        <v>132318.17000000001</v>
      </c>
      <c r="AP723">
        <v>220018.94</v>
      </c>
      <c r="AQ723">
        <v>219253.86</v>
      </c>
      <c r="AR723">
        <v>81528.58</v>
      </c>
      <c r="AS723">
        <v>81681.440000000002</v>
      </c>
      <c r="AT723">
        <v>228989.2</v>
      </c>
      <c r="AU723">
        <v>238330</v>
      </c>
      <c r="AV723">
        <v>538427.97</v>
      </c>
      <c r="AW723">
        <v>61914.559999999998</v>
      </c>
      <c r="AX723">
        <v>131694.09</v>
      </c>
      <c r="AZ723">
        <v>3738535.71</v>
      </c>
      <c r="BA723">
        <v>551877.64</v>
      </c>
      <c r="BB723">
        <v>289108.96999999997</v>
      </c>
      <c r="BC723">
        <v>284831.39</v>
      </c>
      <c r="BD723">
        <v>42617.919999999998</v>
      </c>
      <c r="BE723">
        <v>74435.55</v>
      </c>
      <c r="BF723">
        <v>59411.05</v>
      </c>
      <c r="BG723">
        <v>458081.9</v>
      </c>
      <c r="BH723">
        <v>165000</v>
      </c>
      <c r="BI723">
        <v>23114.35</v>
      </c>
      <c r="BJ723">
        <v>60191.4</v>
      </c>
      <c r="BK723">
        <v>31670.23</v>
      </c>
      <c r="BL723">
        <v>597186.42000000004</v>
      </c>
      <c r="BM723">
        <v>50195.66</v>
      </c>
      <c r="BN723">
        <v>59006.33</v>
      </c>
      <c r="BO723">
        <v>319094.07</v>
      </c>
      <c r="BP723">
        <v>146493.88</v>
      </c>
      <c r="BQ723">
        <v>11846.72</v>
      </c>
      <c r="BR723">
        <v>599573.23</v>
      </c>
      <c r="BS723">
        <v>20955.16</v>
      </c>
    </row>
    <row r="724" spans="1:71" ht="23.25">
      <c r="A724" s="198">
        <v>5</v>
      </c>
      <c r="B724" s="199" t="s">
        <v>916</v>
      </c>
      <c r="C724" s="199" t="s">
        <v>917</v>
      </c>
      <c r="D724" s="199" t="s">
        <v>2468</v>
      </c>
      <c r="E724" s="199" t="s">
        <v>2484</v>
      </c>
      <c r="F724" s="199"/>
      <c r="G724" s="199"/>
      <c r="H724" s="199"/>
      <c r="I724" s="199" t="s">
        <v>2484</v>
      </c>
      <c r="J724" s="199" t="s">
        <v>952</v>
      </c>
      <c r="K724" s="199"/>
      <c r="L724" s="199" t="s">
        <v>1877</v>
      </c>
      <c r="M724" s="221" t="s">
        <v>1907</v>
      </c>
      <c r="N724" s="221"/>
      <c r="O724" s="201">
        <v>5105010161.1099997</v>
      </c>
      <c r="P724" s="202" t="s">
        <v>2496</v>
      </c>
      <c r="Q724" s="108">
        <f t="shared" si="11"/>
        <v>14939.67</v>
      </c>
      <c r="U724">
        <v>123611.51</v>
      </c>
      <c r="V724">
        <v>78393</v>
      </c>
      <c r="W724">
        <v>91798.11</v>
      </c>
      <c r="X724">
        <v>39679.980000000003</v>
      </c>
      <c r="Y724">
        <v>1999.92</v>
      </c>
      <c r="AA724">
        <v>2250</v>
      </c>
      <c r="AD724">
        <v>14939.67</v>
      </c>
      <c r="AG724">
        <v>14187.6</v>
      </c>
      <c r="AI724">
        <v>13595</v>
      </c>
      <c r="AL724">
        <v>1080289.32</v>
      </c>
      <c r="AM724">
        <v>6091.63</v>
      </c>
      <c r="AN724">
        <v>2788.17</v>
      </c>
      <c r="AO724">
        <v>54980.53</v>
      </c>
      <c r="AQ724">
        <v>16328</v>
      </c>
      <c r="AR724">
        <v>17594.13</v>
      </c>
      <c r="AS724">
        <v>52203.89</v>
      </c>
      <c r="AU724">
        <v>5443</v>
      </c>
      <c r="AZ724">
        <v>230368.73</v>
      </c>
      <c r="BB724">
        <v>8120</v>
      </c>
      <c r="BD724">
        <v>17079.240000000002</v>
      </c>
      <c r="BF724">
        <v>32889.199999999997</v>
      </c>
      <c r="BG724">
        <v>51781.09</v>
      </c>
      <c r="BJ724">
        <v>7999.8</v>
      </c>
      <c r="BL724">
        <v>9113.5</v>
      </c>
      <c r="BN724">
        <v>98493.6</v>
      </c>
      <c r="BO724">
        <v>322629.3</v>
      </c>
      <c r="BR724">
        <v>121838.5</v>
      </c>
      <c r="BS724">
        <v>1639.24</v>
      </c>
    </row>
    <row r="725" spans="1:71" ht="23.25">
      <c r="A725" s="198">
        <v>5</v>
      </c>
      <c r="B725" s="199" t="s">
        <v>916</v>
      </c>
      <c r="C725" s="199" t="s">
        <v>917</v>
      </c>
      <c r="D725" s="199" t="s">
        <v>2468</v>
      </c>
      <c r="E725" s="199" t="s">
        <v>2484</v>
      </c>
      <c r="F725" s="199"/>
      <c r="G725" s="199"/>
      <c r="H725" s="199"/>
      <c r="I725" s="199" t="s">
        <v>2484</v>
      </c>
      <c r="J725" s="199" t="s">
        <v>952</v>
      </c>
      <c r="K725" s="199"/>
      <c r="L725" s="199" t="s">
        <v>1877</v>
      </c>
      <c r="M725" s="221" t="s">
        <v>1922</v>
      </c>
      <c r="N725" s="221"/>
      <c r="O725" s="201">
        <v>5105010164.1009998</v>
      </c>
      <c r="P725" s="202" t="s">
        <v>2497</v>
      </c>
      <c r="Q725" s="108">
        <f t="shared" si="11"/>
        <v>21387.9</v>
      </c>
      <c r="V725">
        <v>0</v>
      </c>
      <c r="X725">
        <v>9213.9</v>
      </c>
      <c r="AA725">
        <v>11055.56</v>
      </c>
      <c r="AC725">
        <v>5527.78</v>
      </c>
      <c r="AD725">
        <v>21387.9</v>
      </c>
      <c r="AE725">
        <v>48142.42</v>
      </c>
      <c r="AG725">
        <v>48000</v>
      </c>
      <c r="AJ725">
        <v>101888.33</v>
      </c>
      <c r="AN725">
        <v>891.67</v>
      </c>
      <c r="AO725">
        <v>58771.24</v>
      </c>
      <c r="AR725">
        <v>10666.66</v>
      </c>
      <c r="BA725">
        <v>20508.310000000001</v>
      </c>
      <c r="BG725">
        <v>6110.16</v>
      </c>
      <c r="BR725">
        <v>7916.67</v>
      </c>
      <c r="BS725">
        <v>1831.33</v>
      </c>
    </row>
    <row r="726" spans="1:71" ht="23.25">
      <c r="A726" s="198">
        <v>5</v>
      </c>
      <c r="B726" s="199" t="s">
        <v>916</v>
      </c>
      <c r="C726" s="199" t="s">
        <v>917</v>
      </c>
      <c r="D726" s="199" t="s">
        <v>2468</v>
      </c>
      <c r="E726" s="199" t="s">
        <v>2484</v>
      </c>
      <c r="F726" s="199"/>
      <c r="G726" s="199"/>
      <c r="H726" s="199"/>
      <c r="I726" s="199" t="s">
        <v>2484</v>
      </c>
      <c r="J726" s="199" t="s">
        <v>952</v>
      </c>
      <c r="K726" s="199"/>
      <c r="L726" s="199" t="s">
        <v>1877</v>
      </c>
      <c r="M726" s="221" t="s">
        <v>1922</v>
      </c>
      <c r="N726" s="221"/>
      <c r="O726" s="201">
        <v>5105010164.1029997</v>
      </c>
      <c r="P726" s="202" t="s">
        <v>2498</v>
      </c>
      <c r="Q726" s="108">
        <f t="shared" si="11"/>
        <v>0</v>
      </c>
      <c r="W726">
        <v>6239.67</v>
      </c>
      <c r="Z726">
        <v>1332.33</v>
      </c>
      <c r="AB726">
        <v>9159</v>
      </c>
      <c r="AR726">
        <v>6</v>
      </c>
    </row>
    <row r="727" spans="1:71" ht="23.25">
      <c r="A727" s="198">
        <v>5</v>
      </c>
      <c r="B727" s="199" t="s">
        <v>916</v>
      </c>
      <c r="C727" s="199" t="s">
        <v>917</v>
      </c>
      <c r="D727" s="199" t="s">
        <v>2468</v>
      </c>
      <c r="E727" s="199" t="s">
        <v>2484</v>
      </c>
      <c r="F727" s="199"/>
      <c r="G727" s="199"/>
      <c r="H727" s="199"/>
      <c r="I727" s="199" t="s">
        <v>2484</v>
      </c>
      <c r="J727" s="199" t="s">
        <v>952</v>
      </c>
      <c r="K727" s="199"/>
      <c r="L727" s="199" t="s">
        <v>1877</v>
      </c>
      <c r="M727" s="221" t="s">
        <v>1879</v>
      </c>
      <c r="N727" s="221"/>
      <c r="O727" s="201">
        <v>5105010194.1009998</v>
      </c>
      <c r="P727" s="202" t="s">
        <v>832</v>
      </c>
      <c r="Q727" s="108">
        <f t="shared" si="11"/>
        <v>11062387.23</v>
      </c>
      <c r="AD727">
        <v>11062387.23</v>
      </c>
    </row>
    <row r="728" spans="1:71" ht="23.25">
      <c r="A728" s="198">
        <v>5</v>
      </c>
      <c r="B728" s="199" t="s">
        <v>916</v>
      </c>
      <c r="C728" s="199" t="s">
        <v>917</v>
      </c>
      <c r="D728" s="199" t="s">
        <v>2468</v>
      </c>
      <c r="E728" s="199" t="s">
        <v>2484</v>
      </c>
      <c r="F728" s="199"/>
      <c r="G728" s="199"/>
      <c r="H728" s="199"/>
      <c r="I728" s="199" t="s">
        <v>2484</v>
      </c>
      <c r="J728" s="199" t="s">
        <v>952</v>
      </c>
      <c r="K728" s="199"/>
      <c r="L728" s="199" t="s">
        <v>1877</v>
      </c>
      <c r="M728" s="221" t="s">
        <v>1907</v>
      </c>
      <c r="N728" s="221"/>
      <c r="O728" s="201">
        <v>5105010195.1009998</v>
      </c>
      <c r="P728" s="202" t="s">
        <v>833</v>
      </c>
      <c r="Q728" s="108">
        <f t="shared" si="11"/>
        <v>1</v>
      </c>
      <c r="AD728">
        <v>1</v>
      </c>
    </row>
    <row r="729" spans="1:71" ht="23.25">
      <c r="A729" s="198">
        <v>5</v>
      </c>
      <c r="B729" s="199" t="s">
        <v>916</v>
      </c>
      <c r="C729" s="199" t="s">
        <v>917</v>
      </c>
      <c r="D729" s="199" t="s">
        <v>2499</v>
      </c>
      <c r="E729" s="199" t="s">
        <v>2500</v>
      </c>
      <c r="F729" s="199"/>
      <c r="G729" s="199"/>
      <c r="H729" s="199" t="s">
        <v>2501</v>
      </c>
      <c r="I729" s="199" t="s">
        <v>2500</v>
      </c>
      <c r="J729" s="199" t="s">
        <v>952</v>
      </c>
      <c r="K729" s="199" t="s">
        <v>1697</v>
      </c>
      <c r="L729" s="199" t="s">
        <v>1858</v>
      </c>
      <c r="M729" s="221" t="s">
        <v>1860</v>
      </c>
      <c r="N729" s="221"/>
      <c r="O729" s="201">
        <v>5107010199.1009998</v>
      </c>
      <c r="P729" s="202" t="s">
        <v>835</v>
      </c>
      <c r="Q729" s="108">
        <f t="shared" si="11"/>
        <v>0</v>
      </c>
      <c r="AH729">
        <v>1300325.71</v>
      </c>
      <c r="AI729">
        <v>2283340</v>
      </c>
      <c r="BO729">
        <v>99560</v>
      </c>
    </row>
    <row r="730" spans="1:71" ht="23.25">
      <c r="A730" s="198">
        <v>5</v>
      </c>
      <c r="B730" s="199" t="s">
        <v>916</v>
      </c>
      <c r="C730" s="199" t="s">
        <v>917</v>
      </c>
      <c r="D730" s="199" t="s">
        <v>2499</v>
      </c>
      <c r="E730" s="199" t="s">
        <v>2502</v>
      </c>
      <c r="F730" s="199"/>
      <c r="G730" s="199"/>
      <c r="H730" s="199"/>
      <c r="I730" s="199" t="s">
        <v>2502</v>
      </c>
      <c r="J730" s="199" t="s">
        <v>952</v>
      </c>
      <c r="K730" s="199" t="s">
        <v>1697</v>
      </c>
      <c r="L730" s="199" t="s">
        <v>1858</v>
      </c>
      <c r="M730" s="221" t="s">
        <v>1860</v>
      </c>
      <c r="N730" s="221"/>
      <c r="O730" s="201">
        <v>5107020199.1009998</v>
      </c>
      <c r="P730" s="202" t="s">
        <v>836</v>
      </c>
      <c r="Q730" s="108">
        <f t="shared" si="11"/>
        <v>0</v>
      </c>
      <c r="AI730">
        <v>3005205</v>
      </c>
    </row>
    <row r="731" spans="1:71" ht="23.25">
      <c r="A731" s="198">
        <v>5</v>
      </c>
      <c r="B731" s="199" t="s">
        <v>916</v>
      </c>
      <c r="C731" s="199" t="s">
        <v>917</v>
      </c>
      <c r="D731" s="199" t="s">
        <v>2499</v>
      </c>
      <c r="E731" s="199" t="s">
        <v>837</v>
      </c>
      <c r="F731" s="199"/>
      <c r="G731" s="199"/>
      <c r="H731" s="199" t="s">
        <v>2501</v>
      </c>
      <c r="I731" s="199" t="s">
        <v>837</v>
      </c>
      <c r="J731" s="199" t="s">
        <v>952</v>
      </c>
      <c r="K731" s="199" t="s">
        <v>1697</v>
      </c>
      <c r="L731" s="199" t="s">
        <v>1858</v>
      </c>
      <c r="M731" s="221" t="s">
        <v>1860</v>
      </c>
      <c r="N731" s="221"/>
      <c r="O731" s="201">
        <v>5107030101.1009998</v>
      </c>
      <c r="P731" s="202" t="s">
        <v>837</v>
      </c>
      <c r="Q731" s="108">
        <f t="shared" si="11"/>
        <v>0</v>
      </c>
    </row>
    <row r="732" spans="1:71" ht="23.25">
      <c r="A732" s="198">
        <v>5</v>
      </c>
      <c r="B732" s="199" t="s">
        <v>916</v>
      </c>
      <c r="C732" s="199" t="s">
        <v>917</v>
      </c>
      <c r="D732" s="199" t="s">
        <v>2503</v>
      </c>
      <c r="E732" s="199" t="s">
        <v>2503</v>
      </c>
      <c r="F732" s="199"/>
      <c r="G732" s="199"/>
      <c r="H732" s="199" t="s">
        <v>2263</v>
      </c>
      <c r="I732" s="199" t="s">
        <v>2503</v>
      </c>
      <c r="J732" s="199" t="s">
        <v>952</v>
      </c>
      <c r="K732" s="199"/>
      <c r="L732" s="199" t="s">
        <v>1954</v>
      </c>
      <c r="M732" s="221" t="s">
        <v>1955</v>
      </c>
      <c r="N732" s="221"/>
      <c r="O732" s="201">
        <v>5108010101.1020002</v>
      </c>
      <c r="P732" s="202" t="s">
        <v>838</v>
      </c>
      <c r="Q732" s="108">
        <f t="shared" si="11"/>
        <v>186976.42</v>
      </c>
      <c r="R732">
        <v>19465</v>
      </c>
      <c r="AD732">
        <v>186976.42</v>
      </c>
    </row>
    <row r="733" spans="1:71" ht="23.25">
      <c r="A733" s="198">
        <v>5</v>
      </c>
      <c r="B733" s="199" t="s">
        <v>916</v>
      </c>
      <c r="C733" s="199" t="s">
        <v>917</v>
      </c>
      <c r="D733" s="199" t="s">
        <v>2503</v>
      </c>
      <c r="E733" s="199" t="s">
        <v>2503</v>
      </c>
      <c r="F733" s="199"/>
      <c r="G733" s="199"/>
      <c r="H733" s="199" t="s">
        <v>2263</v>
      </c>
      <c r="I733" s="199" t="s">
        <v>2503</v>
      </c>
      <c r="J733" s="199" t="s">
        <v>952</v>
      </c>
      <c r="K733" s="199"/>
      <c r="L733" s="199" t="s">
        <v>1954</v>
      </c>
      <c r="M733" s="221" t="s">
        <v>1955</v>
      </c>
      <c r="N733" s="221"/>
      <c r="O733" s="201">
        <v>5108010101.1040001</v>
      </c>
      <c r="P733" s="202" t="s">
        <v>839</v>
      </c>
      <c r="Q733" s="108">
        <f t="shared" si="11"/>
        <v>0</v>
      </c>
    </row>
    <row r="734" spans="1:71" ht="23.25">
      <c r="A734" s="198">
        <v>5</v>
      </c>
      <c r="B734" s="199" t="s">
        <v>916</v>
      </c>
      <c r="C734" s="199" t="s">
        <v>917</v>
      </c>
      <c r="D734" s="199" t="s">
        <v>2503</v>
      </c>
      <c r="E734" s="199" t="s">
        <v>2503</v>
      </c>
      <c r="F734" s="199"/>
      <c r="G734" s="199"/>
      <c r="H734" s="199" t="s">
        <v>2263</v>
      </c>
      <c r="I734" s="199" t="s">
        <v>2503</v>
      </c>
      <c r="J734" s="199" t="s">
        <v>952</v>
      </c>
      <c r="K734" s="199"/>
      <c r="L734" s="199" t="s">
        <v>1954</v>
      </c>
      <c r="M734" s="221" t="s">
        <v>1955</v>
      </c>
      <c r="N734" s="221"/>
      <c r="O734" s="201">
        <v>5108010101.1049995</v>
      </c>
      <c r="P734" s="202" t="s">
        <v>840</v>
      </c>
      <c r="Q734" s="108">
        <f t="shared" si="11"/>
        <v>0</v>
      </c>
    </row>
    <row r="735" spans="1:71" ht="23.25">
      <c r="A735" s="198">
        <v>5</v>
      </c>
      <c r="B735" s="199" t="s">
        <v>916</v>
      </c>
      <c r="C735" s="199" t="s">
        <v>917</v>
      </c>
      <c r="D735" s="199" t="s">
        <v>2503</v>
      </c>
      <c r="E735" s="199" t="s">
        <v>2503</v>
      </c>
      <c r="F735" s="199"/>
      <c r="G735" s="199"/>
      <c r="H735" s="199" t="s">
        <v>2275</v>
      </c>
      <c r="I735" s="199" t="s">
        <v>2503</v>
      </c>
      <c r="J735" s="199" t="s">
        <v>952</v>
      </c>
      <c r="K735" s="199" t="s">
        <v>1044</v>
      </c>
      <c r="L735" s="199" t="s">
        <v>1954</v>
      </c>
      <c r="M735" s="221" t="s">
        <v>1955</v>
      </c>
      <c r="N735" s="221"/>
      <c r="O735" s="201">
        <v>5108010101.1140003</v>
      </c>
      <c r="P735" s="202" t="s">
        <v>841</v>
      </c>
      <c r="Q735" s="108">
        <f t="shared" si="11"/>
        <v>0</v>
      </c>
      <c r="U735">
        <v>170070</v>
      </c>
      <c r="X735">
        <v>127374.5</v>
      </c>
      <c r="Y735">
        <v>77935</v>
      </c>
      <c r="AB735">
        <v>72932</v>
      </c>
      <c r="AC735">
        <v>952</v>
      </c>
      <c r="AF735">
        <v>377767.5</v>
      </c>
      <c r="AJ735">
        <v>7132.25</v>
      </c>
      <c r="AQ735">
        <v>10353</v>
      </c>
      <c r="BB735">
        <v>89473</v>
      </c>
      <c r="BD735">
        <v>489934</v>
      </c>
      <c r="BE735">
        <v>300</v>
      </c>
      <c r="BH735">
        <v>5057</v>
      </c>
      <c r="BL735">
        <v>161961</v>
      </c>
      <c r="BM735">
        <v>587934</v>
      </c>
      <c r="BN735">
        <v>66709.25</v>
      </c>
      <c r="BO735">
        <v>176916.08</v>
      </c>
      <c r="BP735">
        <v>10421</v>
      </c>
      <c r="BR735">
        <v>243125.5</v>
      </c>
    </row>
    <row r="736" spans="1:71" ht="23.25">
      <c r="A736" s="198">
        <v>5</v>
      </c>
      <c r="B736" s="199" t="s">
        <v>916</v>
      </c>
      <c r="C736" s="199" t="s">
        <v>917</v>
      </c>
      <c r="D736" s="199" t="s">
        <v>2503</v>
      </c>
      <c r="E736" s="199" t="s">
        <v>2503</v>
      </c>
      <c r="F736" s="199"/>
      <c r="G736" s="199"/>
      <c r="H736" s="199" t="s">
        <v>2275</v>
      </c>
      <c r="I736" s="199" t="s">
        <v>2503</v>
      </c>
      <c r="J736" s="199" t="s">
        <v>952</v>
      </c>
      <c r="K736" s="199" t="s">
        <v>1044</v>
      </c>
      <c r="L736" s="199" t="s">
        <v>1954</v>
      </c>
      <c r="M736" s="221" t="s">
        <v>1955</v>
      </c>
      <c r="N736" s="221"/>
      <c r="O736" s="201">
        <v>5108010101.1149998</v>
      </c>
      <c r="P736" s="202" t="s">
        <v>842</v>
      </c>
      <c r="Q736" s="108">
        <f t="shared" si="11"/>
        <v>0</v>
      </c>
      <c r="U736">
        <v>70066</v>
      </c>
      <c r="Y736">
        <v>34222</v>
      </c>
      <c r="AB736">
        <v>30219</v>
      </c>
      <c r="AF736">
        <v>56422</v>
      </c>
      <c r="BB736">
        <v>70436</v>
      </c>
      <c r="BD736">
        <v>13010</v>
      </c>
      <c r="BL736">
        <v>196101.2</v>
      </c>
      <c r="BM736">
        <v>114770</v>
      </c>
      <c r="BN736">
        <v>48068.5</v>
      </c>
      <c r="BP736">
        <v>4235</v>
      </c>
      <c r="BR736">
        <v>24933</v>
      </c>
    </row>
    <row r="737" spans="1:71" ht="23.25">
      <c r="A737" s="198">
        <v>5</v>
      </c>
      <c r="B737" s="199" t="s">
        <v>916</v>
      </c>
      <c r="C737" s="199" t="s">
        <v>917</v>
      </c>
      <c r="D737" s="199" t="s">
        <v>2503</v>
      </c>
      <c r="E737" s="199" t="s">
        <v>2503</v>
      </c>
      <c r="F737" s="199"/>
      <c r="G737" s="199"/>
      <c r="H737" s="199" t="s">
        <v>2295</v>
      </c>
      <c r="I737" s="199" t="s">
        <v>2503</v>
      </c>
      <c r="J737" s="199" t="s">
        <v>952</v>
      </c>
      <c r="K737" s="199"/>
      <c r="L737" s="199" t="s">
        <v>1954</v>
      </c>
      <c r="M737" s="221" t="s">
        <v>1955</v>
      </c>
      <c r="N737" s="221"/>
      <c r="O737" s="201">
        <v>5108010101.2019997</v>
      </c>
      <c r="P737" s="202" t="s">
        <v>2504</v>
      </c>
      <c r="Q737" s="108">
        <f t="shared" si="11"/>
        <v>0</v>
      </c>
      <c r="AB737">
        <v>23923</v>
      </c>
      <c r="AF737">
        <v>8367</v>
      </c>
      <c r="AJ737">
        <v>7090.5</v>
      </c>
      <c r="BE737">
        <v>187956.13</v>
      </c>
      <c r="BN737">
        <v>344686</v>
      </c>
    </row>
    <row r="738" spans="1:71" ht="23.25">
      <c r="A738" s="198">
        <v>5</v>
      </c>
      <c r="B738" s="199" t="s">
        <v>916</v>
      </c>
      <c r="C738" s="199" t="s">
        <v>917</v>
      </c>
      <c r="D738" s="199" t="s">
        <v>2503</v>
      </c>
      <c r="E738" s="199" t="s">
        <v>2503</v>
      </c>
      <c r="F738" s="199"/>
      <c r="G738" s="199"/>
      <c r="H738" s="199" t="s">
        <v>2296</v>
      </c>
      <c r="I738" s="199" t="s">
        <v>2503</v>
      </c>
      <c r="J738" s="199" t="s">
        <v>952</v>
      </c>
      <c r="K738" s="199"/>
      <c r="L738" s="199" t="s">
        <v>1954</v>
      </c>
      <c r="M738" s="221" t="s">
        <v>1955</v>
      </c>
      <c r="N738" s="221"/>
      <c r="O738" s="201">
        <v>5108010101.2030001</v>
      </c>
      <c r="P738" s="202" t="s">
        <v>843</v>
      </c>
      <c r="Q738" s="108">
        <f t="shared" si="11"/>
        <v>23331884.370000001</v>
      </c>
      <c r="R738">
        <v>16818966.25</v>
      </c>
      <c r="S738">
        <v>231061</v>
      </c>
      <c r="T738">
        <v>39724</v>
      </c>
      <c r="U738">
        <v>350681</v>
      </c>
      <c r="W738">
        <v>230766</v>
      </c>
      <c r="X738">
        <v>87531.5</v>
      </c>
      <c r="Z738">
        <v>91144</v>
      </c>
      <c r="AA738">
        <v>123079</v>
      </c>
      <c r="AB738">
        <v>86814</v>
      </c>
      <c r="AC738">
        <v>16245</v>
      </c>
      <c r="AD738">
        <v>23331884.370000001</v>
      </c>
      <c r="AF738">
        <v>338922</v>
      </c>
      <c r="AG738">
        <v>4781.25</v>
      </c>
      <c r="AH738">
        <v>5190</v>
      </c>
      <c r="AJ738">
        <v>164</v>
      </c>
      <c r="AL738">
        <v>59687124.469999999</v>
      </c>
      <c r="AZ738">
        <v>1744512.08</v>
      </c>
      <c r="BD738">
        <v>745681.01</v>
      </c>
      <c r="BE738">
        <v>21880.39</v>
      </c>
      <c r="BJ738">
        <v>322317</v>
      </c>
      <c r="BK738">
        <v>55935</v>
      </c>
      <c r="BL738">
        <v>33814.9</v>
      </c>
      <c r="BN738">
        <v>799</v>
      </c>
      <c r="BP738">
        <v>1261.5</v>
      </c>
      <c r="BR738">
        <v>1887</v>
      </c>
    </row>
    <row r="739" spans="1:71" ht="23.25">
      <c r="A739" s="198">
        <v>5</v>
      </c>
      <c r="B739" s="199" t="s">
        <v>916</v>
      </c>
      <c r="C739" s="199" t="s">
        <v>917</v>
      </c>
      <c r="D739" s="199" t="s">
        <v>2503</v>
      </c>
      <c r="E739" s="199" t="s">
        <v>2503</v>
      </c>
      <c r="F739" s="199"/>
      <c r="G739" s="199"/>
      <c r="H739" s="199" t="s">
        <v>2298</v>
      </c>
      <c r="I739" s="199" t="s">
        <v>2503</v>
      </c>
      <c r="J739" s="199" t="s">
        <v>952</v>
      </c>
      <c r="K739" s="199"/>
      <c r="L739" s="199" t="s">
        <v>1954</v>
      </c>
      <c r="M739" s="221" t="s">
        <v>1955</v>
      </c>
      <c r="N739" s="221"/>
      <c r="O739" s="201">
        <v>5108010101.2049999</v>
      </c>
      <c r="P739" s="202" t="s">
        <v>844</v>
      </c>
      <c r="Q739" s="108">
        <f t="shared" si="11"/>
        <v>0</v>
      </c>
      <c r="AG739">
        <v>11047.8</v>
      </c>
      <c r="BN739">
        <v>113550.1</v>
      </c>
      <c r="BP739">
        <v>928.5</v>
      </c>
    </row>
    <row r="740" spans="1:71" ht="23.25">
      <c r="A740" s="198">
        <v>5</v>
      </c>
      <c r="B740" s="199" t="s">
        <v>916</v>
      </c>
      <c r="C740" s="199" t="s">
        <v>917</v>
      </c>
      <c r="D740" s="199" t="s">
        <v>2503</v>
      </c>
      <c r="E740" s="199" t="s">
        <v>2503</v>
      </c>
      <c r="F740" s="199"/>
      <c r="G740" s="199"/>
      <c r="H740" s="199" t="s">
        <v>2324</v>
      </c>
      <c r="I740" s="199" t="s">
        <v>2503</v>
      </c>
      <c r="J740" s="199" t="s">
        <v>952</v>
      </c>
      <c r="K740" s="199"/>
      <c r="L740" s="199" t="s">
        <v>1954</v>
      </c>
      <c r="M740" s="221" t="s">
        <v>1955</v>
      </c>
      <c r="N740" s="221"/>
      <c r="O740" s="201">
        <v>5108010101.309</v>
      </c>
      <c r="P740" s="202" t="s">
        <v>2505</v>
      </c>
      <c r="Q740" s="108">
        <f t="shared" si="11"/>
        <v>0</v>
      </c>
      <c r="AB740">
        <v>3596</v>
      </c>
      <c r="AF740">
        <v>297219.5</v>
      </c>
      <c r="AP740">
        <v>1149</v>
      </c>
      <c r="AQ740">
        <v>10192</v>
      </c>
      <c r="AV740">
        <v>14098.48</v>
      </c>
      <c r="BE740">
        <v>90997.79</v>
      </c>
      <c r="BJ740">
        <v>940</v>
      </c>
      <c r="BO740">
        <v>57569.7</v>
      </c>
      <c r="BP740">
        <v>10531</v>
      </c>
    </row>
    <row r="741" spans="1:71" ht="23.25">
      <c r="A741" s="198">
        <v>5</v>
      </c>
      <c r="B741" s="199" t="s">
        <v>916</v>
      </c>
      <c r="C741" s="199" t="s">
        <v>917</v>
      </c>
      <c r="D741" s="199" t="s">
        <v>2503</v>
      </c>
      <c r="E741" s="199" t="s">
        <v>2503</v>
      </c>
      <c r="F741" s="199"/>
      <c r="G741" s="199"/>
      <c r="H741" s="199" t="s">
        <v>2283</v>
      </c>
      <c r="I741" s="199" t="s">
        <v>2503</v>
      </c>
      <c r="J741" s="199" t="s">
        <v>952</v>
      </c>
      <c r="K741" s="199" t="s">
        <v>1056</v>
      </c>
      <c r="L741" s="199" t="s">
        <v>1954</v>
      </c>
      <c r="M741" s="221" t="s">
        <v>1955</v>
      </c>
      <c r="N741" s="221"/>
      <c r="O741" s="201">
        <v>5108010101.6020002</v>
      </c>
      <c r="P741" s="202" t="s">
        <v>2506</v>
      </c>
      <c r="Q741" s="108">
        <f t="shared" si="11"/>
        <v>0</v>
      </c>
      <c r="W741">
        <v>104</v>
      </c>
      <c r="X741">
        <v>4260</v>
      </c>
      <c r="AB741">
        <v>13680</v>
      </c>
      <c r="AE741">
        <v>20207</v>
      </c>
      <c r="AF741">
        <v>116410</v>
      </c>
      <c r="AG741">
        <v>21109.5</v>
      </c>
      <c r="AQ741">
        <v>5622.25</v>
      </c>
      <c r="AV741">
        <v>2922.34</v>
      </c>
      <c r="BA741">
        <v>71757</v>
      </c>
      <c r="BD741">
        <v>4591</v>
      </c>
      <c r="BE741">
        <v>1291</v>
      </c>
      <c r="BJ741">
        <v>9087</v>
      </c>
      <c r="BL741">
        <v>218</v>
      </c>
      <c r="BN741">
        <v>40730</v>
      </c>
      <c r="BP741">
        <v>25401</v>
      </c>
    </row>
    <row r="742" spans="1:71" ht="23.25">
      <c r="A742" s="198">
        <v>5</v>
      </c>
      <c r="B742" s="199" t="s">
        <v>916</v>
      </c>
      <c r="C742" s="199" t="s">
        <v>917</v>
      </c>
      <c r="D742" s="199" t="s">
        <v>2503</v>
      </c>
      <c r="E742" s="199" t="s">
        <v>2503</v>
      </c>
      <c r="F742" s="199"/>
      <c r="G742" s="199"/>
      <c r="H742" s="199" t="s">
        <v>2283</v>
      </c>
      <c r="I742" s="199" t="s">
        <v>2503</v>
      </c>
      <c r="J742" s="199" t="s">
        <v>952</v>
      </c>
      <c r="K742" s="199" t="s">
        <v>1056</v>
      </c>
      <c r="L742" s="199" t="s">
        <v>1954</v>
      </c>
      <c r="M742" s="221" t="s">
        <v>1955</v>
      </c>
      <c r="N742" s="221"/>
      <c r="O742" s="201">
        <v>5108010101.6029997</v>
      </c>
      <c r="P742" s="202" t="s">
        <v>2507</v>
      </c>
      <c r="Q742" s="108">
        <f t="shared" si="11"/>
        <v>0</v>
      </c>
      <c r="X742">
        <v>4195</v>
      </c>
      <c r="AB742">
        <v>29674</v>
      </c>
      <c r="AE742">
        <v>12843</v>
      </c>
      <c r="AF742">
        <v>5943</v>
      </c>
      <c r="AG742">
        <v>17945.75</v>
      </c>
      <c r="AL742">
        <v>300</v>
      </c>
      <c r="AV742">
        <v>740.32</v>
      </c>
      <c r="BD742">
        <v>514</v>
      </c>
      <c r="BE742">
        <v>1010</v>
      </c>
      <c r="BL742">
        <v>8940.75</v>
      </c>
      <c r="BN742">
        <v>22256</v>
      </c>
      <c r="BP742">
        <v>3790</v>
      </c>
    </row>
    <row r="743" spans="1:71" ht="23.25">
      <c r="A743" s="198">
        <v>5</v>
      </c>
      <c r="B743" s="199" t="s">
        <v>916</v>
      </c>
      <c r="C743" s="199" t="s">
        <v>917</v>
      </c>
      <c r="D743" s="199" t="s">
        <v>2503</v>
      </c>
      <c r="E743" s="199" t="s">
        <v>2503</v>
      </c>
      <c r="F743" s="199"/>
      <c r="G743" s="199"/>
      <c r="H743" s="199" t="s">
        <v>2263</v>
      </c>
      <c r="I743" s="199" t="s">
        <v>2503</v>
      </c>
      <c r="J743" s="199" t="s">
        <v>952</v>
      </c>
      <c r="K743" s="199"/>
      <c r="L743" s="199" t="s">
        <v>1954</v>
      </c>
      <c r="M743" s="221" t="s">
        <v>1955</v>
      </c>
      <c r="N743" s="221"/>
      <c r="O743" s="201">
        <v>5108010107.1020002</v>
      </c>
      <c r="P743" s="202" t="s">
        <v>845</v>
      </c>
      <c r="Q743" s="108">
        <f t="shared" si="11"/>
        <v>206392.85</v>
      </c>
      <c r="AD743">
        <v>206392.85</v>
      </c>
      <c r="AL743">
        <v>56383.5</v>
      </c>
      <c r="AZ743">
        <v>37702.36</v>
      </c>
      <c r="BG743">
        <v>26633.5</v>
      </c>
    </row>
    <row r="744" spans="1:71" ht="23.25">
      <c r="A744" s="198">
        <v>5</v>
      </c>
      <c r="B744" s="199" t="s">
        <v>916</v>
      </c>
      <c r="C744" s="199" t="s">
        <v>917</v>
      </c>
      <c r="D744" s="199" t="s">
        <v>2503</v>
      </c>
      <c r="E744" s="199" t="s">
        <v>2503</v>
      </c>
      <c r="F744" s="199"/>
      <c r="G744" s="199"/>
      <c r="H744" s="199" t="s">
        <v>2263</v>
      </c>
      <c r="I744" s="199" t="s">
        <v>2503</v>
      </c>
      <c r="J744" s="199" t="s">
        <v>952</v>
      </c>
      <c r="K744" s="199"/>
      <c r="L744" s="199" t="s">
        <v>1954</v>
      </c>
      <c r="M744" s="221" t="s">
        <v>1955</v>
      </c>
      <c r="N744" s="221"/>
      <c r="O744" s="201">
        <v>5108010107.1040001</v>
      </c>
      <c r="P744" s="202" t="s">
        <v>846</v>
      </c>
      <c r="Q744" s="108">
        <f t="shared" si="11"/>
        <v>0</v>
      </c>
      <c r="AL744">
        <v>224730.96</v>
      </c>
    </row>
    <row r="745" spans="1:71" ht="23.25">
      <c r="A745" s="198">
        <v>5</v>
      </c>
      <c r="B745" s="199" t="s">
        <v>916</v>
      </c>
      <c r="C745" s="199" t="s">
        <v>917</v>
      </c>
      <c r="D745" s="199" t="s">
        <v>2503</v>
      </c>
      <c r="E745" s="199" t="s">
        <v>2503</v>
      </c>
      <c r="F745" s="199"/>
      <c r="G745" s="199"/>
      <c r="H745" s="199" t="s">
        <v>2275</v>
      </c>
      <c r="I745" s="199" t="s">
        <v>2503</v>
      </c>
      <c r="J745" s="199" t="s">
        <v>952</v>
      </c>
      <c r="K745" s="199"/>
      <c r="L745" s="199" t="s">
        <v>1954</v>
      </c>
      <c r="M745" s="221" t="s">
        <v>1955</v>
      </c>
      <c r="N745" s="221"/>
      <c r="O745" s="201">
        <v>5108010107.1140003</v>
      </c>
      <c r="P745" s="202" t="s">
        <v>848</v>
      </c>
      <c r="Q745" s="108">
        <f t="shared" si="11"/>
        <v>0</v>
      </c>
      <c r="S745">
        <v>28897.1</v>
      </c>
      <c r="T745">
        <v>204476.1</v>
      </c>
      <c r="U745">
        <v>104114.3</v>
      </c>
      <c r="V745">
        <v>261155</v>
      </c>
      <c r="W745">
        <v>61194.25</v>
      </c>
      <c r="X745">
        <v>59854.74</v>
      </c>
      <c r="Y745">
        <v>0</v>
      </c>
      <c r="Z745">
        <v>182990.9</v>
      </c>
      <c r="AA745">
        <v>61516.3</v>
      </c>
      <c r="AB745">
        <v>0</v>
      </c>
      <c r="AC745">
        <v>121475.55</v>
      </c>
      <c r="AF745">
        <v>4307.3</v>
      </c>
      <c r="AJ745">
        <v>1067.56</v>
      </c>
      <c r="AK745">
        <v>4730.05</v>
      </c>
      <c r="AL745">
        <v>341352.1</v>
      </c>
      <c r="AM745">
        <v>15062.25</v>
      </c>
      <c r="AO745">
        <v>13193.6</v>
      </c>
      <c r="AQ745">
        <v>39098.910000000003</v>
      </c>
      <c r="BB745">
        <v>24718.05</v>
      </c>
      <c r="BD745">
        <v>0</v>
      </c>
      <c r="BE745">
        <v>200</v>
      </c>
      <c r="BF745">
        <v>52662.7</v>
      </c>
      <c r="BH745">
        <v>0</v>
      </c>
      <c r="BK745">
        <v>1907.6</v>
      </c>
      <c r="BL745">
        <v>175333.9</v>
      </c>
      <c r="BM745">
        <v>88241.7</v>
      </c>
      <c r="BN745">
        <v>8007.79</v>
      </c>
      <c r="BO745">
        <v>0</v>
      </c>
      <c r="BP745">
        <v>0</v>
      </c>
      <c r="BQ745">
        <v>687926.3</v>
      </c>
      <c r="BR745">
        <v>0</v>
      </c>
      <c r="BS745">
        <v>23151.360000000001</v>
      </c>
    </row>
    <row r="746" spans="1:71" ht="23.25">
      <c r="A746" s="198">
        <v>5</v>
      </c>
      <c r="B746" s="199" t="s">
        <v>916</v>
      </c>
      <c r="C746" s="199" t="s">
        <v>917</v>
      </c>
      <c r="D746" s="199" t="s">
        <v>2503</v>
      </c>
      <c r="E746" s="199" t="s">
        <v>2503</v>
      </c>
      <c r="F746" s="199"/>
      <c r="G746" s="199"/>
      <c r="H746" s="199" t="s">
        <v>2275</v>
      </c>
      <c r="I746" s="199" t="s">
        <v>2503</v>
      </c>
      <c r="J746" s="199" t="s">
        <v>952</v>
      </c>
      <c r="K746" s="199"/>
      <c r="L746" s="199" t="s">
        <v>1954</v>
      </c>
      <c r="M746" s="221" t="s">
        <v>1955</v>
      </c>
      <c r="N746" s="221"/>
      <c r="O746" s="201">
        <v>5108010107.1149998</v>
      </c>
      <c r="P746" s="202" t="s">
        <v>849</v>
      </c>
      <c r="Q746" s="108">
        <f t="shared" si="11"/>
        <v>0</v>
      </c>
      <c r="T746">
        <v>36290.949999999997</v>
      </c>
      <c r="U746">
        <v>54397.95</v>
      </c>
      <c r="V746">
        <v>106743.9</v>
      </c>
      <c r="W746">
        <v>149344.75</v>
      </c>
      <c r="Y746">
        <v>0</v>
      </c>
      <c r="Z746">
        <v>48769.2</v>
      </c>
      <c r="AA746">
        <v>17007.849999999999</v>
      </c>
      <c r="AB746">
        <v>4826</v>
      </c>
      <c r="AC746">
        <v>31408.9</v>
      </c>
      <c r="AL746">
        <v>586574.65</v>
      </c>
      <c r="AQ746">
        <v>18417.169999999998</v>
      </c>
      <c r="AZ746">
        <v>36667.99</v>
      </c>
      <c r="BB746">
        <v>4883.95</v>
      </c>
      <c r="BD746">
        <v>0</v>
      </c>
      <c r="BF746">
        <v>55560.3</v>
      </c>
      <c r="BL746">
        <v>0</v>
      </c>
      <c r="BM746">
        <v>3121.95</v>
      </c>
      <c r="BN746">
        <v>76.95</v>
      </c>
      <c r="BO746">
        <v>0</v>
      </c>
      <c r="BQ746">
        <v>141214.70000000001</v>
      </c>
      <c r="BR746">
        <v>0</v>
      </c>
    </row>
    <row r="747" spans="1:71" ht="23.25">
      <c r="A747" s="198">
        <v>5</v>
      </c>
      <c r="B747" s="199" t="s">
        <v>916</v>
      </c>
      <c r="C747" s="199" t="s">
        <v>917</v>
      </c>
      <c r="D747" s="199" t="s">
        <v>2444</v>
      </c>
      <c r="E747" s="199" t="s">
        <v>2460</v>
      </c>
      <c r="F747" s="199"/>
      <c r="G747" s="199"/>
      <c r="H747" s="199" t="s">
        <v>2409</v>
      </c>
      <c r="I747" s="199" t="s">
        <v>2460</v>
      </c>
      <c r="J747" s="199" t="s">
        <v>952</v>
      </c>
      <c r="K747" s="199" t="s">
        <v>1697</v>
      </c>
      <c r="L747" s="199" t="s">
        <v>1743</v>
      </c>
      <c r="M747" s="221" t="s">
        <v>1745</v>
      </c>
      <c r="N747" s="221"/>
      <c r="O747" s="203">
        <v>5112010103.1009998</v>
      </c>
      <c r="P747" s="204" t="s">
        <v>852</v>
      </c>
      <c r="Q747" s="108">
        <f t="shared" si="11"/>
        <v>0</v>
      </c>
      <c r="X747">
        <v>94129</v>
      </c>
      <c r="Y747">
        <v>10660</v>
      </c>
      <c r="AA747">
        <v>106586</v>
      </c>
      <c r="AC747">
        <v>4376</v>
      </c>
      <c r="AF747">
        <v>56803</v>
      </c>
      <c r="AL747">
        <v>1838958</v>
      </c>
      <c r="AO747">
        <v>27161</v>
      </c>
      <c r="AQ747">
        <v>59157.25</v>
      </c>
      <c r="AR747">
        <v>42581</v>
      </c>
      <c r="AX747">
        <v>12694</v>
      </c>
      <c r="AZ747">
        <v>945252.35</v>
      </c>
      <c r="BA747">
        <v>2870</v>
      </c>
      <c r="BB747">
        <v>82340</v>
      </c>
      <c r="BD747">
        <v>96567</v>
      </c>
      <c r="BE747">
        <v>218826.03</v>
      </c>
      <c r="BJ747">
        <v>61844</v>
      </c>
      <c r="BK747">
        <v>2675</v>
      </c>
      <c r="BL747">
        <v>1000110</v>
      </c>
      <c r="BM747">
        <v>403956</v>
      </c>
      <c r="BN747">
        <v>172616</v>
      </c>
    </row>
    <row r="748" spans="1:71" ht="23.25">
      <c r="A748" s="198">
        <v>5</v>
      </c>
      <c r="B748" s="199" t="s">
        <v>916</v>
      </c>
      <c r="C748" s="199" t="s">
        <v>918</v>
      </c>
      <c r="D748" s="199" t="s">
        <v>2508</v>
      </c>
      <c r="E748" s="199" t="s">
        <v>2508</v>
      </c>
      <c r="F748" s="199"/>
      <c r="G748" s="199"/>
      <c r="H748" s="199"/>
      <c r="I748" s="199" t="s">
        <v>2508</v>
      </c>
      <c r="J748" s="199" t="s">
        <v>952</v>
      </c>
      <c r="K748" s="199"/>
      <c r="L748" s="199" t="s">
        <v>1858</v>
      </c>
      <c r="M748" s="221" t="s">
        <v>1860</v>
      </c>
      <c r="N748" s="221"/>
      <c r="O748" s="201">
        <v>5203010105.1009998</v>
      </c>
      <c r="P748" s="202" t="s">
        <v>853</v>
      </c>
      <c r="Q748" s="108">
        <f t="shared" si="11"/>
        <v>0</v>
      </c>
    </row>
    <row r="749" spans="1:71" ht="23.25">
      <c r="A749" s="198">
        <v>5</v>
      </c>
      <c r="B749" s="199" t="s">
        <v>916</v>
      </c>
      <c r="C749" s="199" t="s">
        <v>918</v>
      </c>
      <c r="D749" s="199" t="s">
        <v>2508</v>
      </c>
      <c r="E749" s="199" t="s">
        <v>2508</v>
      </c>
      <c r="F749" s="199"/>
      <c r="G749" s="199"/>
      <c r="H749" s="199"/>
      <c r="I749" s="199" t="s">
        <v>2508</v>
      </c>
      <c r="J749" s="199" t="s">
        <v>952</v>
      </c>
      <c r="K749" s="199"/>
      <c r="L749" s="199" t="s">
        <v>1858</v>
      </c>
      <c r="M749" s="221" t="s">
        <v>1860</v>
      </c>
      <c r="N749" s="221"/>
      <c r="O749" s="201">
        <v>5203010106.1009998</v>
      </c>
      <c r="P749" s="202" t="s">
        <v>854</v>
      </c>
      <c r="Q749" s="108">
        <f t="shared" si="11"/>
        <v>0</v>
      </c>
    </row>
    <row r="750" spans="1:71" ht="23.25">
      <c r="A750" s="198">
        <v>5</v>
      </c>
      <c r="B750" s="199" t="s">
        <v>916</v>
      </c>
      <c r="C750" s="199" t="s">
        <v>918</v>
      </c>
      <c r="D750" s="199" t="s">
        <v>2508</v>
      </c>
      <c r="E750" s="199" t="s">
        <v>2508</v>
      </c>
      <c r="F750" s="199"/>
      <c r="G750" s="199"/>
      <c r="H750" s="199"/>
      <c r="I750" s="199" t="s">
        <v>2508</v>
      </c>
      <c r="J750" s="199" t="s">
        <v>952</v>
      </c>
      <c r="K750" s="199"/>
      <c r="L750" s="199" t="s">
        <v>1858</v>
      </c>
      <c r="M750" s="221" t="s">
        <v>1860</v>
      </c>
      <c r="N750" s="221"/>
      <c r="O750" s="201">
        <v>5203010107.1009998</v>
      </c>
      <c r="P750" s="202" t="s">
        <v>855</v>
      </c>
      <c r="Q750" s="108">
        <f t="shared" si="11"/>
        <v>0</v>
      </c>
      <c r="AZ750">
        <v>840774.79</v>
      </c>
    </row>
    <row r="751" spans="1:71" ht="23.25">
      <c r="A751" s="198">
        <v>5</v>
      </c>
      <c r="B751" s="199" t="s">
        <v>916</v>
      </c>
      <c r="C751" s="199" t="s">
        <v>918</v>
      </c>
      <c r="D751" s="199" t="s">
        <v>2508</v>
      </c>
      <c r="E751" s="199" t="s">
        <v>2508</v>
      </c>
      <c r="F751" s="199"/>
      <c r="G751" s="199"/>
      <c r="H751" s="199"/>
      <c r="I751" s="199" t="s">
        <v>2508</v>
      </c>
      <c r="J751" s="199" t="s">
        <v>952</v>
      </c>
      <c r="K751" s="199"/>
      <c r="L751" s="199" t="s">
        <v>1858</v>
      </c>
      <c r="M751" s="221" t="s">
        <v>1860</v>
      </c>
      <c r="N751" s="221"/>
      <c r="O751" s="201">
        <v>5203010109.1009998</v>
      </c>
      <c r="P751" s="202" t="s">
        <v>856</v>
      </c>
      <c r="Q751" s="108">
        <f t="shared" si="11"/>
        <v>0</v>
      </c>
    </row>
    <row r="752" spans="1:71" ht="23.25">
      <c r="A752" s="198">
        <v>5</v>
      </c>
      <c r="B752" s="199" t="s">
        <v>916</v>
      </c>
      <c r="C752" s="199" t="s">
        <v>918</v>
      </c>
      <c r="D752" s="199" t="s">
        <v>2508</v>
      </c>
      <c r="E752" s="199" t="s">
        <v>2508</v>
      </c>
      <c r="F752" s="199"/>
      <c r="G752" s="199"/>
      <c r="H752" s="199"/>
      <c r="I752" s="199" t="s">
        <v>2508</v>
      </c>
      <c r="J752" s="199" t="s">
        <v>952</v>
      </c>
      <c r="K752" s="199"/>
      <c r="L752" s="199" t="s">
        <v>1858</v>
      </c>
      <c r="M752" s="221" t="s">
        <v>1860</v>
      </c>
      <c r="N752" s="221"/>
      <c r="O752" s="201">
        <v>5203010110.1009998</v>
      </c>
      <c r="P752" s="202" t="s">
        <v>2509</v>
      </c>
      <c r="Q752" s="108">
        <f t="shared" si="11"/>
        <v>0</v>
      </c>
      <c r="AA752">
        <v>579166.9</v>
      </c>
    </row>
    <row r="753" spans="1:71" ht="23.25">
      <c r="A753" s="198">
        <v>5</v>
      </c>
      <c r="B753" s="199" t="s">
        <v>916</v>
      </c>
      <c r="C753" s="199" t="s">
        <v>918</v>
      </c>
      <c r="D753" s="199" t="s">
        <v>2508</v>
      </c>
      <c r="E753" s="199" t="s">
        <v>2508</v>
      </c>
      <c r="F753" s="199"/>
      <c r="G753" s="199"/>
      <c r="H753" s="199"/>
      <c r="I753" s="199" t="s">
        <v>2508</v>
      </c>
      <c r="J753" s="199" t="s">
        <v>952</v>
      </c>
      <c r="K753" s="199"/>
      <c r="L753" s="199" t="s">
        <v>1858</v>
      </c>
      <c r="M753" s="221" t="s">
        <v>1860</v>
      </c>
      <c r="N753" s="221"/>
      <c r="O753" s="201">
        <v>5203010111.1009998</v>
      </c>
      <c r="P753" s="202" t="s">
        <v>858</v>
      </c>
      <c r="Q753" s="108">
        <f t="shared" si="11"/>
        <v>0</v>
      </c>
      <c r="U753">
        <v>68</v>
      </c>
      <c r="W753">
        <v>37</v>
      </c>
      <c r="X753">
        <v>3</v>
      </c>
      <c r="Y753">
        <v>3</v>
      </c>
      <c r="AA753">
        <v>7</v>
      </c>
      <c r="AL753">
        <v>42.04</v>
      </c>
      <c r="AN753">
        <v>7</v>
      </c>
      <c r="AQ753">
        <v>11</v>
      </c>
    </row>
    <row r="754" spans="1:71" ht="23.25">
      <c r="A754" s="198">
        <v>5</v>
      </c>
      <c r="B754" s="199" t="s">
        <v>916</v>
      </c>
      <c r="C754" s="199" t="s">
        <v>918</v>
      </c>
      <c r="D754" s="199" t="s">
        <v>2508</v>
      </c>
      <c r="E754" s="199" t="s">
        <v>2508</v>
      </c>
      <c r="F754" s="199"/>
      <c r="G754" s="199"/>
      <c r="H754" s="199"/>
      <c r="I754" s="199" t="s">
        <v>2508</v>
      </c>
      <c r="J754" s="199" t="s">
        <v>952</v>
      </c>
      <c r="K754" s="199"/>
      <c r="L754" s="199" t="s">
        <v>1858</v>
      </c>
      <c r="M754" s="221" t="s">
        <v>1860</v>
      </c>
      <c r="N754" s="221"/>
      <c r="O754" s="201">
        <v>5203010112.1009998</v>
      </c>
      <c r="P754" s="202" t="s">
        <v>859</v>
      </c>
      <c r="Q754" s="108">
        <f t="shared" si="11"/>
        <v>0</v>
      </c>
      <c r="W754">
        <v>1</v>
      </c>
      <c r="AA754">
        <v>1</v>
      </c>
    </row>
    <row r="755" spans="1:71" ht="23.25">
      <c r="A755" s="198">
        <v>5</v>
      </c>
      <c r="B755" s="199" t="s">
        <v>916</v>
      </c>
      <c r="C755" s="199" t="s">
        <v>918</v>
      </c>
      <c r="D755" s="199" t="s">
        <v>2508</v>
      </c>
      <c r="E755" s="199" t="s">
        <v>2508</v>
      </c>
      <c r="F755" s="199"/>
      <c r="G755" s="199"/>
      <c r="H755" s="199"/>
      <c r="I755" s="199" t="s">
        <v>2508</v>
      </c>
      <c r="J755" s="199" t="s">
        <v>952</v>
      </c>
      <c r="K755" s="199"/>
      <c r="L755" s="199" t="s">
        <v>1858</v>
      </c>
      <c r="M755" s="221" t="s">
        <v>1860</v>
      </c>
      <c r="N755" s="221"/>
      <c r="O755" s="201">
        <v>5203010113.1009998</v>
      </c>
      <c r="P755" s="202" t="s">
        <v>860</v>
      </c>
      <c r="Q755" s="108">
        <f t="shared" si="11"/>
        <v>0</v>
      </c>
      <c r="AA755">
        <v>1</v>
      </c>
      <c r="AQ755">
        <v>2</v>
      </c>
    </row>
    <row r="756" spans="1:71" ht="23.25">
      <c r="A756" s="198">
        <v>5</v>
      </c>
      <c r="B756" s="199" t="s">
        <v>916</v>
      </c>
      <c r="C756" s="199" t="s">
        <v>918</v>
      </c>
      <c r="D756" s="199" t="s">
        <v>2508</v>
      </c>
      <c r="E756" s="199" t="s">
        <v>2508</v>
      </c>
      <c r="F756" s="199"/>
      <c r="G756" s="199"/>
      <c r="H756" s="199"/>
      <c r="I756" s="199" t="s">
        <v>2508</v>
      </c>
      <c r="J756" s="199" t="s">
        <v>952</v>
      </c>
      <c r="K756" s="199"/>
      <c r="L756" s="199" t="s">
        <v>1858</v>
      </c>
      <c r="M756" s="221" t="s">
        <v>1860</v>
      </c>
      <c r="N756" s="221"/>
      <c r="O756" s="201">
        <v>5203010114.1009998</v>
      </c>
      <c r="P756" s="202" t="s">
        <v>861</v>
      </c>
      <c r="Q756" s="108">
        <f t="shared" si="11"/>
        <v>0</v>
      </c>
      <c r="U756">
        <v>26</v>
      </c>
      <c r="W756">
        <v>5</v>
      </c>
      <c r="AC756">
        <v>2</v>
      </c>
      <c r="AL756">
        <v>5</v>
      </c>
      <c r="AQ756">
        <v>1</v>
      </c>
      <c r="BB756">
        <v>1</v>
      </c>
    </row>
    <row r="757" spans="1:71" ht="23.25">
      <c r="A757" s="198">
        <v>5</v>
      </c>
      <c r="B757" s="199" t="s">
        <v>916</v>
      </c>
      <c r="C757" s="199" t="s">
        <v>918</v>
      </c>
      <c r="D757" s="199" t="s">
        <v>2508</v>
      </c>
      <c r="E757" s="199" t="s">
        <v>2508</v>
      </c>
      <c r="F757" s="199"/>
      <c r="G757" s="199"/>
      <c r="H757" s="199"/>
      <c r="I757" s="199" t="s">
        <v>2508</v>
      </c>
      <c r="J757" s="199" t="s">
        <v>952</v>
      </c>
      <c r="K757" s="199"/>
      <c r="L757" s="199" t="s">
        <v>1858</v>
      </c>
      <c r="M757" s="221" t="s">
        <v>1860</v>
      </c>
      <c r="N757" s="221"/>
      <c r="O757" s="201">
        <v>5203010115.1009998</v>
      </c>
      <c r="P757" s="202" t="s">
        <v>862</v>
      </c>
      <c r="Q757" s="108">
        <f t="shared" si="11"/>
        <v>0</v>
      </c>
      <c r="U757">
        <v>6</v>
      </c>
      <c r="W757">
        <v>1</v>
      </c>
      <c r="AQ757">
        <v>4</v>
      </c>
    </row>
    <row r="758" spans="1:71" ht="23.25">
      <c r="A758" s="198">
        <v>5</v>
      </c>
      <c r="B758" s="199" t="s">
        <v>916</v>
      </c>
      <c r="C758" s="199" t="s">
        <v>918</v>
      </c>
      <c r="D758" s="199" t="s">
        <v>2508</v>
      </c>
      <c r="E758" s="199" t="s">
        <v>2508</v>
      </c>
      <c r="F758" s="199"/>
      <c r="G758" s="199"/>
      <c r="H758" s="199"/>
      <c r="I758" s="199" t="s">
        <v>2508</v>
      </c>
      <c r="J758" s="199" t="s">
        <v>952</v>
      </c>
      <c r="K758" s="199"/>
      <c r="L758" s="199" t="s">
        <v>1858</v>
      </c>
      <c r="M758" s="221" t="s">
        <v>1860</v>
      </c>
      <c r="N758" s="221"/>
      <c r="O758" s="201">
        <v>5203010117.1009998</v>
      </c>
      <c r="P758" s="202" t="s">
        <v>863</v>
      </c>
      <c r="Q758" s="108">
        <f t="shared" si="11"/>
        <v>0</v>
      </c>
      <c r="W758">
        <v>2</v>
      </c>
    </row>
    <row r="759" spans="1:71" ht="23.25">
      <c r="A759" s="198">
        <v>5</v>
      </c>
      <c r="B759" s="199" t="s">
        <v>916</v>
      </c>
      <c r="C759" s="199" t="s">
        <v>918</v>
      </c>
      <c r="D759" s="199" t="s">
        <v>2508</v>
      </c>
      <c r="E759" s="199" t="s">
        <v>2508</v>
      </c>
      <c r="F759" s="199"/>
      <c r="G759" s="199"/>
      <c r="H759" s="199"/>
      <c r="I759" s="199" t="s">
        <v>2508</v>
      </c>
      <c r="J759" s="199" t="s">
        <v>952</v>
      </c>
      <c r="K759" s="199"/>
      <c r="L759" s="199" t="s">
        <v>1858</v>
      </c>
      <c r="M759" s="221" t="s">
        <v>1860</v>
      </c>
      <c r="N759" s="221"/>
      <c r="O759" s="201">
        <v>5203010119.1009998</v>
      </c>
      <c r="P759" s="202" t="s">
        <v>864</v>
      </c>
      <c r="Q759" s="108">
        <f t="shared" si="11"/>
        <v>0</v>
      </c>
      <c r="U759">
        <v>155</v>
      </c>
      <c r="W759">
        <v>134</v>
      </c>
      <c r="Y759">
        <v>17</v>
      </c>
      <c r="AA759">
        <v>24</v>
      </c>
      <c r="AC759">
        <v>12316</v>
      </c>
      <c r="AF759">
        <v>1</v>
      </c>
      <c r="AJ759">
        <v>205847.24</v>
      </c>
      <c r="AL759">
        <v>70.98</v>
      </c>
      <c r="AN759">
        <v>6</v>
      </c>
      <c r="AQ759">
        <v>8</v>
      </c>
      <c r="AR759">
        <v>1</v>
      </c>
      <c r="AZ759">
        <v>205</v>
      </c>
      <c r="BB759">
        <v>2</v>
      </c>
      <c r="BD759">
        <v>3</v>
      </c>
      <c r="BI759">
        <v>18903.849999999999</v>
      </c>
      <c r="BJ759">
        <v>3</v>
      </c>
      <c r="BR759">
        <v>137297.62</v>
      </c>
    </row>
    <row r="760" spans="1:71" ht="23.25">
      <c r="A760" s="198">
        <v>5</v>
      </c>
      <c r="B760" s="199" t="s">
        <v>916</v>
      </c>
      <c r="C760" s="199" t="s">
        <v>918</v>
      </c>
      <c r="D760" s="199" t="s">
        <v>2508</v>
      </c>
      <c r="E760" s="199" t="s">
        <v>2508</v>
      </c>
      <c r="F760" s="199"/>
      <c r="G760" s="199"/>
      <c r="H760" s="199"/>
      <c r="I760" s="199" t="s">
        <v>2508</v>
      </c>
      <c r="J760" s="199" t="s">
        <v>952</v>
      </c>
      <c r="K760" s="199"/>
      <c r="L760" s="199" t="s">
        <v>1858</v>
      </c>
      <c r="M760" s="221" t="s">
        <v>1860</v>
      </c>
      <c r="N760" s="221"/>
      <c r="O760" s="201">
        <v>5203010120.1009998</v>
      </c>
      <c r="P760" s="202" t="s">
        <v>865</v>
      </c>
      <c r="Q760" s="108">
        <f t="shared" si="11"/>
        <v>0</v>
      </c>
      <c r="U760">
        <v>25</v>
      </c>
      <c r="W760">
        <v>65</v>
      </c>
      <c r="Y760">
        <v>1</v>
      </c>
      <c r="AA760">
        <v>31</v>
      </c>
      <c r="AC760">
        <v>1</v>
      </c>
      <c r="AL760">
        <v>30.99</v>
      </c>
      <c r="AN760">
        <v>3</v>
      </c>
    </row>
    <row r="761" spans="1:71" ht="23.25">
      <c r="A761" s="198">
        <v>5</v>
      </c>
      <c r="B761" s="199" t="s">
        <v>916</v>
      </c>
      <c r="C761" s="199" t="s">
        <v>918</v>
      </c>
      <c r="D761" s="199" t="s">
        <v>2508</v>
      </c>
      <c r="E761" s="199" t="s">
        <v>2508</v>
      </c>
      <c r="F761" s="199"/>
      <c r="G761" s="199"/>
      <c r="H761" s="199"/>
      <c r="I761" s="199" t="s">
        <v>2508</v>
      </c>
      <c r="J761" s="199" t="s">
        <v>952</v>
      </c>
      <c r="K761" s="199"/>
      <c r="L761" s="199" t="s">
        <v>1858</v>
      </c>
      <c r="M761" s="221" t="s">
        <v>1860</v>
      </c>
      <c r="N761" s="221"/>
      <c r="O761" s="201">
        <v>5203010122.1009998</v>
      </c>
      <c r="P761" s="202" t="s">
        <v>866</v>
      </c>
      <c r="Q761" s="108">
        <f t="shared" si="11"/>
        <v>0</v>
      </c>
      <c r="U761">
        <v>13</v>
      </c>
      <c r="W761">
        <v>4</v>
      </c>
      <c r="AA761">
        <v>1</v>
      </c>
      <c r="AL761">
        <v>8.99</v>
      </c>
      <c r="AN761">
        <v>5</v>
      </c>
      <c r="AQ761">
        <v>6</v>
      </c>
    </row>
    <row r="762" spans="1:71" ht="23.25">
      <c r="A762" s="198">
        <v>5</v>
      </c>
      <c r="B762" s="199" t="s">
        <v>916</v>
      </c>
      <c r="C762" s="199" t="s">
        <v>918</v>
      </c>
      <c r="D762" s="199" t="s">
        <v>2508</v>
      </c>
      <c r="E762" s="199" t="s">
        <v>2508</v>
      </c>
      <c r="F762" s="199"/>
      <c r="G762" s="199"/>
      <c r="H762" s="199"/>
      <c r="I762" s="199" t="s">
        <v>2508</v>
      </c>
      <c r="J762" s="199" t="s">
        <v>952</v>
      </c>
      <c r="K762" s="199"/>
      <c r="L762" s="199" t="s">
        <v>1858</v>
      </c>
      <c r="M762" s="221" t="s">
        <v>1860</v>
      </c>
      <c r="N762" s="221"/>
      <c r="O762" s="201">
        <v>5203010126.1009998</v>
      </c>
      <c r="P762" s="202" t="s">
        <v>867</v>
      </c>
      <c r="Q762" s="108">
        <f t="shared" si="11"/>
        <v>0</v>
      </c>
      <c r="U762">
        <v>8</v>
      </c>
      <c r="W762">
        <v>16</v>
      </c>
      <c r="Y762">
        <v>4</v>
      </c>
      <c r="AL762">
        <v>6.92</v>
      </c>
    </row>
    <row r="763" spans="1:71" ht="23.25">
      <c r="A763" s="198">
        <v>5</v>
      </c>
      <c r="B763" s="199" t="s">
        <v>916</v>
      </c>
      <c r="C763" s="199" t="s">
        <v>918</v>
      </c>
      <c r="D763" s="199" t="s">
        <v>2508</v>
      </c>
      <c r="E763" s="199" t="s">
        <v>2508</v>
      </c>
      <c r="F763" s="199"/>
      <c r="G763" s="199"/>
      <c r="H763" s="199"/>
      <c r="I763" s="199" t="s">
        <v>2508</v>
      </c>
      <c r="J763" s="199" t="s">
        <v>952</v>
      </c>
      <c r="K763" s="199"/>
      <c r="L763" s="199" t="s">
        <v>1858</v>
      </c>
      <c r="M763" s="221" t="s">
        <v>1860</v>
      </c>
      <c r="N763" s="221"/>
      <c r="O763" s="201">
        <v>5203010141.1009998</v>
      </c>
      <c r="P763" s="202" t="s">
        <v>2510</v>
      </c>
      <c r="Q763" s="108">
        <f t="shared" si="11"/>
        <v>60</v>
      </c>
      <c r="U763">
        <v>165779.14000000001</v>
      </c>
      <c r="W763">
        <v>302574.84999999998</v>
      </c>
      <c r="X763">
        <v>11008</v>
      </c>
      <c r="Y763">
        <v>147490.35</v>
      </c>
      <c r="AA763">
        <v>83308.72</v>
      </c>
      <c r="AB763">
        <v>14</v>
      </c>
      <c r="AD763">
        <v>60</v>
      </c>
      <c r="AF763">
        <v>51</v>
      </c>
      <c r="AG763">
        <v>5</v>
      </c>
      <c r="AJ763">
        <v>8554.19</v>
      </c>
      <c r="AL763">
        <v>214379.8</v>
      </c>
      <c r="AN763">
        <v>11376.05</v>
      </c>
      <c r="AP763">
        <v>26068.33</v>
      </c>
      <c r="AQ763">
        <v>2050.17</v>
      </c>
      <c r="AZ763">
        <v>114706.34</v>
      </c>
      <c r="BB763">
        <v>2395</v>
      </c>
      <c r="BD763">
        <v>8257.85</v>
      </c>
      <c r="BI763">
        <v>205.11</v>
      </c>
      <c r="BJ763">
        <v>69878.100000000006</v>
      </c>
      <c r="BK763">
        <v>7</v>
      </c>
      <c r="BM763">
        <v>667301.4</v>
      </c>
      <c r="BN763">
        <v>7711.67</v>
      </c>
      <c r="BP763">
        <v>4079.5</v>
      </c>
      <c r="BR763">
        <v>32621.81</v>
      </c>
      <c r="BS763">
        <v>19154.64</v>
      </c>
    </row>
    <row r="764" spans="1:71" ht="23.25">
      <c r="A764" s="198">
        <v>5</v>
      </c>
      <c r="B764" s="199" t="s">
        <v>916</v>
      </c>
      <c r="C764" s="199" t="s">
        <v>918</v>
      </c>
      <c r="D764" s="199" t="s">
        <v>2508</v>
      </c>
      <c r="E764" s="199" t="s">
        <v>2508</v>
      </c>
      <c r="F764" s="199"/>
      <c r="G764" s="199"/>
      <c r="H764" s="199"/>
      <c r="I764" s="199" t="s">
        <v>2508</v>
      </c>
      <c r="J764" s="199" t="s">
        <v>952</v>
      </c>
      <c r="K764" s="199"/>
      <c r="L764" s="199" t="s">
        <v>1858</v>
      </c>
      <c r="M764" s="221" t="s">
        <v>1860</v>
      </c>
      <c r="N764" s="221"/>
      <c r="O764" s="201">
        <v>5203010142.1009998</v>
      </c>
      <c r="P764" s="202" t="s">
        <v>2511</v>
      </c>
      <c r="Q764" s="108">
        <f t="shared" si="11"/>
        <v>0</v>
      </c>
      <c r="AA764">
        <v>2</v>
      </c>
      <c r="BD764">
        <v>3</v>
      </c>
    </row>
    <row r="765" spans="1:71" ht="23.25">
      <c r="A765" s="198">
        <v>5</v>
      </c>
      <c r="B765" s="199" t="s">
        <v>916</v>
      </c>
      <c r="C765" s="199" t="s">
        <v>918</v>
      </c>
      <c r="D765" s="199" t="s">
        <v>2508</v>
      </c>
      <c r="E765" s="199" t="s">
        <v>2508</v>
      </c>
      <c r="F765" s="199"/>
      <c r="G765" s="199"/>
      <c r="H765" s="199"/>
      <c r="I765" s="199" t="s">
        <v>2508</v>
      </c>
      <c r="J765" s="199" t="s">
        <v>952</v>
      </c>
      <c r="K765" s="199"/>
      <c r="L765" s="199" t="s">
        <v>1858</v>
      </c>
      <c r="M765" s="221" t="s">
        <v>1860</v>
      </c>
      <c r="N765" s="221"/>
      <c r="O765" s="201">
        <v>5203010145.1009998</v>
      </c>
      <c r="P765" s="202" t="s">
        <v>870</v>
      </c>
      <c r="Q765" s="108">
        <f t="shared" si="11"/>
        <v>0</v>
      </c>
    </row>
    <row r="766" spans="1:71" ht="23.25">
      <c r="A766" s="198">
        <v>5</v>
      </c>
      <c r="B766" s="199" t="s">
        <v>916</v>
      </c>
      <c r="C766" s="199" t="s">
        <v>918</v>
      </c>
      <c r="D766" s="199" t="s">
        <v>2508</v>
      </c>
      <c r="E766" s="199" t="s">
        <v>2508</v>
      </c>
      <c r="F766" s="199"/>
      <c r="G766" s="199"/>
      <c r="H766" s="199"/>
      <c r="I766" s="199" t="s">
        <v>2508</v>
      </c>
      <c r="J766" s="199" t="s">
        <v>952</v>
      </c>
      <c r="K766" s="199"/>
      <c r="L766" s="199" t="s">
        <v>1858</v>
      </c>
      <c r="M766" s="221" t="s">
        <v>1860</v>
      </c>
      <c r="N766" s="221"/>
      <c r="O766" s="201">
        <v>5203010146.1009998</v>
      </c>
      <c r="P766" s="202" t="s">
        <v>871</v>
      </c>
      <c r="Q766" s="108">
        <f t="shared" si="11"/>
        <v>18</v>
      </c>
      <c r="AD766">
        <v>18</v>
      </c>
    </row>
    <row r="767" spans="1:71" ht="23.25">
      <c r="A767" s="198">
        <v>5</v>
      </c>
      <c r="B767" s="199" t="s">
        <v>916</v>
      </c>
      <c r="C767" s="199" t="s">
        <v>918</v>
      </c>
      <c r="D767" s="199" t="s">
        <v>2512</v>
      </c>
      <c r="E767" s="199" t="s">
        <v>2512</v>
      </c>
      <c r="F767" s="199"/>
      <c r="G767" s="199"/>
      <c r="H767" s="199" t="s">
        <v>2501</v>
      </c>
      <c r="I767" s="199" t="s">
        <v>2512</v>
      </c>
      <c r="J767" s="199" t="s">
        <v>952</v>
      </c>
      <c r="K767" s="199" t="s">
        <v>1697</v>
      </c>
      <c r="L767" s="199" t="s">
        <v>1858</v>
      </c>
      <c r="M767" s="221" t="s">
        <v>1860</v>
      </c>
      <c r="N767" s="221"/>
      <c r="O767" s="201">
        <v>5205010101.1009998</v>
      </c>
      <c r="P767" s="202" t="s">
        <v>872</v>
      </c>
      <c r="Q767" s="108">
        <f t="shared" si="11"/>
        <v>0</v>
      </c>
    </row>
    <row r="768" spans="1:71" ht="23.25">
      <c r="A768" s="198">
        <v>5</v>
      </c>
      <c r="B768" s="199" t="s">
        <v>916</v>
      </c>
      <c r="C768" s="199" t="s">
        <v>918</v>
      </c>
      <c r="D768" s="199" t="s">
        <v>2513</v>
      </c>
      <c r="E768" s="199" t="s">
        <v>2514</v>
      </c>
      <c r="F768" s="199"/>
      <c r="G768" s="199"/>
      <c r="H768" s="199" t="s">
        <v>2501</v>
      </c>
      <c r="I768" s="199" t="s">
        <v>2514</v>
      </c>
      <c r="J768" s="199" t="s">
        <v>952</v>
      </c>
      <c r="K768" s="199" t="s">
        <v>1697</v>
      </c>
      <c r="L768" s="199" t="s">
        <v>1858</v>
      </c>
      <c r="M768" s="221" t="s">
        <v>1860</v>
      </c>
      <c r="N768" s="221"/>
      <c r="O768" s="201">
        <v>5209010112.1009998</v>
      </c>
      <c r="P768" s="202" t="s">
        <v>873</v>
      </c>
      <c r="Q768" s="108">
        <f t="shared" si="11"/>
        <v>127234.11</v>
      </c>
      <c r="AD768">
        <v>127234.11</v>
      </c>
      <c r="AL768">
        <v>4128</v>
      </c>
    </row>
    <row r="769" spans="1:71" ht="23.25">
      <c r="A769" s="198">
        <v>5</v>
      </c>
      <c r="B769" s="199" t="s">
        <v>916</v>
      </c>
      <c r="C769" s="199" t="s">
        <v>918</v>
      </c>
      <c r="D769" s="199" t="s">
        <v>2515</v>
      </c>
      <c r="E769" s="199" t="s">
        <v>2515</v>
      </c>
      <c r="F769" s="199"/>
      <c r="G769" s="199"/>
      <c r="H769" s="199" t="s">
        <v>2501</v>
      </c>
      <c r="I769" s="199" t="s">
        <v>2515</v>
      </c>
      <c r="J769" s="199" t="s">
        <v>952</v>
      </c>
      <c r="K769" s="199" t="s">
        <v>1697</v>
      </c>
      <c r="L769" s="199" t="s">
        <v>1858</v>
      </c>
      <c r="M769" s="221" t="s">
        <v>1860</v>
      </c>
      <c r="N769" s="221"/>
      <c r="O769" s="201">
        <v>5210010101.1009998</v>
      </c>
      <c r="P769" s="202" t="s">
        <v>2516</v>
      </c>
      <c r="Q769" s="108">
        <f t="shared" si="11"/>
        <v>0</v>
      </c>
    </row>
    <row r="770" spans="1:71" ht="23.25">
      <c r="A770" s="198">
        <v>5</v>
      </c>
      <c r="B770" s="199" t="s">
        <v>916</v>
      </c>
      <c r="C770" s="199" t="s">
        <v>918</v>
      </c>
      <c r="D770" s="199" t="s">
        <v>2515</v>
      </c>
      <c r="E770" s="199" t="s">
        <v>2515</v>
      </c>
      <c r="F770" s="199"/>
      <c r="G770" s="199"/>
      <c r="H770" s="199" t="s">
        <v>2501</v>
      </c>
      <c r="I770" s="199" t="s">
        <v>2515</v>
      </c>
      <c r="J770" s="199" t="s">
        <v>952</v>
      </c>
      <c r="K770" s="199" t="s">
        <v>1697</v>
      </c>
      <c r="L770" s="199" t="s">
        <v>1858</v>
      </c>
      <c r="M770" s="221" t="s">
        <v>1860</v>
      </c>
      <c r="N770" s="221"/>
      <c r="O770" s="201">
        <v>5210010102.1009998</v>
      </c>
      <c r="P770" s="202" t="s">
        <v>2517</v>
      </c>
      <c r="Q770" s="108">
        <f t="shared" si="11"/>
        <v>402951.11</v>
      </c>
      <c r="AD770">
        <v>402951.11</v>
      </c>
      <c r="AL770">
        <v>9785.39</v>
      </c>
      <c r="BL770">
        <v>546380</v>
      </c>
    </row>
    <row r="771" spans="1:71" ht="23.25">
      <c r="A771" s="198">
        <v>5</v>
      </c>
      <c r="B771" s="199" t="s">
        <v>916</v>
      </c>
      <c r="C771" s="199" t="s">
        <v>918</v>
      </c>
      <c r="D771" s="199" t="s">
        <v>2515</v>
      </c>
      <c r="E771" s="199" t="s">
        <v>2515</v>
      </c>
      <c r="F771" s="199"/>
      <c r="G771" s="199"/>
      <c r="H771" s="199" t="s">
        <v>2501</v>
      </c>
      <c r="I771" s="199" t="s">
        <v>2515</v>
      </c>
      <c r="J771" s="199" t="s">
        <v>952</v>
      </c>
      <c r="K771" s="199" t="s">
        <v>1697</v>
      </c>
      <c r="L771" s="199" t="s">
        <v>1858</v>
      </c>
      <c r="M771" s="221" t="s">
        <v>1860</v>
      </c>
      <c r="N771" s="221"/>
      <c r="O771" s="201">
        <v>5210010103.1009998</v>
      </c>
      <c r="P771" s="202" t="s">
        <v>2518</v>
      </c>
      <c r="Q771" s="108">
        <f t="shared" si="11"/>
        <v>101426.67</v>
      </c>
      <c r="AD771">
        <v>101426.67</v>
      </c>
      <c r="BE771">
        <v>44664</v>
      </c>
      <c r="BL771">
        <v>6480</v>
      </c>
    </row>
    <row r="772" spans="1:71" ht="23.25">
      <c r="A772" s="198">
        <v>5</v>
      </c>
      <c r="B772" s="199" t="s">
        <v>916</v>
      </c>
      <c r="C772" s="199" t="s">
        <v>918</v>
      </c>
      <c r="D772" s="199" t="s">
        <v>2515</v>
      </c>
      <c r="E772" s="199" t="s">
        <v>2515</v>
      </c>
      <c r="F772" s="199"/>
      <c r="G772" s="199"/>
      <c r="H772" s="199" t="s">
        <v>2501</v>
      </c>
      <c r="I772" s="199" t="s">
        <v>2515</v>
      </c>
      <c r="J772" s="199" t="s">
        <v>952</v>
      </c>
      <c r="K772" s="199" t="s">
        <v>1697</v>
      </c>
      <c r="L772" s="199" t="s">
        <v>1858</v>
      </c>
      <c r="M772" s="221" t="s">
        <v>1860</v>
      </c>
      <c r="N772" s="221"/>
      <c r="O772" s="201">
        <v>5210010105.1009998</v>
      </c>
      <c r="P772" s="202" t="s">
        <v>2519</v>
      </c>
      <c r="Q772" s="108">
        <f t="shared" si="11"/>
        <v>215000000</v>
      </c>
      <c r="AD772">
        <v>215000000</v>
      </c>
    </row>
    <row r="773" spans="1:71" ht="23.25">
      <c r="A773" s="198">
        <v>5</v>
      </c>
      <c r="B773" s="199" t="s">
        <v>916</v>
      </c>
      <c r="C773" s="199" t="s">
        <v>918</v>
      </c>
      <c r="D773" s="199" t="s">
        <v>2515</v>
      </c>
      <c r="E773" s="199" t="s">
        <v>2515</v>
      </c>
      <c r="F773" s="199"/>
      <c r="G773" s="199"/>
      <c r="H773" s="199" t="s">
        <v>2501</v>
      </c>
      <c r="I773" s="199" t="s">
        <v>2515</v>
      </c>
      <c r="J773" s="199" t="s">
        <v>952</v>
      </c>
      <c r="K773" s="199" t="s">
        <v>1697</v>
      </c>
      <c r="L773" s="199" t="s">
        <v>1858</v>
      </c>
      <c r="M773" s="221" t="s">
        <v>1860</v>
      </c>
      <c r="N773" s="221"/>
      <c r="O773" s="201">
        <v>5210010112.1009998</v>
      </c>
      <c r="P773" s="202" t="s">
        <v>2520</v>
      </c>
      <c r="Q773" s="108">
        <f t="shared" ref="Q773:Q789" si="12">SUMIF($R$2:$BS$2,$Q$2,$R773:$BS773)</f>
        <v>0</v>
      </c>
      <c r="R773">
        <v>180258.31</v>
      </c>
      <c r="AZ773">
        <v>2384289.38</v>
      </c>
    </row>
    <row r="774" spans="1:71" ht="23.25">
      <c r="A774" s="198">
        <v>5</v>
      </c>
      <c r="B774" s="199" t="s">
        <v>916</v>
      </c>
      <c r="C774" s="199" t="s">
        <v>918</v>
      </c>
      <c r="D774" s="199" t="s">
        <v>2515</v>
      </c>
      <c r="E774" s="199" t="s">
        <v>2515</v>
      </c>
      <c r="F774" s="199"/>
      <c r="G774" s="199"/>
      <c r="H774" s="199"/>
      <c r="I774" s="199" t="s">
        <v>2515</v>
      </c>
      <c r="J774" s="199" t="s">
        <v>952</v>
      </c>
      <c r="K774" s="199" t="s">
        <v>1697</v>
      </c>
      <c r="L774" s="199" t="s">
        <v>1858</v>
      </c>
      <c r="M774" s="221" t="s">
        <v>1860</v>
      </c>
      <c r="N774" s="221"/>
      <c r="O774" s="201">
        <v>5210010118.1009998</v>
      </c>
      <c r="P774" s="202" t="s">
        <v>2521</v>
      </c>
      <c r="Q774" s="108">
        <f t="shared" si="12"/>
        <v>34811.61</v>
      </c>
      <c r="AD774">
        <v>34811.61</v>
      </c>
    </row>
    <row r="775" spans="1:71" ht="23.25">
      <c r="A775" s="198">
        <v>5</v>
      </c>
      <c r="B775" s="199" t="s">
        <v>916</v>
      </c>
      <c r="C775" s="199" t="s">
        <v>918</v>
      </c>
      <c r="D775" s="199" t="s">
        <v>2515</v>
      </c>
      <c r="E775" s="199" t="s">
        <v>2522</v>
      </c>
      <c r="F775" s="199"/>
      <c r="G775" s="199"/>
      <c r="H775" s="199"/>
      <c r="I775" s="199" t="s">
        <v>2522</v>
      </c>
      <c r="J775" s="199" t="s">
        <v>952</v>
      </c>
      <c r="K775" s="199" t="s">
        <v>1697</v>
      </c>
      <c r="L775" s="199" t="s">
        <v>1858</v>
      </c>
      <c r="M775" s="221" t="s">
        <v>1860</v>
      </c>
      <c r="N775" s="221"/>
      <c r="O775" s="201">
        <v>5211010102.1009998</v>
      </c>
      <c r="P775" s="202" t="s">
        <v>881</v>
      </c>
      <c r="Q775" s="108">
        <f t="shared" si="12"/>
        <v>0</v>
      </c>
    </row>
    <row r="776" spans="1:71" ht="23.25">
      <c r="A776" s="198">
        <v>5</v>
      </c>
      <c r="B776" s="199" t="s">
        <v>916</v>
      </c>
      <c r="C776" s="199" t="s">
        <v>918</v>
      </c>
      <c r="D776" s="199" t="s">
        <v>2515</v>
      </c>
      <c r="E776" s="199" t="s">
        <v>2523</v>
      </c>
      <c r="F776" s="199"/>
      <c r="G776" s="199"/>
      <c r="H776" s="199" t="s">
        <v>2501</v>
      </c>
      <c r="I776" s="199" t="s">
        <v>2523</v>
      </c>
      <c r="J776" s="199" t="s">
        <v>952</v>
      </c>
      <c r="K776" s="199" t="s">
        <v>1697</v>
      </c>
      <c r="L776" s="199" t="s">
        <v>1858</v>
      </c>
      <c r="M776" s="221" t="s">
        <v>1860</v>
      </c>
      <c r="N776" s="221"/>
      <c r="O776" s="201">
        <v>5212010199.1009998</v>
      </c>
      <c r="P776" s="202" t="s">
        <v>883</v>
      </c>
      <c r="Q776" s="108">
        <f t="shared" si="12"/>
        <v>0</v>
      </c>
      <c r="AZ776">
        <v>12789000</v>
      </c>
      <c r="BM776">
        <v>36000</v>
      </c>
      <c r="BN776">
        <v>63600</v>
      </c>
    </row>
    <row r="777" spans="1:71" ht="23.25">
      <c r="A777" s="198">
        <v>5</v>
      </c>
      <c r="B777" s="199" t="s">
        <v>916</v>
      </c>
      <c r="C777" s="199" t="s">
        <v>918</v>
      </c>
      <c r="D777" s="199" t="s">
        <v>2515</v>
      </c>
      <c r="E777" s="199" t="s">
        <v>2523</v>
      </c>
      <c r="F777" s="199"/>
      <c r="G777" s="199"/>
      <c r="H777" s="199" t="s">
        <v>2501</v>
      </c>
      <c r="I777" s="199" t="s">
        <v>2523</v>
      </c>
      <c r="J777" s="199" t="s">
        <v>952</v>
      </c>
      <c r="K777" s="199" t="s">
        <v>1697</v>
      </c>
      <c r="L777" s="199" t="s">
        <v>1858</v>
      </c>
      <c r="M777" s="221" t="s">
        <v>1860</v>
      </c>
      <c r="N777" s="221"/>
      <c r="O777" s="201">
        <v>5212010199.1020002</v>
      </c>
      <c r="P777" s="202" t="s">
        <v>884</v>
      </c>
      <c r="Q777" s="108">
        <f t="shared" si="12"/>
        <v>0</v>
      </c>
      <c r="R777">
        <v>810000</v>
      </c>
      <c r="S777">
        <v>90000</v>
      </c>
      <c r="U777">
        <v>150000</v>
      </c>
      <c r="V777">
        <v>180000</v>
      </c>
      <c r="Y777">
        <v>90000</v>
      </c>
      <c r="Z777">
        <v>90000</v>
      </c>
      <c r="AA777">
        <v>150000</v>
      </c>
      <c r="AB777">
        <v>210000</v>
      </c>
      <c r="AC777">
        <v>240000</v>
      </c>
      <c r="AI777">
        <v>90000</v>
      </c>
      <c r="AL777">
        <v>8550000</v>
      </c>
      <c r="AM777">
        <v>390000</v>
      </c>
      <c r="AN777">
        <v>137875.44</v>
      </c>
      <c r="AO777">
        <v>150000</v>
      </c>
      <c r="AP777">
        <v>510000</v>
      </c>
      <c r="AQ777">
        <v>120000</v>
      </c>
      <c r="AR777">
        <v>510000</v>
      </c>
      <c r="AS777">
        <v>270000</v>
      </c>
      <c r="AT777">
        <v>615000</v>
      </c>
      <c r="AW777">
        <v>150000</v>
      </c>
      <c r="BB777">
        <v>30000</v>
      </c>
      <c r="BD777">
        <v>60000</v>
      </c>
      <c r="BH777">
        <v>60000</v>
      </c>
      <c r="BM777">
        <v>270000</v>
      </c>
      <c r="BN777">
        <v>30000</v>
      </c>
      <c r="BR777">
        <v>150000</v>
      </c>
      <c r="BS777">
        <v>60000</v>
      </c>
    </row>
    <row r="778" spans="1:71" ht="23.25">
      <c r="A778" s="198">
        <v>5</v>
      </c>
      <c r="B778" s="199" t="s">
        <v>916</v>
      </c>
      <c r="C778" s="199" t="s">
        <v>918</v>
      </c>
      <c r="D778" s="199" t="s">
        <v>2515</v>
      </c>
      <c r="E778" s="199" t="s">
        <v>2523</v>
      </c>
      <c r="F778" s="199"/>
      <c r="G778" s="199"/>
      <c r="H778" s="199" t="s">
        <v>2406</v>
      </c>
      <c r="I778" s="199" t="s">
        <v>2523</v>
      </c>
      <c r="J778" s="199" t="s">
        <v>952</v>
      </c>
      <c r="K778" s="199" t="s">
        <v>1697</v>
      </c>
      <c r="L778" s="199" t="s">
        <v>1858</v>
      </c>
      <c r="M778" s="221" t="s">
        <v>1860</v>
      </c>
      <c r="N778" s="221"/>
      <c r="O778" s="201">
        <v>5212010199.1040001</v>
      </c>
      <c r="P778" s="202" t="s">
        <v>885</v>
      </c>
      <c r="Q778" s="108">
        <f t="shared" si="12"/>
        <v>0</v>
      </c>
      <c r="AN778">
        <v>10500</v>
      </c>
      <c r="BA778">
        <v>15000</v>
      </c>
    </row>
    <row r="779" spans="1:71" ht="23.25">
      <c r="A779" s="198">
        <v>5</v>
      </c>
      <c r="B779" s="199" t="s">
        <v>916</v>
      </c>
      <c r="C779" s="199" t="s">
        <v>918</v>
      </c>
      <c r="D779" s="199" t="s">
        <v>2515</v>
      </c>
      <c r="E779" s="199" t="s">
        <v>2523</v>
      </c>
      <c r="F779" s="199"/>
      <c r="G779" s="199"/>
      <c r="H779" s="199" t="s">
        <v>2501</v>
      </c>
      <c r="I779" s="199" t="s">
        <v>2523</v>
      </c>
      <c r="J779" s="199" t="s">
        <v>952</v>
      </c>
      <c r="K779" s="199" t="s">
        <v>1697</v>
      </c>
      <c r="L779" s="199" t="s">
        <v>1858</v>
      </c>
      <c r="M779" s="221" t="s">
        <v>1860</v>
      </c>
      <c r="N779" s="221"/>
      <c r="O779" s="201">
        <v>5212010199.1049995</v>
      </c>
      <c r="P779" s="202" t="s">
        <v>886</v>
      </c>
      <c r="Q779" s="108">
        <f t="shared" si="12"/>
        <v>3972355.97</v>
      </c>
      <c r="R779">
        <v>244651.67</v>
      </c>
      <c r="T779">
        <v>3500</v>
      </c>
      <c r="U779">
        <v>32000</v>
      </c>
      <c r="V779">
        <v>17459</v>
      </c>
      <c r="W779">
        <v>158147.51999999999</v>
      </c>
      <c r="Z779">
        <v>14500</v>
      </c>
      <c r="AB779">
        <v>53180</v>
      </c>
      <c r="AC779">
        <v>9545</v>
      </c>
      <c r="AD779">
        <v>3972355.97</v>
      </c>
      <c r="AE779">
        <v>122610.39</v>
      </c>
      <c r="AF779">
        <v>352347.54</v>
      </c>
      <c r="AG779">
        <v>1048</v>
      </c>
      <c r="AH779">
        <v>31923.14</v>
      </c>
      <c r="AI779">
        <v>216286.15</v>
      </c>
      <c r="AJ779">
        <v>73345.75</v>
      </c>
      <c r="AK779">
        <v>193550</v>
      </c>
      <c r="AL779">
        <v>851927.58</v>
      </c>
      <c r="AM779">
        <v>26925</v>
      </c>
      <c r="AN779">
        <v>15993</v>
      </c>
      <c r="AO779">
        <v>29150</v>
      </c>
      <c r="AP779">
        <v>456308.75</v>
      </c>
      <c r="AQ779">
        <v>135145</v>
      </c>
      <c r="AR779">
        <v>86843.199999999997</v>
      </c>
      <c r="AS779">
        <v>32700</v>
      </c>
      <c r="AT779">
        <v>708</v>
      </c>
      <c r="AU779">
        <v>21706</v>
      </c>
      <c r="AV779">
        <v>234121.41</v>
      </c>
      <c r="AW779">
        <v>115086.39999999999</v>
      </c>
      <c r="AX779">
        <v>2772</v>
      </c>
      <c r="AZ779">
        <v>418619.33</v>
      </c>
      <c r="BB779">
        <v>50855</v>
      </c>
      <c r="BC779">
        <v>3560</v>
      </c>
      <c r="BD779">
        <v>153603.24</v>
      </c>
      <c r="BE779">
        <v>39650</v>
      </c>
      <c r="BF779">
        <v>33300</v>
      </c>
      <c r="BG779">
        <v>38566.04</v>
      </c>
      <c r="BI779">
        <v>403034.71</v>
      </c>
      <c r="BK779">
        <v>1663</v>
      </c>
      <c r="BL779">
        <v>117648.1</v>
      </c>
      <c r="BM779">
        <v>0</v>
      </c>
      <c r="BN779">
        <v>86300</v>
      </c>
      <c r="BO779">
        <v>25018.92</v>
      </c>
      <c r="BP779">
        <v>67400</v>
      </c>
      <c r="BQ779">
        <v>97184.5</v>
      </c>
      <c r="BR779">
        <v>164700</v>
      </c>
      <c r="BS779">
        <v>808205</v>
      </c>
    </row>
    <row r="780" spans="1:71" ht="23.25">
      <c r="A780" s="198">
        <v>5</v>
      </c>
      <c r="B780" s="199" t="s">
        <v>916</v>
      </c>
      <c r="C780" s="199" t="s">
        <v>918</v>
      </c>
      <c r="D780" s="199" t="s">
        <v>2515</v>
      </c>
      <c r="E780" s="199" t="s">
        <v>2523</v>
      </c>
      <c r="F780" s="199"/>
      <c r="G780" s="199"/>
      <c r="H780" s="199"/>
      <c r="I780" s="199" t="s">
        <v>2523</v>
      </c>
      <c r="J780" s="199" t="s">
        <v>952</v>
      </c>
      <c r="K780" s="199" t="s">
        <v>1697</v>
      </c>
      <c r="L780" s="199" t="s">
        <v>1858</v>
      </c>
      <c r="M780" s="221" t="s">
        <v>1860</v>
      </c>
      <c r="N780" s="221"/>
      <c r="O780" s="201">
        <v>5212010199.1059999</v>
      </c>
      <c r="P780" s="202" t="s">
        <v>887</v>
      </c>
      <c r="Q780" s="108">
        <f t="shared" si="12"/>
        <v>0</v>
      </c>
    </row>
    <row r="781" spans="1:71" ht="23.25">
      <c r="A781" s="198">
        <v>5</v>
      </c>
      <c r="B781" s="199" t="s">
        <v>916</v>
      </c>
      <c r="C781" s="199" t="s">
        <v>918</v>
      </c>
      <c r="D781" s="199" t="s">
        <v>2515</v>
      </c>
      <c r="E781" s="199" t="s">
        <v>2523</v>
      </c>
      <c r="F781" s="199"/>
      <c r="G781" s="199"/>
      <c r="H781" s="199"/>
      <c r="I781" s="199" t="s">
        <v>2523</v>
      </c>
      <c r="J781" s="199" t="s">
        <v>952</v>
      </c>
      <c r="K781" s="199" t="s">
        <v>1697</v>
      </c>
      <c r="L781" s="199" t="s">
        <v>1858</v>
      </c>
      <c r="M781" s="221" t="s">
        <v>1860</v>
      </c>
      <c r="N781" s="221"/>
      <c r="O781" s="201">
        <v>5212010199.1070004</v>
      </c>
      <c r="P781" s="202" t="s">
        <v>888</v>
      </c>
      <c r="Q781" s="108">
        <f t="shared" si="12"/>
        <v>0</v>
      </c>
      <c r="T781">
        <v>614761.80000000005</v>
      </c>
      <c r="W781">
        <v>343810</v>
      </c>
      <c r="X781">
        <v>15000</v>
      </c>
      <c r="Z781">
        <v>8280</v>
      </c>
      <c r="AB781">
        <v>1300884.8999999999</v>
      </c>
      <c r="AL781">
        <v>158770</v>
      </c>
      <c r="AU781">
        <v>399806.57</v>
      </c>
    </row>
    <row r="782" spans="1:71" ht="23.25">
      <c r="A782" s="198">
        <v>5</v>
      </c>
      <c r="B782" s="199" t="s">
        <v>916</v>
      </c>
      <c r="C782" s="199" t="s">
        <v>918</v>
      </c>
      <c r="D782" s="199" t="s">
        <v>2515</v>
      </c>
      <c r="E782" s="199" t="s">
        <v>2523</v>
      </c>
      <c r="F782" s="199"/>
      <c r="G782" s="199"/>
      <c r="H782" s="199"/>
      <c r="I782" s="199" t="s">
        <v>2523</v>
      </c>
      <c r="J782" s="199" t="s">
        <v>952</v>
      </c>
      <c r="K782" s="199" t="s">
        <v>1697</v>
      </c>
      <c r="L782" s="199" t="s">
        <v>1858</v>
      </c>
      <c r="M782" s="221" t="s">
        <v>1860</v>
      </c>
      <c r="N782" s="221"/>
      <c r="O782" s="201">
        <v>5212010199.1079998</v>
      </c>
      <c r="P782" s="202" t="s">
        <v>2524</v>
      </c>
      <c r="Q782" s="108">
        <f t="shared" si="12"/>
        <v>0</v>
      </c>
      <c r="T782">
        <v>5093.38</v>
      </c>
      <c r="U782">
        <v>580820</v>
      </c>
      <c r="Z782">
        <v>44000</v>
      </c>
      <c r="AO782">
        <v>460000</v>
      </c>
      <c r="AR782">
        <v>466000</v>
      </c>
      <c r="AS782">
        <v>1219047.6499999999</v>
      </c>
      <c r="AU782">
        <v>1233333.33</v>
      </c>
      <c r="AW782">
        <v>0</v>
      </c>
    </row>
    <row r="783" spans="1:71" ht="23.25">
      <c r="A783" s="198">
        <v>5</v>
      </c>
      <c r="B783" s="199" t="s">
        <v>916</v>
      </c>
      <c r="C783" s="199" t="s">
        <v>918</v>
      </c>
      <c r="D783" s="199" t="s">
        <v>2515</v>
      </c>
      <c r="E783" s="199" t="s">
        <v>2523</v>
      </c>
      <c r="F783" s="199"/>
      <c r="G783" s="199"/>
      <c r="H783" s="199"/>
      <c r="I783" s="199" t="s">
        <v>2523</v>
      </c>
      <c r="J783" s="199" t="s">
        <v>952</v>
      </c>
      <c r="K783" s="199"/>
      <c r="L783" s="199" t="s">
        <v>1858</v>
      </c>
      <c r="M783" s="221" t="s">
        <v>1860</v>
      </c>
      <c r="N783" s="221"/>
      <c r="O783" s="201">
        <v>5212010199.1090002</v>
      </c>
      <c r="P783" s="202" t="s">
        <v>2525</v>
      </c>
      <c r="Q783" s="108">
        <f t="shared" si="12"/>
        <v>0</v>
      </c>
      <c r="AW783">
        <v>0</v>
      </c>
    </row>
    <row r="784" spans="1:71" ht="23.25">
      <c r="A784" s="198">
        <v>5</v>
      </c>
      <c r="B784" s="199" t="s">
        <v>916</v>
      </c>
      <c r="C784" s="199" t="s">
        <v>918</v>
      </c>
      <c r="D784" s="199" t="s">
        <v>2515</v>
      </c>
      <c r="E784" s="199" t="s">
        <v>2523</v>
      </c>
      <c r="F784" s="199"/>
      <c r="G784" s="199"/>
      <c r="H784" s="199"/>
      <c r="I784" s="199" t="s">
        <v>2523</v>
      </c>
      <c r="J784" s="199" t="s">
        <v>952</v>
      </c>
      <c r="K784" s="199"/>
      <c r="L784" s="199" t="s">
        <v>1858</v>
      </c>
      <c r="M784" s="221" t="s">
        <v>1860</v>
      </c>
      <c r="N784" s="221"/>
      <c r="O784" s="201">
        <v>5212010199.1099997</v>
      </c>
      <c r="P784" s="202" t="s">
        <v>891</v>
      </c>
      <c r="Q784" s="108">
        <f t="shared" si="12"/>
        <v>0</v>
      </c>
      <c r="AW784">
        <v>269200</v>
      </c>
    </row>
    <row r="785" spans="1:71" ht="23.25">
      <c r="A785" s="198">
        <v>5</v>
      </c>
      <c r="B785" s="199" t="s">
        <v>916</v>
      </c>
      <c r="C785" s="199" t="s">
        <v>918</v>
      </c>
      <c r="D785" s="199" t="s">
        <v>2515</v>
      </c>
      <c r="E785" s="199" t="s">
        <v>2523</v>
      </c>
      <c r="F785" s="199"/>
      <c r="G785" s="199"/>
      <c r="H785" s="199"/>
      <c r="I785" s="199" t="s">
        <v>2523</v>
      </c>
      <c r="J785" s="199" t="s">
        <v>952</v>
      </c>
      <c r="K785" s="199"/>
      <c r="L785" s="199" t="s">
        <v>1858</v>
      </c>
      <c r="M785" s="221" t="s">
        <v>1860</v>
      </c>
      <c r="N785" s="221"/>
      <c r="O785" s="201">
        <v>5212010199.1110001</v>
      </c>
      <c r="P785" s="202" t="s">
        <v>892</v>
      </c>
      <c r="Q785" s="108">
        <f t="shared" si="12"/>
        <v>0</v>
      </c>
    </row>
    <row r="786" spans="1:71" ht="23.25">
      <c r="A786" s="198">
        <v>5</v>
      </c>
      <c r="B786" s="199" t="s">
        <v>916</v>
      </c>
      <c r="C786" s="199" t="s">
        <v>918</v>
      </c>
      <c r="D786" s="199" t="s">
        <v>2515</v>
      </c>
      <c r="E786" s="199" t="s">
        <v>2523</v>
      </c>
      <c r="F786" s="199"/>
      <c r="G786" s="199"/>
      <c r="H786" s="199"/>
      <c r="I786" s="199" t="s">
        <v>2523</v>
      </c>
      <c r="J786" s="199" t="s">
        <v>952</v>
      </c>
      <c r="K786" s="199"/>
      <c r="L786" s="199" t="s">
        <v>1858</v>
      </c>
      <c r="M786" s="221" t="s">
        <v>1860</v>
      </c>
      <c r="N786" s="221"/>
      <c r="O786" s="201">
        <v>5212010199.1120005</v>
      </c>
      <c r="P786" s="202" t="s">
        <v>2526</v>
      </c>
      <c r="Q786" s="108">
        <f t="shared" si="12"/>
        <v>0</v>
      </c>
    </row>
    <row r="787" spans="1:71" ht="23.25">
      <c r="A787" s="198">
        <v>5</v>
      </c>
      <c r="B787" s="199" t="s">
        <v>916</v>
      </c>
      <c r="C787" s="199" t="s">
        <v>918</v>
      </c>
      <c r="D787" s="199" t="s">
        <v>2515</v>
      </c>
      <c r="E787" s="199" t="s">
        <v>2523</v>
      </c>
      <c r="F787" s="199"/>
      <c r="G787" s="199"/>
      <c r="H787" s="199"/>
      <c r="I787" s="199" t="s">
        <v>2523</v>
      </c>
      <c r="J787" s="199" t="s">
        <v>952</v>
      </c>
      <c r="K787" s="199"/>
      <c r="L787" s="199" t="s">
        <v>1858</v>
      </c>
      <c r="M787" s="221" t="s">
        <v>1860</v>
      </c>
      <c r="N787" s="221"/>
      <c r="O787" s="201">
        <v>5212010199.1129999</v>
      </c>
      <c r="P787" s="202" t="s">
        <v>2527</v>
      </c>
      <c r="Q787" s="108">
        <f t="shared" si="12"/>
        <v>0</v>
      </c>
      <c r="AQ787">
        <v>272400</v>
      </c>
    </row>
    <row r="788" spans="1:71" ht="23.25">
      <c r="A788" s="198">
        <v>5</v>
      </c>
      <c r="B788" s="199" t="s">
        <v>916</v>
      </c>
      <c r="C788" s="199" t="s">
        <v>918</v>
      </c>
      <c r="D788" s="199" t="s">
        <v>2515</v>
      </c>
      <c r="E788" s="199" t="s">
        <v>2523</v>
      </c>
      <c r="F788" s="199"/>
      <c r="G788" s="199" t="s">
        <v>2528</v>
      </c>
      <c r="H788" s="199"/>
      <c r="I788" s="199" t="s">
        <v>2523</v>
      </c>
      <c r="J788" s="199" t="s">
        <v>952</v>
      </c>
      <c r="K788" s="199" t="s">
        <v>1358</v>
      </c>
      <c r="L788" s="199" t="s">
        <v>1858</v>
      </c>
      <c r="M788" s="221" t="s">
        <v>1860</v>
      </c>
      <c r="N788" s="221"/>
      <c r="O788" s="201">
        <v>5212010199.1140003</v>
      </c>
      <c r="P788" s="202" t="s">
        <v>895</v>
      </c>
      <c r="Q788" s="108">
        <f t="shared" si="12"/>
        <v>0</v>
      </c>
      <c r="R788">
        <v>2367400</v>
      </c>
      <c r="S788">
        <v>848957.52</v>
      </c>
      <c r="T788">
        <v>3905240</v>
      </c>
      <c r="U788">
        <v>4743246.92</v>
      </c>
      <c r="V788">
        <v>2664278.87</v>
      </c>
      <c r="W788">
        <v>11410417</v>
      </c>
      <c r="X788">
        <v>6334928.8399999999</v>
      </c>
      <c r="Y788">
        <v>1329600</v>
      </c>
      <c r="Z788">
        <v>2041879.02</v>
      </c>
      <c r="AA788">
        <v>1109600</v>
      </c>
      <c r="AB788">
        <v>1200385</v>
      </c>
      <c r="AC788">
        <v>1755080</v>
      </c>
      <c r="AE788">
        <v>365000</v>
      </c>
      <c r="AG788">
        <v>1538713.94</v>
      </c>
      <c r="AH788">
        <v>520976</v>
      </c>
      <c r="AI788">
        <v>2006507</v>
      </c>
      <c r="AJ788">
        <v>229000</v>
      </c>
      <c r="AK788">
        <v>279000</v>
      </c>
      <c r="AL788">
        <v>10691249.300000001</v>
      </c>
      <c r="AM788">
        <v>995900</v>
      </c>
      <c r="AN788">
        <v>1730390.84</v>
      </c>
      <c r="AO788">
        <v>1358300</v>
      </c>
      <c r="AP788">
        <v>968365</v>
      </c>
      <c r="AQ788">
        <v>160000</v>
      </c>
      <c r="AR788">
        <v>2411095.35</v>
      </c>
      <c r="AS788">
        <v>1562820</v>
      </c>
      <c r="AT788">
        <v>1436766.28</v>
      </c>
      <c r="AU788">
        <v>1881800</v>
      </c>
      <c r="AV788">
        <v>1504600.52</v>
      </c>
      <c r="AW788">
        <v>1069385</v>
      </c>
      <c r="AZ788">
        <v>2786808.52</v>
      </c>
      <c r="BA788">
        <v>768412</v>
      </c>
      <c r="BB788">
        <v>208400</v>
      </c>
      <c r="BE788">
        <v>413300.62</v>
      </c>
      <c r="BH788">
        <v>1593790.33</v>
      </c>
      <c r="BI788">
        <v>200000</v>
      </c>
      <c r="BJ788">
        <v>1691400</v>
      </c>
      <c r="BK788">
        <v>40000</v>
      </c>
      <c r="BL788">
        <v>4104.51</v>
      </c>
      <c r="BM788">
        <v>1371160</v>
      </c>
      <c r="BN788">
        <v>451920</v>
      </c>
      <c r="BO788">
        <v>3260278</v>
      </c>
      <c r="BQ788">
        <v>1845003.14</v>
      </c>
      <c r="BR788">
        <v>549600</v>
      </c>
      <c r="BS788">
        <v>239450</v>
      </c>
    </row>
    <row r="789" spans="1:71" ht="23.25">
      <c r="A789" s="198">
        <v>5</v>
      </c>
      <c r="B789" s="199" t="s">
        <v>916</v>
      </c>
      <c r="C789" s="199" t="s">
        <v>919</v>
      </c>
      <c r="D789" s="199" t="s">
        <v>919</v>
      </c>
      <c r="E789" s="199" t="s">
        <v>2529</v>
      </c>
      <c r="F789" s="199"/>
      <c r="G789" s="199"/>
      <c r="H789" s="199" t="s">
        <v>2501</v>
      </c>
      <c r="I789" s="199" t="s">
        <v>2529</v>
      </c>
      <c r="J789" s="199" t="s">
        <v>952</v>
      </c>
      <c r="K789" s="199" t="s">
        <v>1697</v>
      </c>
      <c r="L789" s="199" t="s">
        <v>1858</v>
      </c>
      <c r="M789" s="221" t="s">
        <v>1860</v>
      </c>
      <c r="N789" s="221"/>
      <c r="O789" s="201">
        <v>5401010101.1009998</v>
      </c>
      <c r="P789" s="202" t="s">
        <v>896</v>
      </c>
      <c r="Q789" s="108">
        <f t="shared" si="12"/>
        <v>0</v>
      </c>
    </row>
    <row r="790" spans="1:71">
      <c r="A790" s="227"/>
      <c r="B790" s="228"/>
      <c r="C790" s="228"/>
      <c r="D790" s="228"/>
      <c r="E790" s="228"/>
      <c r="F790" s="228"/>
      <c r="G790" s="228"/>
      <c r="H790" s="228"/>
      <c r="I790" s="228"/>
      <c r="J790" s="228"/>
      <c r="K790" s="228"/>
      <c r="L790" s="229"/>
      <c r="M790" s="229"/>
      <c r="N790" s="349"/>
      <c r="O790" s="230"/>
      <c r="P790" s="231"/>
    </row>
  </sheetData>
  <autoFilter ref="A3:Q789" xr:uid="{00000000-0009-0000-0000-000009000000}"/>
  <conditionalFormatting sqref="P788">
    <cfRule type="duplicateValues" priority="2"/>
  </conditionalFormatting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BT806"/>
  <sheetViews>
    <sheetView zoomScale="55" zoomScaleNormal="55" workbookViewId="0">
      <pane xSplit="18" ySplit="2" topLeftCell="AT3" activePane="bottomRight" state="frozen"/>
      <selection pane="topRight" activeCell="S1" sqref="S1"/>
      <selection pane="bottomLeft" activeCell="A3" sqref="A3"/>
      <selection pane="bottomRight" activeCell="BM3" sqref="BM3:BT806"/>
    </sheetView>
  </sheetViews>
  <sheetFormatPr defaultRowHeight="21"/>
  <cols>
    <col min="1" max="1" width="9" style="397"/>
    <col min="2" max="5" width="0" hidden="1" customWidth="1"/>
    <col min="6" max="6" width="20" hidden="1" customWidth="1"/>
    <col min="7" max="7" width="15.125" hidden="1" customWidth="1"/>
    <col min="8" max="8" width="9" hidden="1" customWidth="1"/>
    <col min="9" max="9" width="14.75" hidden="1" customWidth="1"/>
    <col min="10" max="14" width="9" hidden="1" customWidth="1"/>
    <col min="15" max="15" width="8.375" customWidth="1"/>
    <col min="16" max="16" width="14.375" customWidth="1"/>
    <col min="17" max="17" width="43.875" customWidth="1"/>
    <col min="18" max="18" width="12.875" customWidth="1"/>
  </cols>
  <sheetData>
    <row r="1" spans="1:72">
      <c r="R1" s="599">
        <f>+'F&amp;R Balance sheet'!B2</f>
        <v>10694</v>
      </c>
      <c r="S1" s="565">
        <v>10721</v>
      </c>
      <c r="T1" s="565">
        <v>11228</v>
      </c>
      <c r="U1" s="565">
        <v>11229</v>
      </c>
      <c r="V1" s="565">
        <v>11230</v>
      </c>
      <c r="W1" s="565">
        <v>11231</v>
      </c>
      <c r="X1" s="565">
        <v>11232</v>
      </c>
      <c r="Y1" s="565">
        <v>11233</v>
      </c>
      <c r="Z1" s="565">
        <v>11234</v>
      </c>
      <c r="AA1" s="565">
        <v>11235</v>
      </c>
      <c r="AB1" s="565">
        <v>11236</v>
      </c>
      <c r="AC1" s="565">
        <v>14135</v>
      </c>
      <c r="AD1" s="565">
        <v>28010</v>
      </c>
      <c r="AE1" s="565">
        <v>10694</v>
      </c>
      <c r="AF1" s="565">
        <v>10802</v>
      </c>
      <c r="AG1" s="565">
        <v>10803</v>
      </c>
      <c r="AH1" s="565">
        <v>10804</v>
      </c>
      <c r="AI1" s="565">
        <v>10805</v>
      </c>
      <c r="AJ1" s="565">
        <v>10806</v>
      </c>
      <c r="AK1" s="565">
        <v>27974</v>
      </c>
      <c r="AL1" s="565">
        <v>27975</v>
      </c>
      <c r="AM1" s="565">
        <v>10675</v>
      </c>
      <c r="AN1" s="565">
        <v>11209</v>
      </c>
      <c r="AO1" s="565">
        <v>11210</v>
      </c>
      <c r="AP1" s="565">
        <v>11211</v>
      </c>
      <c r="AQ1" s="565">
        <v>11212</v>
      </c>
      <c r="AR1" s="565">
        <v>11213</v>
      </c>
      <c r="AS1" s="565">
        <v>11214</v>
      </c>
      <c r="AT1" s="565">
        <v>11215</v>
      </c>
      <c r="AU1" s="565">
        <v>11216</v>
      </c>
      <c r="AV1" s="565">
        <v>11217</v>
      </c>
      <c r="AW1" s="565">
        <v>11218</v>
      </c>
      <c r="AX1" s="565">
        <v>11219</v>
      </c>
      <c r="AY1" s="565">
        <v>11220</v>
      </c>
      <c r="AZ1" s="565">
        <v>40749</v>
      </c>
      <c r="BA1" s="565">
        <v>10726</v>
      </c>
      <c r="BB1" s="565">
        <v>11258</v>
      </c>
      <c r="BC1" s="565">
        <v>11259</v>
      </c>
      <c r="BD1" s="565">
        <v>11260</v>
      </c>
      <c r="BE1" s="565">
        <v>11261</v>
      </c>
      <c r="BF1" s="565">
        <v>11262</v>
      </c>
      <c r="BG1" s="565">
        <v>11263</v>
      </c>
      <c r="BH1" s="565">
        <v>11456</v>
      </c>
      <c r="BI1" s="565">
        <v>11631</v>
      </c>
      <c r="BJ1" s="565">
        <v>27978</v>
      </c>
      <c r="BK1" s="565">
        <v>27979</v>
      </c>
      <c r="BL1" s="565">
        <v>27980</v>
      </c>
      <c r="BM1" s="565">
        <v>10720</v>
      </c>
      <c r="BN1" s="565">
        <v>11221</v>
      </c>
      <c r="BO1" s="565">
        <v>11222</v>
      </c>
      <c r="BP1" s="565">
        <v>11223</v>
      </c>
      <c r="BQ1" s="565">
        <v>11224</v>
      </c>
      <c r="BR1" s="565">
        <v>11225</v>
      </c>
      <c r="BS1" s="565">
        <v>11226</v>
      </c>
      <c r="BT1" s="565">
        <v>11227</v>
      </c>
    </row>
    <row r="2" spans="1:72" s="416" customFormat="1" ht="26.25">
      <c r="A2" s="412" t="s">
        <v>899</v>
      </c>
      <c r="B2" s="413" t="s">
        <v>900</v>
      </c>
      <c r="C2" s="413" t="s">
        <v>901</v>
      </c>
      <c r="D2" s="413" t="s">
        <v>902</v>
      </c>
      <c r="E2" s="413" t="s">
        <v>2016</v>
      </c>
      <c r="F2" s="364" t="s">
        <v>2017</v>
      </c>
      <c r="G2" s="364" t="s">
        <v>2018</v>
      </c>
      <c r="H2" s="364" t="s">
        <v>2594</v>
      </c>
      <c r="I2" s="364" t="s">
        <v>2595</v>
      </c>
      <c r="J2" s="364" t="s">
        <v>947</v>
      </c>
      <c r="K2" s="194" t="s">
        <v>948</v>
      </c>
      <c r="L2" s="195" t="s">
        <v>2596</v>
      </c>
      <c r="M2" s="365" t="s">
        <v>2597</v>
      </c>
      <c r="N2" s="365"/>
      <c r="O2" s="105" t="s">
        <v>920</v>
      </c>
      <c r="P2" s="414" t="s">
        <v>897</v>
      </c>
      <c r="Q2" s="415" t="s">
        <v>898</v>
      </c>
      <c r="R2" s="417" t="s">
        <v>3623</v>
      </c>
      <c r="S2" s="566" t="s">
        <v>3663</v>
      </c>
      <c r="T2" s="566" t="s">
        <v>3664</v>
      </c>
      <c r="U2" s="566" t="s">
        <v>3665</v>
      </c>
      <c r="V2" s="566" t="s">
        <v>3666</v>
      </c>
      <c r="W2" s="566" t="s">
        <v>3667</v>
      </c>
      <c r="X2" s="566" t="s">
        <v>3668</v>
      </c>
      <c r="Y2" s="566" t="s">
        <v>3669</v>
      </c>
      <c r="Z2" s="566" t="s">
        <v>3670</v>
      </c>
      <c r="AA2" s="566" t="s">
        <v>3671</v>
      </c>
      <c r="AB2" s="566" t="s">
        <v>3672</v>
      </c>
      <c r="AC2" s="566" t="s">
        <v>3673</v>
      </c>
      <c r="AD2" s="566" t="s">
        <v>3674</v>
      </c>
      <c r="AE2" s="566" t="s">
        <v>3675</v>
      </c>
      <c r="AF2" s="566" t="s">
        <v>3676</v>
      </c>
      <c r="AG2" s="566" t="s">
        <v>3677</v>
      </c>
      <c r="AH2" s="566" t="s">
        <v>3678</v>
      </c>
      <c r="AI2" s="566" t="s">
        <v>3679</v>
      </c>
      <c r="AJ2" s="566" t="s">
        <v>3680</v>
      </c>
      <c r="AK2" s="566" t="s">
        <v>3681</v>
      </c>
      <c r="AL2" s="566" t="s">
        <v>3682</v>
      </c>
      <c r="AM2" s="566" t="s">
        <v>3683</v>
      </c>
      <c r="AN2" s="566" t="s">
        <v>3684</v>
      </c>
      <c r="AO2" s="566" t="s">
        <v>3685</v>
      </c>
      <c r="AP2" s="566" t="s">
        <v>3686</v>
      </c>
      <c r="AQ2" s="566" t="s">
        <v>3687</v>
      </c>
      <c r="AR2" s="566" t="s">
        <v>3688</v>
      </c>
      <c r="AS2" s="566" t="s">
        <v>3689</v>
      </c>
      <c r="AT2" s="566" t="s">
        <v>3690</v>
      </c>
      <c r="AU2" s="566" t="s">
        <v>3691</v>
      </c>
      <c r="AV2" s="566" t="s">
        <v>3692</v>
      </c>
      <c r="AW2" s="566" t="s">
        <v>3693</v>
      </c>
      <c r="AX2" s="566" t="s">
        <v>3694</v>
      </c>
      <c r="AY2" s="566" t="s">
        <v>3695</v>
      </c>
      <c r="AZ2" s="566" t="s">
        <v>3696</v>
      </c>
      <c r="BA2" s="566" t="s">
        <v>3697</v>
      </c>
      <c r="BB2" s="566" t="s">
        <v>3698</v>
      </c>
      <c r="BC2" s="566" t="s">
        <v>3699</v>
      </c>
      <c r="BD2" s="566" t="s">
        <v>3700</v>
      </c>
      <c r="BE2" s="566" t="s">
        <v>3701</v>
      </c>
      <c r="BF2" s="566" t="s">
        <v>3702</v>
      </c>
      <c r="BG2" s="566" t="s">
        <v>3703</v>
      </c>
      <c r="BH2" s="566" t="s">
        <v>3704</v>
      </c>
      <c r="BI2" s="566" t="s">
        <v>3705</v>
      </c>
      <c r="BJ2" s="566" t="s">
        <v>3706</v>
      </c>
      <c r="BK2" s="566" t="s">
        <v>3707</v>
      </c>
      <c r="BL2" s="566" t="s">
        <v>3708</v>
      </c>
      <c r="BM2" s="566" t="s">
        <v>3709</v>
      </c>
      <c r="BN2" s="566" t="s">
        <v>3710</v>
      </c>
      <c r="BO2" s="566" t="s">
        <v>3711</v>
      </c>
      <c r="BP2" s="566" t="s">
        <v>3712</v>
      </c>
      <c r="BQ2" s="566" t="s">
        <v>3713</v>
      </c>
      <c r="BR2" s="566" t="s">
        <v>3714</v>
      </c>
      <c r="BS2" s="566" t="s">
        <v>3715</v>
      </c>
      <c r="BT2" s="566" t="s">
        <v>3716</v>
      </c>
    </row>
    <row r="3" spans="1:72">
      <c r="A3" s="405">
        <v>1</v>
      </c>
      <c r="B3" s="199" t="s">
        <v>903</v>
      </c>
      <c r="C3" s="199" t="s">
        <v>57</v>
      </c>
      <c r="D3" s="199" t="s">
        <v>2021</v>
      </c>
      <c r="E3" s="199" t="s">
        <v>2022</v>
      </c>
      <c r="F3" s="199" t="s">
        <v>2022</v>
      </c>
      <c r="G3" s="199"/>
      <c r="H3" s="199">
        <v>1</v>
      </c>
      <c r="I3" s="199" t="s">
        <v>2022</v>
      </c>
      <c r="J3" s="199" t="s">
        <v>952</v>
      </c>
      <c r="K3" s="199"/>
      <c r="L3" s="199" t="s">
        <v>944</v>
      </c>
      <c r="M3" s="200" t="s">
        <v>953</v>
      </c>
      <c r="N3" s="200"/>
      <c r="O3" s="304">
        <v>1.1000000000000001</v>
      </c>
      <c r="P3" s="386" t="s">
        <v>2598</v>
      </c>
      <c r="Q3" s="387" t="s">
        <v>71</v>
      </c>
      <c r="R3" s="108">
        <f>SUMIF($S$1:$BT$1,$R$1,$S3:$BT3)</f>
        <v>217</v>
      </c>
      <c r="S3" s="399">
        <v>129357.5</v>
      </c>
      <c r="T3">
        <v>99614</v>
      </c>
      <c r="U3">
        <v>0</v>
      </c>
      <c r="V3">
        <v>342520</v>
      </c>
      <c r="W3">
        <v>0</v>
      </c>
      <c r="X3">
        <v>16100</v>
      </c>
      <c r="Y3">
        <v>0</v>
      </c>
      <c r="Z3">
        <v>38287</v>
      </c>
      <c r="AA3">
        <v>74156</v>
      </c>
      <c r="AB3">
        <v>6815</v>
      </c>
      <c r="AC3">
        <v>156567</v>
      </c>
      <c r="AD3">
        <v>1715</v>
      </c>
      <c r="AE3">
        <v>217</v>
      </c>
      <c r="AF3">
        <v>4920</v>
      </c>
      <c r="AG3">
        <v>0</v>
      </c>
      <c r="AH3">
        <v>28619</v>
      </c>
      <c r="AI3">
        <v>100</v>
      </c>
      <c r="AJ3">
        <v>2610</v>
      </c>
      <c r="AK3">
        <v>0</v>
      </c>
      <c r="AL3">
        <v>2851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400</v>
      </c>
      <c r="AT3">
        <v>0</v>
      </c>
      <c r="AU3">
        <v>0</v>
      </c>
      <c r="AV3">
        <v>60500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1589</v>
      </c>
      <c r="BD3">
        <v>2643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4221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</row>
    <row r="4" spans="1:72">
      <c r="A4" s="405">
        <v>1</v>
      </c>
      <c r="B4" s="199" t="s">
        <v>903</v>
      </c>
      <c r="C4" s="199" t="s">
        <v>57</v>
      </c>
      <c r="D4" s="199" t="s">
        <v>2021</v>
      </c>
      <c r="E4" s="199" t="s">
        <v>2022</v>
      </c>
      <c r="F4" s="199" t="s">
        <v>2022</v>
      </c>
      <c r="G4" s="199"/>
      <c r="H4" s="199">
        <v>1</v>
      </c>
      <c r="I4" s="199" t="s">
        <v>2022</v>
      </c>
      <c r="J4" s="199" t="s">
        <v>952</v>
      </c>
      <c r="K4" s="199"/>
      <c r="L4" s="199"/>
      <c r="M4" s="200" t="s">
        <v>953</v>
      </c>
      <c r="N4" s="200"/>
      <c r="O4" s="472" t="s">
        <v>904</v>
      </c>
      <c r="P4" s="470" t="s">
        <v>2599</v>
      </c>
      <c r="Q4" s="471" t="s">
        <v>72</v>
      </c>
      <c r="R4" s="108">
        <f t="shared" ref="R4:R67" si="0">SUMIF($S$1:$BT$1,$R$1,$S4:$BT4)</f>
        <v>0</v>
      </c>
      <c r="S4" s="399"/>
      <c r="AX4">
        <v>0</v>
      </c>
      <c r="BM4">
        <v>5000</v>
      </c>
    </row>
    <row r="5" spans="1:72">
      <c r="A5" s="405">
        <v>1</v>
      </c>
      <c r="B5" s="199" t="s">
        <v>903</v>
      </c>
      <c r="C5" s="199" t="s">
        <v>57</v>
      </c>
      <c r="D5" s="199" t="s">
        <v>2021</v>
      </c>
      <c r="E5" s="199" t="s">
        <v>2022</v>
      </c>
      <c r="F5" s="199" t="s">
        <v>2022</v>
      </c>
      <c r="G5" s="199"/>
      <c r="H5" s="199">
        <v>1</v>
      </c>
      <c r="I5" s="199" t="s">
        <v>2022</v>
      </c>
      <c r="J5" s="199" t="s">
        <v>952</v>
      </c>
      <c r="K5" s="199"/>
      <c r="L5" s="199"/>
      <c r="M5" s="200" t="s">
        <v>953</v>
      </c>
      <c r="N5" s="200"/>
      <c r="O5" s="472" t="s">
        <v>904</v>
      </c>
      <c r="P5" s="470" t="s">
        <v>2600</v>
      </c>
      <c r="Q5" s="471" t="s">
        <v>73</v>
      </c>
      <c r="R5" s="108">
        <f t="shared" si="0"/>
        <v>0</v>
      </c>
      <c r="S5" s="399"/>
      <c r="AX5">
        <v>0</v>
      </c>
    </row>
    <row r="6" spans="1:72">
      <c r="A6" s="405">
        <v>1</v>
      </c>
      <c r="B6" s="199" t="s">
        <v>903</v>
      </c>
      <c r="C6" s="199" t="s">
        <v>57</v>
      </c>
      <c r="D6" s="199" t="s">
        <v>2021</v>
      </c>
      <c r="E6" s="199" t="s">
        <v>2022</v>
      </c>
      <c r="F6" s="199" t="s">
        <v>2022</v>
      </c>
      <c r="G6" s="199"/>
      <c r="H6" s="199">
        <v>1</v>
      </c>
      <c r="I6" s="199" t="s">
        <v>2022</v>
      </c>
      <c r="J6" s="199" t="s">
        <v>952</v>
      </c>
      <c r="K6" s="199"/>
      <c r="L6" s="199"/>
      <c r="M6" s="200" t="s">
        <v>953</v>
      </c>
      <c r="N6" s="200"/>
      <c r="O6" s="472" t="s">
        <v>904</v>
      </c>
      <c r="P6" s="470" t="s">
        <v>2601</v>
      </c>
      <c r="Q6" s="471" t="s">
        <v>74</v>
      </c>
      <c r="R6" s="108">
        <f t="shared" si="0"/>
        <v>0</v>
      </c>
      <c r="S6" s="399"/>
      <c r="AX6">
        <v>0</v>
      </c>
    </row>
    <row r="7" spans="1:72">
      <c r="A7" s="405">
        <v>1</v>
      </c>
      <c r="B7" s="199" t="s">
        <v>903</v>
      </c>
      <c r="C7" s="199" t="s">
        <v>57</v>
      </c>
      <c r="D7" s="199" t="s">
        <v>2021</v>
      </c>
      <c r="E7" s="199" t="s">
        <v>2024</v>
      </c>
      <c r="F7" s="199" t="s">
        <v>2024</v>
      </c>
      <c r="G7" s="199"/>
      <c r="H7" s="199">
        <v>2</v>
      </c>
      <c r="I7" s="199" t="s">
        <v>2024</v>
      </c>
      <c r="J7" s="199" t="s">
        <v>952</v>
      </c>
      <c r="K7" s="199"/>
      <c r="L7" s="199" t="s">
        <v>944</v>
      </c>
      <c r="M7" s="200" t="s">
        <v>953</v>
      </c>
      <c r="N7" s="200"/>
      <c r="O7" s="304">
        <v>1.1000000000000001</v>
      </c>
      <c r="P7" s="386" t="s">
        <v>2602</v>
      </c>
      <c r="Q7" s="387" t="s">
        <v>2603</v>
      </c>
      <c r="R7" s="108">
        <f t="shared" si="0"/>
        <v>11938115.16</v>
      </c>
      <c r="S7" s="399">
        <v>17497951.859999999</v>
      </c>
      <c r="X7">
        <v>557081</v>
      </c>
      <c r="AE7">
        <v>11938115.16</v>
      </c>
      <c r="AH7">
        <v>0.9</v>
      </c>
      <c r="AM7">
        <v>179110381.37</v>
      </c>
      <c r="AX7">
        <v>0</v>
      </c>
      <c r="BA7">
        <v>9471374.4299999997</v>
      </c>
      <c r="BF7">
        <v>8814980.2200000007</v>
      </c>
      <c r="BJ7">
        <v>36897</v>
      </c>
      <c r="BM7">
        <v>4016355.72</v>
      </c>
    </row>
    <row r="8" spans="1:72">
      <c r="A8" s="405">
        <v>1</v>
      </c>
      <c r="B8" s="199" t="s">
        <v>903</v>
      </c>
      <c r="C8" s="199" t="s">
        <v>57</v>
      </c>
      <c r="D8" s="199" t="s">
        <v>2021</v>
      </c>
      <c r="E8" s="199" t="s">
        <v>2024</v>
      </c>
      <c r="F8" s="199" t="s">
        <v>2024</v>
      </c>
      <c r="G8" s="199"/>
      <c r="H8" s="199">
        <v>2</v>
      </c>
      <c r="I8" s="199" t="s">
        <v>2024</v>
      </c>
      <c r="J8" s="199" t="s">
        <v>952</v>
      </c>
      <c r="K8" s="199"/>
      <c r="L8" s="199" t="s">
        <v>944</v>
      </c>
      <c r="M8" s="200" t="s">
        <v>953</v>
      </c>
      <c r="N8" s="200"/>
      <c r="O8" s="304">
        <v>1.1000000000000001</v>
      </c>
      <c r="P8" s="386" t="s">
        <v>2604</v>
      </c>
      <c r="Q8" s="387" t="s">
        <v>2605</v>
      </c>
      <c r="R8" s="108">
        <f t="shared" si="0"/>
        <v>0</v>
      </c>
      <c r="S8" s="399"/>
      <c r="T8">
        <v>165599.25</v>
      </c>
      <c r="U8">
        <v>91867</v>
      </c>
      <c r="V8">
        <v>477689.59999999998</v>
      </c>
      <c r="W8">
        <v>9384148.5</v>
      </c>
      <c r="Y8">
        <v>1100131.2</v>
      </c>
      <c r="Z8">
        <v>630523.5</v>
      </c>
      <c r="AA8">
        <v>588384.6</v>
      </c>
      <c r="AB8">
        <v>59190.1</v>
      </c>
      <c r="AC8">
        <v>26600</v>
      </c>
      <c r="AD8">
        <v>115850</v>
      </c>
      <c r="AJ8">
        <v>652951.19999999995</v>
      </c>
      <c r="AN8">
        <v>113323.98</v>
      </c>
      <c r="AO8">
        <v>134.30000000000001</v>
      </c>
      <c r="AP8">
        <v>2224911.66</v>
      </c>
      <c r="AQ8">
        <v>0</v>
      </c>
      <c r="AR8">
        <v>2000000</v>
      </c>
      <c r="AS8">
        <v>168687.76</v>
      </c>
      <c r="AT8">
        <v>199478</v>
      </c>
      <c r="AU8">
        <v>265164.79999999999</v>
      </c>
      <c r="AV8">
        <v>8433712.0999999996</v>
      </c>
      <c r="AW8">
        <v>5497574</v>
      </c>
      <c r="AX8">
        <v>67790.2</v>
      </c>
      <c r="AY8">
        <v>102788</v>
      </c>
      <c r="BB8">
        <v>1176590.6000000001</v>
      </c>
      <c r="BC8">
        <v>3143349.3</v>
      </c>
      <c r="BD8">
        <v>1214186.8</v>
      </c>
      <c r="BE8">
        <v>5636040.6100000003</v>
      </c>
      <c r="BH8">
        <v>864582.64</v>
      </c>
      <c r="BI8">
        <v>2662331.46</v>
      </c>
      <c r="BK8">
        <v>15351.33</v>
      </c>
      <c r="BL8">
        <v>55500</v>
      </c>
      <c r="BS8">
        <v>24750</v>
      </c>
    </row>
    <row r="9" spans="1:72">
      <c r="A9" s="405">
        <v>1</v>
      </c>
      <c r="B9" s="199" t="s">
        <v>903</v>
      </c>
      <c r="C9" s="199" t="s">
        <v>57</v>
      </c>
      <c r="D9" s="199" t="s">
        <v>2021</v>
      </c>
      <c r="E9" s="199" t="s">
        <v>2027</v>
      </c>
      <c r="F9" s="199" t="s">
        <v>2027</v>
      </c>
      <c r="G9" s="199"/>
      <c r="H9" s="199">
        <v>3</v>
      </c>
      <c r="I9" s="199" t="s">
        <v>2027</v>
      </c>
      <c r="J9" s="199" t="s">
        <v>952</v>
      </c>
      <c r="K9" s="199"/>
      <c r="L9" s="199" t="s">
        <v>944</v>
      </c>
      <c r="M9" s="200" t="s">
        <v>953</v>
      </c>
      <c r="N9" s="200"/>
      <c r="O9" s="472" t="s">
        <v>904</v>
      </c>
      <c r="P9" s="470" t="s">
        <v>2606</v>
      </c>
      <c r="Q9" s="471" t="s">
        <v>80</v>
      </c>
      <c r="R9" s="108">
        <f t="shared" si="0"/>
        <v>0</v>
      </c>
      <c r="S9" s="399"/>
      <c r="AX9">
        <v>0</v>
      </c>
    </row>
    <row r="10" spans="1:72">
      <c r="A10" s="405">
        <v>1</v>
      </c>
      <c r="B10" s="199" t="s">
        <v>903</v>
      </c>
      <c r="C10" s="199" t="s">
        <v>57</v>
      </c>
      <c r="D10" s="199" t="s">
        <v>2021</v>
      </c>
      <c r="E10" s="199" t="s">
        <v>2027</v>
      </c>
      <c r="F10" s="199" t="s">
        <v>2027</v>
      </c>
      <c r="G10" s="199"/>
      <c r="H10" s="199">
        <v>3</v>
      </c>
      <c r="I10" s="199" t="s">
        <v>2027</v>
      </c>
      <c r="J10" s="199" t="s">
        <v>952</v>
      </c>
      <c r="K10" s="199"/>
      <c r="L10" s="199"/>
      <c r="M10" s="200" t="s">
        <v>953</v>
      </c>
      <c r="N10" s="200"/>
      <c r="O10" s="472" t="s">
        <v>904</v>
      </c>
      <c r="P10" s="470" t="s">
        <v>2607</v>
      </c>
      <c r="Q10" s="471" t="s">
        <v>2608</v>
      </c>
      <c r="R10" s="108">
        <f t="shared" si="0"/>
        <v>0</v>
      </c>
      <c r="S10" s="399">
        <v>0</v>
      </c>
      <c r="T10">
        <v>70150</v>
      </c>
      <c r="U10">
        <v>0</v>
      </c>
      <c r="V10">
        <v>0</v>
      </c>
      <c r="W10">
        <v>250500</v>
      </c>
      <c r="X10">
        <v>0</v>
      </c>
      <c r="Y10">
        <v>558413</v>
      </c>
      <c r="Z10">
        <v>0</v>
      </c>
      <c r="AA10">
        <v>0</v>
      </c>
      <c r="AB10">
        <v>0</v>
      </c>
      <c r="AC10">
        <v>88000</v>
      </c>
      <c r="AD10">
        <v>141842</v>
      </c>
      <c r="AE10">
        <v>0</v>
      </c>
      <c r="AF10">
        <v>0</v>
      </c>
      <c r="AG10">
        <v>9325</v>
      </c>
      <c r="AH10">
        <v>0</v>
      </c>
      <c r="AK10">
        <v>0</v>
      </c>
      <c r="AM10">
        <v>0</v>
      </c>
      <c r="AN10">
        <v>5441.14</v>
      </c>
      <c r="AO10">
        <v>6000</v>
      </c>
      <c r="AP10">
        <v>0</v>
      </c>
      <c r="AQ10">
        <v>4500</v>
      </c>
      <c r="AR10">
        <v>0</v>
      </c>
      <c r="AS10">
        <v>0</v>
      </c>
      <c r="AT10">
        <v>250089.09</v>
      </c>
      <c r="AU10">
        <v>300032.84999999998</v>
      </c>
      <c r="AV10">
        <v>7600.67</v>
      </c>
      <c r="AW10">
        <v>0</v>
      </c>
      <c r="AX10">
        <v>5216</v>
      </c>
      <c r="AY10">
        <v>0</v>
      </c>
      <c r="AZ10">
        <v>0</v>
      </c>
      <c r="BA10">
        <v>0</v>
      </c>
      <c r="BB10">
        <v>20451.080000000002</v>
      </c>
      <c r="BC10">
        <v>2053606.87</v>
      </c>
      <c r="BD10">
        <v>1229937.1299999999</v>
      </c>
      <c r="BE10">
        <v>230269.2</v>
      </c>
      <c r="BF10">
        <v>0</v>
      </c>
      <c r="BG10">
        <v>52800</v>
      </c>
      <c r="BH10">
        <v>0</v>
      </c>
      <c r="BI10">
        <v>5500</v>
      </c>
      <c r="BJ10">
        <v>61686.91</v>
      </c>
      <c r="BK10">
        <v>436606.49</v>
      </c>
      <c r="BL10">
        <v>85923.39</v>
      </c>
      <c r="BM10">
        <v>0</v>
      </c>
      <c r="BN10">
        <v>11698</v>
      </c>
      <c r="BO10">
        <v>0</v>
      </c>
      <c r="BP10">
        <v>0</v>
      </c>
      <c r="BQ10">
        <v>296.72000000000003</v>
      </c>
      <c r="BR10">
        <v>0</v>
      </c>
      <c r="BS10">
        <v>345138</v>
      </c>
      <c r="BT10">
        <v>4622.78</v>
      </c>
    </row>
    <row r="11" spans="1:72">
      <c r="A11" s="405">
        <v>1</v>
      </c>
      <c r="B11" s="199" t="s">
        <v>903</v>
      </c>
      <c r="C11" s="199" t="s">
        <v>57</v>
      </c>
      <c r="D11" s="199" t="s">
        <v>2021</v>
      </c>
      <c r="E11" s="199" t="s">
        <v>2027</v>
      </c>
      <c r="F11" s="199" t="s">
        <v>2027</v>
      </c>
      <c r="G11" s="199"/>
      <c r="H11" s="199">
        <v>3</v>
      </c>
      <c r="I11" s="199" t="s">
        <v>2027</v>
      </c>
      <c r="J11" s="199" t="s">
        <v>952</v>
      </c>
      <c r="K11" s="199"/>
      <c r="L11" s="199" t="s">
        <v>944</v>
      </c>
      <c r="M11" s="200" t="s">
        <v>953</v>
      </c>
      <c r="N11" s="200"/>
      <c r="O11" s="304">
        <v>1.1000000000000001</v>
      </c>
      <c r="P11" s="386" t="s">
        <v>2609</v>
      </c>
      <c r="Q11" s="387" t="s">
        <v>2610</v>
      </c>
      <c r="R11" s="108">
        <f t="shared" si="0"/>
        <v>0</v>
      </c>
      <c r="S11" s="399"/>
      <c r="AH11">
        <v>12774384.16</v>
      </c>
      <c r="AI11">
        <v>21323420.27</v>
      </c>
      <c r="AJ11">
        <v>42757130.5</v>
      </c>
      <c r="AQ11">
        <v>7477214.6299999999</v>
      </c>
      <c r="AU11">
        <v>2841295.05</v>
      </c>
      <c r="AW11">
        <v>0</v>
      </c>
      <c r="AX11">
        <v>0</v>
      </c>
      <c r="BH11">
        <v>12903705.550000001</v>
      </c>
      <c r="BJ11">
        <v>2065857.25</v>
      </c>
      <c r="BL11">
        <v>1208201.8899999999</v>
      </c>
    </row>
    <row r="12" spans="1:72">
      <c r="A12" s="405">
        <v>1</v>
      </c>
      <c r="B12" s="199" t="s">
        <v>903</v>
      </c>
      <c r="C12" s="199" t="s">
        <v>57</v>
      </c>
      <c r="D12" s="199" t="s">
        <v>2021</v>
      </c>
      <c r="E12" s="199" t="s">
        <v>2027</v>
      </c>
      <c r="F12" s="199" t="s">
        <v>2027</v>
      </c>
      <c r="G12" s="199"/>
      <c r="H12" s="199">
        <v>3</v>
      </c>
      <c r="I12" s="199" t="s">
        <v>2027</v>
      </c>
      <c r="J12" s="199" t="s">
        <v>952</v>
      </c>
      <c r="K12" s="199"/>
      <c r="L12" s="199"/>
      <c r="M12" s="205" t="s">
        <v>960</v>
      </c>
      <c r="N12" s="205"/>
      <c r="O12" s="472" t="s">
        <v>904</v>
      </c>
      <c r="P12" s="470" t="s">
        <v>2611</v>
      </c>
      <c r="Q12" s="471" t="s">
        <v>2612</v>
      </c>
      <c r="R12" s="108">
        <f t="shared" si="0"/>
        <v>0</v>
      </c>
      <c r="S12" s="399"/>
      <c r="AX12">
        <v>0</v>
      </c>
    </row>
    <row r="13" spans="1:72">
      <c r="A13" s="405">
        <v>1</v>
      </c>
      <c r="B13" s="199" t="s">
        <v>903</v>
      </c>
      <c r="C13" s="199" t="s">
        <v>57</v>
      </c>
      <c r="D13" s="199" t="s">
        <v>2021</v>
      </c>
      <c r="E13" s="199" t="s">
        <v>2025</v>
      </c>
      <c r="F13" s="199" t="s">
        <v>2025</v>
      </c>
      <c r="G13" s="199"/>
      <c r="H13" s="199">
        <v>4</v>
      </c>
      <c r="I13" s="199" t="s">
        <v>2025</v>
      </c>
      <c r="J13" s="199" t="s">
        <v>952</v>
      </c>
      <c r="K13" s="199"/>
      <c r="L13" s="199" t="s">
        <v>944</v>
      </c>
      <c r="M13" s="200" t="s">
        <v>953</v>
      </c>
      <c r="N13" s="200"/>
      <c r="O13" s="304">
        <v>1.1000000000000001</v>
      </c>
      <c r="P13" s="386" t="s">
        <v>2613</v>
      </c>
      <c r="Q13" s="387" t="s">
        <v>2614</v>
      </c>
      <c r="R13" s="108">
        <f t="shared" si="0"/>
        <v>0</v>
      </c>
      <c r="S13" s="399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X13">
        <v>0</v>
      </c>
      <c r="AZ13">
        <v>0</v>
      </c>
      <c r="BA13">
        <v>500</v>
      </c>
      <c r="BG13">
        <v>3914228.89</v>
      </c>
      <c r="BM13">
        <v>29461.43</v>
      </c>
    </row>
    <row r="14" spans="1:72">
      <c r="A14" s="405">
        <v>1</v>
      </c>
      <c r="B14" s="199" t="s">
        <v>903</v>
      </c>
      <c r="C14" s="199" t="s">
        <v>57</v>
      </c>
      <c r="D14" s="199" t="s">
        <v>2021</v>
      </c>
      <c r="E14" s="199" t="s">
        <v>2025</v>
      </c>
      <c r="F14" s="199" t="s">
        <v>2025</v>
      </c>
      <c r="G14" s="199"/>
      <c r="H14" s="199">
        <v>4</v>
      </c>
      <c r="I14" s="199" t="s">
        <v>2025</v>
      </c>
      <c r="J14" s="199" t="s">
        <v>952</v>
      </c>
      <c r="K14" s="199"/>
      <c r="L14" s="199" t="s">
        <v>944</v>
      </c>
      <c r="M14" s="200" t="s">
        <v>960</v>
      </c>
      <c r="N14" s="200"/>
      <c r="O14" s="304">
        <v>1.1000000000000001</v>
      </c>
      <c r="P14" s="386" t="s">
        <v>2615</v>
      </c>
      <c r="Q14" s="387" t="s">
        <v>86</v>
      </c>
      <c r="R14" s="108">
        <f t="shared" si="0"/>
        <v>0</v>
      </c>
      <c r="S14" s="399">
        <v>0</v>
      </c>
      <c r="W14">
        <v>0</v>
      </c>
      <c r="X14">
        <v>0</v>
      </c>
      <c r="Y14">
        <v>0</v>
      </c>
      <c r="Z14">
        <v>0</v>
      </c>
      <c r="AA14">
        <v>0</v>
      </c>
      <c r="AC14">
        <v>0</v>
      </c>
      <c r="AS14">
        <v>8617863.4800000004</v>
      </c>
      <c r="AX14">
        <v>1438865.01</v>
      </c>
      <c r="AZ14">
        <v>5011819.96</v>
      </c>
      <c r="BG14">
        <v>4399569.63</v>
      </c>
    </row>
    <row r="15" spans="1:72">
      <c r="A15" s="405">
        <v>1</v>
      </c>
      <c r="B15" s="199" t="s">
        <v>903</v>
      </c>
      <c r="C15" s="199" t="s">
        <v>57</v>
      </c>
      <c r="D15" s="199" t="s">
        <v>2021</v>
      </c>
      <c r="E15" s="199" t="s">
        <v>2025</v>
      </c>
      <c r="F15" s="199" t="s">
        <v>2025</v>
      </c>
      <c r="G15" s="199"/>
      <c r="H15" s="199">
        <v>4</v>
      </c>
      <c r="I15" s="199" t="s">
        <v>2025</v>
      </c>
      <c r="J15" s="199" t="s">
        <v>952</v>
      </c>
      <c r="K15" s="199"/>
      <c r="L15" s="199"/>
      <c r="M15" s="200" t="s">
        <v>960</v>
      </c>
      <c r="N15" s="200"/>
      <c r="O15" s="304">
        <v>1.1000000000000001</v>
      </c>
      <c r="P15" s="386" t="s">
        <v>2616</v>
      </c>
      <c r="Q15" s="387" t="s">
        <v>2617</v>
      </c>
      <c r="R15" s="108">
        <f t="shared" si="0"/>
        <v>0</v>
      </c>
      <c r="S15" s="399"/>
      <c r="U15">
        <v>0</v>
      </c>
      <c r="X15">
        <v>0</v>
      </c>
      <c r="Z15">
        <v>0</v>
      </c>
      <c r="AA15">
        <v>0</v>
      </c>
      <c r="AC15">
        <v>0</v>
      </c>
      <c r="AS15">
        <v>6954219.3499999996</v>
      </c>
      <c r="AW15">
        <v>84236.07</v>
      </c>
      <c r="AX15">
        <v>0</v>
      </c>
      <c r="BB15">
        <v>7146.5</v>
      </c>
      <c r="BG15">
        <v>3084.61</v>
      </c>
      <c r="BH15">
        <v>73640</v>
      </c>
    </row>
    <row r="16" spans="1:72">
      <c r="A16" s="405">
        <v>1</v>
      </c>
      <c r="B16" s="199" t="s">
        <v>903</v>
      </c>
      <c r="C16" s="199" t="s">
        <v>905</v>
      </c>
      <c r="D16" s="199" t="s">
        <v>2021</v>
      </c>
      <c r="E16" s="199" t="s">
        <v>2025</v>
      </c>
      <c r="F16" s="199" t="s">
        <v>2025</v>
      </c>
      <c r="G16" s="199"/>
      <c r="H16" s="199">
        <v>4</v>
      </c>
      <c r="I16" s="199" t="s">
        <v>2025</v>
      </c>
      <c r="J16" s="199" t="s">
        <v>952</v>
      </c>
      <c r="K16" s="199"/>
      <c r="L16" s="199"/>
      <c r="M16" s="200" t="s">
        <v>964</v>
      </c>
      <c r="N16" s="200"/>
      <c r="O16" s="304">
        <v>6</v>
      </c>
      <c r="P16" s="386" t="s">
        <v>2618</v>
      </c>
      <c r="Q16" s="387" t="s">
        <v>88</v>
      </c>
      <c r="R16" s="108">
        <f t="shared" si="0"/>
        <v>0</v>
      </c>
      <c r="S16" s="399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C16">
        <v>0</v>
      </c>
      <c r="AX16">
        <v>0</v>
      </c>
    </row>
    <row r="17" spans="1:72">
      <c r="A17" s="405">
        <v>1</v>
      </c>
      <c r="B17" s="199" t="s">
        <v>903</v>
      </c>
      <c r="C17" s="199" t="s">
        <v>57</v>
      </c>
      <c r="D17" s="199" t="s">
        <v>2021</v>
      </c>
      <c r="E17" s="199" t="s">
        <v>2025</v>
      </c>
      <c r="F17" s="199" t="s">
        <v>2025</v>
      </c>
      <c r="G17" s="199"/>
      <c r="H17" s="199">
        <v>4</v>
      </c>
      <c r="I17" s="199" t="s">
        <v>2025</v>
      </c>
      <c r="J17" s="199" t="s">
        <v>952</v>
      </c>
      <c r="K17" s="199"/>
      <c r="L17" s="199" t="s">
        <v>944</v>
      </c>
      <c r="M17" s="200" t="s">
        <v>953</v>
      </c>
      <c r="N17" s="200"/>
      <c r="O17" s="304">
        <v>1.1000000000000001</v>
      </c>
      <c r="P17" s="386" t="s">
        <v>2619</v>
      </c>
      <c r="Q17" s="387" t="s">
        <v>2620</v>
      </c>
      <c r="R17" s="108">
        <f t="shared" si="0"/>
        <v>28038194.210000001</v>
      </c>
      <c r="S17" s="399">
        <v>183869116.78</v>
      </c>
      <c r="T17">
        <v>28748446.27</v>
      </c>
      <c r="U17">
        <v>32969269.59</v>
      </c>
      <c r="V17">
        <v>17364602.559999999</v>
      </c>
      <c r="W17">
        <v>10955569.01</v>
      </c>
      <c r="X17">
        <v>30624304.100000001</v>
      </c>
      <c r="Y17">
        <v>37052173.060000002</v>
      </c>
      <c r="Z17">
        <v>15681951.310000001</v>
      </c>
      <c r="AA17">
        <v>21048586.469999999</v>
      </c>
      <c r="AB17">
        <v>23337821.73</v>
      </c>
      <c r="AC17">
        <v>10831985.01</v>
      </c>
      <c r="AD17">
        <v>11275349.58</v>
      </c>
      <c r="AE17">
        <v>28038194.210000001</v>
      </c>
      <c r="AF17">
        <v>8123936.1600000001</v>
      </c>
      <c r="AG17">
        <v>1999808.2</v>
      </c>
      <c r="AK17">
        <v>7318851.9100000001</v>
      </c>
      <c r="AL17">
        <v>19125901.140000001</v>
      </c>
      <c r="AM17">
        <v>869478373.49000001</v>
      </c>
      <c r="AN17">
        <v>8912869.9199999999</v>
      </c>
      <c r="AO17">
        <v>16353237.109999999</v>
      </c>
      <c r="AP17">
        <v>11300252.24</v>
      </c>
      <c r="AQ17">
        <v>5115011.1100000003</v>
      </c>
      <c r="AR17">
        <v>12268862.880000001</v>
      </c>
      <c r="AS17">
        <v>24261623.969999999</v>
      </c>
      <c r="AT17">
        <v>10243734.51</v>
      </c>
      <c r="AU17">
        <v>15592735.689999999</v>
      </c>
      <c r="AV17">
        <v>16651117.43</v>
      </c>
      <c r="AW17">
        <v>16086877.380000001</v>
      </c>
      <c r="AX17">
        <v>12021879</v>
      </c>
      <c r="AY17">
        <v>24310004.600000001</v>
      </c>
      <c r="AZ17">
        <v>2627304.11</v>
      </c>
      <c r="BA17">
        <v>70384124.680000007</v>
      </c>
      <c r="BB17">
        <v>5404213.8399999999</v>
      </c>
      <c r="BC17">
        <v>4627845.43</v>
      </c>
      <c r="BD17">
        <v>16494460.48</v>
      </c>
      <c r="BE17">
        <v>9886423.1899999995</v>
      </c>
      <c r="BF17">
        <v>4188966.82</v>
      </c>
      <c r="BG17">
        <v>21814.76</v>
      </c>
      <c r="BH17">
        <v>11517808.57</v>
      </c>
      <c r="BI17">
        <v>3848069.61</v>
      </c>
      <c r="BJ17">
        <v>1668086.53</v>
      </c>
      <c r="BK17">
        <v>4563946.8</v>
      </c>
      <c r="BL17">
        <v>1330595.3799999999</v>
      </c>
      <c r="BM17">
        <v>77581258.280000001</v>
      </c>
      <c r="BN17">
        <v>50646255.810000002</v>
      </c>
      <c r="BO17">
        <v>13034844.560000001</v>
      </c>
      <c r="BP17">
        <v>18590688.149999999</v>
      </c>
      <c r="BQ17">
        <v>6898869.1299999999</v>
      </c>
      <c r="BR17">
        <v>8663071.5099999998</v>
      </c>
      <c r="BS17">
        <v>7054380.2699999996</v>
      </c>
      <c r="BT17">
        <v>9037357.5299999993</v>
      </c>
    </row>
    <row r="18" spans="1:72">
      <c r="A18" s="405">
        <v>1</v>
      </c>
      <c r="B18" s="199" t="s">
        <v>903</v>
      </c>
      <c r="C18" s="199" t="s">
        <v>57</v>
      </c>
      <c r="D18" s="199" t="s">
        <v>2021</v>
      </c>
      <c r="E18" s="199" t="s">
        <v>2025</v>
      </c>
      <c r="F18" s="199" t="s">
        <v>2025</v>
      </c>
      <c r="G18" s="199"/>
      <c r="H18" s="199">
        <v>4</v>
      </c>
      <c r="I18" s="199" t="s">
        <v>2025</v>
      </c>
      <c r="J18" s="199" t="s">
        <v>952</v>
      </c>
      <c r="K18" s="199"/>
      <c r="L18" s="199" t="s">
        <v>944</v>
      </c>
      <c r="M18" s="200" t="s">
        <v>960</v>
      </c>
      <c r="N18" s="200"/>
      <c r="O18" s="304">
        <v>1.1000000000000001</v>
      </c>
      <c r="P18" s="386" t="s">
        <v>2621</v>
      </c>
      <c r="Q18" s="387" t="s">
        <v>2622</v>
      </c>
      <c r="R18" s="108">
        <f t="shared" si="0"/>
        <v>8098592.6200000001</v>
      </c>
      <c r="S18" s="399">
        <v>7684947.9000000004</v>
      </c>
      <c r="T18">
        <v>672376.97</v>
      </c>
      <c r="U18">
        <v>223897.22</v>
      </c>
      <c r="V18">
        <v>3816718.26</v>
      </c>
      <c r="W18">
        <v>1195620.72</v>
      </c>
      <c r="X18">
        <v>1225281.8500000001</v>
      </c>
      <c r="Y18">
        <v>4422781.16</v>
      </c>
      <c r="Z18">
        <v>1641696.1</v>
      </c>
      <c r="AA18">
        <v>2140885.42</v>
      </c>
      <c r="AB18">
        <v>192093.02</v>
      </c>
      <c r="AC18">
        <v>899092.56</v>
      </c>
      <c r="AD18">
        <v>981939.35</v>
      </c>
      <c r="AE18">
        <v>8098592.6200000001</v>
      </c>
      <c r="AF18">
        <v>0</v>
      </c>
      <c r="AG18">
        <v>1000000</v>
      </c>
      <c r="AH18">
        <v>0</v>
      </c>
      <c r="AJ18">
        <v>500000</v>
      </c>
      <c r="AK18">
        <v>587321.93000000005</v>
      </c>
      <c r="AL18">
        <v>490000</v>
      </c>
      <c r="AM18">
        <v>109423952.44</v>
      </c>
      <c r="AN18">
        <v>14213.1</v>
      </c>
      <c r="AO18">
        <v>4725890.0199999996</v>
      </c>
      <c r="AP18">
        <v>2340777.13</v>
      </c>
      <c r="AQ18">
        <v>898600</v>
      </c>
      <c r="AR18">
        <v>880000</v>
      </c>
      <c r="AT18">
        <v>4372877.97</v>
      </c>
      <c r="AU18">
        <v>1218336.18</v>
      </c>
      <c r="AV18">
        <v>1375344</v>
      </c>
      <c r="AW18">
        <v>974957.55</v>
      </c>
      <c r="AX18">
        <v>0</v>
      </c>
      <c r="AY18">
        <v>1572580.07</v>
      </c>
      <c r="AZ18">
        <v>1592216.04</v>
      </c>
      <c r="BA18">
        <v>7383424.6900000004</v>
      </c>
      <c r="BB18">
        <v>909539.38</v>
      </c>
      <c r="BC18">
        <v>1787444.66</v>
      </c>
      <c r="BD18">
        <v>265426.17</v>
      </c>
      <c r="BE18">
        <v>407128.49</v>
      </c>
      <c r="BH18">
        <v>0</v>
      </c>
      <c r="BJ18">
        <v>13800</v>
      </c>
      <c r="BK18">
        <v>159977.63</v>
      </c>
      <c r="BL18">
        <v>114985.88</v>
      </c>
      <c r="BM18">
        <v>20382257.82</v>
      </c>
      <c r="BO18">
        <v>0</v>
      </c>
      <c r="BQ18">
        <v>585015.68000000005</v>
      </c>
      <c r="BS18">
        <v>477253.92</v>
      </c>
    </row>
    <row r="19" spans="1:72">
      <c r="A19" s="405">
        <v>1</v>
      </c>
      <c r="B19" s="199" t="s">
        <v>903</v>
      </c>
      <c r="C19" s="199" t="s">
        <v>57</v>
      </c>
      <c r="D19" s="199" t="s">
        <v>2021</v>
      </c>
      <c r="E19" s="199" t="s">
        <v>2025</v>
      </c>
      <c r="F19" s="199" t="s">
        <v>2025</v>
      </c>
      <c r="G19" s="199"/>
      <c r="H19" s="199">
        <v>4</v>
      </c>
      <c r="I19" s="199" t="s">
        <v>2025</v>
      </c>
      <c r="J19" s="199" t="s">
        <v>952</v>
      </c>
      <c r="K19" s="199"/>
      <c r="L19" s="199"/>
      <c r="M19" s="200" t="s">
        <v>960</v>
      </c>
      <c r="N19" s="200"/>
      <c r="O19" s="304">
        <v>1.1000000000000001</v>
      </c>
      <c r="P19" s="386" t="s">
        <v>2623</v>
      </c>
      <c r="Q19" s="387" t="s">
        <v>2624</v>
      </c>
      <c r="R19" s="108">
        <f t="shared" si="0"/>
        <v>0</v>
      </c>
      <c r="S19" s="399">
        <v>162821</v>
      </c>
      <c r="T19">
        <v>164695</v>
      </c>
      <c r="U19">
        <v>204400</v>
      </c>
      <c r="V19">
        <v>13500</v>
      </c>
      <c r="W19">
        <v>351762</v>
      </c>
      <c r="X19">
        <v>357575.25</v>
      </c>
      <c r="Y19">
        <v>36206.99</v>
      </c>
      <c r="AA19">
        <v>184445</v>
      </c>
      <c r="AB19">
        <v>158218.72</v>
      </c>
      <c r="AC19">
        <v>18000</v>
      </c>
      <c r="AF19">
        <v>198120</v>
      </c>
      <c r="AG19">
        <v>231536.1</v>
      </c>
      <c r="AH19">
        <v>36260</v>
      </c>
      <c r="AK19">
        <v>51673.8</v>
      </c>
      <c r="AL19">
        <v>4309.74</v>
      </c>
      <c r="AW19">
        <v>477595.05</v>
      </c>
      <c r="AX19">
        <v>0</v>
      </c>
      <c r="AZ19">
        <v>213013.61</v>
      </c>
      <c r="BE19">
        <v>125000</v>
      </c>
      <c r="BG19">
        <v>67842</v>
      </c>
      <c r="BL19">
        <v>150000</v>
      </c>
      <c r="BM19">
        <v>1600755.14</v>
      </c>
      <c r="BN19">
        <v>271874.71999999997</v>
      </c>
      <c r="BO19">
        <v>106424.64</v>
      </c>
      <c r="BP19">
        <v>414820.8</v>
      </c>
      <c r="BQ19">
        <v>50701.36</v>
      </c>
      <c r="BR19">
        <v>140326.60999999999</v>
      </c>
      <c r="BS19">
        <v>466606.73</v>
      </c>
      <c r="BT19">
        <v>167901.31</v>
      </c>
    </row>
    <row r="20" spans="1:72">
      <c r="A20" s="405">
        <v>1</v>
      </c>
      <c r="B20" s="199" t="s">
        <v>903</v>
      </c>
      <c r="C20" s="199" t="s">
        <v>905</v>
      </c>
      <c r="D20" s="199" t="s">
        <v>2021</v>
      </c>
      <c r="E20" s="199" t="s">
        <v>2025</v>
      </c>
      <c r="F20" s="199" t="s">
        <v>2025</v>
      </c>
      <c r="G20" s="199"/>
      <c r="H20" s="199">
        <v>4</v>
      </c>
      <c r="I20" s="199" t="s">
        <v>2025</v>
      </c>
      <c r="J20" s="199" t="s">
        <v>952</v>
      </c>
      <c r="K20" s="199"/>
      <c r="L20" s="199"/>
      <c r="M20" s="200" t="s">
        <v>964</v>
      </c>
      <c r="N20" s="200"/>
      <c r="O20" s="304">
        <v>1.2</v>
      </c>
      <c r="P20" s="386" t="s">
        <v>2625</v>
      </c>
      <c r="Q20" s="387" t="s">
        <v>2626</v>
      </c>
      <c r="R20" s="108">
        <f t="shared" si="0"/>
        <v>658510</v>
      </c>
      <c r="S20" s="399">
        <v>30513983.039999999</v>
      </c>
      <c r="T20">
        <v>1031123.32</v>
      </c>
      <c r="U20">
        <v>1343054.07</v>
      </c>
      <c r="V20">
        <v>38727.89</v>
      </c>
      <c r="W20">
        <v>2146247.7000000002</v>
      </c>
      <c r="X20">
        <v>2380111.61</v>
      </c>
      <c r="Y20">
        <v>4637786.47</v>
      </c>
      <c r="Z20">
        <v>733629.98</v>
      </c>
      <c r="AA20">
        <v>953892.11</v>
      </c>
      <c r="AB20">
        <v>2347753.58</v>
      </c>
      <c r="AC20">
        <v>165096.04999999999</v>
      </c>
      <c r="AD20">
        <v>2090000</v>
      </c>
      <c r="AE20">
        <v>658510</v>
      </c>
      <c r="AF20">
        <v>2278460.2400000002</v>
      </c>
      <c r="AG20">
        <v>859427.01</v>
      </c>
      <c r="AH20">
        <v>296069.64</v>
      </c>
      <c r="AI20">
        <v>100000</v>
      </c>
      <c r="AJ20">
        <v>1249346.3899999999</v>
      </c>
      <c r="AK20">
        <v>815109.3</v>
      </c>
      <c r="AL20">
        <v>87018.98</v>
      </c>
      <c r="AM20">
        <v>50541783.560000002</v>
      </c>
      <c r="AN20">
        <v>881371.06</v>
      </c>
      <c r="AO20">
        <v>1904893.33</v>
      </c>
      <c r="AP20">
        <v>2295933.38</v>
      </c>
      <c r="AQ20">
        <v>1816419.65</v>
      </c>
      <c r="AR20">
        <v>941152.62</v>
      </c>
      <c r="AT20">
        <v>3936124.67</v>
      </c>
      <c r="AU20">
        <v>4037537.12</v>
      </c>
      <c r="AV20">
        <v>5582100.8700000001</v>
      </c>
      <c r="AW20">
        <v>14407053.5</v>
      </c>
      <c r="AX20">
        <v>2452929.75</v>
      </c>
      <c r="AY20">
        <v>2559174.59</v>
      </c>
      <c r="AZ20">
        <v>4120055.4</v>
      </c>
      <c r="BA20">
        <v>3208969.75</v>
      </c>
      <c r="BB20">
        <v>1659678.57</v>
      </c>
      <c r="BC20">
        <v>2384932.84</v>
      </c>
      <c r="BD20">
        <v>3536046.9</v>
      </c>
      <c r="BE20">
        <v>1248410.82</v>
      </c>
      <c r="BF20">
        <v>5481935.7999999998</v>
      </c>
      <c r="BG20">
        <v>458772.93</v>
      </c>
      <c r="BH20">
        <v>752644.12</v>
      </c>
      <c r="BI20">
        <v>167912.81</v>
      </c>
      <c r="BJ20">
        <v>3121164.43</v>
      </c>
      <c r="BK20">
        <v>1985406.74</v>
      </c>
      <c r="BL20">
        <v>0</v>
      </c>
      <c r="BM20">
        <v>3376906.87</v>
      </c>
      <c r="BN20">
        <v>143251.71</v>
      </c>
      <c r="BP20">
        <v>2625767.4</v>
      </c>
      <c r="BQ20">
        <v>2418093.79</v>
      </c>
      <c r="BR20">
        <v>2290632.7400000002</v>
      </c>
      <c r="BS20">
        <v>0</v>
      </c>
      <c r="BT20">
        <v>4331046.8</v>
      </c>
    </row>
    <row r="21" spans="1:72">
      <c r="A21" s="405">
        <v>1</v>
      </c>
      <c r="B21" s="199" t="s">
        <v>903</v>
      </c>
      <c r="C21" s="199" t="s">
        <v>905</v>
      </c>
      <c r="D21" s="199" t="s">
        <v>2021</v>
      </c>
      <c r="E21" s="199" t="s">
        <v>2025</v>
      </c>
      <c r="F21" s="199" t="s">
        <v>2025</v>
      </c>
      <c r="G21" s="199"/>
      <c r="H21" s="199">
        <v>4</v>
      </c>
      <c r="I21" s="199" t="s">
        <v>2025</v>
      </c>
      <c r="J21" s="199" t="s">
        <v>952</v>
      </c>
      <c r="K21" s="199"/>
      <c r="L21" s="199"/>
      <c r="M21" s="200" t="s">
        <v>962</v>
      </c>
      <c r="N21" s="200"/>
      <c r="O21" s="304">
        <v>2</v>
      </c>
      <c r="P21" s="386" t="s">
        <v>2627</v>
      </c>
      <c r="Q21" s="387" t="s">
        <v>2628</v>
      </c>
      <c r="R21" s="108">
        <f t="shared" si="0"/>
        <v>8800275.7300000004</v>
      </c>
      <c r="S21" s="399">
        <v>46861799.079999998</v>
      </c>
      <c r="Z21">
        <v>20133083.34</v>
      </c>
      <c r="AE21">
        <v>8800275.7300000004</v>
      </c>
      <c r="AM21">
        <v>93149541.040000007</v>
      </c>
      <c r="AO21">
        <v>4109516.7</v>
      </c>
      <c r="AU21">
        <v>1352329.69</v>
      </c>
      <c r="AV21">
        <v>7074560.9400000004</v>
      </c>
      <c r="AX21">
        <v>134956.75</v>
      </c>
      <c r="BA21">
        <v>18851612.66</v>
      </c>
      <c r="BB21">
        <v>2236444</v>
      </c>
      <c r="BG21">
        <v>68844.37</v>
      </c>
      <c r="BJ21">
        <v>335795.53</v>
      </c>
      <c r="BK21">
        <v>5000</v>
      </c>
      <c r="BM21">
        <v>11771013.529999999</v>
      </c>
      <c r="BP21">
        <v>2618931.5699999998</v>
      </c>
      <c r="BQ21">
        <v>86653.42</v>
      </c>
    </row>
    <row r="22" spans="1:72">
      <c r="A22" s="405">
        <v>1</v>
      </c>
      <c r="B22" s="199" t="s">
        <v>903</v>
      </c>
      <c r="C22" s="199" t="s">
        <v>57</v>
      </c>
      <c r="D22" s="199" t="s">
        <v>942</v>
      </c>
      <c r="E22" s="199" t="s">
        <v>2031</v>
      </c>
      <c r="F22" s="199" t="s">
        <v>2031</v>
      </c>
      <c r="G22" s="199"/>
      <c r="H22" s="199">
        <v>5</v>
      </c>
      <c r="I22" s="199" t="s">
        <v>2031</v>
      </c>
      <c r="J22" s="199" t="s">
        <v>952</v>
      </c>
      <c r="K22" s="199"/>
      <c r="L22" s="199"/>
      <c r="M22" s="200" t="s">
        <v>980</v>
      </c>
      <c r="N22" s="200"/>
      <c r="O22" s="304" t="s">
        <v>2555</v>
      </c>
      <c r="P22" s="386" t="s">
        <v>2629</v>
      </c>
      <c r="Q22" s="387" t="s">
        <v>94</v>
      </c>
      <c r="R22" s="108">
        <f t="shared" si="0"/>
        <v>0</v>
      </c>
      <c r="S22" s="399">
        <v>0</v>
      </c>
      <c r="AD22">
        <v>0</v>
      </c>
      <c r="AM22">
        <v>29400</v>
      </c>
      <c r="AX22">
        <v>0</v>
      </c>
      <c r="BG22">
        <v>0</v>
      </c>
    </row>
    <row r="23" spans="1:72">
      <c r="A23" s="405">
        <v>1</v>
      </c>
      <c r="B23" s="199" t="s">
        <v>903</v>
      </c>
      <c r="C23" s="199" t="s">
        <v>57</v>
      </c>
      <c r="D23" s="199" t="s">
        <v>942</v>
      </c>
      <c r="E23" s="199" t="s">
        <v>2031</v>
      </c>
      <c r="F23" s="199" t="s">
        <v>2031</v>
      </c>
      <c r="G23" s="199"/>
      <c r="H23" s="199">
        <v>5</v>
      </c>
      <c r="I23" s="199" t="s">
        <v>2031</v>
      </c>
      <c r="J23" s="199" t="s">
        <v>952</v>
      </c>
      <c r="K23" s="199"/>
      <c r="L23" s="199"/>
      <c r="M23" s="200" t="s">
        <v>980</v>
      </c>
      <c r="N23" s="200"/>
      <c r="O23" s="304" t="s">
        <v>2555</v>
      </c>
      <c r="P23" s="386" t="s">
        <v>2630</v>
      </c>
      <c r="Q23" s="387" t="s">
        <v>95</v>
      </c>
      <c r="R23" s="108">
        <f t="shared" si="0"/>
        <v>0</v>
      </c>
      <c r="S23" s="399"/>
      <c r="AH23">
        <v>40000</v>
      </c>
      <c r="AX23">
        <v>0</v>
      </c>
    </row>
    <row r="24" spans="1:72">
      <c r="A24" s="405">
        <v>1</v>
      </c>
      <c r="B24" s="199" t="s">
        <v>903</v>
      </c>
      <c r="C24" s="199" t="s">
        <v>57</v>
      </c>
      <c r="D24" s="199" t="s">
        <v>942</v>
      </c>
      <c r="E24" s="199" t="s">
        <v>2031</v>
      </c>
      <c r="F24" s="199" t="s">
        <v>2031</v>
      </c>
      <c r="G24" s="199"/>
      <c r="H24" s="199">
        <v>5</v>
      </c>
      <c r="I24" s="199" t="s">
        <v>2031</v>
      </c>
      <c r="J24" s="199" t="s">
        <v>952</v>
      </c>
      <c r="K24" s="199"/>
      <c r="L24" s="199"/>
      <c r="M24" s="200" t="s">
        <v>980</v>
      </c>
      <c r="N24" s="200"/>
      <c r="O24" s="304" t="s">
        <v>2555</v>
      </c>
      <c r="P24" s="386" t="s">
        <v>2631</v>
      </c>
      <c r="Q24" s="387" t="s">
        <v>2632</v>
      </c>
      <c r="R24" s="108">
        <f t="shared" si="0"/>
        <v>257849.7</v>
      </c>
      <c r="S24" s="399">
        <v>876036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19820</v>
      </c>
      <c r="AA24">
        <v>0</v>
      </c>
      <c r="AB24">
        <v>0</v>
      </c>
      <c r="AC24">
        <v>0</v>
      </c>
      <c r="AD24">
        <v>23000</v>
      </c>
      <c r="AE24">
        <v>257849.7</v>
      </c>
      <c r="AG24">
        <v>20000</v>
      </c>
      <c r="AI24">
        <v>17300</v>
      </c>
      <c r="AJ24">
        <v>42450</v>
      </c>
      <c r="AK24">
        <v>85700</v>
      </c>
      <c r="AL24">
        <v>17000</v>
      </c>
      <c r="AM24">
        <v>11017990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169800</v>
      </c>
      <c r="AV24">
        <v>13144</v>
      </c>
      <c r="AW24">
        <v>0</v>
      </c>
      <c r="AX24">
        <v>43000</v>
      </c>
      <c r="AY24">
        <v>0</v>
      </c>
      <c r="AZ24">
        <v>0</v>
      </c>
      <c r="BA24">
        <v>280390</v>
      </c>
      <c r="BB24">
        <v>363400</v>
      </c>
      <c r="BC24">
        <v>220000</v>
      </c>
      <c r="BD24">
        <v>855038</v>
      </c>
      <c r="BE24">
        <v>11000</v>
      </c>
      <c r="BF24">
        <v>0</v>
      </c>
      <c r="BG24">
        <v>351900</v>
      </c>
      <c r="BH24">
        <v>2590450</v>
      </c>
      <c r="BI24">
        <v>18750</v>
      </c>
      <c r="BJ24">
        <v>180391.8</v>
      </c>
      <c r="BK24">
        <v>76680</v>
      </c>
      <c r="BL24">
        <v>442900</v>
      </c>
      <c r="BM24">
        <v>276037</v>
      </c>
      <c r="BN24">
        <v>0</v>
      </c>
      <c r="BO24">
        <v>8500</v>
      </c>
      <c r="BP24">
        <v>335665</v>
      </c>
      <c r="BR24">
        <v>27400</v>
      </c>
      <c r="BS24">
        <v>142885</v>
      </c>
      <c r="BT24">
        <v>20000</v>
      </c>
    </row>
    <row r="25" spans="1:72">
      <c r="A25" s="405">
        <v>1</v>
      </c>
      <c r="B25" s="199" t="s">
        <v>903</v>
      </c>
      <c r="C25" s="199" t="s">
        <v>57</v>
      </c>
      <c r="D25" s="199" t="s">
        <v>942</v>
      </c>
      <c r="E25" s="199" t="s">
        <v>2031</v>
      </c>
      <c r="F25" s="199" t="s">
        <v>2031</v>
      </c>
      <c r="G25" s="199"/>
      <c r="H25" s="199">
        <v>5</v>
      </c>
      <c r="I25" s="199" t="s">
        <v>2031</v>
      </c>
      <c r="J25" s="199" t="s">
        <v>952</v>
      </c>
      <c r="K25" s="199"/>
      <c r="L25" s="199"/>
      <c r="M25" s="200" t="s">
        <v>980</v>
      </c>
      <c r="N25" s="200"/>
      <c r="O25" s="304" t="s">
        <v>2555</v>
      </c>
      <c r="P25" s="386" t="s">
        <v>2633</v>
      </c>
      <c r="Q25" s="387" t="s">
        <v>2634</v>
      </c>
      <c r="R25" s="108">
        <f t="shared" si="0"/>
        <v>0</v>
      </c>
      <c r="S25" s="399"/>
      <c r="AX25">
        <v>0</v>
      </c>
    </row>
    <row r="26" spans="1:72">
      <c r="A26" s="405">
        <v>1</v>
      </c>
      <c r="B26" s="199" t="s">
        <v>903</v>
      </c>
      <c r="C26" s="199" t="s">
        <v>57</v>
      </c>
      <c r="D26" s="199" t="s">
        <v>942</v>
      </c>
      <c r="E26" s="199" t="s">
        <v>2031</v>
      </c>
      <c r="F26" s="199" t="s">
        <v>2031</v>
      </c>
      <c r="G26" s="199"/>
      <c r="H26" s="199">
        <v>5</v>
      </c>
      <c r="I26" s="199" t="s">
        <v>2031</v>
      </c>
      <c r="J26" s="199" t="s">
        <v>952</v>
      </c>
      <c r="K26" s="199"/>
      <c r="L26" s="199"/>
      <c r="M26" s="200" t="s">
        <v>980</v>
      </c>
      <c r="N26" s="200"/>
      <c r="O26" s="304" t="s">
        <v>2555</v>
      </c>
      <c r="P26" s="386" t="s">
        <v>2635</v>
      </c>
      <c r="Q26" s="387" t="s">
        <v>2032</v>
      </c>
      <c r="R26" s="108">
        <f t="shared" si="0"/>
        <v>0</v>
      </c>
      <c r="S26" s="399">
        <v>52700</v>
      </c>
      <c r="W26">
        <v>32000</v>
      </c>
      <c r="AG26">
        <v>36135</v>
      </c>
      <c r="AX26">
        <v>0</v>
      </c>
      <c r="BG26">
        <v>23250</v>
      </c>
      <c r="BM26">
        <v>29187</v>
      </c>
    </row>
    <row r="27" spans="1:72">
      <c r="A27" s="405">
        <v>1</v>
      </c>
      <c r="B27" s="199" t="s">
        <v>903</v>
      </c>
      <c r="C27" s="199" t="s">
        <v>57</v>
      </c>
      <c r="D27" s="199" t="s">
        <v>942</v>
      </c>
      <c r="E27" s="199" t="s">
        <v>2031</v>
      </c>
      <c r="F27" s="199" t="s">
        <v>2031</v>
      </c>
      <c r="G27" s="199"/>
      <c r="H27" s="199">
        <v>5</v>
      </c>
      <c r="I27" s="199" t="s">
        <v>2031</v>
      </c>
      <c r="J27" s="199" t="s">
        <v>952</v>
      </c>
      <c r="K27" s="199"/>
      <c r="L27" s="199"/>
      <c r="M27" s="200" t="s">
        <v>980</v>
      </c>
      <c r="N27" s="200"/>
      <c r="O27" s="304" t="s">
        <v>2555</v>
      </c>
      <c r="P27" s="386" t="s">
        <v>2636</v>
      </c>
      <c r="Q27" s="387" t="s">
        <v>2637</v>
      </c>
      <c r="R27" s="108">
        <f t="shared" si="0"/>
        <v>0</v>
      </c>
      <c r="S27" s="399"/>
      <c r="AX27">
        <v>0</v>
      </c>
    </row>
    <row r="28" spans="1:72">
      <c r="A28" s="405">
        <v>1</v>
      </c>
      <c r="B28" s="199" t="s">
        <v>903</v>
      </c>
      <c r="C28" s="199" t="s">
        <v>57</v>
      </c>
      <c r="D28" s="199" t="s">
        <v>942</v>
      </c>
      <c r="E28" s="199" t="s">
        <v>2031</v>
      </c>
      <c r="F28" s="199" t="s">
        <v>2031</v>
      </c>
      <c r="G28" s="199"/>
      <c r="H28" s="199">
        <v>5</v>
      </c>
      <c r="I28" s="199" t="s">
        <v>2031</v>
      </c>
      <c r="J28" s="199" t="s">
        <v>952</v>
      </c>
      <c r="K28" s="199"/>
      <c r="L28" s="199"/>
      <c r="M28" s="200" t="s">
        <v>980</v>
      </c>
      <c r="N28" s="200"/>
      <c r="O28" s="304" t="s">
        <v>2555</v>
      </c>
      <c r="P28" s="386" t="s">
        <v>2638</v>
      </c>
      <c r="Q28" s="387" t="s">
        <v>2639</v>
      </c>
      <c r="R28" s="108">
        <f t="shared" si="0"/>
        <v>0</v>
      </c>
      <c r="S28" s="399"/>
      <c r="AX28">
        <v>0</v>
      </c>
    </row>
    <row r="29" spans="1:72">
      <c r="A29" s="405">
        <v>1</v>
      </c>
      <c r="B29" s="199" t="s">
        <v>903</v>
      </c>
      <c r="C29" s="199" t="s">
        <v>57</v>
      </c>
      <c r="D29" s="199" t="s">
        <v>942</v>
      </c>
      <c r="E29" s="199" t="s">
        <v>2033</v>
      </c>
      <c r="F29" s="199" t="s">
        <v>2034</v>
      </c>
      <c r="G29" s="199"/>
      <c r="H29" s="199">
        <v>6</v>
      </c>
      <c r="I29" s="199" t="s">
        <v>2033</v>
      </c>
      <c r="J29" s="199" t="s">
        <v>952</v>
      </c>
      <c r="K29" s="199"/>
      <c r="L29" s="199"/>
      <c r="M29" s="205" t="s">
        <v>980</v>
      </c>
      <c r="N29" s="205"/>
      <c r="O29" s="305">
        <v>5.0999999999999996</v>
      </c>
      <c r="P29" s="386" t="s">
        <v>2640</v>
      </c>
      <c r="Q29" s="387" t="s">
        <v>2641</v>
      </c>
      <c r="R29" s="108">
        <f t="shared" si="0"/>
        <v>0</v>
      </c>
      <c r="S29" s="399"/>
      <c r="AX29">
        <v>0</v>
      </c>
    </row>
    <row r="30" spans="1:72">
      <c r="A30" s="405">
        <v>1</v>
      </c>
      <c r="B30" s="199" t="s">
        <v>903</v>
      </c>
      <c r="C30" s="199" t="s">
        <v>57</v>
      </c>
      <c r="D30" s="199" t="s">
        <v>942</v>
      </c>
      <c r="E30" s="199" t="s">
        <v>2033</v>
      </c>
      <c r="F30" s="199" t="s">
        <v>2034</v>
      </c>
      <c r="G30" s="199"/>
      <c r="H30" s="199">
        <v>6</v>
      </c>
      <c r="I30" s="199" t="s">
        <v>2033</v>
      </c>
      <c r="J30" s="199" t="s">
        <v>952</v>
      </c>
      <c r="K30" s="199"/>
      <c r="L30" s="199"/>
      <c r="M30" s="205" t="s">
        <v>980</v>
      </c>
      <c r="N30" s="205"/>
      <c r="O30" s="305">
        <v>5.0999999999999996</v>
      </c>
      <c r="P30" s="386" t="s">
        <v>2642</v>
      </c>
      <c r="Q30" s="387" t="s">
        <v>2643</v>
      </c>
      <c r="R30" s="108">
        <f t="shared" si="0"/>
        <v>3645416.94</v>
      </c>
      <c r="S30" s="399">
        <v>3363058.12</v>
      </c>
      <c r="AE30">
        <v>3645416.94</v>
      </c>
      <c r="AM30">
        <v>118348994.95999999</v>
      </c>
      <c r="AO30">
        <v>0</v>
      </c>
      <c r="AX30">
        <v>0</v>
      </c>
      <c r="BB30">
        <v>92171.36</v>
      </c>
      <c r="BC30">
        <v>645597.41</v>
      </c>
      <c r="BD30">
        <v>1723477.52</v>
      </c>
    </row>
    <row r="31" spans="1:72">
      <c r="A31" s="405">
        <v>1</v>
      </c>
      <c r="B31" s="199" t="s">
        <v>903</v>
      </c>
      <c r="C31" s="199" t="s">
        <v>57</v>
      </c>
      <c r="D31" s="199" t="s">
        <v>942</v>
      </c>
      <c r="E31" s="199" t="s">
        <v>2033</v>
      </c>
      <c r="F31" s="199" t="s">
        <v>2034</v>
      </c>
      <c r="G31" s="199"/>
      <c r="H31" s="199">
        <v>6</v>
      </c>
      <c r="I31" s="199" t="s">
        <v>2033</v>
      </c>
      <c r="J31" s="199" t="s">
        <v>952</v>
      </c>
      <c r="K31" s="199"/>
      <c r="L31" s="199"/>
      <c r="M31" s="205" t="s">
        <v>980</v>
      </c>
      <c r="N31" s="205"/>
      <c r="O31" s="305">
        <v>5.0999999999999996</v>
      </c>
      <c r="P31" s="386" t="s">
        <v>2644</v>
      </c>
      <c r="Q31" s="387" t="s">
        <v>157</v>
      </c>
      <c r="R31" s="108">
        <f t="shared" si="0"/>
        <v>0</v>
      </c>
      <c r="S31" s="399"/>
      <c r="T31">
        <v>104000</v>
      </c>
      <c r="U31">
        <v>66125.83</v>
      </c>
      <c r="V31">
        <v>78000</v>
      </c>
      <c r="W31">
        <v>100800</v>
      </c>
      <c r="X31">
        <v>196818.27</v>
      </c>
      <c r="Z31">
        <v>125000</v>
      </c>
      <c r="AA31">
        <v>102208.97</v>
      </c>
      <c r="AB31">
        <v>198740</v>
      </c>
      <c r="AC31">
        <v>77000</v>
      </c>
      <c r="AX31">
        <v>0</v>
      </c>
    </row>
    <row r="32" spans="1:72">
      <c r="A32" s="405">
        <v>1</v>
      </c>
      <c r="B32" s="199" t="s">
        <v>903</v>
      </c>
      <c r="C32" s="199" t="s">
        <v>57</v>
      </c>
      <c r="D32" s="199" t="s">
        <v>942</v>
      </c>
      <c r="E32" s="199" t="s">
        <v>2033</v>
      </c>
      <c r="F32" s="199" t="s">
        <v>2034</v>
      </c>
      <c r="G32" s="199"/>
      <c r="H32" s="199">
        <v>6</v>
      </c>
      <c r="I32" s="199" t="s">
        <v>2033</v>
      </c>
      <c r="J32" s="199" t="s">
        <v>952</v>
      </c>
      <c r="K32" s="199" t="s">
        <v>1022</v>
      </c>
      <c r="L32" s="199"/>
      <c r="M32" s="205" t="s">
        <v>980</v>
      </c>
      <c r="N32" s="205"/>
      <c r="O32" s="305">
        <v>5.0999999999999996</v>
      </c>
      <c r="P32" s="386" t="s">
        <v>2645</v>
      </c>
      <c r="Q32" s="387" t="s">
        <v>2646</v>
      </c>
      <c r="R32" s="108">
        <f t="shared" si="0"/>
        <v>0</v>
      </c>
      <c r="S32" s="399"/>
      <c r="X32">
        <v>0</v>
      </c>
      <c r="AX32">
        <v>0</v>
      </c>
    </row>
    <row r="33" spans="1:72">
      <c r="A33" s="405">
        <v>1</v>
      </c>
      <c r="B33" s="199" t="s">
        <v>903</v>
      </c>
      <c r="C33" s="199" t="s">
        <v>57</v>
      </c>
      <c r="D33" s="199" t="s">
        <v>942</v>
      </c>
      <c r="E33" s="199" t="s">
        <v>2033</v>
      </c>
      <c r="F33" s="199" t="s">
        <v>2034</v>
      </c>
      <c r="G33" s="199"/>
      <c r="H33" s="199">
        <v>6</v>
      </c>
      <c r="I33" s="199" t="s">
        <v>2033</v>
      </c>
      <c r="J33" s="199" t="s">
        <v>952</v>
      </c>
      <c r="K33" s="199" t="s">
        <v>1024</v>
      </c>
      <c r="L33" s="199"/>
      <c r="M33" s="205" t="s">
        <v>980</v>
      </c>
      <c r="N33" s="205"/>
      <c r="O33" s="305">
        <v>5.0999999999999996</v>
      </c>
      <c r="P33" s="386" t="s">
        <v>2647</v>
      </c>
      <c r="Q33" s="387" t="s">
        <v>2648</v>
      </c>
      <c r="R33" s="108">
        <f t="shared" si="0"/>
        <v>0</v>
      </c>
      <c r="S33" s="399"/>
      <c r="U33">
        <v>9686.83</v>
      </c>
      <c r="V33">
        <v>74642.52</v>
      </c>
      <c r="W33">
        <v>4517.0600000000004</v>
      </c>
      <c r="X33">
        <v>0</v>
      </c>
      <c r="Y33">
        <v>0</v>
      </c>
      <c r="AW33">
        <v>0</v>
      </c>
      <c r="AX33">
        <v>0</v>
      </c>
      <c r="BA33">
        <v>0</v>
      </c>
      <c r="BM33">
        <v>0</v>
      </c>
      <c r="BO33">
        <v>38856.85</v>
      </c>
      <c r="BP33">
        <v>315280.71999999997</v>
      </c>
      <c r="BQ33">
        <v>32121.19</v>
      </c>
      <c r="BS33">
        <v>35551.94</v>
      </c>
      <c r="BT33">
        <v>59045.5</v>
      </c>
    </row>
    <row r="34" spans="1:72">
      <c r="A34" s="405">
        <v>1</v>
      </c>
      <c r="B34" s="199" t="s">
        <v>903</v>
      </c>
      <c r="C34" s="199" t="s">
        <v>57</v>
      </c>
      <c r="D34" s="199" t="s">
        <v>942</v>
      </c>
      <c r="E34" s="199" t="s">
        <v>2033</v>
      </c>
      <c r="F34" s="199" t="s">
        <v>2034</v>
      </c>
      <c r="G34" s="199"/>
      <c r="H34" s="199">
        <v>6</v>
      </c>
      <c r="I34" s="199" t="s">
        <v>2033</v>
      </c>
      <c r="J34" s="199" t="s">
        <v>952</v>
      </c>
      <c r="K34" s="199"/>
      <c r="L34" s="199"/>
      <c r="M34" s="205" t="s">
        <v>997</v>
      </c>
      <c r="N34" s="205"/>
      <c r="O34" s="305">
        <v>5.0999999999999996</v>
      </c>
      <c r="P34" s="386" t="s">
        <v>2649</v>
      </c>
      <c r="Q34" s="387" t="s">
        <v>2650</v>
      </c>
      <c r="R34" s="108">
        <f t="shared" si="0"/>
        <v>0</v>
      </c>
      <c r="S34" s="399"/>
      <c r="AW34">
        <v>0</v>
      </c>
      <c r="AX34">
        <v>0</v>
      </c>
      <c r="BC34">
        <v>1595438.47</v>
      </c>
      <c r="BO34">
        <v>100</v>
      </c>
      <c r="BS34">
        <v>82581.929999999993</v>
      </c>
    </row>
    <row r="35" spans="1:72">
      <c r="A35" s="405">
        <v>1</v>
      </c>
      <c r="B35" s="199" t="s">
        <v>903</v>
      </c>
      <c r="C35" s="199" t="s">
        <v>57</v>
      </c>
      <c r="D35" s="199" t="s">
        <v>942</v>
      </c>
      <c r="E35" s="199" t="s">
        <v>2033</v>
      </c>
      <c r="F35" s="199" t="s">
        <v>2034</v>
      </c>
      <c r="G35" s="199"/>
      <c r="H35" s="199">
        <v>6</v>
      </c>
      <c r="I35" s="199" t="s">
        <v>2033</v>
      </c>
      <c r="J35" s="199" t="s">
        <v>952</v>
      </c>
      <c r="K35" s="199"/>
      <c r="L35" s="199"/>
      <c r="M35" s="205" t="s">
        <v>997</v>
      </c>
      <c r="N35" s="205"/>
      <c r="O35" s="305">
        <v>5.0999999999999996</v>
      </c>
      <c r="P35" s="386" t="s">
        <v>2651</v>
      </c>
      <c r="Q35" s="387" t="s">
        <v>2652</v>
      </c>
      <c r="R35" s="108">
        <f t="shared" si="0"/>
        <v>0</v>
      </c>
      <c r="S35" s="399"/>
      <c r="U35">
        <v>0</v>
      </c>
      <c r="V35">
        <v>1233522.68</v>
      </c>
      <c r="X35">
        <v>0</v>
      </c>
      <c r="Y35">
        <v>0</v>
      </c>
      <c r="Z35">
        <v>0</v>
      </c>
      <c r="AA35">
        <v>0</v>
      </c>
      <c r="AB35">
        <v>0</v>
      </c>
      <c r="AO35">
        <v>1174064.99</v>
      </c>
      <c r="AP35">
        <v>216042.46</v>
      </c>
      <c r="AT35">
        <v>166940.57999999999</v>
      </c>
      <c r="AU35">
        <v>304592.13</v>
      </c>
      <c r="AW35">
        <v>0</v>
      </c>
      <c r="AX35">
        <v>0</v>
      </c>
      <c r="BA35">
        <v>97767.97</v>
      </c>
      <c r="BB35">
        <v>102697.19</v>
      </c>
      <c r="BM35">
        <v>3426588.27</v>
      </c>
      <c r="BN35">
        <v>942284.5</v>
      </c>
      <c r="BO35">
        <v>307242.46000000002</v>
      </c>
      <c r="BP35">
        <v>1816447.66</v>
      </c>
      <c r="BQ35">
        <v>113373.34</v>
      </c>
      <c r="BS35">
        <v>3070839.43</v>
      </c>
      <c r="BT35">
        <v>531976.31000000006</v>
      </c>
    </row>
    <row r="36" spans="1:72" ht="23.25">
      <c r="A36" s="405">
        <v>1</v>
      </c>
      <c r="B36" s="199" t="s">
        <v>903</v>
      </c>
      <c r="C36" s="199" t="s">
        <v>57</v>
      </c>
      <c r="D36" s="199" t="s">
        <v>942</v>
      </c>
      <c r="E36" s="199" t="s">
        <v>2041</v>
      </c>
      <c r="F36" s="199" t="s">
        <v>2042</v>
      </c>
      <c r="G36" s="199"/>
      <c r="H36" s="199">
        <v>7</v>
      </c>
      <c r="I36" s="199" t="s">
        <v>2041</v>
      </c>
      <c r="J36" s="199" t="s">
        <v>1073</v>
      </c>
      <c r="K36" s="199"/>
      <c r="L36" s="199"/>
      <c r="M36" s="205" t="s">
        <v>988</v>
      </c>
      <c r="N36" s="205"/>
      <c r="O36" s="409">
        <v>123</v>
      </c>
      <c r="P36" s="386" t="s">
        <v>2653</v>
      </c>
      <c r="Q36" s="387" t="s">
        <v>2654</v>
      </c>
      <c r="R36" s="108">
        <f t="shared" si="0"/>
        <v>0</v>
      </c>
      <c r="S36" s="399"/>
      <c r="AM36">
        <v>-629768.69999999995</v>
      </c>
      <c r="AX36">
        <v>0</v>
      </c>
      <c r="BA36">
        <v>-286958.62</v>
      </c>
      <c r="BH36">
        <v>-42894</v>
      </c>
    </row>
    <row r="37" spans="1:72" ht="23.25">
      <c r="A37" s="405">
        <v>1</v>
      </c>
      <c r="B37" s="199" t="s">
        <v>903</v>
      </c>
      <c r="C37" s="199" t="s">
        <v>57</v>
      </c>
      <c r="D37" s="199" t="s">
        <v>942</v>
      </c>
      <c r="E37" s="199" t="s">
        <v>2041</v>
      </c>
      <c r="F37" s="199" t="s">
        <v>2042</v>
      </c>
      <c r="G37" s="199"/>
      <c r="H37" s="199">
        <v>7</v>
      </c>
      <c r="I37" s="199" t="s">
        <v>2041</v>
      </c>
      <c r="J37" s="199" t="s">
        <v>1073</v>
      </c>
      <c r="K37" s="199"/>
      <c r="L37" s="199"/>
      <c r="M37" s="205" t="s">
        <v>988</v>
      </c>
      <c r="N37" s="205"/>
      <c r="O37" s="409">
        <v>123</v>
      </c>
      <c r="P37" s="386" t="s">
        <v>2655</v>
      </c>
      <c r="Q37" s="387" t="s">
        <v>2656</v>
      </c>
      <c r="R37" s="108">
        <f t="shared" si="0"/>
        <v>0</v>
      </c>
      <c r="S37" s="399"/>
      <c r="AM37">
        <v>-759122.61</v>
      </c>
      <c r="AX37">
        <v>0</v>
      </c>
    </row>
    <row r="38" spans="1:72" ht="23.25">
      <c r="A38" s="405">
        <v>1</v>
      </c>
      <c r="B38" s="199" t="s">
        <v>903</v>
      </c>
      <c r="C38" s="199" t="s">
        <v>57</v>
      </c>
      <c r="D38" s="199" t="s">
        <v>942</v>
      </c>
      <c r="E38" s="199" t="s">
        <v>2041</v>
      </c>
      <c r="F38" s="199" t="s">
        <v>2042</v>
      </c>
      <c r="G38" s="199"/>
      <c r="H38" s="199">
        <v>7</v>
      </c>
      <c r="I38" s="199" t="s">
        <v>2041</v>
      </c>
      <c r="J38" s="199" t="s">
        <v>1073</v>
      </c>
      <c r="K38" s="199"/>
      <c r="L38" s="199"/>
      <c r="M38" s="205" t="s">
        <v>988</v>
      </c>
      <c r="N38" s="205"/>
      <c r="O38" s="409">
        <v>123</v>
      </c>
      <c r="P38" s="386" t="s">
        <v>2657</v>
      </c>
      <c r="Q38" s="387" t="s">
        <v>2658</v>
      </c>
      <c r="R38" s="108">
        <f t="shared" si="0"/>
        <v>0</v>
      </c>
      <c r="S38" s="399"/>
      <c r="T38">
        <v>-56728.3</v>
      </c>
      <c r="U38">
        <v>-79242.350000000006</v>
      </c>
      <c r="V38">
        <v>-10348.35</v>
      </c>
      <c r="W38">
        <v>-239374.35</v>
      </c>
      <c r="Y38">
        <v>-38608.949999999997</v>
      </c>
      <c r="Z38">
        <v>-79827.55</v>
      </c>
      <c r="AA38">
        <v>-134434.5</v>
      </c>
      <c r="AB38">
        <v>-54255.45</v>
      </c>
      <c r="AC38">
        <v>-84792.25</v>
      </c>
      <c r="AD38">
        <v>-48596.3</v>
      </c>
      <c r="AK38">
        <v>-20008.189999999999</v>
      </c>
      <c r="AM38">
        <v>-818360.4</v>
      </c>
      <c r="AP38">
        <v>-96999.75</v>
      </c>
      <c r="AX38">
        <v>0</v>
      </c>
      <c r="BC38">
        <v>-128563.5</v>
      </c>
      <c r="BE38">
        <v>-312794.15000000002</v>
      </c>
      <c r="BG38">
        <v>-78019.7</v>
      </c>
      <c r="BI38">
        <v>0</v>
      </c>
      <c r="BL38">
        <v>-49336.35</v>
      </c>
      <c r="BM38">
        <v>-69553.3</v>
      </c>
      <c r="BN38">
        <v>-531681.75</v>
      </c>
      <c r="BO38">
        <v>-14103.46</v>
      </c>
      <c r="BP38">
        <v>-615354.9</v>
      </c>
      <c r="BQ38">
        <v>-184445.83</v>
      </c>
      <c r="BR38">
        <v>-214810.58</v>
      </c>
      <c r="BS38">
        <v>-19102.599999999999</v>
      </c>
      <c r="BT38">
        <v>-19226.439999999999</v>
      </c>
    </row>
    <row r="39" spans="1:72" ht="23.25">
      <c r="A39" s="405">
        <v>1</v>
      </c>
      <c r="B39" s="199" t="s">
        <v>903</v>
      </c>
      <c r="C39" s="199" t="s">
        <v>57</v>
      </c>
      <c r="D39" s="199" t="s">
        <v>942</v>
      </c>
      <c r="E39" s="199" t="s">
        <v>2041</v>
      </c>
      <c r="F39" s="199" t="s">
        <v>2042</v>
      </c>
      <c r="G39" s="199"/>
      <c r="H39" s="199">
        <v>7</v>
      </c>
      <c r="I39" s="199" t="s">
        <v>2041</v>
      </c>
      <c r="J39" s="199" t="s">
        <v>1073</v>
      </c>
      <c r="K39" s="199"/>
      <c r="L39" s="199"/>
      <c r="M39" s="205" t="s">
        <v>988</v>
      </c>
      <c r="N39" s="205"/>
      <c r="O39" s="409">
        <v>123</v>
      </c>
      <c r="P39" s="386" t="s">
        <v>2659</v>
      </c>
      <c r="Q39" s="387" t="s">
        <v>2660</v>
      </c>
      <c r="R39" s="108">
        <f t="shared" si="0"/>
        <v>0</v>
      </c>
      <c r="S39" s="399"/>
      <c r="T39">
        <v>-20746.099999999999</v>
      </c>
      <c r="U39">
        <v>-19104.5</v>
      </c>
      <c r="V39">
        <v>-10278.049999999999</v>
      </c>
      <c r="W39">
        <v>-116299.95</v>
      </c>
      <c r="Z39">
        <v>-32510.9</v>
      </c>
      <c r="AB39">
        <v>-18383.45</v>
      </c>
      <c r="AC39">
        <v>-29183.05</v>
      </c>
      <c r="AM39">
        <v>-7838741.1799999997</v>
      </c>
      <c r="AX39">
        <v>0</v>
      </c>
      <c r="BC39">
        <v>-80073.600000000006</v>
      </c>
      <c r="BE39">
        <v>0</v>
      </c>
      <c r="BG39">
        <v>-8456.9</v>
      </c>
      <c r="BI39">
        <v>0</v>
      </c>
      <c r="BM39">
        <v>-11048.69</v>
      </c>
      <c r="BN39">
        <v>-93384.05</v>
      </c>
      <c r="BO39">
        <v>-29168.33</v>
      </c>
      <c r="BP39">
        <v>-325003.55</v>
      </c>
      <c r="BQ39">
        <v>-101330.8</v>
      </c>
      <c r="BR39">
        <v>-30999.45</v>
      </c>
      <c r="BS39">
        <v>0</v>
      </c>
      <c r="BT39">
        <v>0</v>
      </c>
    </row>
    <row r="40" spans="1:72" ht="23.25">
      <c r="A40" s="405">
        <v>1</v>
      </c>
      <c r="B40" s="199" t="s">
        <v>903</v>
      </c>
      <c r="C40" s="199" t="s">
        <v>57</v>
      </c>
      <c r="D40" s="199" t="s">
        <v>942</v>
      </c>
      <c r="E40" s="199" t="s">
        <v>2041</v>
      </c>
      <c r="F40" s="199" t="s">
        <v>2661</v>
      </c>
      <c r="G40" s="199"/>
      <c r="H40" s="199">
        <v>7</v>
      </c>
      <c r="I40" s="199" t="s">
        <v>2041</v>
      </c>
      <c r="J40" s="199" t="s">
        <v>1073</v>
      </c>
      <c r="K40" s="199"/>
      <c r="L40" s="199"/>
      <c r="M40" s="205" t="s">
        <v>997</v>
      </c>
      <c r="N40" s="205"/>
      <c r="O40" s="409">
        <v>123</v>
      </c>
      <c r="P40" s="386" t="s">
        <v>2662</v>
      </c>
      <c r="Q40" s="387" t="s">
        <v>2663</v>
      </c>
      <c r="R40" s="108">
        <f t="shared" si="0"/>
        <v>0</v>
      </c>
      <c r="S40" s="399"/>
      <c r="AX40">
        <v>0</v>
      </c>
    </row>
    <row r="41" spans="1:72" ht="23.25">
      <c r="A41" s="405">
        <v>1</v>
      </c>
      <c r="B41" s="199" t="s">
        <v>903</v>
      </c>
      <c r="C41" s="199" t="s">
        <v>57</v>
      </c>
      <c r="D41" s="199" t="s">
        <v>942</v>
      </c>
      <c r="E41" s="199" t="s">
        <v>2041</v>
      </c>
      <c r="F41" s="199" t="s">
        <v>2661</v>
      </c>
      <c r="G41" s="199"/>
      <c r="H41" s="199">
        <v>7</v>
      </c>
      <c r="I41" s="199" t="s">
        <v>2041</v>
      </c>
      <c r="J41" s="199" t="s">
        <v>1073</v>
      </c>
      <c r="K41" s="199"/>
      <c r="L41" s="199"/>
      <c r="M41" s="205" t="s">
        <v>997</v>
      </c>
      <c r="N41" s="205"/>
      <c r="O41" s="409">
        <v>123</v>
      </c>
      <c r="P41" s="386" t="s">
        <v>2664</v>
      </c>
      <c r="Q41" s="387" t="s">
        <v>2665</v>
      </c>
      <c r="R41" s="108">
        <f t="shared" si="0"/>
        <v>0</v>
      </c>
      <c r="S41" s="399"/>
      <c r="AX41">
        <v>0</v>
      </c>
    </row>
    <row r="42" spans="1:72" ht="23.25">
      <c r="A42" s="405">
        <v>1</v>
      </c>
      <c r="B42" s="199" t="s">
        <v>903</v>
      </c>
      <c r="C42" s="199" t="s">
        <v>57</v>
      </c>
      <c r="D42" s="199" t="s">
        <v>942</v>
      </c>
      <c r="E42" s="199" t="s">
        <v>2041</v>
      </c>
      <c r="F42" s="199" t="s">
        <v>2661</v>
      </c>
      <c r="G42" s="199"/>
      <c r="H42" s="199">
        <v>7</v>
      </c>
      <c r="I42" s="199" t="s">
        <v>2041</v>
      </c>
      <c r="J42" s="199" t="s">
        <v>1073</v>
      </c>
      <c r="K42" s="199"/>
      <c r="L42" s="199"/>
      <c r="M42" s="205" t="s">
        <v>997</v>
      </c>
      <c r="N42" s="205"/>
      <c r="O42" s="409">
        <v>123</v>
      </c>
      <c r="P42" s="386" t="s">
        <v>2666</v>
      </c>
      <c r="Q42" s="387" t="s">
        <v>2667</v>
      </c>
      <c r="R42" s="108">
        <f t="shared" si="0"/>
        <v>0</v>
      </c>
      <c r="S42" s="399"/>
      <c r="AX42">
        <v>0</v>
      </c>
    </row>
    <row r="43" spans="1:72" ht="23.25">
      <c r="A43" s="405">
        <v>1</v>
      </c>
      <c r="B43" s="199" t="s">
        <v>903</v>
      </c>
      <c r="C43" s="199" t="s">
        <v>57</v>
      </c>
      <c r="D43" s="199" t="s">
        <v>942</v>
      </c>
      <c r="E43" s="199" t="s">
        <v>2041</v>
      </c>
      <c r="F43" s="199" t="s">
        <v>2661</v>
      </c>
      <c r="G43" s="199"/>
      <c r="H43" s="199">
        <v>7</v>
      </c>
      <c r="I43" s="199" t="s">
        <v>2041</v>
      </c>
      <c r="J43" s="199" t="s">
        <v>1073</v>
      </c>
      <c r="K43" s="199"/>
      <c r="L43" s="199"/>
      <c r="M43" s="205" t="s">
        <v>997</v>
      </c>
      <c r="N43" s="205"/>
      <c r="O43" s="409">
        <v>123</v>
      </c>
      <c r="P43" s="386" t="s">
        <v>2668</v>
      </c>
      <c r="Q43" s="387" t="s">
        <v>2669</v>
      </c>
      <c r="R43" s="108">
        <f t="shared" si="0"/>
        <v>0</v>
      </c>
      <c r="S43" s="399"/>
      <c r="AX43">
        <v>0</v>
      </c>
    </row>
    <row r="44" spans="1:72" ht="23.25">
      <c r="A44" s="405">
        <v>1</v>
      </c>
      <c r="B44" s="199" t="s">
        <v>903</v>
      </c>
      <c r="C44" s="199" t="s">
        <v>57</v>
      </c>
      <c r="D44" s="199" t="s">
        <v>942</v>
      </c>
      <c r="E44" s="199" t="s">
        <v>2041</v>
      </c>
      <c r="F44" s="199" t="s">
        <v>2661</v>
      </c>
      <c r="G44" s="199"/>
      <c r="H44" s="199">
        <v>7</v>
      </c>
      <c r="I44" s="199" t="s">
        <v>2041</v>
      </c>
      <c r="J44" s="199" t="s">
        <v>1073</v>
      </c>
      <c r="K44" s="199"/>
      <c r="L44" s="199"/>
      <c r="M44" s="205" t="s">
        <v>997</v>
      </c>
      <c r="N44" s="205"/>
      <c r="O44" s="409">
        <v>123</v>
      </c>
      <c r="P44" s="386" t="s">
        <v>2670</v>
      </c>
      <c r="Q44" s="387" t="s">
        <v>2671</v>
      </c>
      <c r="R44" s="108">
        <f t="shared" si="0"/>
        <v>0</v>
      </c>
      <c r="S44" s="399"/>
      <c r="AX44">
        <v>0</v>
      </c>
    </row>
    <row r="45" spans="1:72" ht="23.25">
      <c r="A45" s="405">
        <v>1</v>
      </c>
      <c r="B45" s="199" t="s">
        <v>903</v>
      </c>
      <c r="C45" s="199" t="s">
        <v>57</v>
      </c>
      <c r="D45" s="199" t="s">
        <v>942</v>
      </c>
      <c r="E45" s="199" t="s">
        <v>2041</v>
      </c>
      <c r="F45" s="199" t="s">
        <v>2661</v>
      </c>
      <c r="G45" s="199"/>
      <c r="H45" s="199">
        <v>7</v>
      </c>
      <c r="I45" s="199" t="s">
        <v>2041</v>
      </c>
      <c r="J45" s="199" t="s">
        <v>1073</v>
      </c>
      <c r="K45" s="199"/>
      <c r="L45" s="199"/>
      <c r="M45" s="205" t="s">
        <v>997</v>
      </c>
      <c r="N45" s="205"/>
      <c r="O45" s="409">
        <v>123</v>
      </c>
      <c r="P45" s="386" t="s">
        <v>2672</v>
      </c>
      <c r="Q45" s="387" t="s">
        <v>2673</v>
      </c>
      <c r="R45" s="108">
        <f t="shared" si="0"/>
        <v>0</v>
      </c>
      <c r="S45" s="399"/>
      <c r="AX45">
        <v>0</v>
      </c>
    </row>
    <row r="46" spans="1:72" ht="23.25">
      <c r="A46" s="405">
        <v>1</v>
      </c>
      <c r="B46" s="199" t="s">
        <v>903</v>
      </c>
      <c r="C46" s="199" t="s">
        <v>57</v>
      </c>
      <c r="D46" s="199" t="s">
        <v>942</v>
      </c>
      <c r="E46" s="199" t="s">
        <v>2041</v>
      </c>
      <c r="F46" s="199" t="s">
        <v>2661</v>
      </c>
      <c r="G46" s="199"/>
      <c r="H46" s="199">
        <v>7</v>
      </c>
      <c r="I46" s="199" t="s">
        <v>2041</v>
      </c>
      <c r="J46" s="199" t="s">
        <v>1073</v>
      </c>
      <c r="K46" s="199"/>
      <c r="L46" s="199"/>
      <c r="M46" s="205" t="s">
        <v>997</v>
      </c>
      <c r="N46" s="205"/>
      <c r="O46" s="409">
        <v>123</v>
      </c>
      <c r="P46" s="386" t="s">
        <v>2674</v>
      </c>
      <c r="Q46" s="387" t="s">
        <v>2675</v>
      </c>
      <c r="R46" s="108">
        <f t="shared" si="0"/>
        <v>0</v>
      </c>
      <c r="S46" s="399"/>
      <c r="AX46">
        <v>0</v>
      </c>
    </row>
    <row r="47" spans="1:72">
      <c r="A47" s="405">
        <v>1</v>
      </c>
      <c r="B47" s="199" t="s">
        <v>903</v>
      </c>
      <c r="C47" s="199" t="s">
        <v>57</v>
      </c>
      <c r="D47" s="199" t="s">
        <v>942</v>
      </c>
      <c r="E47" s="199" t="s">
        <v>2033</v>
      </c>
      <c r="F47" s="199" t="s">
        <v>2034</v>
      </c>
      <c r="G47" s="199"/>
      <c r="H47" s="199">
        <v>6</v>
      </c>
      <c r="I47" s="199" t="s">
        <v>2033</v>
      </c>
      <c r="J47" s="199" t="s">
        <v>952</v>
      </c>
      <c r="K47" s="199"/>
      <c r="L47" s="199"/>
      <c r="M47" s="205" t="s">
        <v>980</v>
      </c>
      <c r="N47" s="205"/>
      <c r="O47" s="305">
        <v>5.0999999999999996</v>
      </c>
      <c r="P47" s="386" t="s">
        <v>2676</v>
      </c>
      <c r="Q47" s="387" t="s">
        <v>2677</v>
      </c>
      <c r="R47" s="108">
        <f t="shared" si="0"/>
        <v>0</v>
      </c>
      <c r="S47" s="399"/>
      <c r="AE47">
        <v>0</v>
      </c>
      <c r="AX47">
        <v>0</v>
      </c>
      <c r="BA47">
        <v>0</v>
      </c>
      <c r="BM47">
        <v>0</v>
      </c>
    </row>
    <row r="48" spans="1:72">
      <c r="A48" s="405">
        <v>1</v>
      </c>
      <c r="B48" s="199" t="s">
        <v>903</v>
      </c>
      <c r="C48" s="199" t="s">
        <v>57</v>
      </c>
      <c r="D48" s="199" t="s">
        <v>942</v>
      </c>
      <c r="E48" s="199" t="s">
        <v>2046</v>
      </c>
      <c r="F48" s="199" t="s">
        <v>2046</v>
      </c>
      <c r="G48" s="199"/>
      <c r="H48" s="199">
        <v>8</v>
      </c>
      <c r="I48" s="199" t="s">
        <v>2046</v>
      </c>
      <c r="J48" s="199" t="s">
        <v>952</v>
      </c>
      <c r="K48" s="199"/>
      <c r="L48" s="199"/>
      <c r="M48" s="205" t="s">
        <v>980</v>
      </c>
      <c r="N48" s="205"/>
      <c r="O48" s="305" t="s">
        <v>2555</v>
      </c>
      <c r="P48" s="386" t="s">
        <v>2678</v>
      </c>
      <c r="Q48" s="388" t="s">
        <v>2679</v>
      </c>
      <c r="R48" s="108">
        <f t="shared" si="0"/>
        <v>0</v>
      </c>
      <c r="S48" s="399"/>
      <c r="AX48">
        <v>0</v>
      </c>
      <c r="BD48">
        <v>542054.16</v>
      </c>
      <c r="BH48">
        <v>1680</v>
      </c>
      <c r="BN48">
        <v>1000000</v>
      </c>
    </row>
    <row r="49" spans="1:72">
      <c r="A49" s="405">
        <v>1</v>
      </c>
      <c r="B49" s="199" t="s">
        <v>903</v>
      </c>
      <c r="C49" s="199" t="s">
        <v>57</v>
      </c>
      <c r="D49" s="199" t="s">
        <v>942</v>
      </c>
      <c r="E49" s="199" t="s">
        <v>2046</v>
      </c>
      <c r="F49" s="199" t="s">
        <v>2046</v>
      </c>
      <c r="G49" s="199"/>
      <c r="H49" s="199">
        <v>8</v>
      </c>
      <c r="I49" s="199" t="s">
        <v>2046</v>
      </c>
      <c r="J49" s="199" t="s">
        <v>952</v>
      </c>
      <c r="K49" s="199"/>
      <c r="L49" s="199"/>
      <c r="M49" s="205" t="s">
        <v>980</v>
      </c>
      <c r="N49" s="205"/>
      <c r="O49" s="305" t="s">
        <v>2555</v>
      </c>
      <c r="P49" s="386" t="s">
        <v>2680</v>
      </c>
      <c r="Q49" s="387" t="s">
        <v>170</v>
      </c>
      <c r="R49" s="108">
        <f t="shared" si="0"/>
        <v>0</v>
      </c>
      <c r="S49" s="399"/>
      <c r="AW49">
        <v>1833419.7</v>
      </c>
      <c r="AX49">
        <v>0</v>
      </c>
      <c r="BE49">
        <v>4012810</v>
      </c>
      <c r="BH49">
        <v>16800</v>
      </c>
      <c r="BK49">
        <v>8835.4699999999993</v>
      </c>
      <c r="BL49">
        <v>67230</v>
      </c>
    </row>
    <row r="50" spans="1:72">
      <c r="A50" s="405">
        <v>1</v>
      </c>
      <c r="B50" s="199" t="s">
        <v>903</v>
      </c>
      <c r="C50" s="199" t="s">
        <v>57</v>
      </c>
      <c r="D50" s="199" t="s">
        <v>942</v>
      </c>
      <c r="E50" s="199" t="s">
        <v>2046</v>
      </c>
      <c r="F50" s="199" t="s">
        <v>2046</v>
      </c>
      <c r="G50" s="199"/>
      <c r="H50" s="199">
        <v>8</v>
      </c>
      <c r="I50" s="199" t="s">
        <v>2046</v>
      </c>
      <c r="J50" s="199" t="s">
        <v>952</v>
      </c>
      <c r="K50" s="199"/>
      <c r="L50" s="199"/>
      <c r="M50" s="200" t="s">
        <v>988</v>
      </c>
      <c r="N50" s="200"/>
      <c r="O50" s="304" t="s">
        <v>2555</v>
      </c>
      <c r="P50" s="386" t="s">
        <v>2681</v>
      </c>
      <c r="Q50" s="387" t="s">
        <v>101</v>
      </c>
      <c r="R50" s="108">
        <f t="shared" si="0"/>
        <v>4234010</v>
      </c>
      <c r="S50" s="399">
        <v>990520</v>
      </c>
      <c r="V50">
        <v>100</v>
      </c>
      <c r="AE50">
        <v>4234010</v>
      </c>
      <c r="AM50">
        <v>6297687</v>
      </c>
      <c r="AS50">
        <v>9260</v>
      </c>
      <c r="AV50">
        <v>56051</v>
      </c>
      <c r="AX50">
        <v>0</v>
      </c>
      <c r="BA50">
        <v>2869586.16</v>
      </c>
      <c r="BH50">
        <v>428940</v>
      </c>
      <c r="BM50">
        <v>749094</v>
      </c>
      <c r="BP50">
        <v>53910</v>
      </c>
    </row>
    <row r="51" spans="1:72">
      <c r="A51" s="405">
        <v>1</v>
      </c>
      <c r="B51" s="199" t="s">
        <v>903</v>
      </c>
      <c r="C51" s="199" t="s">
        <v>57</v>
      </c>
      <c r="D51" s="199" t="s">
        <v>942</v>
      </c>
      <c r="E51" s="199" t="s">
        <v>2046</v>
      </c>
      <c r="F51" s="199" t="s">
        <v>2046</v>
      </c>
      <c r="G51" s="199"/>
      <c r="H51" s="199">
        <v>8</v>
      </c>
      <c r="I51" s="199" t="s">
        <v>2046</v>
      </c>
      <c r="J51" s="199" t="s">
        <v>952</v>
      </c>
      <c r="K51" s="199"/>
      <c r="L51" s="199"/>
      <c r="M51" s="200" t="s">
        <v>988</v>
      </c>
      <c r="N51" s="200"/>
      <c r="O51" s="304" t="s">
        <v>2555</v>
      </c>
      <c r="P51" s="386" t="s">
        <v>2682</v>
      </c>
      <c r="Q51" s="387" t="s">
        <v>136</v>
      </c>
      <c r="R51" s="108">
        <f t="shared" si="0"/>
        <v>0</v>
      </c>
      <c r="S51" s="399"/>
      <c r="AX51">
        <v>0</v>
      </c>
      <c r="BA51">
        <v>51620</v>
      </c>
      <c r="BD51">
        <v>9460</v>
      </c>
    </row>
    <row r="52" spans="1:72">
      <c r="A52" s="405">
        <v>1</v>
      </c>
      <c r="B52" s="199" t="s">
        <v>903</v>
      </c>
      <c r="C52" s="199" t="s">
        <v>57</v>
      </c>
      <c r="D52" s="199" t="s">
        <v>942</v>
      </c>
      <c r="E52" s="199" t="s">
        <v>2046</v>
      </c>
      <c r="F52" s="199" t="s">
        <v>2046</v>
      </c>
      <c r="G52" s="199"/>
      <c r="H52" s="199">
        <v>8</v>
      </c>
      <c r="I52" s="199" t="s">
        <v>2046</v>
      </c>
      <c r="J52" s="199" t="s">
        <v>952</v>
      </c>
      <c r="K52" s="199" t="s">
        <v>990</v>
      </c>
      <c r="L52" s="199"/>
      <c r="M52" s="200" t="s">
        <v>991</v>
      </c>
      <c r="N52" s="200"/>
      <c r="O52" s="304" t="s">
        <v>2555</v>
      </c>
      <c r="P52" s="386" t="s">
        <v>2683</v>
      </c>
      <c r="Q52" s="387" t="s">
        <v>102</v>
      </c>
      <c r="R52" s="108">
        <f t="shared" si="0"/>
        <v>177580</v>
      </c>
      <c r="S52" s="399">
        <v>508250</v>
      </c>
      <c r="V52">
        <v>550</v>
      </c>
      <c r="Z52">
        <v>12965</v>
      </c>
      <c r="AB52">
        <v>20425</v>
      </c>
      <c r="AC52">
        <v>33680</v>
      </c>
      <c r="AE52">
        <v>177580</v>
      </c>
      <c r="AK52">
        <v>26860</v>
      </c>
      <c r="AM52">
        <v>1301544</v>
      </c>
      <c r="AP52">
        <v>20690</v>
      </c>
      <c r="AV52">
        <v>9989</v>
      </c>
      <c r="AX52">
        <v>0</v>
      </c>
      <c r="BA52">
        <v>208670</v>
      </c>
      <c r="BC52">
        <v>102680</v>
      </c>
      <c r="BD52">
        <v>1100</v>
      </c>
      <c r="BE52">
        <v>13680</v>
      </c>
      <c r="BF52">
        <v>1610</v>
      </c>
      <c r="BH52">
        <v>84670</v>
      </c>
      <c r="BI52">
        <v>41480</v>
      </c>
      <c r="BJ52">
        <v>9227</v>
      </c>
      <c r="BK52">
        <v>40590</v>
      </c>
      <c r="BM52">
        <v>455944</v>
      </c>
      <c r="BN52">
        <v>399350</v>
      </c>
      <c r="BP52">
        <v>249390</v>
      </c>
      <c r="BR52">
        <v>161917</v>
      </c>
    </row>
    <row r="53" spans="1:72">
      <c r="A53" s="405">
        <v>1</v>
      </c>
      <c r="B53" s="199" t="s">
        <v>903</v>
      </c>
      <c r="C53" s="199" t="s">
        <v>57</v>
      </c>
      <c r="D53" s="199" t="s">
        <v>942</v>
      </c>
      <c r="E53" s="199" t="s">
        <v>2046</v>
      </c>
      <c r="F53" s="199" t="s">
        <v>2046</v>
      </c>
      <c r="G53" s="199"/>
      <c r="H53" s="199">
        <v>8</v>
      </c>
      <c r="I53" s="199" t="s">
        <v>2046</v>
      </c>
      <c r="J53" s="199" t="s">
        <v>952</v>
      </c>
      <c r="K53" s="199"/>
      <c r="L53" s="199"/>
      <c r="M53" s="200" t="s">
        <v>988</v>
      </c>
      <c r="N53" s="200"/>
      <c r="O53" s="304" t="s">
        <v>2555</v>
      </c>
      <c r="P53" s="386" t="s">
        <v>2684</v>
      </c>
      <c r="Q53" s="387" t="s">
        <v>137</v>
      </c>
      <c r="R53" s="108">
        <f t="shared" si="0"/>
        <v>0</v>
      </c>
      <c r="S53" s="399">
        <v>1051221</v>
      </c>
      <c r="Z53">
        <v>57625</v>
      </c>
      <c r="AM53">
        <v>51845</v>
      </c>
      <c r="AP53">
        <v>7320</v>
      </c>
      <c r="AR53">
        <v>12980</v>
      </c>
      <c r="AT53">
        <v>35650</v>
      </c>
      <c r="AX53">
        <v>0</v>
      </c>
      <c r="BA53">
        <v>20870</v>
      </c>
      <c r="BJ53">
        <v>2100</v>
      </c>
      <c r="BM53">
        <v>5810</v>
      </c>
    </row>
    <row r="54" spans="1:72">
      <c r="A54" s="405">
        <v>1</v>
      </c>
      <c r="B54" s="199" t="s">
        <v>903</v>
      </c>
      <c r="C54" s="199" t="s">
        <v>57</v>
      </c>
      <c r="D54" s="199" t="s">
        <v>942</v>
      </c>
      <c r="E54" s="199" t="s">
        <v>2046</v>
      </c>
      <c r="F54" s="199" t="s">
        <v>2046</v>
      </c>
      <c r="G54" s="199"/>
      <c r="H54" s="199">
        <v>8</v>
      </c>
      <c r="I54" s="199" t="s">
        <v>2046</v>
      </c>
      <c r="J54" s="199" t="s">
        <v>952</v>
      </c>
      <c r="K54" s="199"/>
      <c r="L54" s="199"/>
      <c r="M54" s="200" t="s">
        <v>988</v>
      </c>
      <c r="N54" s="200"/>
      <c r="O54" s="304" t="s">
        <v>2555</v>
      </c>
      <c r="P54" s="386" t="s">
        <v>2685</v>
      </c>
      <c r="Q54" s="387" t="s">
        <v>103</v>
      </c>
      <c r="R54" s="108">
        <f t="shared" si="0"/>
        <v>0</v>
      </c>
      <c r="S54" s="399"/>
      <c r="AM54">
        <v>7591226.04</v>
      </c>
      <c r="AX54">
        <v>0</v>
      </c>
    </row>
    <row r="55" spans="1:72">
      <c r="A55" s="405">
        <v>1</v>
      </c>
      <c r="B55" s="199" t="s">
        <v>903</v>
      </c>
      <c r="C55" s="199" t="s">
        <v>57</v>
      </c>
      <c r="D55" s="199" t="s">
        <v>942</v>
      </c>
      <c r="E55" s="199" t="s">
        <v>2046</v>
      </c>
      <c r="F55" s="199" t="s">
        <v>2046</v>
      </c>
      <c r="G55" s="199"/>
      <c r="H55" s="199">
        <v>8</v>
      </c>
      <c r="I55" s="199" t="s">
        <v>2046</v>
      </c>
      <c r="J55" s="199" t="s">
        <v>952</v>
      </c>
      <c r="K55" s="199"/>
      <c r="L55" s="199"/>
      <c r="M55" s="200" t="s">
        <v>988</v>
      </c>
      <c r="N55" s="200"/>
      <c r="O55" s="304" t="s">
        <v>2555</v>
      </c>
      <c r="P55" s="386" t="s">
        <v>2686</v>
      </c>
      <c r="Q55" s="387" t="s">
        <v>138</v>
      </c>
      <c r="R55" s="108">
        <f t="shared" si="0"/>
        <v>0</v>
      </c>
      <c r="S55" s="399">
        <v>96948</v>
      </c>
      <c r="AX55">
        <v>0</v>
      </c>
    </row>
    <row r="56" spans="1:72">
      <c r="A56" s="405">
        <v>1</v>
      </c>
      <c r="B56" s="199" t="s">
        <v>903</v>
      </c>
      <c r="C56" s="199" t="s">
        <v>57</v>
      </c>
      <c r="D56" s="199" t="s">
        <v>942</v>
      </c>
      <c r="E56" s="199" t="s">
        <v>2046</v>
      </c>
      <c r="F56" s="199" t="s">
        <v>2046</v>
      </c>
      <c r="G56" s="199"/>
      <c r="H56" s="199">
        <v>8</v>
      </c>
      <c r="I56" s="199" t="s">
        <v>2046</v>
      </c>
      <c r="J56" s="199" t="s">
        <v>952</v>
      </c>
      <c r="K56" s="199"/>
      <c r="L56" s="199"/>
      <c r="M56" s="205" t="s">
        <v>980</v>
      </c>
      <c r="N56" s="205"/>
      <c r="O56" s="305" t="s">
        <v>2555</v>
      </c>
      <c r="P56" s="386" t="s">
        <v>2687</v>
      </c>
      <c r="Q56" s="387" t="s">
        <v>104</v>
      </c>
      <c r="R56" s="108">
        <f t="shared" si="0"/>
        <v>0</v>
      </c>
      <c r="S56" s="399"/>
      <c r="AJ56">
        <v>3153589.67</v>
      </c>
      <c r="AX56">
        <v>0</v>
      </c>
    </row>
    <row r="57" spans="1:72">
      <c r="A57" s="405">
        <v>1</v>
      </c>
      <c r="B57" s="199" t="s">
        <v>903</v>
      </c>
      <c r="C57" s="199" t="s">
        <v>57</v>
      </c>
      <c r="D57" s="199" t="s">
        <v>942</v>
      </c>
      <c r="E57" s="199" t="s">
        <v>2046</v>
      </c>
      <c r="F57" s="199" t="s">
        <v>2046</v>
      </c>
      <c r="G57" s="199"/>
      <c r="H57" s="199">
        <v>8</v>
      </c>
      <c r="I57" s="199" t="s">
        <v>2046</v>
      </c>
      <c r="J57" s="199" t="s">
        <v>952</v>
      </c>
      <c r="K57" s="199"/>
      <c r="L57" s="199"/>
      <c r="M57" s="205" t="s">
        <v>980</v>
      </c>
      <c r="N57" s="205"/>
      <c r="O57" s="305" t="s">
        <v>2555</v>
      </c>
      <c r="P57" s="386" t="s">
        <v>2688</v>
      </c>
      <c r="Q57" s="387" t="s">
        <v>139</v>
      </c>
      <c r="R57" s="108">
        <f t="shared" si="0"/>
        <v>0</v>
      </c>
      <c r="S57" s="399"/>
      <c r="AX57">
        <v>0</v>
      </c>
    </row>
    <row r="58" spans="1:72">
      <c r="A58" s="405">
        <v>1</v>
      </c>
      <c r="B58" s="199" t="s">
        <v>903</v>
      </c>
      <c r="C58" s="199" t="s">
        <v>57</v>
      </c>
      <c r="D58" s="199" t="s">
        <v>942</v>
      </c>
      <c r="E58" s="199" t="s">
        <v>2046</v>
      </c>
      <c r="F58" s="199" t="s">
        <v>2046</v>
      </c>
      <c r="G58" s="199"/>
      <c r="H58" s="199">
        <v>8</v>
      </c>
      <c r="I58" s="199" t="s">
        <v>2046</v>
      </c>
      <c r="J58" s="199" t="s">
        <v>952</v>
      </c>
      <c r="K58" s="199" t="s">
        <v>1047</v>
      </c>
      <c r="L58" s="199"/>
      <c r="M58" s="200" t="s">
        <v>1048</v>
      </c>
      <c r="N58" s="200"/>
      <c r="O58" s="304">
        <v>3.4</v>
      </c>
      <c r="P58" s="386" t="s">
        <v>2689</v>
      </c>
      <c r="Q58" s="387" t="s">
        <v>2690</v>
      </c>
      <c r="R58" s="108">
        <f t="shared" si="0"/>
        <v>0</v>
      </c>
      <c r="S58" s="399">
        <v>29656</v>
      </c>
      <c r="AC58">
        <v>200</v>
      </c>
      <c r="AJ58">
        <v>7041</v>
      </c>
      <c r="AR58">
        <v>2852</v>
      </c>
      <c r="AS58">
        <v>0</v>
      </c>
      <c r="AX58">
        <v>0</v>
      </c>
      <c r="BB58">
        <v>250</v>
      </c>
      <c r="BG58">
        <v>14165</v>
      </c>
      <c r="BS58">
        <v>0</v>
      </c>
    </row>
    <row r="59" spans="1:72">
      <c r="A59" s="405">
        <v>1</v>
      </c>
      <c r="B59" s="199" t="s">
        <v>903</v>
      </c>
      <c r="C59" s="199" t="s">
        <v>57</v>
      </c>
      <c r="D59" s="199" t="s">
        <v>942</v>
      </c>
      <c r="E59" s="199" t="s">
        <v>2046</v>
      </c>
      <c r="F59" s="199" t="s">
        <v>2046</v>
      </c>
      <c r="G59" s="199"/>
      <c r="H59" s="199">
        <v>8</v>
      </c>
      <c r="I59" s="199" t="s">
        <v>2046</v>
      </c>
      <c r="J59" s="199" t="s">
        <v>952</v>
      </c>
      <c r="K59" s="199" t="s">
        <v>1047</v>
      </c>
      <c r="L59" s="199"/>
      <c r="M59" s="200" t="s">
        <v>1048</v>
      </c>
      <c r="N59" s="200"/>
      <c r="O59" s="304">
        <v>3.4</v>
      </c>
      <c r="P59" s="386" t="s">
        <v>2691</v>
      </c>
      <c r="Q59" s="387" t="s">
        <v>2692</v>
      </c>
      <c r="R59" s="108">
        <f t="shared" si="0"/>
        <v>642704.87</v>
      </c>
      <c r="S59" s="399">
        <v>630022</v>
      </c>
      <c r="U59">
        <v>0</v>
      </c>
      <c r="V59">
        <v>7609</v>
      </c>
      <c r="W59">
        <v>152657</v>
      </c>
      <c r="X59">
        <v>0</v>
      </c>
      <c r="Y59">
        <v>25637</v>
      </c>
      <c r="AC59">
        <v>16808</v>
      </c>
      <c r="AE59">
        <v>642704.87</v>
      </c>
      <c r="AG59">
        <v>26450</v>
      </c>
      <c r="AM59">
        <v>1338775.3799999999</v>
      </c>
      <c r="AO59">
        <v>97178</v>
      </c>
      <c r="AR59">
        <v>4182</v>
      </c>
      <c r="AS59">
        <v>226956</v>
      </c>
      <c r="AU59">
        <v>10148.25</v>
      </c>
      <c r="AW59">
        <v>10296</v>
      </c>
      <c r="AX59">
        <v>51495</v>
      </c>
      <c r="BA59">
        <v>416532</v>
      </c>
      <c r="BB59">
        <v>11220</v>
      </c>
      <c r="BC59">
        <v>17378</v>
      </c>
      <c r="BD59">
        <v>186560</v>
      </c>
      <c r="BF59">
        <v>4233</v>
      </c>
      <c r="BG59">
        <v>2820</v>
      </c>
      <c r="BH59">
        <v>224333</v>
      </c>
      <c r="BI59">
        <v>0</v>
      </c>
      <c r="BM59">
        <v>577204</v>
      </c>
      <c r="BN59">
        <v>55993</v>
      </c>
      <c r="BO59">
        <v>10752.5</v>
      </c>
      <c r="BP59">
        <v>195269</v>
      </c>
      <c r="BR59">
        <v>7899</v>
      </c>
      <c r="BS59">
        <v>0</v>
      </c>
      <c r="BT59">
        <v>26402</v>
      </c>
    </row>
    <row r="60" spans="1:72">
      <c r="A60" s="405">
        <v>1</v>
      </c>
      <c r="B60" s="199" t="s">
        <v>903</v>
      </c>
      <c r="C60" s="199" t="s">
        <v>57</v>
      </c>
      <c r="D60" s="199" t="s">
        <v>942</v>
      </c>
      <c r="E60" s="199" t="s">
        <v>2046</v>
      </c>
      <c r="F60" s="199" t="s">
        <v>2046</v>
      </c>
      <c r="G60" s="199"/>
      <c r="H60" s="199">
        <v>8</v>
      </c>
      <c r="I60" s="199" t="s">
        <v>2046</v>
      </c>
      <c r="J60" s="199" t="s">
        <v>952</v>
      </c>
      <c r="K60" s="199" t="s">
        <v>1044</v>
      </c>
      <c r="L60" s="199"/>
      <c r="M60" s="200" t="s">
        <v>988</v>
      </c>
      <c r="N60" s="200"/>
      <c r="O60" s="304" t="s">
        <v>2555</v>
      </c>
      <c r="P60" s="386" t="s">
        <v>2693</v>
      </c>
      <c r="Q60" s="387" t="s">
        <v>2694</v>
      </c>
      <c r="R60" s="108">
        <f t="shared" si="0"/>
        <v>0</v>
      </c>
      <c r="S60" s="399"/>
      <c r="T60">
        <v>59714</v>
      </c>
      <c r="U60">
        <v>83413</v>
      </c>
      <c r="V60">
        <v>10893</v>
      </c>
      <c r="W60">
        <v>251973</v>
      </c>
      <c r="X60">
        <v>62982</v>
      </c>
      <c r="Y60">
        <v>40641</v>
      </c>
      <c r="Z60">
        <v>84029</v>
      </c>
      <c r="AA60">
        <v>141510</v>
      </c>
      <c r="AB60">
        <v>57111</v>
      </c>
      <c r="AC60">
        <v>89255</v>
      </c>
      <c r="AD60">
        <v>48226</v>
      </c>
      <c r="AK60">
        <v>21061.25</v>
      </c>
      <c r="AM60">
        <v>415936</v>
      </c>
      <c r="AP60">
        <v>102105</v>
      </c>
      <c r="AR60">
        <v>12247</v>
      </c>
      <c r="AX60">
        <v>0</v>
      </c>
      <c r="BC60">
        <v>135330</v>
      </c>
      <c r="BE60">
        <v>329257</v>
      </c>
      <c r="BG60">
        <v>82126</v>
      </c>
      <c r="BI60">
        <v>0</v>
      </c>
      <c r="BJ60">
        <v>11760</v>
      </c>
      <c r="BK60">
        <v>0</v>
      </c>
      <c r="BL60">
        <v>51933</v>
      </c>
      <c r="BM60">
        <v>73214</v>
      </c>
      <c r="BN60">
        <v>559665</v>
      </c>
      <c r="BO60">
        <v>14845.75</v>
      </c>
      <c r="BP60">
        <v>647742</v>
      </c>
      <c r="BQ60">
        <v>194153.5</v>
      </c>
      <c r="BR60">
        <v>226116.4</v>
      </c>
      <c r="BS60">
        <v>20108</v>
      </c>
      <c r="BT60">
        <v>20238.349999999999</v>
      </c>
    </row>
    <row r="61" spans="1:72">
      <c r="A61" s="405">
        <v>1</v>
      </c>
      <c r="B61" s="199" t="s">
        <v>903</v>
      </c>
      <c r="C61" s="199" t="s">
        <v>57</v>
      </c>
      <c r="D61" s="199" t="s">
        <v>942</v>
      </c>
      <c r="E61" s="199" t="s">
        <v>2046</v>
      </c>
      <c r="F61" s="199" t="s">
        <v>2046</v>
      </c>
      <c r="G61" s="199"/>
      <c r="H61" s="199">
        <v>8</v>
      </c>
      <c r="I61" s="199" t="s">
        <v>2046</v>
      </c>
      <c r="J61" s="199" t="s">
        <v>952</v>
      </c>
      <c r="K61" s="199" t="s">
        <v>1044</v>
      </c>
      <c r="L61" s="199"/>
      <c r="M61" s="200" t="s">
        <v>988</v>
      </c>
      <c r="N61" s="200"/>
      <c r="O61" s="304" t="s">
        <v>2555</v>
      </c>
      <c r="P61" s="386" t="s">
        <v>2695</v>
      </c>
      <c r="Q61" s="387" t="s">
        <v>2696</v>
      </c>
      <c r="R61" s="108">
        <f t="shared" si="0"/>
        <v>0</v>
      </c>
      <c r="S61" s="399"/>
      <c r="T61">
        <v>21838</v>
      </c>
      <c r="U61">
        <v>20110</v>
      </c>
      <c r="V61">
        <v>10819</v>
      </c>
      <c r="W61">
        <v>122421</v>
      </c>
      <c r="X61">
        <v>103497.3</v>
      </c>
      <c r="Z61">
        <v>34222</v>
      </c>
      <c r="AB61">
        <v>19351</v>
      </c>
      <c r="AC61">
        <v>30719</v>
      </c>
      <c r="AM61">
        <v>1077584</v>
      </c>
      <c r="AX61">
        <v>0</v>
      </c>
      <c r="BC61">
        <v>84288</v>
      </c>
      <c r="BE61">
        <v>0</v>
      </c>
      <c r="BG61">
        <v>8902</v>
      </c>
      <c r="BI61">
        <v>0</v>
      </c>
      <c r="BM61">
        <v>11630.2</v>
      </c>
      <c r="BN61">
        <v>98299</v>
      </c>
      <c r="BO61">
        <v>30703.5</v>
      </c>
      <c r="BP61">
        <v>342109</v>
      </c>
      <c r="BQ61">
        <v>106664</v>
      </c>
      <c r="BR61">
        <v>32631</v>
      </c>
      <c r="BS61">
        <v>0</v>
      </c>
      <c r="BT61">
        <v>0</v>
      </c>
    </row>
    <row r="62" spans="1:72">
      <c r="A62" s="405">
        <v>1</v>
      </c>
      <c r="B62" s="199" t="s">
        <v>903</v>
      </c>
      <c r="C62" s="199" t="s">
        <v>57</v>
      </c>
      <c r="D62" s="199" t="s">
        <v>942</v>
      </c>
      <c r="E62" s="199" t="s">
        <v>2046</v>
      </c>
      <c r="F62" s="199" t="s">
        <v>2046</v>
      </c>
      <c r="G62" s="199"/>
      <c r="H62" s="199">
        <v>8</v>
      </c>
      <c r="I62" s="199" t="s">
        <v>2046</v>
      </c>
      <c r="J62" s="199" t="s">
        <v>952</v>
      </c>
      <c r="K62" s="199" t="s">
        <v>995</v>
      </c>
      <c r="L62" s="199"/>
      <c r="M62" s="200" t="s">
        <v>988</v>
      </c>
      <c r="N62" s="200"/>
      <c r="O62" s="304" t="s">
        <v>2552</v>
      </c>
      <c r="P62" s="386" t="s">
        <v>2697</v>
      </c>
      <c r="Q62" s="387" t="s">
        <v>2698</v>
      </c>
      <c r="R62" s="108">
        <f t="shared" si="0"/>
        <v>0</v>
      </c>
      <c r="S62" s="399"/>
      <c r="AF62">
        <v>23100</v>
      </c>
      <c r="AG62">
        <v>33600</v>
      </c>
      <c r="AH62">
        <v>59700</v>
      </c>
      <c r="AK62">
        <v>21800</v>
      </c>
      <c r="AV62">
        <v>67650</v>
      </c>
      <c r="AX62">
        <v>0</v>
      </c>
      <c r="BN62">
        <v>27700</v>
      </c>
    </row>
    <row r="63" spans="1:72">
      <c r="A63" s="405">
        <v>1</v>
      </c>
      <c r="B63" s="199" t="s">
        <v>903</v>
      </c>
      <c r="C63" s="199" t="s">
        <v>57</v>
      </c>
      <c r="D63" s="199" t="s">
        <v>942</v>
      </c>
      <c r="E63" s="199" t="s">
        <v>2046</v>
      </c>
      <c r="F63" s="199" t="s">
        <v>2046</v>
      </c>
      <c r="G63" s="199"/>
      <c r="H63" s="199">
        <v>8</v>
      </c>
      <c r="I63" s="199" t="s">
        <v>2046</v>
      </c>
      <c r="J63" s="199" t="s">
        <v>952</v>
      </c>
      <c r="K63" s="199"/>
      <c r="L63" s="199"/>
      <c r="M63" s="200" t="s">
        <v>980</v>
      </c>
      <c r="N63" s="200"/>
      <c r="O63" s="304" t="s">
        <v>2555</v>
      </c>
      <c r="P63" s="386" t="s">
        <v>2699</v>
      </c>
      <c r="Q63" s="387" t="s">
        <v>171</v>
      </c>
      <c r="R63" s="108">
        <f t="shared" si="0"/>
        <v>0</v>
      </c>
      <c r="S63" s="399"/>
      <c r="T63" s="400"/>
      <c r="U63" s="400"/>
      <c r="V63" s="400"/>
      <c r="W63" s="400"/>
      <c r="X63" s="401"/>
      <c r="AX63">
        <v>0</v>
      </c>
    </row>
    <row r="64" spans="1:72">
      <c r="A64" s="405">
        <v>1</v>
      </c>
      <c r="B64" s="199" t="s">
        <v>903</v>
      </c>
      <c r="C64" s="199" t="s">
        <v>57</v>
      </c>
      <c r="D64" s="199" t="s">
        <v>942</v>
      </c>
      <c r="E64" s="199" t="s">
        <v>2046</v>
      </c>
      <c r="F64" s="199" t="s">
        <v>2046</v>
      </c>
      <c r="G64" s="199"/>
      <c r="H64" s="199">
        <v>8</v>
      </c>
      <c r="I64" s="199" t="s">
        <v>2046</v>
      </c>
      <c r="J64" s="199" t="s">
        <v>952</v>
      </c>
      <c r="K64" s="199"/>
      <c r="L64" s="199"/>
      <c r="M64" s="200" t="s">
        <v>980</v>
      </c>
      <c r="N64" s="200"/>
      <c r="O64" s="304" t="s">
        <v>2555</v>
      </c>
      <c r="P64" s="386" t="s">
        <v>2700</v>
      </c>
      <c r="Q64" s="387" t="s">
        <v>172</v>
      </c>
      <c r="R64" s="108">
        <f t="shared" si="0"/>
        <v>0</v>
      </c>
      <c r="S64" s="399"/>
      <c r="T64" s="400"/>
      <c r="U64" s="400"/>
      <c r="V64" s="400"/>
      <c r="W64" s="400"/>
      <c r="X64" s="401"/>
      <c r="AX64">
        <v>0</v>
      </c>
    </row>
    <row r="65" spans="1:72">
      <c r="A65" s="405">
        <v>1</v>
      </c>
      <c r="B65" s="199" t="s">
        <v>903</v>
      </c>
      <c r="C65" s="199" t="s">
        <v>57</v>
      </c>
      <c r="D65" s="199" t="s">
        <v>942</v>
      </c>
      <c r="E65" s="199" t="s">
        <v>2046</v>
      </c>
      <c r="F65" s="199" t="s">
        <v>2049</v>
      </c>
      <c r="G65" s="199"/>
      <c r="H65" s="199">
        <v>8</v>
      </c>
      <c r="I65" s="199" t="s">
        <v>2046</v>
      </c>
      <c r="J65" s="199" t="s">
        <v>952</v>
      </c>
      <c r="K65" s="199"/>
      <c r="L65" s="199"/>
      <c r="M65" s="200" t="s">
        <v>997</v>
      </c>
      <c r="N65" s="200"/>
      <c r="O65" s="304">
        <v>3.1</v>
      </c>
      <c r="P65" s="386" t="s">
        <v>2701</v>
      </c>
      <c r="Q65" s="387" t="s">
        <v>106</v>
      </c>
      <c r="R65" s="108">
        <f t="shared" si="0"/>
        <v>0</v>
      </c>
      <c r="S65" s="399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</row>
    <row r="66" spans="1:72">
      <c r="A66" s="405">
        <v>1</v>
      </c>
      <c r="B66" s="199" t="s">
        <v>903</v>
      </c>
      <c r="C66" s="199" t="s">
        <v>57</v>
      </c>
      <c r="D66" s="199" t="s">
        <v>942</v>
      </c>
      <c r="E66" s="199" t="s">
        <v>2046</v>
      </c>
      <c r="F66" s="199" t="s">
        <v>2050</v>
      </c>
      <c r="G66" s="199"/>
      <c r="H66" s="199">
        <v>8</v>
      </c>
      <c r="I66" s="199" t="s">
        <v>2046</v>
      </c>
      <c r="J66" s="199" t="s">
        <v>952</v>
      </c>
      <c r="K66" s="199" t="s">
        <v>999</v>
      </c>
      <c r="L66" s="199"/>
      <c r="M66" s="200" t="s">
        <v>997</v>
      </c>
      <c r="N66" s="200"/>
      <c r="O66" s="304">
        <v>3.1</v>
      </c>
      <c r="P66" s="386" t="s">
        <v>2702</v>
      </c>
      <c r="Q66" s="387" t="s">
        <v>2052</v>
      </c>
      <c r="R66" s="108">
        <f t="shared" si="0"/>
        <v>0</v>
      </c>
      <c r="S66" s="399">
        <v>38786528.450000003</v>
      </c>
      <c r="T66">
        <v>616770.97</v>
      </c>
      <c r="U66">
        <v>1210755.3400000001</v>
      </c>
      <c r="V66">
        <v>2090599.64</v>
      </c>
      <c r="W66">
        <v>2879828.74</v>
      </c>
      <c r="X66">
        <v>5246612</v>
      </c>
      <c r="Y66">
        <v>3143136.85</v>
      </c>
      <c r="Z66">
        <v>796068.53</v>
      </c>
      <c r="AA66">
        <v>522744.76</v>
      </c>
      <c r="AB66">
        <v>1339802.54</v>
      </c>
      <c r="AC66">
        <v>1174794.27</v>
      </c>
      <c r="AE66">
        <v>0</v>
      </c>
      <c r="AF66">
        <v>899396.57</v>
      </c>
      <c r="AG66">
        <v>1217745.5</v>
      </c>
      <c r="AH66">
        <v>670811.5</v>
      </c>
      <c r="AI66">
        <v>3455898.46</v>
      </c>
      <c r="AJ66">
        <v>539518.36</v>
      </c>
      <c r="AK66">
        <v>480276.8</v>
      </c>
      <c r="AM66">
        <v>0</v>
      </c>
      <c r="AN66">
        <v>346804.28</v>
      </c>
      <c r="AO66">
        <v>3091372.02</v>
      </c>
      <c r="AP66">
        <v>2198377</v>
      </c>
      <c r="AQ66">
        <v>1193782.54</v>
      </c>
      <c r="AR66">
        <v>802307.74</v>
      </c>
      <c r="AS66">
        <v>1842455.39</v>
      </c>
      <c r="AT66">
        <v>1168149.6200000001</v>
      </c>
      <c r="AU66">
        <v>1945259.16</v>
      </c>
      <c r="AV66">
        <v>1641591.69</v>
      </c>
      <c r="AW66">
        <v>6779976.1200000001</v>
      </c>
      <c r="AX66">
        <v>738314.83</v>
      </c>
      <c r="AY66">
        <v>1536820.64</v>
      </c>
      <c r="BA66">
        <v>11448277.529999999</v>
      </c>
      <c r="BB66">
        <v>1000201.18</v>
      </c>
      <c r="BC66">
        <v>792119</v>
      </c>
      <c r="BD66">
        <v>2908181.87</v>
      </c>
      <c r="BE66">
        <v>1928039</v>
      </c>
      <c r="BF66">
        <v>715628.89</v>
      </c>
      <c r="BG66">
        <v>869315</v>
      </c>
      <c r="BH66">
        <v>2610579.5099999998</v>
      </c>
      <c r="BI66">
        <v>904911</v>
      </c>
      <c r="BM66">
        <v>15844734.93</v>
      </c>
      <c r="BN66">
        <v>851454</v>
      </c>
      <c r="BO66">
        <v>751699.57</v>
      </c>
      <c r="BP66">
        <v>789326.34</v>
      </c>
      <c r="BQ66">
        <v>295255.15000000002</v>
      </c>
      <c r="BR66">
        <v>2587096.9700000002</v>
      </c>
      <c r="BS66">
        <v>0</v>
      </c>
      <c r="BT66">
        <v>1660924.53</v>
      </c>
    </row>
    <row r="67" spans="1:72">
      <c r="A67" s="405">
        <v>1</v>
      </c>
      <c r="B67" s="199" t="s">
        <v>903</v>
      </c>
      <c r="C67" s="199" t="s">
        <v>57</v>
      </c>
      <c r="D67" s="199" t="s">
        <v>942</v>
      </c>
      <c r="E67" s="199" t="s">
        <v>2046</v>
      </c>
      <c r="F67" s="199" t="s">
        <v>2049</v>
      </c>
      <c r="G67" s="199"/>
      <c r="H67" s="199">
        <v>8</v>
      </c>
      <c r="I67" s="199" t="s">
        <v>2046</v>
      </c>
      <c r="J67" s="199" t="s">
        <v>952</v>
      </c>
      <c r="K67" s="199"/>
      <c r="L67" s="199"/>
      <c r="M67" s="200" t="s">
        <v>997</v>
      </c>
      <c r="N67" s="200"/>
      <c r="O67" s="304" t="s">
        <v>2553</v>
      </c>
      <c r="P67" s="386" t="s">
        <v>2703</v>
      </c>
      <c r="Q67" s="387" t="s">
        <v>110</v>
      </c>
      <c r="R67" s="108">
        <f t="shared" si="0"/>
        <v>0</v>
      </c>
      <c r="S67" s="399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I67">
        <v>27500</v>
      </c>
      <c r="AK67">
        <v>0</v>
      </c>
      <c r="AM67">
        <v>0</v>
      </c>
      <c r="AQ67">
        <v>0</v>
      </c>
      <c r="AS67">
        <v>0</v>
      </c>
      <c r="AX67">
        <v>0</v>
      </c>
      <c r="AY67">
        <v>0</v>
      </c>
      <c r="BA67">
        <v>0</v>
      </c>
      <c r="BB67">
        <v>0</v>
      </c>
      <c r="BC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</row>
    <row r="68" spans="1:72">
      <c r="A68" s="405">
        <v>1</v>
      </c>
      <c r="B68" s="199" t="s">
        <v>903</v>
      </c>
      <c r="C68" s="199" t="s">
        <v>57</v>
      </c>
      <c r="D68" s="199" t="s">
        <v>942</v>
      </c>
      <c r="E68" s="199" t="s">
        <v>2046</v>
      </c>
      <c r="F68" s="199" t="s">
        <v>2050</v>
      </c>
      <c r="G68" s="199"/>
      <c r="H68" s="199">
        <v>8</v>
      </c>
      <c r="I68" s="199" t="s">
        <v>2046</v>
      </c>
      <c r="J68" s="199" t="s">
        <v>952</v>
      </c>
      <c r="K68" s="199" t="s">
        <v>1001</v>
      </c>
      <c r="L68" s="199"/>
      <c r="M68" s="200" t="s">
        <v>997</v>
      </c>
      <c r="N68" s="200"/>
      <c r="O68" s="304">
        <v>3.2</v>
      </c>
      <c r="P68" s="386" t="s">
        <v>2704</v>
      </c>
      <c r="Q68" s="387" t="s">
        <v>2705</v>
      </c>
      <c r="R68" s="108">
        <f t="shared" ref="R68:R131" si="1">SUMIF($S$1:$BT$1,$R$1,$S68:$BT68)</f>
        <v>66846734.109999999</v>
      </c>
      <c r="S68" s="399">
        <v>22070194.800000001</v>
      </c>
      <c r="T68">
        <v>207117</v>
      </c>
      <c r="U68">
        <v>52075</v>
      </c>
      <c r="V68">
        <v>303867</v>
      </c>
      <c r="W68">
        <v>128325</v>
      </c>
      <c r="X68">
        <v>171665</v>
      </c>
      <c r="Y68">
        <v>107720</v>
      </c>
      <c r="Z68">
        <v>32391</v>
      </c>
      <c r="AA68">
        <v>75168</v>
      </c>
      <c r="AB68">
        <v>52205</v>
      </c>
      <c r="AC68">
        <v>37584</v>
      </c>
      <c r="AD68">
        <v>140003</v>
      </c>
      <c r="AE68">
        <v>66846734.109999999</v>
      </c>
      <c r="AF68">
        <v>44914</v>
      </c>
      <c r="AG68">
        <v>831391</v>
      </c>
      <c r="AH68">
        <v>164415</v>
      </c>
      <c r="AI68">
        <v>634212</v>
      </c>
      <c r="AJ68">
        <v>0</v>
      </c>
      <c r="AK68">
        <v>2957</v>
      </c>
      <c r="AL68">
        <v>444</v>
      </c>
      <c r="AM68">
        <v>93152694.879999995</v>
      </c>
      <c r="AN68">
        <v>1170146</v>
      </c>
      <c r="AO68">
        <v>868913</v>
      </c>
      <c r="AP68">
        <v>244513</v>
      </c>
      <c r="AQ68">
        <v>1768792.5</v>
      </c>
      <c r="AR68">
        <v>803889</v>
      </c>
      <c r="AS68">
        <v>1688345</v>
      </c>
      <c r="AT68">
        <v>1402231</v>
      </c>
      <c r="AU68">
        <v>132621.5</v>
      </c>
      <c r="AV68">
        <v>96352</v>
      </c>
      <c r="AW68">
        <v>9213223.1500000004</v>
      </c>
      <c r="AX68">
        <v>2885935</v>
      </c>
      <c r="AY68">
        <v>2297396.6</v>
      </c>
      <c r="AZ68">
        <v>5154655</v>
      </c>
      <c r="BA68">
        <v>39935599.299999997</v>
      </c>
      <c r="BB68">
        <v>70163</v>
      </c>
      <c r="BC68">
        <v>45816</v>
      </c>
      <c r="BD68">
        <v>2828753</v>
      </c>
      <c r="BE68">
        <v>1768370</v>
      </c>
      <c r="BF68">
        <v>95674</v>
      </c>
      <c r="BG68">
        <v>53973</v>
      </c>
      <c r="BH68">
        <v>1379145.75</v>
      </c>
      <c r="BI68">
        <v>8252</v>
      </c>
      <c r="BJ68">
        <v>67211</v>
      </c>
      <c r="BK68">
        <v>21263</v>
      </c>
      <c r="BL68">
        <v>283524</v>
      </c>
      <c r="BM68">
        <v>11785719.25</v>
      </c>
      <c r="BN68">
        <v>90611</v>
      </c>
      <c r="BO68">
        <v>2063</v>
      </c>
      <c r="BQ68">
        <v>0</v>
      </c>
      <c r="BR68">
        <v>18081</v>
      </c>
      <c r="BS68">
        <v>100196</v>
      </c>
      <c r="BT68">
        <v>331248.84999999998</v>
      </c>
    </row>
    <row r="69" spans="1:72">
      <c r="A69" s="405">
        <v>1</v>
      </c>
      <c r="B69" s="199" t="s">
        <v>903</v>
      </c>
      <c r="C69" s="199" t="s">
        <v>57</v>
      </c>
      <c r="D69" s="199" t="s">
        <v>942</v>
      </c>
      <c r="E69" s="199" t="s">
        <v>2046</v>
      </c>
      <c r="F69" s="199" t="s">
        <v>2050</v>
      </c>
      <c r="G69" s="199"/>
      <c r="H69" s="199">
        <v>8</v>
      </c>
      <c r="I69" s="199" t="s">
        <v>2046</v>
      </c>
      <c r="J69" s="199" t="s">
        <v>952</v>
      </c>
      <c r="K69" s="199" t="s">
        <v>1001</v>
      </c>
      <c r="L69" s="199"/>
      <c r="M69" s="200" t="s">
        <v>997</v>
      </c>
      <c r="N69" s="200"/>
      <c r="O69" s="304">
        <v>3.2</v>
      </c>
      <c r="P69" s="386" t="s">
        <v>2706</v>
      </c>
      <c r="Q69" s="387" t="s">
        <v>2707</v>
      </c>
      <c r="R69" s="108">
        <f t="shared" si="1"/>
        <v>0</v>
      </c>
      <c r="S69" s="399"/>
      <c r="AG69">
        <v>0</v>
      </c>
      <c r="AH69">
        <v>7765</v>
      </c>
      <c r="AX69">
        <v>0</v>
      </c>
      <c r="BA69">
        <v>109379</v>
      </c>
      <c r="BB69">
        <v>237087</v>
      </c>
      <c r="BJ69">
        <v>462</v>
      </c>
      <c r="BM69">
        <v>134932.34</v>
      </c>
      <c r="BO69">
        <v>100607</v>
      </c>
      <c r="BQ69">
        <v>195</v>
      </c>
      <c r="BR69">
        <v>53184</v>
      </c>
      <c r="BS69">
        <v>0</v>
      </c>
    </row>
    <row r="70" spans="1:72">
      <c r="A70" s="405">
        <v>1</v>
      </c>
      <c r="B70" s="199" t="s">
        <v>903</v>
      </c>
      <c r="C70" s="199" t="s">
        <v>57</v>
      </c>
      <c r="D70" s="199" t="s">
        <v>942</v>
      </c>
      <c r="E70" s="199" t="s">
        <v>2046</v>
      </c>
      <c r="F70" s="199" t="s">
        <v>2050</v>
      </c>
      <c r="G70" s="199"/>
      <c r="H70" s="199">
        <v>8</v>
      </c>
      <c r="I70" s="199" t="s">
        <v>2046</v>
      </c>
      <c r="J70" s="199" t="s">
        <v>952</v>
      </c>
      <c r="K70" s="199" t="s">
        <v>1001</v>
      </c>
      <c r="L70" s="199"/>
      <c r="M70" s="200" t="s">
        <v>997</v>
      </c>
      <c r="N70" s="200"/>
      <c r="O70" s="304">
        <v>3.2</v>
      </c>
      <c r="P70" s="386" t="s">
        <v>2708</v>
      </c>
      <c r="Q70" s="387" t="s">
        <v>146</v>
      </c>
      <c r="R70" s="108">
        <f t="shared" si="1"/>
        <v>0</v>
      </c>
      <c r="S70" s="399"/>
      <c r="AF70">
        <v>6235.25</v>
      </c>
      <c r="AM70">
        <v>378872</v>
      </c>
      <c r="AO70">
        <v>2505</v>
      </c>
      <c r="AP70">
        <v>1302</v>
      </c>
      <c r="AQ70">
        <v>1760</v>
      </c>
      <c r="AR70">
        <v>190</v>
      </c>
      <c r="AS70">
        <v>8867</v>
      </c>
      <c r="AT70">
        <v>5146</v>
      </c>
      <c r="AU70">
        <v>567</v>
      </c>
      <c r="AV70">
        <v>7439</v>
      </c>
      <c r="AW70">
        <v>9166</v>
      </c>
      <c r="AX70">
        <v>5098</v>
      </c>
      <c r="AY70">
        <v>13474</v>
      </c>
      <c r="AZ70">
        <v>0</v>
      </c>
    </row>
    <row r="71" spans="1:72">
      <c r="A71" s="405">
        <v>1</v>
      </c>
      <c r="B71" s="199" t="s">
        <v>903</v>
      </c>
      <c r="C71" s="199" t="s">
        <v>57</v>
      </c>
      <c r="D71" s="199" t="s">
        <v>942</v>
      </c>
      <c r="E71" s="199" t="s">
        <v>2046</v>
      </c>
      <c r="F71" s="199" t="s">
        <v>2050</v>
      </c>
      <c r="G71" s="199"/>
      <c r="H71" s="199">
        <v>8</v>
      </c>
      <c r="I71" s="199" t="s">
        <v>2046</v>
      </c>
      <c r="J71" s="199" t="s">
        <v>952</v>
      </c>
      <c r="K71" s="199" t="s">
        <v>1005</v>
      </c>
      <c r="L71" s="199"/>
      <c r="M71" s="200" t="s">
        <v>997</v>
      </c>
      <c r="N71" s="200"/>
      <c r="O71" s="304">
        <v>3.3</v>
      </c>
      <c r="P71" s="386" t="s">
        <v>2709</v>
      </c>
      <c r="Q71" s="387" t="s">
        <v>2710</v>
      </c>
      <c r="R71" s="108">
        <f t="shared" si="1"/>
        <v>360633.41</v>
      </c>
      <c r="S71" s="399">
        <v>454447.85</v>
      </c>
      <c r="T71">
        <v>165508</v>
      </c>
      <c r="U71">
        <v>94596</v>
      </c>
      <c r="V71">
        <v>35515.800000000003</v>
      </c>
      <c r="W71">
        <v>356189</v>
      </c>
      <c r="X71">
        <v>105044</v>
      </c>
      <c r="Y71">
        <v>156544</v>
      </c>
      <c r="Z71">
        <v>111157</v>
      </c>
      <c r="AA71">
        <v>316045.5</v>
      </c>
      <c r="AB71">
        <v>33131</v>
      </c>
      <c r="AC71">
        <v>195255</v>
      </c>
      <c r="AD71">
        <v>63357</v>
      </c>
      <c r="AE71">
        <v>360633.41</v>
      </c>
      <c r="AF71">
        <v>97449</v>
      </c>
      <c r="AG71">
        <v>18109.25</v>
      </c>
      <c r="AH71">
        <v>166341.75</v>
      </c>
      <c r="AI71">
        <v>66650.850000000006</v>
      </c>
      <c r="AJ71">
        <v>13529.18</v>
      </c>
      <c r="AK71">
        <v>27841.75</v>
      </c>
      <c r="AL71">
        <v>9254.5</v>
      </c>
      <c r="AM71">
        <v>0</v>
      </c>
      <c r="AN71">
        <v>59701.5</v>
      </c>
      <c r="AO71">
        <v>121327.8</v>
      </c>
      <c r="AP71">
        <v>97511</v>
      </c>
      <c r="AQ71">
        <v>0</v>
      </c>
      <c r="AR71">
        <v>59428.4</v>
      </c>
      <c r="AS71">
        <v>181289.23</v>
      </c>
      <c r="AT71">
        <v>181957.5</v>
      </c>
      <c r="AU71">
        <v>106417.66</v>
      </c>
      <c r="AV71">
        <v>1788791.26</v>
      </c>
      <c r="AW71">
        <v>100255</v>
      </c>
      <c r="AX71">
        <v>121720</v>
      </c>
      <c r="AY71">
        <v>381397.6</v>
      </c>
      <c r="AZ71">
        <v>172705</v>
      </c>
      <c r="BA71">
        <v>193962.56</v>
      </c>
      <c r="BB71">
        <v>63462</v>
      </c>
      <c r="BC71">
        <v>56540</v>
      </c>
      <c r="BD71">
        <v>9639.0499999999993</v>
      </c>
      <c r="BE71">
        <v>127877</v>
      </c>
      <c r="BF71">
        <v>65640.100000000006</v>
      </c>
      <c r="BG71">
        <v>233644.79</v>
      </c>
      <c r="BH71">
        <v>738313.97</v>
      </c>
      <c r="BI71">
        <v>12138</v>
      </c>
      <c r="BJ71">
        <v>36978.519999999997</v>
      </c>
      <c r="BK71">
        <v>64868</v>
      </c>
      <c r="BL71">
        <v>103579.3</v>
      </c>
      <c r="BM71">
        <v>2099135.81</v>
      </c>
      <c r="BN71">
        <v>50510</v>
      </c>
      <c r="BO71">
        <v>77569.7</v>
      </c>
      <c r="BP71">
        <v>1006408.11</v>
      </c>
      <c r="BQ71">
        <v>1440</v>
      </c>
      <c r="BR71">
        <v>279704</v>
      </c>
      <c r="BS71">
        <v>106609.25</v>
      </c>
      <c r="BT71">
        <v>17628.5</v>
      </c>
    </row>
    <row r="72" spans="1:72">
      <c r="A72" s="405">
        <v>1</v>
      </c>
      <c r="B72" s="199" t="s">
        <v>903</v>
      </c>
      <c r="C72" s="199" t="s">
        <v>57</v>
      </c>
      <c r="D72" s="199" t="s">
        <v>942</v>
      </c>
      <c r="E72" s="199" t="s">
        <v>2046</v>
      </c>
      <c r="F72" s="199" t="s">
        <v>2050</v>
      </c>
      <c r="G72" s="199"/>
      <c r="H72" s="199">
        <v>8</v>
      </c>
      <c r="I72" s="199" t="s">
        <v>2046</v>
      </c>
      <c r="J72" s="199" t="s">
        <v>952</v>
      </c>
      <c r="K72" s="199" t="s">
        <v>1005</v>
      </c>
      <c r="L72" s="199"/>
      <c r="M72" s="200" t="s">
        <v>997</v>
      </c>
      <c r="N72" s="200"/>
      <c r="O72" s="304">
        <v>3.3</v>
      </c>
      <c r="P72" s="386" t="s">
        <v>2711</v>
      </c>
      <c r="Q72" s="387" t="s">
        <v>2712</v>
      </c>
      <c r="R72" s="108">
        <f t="shared" si="1"/>
        <v>3010388.77</v>
      </c>
      <c r="S72" s="399">
        <v>26155014.390000001</v>
      </c>
      <c r="U72">
        <v>39192</v>
      </c>
      <c r="V72">
        <v>100635.73</v>
      </c>
      <c r="W72">
        <v>1175577.67</v>
      </c>
      <c r="X72">
        <v>170644</v>
      </c>
      <c r="Y72">
        <v>24500</v>
      </c>
      <c r="Z72">
        <v>0</v>
      </c>
      <c r="AA72">
        <v>82883</v>
      </c>
      <c r="AB72">
        <v>22512</v>
      </c>
      <c r="AC72">
        <v>66769</v>
      </c>
      <c r="AE72">
        <v>3010388.77</v>
      </c>
      <c r="AF72">
        <v>92980</v>
      </c>
      <c r="AG72">
        <v>40269.5</v>
      </c>
      <c r="AI72">
        <v>27000</v>
      </c>
      <c r="AK72">
        <v>4068</v>
      </c>
      <c r="AM72">
        <v>0</v>
      </c>
      <c r="AN72">
        <v>120950.46</v>
      </c>
      <c r="AO72">
        <v>1460271</v>
      </c>
      <c r="AP72">
        <v>1360875</v>
      </c>
      <c r="AQ72">
        <v>0</v>
      </c>
      <c r="AR72">
        <v>81094</v>
      </c>
      <c r="AT72">
        <v>187093</v>
      </c>
      <c r="AU72">
        <v>74668.75</v>
      </c>
      <c r="AV72">
        <v>354306.54</v>
      </c>
      <c r="AW72">
        <v>0</v>
      </c>
      <c r="AX72">
        <v>28888</v>
      </c>
      <c r="AY72">
        <v>22193.5</v>
      </c>
      <c r="BA72">
        <v>2842558.75</v>
      </c>
      <c r="BB72">
        <v>41940</v>
      </c>
      <c r="BC72">
        <v>117047</v>
      </c>
      <c r="BD72">
        <v>642672</v>
      </c>
      <c r="BE72">
        <v>29207</v>
      </c>
      <c r="BF72">
        <v>16025</v>
      </c>
      <c r="BG72">
        <v>277681</v>
      </c>
      <c r="BI72">
        <v>67008</v>
      </c>
      <c r="BM72">
        <v>3757589</v>
      </c>
      <c r="BN72">
        <v>69367</v>
      </c>
      <c r="BO72">
        <v>53544.17</v>
      </c>
      <c r="BP72">
        <v>1449133.32</v>
      </c>
      <c r="BQ72">
        <v>0</v>
      </c>
      <c r="BR72">
        <v>283862</v>
      </c>
      <c r="BS72">
        <v>138849</v>
      </c>
      <c r="BT72">
        <v>41196.5</v>
      </c>
    </row>
    <row r="73" spans="1:72">
      <c r="A73" s="405">
        <v>1</v>
      </c>
      <c r="B73" s="199" t="s">
        <v>903</v>
      </c>
      <c r="C73" s="199" t="s">
        <v>57</v>
      </c>
      <c r="D73" s="199" t="s">
        <v>942</v>
      </c>
      <c r="E73" s="199" t="s">
        <v>2046</v>
      </c>
      <c r="F73" s="199" t="s">
        <v>2050</v>
      </c>
      <c r="G73" s="199"/>
      <c r="H73" s="199">
        <v>8</v>
      </c>
      <c r="I73" s="199" t="s">
        <v>2046</v>
      </c>
      <c r="J73" s="199" t="s">
        <v>952</v>
      </c>
      <c r="K73" s="199" t="s">
        <v>1005</v>
      </c>
      <c r="L73" s="199"/>
      <c r="M73" s="200" t="s">
        <v>997</v>
      </c>
      <c r="N73" s="200"/>
      <c r="O73" s="304">
        <v>3.3</v>
      </c>
      <c r="P73" s="386" t="s">
        <v>2713</v>
      </c>
      <c r="Q73" s="387" t="s">
        <v>2714</v>
      </c>
      <c r="R73" s="108">
        <f t="shared" si="1"/>
        <v>0</v>
      </c>
      <c r="S73" s="399"/>
      <c r="AE73">
        <v>0</v>
      </c>
      <c r="AF73">
        <v>0</v>
      </c>
      <c r="AG73">
        <v>56800</v>
      </c>
      <c r="AI73">
        <v>113500</v>
      </c>
      <c r="AL73">
        <v>135329.32999999999</v>
      </c>
      <c r="AQ73">
        <v>0</v>
      </c>
      <c r="AW73">
        <v>17620</v>
      </c>
      <c r="AX73">
        <v>0</v>
      </c>
    </row>
    <row r="74" spans="1:72">
      <c r="A74" s="405">
        <v>1</v>
      </c>
      <c r="B74" s="199" t="s">
        <v>903</v>
      </c>
      <c r="C74" s="199" t="s">
        <v>57</v>
      </c>
      <c r="D74" s="199" t="s">
        <v>942</v>
      </c>
      <c r="E74" s="199" t="s">
        <v>2046</v>
      </c>
      <c r="F74" s="199" t="s">
        <v>2050</v>
      </c>
      <c r="G74" s="199"/>
      <c r="H74" s="199">
        <v>8</v>
      </c>
      <c r="I74" s="199" t="s">
        <v>2046</v>
      </c>
      <c r="J74" s="199" t="s">
        <v>952</v>
      </c>
      <c r="K74" s="199" t="s">
        <v>1005</v>
      </c>
      <c r="L74" s="199"/>
      <c r="M74" s="200" t="s">
        <v>997</v>
      </c>
      <c r="N74" s="200"/>
      <c r="O74" s="304">
        <v>3.3</v>
      </c>
      <c r="P74" s="386" t="s">
        <v>2715</v>
      </c>
      <c r="Q74" s="387" t="s">
        <v>2716</v>
      </c>
      <c r="R74" s="108">
        <f t="shared" si="1"/>
        <v>0</v>
      </c>
      <c r="S74" s="399"/>
      <c r="AE74">
        <v>0</v>
      </c>
      <c r="AW74">
        <v>0</v>
      </c>
      <c r="AX74">
        <v>0</v>
      </c>
    </row>
    <row r="75" spans="1:72">
      <c r="A75" s="405">
        <v>1</v>
      </c>
      <c r="B75" s="199" t="s">
        <v>903</v>
      </c>
      <c r="C75" s="199" t="s">
        <v>57</v>
      </c>
      <c r="D75" s="199" t="s">
        <v>942</v>
      </c>
      <c r="E75" s="199" t="s">
        <v>2046</v>
      </c>
      <c r="F75" s="199" t="s">
        <v>2050</v>
      </c>
      <c r="G75" s="199"/>
      <c r="H75" s="199">
        <v>8</v>
      </c>
      <c r="I75" s="199" t="s">
        <v>2046</v>
      </c>
      <c r="J75" s="199" t="s">
        <v>952</v>
      </c>
      <c r="K75" s="199" t="s">
        <v>1005</v>
      </c>
      <c r="L75" s="199"/>
      <c r="M75" s="200" t="s">
        <v>997</v>
      </c>
      <c r="N75" s="200"/>
      <c r="O75" s="304">
        <v>3.3</v>
      </c>
      <c r="P75" s="386" t="s">
        <v>2717</v>
      </c>
      <c r="Q75" s="387" t="s">
        <v>2718</v>
      </c>
      <c r="R75" s="108">
        <f t="shared" si="1"/>
        <v>0</v>
      </c>
      <c r="S75" s="399"/>
      <c r="AE75">
        <v>0</v>
      </c>
      <c r="AG75">
        <v>14100</v>
      </c>
      <c r="AI75">
        <v>61000</v>
      </c>
      <c r="AX75">
        <v>0</v>
      </c>
      <c r="BD75">
        <v>1302075</v>
      </c>
    </row>
    <row r="76" spans="1:72">
      <c r="A76" s="405">
        <v>1</v>
      </c>
      <c r="B76" s="199" t="s">
        <v>903</v>
      </c>
      <c r="C76" s="199" t="s">
        <v>57</v>
      </c>
      <c r="D76" s="199" t="s">
        <v>942</v>
      </c>
      <c r="E76" s="199" t="s">
        <v>2046</v>
      </c>
      <c r="F76" s="199" t="s">
        <v>2050</v>
      </c>
      <c r="G76" s="199"/>
      <c r="H76" s="199">
        <v>8</v>
      </c>
      <c r="I76" s="199" t="s">
        <v>2046</v>
      </c>
      <c r="J76" s="199" t="s">
        <v>952</v>
      </c>
      <c r="K76" s="199" t="s">
        <v>1005</v>
      </c>
      <c r="L76" s="199"/>
      <c r="M76" s="200" t="s">
        <v>997</v>
      </c>
      <c r="N76" s="200"/>
      <c r="O76" s="304">
        <v>3.3</v>
      </c>
      <c r="P76" s="386" t="s">
        <v>2719</v>
      </c>
      <c r="Q76" s="387" t="s">
        <v>2720</v>
      </c>
      <c r="R76" s="108">
        <f t="shared" si="1"/>
        <v>0</v>
      </c>
      <c r="S76" s="399"/>
      <c r="AE76">
        <v>0</v>
      </c>
      <c r="AQ76">
        <v>0</v>
      </c>
      <c r="AX76">
        <v>0</v>
      </c>
    </row>
    <row r="77" spans="1:72">
      <c r="A77" s="405">
        <v>1</v>
      </c>
      <c r="B77" s="199" t="s">
        <v>903</v>
      </c>
      <c r="C77" s="199" t="s">
        <v>57</v>
      </c>
      <c r="D77" s="199" t="s">
        <v>942</v>
      </c>
      <c r="E77" s="199" t="s">
        <v>2046</v>
      </c>
      <c r="F77" s="199" t="s">
        <v>2050</v>
      </c>
      <c r="G77" s="199"/>
      <c r="H77" s="199">
        <v>8</v>
      </c>
      <c r="I77" s="199" t="s">
        <v>2046</v>
      </c>
      <c r="J77" s="199" t="s">
        <v>952</v>
      </c>
      <c r="K77" s="199" t="s">
        <v>1008</v>
      </c>
      <c r="L77" s="199"/>
      <c r="M77" s="200" t="s">
        <v>997</v>
      </c>
      <c r="N77" s="200"/>
      <c r="O77" s="304">
        <v>3.2</v>
      </c>
      <c r="P77" s="386" t="s">
        <v>2721</v>
      </c>
      <c r="Q77" s="387" t="s">
        <v>2061</v>
      </c>
      <c r="R77" s="108">
        <f t="shared" si="1"/>
        <v>0</v>
      </c>
      <c r="S77" s="399"/>
      <c r="AC77">
        <v>0</v>
      </c>
      <c r="AE77">
        <v>0</v>
      </c>
      <c r="AO77">
        <v>5290</v>
      </c>
      <c r="AX77">
        <v>0</v>
      </c>
      <c r="BA77">
        <v>119370.5</v>
      </c>
      <c r="BH77">
        <v>256127</v>
      </c>
      <c r="BM77">
        <v>62208</v>
      </c>
    </row>
    <row r="78" spans="1:72">
      <c r="A78" s="405">
        <v>1</v>
      </c>
      <c r="B78" s="199" t="s">
        <v>903</v>
      </c>
      <c r="C78" s="199" t="s">
        <v>57</v>
      </c>
      <c r="D78" s="199" t="s">
        <v>942</v>
      </c>
      <c r="E78" s="199" t="s">
        <v>2046</v>
      </c>
      <c r="F78" s="199" t="s">
        <v>2062</v>
      </c>
      <c r="G78" s="199"/>
      <c r="H78" s="199">
        <v>8</v>
      </c>
      <c r="I78" s="199" t="s">
        <v>2046</v>
      </c>
      <c r="J78" s="199" t="s">
        <v>952</v>
      </c>
      <c r="K78" s="199" t="s">
        <v>1012</v>
      </c>
      <c r="L78" s="199"/>
      <c r="M78" s="205" t="s">
        <v>1013</v>
      </c>
      <c r="N78" s="205"/>
      <c r="O78" s="305">
        <v>3.7</v>
      </c>
      <c r="P78" s="386" t="s">
        <v>2722</v>
      </c>
      <c r="Q78" s="387" t="s">
        <v>2064</v>
      </c>
      <c r="R78" s="108">
        <f t="shared" si="1"/>
        <v>1860000</v>
      </c>
      <c r="S78" s="399">
        <v>4478772.6399999997</v>
      </c>
      <c r="T78">
        <v>0</v>
      </c>
      <c r="U78">
        <v>159229.43</v>
      </c>
      <c r="V78">
        <v>315580.46000000002</v>
      </c>
      <c r="W78">
        <v>740507</v>
      </c>
      <c r="X78">
        <v>822305.94</v>
      </c>
      <c r="Y78">
        <v>90000</v>
      </c>
      <c r="Z78">
        <v>749133.17</v>
      </c>
      <c r="AA78">
        <v>134001.35999999999</v>
      </c>
      <c r="AB78">
        <v>66222</v>
      </c>
      <c r="AC78">
        <v>58000</v>
      </c>
      <c r="AD78">
        <v>152099.70000000001</v>
      </c>
      <c r="AE78">
        <v>1860000</v>
      </c>
      <c r="AF78">
        <v>349403</v>
      </c>
      <c r="AG78">
        <v>360236.6</v>
      </c>
      <c r="AH78">
        <v>194348.5</v>
      </c>
      <c r="AI78">
        <v>652108</v>
      </c>
      <c r="AJ78">
        <v>175000</v>
      </c>
      <c r="AK78">
        <v>91981.25</v>
      </c>
      <c r="AL78">
        <v>122981.31</v>
      </c>
      <c r="AM78">
        <v>56558617.880000003</v>
      </c>
      <c r="AN78">
        <v>862112</v>
      </c>
      <c r="AO78">
        <v>1472852.5</v>
      </c>
      <c r="AP78">
        <v>2413852</v>
      </c>
      <c r="AQ78">
        <v>1772672</v>
      </c>
      <c r="AR78">
        <v>1277398</v>
      </c>
      <c r="AS78">
        <v>5546221</v>
      </c>
      <c r="AT78">
        <v>3034942</v>
      </c>
      <c r="AU78">
        <v>1381445</v>
      </c>
      <c r="AV78">
        <v>2145153</v>
      </c>
      <c r="AW78">
        <v>3517542</v>
      </c>
      <c r="AX78">
        <v>1506739.25</v>
      </c>
      <c r="AY78">
        <v>549696</v>
      </c>
      <c r="AZ78">
        <v>637779</v>
      </c>
      <c r="BA78">
        <v>2609443.2999999998</v>
      </c>
      <c r="BB78">
        <v>70571.64</v>
      </c>
      <c r="BC78">
        <v>62437.2</v>
      </c>
      <c r="BD78">
        <v>297313.05</v>
      </c>
      <c r="BE78">
        <v>124689.34</v>
      </c>
      <c r="BF78">
        <v>191099.2</v>
      </c>
      <c r="BG78">
        <v>241651</v>
      </c>
      <c r="BH78">
        <v>801311</v>
      </c>
      <c r="BI78">
        <v>135492.53</v>
      </c>
      <c r="BJ78">
        <v>225552</v>
      </c>
      <c r="BK78">
        <v>25888.5</v>
      </c>
      <c r="BL78">
        <v>123516</v>
      </c>
      <c r="BM78">
        <v>5448569.75</v>
      </c>
      <c r="BN78">
        <v>121870</v>
      </c>
      <c r="BO78">
        <v>276427.15999999997</v>
      </c>
      <c r="BP78">
        <v>1501157.51</v>
      </c>
      <c r="BQ78">
        <v>313902.05</v>
      </c>
      <c r="BR78">
        <v>368180.7</v>
      </c>
      <c r="BS78">
        <v>436695.2</v>
      </c>
      <c r="BT78">
        <v>292990.67</v>
      </c>
    </row>
    <row r="79" spans="1:72">
      <c r="A79" s="405">
        <v>1</v>
      </c>
      <c r="B79" s="199" t="s">
        <v>903</v>
      </c>
      <c r="C79" s="199" t="s">
        <v>57</v>
      </c>
      <c r="D79" s="199" t="s">
        <v>942</v>
      </c>
      <c r="E79" s="199" t="s">
        <v>2046</v>
      </c>
      <c r="F79" s="199" t="s">
        <v>2062</v>
      </c>
      <c r="G79" s="199"/>
      <c r="H79" s="199">
        <v>8</v>
      </c>
      <c r="I79" s="199" t="s">
        <v>2046</v>
      </c>
      <c r="J79" s="199" t="s">
        <v>952</v>
      </c>
      <c r="K79" s="199" t="s">
        <v>1012</v>
      </c>
      <c r="L79" s="199"/>
      <c r="M79" s="205" t="s">
        <v>1013</v>
      </c>
      <c r="N79" s="205"/>
      <c r="O79" s="305">
        <v>3.7</v>
      </c>
      <c r="P79" s="386" t="s">
        <v>2723</v>
      </c>
      <c r="Q79" s="387" t="s">
        <v>2065</v>
      </c>
      <c r="R79" s="108">
        <f t="shared" si="1"/>
        <v>2250000</v>
      </c>
      <c r="S79" s="399">
        <v>3707649.63</v>
      </c>
      <c r="T79">
        <v>25211.91</v>
      </c>
      <c r="U79">
        <v>17868.080000000002</v>
      </c>
      <c r="V79">
        <v>69873.259999999995</v>
      </c>
      <c r="W79">
        <v>103818.11</v>
      </c>
      <c r="X79">
        <v>327549.76</v>
      </c>
      <c r="Y79">
        <v>25045</v>
      </c>
      <c r="Z79">
        <v>62819.06</v>
      </c>
      <c r="AA79">
        <v>10143.15</v>
      </c>
      <c r="AB79">
        <v>33013</v>
      </c>
      <c r="AC79">
        <v>9000</v>
      </c>
      <c r="AE79">
        <v>2250000</v>
      </c>
      <c r="AF79">
        <v>83901</v>
      </c>
      <c r="AG79">
        <v>51054.82</v>
      </c>
      <c r="AH79">
        <v>52514.06</v>
      </c>
      <c r="AI79">
        <v>136175</v>
      </c>
      <c r="AJ79">
        <v>0</v>
      </c>
      <c r="AK79">
        <v>12184.5</v>
      </c>
      <c r="AM79">
        <v>40488102.289999999</v>
      </c>
      <c r="AN79">
        <v>89314.5</v>
      </c>
      <c r="AO79">
        <v>37358.68</v>
      </c>
      <c r="AP79">
        <v>682297</v>
      </c>
      <c r="AQ79">
        <v>1026403</v>
      </c>
      <c r="AR79">
        <v>492950</v>
      </c>
      <c r="AS79">
        <v>1468452</v>
      </c>
      <c r="AT79">
        <v>411513</v>
      </c>
      <c r="AU79">
        <v>211668</v>
      </c>
      <c r="AV79">
        <v>502365</v>
      </c>
      <c r="AW79">
        <v>813733</v>
      </c>
      <c r="AX79">
        <v>287797.75</v>
      </c>
      <c r="AY79">
        <v>168059</v>
      </c>
      <c r="BA79">
        <v>2048543.97</v>
      </c>
      <c r="BB79">
        <v>48803.25</v>
      </c>
      <c r="BC79">
        <v>20134.2</v>
      </c>
      <c r="BD79">
        <v>302585.15999999997</v>
      </c>
      <c r="BE79">
        <v>39938.93</v>
      </c>
      <c r="BF79">
        <v>45128.08</v>
      </c>
      <c r="BG79">
        <v>93531</v>
      </c>
      <c r="BH79">
        <v>346400</v>
      </c>
      <c r="BI79">
        <v>49267.519999999997</v>
      </c>
      <c r="BM79">
        <v>4077407.6</v>
      </c>
      <c r="BN79">
        <v>21924</v>
      </c>
      <c r="BO79">
        <v>171424.74</v>
      </c>
      <c r="BP79">
        <v>852132.64</v>
      </c>
      <c r="BQ79">
        <v>43891.5</v>
      </c>
      <c r="BR79">
        <v>147547.4</v>
      </c>
      <c r="BS79">
        <v>227510.02</v>
      </c>
      <c r="BT79">
        <v>106456.33</v>
      </c>
    </row>
    <row r="80" spans="1:72">
      <c r="A80" s="405">
        <v>1</v>
      </c>
      <c r="B80" s="199" t="s">
        <v>903</v>
      </c>
      <c r="C80" s="199" t="s">
        <v>57</v>
      </c>
      <c r="D80" s="199" t="s">
        <v>942</v>
      </c>
      <c r="E80" s="199" t="s">
        <v>2046</v>
      </c>
      <c r="F80" s="199" t="s">
        <v>2062</v>
      </c>
      <c r="G80" s="199"/>
      <c r="H80" s="199">
        <v>8</v>
      </c>
      <c r="I80" s="199" t="s">
        <v>2046</v>
      </c>
      <c r="J80" s="199" t="s">
        <v>952</v>
      </c>
      <c r="K80" s="199" t="s">
        <v>1012</v>
      </c>
      <c r="L80" s="199"/>
      <c r="M80" s="205" t="s">
        <v>1013</v>
      </c>
      <c r="N80" s="205"/>
      <c r="O80" s="305">
        <v>3.7</v>
      </c>
      <c r="P80" s="386" t="s">
        <v>2724</v>
      </c>
      <c r="Q80" s="387" t="s">
        <v>2066</v>
      </c>
      <c r="R80" s="108">
        <f t="shared" si="1"/>
        <v>62402.5</v>
      </c>
      <c r="S80" s="399">
        <v>730493.5</v>
      </c>
      <c r="T80">
        <v>11243</v>
      </c>
      <c r="X80">
        <v>0</v>
      </c>
      <c r="Y80">
        <v>34188</v>
      </c>
      <c r="Z80">
        <v>110984</v>
      </c>
      <c r="AA80">
        <v>1323</v>
      </c>
      <c r="AB80">
        <v>5153</v>
      </c>
      <c r="AC80">
        <v>5325</v>
      </c>
      <c r="AD80">
        <v>11230</v>
      </c>
      <c r="AE80">
        <v>62402.5</v>
      </c>
      <c r="AG80">
        <v>0</v>
      </c>
      <c r="AH80">
        <v>11334.75</v>
      </c>
      <c r="AJ80">
        <v>0</v>
      </c>
      <c r="AM80">
        <v>2508809.17</v>
      </c>
      <c r="AP80">
        <v>2650</v>
      </c>
      <c r="AS80">
        <v>46210</v>
      </c>
      <c r="AV80">
        <v>29233</v>
      </c>
      <c r="AW80">
        <v>31378</v>
      </c>
      <c r="AX80">
        <v>47315</v>
      </c>
      <c r="AY80">
        <v>243</v>
      </c>
      <c r="AZ80">
        <v>0</v>
      </c>
      <c r="BA80">
        <v>29116</v>
      </c>
      <c r="BB80">
        <v>9937</v>
      </c>
      <c r="BD80">
        <v>178227</v>
      </c>
      <c r="BE80">
        <v>15695</v>
      </c>
      <c r="BF80">
        <v>35155</v>
      </c>
      <c r="BG80">
        <v>281</v>
      </c>
      <c r="BH80">
        <v>560</v>
      </c>
      <c r="BI80">
        <v>2472</v>
      </c>
      <c r="BJ80">
        <v>4290</v>
      </c>
      <c r="BL80">
        <v>13234</v>
      </c>
      <c r="BM80">
        <v>162970</v>
      </c>
      <c r="BN80">
        <v>4274</v>
      </c>
      <c r="BP80">
        <v>5924</v>
      </c>
      <c r="BQ80">
        <v>2975</v>
      </c>
      <c r="BS80">
        <v>5503</v>
      </c>
    </row>
    <row r="81" spans="1:72">
      <c r="A81" s="405">
        <v>1</v>
      </c>
      <c r="B81" s="199" t="s">
        <v>903</v>
      </c>
      <c r="C81" s="199" t="s">
        <v>57</v>
      </c>
      <c r="D81" s="199" t="s">
        <v>942</v>
      </c>
      <c r="E81" s="199" t="s">
        <v>2046</v>
      </c>
      <c r="F81" s="199" t="s">
        <v>2062</v>
      </c>
      <c r="G81" s="199"/>
      <c r="H81" s="199">
        <v>8</v>
      </c>
      <c r="I81" s="199" t="s">
        <v>2046</v>
      </c>
      <c r="J81" s="199" t="s">
        <v>952</v>
      </c>
      <c r="K81" s="199" t="s">
        <v>1012</v>
      </c>
      <c r="L81" s="199"/>
      <c r="M81" s="205" t="s">
        <v>1013</v>
      </c>
      <c r="N81" s="205"/>
      <c r="O81" s="305">
        <v>3.7</v>
      </c>
      <c r="P81" s="386" t="s">
        <v>2725</v>
      </c>
      <c r="Q81" s="387" t="s">
        <v>2067</v>
      </c>
      <c r="R81" s="108">
        <f t="shared" si="1"/>
        <v>150296.5</v>
      </c>
      <c r="S81" s="399">
        <v>16638961.08</v>
      </c>
      <c r="T81">
        <v>6186</v>
      </c>
      <c r="U81">
        <v>22302</v>
      </c>
      <c r="W81">
        <v>7343</v>
      </c>
      <c r="X81">
        <v>36808</v>
      </c>
      <c r="Y81">
        <v>45480</v>
      </c>
      <c r="Z81">
        <v>757</v>
      </c>
      <c r="AA81">
        <v>71611</v>
      </c>
      <c r="AB81">
        <v>8042</v>
      </c>
      <c r="AC81">
        <v>18598</v>
      </c>
      <c r="AE81">
        <v>150296.5</v>
      </c>
      <c r="AG81">
        <v>0</v>
      </c>
      <c r="AH81">
        <v>16331.5</v>
      </c>
      <c r="AM81">
        <v>13150617</v>
      </c>
      <c r="AP81">
        <v>60139</v>
      </c>
      <c r="AT81">
        <v>3394</v>
      </c>
      <c r="AU81">
        <v>13196</v>
      </c>
      <c r="AV81">
        <v>19217</v>
      </c>
      <c r="AW81">
        <v>107604</v>
      </c>
      <c r="AX81">
        <v>106073.4</v>
      </c>
      <c r="AY81">
        <v>0</v>
      </c>
      <c r="BA81">
        <v>765934</v>
      </c>
      <c r="BB81">
        <v>28515</v>
      </c>
      <c r="BD81">
        <v>214217</v>
      </c>
      <c r="BF81">
        <v>22889</v>
      </c>
      <c r="BH81">
        <v>0</v>
      </c>
      <c r="BI81">
        <v>4394</v>
      </c>
      <c r="BM81">
        <v>1185487.5</v>
      </c>
      <c r="BO81">
        <v>11162.25</v>
      </c>
      <c r="BP81">
        <v>5376</v>
      </c>
      <c r="BQ81">
        <v>12704</v>
      </c>
    </row>
    <row r="82" spans="1:72">
      <c r="A82" s="405">
        <v>1</v>
      </c>
      <c r="B82" s="199" t="s">
        <v>903</v>
      </c>
      <c r="C82" s="199" t="s">
        <v>57</v>
      </c>
      <c r="D82" s="199" t="s">
        <v>942</v>
      </c>
      <c r="E82" s="199" t="s">
        <v>2046</v>
      </c>
      <c r="F82" s="199" t="s">
        <v>2062</v>
      </c>
      <c r="G82" s="199"/>
      <c r="H82" s="199">
        <v>8</v>
      </c>
      <c r="I82" s="199" t="s">
        <v>2046</v>
      </c>
      <c r="J82" s="199" t="s">
        <v>952</v>
      </c>
      <c r="K82" s="199" t="s">
        <v>1012</v>
      </c>
      <c r="L82" s="199"/>
      <c r="M82" s="205" t="s">
        <v>1013</v>
      </c>
      <c r="N82" s="205"/>
      <c r="O82" s="305">
        <v>3.7</v>
      </c>
      <c r="P82" s="386" t="s">
        <v>2726</v>
      </c>
      <c r="Q82" s="387" t="s">
        <v>2727</v>
      </c>
      <c r="R82" s="108">
        <f t="shared" si="1"/>
        <v>618472</v>
      </c>
      <c r="S82" s="399">
        <v>1369583.24</v>
      </c>
      <c r="T82">
        <v>331815</v>
      </c>
      <c r="U82">
        <v>1071</v>
      </c>
      <c r="V82">
        <v>5390.5</v>
      </c>
      <c r="W82">
        <v>23507</v>
      </c>
      <c r="X82">
        <v>14325</v>
      </c>
      <c r="Y82">
        <v>22120</v>
      </c>
      <c r="Z82">
        <v>38202</v>
      </c>
      <c r="AA82">
        <v>812.48</v>
      </c>
      <c r="AB82">
        <v>12267</v>
      </c>
      <c r="AC82">
        <v>4505</v>
      </c>
      <c r="AD82">
        <v>6137</v>
      </c>
      <c r="AE82">
        <v>618472</v>
      </c>
      <c r="AF82">
        <v>29727</v>
      </c>
      <c r="AG82">
        <v>17511</v>
      </c>
      <c r="AH82">
        <v>31752.75</v>
      </c>
      <c r="AI82">
        <v>31349.65</v>
      </c>
      <c r="AJ82">
        <v>0</v>
      </c>
      <c r="AK82">
        <v>4487.5</v>
      </c>
      <c r="AM82">
        <v>2078654</v>
      </c>
      <c r="AN82">
        <v>4960</v>
      </c>
      <c r="AO82">
        <v>10746.1</v>
      </c>
      <c r="AP82">
        <v>12480</v>
      </c>
      <c r="AQ82">
        <v>49597</v>
      </c>
      <c r="AR82">
        <v>25308</v>
      </c>
      <c r="AS82">
        <v>187526</v>
      </c>
      <c r="AT82">
        <v>0</v>
      </c>
      <c r="AU82">
        <v>660</v>
      </c>
      <c r="AV82">
        <v>3144</v>
      </c>
      <c r="AW82">
        <v>74831</v>
      </c>
      <c r="AX82">
        <v>1372</v>
      </c>
      <c r="AY82">
        <v>4629</v>
      </c>
      <c r="AZ82">
        <v>270</v>
      </c>
      <c r="BA82">
        <v>688380.5</v>
      </c>
      <c r="BB82">
        <v>4400</v>
      </c>
      <c r="BC82">
        <v>3280</v>
      </c>
      <c r="BD82">
        <v>82153</v>
      </c>
      <c r="BE82">
        <v>26511</v>
      </c>
      <c r="BF82">
        <v>126390</v>
      </c>
      <c r="BG82">
        <v>70285</v>
      </c>
      <c r="BH82">
        <v>11225</v>
      </c>
      <c r="BI82">
        <v>3711</v>
      </c>
      <c r="BJ82">
        <v>11027.5</v>
      </c>
      <c r="BK82">
        <v>4317</v>
      </c>
      <c r="BL82">
        <v>4635</v>
      </c>
      <c r="BM82">
        <v>908705.6</v>
      </c>
      <c r="BN82">
        <v>33045</v>
      </c>
      <c r="BO82">
        <v>28324.5</v>
      </c>
      <c r="BP82">
        <v>7516</v>
      </c>
      <c r="BQ82">
        <v>0</v>
      </c>
      <c r="BR82">
        <v>39133</v>
      </c>
      <c r="BT82">
        <v>16637.25</v>
      </c>
    </row>
    <row r="83" spans="1:72">
      <c r="A83" s="405">
        <v>1</v>
      </c>
      <c r="B83" s="199" t="s">
        <v>903</v>
      </c>
      <c r="C83" s="199" t="s">
        <v>57</v>
      </c>
      <c r="D83" s="199" t="s">
        <v>942</v>
      </c>
      <c r="E83" s="199" t="s">
        <v>2046</v>
      </c>
      <c r="F83" s="199" t="s">
        <v>2062</v>
      </c>
      <c r="G83" s="199"/>
      <c r="H83" s="199">
        <v>8</v>
      </c>
      <c r="I83" s="199" t="s">
        <v>2046</v>
      </c>
      <c r="J83" s="199" t="s">
        <v>952</v>
      </c>
      <c r="K83" s="199" t="s">
        <v>1012</v>
      </c>
      <c r="L83" s="199"/>
      <c r="M83" s="205" t="s">
        <v>1013</v>
      </c>
      <c r="N83" s="205"/>
      <c r="O83" s="305">
        <v>3.7</v>
      </c>
      <c r="P83" s="386" t="s">
        <v>2728</v>
      </c>
      <c r="Q83" s="387" t="s">
        <v>121</v>
      </c>
      <c r="R83" s="108">
        <f t="shared" si="1"/>
        <v>628622.94999999995</v>
      </c>
      <c r="S83" s="399">
        <v>0</v>
      </c>
      <c r="U83">
        <v>14238</v>
      </c>
      <c r="V83">
        <v>25572</v>
      </c>
      <c r="W83">
        <v>8264</v>
      </c>
      <c r="X83">
        <v>160828</v>
      </c>
      <c r="Z83">
        <v>3630</v>
      </c>
      <c r="AB83">
        <v>0</v>
      </c>
      <c r="AC83">
        <v>44241</v>
      </c>
      <c r="AE83">
        <v>628622.94999999995</v>
      </c>
      <c r="AF83">
        <v>16905</v>
      </c>
      <c r="AG83">
        <v>0</v>
      </c>
      <c r="AI83">
        <v>37563</v>
      </c>
      <c r="AJ83">
        <v>0</v>
      </c>
      <c r="AM83">
        <v>2971557.45</v>
      </c>
      <c r="AO83">
        <v>17472</v>
      </c>
      <c r="AP83">
        <v>9785</v>
      </c>
      <c r="AR83">
        <v>111154</v>
      </c>
      <c r="AT83">
        <v>1274</v>
      </c>
      <c r="AU83">
        <v>11722</v>
      </c>
      <c r="AV83">
        <v>52174</v>
      </c>
      <c r="AX83">
        <v>0</v>
      </c>
      <c r="AY83">
        <v>1968</v>
      </c>
      <c r="BA83">
        <v>953326.25</v>
      </c>
      <c r="BC83">
        <v>10852</v>
      </c>
      <c r="BF83">
        <v>24495</v>
      </c>
      <c r="BH83">
        <v>30405</v>
      </c>
      <c r="BM83">
        <v>9546</v>
      </c>
      <c r="BN83">
        <v>65383</v>
      </c>
      <c r="BP83">
        <v>112676</v>
      </c>
      <c r="BS83">
        <v>49787.75</v>
      </c>
      <c r="BT83">
        <v>9362</v>
      </c>
    </row>
    <row r="84" spans="1:72">
      <c r="A84" s="405">
        <v>1</v>
      </c>
      <c r="B84" s="199" t="s">
        <v>903</v>
      </c>
      <c r="C84" s="199" t="s">
        <v>57</v>
      </c>
      <c r="D84" s="199" t="s">
        <v>942</v>
      </c>
      <c r="E84" s="199" t="s">
        <v>2046</v>
      </c>
      <c r="F84" s="199" t="s">
        <v>2062</v>
      </c>
      <c r="G84" s="199"/>
      <c r="H84" s="199">
        <v>8</v>
      </c>
      <c r="I84" s="199" t="s">
        <v>2046</v>
      </c>
      <c r="J84" s="199" t="s">
        <v>952</v>
      </c>
      <c r="K84" s="199" t="s">
        <v>1012</v>
      </c>
      <c r="L84" s="199"/>
      <c r="M84" s="205" t="s">
        <v>1013</v>
      </c>
      <c r="N84" s="205"/>
      <c r="O84" s="305">
        <v>3.7</v>
      </c>
      <c r="P84" s="386" t="s">
        <v>2729</v>
      </c>
      <c r="Q84" s="387" t="s">
        <v>2730</v>
      </c>
      <c r="R84" s="108">
        <f t="shared" si="1"/>
        <v>91610</v>
      </c>
      <c r="S84" s="399">
        <v>0</v>
      </c>
      <c r="U84">
        <v>15624</v>
      </c>
      <c r="V84">
        <v>12610</v>
      </c>
      <c r="X84">
        <v>15761</v>
      </c>
      <c r="AC84">
        <v>4771</v>
      </c>
      <c r="AE84">
        <v>91610</v>
      </c>
      <c r="AF84">
        <v>6825</v>
      </c>
      <c r="AG84">
        <v>0</v>
      </c>
      <c r="AH84">
        <v>15492</v>
      </c>
      <c r="AM84">
        <v>611000</v>
      </c>
      <c r="AP84">
        <v>11655</v>
      </c>
      <c r="AV84">
        <v>47991</v>
      </c>
      <c r="AX84">
        <v>0</v>
      </c>
      <c r="AY84">
        <v>3411</v>
      </c>
      <c r="BA84">
        <v>483806</v>
      </c>
      <c r="BE84">
        <v>42384</v>
      </c>
      <c r="BH84">
        <v>25481</v>
      </c>
      <c r="BJ84">
        <v>2653</v>
      </c>
      <c r="BK84">
        <v>15340</v>
      </c>
      <c r="BM84">
        <v>333847.5</v>
      </c>
      <c r="BP84">
        <v>83046</v>
      </c>
      <c r="BR84">
        <v>39867</v>
      </c>
      <c r="BT84">
        <v>1643</v>
      </c>
    </row>
    <row r="85" spans="1:72">
      <c r="A85" s="405">
        <v>1</v>
      </c>
      <c r="B85" s="199" t="s">
        <v>903</v>
      </c>
      <c r="C85" s="199" t="s">
        <v>57</v>
      </c>
      <c r="D85" s="199" t="s">
        <v>942</v>
      </c>
      <c r="E85" s="199" t="s">
        <v>2046</v>
      </c>
      <c r="F85" s="199" t="s">
        <v>2062</v>
      </c>
      <c r="G85" s="199"/>
      <c r="H85" s="199">
        <v>8</v>
      </c>
      <c r="I85" s="199" t="s">
        <v>2046</v>
      </c>
      <c r="J85" s="199" t="s">
        <v>952</v>
      </c>
      <c r="K85" s="199" t="s">
        <v>1012</v>
      </c>
      <c r="L85" s="199"/>
      <c r="M85" s="205" t="s">
        <v>1013</v>
      </c>
      <c r="N85" s="205"/>
      <c r="O85" s="305">
        <v>3.7</v>
      </c>
      <c r="P85" s="386" t="s">
        <v>2731</v>
      </c>
      <c r="Q85" s="387" t="s">
        <v>2732</v>
      </c>
      <c r="R85" s="108">
        <f t="shared" si="1"/>
        <v>824300</v>
      </c>
      <c r="S85" s="399"/>
      <c r="AE85">
        <v>824300</v>
      </c>
      <c r="AM85">
        <v>5025334.5</v>
      </c>
      <c r="AO85">
        <v>0</v>
      </c>
      <c r="AP85">
        <v>0</v>
      </c>
      <c r="AX85">
        <v>0</v>
      </c>
      <c r="AY85">
        <v>8017</v>
      </c>
      <c r="BA85">
        <v>7124713.2199999997</v>
      </c>
      <c r="BE85">
        <v>71574</v>
      </c>
      <c r="BM85">
        <v>63387</v>
      </c>
      <c r="BR85">
        <v>47152</v>
      </c>
    </row>
    <row r="86" spans="1:72">
      <c r="A86" s="405">
        <v>1</v>
      </c>
      <c r="B86" s="199" t="s">
        <v>903</v>
      </c>
      <c r="C86" s="199" t="s">
        <v>57</v>
      </c>
      <c r="D86" s="199" t="s">
        <v>942</v>
      </c>
      <c r="E86" s="199" t="s">
        <v>2046</v>
      </c>
      <c r="F86" s="199" t="s">
        <v>2068</v>
      </c>
      <c r="G86" s="199"/>
      <c r="H86" s="199">
        <v>8</v>
      </c>
      <c r="I86" s="199" t="s">
        <v>2046</v>
      </c>
      <c r="J86" s="199" t="s">
        <v>952</v>
      </c>
      <c r="K86" s="199" t="s">
        <v>1022</v>
      </c>
      <c r="L86" s="199"/>
      <c r="M86" s="205" t="s">
        <v>991</v>
      </c>
      <c r="N86" s="205"/>
      <c r="O86" s="305">
        <v>3.5</v>
      </c>
      <c r="P86" s="386" t="s">
        <v>2733</v>
      </c>
      <c r="Q86" s="387" t="s">
        <v>124</v>
      </c>
      <c r="R86" s="108">
        <f t="shared" si="1"/>
        <v>8125573.9500000002</v>
      </c>
      <c r="S86" s="399">
        <v>4615442.17</v>
      </c>
      <c r="T86">
        <v>369491</v>
      </c>
      <c r="U86">
        <v>364588</v>
      </c>
      <c r="V86">
        <v>706504</v>
      </c>
      <c r="W86">
        <v>2673927.1800000002</v>
      </c>
      <c r="X86">
        <v>1034223</v>
      </c>
      <c r="Y86">
        <v>665030</v>
      </c>
      <c r="Z86">
        <v>397208</v>
      </c>
      <c r="AA86">
        <v>852638</v>
      </c>
      <c r="AB86">
        <v>320548</v>
      </c>
      <c r="AC86">
        <v>475810</v>
      </c>
      <c r="AD86">
        <v>95541</v>
      </c>
      <c r="AE86">
        <v>8125573.9500000002</v>
      </c>
      <c r="AF86">
        <v>1393593.45</v>
      </c>
      <c r="AG86">
        <v>729063</v>
      </c>
      <c r="AH86">
        <v>847521.25</v>
      </c>
      <c r="AI86">
        <v>385158.65</v>
      </c>
      <c r="AJ86">
        <v>802934.5</v>
      </c>
      <c r="AK86">
        <v>256776</v>
      </c>
      <c r="AL86">
        <v>21951.52</v>
      </c>
      <c r="AM86">
        <v>1795006.75</v>
      </c>
      <c r="AN86">
        <v>851891</v>
      </c>
      <c r="AO86">
        <v>1164666</v>
      </c>
      <c r="AP86">
        <v>176203.25</v>
      </c>
      <c r="AQ86">
        <v>1414511.2</v>
      </c>
      <c r="AR86">
        <v>652236.25</v>
      </c>
      <c r="AS86">
        <v>1436685.75</v>
      </c>
      <c r="AT86">
        <v>1061539.25</v>
      </c>
      <c r="AU86">
        <v>729558.5</v>
      </c>
      <c r="AV86">
        <v>4891069.3600000003</v>
      </c>
      <c r="AW86">
        <v>2194272</v>
      </c>
      <c r="AX86">
        <v>255710</v>
      </c>
      <c r="AY86">
        <v>286543.3</v>
      </c>
      <c r="AZ86">
        <v>398559</v>
      </c>
      <c r="BA86">
        <v>6185598.5</v>
      </c>
      <c r="BB86">
        <v>336806</v>
      </c>
      <c r="BC86">
        <v>183652.6</v>
      </c>
      <c r="BD86">
        <v>2431514.25</v>
      </c>
      <c r="BE86">
        <v>699606.5</v>
      </c>
      <c r="BF86">
        <v>824497</v>
      </c>
      <c r="BG86">
        <v>510596.24</v>
      </c>
      <c r="BH86">
        <v>3139091</v>
      </c>
      <c r="BI86">
        <v>231090</v>
      </c>
      <c r="BJ86">
        <v>497177</v>
      </c>
      <c r="BK86">
        <v>83036</v>
      </c>
      <c r="BL86">
        <v>234993</v>
      </c>
      <c r="BM86">
        <v>4794036.5</v>
      </c>
      <c r="BN86">
        <v>2663372</v>
      </c>
      <c r="BO86">
        <v>672775.2</v>
      </c>
      <c r="BP86">
        <v>4016537.25</v>
      </c>
      <c r="BQ86">
        <v>734996.2</v>
      </c>
      <c r="BR86">
        <v>545740.1</v>
      </c>
      <c r="BS86">
        <v>826615.5</v>
      </c>
      <c r="BT86">
        <v>361941.95</v>
      </c>
    </row>
    <row r="87" spans="1:72">
      <c r="A87" s="405">
        <v>1</v>
      </c>
      <c r="B87" s="199" t="s">
        <v>903</v>
      </c>
      <c r="C87" s="199" t="s">
        <v>57</v>
      </c>
      <c r="D87" s="199" t="s">
        <v>942</v>
      </c>
      <c r="E87" s="199" t="s">
        <v>2046</v>
      </c>
      <c r="F87" s="199" t="s">
        <v>2068</v>
      </c>
      <c r="G87" s="199"/>
      <c r="H87" s="199">
        <v>8</v>
      </c>
      <c r="I87" s="199" t="s">
        <v>2046</v>
      </c>
      <c r="J87" s="199" t="s">
        <v>952</v>
      </c>
      <c r="K87" s="199" t="s">
        <v>1024</v>
      </c>
      <c r="L87" s="199"/>
      <c r="M87" s="205" t="s">
        <v>991</v>
      </c>
      <c r="N87" s="205"/>
      <c r="O87" s="305" t="s">
        <v>2549</v>
      </c>
      <c r="P87" s="386" t="s">
        <v>2734</v>
      </c>
      <c r="Q87" s="387" t="s">
        <v>2735</v>
      </c>
      <c r="R87" s="108">
        <f t="shared" si="1"/>
        <v>3651870.79</v>
      </c>
      <c r="S87" s="399">
        <v>4531963.2</v>
      </c>
      <c r="T87">
        <v>191544</v>
      </c>
      <c r="U87">
        <v>91920.83</v>
      </c>
      <c r="V87">
        <v>329008.57</v>
      </c>
      <c r="W87">
        <v>1016216.16</v>
      </c>
      <c r="X87">
        <v>1880408</v>
      </c>
      <c r="Y87">
        <v>258231</v>
      </c>
      <c r="Z87">
        <v>65728</v>
      </c>
      <c r="AA87">
        <v>123681</v>
      </c>
      <c r="AB87">
        <v>223136.22</v>
      </c>
      <c r="AC87">
        <v>137523</v>
      </c>
      <c r="AE87">
        <v>3651870.79</v>
      </c>
      <c r="AF87">
        <v>155953.24</v>
      </c>
      <c r="AG87">
        <v>70802.399999999994</v>
      </c>
      <c r="AH87">
        <v>247957.54</v>
      </c>
      <c r="AI87">
        <v>673259.8</v>
      </c>
      <c r="AJ87">
        <v>353867.58</v>
      </c>
      <c r="AK87">
        <v>146358.26999999999</v>
      </c>
      <c r="AM87">
        <v>13050606.42</v>
      </c>
      <c r="AN87">
        <v>896204.5</v>
      </c>
      <c r="AO87">
        <v>610480</v>
      </c>
      <c r="AP87">
        <v>487306</v>
      </c>
      <c r="AQ87">
        <v>702045.75</v>
      </c>
      <c r="AR87">
        <v>265054</v>
      </c>
      <c r="AS87">
        <v>4647969</v>
      </c>
      <c r="AT87">
        <v>543906</v>
      </c>
      <c r="AU87">
        <v>334900</v>
      </c>
      <c r="AV87">
        <v>1573095.81</v>
      </c>
      <c r="AW87">
        <v>2033142</v>
      </c>
      <c r="AX87">
        <v>68640</v>
      </c>
      <c r="AY87">
        <v>181362.4</v>
      </c>
      <c r="BA87">
        <v>242143.38</v>
      </c>
      <c r="BB87">
        <v>320435</v>
      </c>
      <c r="BC87">
        <v>100976.32000000001</v>
      </c>
      <c r="BD87">
        <v>1670783</v>
      </c>
      <c r="BE87">
        <v>287423.89</v>
      </c>
      <c r="BF87">
        <v>475380</v>
      </c>
      <c r="BG87">
        <v>180415.04</v>
      </c>
      <c r="BH87">
        <v>1989862</v>
      </c>
      <c r="BI87">
        <v>127285</v>
      </c>
      <c r="BM87">
        <v>8203180.75</v>
      </c>
      <c r="BN87">
        <v>990188</v>
      </c>
      <c r="BO87">
        <v>225101.4</v>
      </c>
      <c r="BP87">
        <v>826518.53</v>
      </c>
      <c r="BQ87">
        <v>39846.75</v>
      </c>
      <c r="BR87">
        <v>272104</v>
      </c>
      <c r="BS87">
        <v>257710.44</v>
      </c>
      <c r="BT87">
        <v>410561.1</v>
      </c>
    </row>
    <row r="88" spans="1:72">
      <c r="A88" s="405">
        <v>1</v>
      </c>
      <c r="B88" s="199" t="s">
        <v>903</v>
      </c>
      <c r="C88" s="199" t="s">
        <v>57</v>
      </c>
      <c r="D88" s="199" t="s">
        <v>942</v>
      </c>
      <c r="E88" s="199" t="s">
        <v>2046</v>
      </c>
      <c r="F88" s="199" t="s">
        <v>2072</v>
      </c>
      <c r="G88" s="199"/>
      <c r="H88" s="199">
        <v>8</v>
      </c>
      <c r="I88" s="199" t="s">
        <v>2046</v>
      </c>
      <c r="J88" s="199" t="s">
        <v>952</v>
      </c>
      <c r="K88" s="199" t="s">
        <v>1026</v>
      </c>
      <c r="L88" s="199"/>
      <c r="M88" s="200" t="s">
        <v>1027</v>
      </c>
      <c r="N88" s="200"/>
      <c r="O88" s="304" t="s">
        <v>2554</v>
      </c>
      <c r="P88" s="386" t="s">
        <v>2736</v>
      </c>
      <c r="Q88" s="387" t="s">
        <v>2737</v>
      </c>
      <c r="R88" s="108">
        <f t="shared" si="1"/>
        <v>94630.25</v>
      </c>
      <c r="S88" s="399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94630.25</v>
      </c>
      <c r="AF88">
        <v>101472</v>
      </c>
      <c r="AG88">
        <v>15990</v>
      </c>
      <c r="AH88">
        <v>1292.5</v>
      </c>
      <c r="AK88">
        <v>3262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W88">
        <v>0</v>
      </c>
      <c r="AX88">
        <v>0</v>
      </c>
      <c r="AY88">
        <v>0</v>
      </c>
      <c r="AZ88">
        <v>7599</v>
      </c>
      <c r="BC88">
        <v>0</v>
      </c>
      <c r="BD88">
        <v>0</v>
      </c>
      <c r="BE88">
        <v>0</v>
      </c>
      <c r="BI88">
        <v>0</v>
      </c>
      <c r="BM88">
        <v>75326.509999999995</v>
      </c>
      <c r="BN88">
        <v>29170</v>
      </c>
      <c r="BO88">
        <v>13205</v>
      </c>
      <c r="BP88">
        <v>5515.74</v>
      </c>
      <c r="BR88">
        <v>112819</v>
      </c>
      <c r="BS88">
        <v>8483</v>
      </c>
      <c r="BT88">
        <v>169729.75</v>
      </c>
    </row>
    <row r="89" spans="1:72">
      <c r="A89" s="405">
        <v>1</v>
      </c>
      <c r="B89" s="199" t="s">
        <v>903</v>
      </c>
      <c r="C89" s="199" t="s">
        <v>57</v>
      </c>
      <c r="D89" s="199" t="s">
        <v>942</v>
      </c>
      <c r="E89" s="199" t="s">
        <v>2046</v>
      </c>
      <c r="F89" s="199" t="s">
        <v>2072</v>
      </c>
      <c r="G89" s="199"/>
      <c r="H89" s="199">
        <v>8</v>
      </c>
      <c r="I89" s="199" t="s">
        <v>2046</v>
      </c>
      <c r="J89" s="199" t="s">
        <v>952</v>
      </c>
      <c r="K89" s="199" t="s">
        <v>1026</v>
      </c>
      <c r="L89" s="199"/>
      <c r="M89" s="200" t="s">
        <v>1027</v>
      </c>
      <c r="N89" s="200"/>
      <c r="O89" s="304" t="s">
        <v>2554</v>
      </c>
      <c r="P89" s="386" t="s">
        <v>2738</v>
      </c>
      <c r="Q89" s="387" t="s">
        <v>2739</v>
      </c>
      <c r="R89" s="108">
        <f t="shared" si="1"/>
        <v>222329.75</v>
      </c>
      <c r="S89" s="399">
        <v>0</v>
      </c>
      <c r="U89">
        <v>0</v>
      </c>
      <c r="V89">
        <v>0</v>
      </c>
      <c r="W89">
        <v>0</v>
      </c>
      <c r="X89">
        <v>0</v>
      </c>
      <c r="Z89">
        <v>0</v>
      </c>
      <c r="AA89">
        <v>0</v>
      </c>
      <c r="AC89">
        <v>0</v>
      </c>
      <c r="AE89">
        <v>222329.75</v>
      </c>
      <c r="AF89">
        <v>63707</v>
      </c>
      <c r="AG89">
        <v>0</v>
      </c>
      <c r="AM89">
        <v>0</v>
      </c>
      <c r="AP89">
        <v>0</v>
      </c>
      <c r="AU89">
        <v>0</v>
      </c>
      <c r="AW89">
        <v>0</v>
      </c>
      <c r="AX89">
        <v>0</v>
      </c>
      <c r="BA89">
        <v>409721</v>
      </c>
      <c r="BC89">
        <v>0</v>
      </c>
      <c r="BH89">
        <v>0</v>
      </c>
      <c r="BI89">
        <v>0</v>
      </c>
      <c r="BM89">
        <v>710461.69</v>
      </c>
      <c r="BN89">
        <v>76026</v>
      </c>
      <c r="BO89">
        <v>14256</v>
      </c>
      <c r="BP89">
        <v>27347</v>
      </c>
      <c r="BR89">
        <v>70045</v>
      </c>
      <c r="BS89">
        <v>11031</v>
      </c>
      <c r="BT89">
        <v>89920.5</v>
      </c>
    </row>
    <row r="90" spans="1:72">
      <c r="A90" s="405">
        <v>1</v>
      </c>
      <c r="B90" s="199" t="s">
        <v>903</v>
      </c>
      <c r="C90" s="199" t="s">
        <v>57</v>
      </c>
      <c r="D90" s="199" t="s">
        <v>942</v>
      </c>
      <c r="E90" s="199" t="s">
        <v>2046</v>
      </c>
      <c r="F90" s="199" t="s">
        <v>2072</v>
      </c>
      <c r="G90" s="199"/>
      <c r="H90" s="199">
        <v>8</v>
      </c>
      <c r="I90" s="199" t="s">
        <v>2046</v>
      </c>
      <c r="J90" s="199" t="s">
        <v>952</v>
      </c>
      <c r="K90" s="199" t="s">
        <v>1026</v>
      </c>
      <c r="L90" s="199"/>
      <c r="M90" s="200" t="s">
        <v>1027</v>
      </c>
      <c r="N90" s="200"/>
      <c r="O90" s="304" t="s">
        <v>2554</v>
      </c>
      <c r="P90" s="386" t="s">
        <v>2740</v>
      </c>
      <c r="Q90" s="387" t="s">
        <v>2741</v>
      </c>
      <c r="R90" s="108">
        <f t="shared" si="1"/>
        <v>54320.5</v>
      </c>
      <c r="S90" s="399">
        <v>68505</v>
      </c>
      <c r="T90">
        <v>0</v>
      </c>
      <c r="W90">
        <v>6333</v>
      </c>
      <c r="AB90">
        <v>3840</v>
      </c>
      <c r="AC90">
        <v>870</v>
      </c>
      <c r="AE90">
        <v>54320.5</v>
      </c>
      <c r="AG90">
        <v>0</v>
      </c>
      <c r="AM90">
        <v>63433</v>
      </c>
      <c r="AX90">
        <v>0</v>
      </c>
      <c r="AY90">
        <v>800</v>
      </c>
      <c r="BA90">
        <v>18081</v>
      </c>
      <c r="BR90">
        <v>63282</v>
      </c>
      <c r="BS90">
        <v>0</v>
      </c>
    </row>
    <row r="91" spans="1:72">
      <c r="A91" s="405">
        <v>1</v>
      </c>
      <c r="B91" s="199" t="s">
        <v>903</v>
      </c>
      <c r="C91" s="199" t="s">
        <v>57</v>
      </c>
      <c r="D91" s="199" t="s">
        <v>942</v>
      </c>
      <c r="E91" s="199" t="s">
        <v>2046</v>
      </c>
      <c r="F91" s="199" t="s">
        <v>2072</v>
      </c>
      <c r="G91" s="199"/>
      <c r="H91" s="199">
        <v>8</v>
      </c>
      <c r="I91" s="199" t="s">
        <v>2046</v>
      </c>
      <c r="J91" s="199" t="s">
        <v>952</v>
      </c>
      <c r="K91" s="199" t="s">
        <v>1026</v>
      </c>
      <c r="L91" s="199"/>
      <c r="M91" s="200" t="s">
        <v>1027</v>
      </c>
      <c r="N91" s="200"/>
      <c r="O91" s="304" t="s">
        <v>2554</v>
      </c>
      <c r="P91" s="386" t="s">
        <v>2742</v>
      </c>
      <c r="Q91" s="387" t="s">
        <v>2743</v>
      </c>
      <c r="R91" s="108">
        <f t="shared" si="1"/>
        <v>1053739.51</v>
      </c>
      <c r="S91" s="399">
        <v>4003391.8</v>
      </c>
      <c r="T91">
        <v>0</v>
      </c>
      <c r="V91">
        <v>0</v>
      </c>
      <c r="W91">
        <v>7521.6</v>
      </c>
      <c r="AB91">
        <v>1702</v>
      </c>
      <c r="AE91">
        <v>1053739.51</v>
      </c>
      <c r="AM91">
        <v>856263.68000000005</v>
      </c>
      <c r="AX91">
        <v>0</v>
      </c>
      <c r="BA91">
        <v>281357.96000000002</v>
      </c>
      <c r="BR91">
        <v>48388</v>
      </c>
    </row>
    <row r="92" spans="1:72">
      <c r="A92" s="405">
        <v>1</v>
      </c>
      <c r="B92" s="199" t="s">
        <v>903</v>
      </c>
      <c r="C92" s="199" t="s">
        <v>57</v>
      </c>
      <c r="D92" s="199" t="s">
        <v>942</v>
      </c>
      <c r="E92" s="199" t="s">
        <v>2046</v>
      </c>
      <c r="F92" s="199" t="s">
        <v>2072</v>
      </c>
      <c r="G92" s="199"/>
      <c r="H92" s="199">
        <v>8</v>
      </c>
      <c r="I92" s="199" t="s">
        <v>2046</v>
      </c>
      <c r="J92" s="199" t="s">
        <v>952</v>
      </c>
      <c r="K92" s="199" t="s">
        <v>1026</v>
      </c>
      <c r="L92" s="199"/>
      <c r="M92" s="200" t="s">
        <v>1027</v>
      </c>
      <c r="N92" s="200"/>
      <c r="O92" s="304" t="s">
        <v>2554</v>
      </c>
      <c r="P92" s="386" t="s">
        <v>2744</v>
      </c>
      <c r="Q92" s="387" t="s">
        <v>2745</v>
      </c>
      <c r="R92" s="108">
        <f t="shared" si="1"/>
        <v>0</v>
      </c>
      <c r="S92" s="399"/>
      <c r="AW92">
        <v>0</v>
      </c>
      <c r="AX92">
        <v>0</v>
      </c>
      <c r="AY92">
        <v>10285</v>
      </c>
      <c r="BA92">
        <v>4875.2</v>
      </c>
    </row>
    <row r="93" spans="1:72">
      <c r="A93" s="405">
        <v>1</v>
      </c>
      <c r="B93" s="199" t="s">
        <v>903</v>
      </c>
      <c r="C93" s="199" t="s">
        <v>57</v>
      </c>
      <c r="D93" s="199" t="s">
        <v>942</v>
      </c>
      <c r="E93" s="199" t="s">
        <v>2046</v>
      </c>
      <c r="F93" s="199" t="s">
        <v>2072</v>
      </c>
      <c r="G93" s="199"/>
      <c r="H93" s="199">
        <v>8</v>
      </c>
      <c r="I93" s="199" t="s">
        <v>2046</v>
      </c>
      <c r="J93" s="199" t="s">
        <v>952</v>
      </c>
      <c r="K93" s="199" t="s">
        <v>1026</v>
      </c>
      <c r="L93" s="199"/>
      <c r="M93" s="200" t="s">
        <v>1027</v>
      </c>
      <c r="N93" s="200"/>
      <c r="O93" s="304" t="s">
        <v>2554</v>
      </c>
      <c r="P93" s="386" t="s">
        <v>2746</v>
      </c>
      <c r="Q93" s="387" t="s">
        <v>2747</v>
      </c>
      <c r="R93" s="108">
        <f t="shared" si="1"/>
        <v>0</v>
      </c>
      <c r="S93" s="399"/>
      <c r="AX93">
        <v>0</v>
      </c>
      <c r="BA93">
        <v>471102.31</v>
      </c>
    </row>
    <row r="94" spans="1:72">
      <c r="A94" s="405">
        <v>1</v>
      </c>
      <c r="B94" s="199" t="s">
        <v>903</v>
      </c>
      <c r="C94" s="199" t="s">
        <v>57</v>
      </c>
      <c r="D94" s="199" t="s">
        <v>942</v>
      </c>
      <c r="E94" s="199" t="s">
        <v>2046</v>
      </c>
      <c r="F94" s="199" t="s">
        <v>2080</v>
      </c>
      <c r="G94" s="199"/>
      <c r="H94" s="199">
        <v>8</v>
      </c>
      <c r="I94" s="199" t="s">
        <v>2046</v>
      </c>
      <c r="J94" s="199" t="s">
        <v>952</v>
      </c>
      <c r="K94" s="199" t="s">
        <v>1056</v>
      </c>
      <c r="L94" s="199"/>
      <c r="M94" s="200" t="s">
        <v>1057</v>
      </c>
      <c r="N94" s="200"/>
      <c r="O94" s="304">
        <v>3.8</v>
      </c>
      <c r="P94" s="386" t="s">
        <v>2748</v>
      </c>
      <c r="Q94" s="387" t="s">
        <v>2749</v>
      </c>
      <c r="R94" s="108">
        <f t="shared" si="1"/>
        <v>323117.25</v>
      </c>
      <c r="S94" s="399">
        <v>387631</v>
      </c>
      <c r="T94">
        <v>191130</v>
      </c>
      <c r="U94">
        <v>98903</v>
      </c>
      <c r="V94">
        <v>162775</v>
      </c>
      <c r="W94">
        <v>842808</v>
      </c>
      <c r="X94">
        <v>21490</v>
      </c>
      <c r="Y94">
        <v>41302</v>
      </c>
      <c r="Z94">
        <v>850</v>
      </c>
      <c r="AA94">
        <v>105605</v>
      </c>
      <c r="AB94">
        <v>28123</v>
      </c>
      <c r="AC94">
        <v>44134</v>
      </c>
      <c r="AD94">
        <v>51631</v>
      </c>
      <c r="AE94">
        <v>323117.25</v>
      </c>
      <c r="AF94">
        <v>29369</v>
      </c>
      <c r="AG94">
        <v>263050</v>
      </c>
      <c r="AH94">
        <v>118834</v>
      </c>
      <c r="AI94">
        <v>100739</v>
      </c>
      <c r="AJ94">
        <v>0</v>
      </c>
      <c r="AK94">
        <v>10352.5</v>
      </c>
      <c r="AL94">
        <v>13412</v>
      </c>
      <c r="AN94">
        <v>74410</v>
      </c>
      <c r="AO94">
        <v>64088</v>
      </c>
      <c r="AP94">
        <v>97153</v>
      </c>
      <c r="AQ94">
        <v>4819</v>
      </c>
      <c r="AR94">
        <v>25017</v>
      </c>
      <c r="AS94">
        <v>173544</v>
      </c>
      <c r="AT94">
        <v>22359</v>
      </c>
      <c r="AU94">
        <v>63201</v>
      </c>
      <c r="AV94">
        <v>2763</v>
      </c>
      <c r="AW94">
        <v>220514</v>
      </c>
      <c r="AX94">
        <v>93800.1</v>
      </c>
      <c r="AY94">
        <v>51010</v>
      </c>
      <c r="AZ94">
        <v>46415</v>
      </c>
      <c r="BA94">
        <v>79502</v>
      </c>
      <c r="BB94">
        <v>151370</v>
      </c>
      <c r="BC94">
        <v>119941</v>
      </c>
      <c r="BD94">
        <v>141454</v>
      </c>
      <c r="BE94">
        <v>153160</v>
      </c>
      <c r="BF94">
        <v>31382</v>
      </c>
      <c r="BG94">
        <v>129672</v>
      </c>
      <c r="BH94">
        <v>36663</v>
      </c>
      <c r="BI94">
        <v>11307</v>
      </c>
      <c r="BJ94">
        <v>0</v>
      </c>
      <c r="BK94">
        <v>34819</v>
      </c>
      <c r="BL94">
        <v>31303</v>
      </c>
      <c r="BM94">
        <v>114521.75</v>
      </c>
      <c r="BN94">
        <v>146912</v>
      </c>
      <c r="BO94">
        <v>34805</v>
      </c>
      <c r="BP94">
        <v>221269</v>
      </c>
      <c r="BQ94">
        <v>52273.5</v>
      </c>
      <c r="BR94">
        <v>95976</v>
      </c>
      <c r="BS94">
        <v>558781.39</v>
      </c>
      <c r="BT94">
        <v>160274.5</v>
      </c>
    </row>
    <row r="95" spans="1:72">
      <c r="A95" s="405">
        <v>1</v>
      </c>
      <c r="B95" s="199" t="s">
        <v>903</v>
      </c>
      <c r="C95" s="199" t="s">
        <v>57</v>
      </c>
      <c r="D95" s="199" t="s">
        <v>942</v>
      </c>
      <c r="E95" s="199" t="s">
        <v>2046</v>
      </c>
      <c r="F95" s="199" t="s">
        <v>2080</v>
      </c>
      <c r="G95" s="199"/>
      <c r="H95" s="199">
        <v>8</v>
      </c>
      <c r="I95" s="199" t="s">
        <v>2046</v>
      </c>
      <c r="J95" s="199" t="s">
        <v>952</v>
      </c>
      <c r="K95" s="199" t="s">
        <v>1056</v>
      </c>
      <c r="L95" s="199"/>
      <c r="M95" s="200" t="s">
        <v>1057</v>
      </c>
      <c r="N95" s="200"/>
      <c r="O95" s="304">
        <v>3.8</v>
      </c>
      <c r="P95" s="386" t="s">
        <v>2750</v>
      </c>
      <c r="Q95" s="387" t="s">
        <v>2751</v>
      </c>
      <c r="R95" s="108">
        <f t="shared" si="1"/>
        <v>1686054.75</v>
      </c>
      <c r="S95" s="399">
        <v>1831071.25</v>
      </c>
      <c r="T95">
        <v>6143</v>
      </c>
      <c r="U95">
        <v>58610</v>
      </c>
      <c r="V95">
        <v>68861</v>
      </c>
      <c r="W95">
        <v>139372</v>
      </c>
      <c r="X95">
        <v>132540</v>
      </c>
      <c r="Y95">
        <v>45339</v>
      </c>
      <c r="Z95">
        <v>0</v>
      </c>
      <c r="AA95">
        <v>107762</v>
      </c>
      <c r="AB95">
        <v>23301</v>
      </c>
      <c r="AC95">
        <v>72582</v>
      </c>
      <c r="AE95">
        <v>1686054.75</v>
      </c>
      <c r="AF95">
        <v>0</v>
      </c>
      <c r="AG95">
        <v>0</v>
      </c>
      <c r="AH95">
        <v>62418</v>
      </c>
      <c r="AI95">
        <v>26654</v>
      </c>
      <c r="AJ95">
        <v>0</v>
      </c>
      <c r="AK95">
        <v>5980.75</v>
      </c>
      <c r="AM95">
        <v>4557685</v>
      </c>
      <c r="AO95">
        <v>38132</v>
      </c>
      <c r="AP95">
        <v>36710</v>
      </c>
      <c r="AQ95">
        <v>10349</v>
      </c>
      <c r="AR95">
        <v>36280</v>
      </c>
      <c r="AS95">
        <v>110461</v>
      </c>
      <c r="AT95">
        <v>0</v>
      </c>
      <c r="AU95">
        <v>30013</v>
      </c>
      <c r="AV95">
        <v>2162</v>
      </c>
      <c r="AW95">
        <v>175171</v>
      </c>
      <c r="AX95">
        <v>44860.25</v>
      </c>
      <c r="AY95">
        <v>25733</v>
      </c>
      <c r="BA95">
        <v>1713656</v>
      </c>
      <c r="BB95">
        <v>115647</v>
      </c>
      <c r="BC95">
        <v>39435</v>
      </c>
      <c r="BD95">
        <v>111407</v>
      </c>
      <c r="BE95">
        <v>70249</v>
      </c>
      <c r="BF95">
        <v>30290</v>
      </c>
      <c r="BG95">
        <v>152820</v>
      </c>
      <c r="BH95">
        <v>148632</v>
      </c>
      <c r="BI95">
        <v>13916</v>
      </c>
      <c r="BM95">
        <v>2192304.4500000002</v>
      </c>
      <c r="BN95">
        <v>157370</v>
      </c>
      <c r="BO95">
        <v>19588</v>
      </c>
      <c r="BP95">
        <v>144592</v>
      </c>
      <c r="BQ95">
        <v>0</v>
      </c>
      <c r="BR95">
        <v>26481</v>
      </c>
      <c r="BS95">
        <v>214858</v>
      </c>
      <c r="BT95">
        <v>46656.75</v>
      </c>
    </row>
    <row r="96" spans="1:72">
      <c r="A96" s="405">
        <v>1</v>
      </c>
      <c r="B96" s="199" t="s">
        <v>903</v>
      </c>
      <c r="C96" s="199" t="s">
        <v>57</v>
      </c>
      <c r="D96" s="199" t="s">
        <v>942</v>
      </c>
      <c r="E96" s="199" t="s">
        <v>2046</v>
      </c>
      <c r="F96" s="199" t="s">
        <v>2082</v>
      </c>
      <c r="G96" s="199"/>
      <c r="H96" s="199">
        <v>8</v>
      </c>
      <c r="I96" s="199" t="s">
        <v>2046</v>
      </c>
      <c r="J96" s="199" t="s">
        <v>952</v>
      </c>
      <c r="K96" s="199" t="s">
        <v>1034</v>
      </c>
      <c r="L96" s="199"/>
      <c r="M96" s="200" t="s">
        <v>1035</v>
      </c>
      <c r="N96" s="200"/>
      <c r="O96" s="304" t="s">
        <v>2556</v>
      </c>
      <c r="P96" s="386" t="s">
        <v>2752</v>
      </c>
      <c r="Q96" s="387" t="s">
        <v>2753</v>
      </c>
      <c r="R96" s="108">
        <f t="shared" si="1"/>
        <v>0</v>
      </c>
      <c r="S96" s="399">
        <v>28571</v>
      </c>
      <c r="AF96">
        <v>0</v>
      </c>
      <c r="AP96">
        <v>59808</v>
      </c>
      <c r="AW96">
        <v>0</v>
      </c>
      <c r="AX96">
        <v>0</v>
      </c>
      <c r="BC96">
        <v>0</v>
      </c>
      <c r="BE96">
        <v>0</v>
      </c>
      <c r="BF96">
        <v>0</v>
      </c>
      <c r="BG96">
        <v>0</v>
      </c>
      <c r="BQ96">
        <v>0</v>
      </c>
      <c r="BR96">
        <v>198</v>
      </c>
    </row>
    <row r="97" spans="1:72">
      <c r="A97" s="405">
        <v>1</v>
      </c>
      <c r="B97" s="199" t="s">
        <v>903</v>
      </c>
      <c r="C97" s="199" t="s">
        <v>57</v>
      </c>
      <c r="D97" s="199" t="s">
        <v>942</v>
      </c>
      <c r="E97" s="199" t="s">
        <v>2046</v>
      </c>
      <c r="F97" s="199" t="s">
        <v>2082</v>
      </c>
      <c r="G97" s="199"/>
      <c r="H97" s="199">
        <v>8</v>
      </c>
      <c r="I97" s="199" t="s">
        <v>2046</v>
      </c>
      <c r="J97" s="199" t="s">
        <v>952</v>
      </c>
      <c r="K97" s="199" t="s">
        <v>1034</v>
      </c>
      <c r="L97" s="199"/>
      <c r="M97" s="200" t="s">
        <v>1035</v>
      </c>
      <c r="N97" s="200"/>
      <c r="O97" s="304" t="s">
        <v>2556</v>
      </c>
      <c r="P97" s="386" t="s">
        <v>2754</v>
      </c>
      <c r="Q97" s="387" t="s">
        <v>2755</v>
      </c>
      <c r="R97" s="108">
        <f t="shared" si="1"/>
        <v>0</v>
      </c>
      <c r="S97" s="399">
        <v>1774</v>
      </c>
      <c r="T97">
        <v>6389</v>
      </c>
      <c r="X97">
        <v>205</v>
      </c>
      <c r="AE97">
        <v>0</v>
      </c>
      <c r="AX97">
        <v>0</v>
      </c>
      <c r="BA97">
        <v>2141.6999999999998</v>
      </c>
    </row>
    <row r="98" spans="1:72">
      <c r="A98" s="405">
        <v>1</v>
      </c>
      <c r="B98" s="199" t="s">
        <v>903</v>
      </c>
      <c r="C98" s="199" t="s">
        <v>57</v>
      </c>
      <c r="D98" s="199" t="s">
        <v>942</v>
      </c>
      <c r="E98" s="199" t="s">
        <v>2046</v>
      </c>
      <c r="F98" s="199" t="s">
        <v>2082</v>
      </c>
      <c r="G98" s="199"/>
      <c r="H98" s="199">
        <v>8</v>
      </c>
      <c r="I98" s="199" t="s">
        <v>2046</v>
      </c>
      <c r="J98" s="199" t="s">
        <v>952</v>
      </c>
      <c r="K98" s="199" t="s">
        <v>1034</v>
      </c>
      <c r="L98" s="199"/>
      <c r="M98" s="200" t="s">
        <v>1035</v>
      </c>
      <c r="N98" s="200"/>
      <c r="O98" s="304" t="s">
        <v>2556</v>
      </c>
      <c r="P98" s="386" t="s">
        <v>2756</v>
      </c>
      <c r="Q98" s="387" t="s">
        <v>2084</v>
      </c>
      <c r="R98" s="108">
        <f t="shared" si="1"/>
        <v>0</v>
      </c>
      <c r="S98" s="399">
        <v>14075</v>
      </c>
      <c r="V98">
        <v>510</v>
      </c>
      <c r="AC98">
        <v>0</v>
      </c>
      <c r="AR98">
        <v>0</v>
      </c>
      <c r="AX98">
        <v>0</v>
      </c>
      <c r="BA98">
        <v>54044</v>
      </c>
      <c r="BD98">
        <v>0</v>
      </c>
      <c r="BJ98">
        <v>51873.279999999999</v>
      </c>
      <c r="BM98">
        <v>34963.71</v>
      </c>
      <c r="BO98">
        <v>11410</v>
      </c>
      <c r="BP98">
        <v>29190.3</v>
      </c>
      <c r="BR98">
        <v>64525</v>
      </c>
    </row>
    <row r="99" spans="1:72">
      <c r="A99" s="405">
        <v>1</v>
      </c>
      <c r="B99" s="199" t="s">
        <v>903</v>
      </c>
      <c r="C99" s="199" t="s">
        <v>57</v>
      </c>
      <c r="D99" s="199" t="s">
        <v>942</v>
      </c>
      <c r="E99" s="199" t="s">
        <v>2046</v>
      </c>
      <c r="F99" s="199" t="s">
        <v>2082</v>
      </c>
      <c r="G99" s="199"/>
      <c r="H99" s="199">
        <v>8</v>
      </c>
      <c r="I99" s="199" t="s">
        <v>2046</v>
      </c>
      <c r="J99" s="199" t="s">
        <v>952</v>
      </c>
      <c r="K99" s="199" t="s">
        <v>1034</v>
      </c>
      <c r="L99" s="199"/>
      <c r="M99" s="200" t="s">
        <v>1035</v>
      </c>
      <c r="N99" s="200"/>
      <c r="O99" s="304" t="s">
        <v>2556</v>
      </c>
      <c r="P99" s="386" t="s">
        <v>2757</v>
      </c>
      <c r="Q99" s="387" t="s">
        <v>2085</v>
      </c>
      <c r="R99" s="108">
        <f t="shared" si="1"/>
        <v>0</v>
      </c>
      <c r="S99" s="399">
        <v>426590.3</v>
      </c>
      <c r="V99">
        <v>5131</v>
      </c>
      <c r="AB99">
        <v>5617</v>
      </c>
      <c r="AP99">
        <v>16589</v>
      </c>
      <c r="AW99">
        <v>0</v>
      </c>
      <c r="AX99">
        <v>0</v>
      </c>
      <c r="AY99">
        <v>943</v>
      </c>
      <c r="BA99">
        <v>37374.28</v>
      </c>
      <c r="BB99">
        <v>4867</v>
      </c>
      <c r="BE99">
        <v>0</v>
      </c>
      <c r="BM99">
        <v>109733.44</v>
      </c>
      <c r="BO99">
        <v>8528</v>
      </c>
      <c r="BP99">
        <v>18866</v>
      </c>
      <c r="BR99">
        <v>12064</v>
      </c>
    </row>
    <row r="100" spans="1:72">
      <c r="A100" s="405">
        <v>1</v>
      </c>
      <c r="B100" s="199" t="s">
        <v>903</v>
      </c>
      <c r="C100" s="199" t="s">
        <v>57</v>
      </c>
      <c r="D100" s="199" t="s">
        <v>942</v>
      </c>
      <c r="E100" s="199" t="s">
        <v>2046</v>
      </c>
      <c r="F100" s="199" t="s">
        <v>2086</v>
      </c>
      <c r="G100" s="199"/>
      <c r="H100" s="199">
        <v>8</v>
      </c>
      <c r="I100" s="199" t="s">
        <v>2046</v>
      </c>
      <c r="J100" s="199" t="s">
        <v>952</v>
      </c>
      <c r="K100" s="199" t="s">
        <v>1060</v>
      </c>
      <c r="L100" s="199"/>
      <c r="M100" s="200" t="s">
        <v>1061</v>
      </c>
      <c r="N100" s="200"/>
      <c r="O100" s="304">
        <v>3.6</v>
      </c>
      <c r="P100" s="386" t="s">
        <v>2758</v>
      </c>
      <c r="Q100" s="387" t="s">
        <v>2759</v>
      </c>
      <c r="R100" s="108">
        <f t="shared" si="1"/>
        <v>459180.79999999999</v>
      </c>
      <c r="S100" s="399">
        <v>480717.1</v>
      </c>
      <c r="T100">
        <v>29576</v>
      </c>
      <c r="U100">
        <v>25417</v>
      </c>
      <c r="V100">
        <v>59647</v>
      </c>
      <c r="W100">
        <v>471852</v>
      </c>
      <c r="X100">
        <v>81206</v>
      </c>
      <c r="Y100">
        <v>53551</v>
      </c>
      <c r="Z100">
        <v>50751</v>
      </c>
      <c r="AA100">
        <v>80251</v>
      </c>
      <c r="AB100">
        <v>36383</v>
      </c>
      <c r="AC100">
        <v>62472</v>
      </c>
      <c r="AD100">
        <v>15027</v>
      </c>
      <c r="AE100">
        <v>459180.79999999999</v>
      </c>
      <c r="AF100">
        <v>0</v>
      </c>
      <c r="AG100">
        <v>106658.25</v>
      </c>
      <c r="AH100">
        <v>35173.25</v>
      </c>
      <c r="AI100">
        <v>0</v>
      </c>
      <c r="AJ100">
        <v>44554.25</v>
      </c>
      <c r="AK100">
        <v>8714.25</v>
      </c>
      <c r="AL100">
        <v>51258.5</v>
      </c>
      <c r="AM100">
        <v>5397376</v>
      </c>
      <c r="AN100">
        <v>44158</v>
      </c>
      <c r="AO100">
        <v>187643</v>
      </c>
      <c r="AP100">
        <v>0</v>
      </c>
      <c r="AQ100">
        <v>126607.75</v>
      </c>
      <c r="AR100">
        <v>31356</v>
      </c>
      <c r="AS100">
        <v>0</v>
      </c>
      <c r="AT100">
        <v>65466</v>
      </c>
      <c r="AU100">
        <v>86906</v>
      </c>
      <c r="AV100">
        <v>141925.94</v>
      </c>
      <c r="AW100">
        <v>201184</v>
      </c>
      <c r="AX100">
        <v>12856</v>
      </c>
      <c r="AY100">
        <v>27982.87</v>
      </c>
      <c r="AZ100">
        <v>13957</v>
      </c>
      <c r="BA100">
        <v>715848.75</v>
      </c>
      <c r="BB100">
        <v>6290</v>
      </c>
      <c r="BC100">
        <v>14499.5</v>
      </c>
      <c r="BD100">
        <v>174317.75</v>
      </c>
      <c r="BE100">
        <v>60297</v>
      </c>
      <c r="BF100">
        <v>51048</v>
      </c>
      <c r="BG100">
        <v>27387.73</v>
      </c>
      <c r="BH100">
        <v>285886</v>
      </c>
      <c r="BI100">
        <v>17451</v>
      </c>
      <c r="BJ100">
        <v>56096</v>
      </c>
      <c r="BK100">
        <v>2127</v>
      </c>
      <c r="BL100">
        <v>8058</v>
      </c>
      <c r="BM100">
        <v>513903</v>
      </c>
      <c r="BN100">
        <v>387551</v>
      </c>
      <c r="BO100">
        <v>27616.5</v>
      </c>
      <c r="BP100">
        <v>681145.5</v>
      </c>
      <c r="BQ100">
        <v>53222.6</v>
      </c>
      <c r="BR100">
        <v>63549</v>
      </c>
      <c r="BS100">
        <v>203969</v>
      </c>
      <c r="BT100">
        <v>28368.25</v>
      </c>
    </row>
    <row r="101" spans="1:72">
      <c r="A101" s="405">
        <v>1</v>
      </c>
      <c r="B101" s="199" t="s">
        <v>903</v>
      </c>
      <c r="C101" s="199" t="s">
        <v>57</v>
      </c>
      <c r="D101" s="199" t="s">
        <v>942</v>
      </c>
      <c r="E101" s="199" t="s">
        <v>2046</v>
      </c>
      <c r="F101" s="199" t="s">
        <v>2086</v>
      </c>
      <c r="G101" s="199"/>
      <c r="H101" s="199">
        <v>8</v>
      </c>
      <c r="I101" s="199" t="s">
        <v>2046</v>
      </c>
      <c r="J101" s="199" t="s">
        <v>952</v>
      </c>
      <c r="K101" s="199" t="s">
        <v>1060</v>
      </c>
      <c r="L101" s="199"/>
      <c r="M101" s="200" t="s">
        <v>1061</v>
      </c>
      <c r="N101" s="200"/>
      <c r="O101" s="304">
        <v>3.6</v>
      </c>
      <c r="P101" s="386" t="s">
        <v>2760</v>
      </c>
      <c r="Q101" s="387" t="s">
        <v>2761</v>
      </c>
      <c r="R101" s="108">
        <f t="shared" si="1"/>
        <v>442407.04</v>
      </c>
      <c r="S101" s="399">
        <v>117404.75</v>
      </c>
      <c r="T101">
        <v>6867</v>
      </c>
      <c r="U101">
        <v>11950</v>
      </c>
      <c r="V101">
        <v>1788</v>
      </c>
      <c r="W101">
        <v>8705.7000000000007</v>
      </c>
      <c r="X101">
        <v>71228</v>
      </c>
      <c r="Y101">
        <v>39962</v>
      </c>
      <c r="Z101">
        <v>0</v>
      </c>
      <c r="AA101">
        <v>33927</v>
      </c>
      <c r="AB101">
        <v>14758</v>
      </c>
      <c r="AC101">
        <v>26610</v>
      </c>
      <c r="AE101">
        <v>442407.04</v>
      </c>
      <c r="AF101">
        <v>0</v>
      </c>
      <c r="AG101">
        <v>22411.31</v>
      </c>
      <c r="AH101">
        <v>7530</v>
      </c>
      <c r="AI101">
        <v>0</v>
      </c>
      <c r="AJ101">
        <v>14649.8</v>
      </c>
      <c r="AK101">
        <v>0</v>
      </c>
      <c r="AM101">
        <v>1644280.68</v>
      </c>
      <c r="AN101">
        <v>36706</v>
      </c>
      <c r="AO101">
        <v>33741</v>
      </c>
      <c r="AP101">
        <v>22485</v>
      </c>
      <c r="AQ101">
        <v>47454</v>
      </c>
      <c r="AR101">
        <v>11528</v>
      </c>
      <c r="AS101">
        <v>237422</v>
      </c>
      <c r="AT101">
        <v>11093</v>
      </c>
      <c r="AU101">
        <v>52428.75</v>
      </c>
      <c r="AV101">
        <v>124050.61</v>
      </c>
      <c r="AW101">
        <v>72837</v>
      </c>
      <c r="AX101">
        <v>6576</v>
      </c>
      <c r="AY101">
        <v>9567.69</v>
      </c>
      <c r="BA101">
        <v>0</v>
      </c>
      <c r="BB101">
        <v>0</v>
      </c>
      <c r="BC101">
        <v>0</v>
      </c>
      <c r="BD101">
        <v>172556</v>
      </c>
      <c r="BE101">
        <v>7299</v>
      </c>
      <c r="BF101">
        <v>20092</v>
      </c>
      <c r="BH101">
        <v>185699</v>
      </c>
      <c r="BI101">
        <v>5264</v>
      </c>
      <c r="BM101">
        <v>289681.59999999998</v>
      </c>
      <c r="BN101">
        <v>92770</v>
      </c>
      <c r="BO101">
        <v>1438</v>
      </c>
      <c r="BP101">
        <v>84671.31</v>
      </c>
      <c r="BR101">
        <v>10635</v>
      </c>
      <c r="BS101">
        <v>56819</v>
      </c>
      <c r="BT101">
        <v>7614.25</v>
      </c>
    </row>
    <row r="102" spans="1:72">
      <c r="A102" s="405">
        <v>1</v>
      </c>
      <c r="B102" s="199" t="s">
        <v>903</v>
      </c>
      <c r="C102" s="199" t="s">
        <v>57</v>
      </c>
      <c r="D102" s="199" t="s">
        <v>942</v>
      </c>
      <c r="E102" s="199" t="s">
        <v>2046</v>
      </c>
      <c r="F102" s="199" t="s">
        <v>2086</v>
      </c>
      <c r="G102" s="199"/>
      <c r="H102" s="199">
        <v>8</v>
      </c>
      <c r="I102" s="199" t="s">
        <v>2046</v>
      </c>
      <c r="J102" s="199" t="s">
        <v>952</v>
      </c>
      <c r="K102" s="199" t="s">
        <v>1060</v>
      </c>
      <c r="L102" s="199"/>
      <c r="M102" s="200" t="s">
        <v>1061</v>
      </c>
      <c r="N102" s="200"/>
      <c r="O102" s="304">
        <v>3.6</v>
      </c>
      <c r="P102" s="386" t="s">
        <v>2762</v>
      </c>
      <c r="Q102" s="387" t="s">
        <v>2763</v>
      </c>
      <c r="R102" s="108">
        <f t="shared" si="1"/>
        <v>193847.25</v>
      </c>
      <c r="S102" s="399">
        <v>65958.75</v>
      </c>
      <c r="U102">
        <v>173</v>
      </c>
      <c r="V102">
        <v>23310</v>
      </c>
      <c r="W102">
        <v>309810</v>
      </c>
      <c r="Z102">
        <v>4565</v>
      </c>
      <c r="AA102">
        <v>26219</v>
      </c>
      <c r="AB102">
        <v>7074</v>
      </c>
      <c r="AC102">
        <v>61984</v>
      </c>
      <c r="AE102">
        <v>193847.25</v>
      </c>
      <c r="AI102">
        <v>29797.35</v>
      </c>
      <c r="AJ102">
        <v>19093</v>
      </c>
      <c r="AO102">
        <v>25684</v>
      </c>
      <c r="AP102">
        <v>27609</v>
      </c>
      <c r="AQ102">
        <v>59203</v>
      </c>
      <c r="AT102">
        <v>81337</v>
      </c>
      <c r="AV102">
        <v>112875</v>
      </c>
      <c r="AW102">
        <v>110415</v>
      </c>
      <c r="AX102">
        <v>7850</v>
      </c>
      <c r="BA102">
        <v>0</v>
      </c>
      <c r="BD102">
        <v>156198</v>
      </c>
      <c r="BG102">
        <v>43561</v>
      </c>
      <c r="BH102">
        <v>0</v>
      </c>
      <c r="BL102">
        <v>14809</v>
      </c>
      <c r="BM102">
        <v>161199</v>
      </c>
      <c r="BN102">
        <v>49651</v>
      </c>
      <c r="BO102">
        <v>14542.75</v>
      </c>
      <c r="BP102">
        <v>358196.51</v>
      </c>
      <c r="BR102">
        <v>14307</v>
      </c>
      <c r="BS102">
        <v>0</v>
      </c>
    </row>
    <row r="103" spans="1:72">
      <c r="A103" s="405">
        <v>1</v>
      </c>
      <c r="B103" s="199" t="s">
        <v>903</v>
      </c>
      <c r="C103" s="199" t="s">
        <v>57</v>
      </c>
      <c r="D103" s="199" t="s">
        <v>942</v>
      </c>
      <c r="E103" s="199" t="s">
        <v>2046</v>
      </c>
      <c r="F103" s="199" t="s">
        <v>2086</v>
      </c>
      <c r="G103" s="199"/>
      <c r="H103" s="199">
        <v>8</v>
      </c>
      <c r="I103" s="199" t="s">
        <v>2046</v>
      </c>
      <c r="J103" s="199" t="s">
        <v>952</v>
      </c>
      <c r="K103" s="199" t="s">
        <v>1060</v>
      </c>
      <c r="L103" s="199"/>
      <c r="M103" s="200" t="s">
        <v>1061</v>
      </c>
      <c r="N103" s="200"/>
      <c r="O103" s="304">
        <v>3.6</v>
      </c>
      <c r="P103" s="386" t="s">
        <v>2764</v>
      </c>
      <c r="Q103" s="387" t="s">
        <v>2765</v>
      </c>
      <c r="R103" s="108">
        <f t="shared" si="1"/>
        <v>224509.5</v>
      </c>
      <c r="S103" s="399">
        <v>0</v>
      </c>
      <c r="U103">
        <v>1287</v>
      </c>
      <c r="V103">
        <v>2397</v>
      </c>
      <c r="W103">
        <v>14323.45</v>
      </c>
      <c r="AA103">
        <v>17148</v>
      </c>
      <c r="AB103">
        <v>0</v>
      </c>
      <c r="AC103">
        <v>3522</v>
      </c>
      <c r="AE103">
        <v>224509.5</v>
      </c>
      <c r="AI103">
        <v>12176.02</v>
      </c>
      <c r="AN103">
        <v>121143.5</v>
      </c>
      <c r="AO103">
        <v>8037</v>
      </c>
      <c r="AP103">
        <v>69877</v>
      </c>
      <c r="AQ103">
        <v>0</v>
      </c>
      <c r="AS103">
        <v>144707</v>
      </c>
      <c r="AV103">
        <v>33224.050000000003</v>
      </c>
      <c r="AW103">
        <v>66305</v>
      </c>
      <c r="AX103">
        <v>0</v>
      </c>
      <c r="BA103">
        <v>0</v>
      </c>
      <c r="BH103">
        <v>0</v>
      </c>
      <c r="BM103">
        <v>81717</v>
      </c>
      <c r="BN103">
        <v>44017</v>
      </c>
      <c r="BO103">
        <v>13647.05</v>
      </c>
      <c r="BP103">
        <v>125499.22</v>
      </c>
      <c r="BR103">
        <v>7452</v>
      </c>
    </row>
    <row r="104" spans="1:72">
      <c r="A104" s="405">
        <v>1</v>
      </c>
      <c r="B104" s="199" t="s">
        <v>903</v>
      </c>
      <c r="C104" s="199" t="s">
        <v>57</v>
      </c>
      <c r="D104" s="199" t="s">
        <v>942</v>
      </c>
      <c r="E104" s="199" t="s">
        <v>2046</v>
      </c>
      <c r="F104" s="199" t="s">
        <v>2086</v>
      </c>
      <c r="G104" s="199"/>
      <c r="H104" s="199">
        <v>8</v>
      </c>
      <c r="I104" s="199" t="s">
        <v>2046</v>
      </c>
      <c r="J104" s="199" t="s">
        <v>952</v>
      </c>
      <c r="K104" s="199" t="s">
        <v>1060</v>
      </c>
      <c r="L104" s="199"/>
      <c r="M104" s="200" t="s">
        <v>1061</v>
      </c>
      <c r="N104" s="200"/>
      <c r="O104" s="304">
        <v>3.6</v>
      </c>
      <c r="P104" s="386" t="s">
        <v>2766</v>
      </c>
      <c r="Q104" s="387" t="s">
        <v>2767</v>
      </c>
      <c r="R104" s="108">
        <f t="shared" si="1"/>
        <v>0</v>
      </c>
      <c r="S104" s="399"/>
      <c r="AX104">
        <v>0</v>
      </c>
      <c r="BN104">
        <v>400</v>
      </c>
    </row>
    <row r="105" spans="1:72">
      <c r="A105" s="405">
        <v>1</v>
      </c>
      <c r="B105" s="199" t="s">
        <v>903</v>
      </c>
      <c r="C105" s="199" t="s">
        <v>57</v>
      </c>
      <c r="D105" s="199" t="s">
        <v>942</v>
      </c>
      <c r="E105" s="199" t="s">
        <v>2046</v>
      </c>
      <c r="F105" s="199" t="s">
        <v>2086</v>
      </c>
      <c r="G105" s="199"/>
      <c r="H105" s="199">
        <v>8</v>
      </c>
      <c r="I105" s="199" t="s">
        <v>2046</v>
      </c>
      <c r="J105" s="199" t="s">
        <v>952</v>
      </c>
      <c r="K105" s="199" t="s">
        <v>1060</v>
      </c>
      <c r="L105" s="199"/>
      <c r="M105" s="200" t="s">
        <v>1061</v>
      </c>
      <c r="N105" s="200"/>
      <c r="O105" s="304">
        <v>3.6</v>
      </c>
      <c r="P105" s="386" t="s">
        <v>2768</v>
      </c>
      <c r="Q105" s="387" t="s">
        <v>2769</v>
      </c>
      <c r="R105" s="108">
        <f t="shared" si="1"/>
        <v>0</v>
      </c>
      <c r="S105" s="399"/>
      <c r="AX105">
        <v>0</v>
      </c>
    </row>
    <row r="106" spans="1:72">
      <c r="A106" s="405">
        <v>1</v>
      </c>
      <c r="B106" s="199" t="s">
        <v>903</v>
      </c>
      <c r="C106" s="199" t="s">
        <v>57</v>
      </c>
      <c r="D106" s="199" t="s">
        <v>2087</v>
      </c>
      <c r="E106" s="199" t="s">
        <v>2087</v>
      </c>
      <c r="F106" s="199"/>
      <c r="G106" s="199"/>
      <c r="H106" s="199">
        <v>9</v>
      </c>
      <c r="I106" s="199" t="s">
        <v>2087</v>
      </c>
      <c r="J106" s="199" t="s">
        <v>952</v>
      </c>
      <c r="K106" s="199"/>
      <c r="L106" s="199"/>
      <c r="M106" s="200" t="s">
        <v>980</v>
      </c>
      <c r="N106" s="200"/>
      <c r="O106" s="304">
        <v>5.2</v>
      </c>
      <c r="P106" s="386" t="s">
        <v>2770</v>
      </c>
      <c r="Q106" s="387" t="s">
        <v>173</v>
      </c>
      <c r="R106" s="108">
        <f t="shared" si="1"/>
        <v>0</v>
      </c>
      <c r="S106" s="399"/>
      <c r="AX106">
        <v>0</v>
      </c>
      <c r="AY106">
        <v>0</v>
      </c>
      <c r="BE106">
        <v>8000</v>
      </c>
    </row>
    <row r="107" spans="1:72">
      <c r="A107" s="405">
        <v>1</v>
      </c>
      <c r="B107" s="199" t="s">
        <v>903</v>
      </c>
      <c r="C107" s="199" t="s">
        <v>57</v>
      </c>
      <c r="D107" s="199" t="s">
        <v>2027</v>
      </c>
      <c r="E107" s="199" t="s">
        <v>174</v>
      </c>
      <c r="F107" s="199" t="s">
        <v>174</v>
      </c>
      <c r="G107" s="199"/>
      <c r="H107" s="199">
        <v>10</v>
      </c>
      <c r="I107" s="199" t="s">
        <v>174</v>
      </c>
      <c r="J107" s="199" t="s">
        <v>952</v>
      </c>
      <c r="K107" s="199"/>
      <c r="L107" s="199" t="s">
        <v>944</v>
      </c>
      <c r="M107" s="200" t="s">
        <v>953</v>
      </c>
      <c r="N107" s="200"/>
      <c r="O107" s="338">
        <v>1.1000000000000001</v>
      </c>
      <c r="P107" s="386" t="s">
        <v>2771</v>
      </c>
      <c r="Q107" s="387" t="s">
        <v>174</v>
      </c>
      <c r="R107" s="108">
        <f t="shared" si="1"/>
        <v>1125350.97</v>
      </c>
      <c r="S107" s="399"/>
      <c r="AE107">
        <v>1125350.97</v>
      </c>
      <c r="AM107">
        <v>1287911.19</v>
      </c>
      <c r="AX107">
        <v>0</v>
      </c>
    </row>
    <row r="108" spans="1:72">
      <c r="A108" s="405">
        <v>1</v>
      </c>
      <c r="B108" s="199" t="s">
        <v>903</v>
      </c>
      <c r="C108" s="199" t="s">
        <v>57</v>
      </c>
      <c r="D108" s="199" t="s">
        <v>2088</v>
      </c>
      <c r="E108" s="199" t="s">
        <v>2088</v>
      </c>
      <c r="F108" s="199" t="s">
        <v>2088</v>
      </c>
      <c r="G108" s="199"/>
      <c r="H108" s="199">
        <v>11</v>
      </c>
      <c r="I108" s="199" t="s">
        <v>2089</v>
      </c>
      <c r="J108" s="199" t="s">
        <v>952</v>
      </c>
      <c r="K108" s="199"/>
      <c r="L108" s="199"/>
      <c r="M108" s="205" t="s">
        <v>1087</v>
      </c>
      <c r="N108" s="205"/>
      <c r="O108" s="305">
        <v>4.2</v>
      </c>
      <c r="P108" s="386" t="s">
        <v>2772</v>
      </c>
      <c r="Q108" s="387" t="s">
        <v>175</v>
      </c>
      <c r="R108" s="108">
        <f t="shared" si="1"/>
        <v>0</v>
      </c>
      <c r="S108" s="399"/>
      <c r="AX108">
        <v>0</v>
      </c>
      <c r="BP108">
        <v>2073016.85</v>
      </c>
    </row>
    <row r="109" spans="1:72">
      <c r="A109" s="405">
        <v>1</v>
      </c>
      <c r="B109" s="199" t="s">
        <v>903</v>
      </c>
      <c r="C109" s="199" t="s">
        <v>57</v>
      </c>
      <c r="D109" s="199" t="s">
        <v>2088</v>
      </c>
      <c r="E109" s="199" t="s">
        <v>2088</v>
      </c>
      <c r="F109" s="199" t="s">
        <v>2088</v>
      </c>
      <c r="G109" s="199"/>
      <c r="H109" s="199">
        <v>11</v>
      </c>
      <c r="I109" s="199" t="s">
        <v>2089</v>
      </c>
      <c r="J109" s="199" t="s">
        <v>952</v>
      </c>
      <c r="K109" s="199"/>
      <c r="L109" s="199"/>
      <c r="M109" s="205" t="s">
        <v>1087</v>
      </c>
      <c r="N109" s="205"/>
      <c r="O109" s="305">
        <v>4.3</v>
      </c>
      <c r="P109" s="386" t="s">
        <v>2773</v>
      </c>
      <c r="Q109" s="387" t="s">
        <v>176</v>
      </c>
      <c r="R109" s="108">
        <f t="shared" si="1"/>
        <v>0</v>
      </c>
      <c r="S109" s="399"/>
      <c r="AX109">
        <v>0</v>
      </c>
    </row>
    <row r="110" spans="1:72">
      <c r="A110" s="405">
        <v>1</v>
      </c>
      <c r="B110" s="199" t="s">
        <v>903</v>
      </c>
      <c r="C110" s="199" t="s">
        <v>57</v>
      </c>
      <c r="D110" s="199" t="s">
        <v>2088</v>
      </c>
      <c r="E110" s="199" t="s">
        <v>2088</v>
      </c>
      <c r="F110" s="199" t="s">
        <v>2088</v>
      </c>
      <c r="G110" s="199"/>
      <c r="H110" s="199">
        <v>11</v>
      </c>
      <c r="I110" s="199" t="s">
        <v>2089</v>
      </c>
      <c r="J110" s="199" t="s">
        <v>952</v>
      </c>
      <c r="K110" s="199"/>
      <c r="L110" s="199"/>
      <c r="M110" s="205" t="s">
        <v>1087</v>
      </c>
      <c r="N110" s="205"/>
      <c r="O110" s="305">
        <v>4.4000000000000004</v>
      </c>
      <c r="P110" s="386" t="s">
        <v>2774</v>
      </c>
      <c r="Q110" s="387" t="s">
        <v>177</v>
      </c>
      <c r="R110" s="108">
        <f t="shared" si="1"/>
        <v>0</v>
      </c>
      <c r="S110" s="399"/>
      <c r="AX110">
        <v>0</v>
      </c>
      <c r="BP110">
        <v>1510181.29</v>
      </c>
    </row>
    <row r="111" spans="1:72">
      <c r="A111" s="405">
        <v>1</v>
      </c>
      <c r="B111" s="199" t="s">
        <v>903</v>
      </c>
      <c r="C111" s="199" t="s">
        <v>57</v>
      </c>
      <c r="D111" s="199" t="s">
        <v>2088</v>
      </c>
      <c r="E111" s="199" t="s">
        <v>2088</v>
      </c>
      <c r="F111" s="199" t="s">
        <v>2090</v>
      </c>
      <c r="G111" s="199" t="s">
        <v>178</v>
      </c>
      <c r="H111" s="199">
        <v>11</v>
      </c>
      <c r="I111" s="199" t="s">
        <v>2089</v>
      </c>
      <c r="J111" s="199" t="s">
        <v>952</v>
      </c>
      <c r="K111" s="199"/>
      <c r="L111" s="199"/>
      <c r="M111" s="200" t="s">
        <v>1091</v>
      </c>
      <c r="N111" s="200"/>
      <c r="O111" s="304">
        <v>4.0999999999999996</v>
      </c>
      <c r="P111" s="386" t="s">
        <v>2775</v>
      </c>
      <c r="Q111" s="387" t="s">
        <v>178</v>
      </c>
      <c r="R111" s="108">
        <f t="shared" si="1"/>
        <v>7343379.9000000004</v>
      </c>
      <c r="S111" s="399">
        <v>38360449.049999997</v>
      </c>
      <c r="T111">
        <v>841988.58</v>
      </c>
      <c r="U111">
        <v>1175799.1499999999</v>
      </c>
      <c r="V111">
        <v>2136770.36</v>
      </c>
      <c r="W111">
        <v>3475809.58</v>
      </c>
      <c r="X111">
        <v>4534651.97</v>
      </c>
      <c r="Y111">
        <v>1632811.75</v>
      </c>
      <c r="Z111">
        <v>2722597.56</v>
      </c>
      <c r="AA111">
        <v>1568522.98</v>
      </c>
      <c r="AB111">
        <v>1243993.71</v>
      </c>
      <c r="AC111">
        <v>983158.02</v>
      </c>
      <c r="AD111">
        <v>709308.44</v>
      </c>
      <c r="AE111">
        <v>7343379.9000000004</v>
      </c>
      <c r="AF111">
        <v>1621711.72</v>
      </c>
      <c r="AG111">
        <v>1253466.99</v>
      </c>
      <c r="AH111">
        <v>1511683.46</v>
      </c>
      <c r="AI111">
        <v>2154716.23</v>
      </c>
      <c r="AJ111">
        <v>1370966.19</v>
      </c>
      <c r="AK111">
        <v>754637.88</v>
      </c>
      <c r="AL111">
        <v>506440.4</v>
      </c>
      <c r="AM111">
        <v>24354987.710000001</v>
      </c>
      <c r="AN111">
        <v>1434619</v>
      </c>
      <c r="AO111">
        <v>4221303.38</v>
      </c>
      <c r="AP111">
        <v>3284032.29</v>
      </c>
      <c r="AQ111">
        <v>2748753.78</v>
      </c>
      <c r="AR111">
        <v>2593790.61</v>
      </c>
      <c r="AS111">
        <v>4702723.87</v>
      </c>
      <c r="AT111">
        <v>4384929.46</v>
      </c>
      <c r="AU111">
        <v>2767638.69</v>
      </c>
      <c r="AV111">
        <v>3976528.22</v>
      </c>
      <c r="AW111">
        <v>3234125.93</v>
      </c>
      <c r="AX111">
        <v>1892374.1</v>
      </c>
      <c r="AY111">
        <v>1488246.04</v>
      </c>
      <c r="AZ111">
        <v>425264.12</v>
      </c>
      <c r="BA111">
        <v>34587054.090000004</v>
      </c>
      <c r="BB111">
        <v>923500.14</v>
      </c>
      <c r="BC111">
        <v>1046650.93</v>
      </c>
      <c r="BD111">
        <v>3037053.16</v>
      </c>
      <c r="BE111">
        <v>1286527.31</v>
      </c>
      <c r="BF111">
        <v>984920.84</v>
      </c>
      <c r="BG111">
        <v>1111233.75</v>
      </c>
      <c r="BH111">
        <v>4105338.52</v>
      </c>
      <c r="BI111">
        <v>1591101.83</v>
      </c>
      <c r="BJ111">
        <v>839838.13</v>
      </c>
      <c r="BK111">
        <v>323957.38</v>
      </c>
      <c r="BL111">
        <v>259680.32</v>
      </c>
      <c r="BM111">
        <v>10491949.460000001</v>
      </c>
      <c r="BN111">
        <v>4600558.88</v>
      </c>
      <c r="BO111">
        <v>1048530.06</v>
      </c>
      <c r="BP111">
        <v>3720363.04</v>
      </c>
      <c r="BQ111">
        <v>207644.66</v>
      </c>
      <c r="BR111">
        <v>1480651.48</v>
      </c>
      <c r="BS111">
        <v>1118580.8600000001</v>
      </c>
      <c r="BT111">
        <v>309345.71999999997</v>
      </c>
    </row>
    <row r="112" spans="1:72">
      <c r="A112" s="405">
        <v>1</v>
      </c>
      <c r="B112" s="199" t="s">
        <v>903</v>
      </c>
      <c r="C112" s="199" t="s">
        <v>57</v>
      </c>
      <c r="D112" s="199" t="s">
        <v>2088</v>
      </c>
      <c r="E112" s="199" t="s">
        <v>2088</v>
      </c>
      <c r="F112" s="199" t="s">
        <v>2090</v>
      </c>
      <c r="G112" s="199" t="s">
        <v>2091</v>
      </c>
      <c r="H112" s="199">
        <v>11</v>
      </c>
      <c r="I112" s="199" t="s">
        <v>2089</v>
      </c>
      <c r="J112" s="199" t="s">
        <v>952</v>
      </c>
      <c r="K112" s="199"/>
      <c r="L112" s="199"/>
      <c r="M112" s="200" t="s">
        <v>1093</v>
      </c>
      <c r="N112" s="200"/>
      <c r="O112" s="304">
        <v>4.5</v>
      </c>
      <c r="P112" s="386" t="s">
        <v>2776</v>
      </c>
      <c r="Q112" s="387" t="s">
        <v>179</v>
      </c>
      <c r="R112" s="108">
        <f t="shared" si="1"/>
        <v>11413.54</v>
      </c>
      <c r="S112" s="399">
        <v>1219104.05</v>
      </c>
      <c r="V112">
        <v>116965</v>
      </c>
      <c r="Y112">
        <v>381830.8</v>
      </c>
      <c r="Z112">
        <v>577083.82999999996</v>
      </c>
      <c r="AC112">
        <v>199060</v>
      </c>
      <c r="AD112">
        <v>81841.570000000007</v>
      </c>
      <c r="AE112">
        <v>11413.54</v>
      </c>
      <c r="AF112">
        <v>11330</v>
      </c>
      <c r="AG112">
        <v>27851</v>
      </c>
      <c r="AI112">
        <v>595302.47</v>
      </c>
      <c r="AJ112">
        <v>267020</v>
      </c>
      <c r="AM112">
        <v>375151.93</v>
      </c>
      <c r="AP112">
        <v>186317</v>
      </c>
      <c r="AS112">
        <v>6874.56</v>
      </c>
      <c r="AW112">
        <v>70705</v>
      </c>
      <c r="AX112">
        <v>0</v>
      </c>
      <c r="AY112">
        <v>63577</v>
      </c>
      <c r="BA112">
        <v>1969290.92</v>
      </c>
      <c r="BD112">
        <v>107525.72</v>
      </c>
      <c r="BF112">
        <v>180038.66</v>
      </c>
      <c r="BH112">
        <v>99875</v>
      </c>
      <c r="BI112">
        <v>52112.72</v>
      </c>
      <c r="BJ112">
        <v>112506.56</v>
      </c>
      <c r="BK112">
        <v>25697</v>
      </c>
      <c r="BL112">
        <v>29569</v>
      </c>
      <c r="BM112">
        <v>229472.79</v>
      </c>
      <c r="BN112">
        <v>1299747.51</v>
      </c>
      <c r="BO112">
        <v>620</v>
      </c>
      <c r="BP112">
        <v>791817.75</v>
      </c>
      <c r="BQ112">
        <v>31183.599999999999</v>
      </c>
      <c r="BR112">
        <v>1363305.5</v>
      </c>
      <c r="BS112">
        <v>793774.89</v>
      </c>
      <c r="BT112">
        <v>87359.89</v>
      </c>
    </row>
    <row r="113" spans="1:72">
      <c r="A113" s="405">
        <v>1</v>
      </c>
      <c r="B113" s="199" t="s">
        <v>903</v>
      </c>
      <c r="C113" s="199" t="s">
        <v>57</v>
      </c>
      <c r="D113" s="199" t="s">
        <v>2088</v>
      </c>
      <c r="E113" s="199" t="s">
        <v>2088</v>
      </c>
      <c r="F113" s="199" t="s">
        <v>2090</v>
      </c>
      <c r="G113" s="199" t="s">
        <v>2092</v>
      </c>
      <c r="H113" s="199">
        <v>11</v>
      </c>
      <c r="I113" s="199" t="s">
        <v>2089</v>
      </c>
      <c r="J113" s="199" t="s">
        <v>952</v>
      </c>
      <c r="K113" s="199" t="s">
        <v>1095</v>
      </c>
      <c r="L113" s="199"/>
      <c r="M113" s="200" t="s">
        <v>1096</v>
      </c>
      <c r="N113" s="200"/>
      <c r="O113" s="304">
        <v>4.5999999999999996</v>
      </c>
      <c r="P113" s="386" t="s">
        <v>2777</v>
      </c>
      <c r="Q113" s="387" t="s">
        <v>180</v>
      </c>
      <c r="R113" s="108">
        <f t="shared" si="1"/>
        <v>5140982.78</v>
      </c>
      <c r="S113" s="399">
        <v>53466659.210000001</v>
      </c>
      <c r="T113">
        <v>297316.73</v>
      </c>
      <c r="U113">
        <v>243386.23999999999</v>
      </c>
      <c r="V113">
        <v>1354482.41</v>
      </c>
      <c r="W113">
        <v>778430.08</v>
      </c>
      <c r="X113">
        <v>663148.81999999995</v>
      </c>
      <c r="Y113">
        <v>513692.63</v>
      </c>
      <c r="Z113">
        <v>0</v>
      </c>
      <c r="AA113">
        <v>676726.07</v>
      </c>
      <c r="AB113">
        <v>563506.43999999994</v>
      </c>
      <c r="AC113">
        <v>174340.03</v>
      </c>
      <c r="AD113">
        <v>129554.69</v>
      </c>
      <c r="AE113">
        <v>5140982.78</v>
      </c>
      <c r="AF113">
        <v>323856.83</v>
      </c>
      <c r="AG113">
        <v>70613.95</v>
      </c>
      <c r="AH113">
        <v>120831.56</v>
      </c>
      <c r="AJ113">
        <v>664291.86</v>
      </c>
      <c r="AK113">
        <v>108055.23</v>
      </c>
      <c r="AL113">
        <v>237122.51</v>
      </c>
      <c r="AM113">
        <v>11118874.449999999</v>
      </c>
      <c r="AN113">
        <v>620470.54</v>
      </c>
      <c r="AO113">
        <v>684684.16</v>
      </c>
      <c r="AP113">
        <v>503669.03</v>
      </c>
      <c r="AQ113">
        <v>962103.34</v>
      </c>
      <c r="AR113">
        <v>135835.82</v>
      </c>
      <c r="AS113">
        <v>807313.62</v>
      </c>
      <c r="AT113">
        <v>359515.92</v>
      </c>
      <c r="AU113">
        <v>503437.19</v>
      </c>
      <c r="AV113">
        <v>369311.48</v>
      </c>
      <c r="AW113">
        <v>1059143.57</v>
      </c>
      <c r="AX113">
        <v>276722.3</v>
      </c>
      <c r="AY113">
        <v>309336.65999999997</v>
      </c>
      <c r="AZ113">
        <v>192503.69</v>
      </c>
      <c r="BA113">
        <v>10572005.800000001</v>
      </c>
      <c r="BB113">
        <v>260580.85</v>
      </c>
      <c r="BC113">
        <v>319882.23</v>
      </c>
      <c r="BD113">
        <v>510693.97</v>
      </c>
      <c r="BE113">
        <v>382853.81</v>
      </c>
      <c r="BF113">
        <v>0</v>
      </c>
      <c r="BG113">
        <v>145589.73000000001</v>
      </c>
      <c r="BH113">
        <v>1653916.98</v>
      </c>
      <c r="BI113">
        <v>229841.61</v>
      </c>
      <c r="BJ113">
        <v>401974.89</v>
      </c>
      <c r="BK113">
        <v>43417.81</v>
      </c>
      <c r="BL113">
        <v>205536.21</v>
      </c>
      <c r="BM113">
        <v>3059573.18</v>
      </c>
      <c r="BO113">
        <v>440116.68</v>
      </c>
      <c r="BP113">
        <v>258545.4</v>
      </c>
      <c r="BQ113">
        <v>0</v>
      </c>
      <c r="BS113">
        <v>0</v>
      </c>
      <c r="BT113">
        <v>0</v>
      </c>
    </row>
    <row r="114" spans="1:72">
      <c r="A114" s="405">
        <v>1</v>
      </c>
      <c r="B114" s="199" t="s">
        <v>903</v>
      </c>
      <c r="C114" s="199" t="s">
        <v>57</v>
      </c>
      <c r="D114" s="199" t="s">
        <v>2088</v>
      </c>
      <c r="E114" s="199" t="s">
        <v>2088</v>
      </c>
      <c r="F114" s="199" t="s">
        <v>2090</v>
      </c>
      <c r="G114" s="199" t="s">
        <v>2093</v>
      </c>
      <c r="H114" s="199">
        <v>11</v>
      </c>
      <c r="I114" s="199" t="s">
        <v>2089</v>
      </c>
      <c r="J114" s="199" t="s">
        <v>952</v>
      </c>
      <c r="K114" s="199"/>
      <c r="L114" s="199"/>
      <c r="M114" s="200" t="s">
        <v>1098</v>
      </c>
      <c r="N114" s="200"/>
      <c r="O114" s="304">
        <v>4.7</v>
      </c>
      <c r="P114" s="386" t="s">
        <v>2778</v>
      </c>
      <c r="Q114" s="387" t="s">
        <v>181</v>
      </c>
      <c r="R114" s="108">
        <f t="shared" si="1"/>
        <v>2760634.7</v>
      </c>
      <c r="S114" s="399">
        <v>9059862.4000000004</v>
      </c>
      <c r="T114">
        <v>344690</v>
      </c>
      <c r="U114">
        <v>599200.80000000005</v>
      </c>
      <c r="V114">
        <v>4513220.5999999996</v>
      </c>
      <c r="W114">
        <v>3150735</v>
      </c>
      <c r="X114">
        <v>1660570.4</v>
      </c>
      <c r="Y114">
        <v>824619.12</v>
      </c>
      <c r="Z114">
        <v>2002265</v>
      </c>
      <c r="AA114">
        <v>248735.8</v>
      </c>
      <c r="AB114">
        <v>36060</v>
      </c>
      <c r="AC114">
        <v>2311049</v>
      </c>
      <c r="AD114">
        <v>724995</v>
      </c>
      <c r="AE114">
        <v>2760634.7</v>
      </c>
      <c r="AF114">
        <v>193338.4</v>
      </c>
      <c r="AG114">
        <v>20703</v>
      </c>
      <c r="AH114">
        <v>49406.95</v>
      </c>
      <c r="AI114">
        <v>372472</v>
      </c>
      <c r="AJ114">
        <v>228923.64</v>
      </c>
      <c r="AK114">
        <v>17662.93</v>
      </c>
      <c r="AL114">
        <v>175046.79</v>
      </c>
      <c r="AM114">
        <v>4714691.2</v>
      </c>
      <c r="AN114">
        <v>510960.5</v>
      </c>
      <c r="AO114">
        <v>223207.5</v>
      </c>
      <c r="AP114">
        <v>328261</v>
      </c>
      <c r="AQ114">
        <v>232579.17</v>
      </c>
      <c r="AR114">
        <v>184978</v>
      </c>
      <c r="AS114">
        <v>599159.30000000005</v>
      </c>
      <c r="AT114">
        <v>494025</v>
      </c>
      <c r="AU114">
        <v>242693.67</v>
      </c>
      <c r="AV114">
        <v>291635</v>
      </c>
      <c r="AW114">
        <v>1428673.1</v>
      </c>
      <c r="AX114">
        <v>108182.1</v>
      </c>
      <c r="AY114">
        <v>50067</v>
      </c>
      <c r="AZ114">
        <v>87082.65</v>
      </c>
      <c r="BA114">
        <v>4546146.5599999996</v>
      </c>
      <c r="BB114">
        <v>60396.24</v>
      </c>
      <c r="BC114">
        <v>155012.62</v>
      </c>
      <c r="BD114">
        <v>337517.5</v>
      </c>
      <c r="BE114">
        <v>298427.11</v>
      </c>
      <c r="BF114">
        <v>146634.6</v>
      </c>
      <c r="BG114">
        <v>61740</v>
      </c>
      <c r="BH114">
        <v>84221.59</v>
      </c>
      <c r="BI114">
        <v>133900</v>
      </c>
      <c r="BJ114">
        <v>197993</v>
      </c>
      <c r="BK114">
        <v>99802.2</v>
      </c>
      <c r="BL114">
        <v>98366.2</v>
      </c>
      <c r="BM114">
        <v>812692.3</v>
      </c>
      <c r="BN114">
        <v>313856.90000000002</v>
      </c>
      <c r="BO114">
        <v>428333</v>
      </c>
      <c r="BP114">
        <v>111944</v>
      </c>
      <c r="BQ114">
        <v>74569.3</v>
      </c>
      <c r="BR114">
        <v>22699.65</v>
      </c>
      <c r="BS114">
        <v>107850.6</v>
      </c>
      <c r="BT114">
        <v>2964.3</v>
      </c>
    </row>
    <row r="115" spans="1:72">
      <c r="A115" s="405">
        <v>1</v>
      </c>
      <c r="B115" s="199" t="s">
        <v>903</v>
      </c>
      <c r="C115" s="199" t="s">
        <v>57</v>
      </c>
      <c r="D115" s="199" t="s">
        <v>2088</v>
      </c>
      <c r="E115" s="199" t="s">
        <v>2088</v>
      </c>
      <c r="F115" s="199" t="s">
        <v>2090</v>
      </c>
      <c r="G115" s="199" t="s">
        <v>182</v>
      </c>
      <c r="H115" s="199">
        <v>11</v>
      </c>
      <c r="I115" s="199" t="s">
        <v>2089</v>
      </c>
      <c r="J115" s="199" t="s">
        <v>952</v>
      </c>
      <c r="K115" s="199"/>
      <c r="L115" s="199"/>
      <c r="M115" s="200" t="s">
        <v>1098</v>
      </c>
      <c r="N115" s="200"/>
      <c r="O115" s="304">
        <v>4.4000000000000004</v>
      </c>
      <c r="P115" s="386" t="s">
        <v>2779</v>
      </c>
      <c r="Q115" s="387" t="s">
        <v>182</v>
      </c>
      <c r="R115" s="108">
        <f t="shared" si="1"/>
        <v>80880</v>
      </c>
      <c r="S115" s="399">
        <v>87910</v>
      </c>
      <c r="U115">
        <v>8397.5</v>
      </c>
      <c r="AA115">
        <v>4770</v>
      </c>
      <c r="AD115">
        <v>15033</v>
      </c>
      <c r="AE115">
        <v>80880</v>
      </c>
      <c r="AL115">
        <v>115039</v>
      </c>
      <c r="AN115">
        <v>42842.28</v>
      </c>
      <c r="AO115">
        <v>2250</v>
      </c>
      <c r="AP115">
        <v>34790</v>
      </c>
      <c r="AR115">
        <v>13005</v>
      </c>
      <c r="AV115">
        <v>16540</v>
      </c>
      <c r="AX115">
        <v>0</v>
      </c>
      <c r="AY115">
        <v>15345</v>
      </c>
      <c r="AZ115">
        <v>36215</v>
      </c>
      <c r="BC115">
        <v>18550</v>
      </c>
      <c r="BJ115">
        <v>27817.14</v>
      </c>
      <c r="BK115">
        <v>10616</v>
      </c>
      <c r="BQ115">
        <v>11400</v>
      </c>
    </row>
    <row r="116" spans="1:72">
      <c r="A116" s="405">
        <v>1</v>
      </c>
      <c r="B116" s="199" t="s">
        <v>903</v>
      </c>
      <c r="C116" s="199" t="s">
        <v>57</v>
      </c>
      <c r="D116" s="199" t="s">
        <v>2088</v>
      </c>
      <c r="E116" s="199" t="s">
        <v>2088</v>
      </c>
      <c r="F116" s="199" t="s">
        <v>2090</v>
      </c>
      <c r="G116" s="199" t="s">
        <v>183</v>
      </c>
      <c r="H116" s="199">
        <v>11</v>
      </c>
      <c r="I116" s="199" t="s">
        <v>2089</v>
      </c>
      <c r="J116" s="199" t="s">
        <v>952</v>
      </c>
      <c r="K116" s="199"/>
      <c r="L116" s="199"/>
      <c r="M116" s="200" t="s">
        <v>1101</v>
      </c>
      <c r="N116" s="200"/>
      <c r="O116" s="304">
        <v>4.8</v>
      </c>
      <c r="P116" s="386" t="s">
        <v>2780</v>
      </c>
      <c r="Q116" s="387" t="s">
        <v>183</v>
      </c>
      <c r="R116" s="108">
        <f t="shared" si="1"/>
        <v>438466.78</v>
      </c>
      <c r="S116" s="399">
        <v>5143961.47</v>
      </c>
      <c r="T116">
        <v>306601.62</v>
      </c>
      <c r="U116">
        <v>87144.48</v>
      </c>
      <c r="V116">
        <v>180074.48</v>
      </c>
      <c r="W116">
        <v>391935.23</v>
      </c>
      <c r="X116">
        <v>176239.48</v>
      </c>
      <c r="Y116">
        <v>235967.66</v>
      </c>
      <c r="Z116">
        <v>5870</v>
      </c>
      <c r="AA116">
        <v>179124.38</v>
      </c>
      <c r="AB116">
        <v>71447.11</v>
      </c>
      <c r="AC116">
        <v>40981.800000000003</v>
      </c>
      <c r="AD116">
        <v>80161.789999999994</v>
      </c>
      <c r="AE116">
        <v>438466.78</v>
      </c>
      <c r="AF116">
        <v>78120.259999999995</v>
      </c>
      <c r="AG116">
        <v>126392.34</v>
      </c>
      <c r="AH116">
        <v>71205.05</v>
      </c>
      <c r="AI116">
        <v>34038.980000000003</v>
      </c>
      <c r="AJ116">
        <v>94054.34</v>
      </c>
      <c r="AK116">
        <v>0</v>
      </c>
      <c r="AL116">
        <v>28420.81</v>
      </c>
      <c r="AM116">
        <v>2745398.51</v>
      </c>
      <c r="AN116">
        <v>235721.26</v>
      </c>
      <c r="AO116">
        <v>131737.59</v>
      </c>
      <c r="AP116">
        <v>299225.42</v>
      </c>
      <c r="AQ116">
        <v>301059.25</v>
      </c>
      <c r="AR116">
        <v>144344</v>
      </c>
      <c r="AS116">
        <v>298649.67</v>
      </c>
      <c r="AT116">
        <v>197614.07999999999</v>
      </c>
      <c r="AU116">
        <v>27469.38</v>
      </c>
      <c r="AV116">
        <v>158334.82999999999</v>
      </c>
      <c r="AW116">
        <v>322173.2</v>
      </c>
      <c r="AX116">
        <v>96909.66</v>
      </c>
      <c r="AY116">
        <v>213533.49</v>
      </c>
      <c r="AZ116">
        <v>81888.95</v>
      </c>
      <c r="BA116">
        <v>1241663.2</v>
      </c>
      <c r="BB116">
        <v>64412.59</v>
      </c>
      <c r="BC116">
        <v>66147.48</v>
      </c>
      <c r="BD116">
        <v>71966.679999999993</v>
      </c>
      <c r="BE116">
        <v>85860.54</v>
      </c>
      <c r="BF116">
        <v>242326.72</v>
      </c>
      <c r="BG116">
        <v>125361.57</v>
      </c>
      <c r="BH116">
        <v>11209.48</v>
      </c>
      <c r="BI116">
        <v>51272.78</v>
      </c>
      <c r="BJ116">
        <v>152788.04999999999</v>
      </c>
      <c r="BK116">
        <v>26891.16</v>
      </c>
      <c r="BL116">
        <v>46733.72</v>
      </c>
      <c r="BM116">
        <v>922805.24</v>
      </c>
      <c r="BN116">
        <v>131086.38</v>
      </c>
      <c r="BO116">
        <v>109629.88</v>
      </c>
      <c r="BP116">
        <v>130213.28</v>
      </c>
      <c r="BQ116">
        <v>62643.99</v>
      </c>
      <c r="BR116">
        <v>157294.34</v>
      </c>
      <c r="BS116">
        <v>140893.29</v>
      </c>
      <c r="BT116">
        <v>38565.32</v>
      </c>
    </row>
    <row r="117" spans="1:72">
      <c r="A117" s="405">
        <v>1</v>
      </c>
      <c r="B117" s="199" t="s">
        <v>903</v>
      </c>
      <c r="C117" s="199" t="s">
        <v>57</v>
      </c>
      <c r="D117" s="199" t="s">
        <v>2088</v>
      </c>
      <c r="E117" s="199" t="s">
        <v>2088</v>
      </c>
      <c r="F117" s="199" t="s">
        <v>2088</v>
      </c>
      <c r="G117" s="199" t="s">
        <v>2094</v>
      </c>
      <c r="H117" s="199">
        <v>11</v>
      </c>
      <c r="I117" s="199" t="s">
        <v>2089</v>
      </c>
      <c r="J117" s="199" t="s">
        <v>952</v>
      </c>
      <c r="K117" s="199" t="s">
        <v>1107</v>
      </c>
      <c r="L117" s="199"/>
      <c r="M117" s="200" t="s">
        <v>1087</v>
      </c>
      <c r="N117" s="200"/>
      <c r="O117" s="304" t="s">
        <v>921</v>
      </c>
      <c r="P117" s="386" t="s">
        <v>2781</v>
      </c>
      <c r="Q117" s="387" t="s">
        <v>186</v>
      </c>
      <c r="R117" s="108">
        <f t="shared" si="1"/>
        <v>463914.87</v>
      </c>
      <c r="S117" s="402">
        <v>2123009.64</v>
      </c>
      <c r="T117">
        <v>33173.78</v>
      </c>
      <c r="U117">
        <v>220683.12</v>
      </c>
      <c r="V117">
        <v>265221</v>
      </c>
      <c r="W117">
        <v>322239.45</v>
      </c>
      <c r="X117">
        <v>35008.5</v>
      </c>
      <c r="Y117">
        <v>283759.65000000002</v>
      </c>
      <c r="Z117">
        <v>10238</v>
      </c>
      <c r="AA117">
        <v>767055</v>
      </c>
      <c r="AB117">
        <v>52431.3</v>
      </c>
      <c r="AC117">
        <v>9131</v>
      </c>
      <c r="AD117">
        <v>78324</v>
      </c>
      <c r="AE117">
        <v>463914.87</v>
      </c>
      <c r="AF117">
        <v>23743.5</v>
      </c>
      <c r="AG117">
        <v>42905</v>
      </c>
      <c r="AH117">
        <v>85886.67</v>
      </c>
      <c r="AI117">
        <v>97510.88</v>
      </c>
      <c r="AJ117">
        <v>12083.17</v>
      </c>
      <c r="AK117">
        <v>20105.5</v>
      </c>
      <c r="AL117">
        <v>240311.04000000001</v>
      </c>
      <c r="AM117">
        <v>409918.49</v>
      </c>
      <c r="AN117">
        <v>20357.830000000002</v>
      </c>
      <c r="AO117">
        <v>191548.74</v>
      </c>
      <c r="AP117">
        <v>86286.89</v>
      </c>
      <c r="AQ117">
        <v>17955.990000000002</v>
      </c>
      <c r="AR117">
        <v>18006.939999999999</v>
      </c>
      <c r="AS117">
        <v>309341.5</v>
      </c>
      <c r="AT117">
        <v>165322.71</v>
      </c>
      <c r="AU117">
        <v>292550.75</v>
      </c>
      <c r="AV117">
        <v>0</v>
      </c>
      <c r="AW117">
        <v>26775.95</v>
      </c>
      <c r="AX117">
        <v>64442.73</v>
      </c>
      <c r="AY117">
        <v>14462.2</v>
      </c>
      <c r="AZ117">
        <v>17688</v>
      </c>
      <c r="BA117">
        <v>401526.98</v>
      </c>
      <c r="BB117">
        <v>10740.8</v>
      </c>
      <c r="BC117">
        <v>40597.24</v>
      </c>
      <c r="BD117">
        <v>130482.31</v>
      </c>
      <c r="BE117">
        <v>38202</v>
      </c>
      <c r="BF117">
        <v>104979</v>
      </c>
      <c r="BG117">
        <v>207343</v>
      </c>
      <c r="BH117">
        <v>171273.89</v>
      </c>
      <c r="BI117">
        <v>75287.740000000005</v>
      </c>
      <c r="BJ117">
        <v>43433</v>
      </c>
      <c r="BK117">
        <v>26159.14</v>
      </c>
      <c r="BL117">
        <v>9640.0300000000007</v>
      </c>
      <c r="BM117">
        <v>563739.6</v>
      </c>
      <c r="BN117">
        <v>385786</v>
      </c>
      <c r="BO117">
        <v>51310</v>
      </c>
      <c r="BP117">
        <v>168747.8</v>
      </c>
      <c r="BQ117">
        <v>10491</v>
      </c>
      <c r="BR117">
        <v>47602.5</v>
      </c>
      <c r="BS117">
        <v>68609.98</v>
      </c>
      <c r="BT117">
        <v>24759</v>
      </c>
    </row>
    <row r="118" spans="1:72">
      <c r="A118" s="405">
        <v>1</v>
      </c>
      <c r="B118" s="199" t="s">
        <v>903</v>
      </c>
      <c r="C118" s="199" t="s">
        <v>57</v>
      </c>
      <c r="D118" s="199" t="s">
        <v>2088</v>
      </c>
      <c r="E118" s="199" t="s">
        <v>2088</v>
      </c>
      <c r="F118" s="199" t="s">
        <v>2088</v>
      </c>
      <c r="G118" s="199" t="s">
        <v>2094</v>
      </c>
      <c r="H118" s="199">
        <v>11</v>
      </c>
      <c r="I118" s="199" t="s">
        <v>2089</v>
      </c>
      <c r="J118" s="199" t="s">
        <v>952</v>
      </c>
      <c r="K118" s="199" t="s">
        <v>1109</v>
      </c>
      <c r="L118" s="199"/>
      <c r="M118" s="200" t="s">
        <v>1087</v>
      </c>
      <c r="N118" s="200"/>
      <c r="O118" s="304">
        <v>4.9000000000000004</v>
      </c>
      <c r="P118" s="386" t="s">
        <v>2782</v>
      </c>
      <c r="Q118" s="387" t="s">
        <v>187</v>
      </c>
      <c r="R118" s="108">
        <f t="shared" si="1"/>
        <v>0</v>
      </c>
      <c r="S118" s="402">
        <v>0</v>
      </c>
      <c r="U118">
        <v>0</v>
      </c>
      <c r="V118">
        <v>0</v>
      </c>
      <c r="W118">
        <v>0</v>
      </c>
      <c r="Y118">
        <v>0</v>
      </c>
      <c r="Z118">
        <v>0</v>
      </c>
      <c r="AA118">
        <v>0</v>
      </c>
      <c r="AE118">
        <v>0</v>
      </c>
      <c r="AP118">
        <v>0</v>
      </c>
      <c r="AS118">
        <v>0</v>
      </c>
      <c r="AT118">
        <v>0</v>
      </c>
      <c r="AV118">
        <v>0</v>
      </c>
      <c r="AX118">
        <v>0</v>
      </c>
      <c r="BA118">
        <v>0</v>
      </c>
      <c r="BD118">
        <v>0</v>
      </c>
      <c r="BF118">
        <v>0</v>
      </c>
      <c r="BK118">
        <v>0</v>
      </c>
      <c r="BN118">
        <v>1075</v>
      </c>
      <c r="BO118">
        <v>0</v>
      </c>
      <c r="BP118">
        <v>5770</v>
      </c>
    </row>
    <row r="119" spans="1:72">
      <c r="A119" s="405">
        <v>1</v>
      </c>
      <c r="B119" s="199" t="s">
        <v>903</v>
      </c>
      <c r="C119" s="199" t="s">
        <v>57</v>
      </c>
      <c r="D119" s="199" t="s">
        <v>2088</v>
      </c>
      <c r="E119" s="199" t="s">
        <v>2088</v>
      </c>
      <c r="F119" s="199" t="s">
        <v>2088</v>
      </c>
      <c r="G119" s="199" t="s">
        <v>2094</v>
      </c>
      <c r="H119" s="199">
        <v>11</v>
      </c>
      <c r="I119" s="199" t="s">
        <v>2089</v>
      </c>
      <c r="J119" s="199" t="s">
        <v>952</v>
      </c>
      <c r="K119" s="199" t="s">
        <v>1111</v>
      </c>
      <c r="L119" s="199"/>
      <c r="M119" s="200" t="s">
        <v>1087</v>
      </c>
      <c r="N119" s="200"/>
      <c r="O119" s="304">
        <v>4.1100000000000003</v>
      </c>
      <c r="P119" s="386" t="s">
        <v>2783</v>
      </c>
      <c r="Q119" s="387" t="s">
        <v>188</v>
      </c>
      <c r="R119" s="108">
        <f t="shared" si="1"/>
        <v>0</v>
      </c>
      <c r="S119" s="402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28003</v>
      </c>
      <c r="AE119">
        <v>0</v>
      </c>
      <c r="AF119">
        <v>0</v>
      </c>
      <c r="AJ119">
        <v>0</v>
      </c>
      <c r="AK119">
        <v>0</v>
      </c>
      <c r="AL119">
        <v>0</v>
      </c>
      <c r="AN119">
        <v>0</v>
      </c>
      <c r="AO119">
        <v>0</v>
      </c>
      <c r="AP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97200.24</v>
      </c>
      <c r="BQ119">
        <v>0</v>
      </c>
      <c r="BR119">
        <v>0</v>
      </c>
      <c r="BS119">
        <v>0</v>
      </c>
      <c r="BT119">
        <v>0</v>
      </c>
    </row>
    <row r="120" spans="1:72">
      <c r="A120" s="405">
        <v>1</v>
      </c>
      <c r="B120" s="199" t="s">
        <v>903</v>
      </c>
      <c r="C120" s="199" t="s">
        <v>57</v>
      </c>
      <c r="D120" s="199" t="s">
        <v>2088</v>
      </c>
      <c r="E120" s="199" t="s">
        <v>2088</v>
      </c>
      <c r="F120" s="199" t="s">
        <v>2088</v>
      </c>
      <c r="G120" s="199" t="s">
        <v>2094</v>
      </c>
      <c r="H120" s="199">
        <v>11</v>
      </c>
      <c r="I120" s="199" t="s">
        <v>2089</v>
      </c>
      <c r="J120" s="199" t="s">
        <v>952</v>
      </c>
      <c r="K120" s="199" t="s">
        <v>1113</v>
      </c>
      <c r="L120" s="199"/>
      <c r="M120" s="200" t="s">
        <v>1087</v>
      </c>
      <c r="N120" s="200"/>
      <c r="O120" s="304">
        <v>4.9000000000000004</v>
      </c>
      <c r="P120" s="386" t="s">
        <v>2784</v>
      </c>
      <c r="Q120" s="387" t="s">
        <v>189</v>
      </c>
      <c r="R120" s="108">
        <f t="shared" si="1"/>
        <v>148483</v>
      </c>
      <c r="S120" s="402">
        <v>467355.8</v>
      </c>
      <c r="T120">
        <v>0</v>
      </c>
      <c r="U120">
        <v>7638.26</v>
      </c>
      <c r="V120">
        <v>17584</v>
      </c>
      <c r="W120">
        <v>0</v>
      </c>
      <c r="X120">
        <v>0</v>
      </c>
      <c r="Y120">
        <v>43414</v>
      </c>
      <c r="Z120">
        <v>578</v>
      </c>
      <c r="AA120">
        <v>0</v>
      </c>
      <c r="AB120">
        <v>0</v>
      </c>
      <c r="AC120">
        <v>0</v>
      </c>
      <c r="AE120">
        <v>148483</v>
      </c>
      <c r="AF120">
        <v>0</v>
      </c>
      <c r="AG120">
        <v>2327</v>
      </c>
      <c r="AH120">
        <v>6834</v>
      </c>
      <c r="AI120">
        <v>32035</v>
      </c>
      <c r="AJ120">
        <v>472</v>
      </c>
      <c r="AL120">
        <v>9589</v>
      </c>
      <c r="AM120">
        <v>44392.54</v>
      </c>
      <c r="AN120">
        <v>1035</v>
      </c>
      <c r="AO120">
        <v>9225.56</v>
      </c>
      <c r="AP120">
        <v>0</v>
      </c>
      <c r="AQ120">
        <v>1788.92</v>
      </c>
      <c r="AR120">
        <v>1806.77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5845</v>
      </c>
      <c r="AZ120">
        <v>0</v>
      </c>
      <c r="BA120">
        <v>8326.25</v>
      </c>
      <c r="BB120">
        <v>0</v>
      </c>
      <c r="BC120">
        <v>3307</v>
      </c>
      <c r="BD120">
        <v>0</v>
      </c>
      <c r="BE120">
        <v>10471.1</v>
      </c>
      <c r="BF120">
        <v>0</v>
      </c>
      <c r="BG120">
        <v>0</v>
      </c>
      <c r="BH120">
        <v>26468</v>
      </c>
      <c r="BI120">
        <v>0</v>
      </c>
      <c r="BJ120">
        <v>0</v>
      </c>
      <c r="BK120">
        <v>1220</v>
      </c>
      <c r="BL120">
        <v>3827.44</v>
      </c>
      <c r="BM120">
        <v>55066</v>
      </c>
      <c r="BN120">
        <v>4780</v>
      </c>
      <c r="BO120">
        <v>996</v>
      </c>
      <c r="BP120">
        <v>52915.4</v>
      </c>
      <c r="BQ120">
        <v>2999</v>
      </c>
      <c r="BR120">
        <v>2367</v>
      </c>
      <c r="BS120">
        <v>3330</v>
      </c>
      <c r="BT120">
        <v>9163.4599999999991</v>
      </c>
    </row>
    <row r="121" spans="1:72">
      <c r="A121" s="405">
        <v>1</v>
      </c>
      <c r="B121" s="199" t="s">
        <v>903</v>
      </c>
      <c r="C121" s="199" t="s">
        <v>57</v>
      </c>
      <c r="D121" s="199" t="s">
        <v>2088</v>
      </c>
      <c r="E121" s="199" t="s">
        <v>2088</v>
      </c>
      <c r="F121" s="199" t="s">
        <v>2088</v>
      </c>
      <c r="G121" s="199" t="s">
        <v>2094</v>
      </c>
      <c r="H121" s="199">
        <v>11</v>
      </c>
      <c r="I121" s="199" t="s">
        <v>2089</v>
      </c>
      <c r="J121" s="199" t="s">
        <v>952</v>
      </c>
      <c r="K121" s="199" t="s">
        <v>1115</v>
      </c>
      <c r="L121" s="199"/>
      <c r="M121" s="200" t="s">
        <v>1087</v>
      </c>
      <c r="N121" s="200"/>
      <c r="O121" s="304">
        <v>4.9000000000000004</v>
      </c>
      <c r="P121" s="386" t="s">
        <v>2785</v>
      </c>
      <c r="Q121" s="387" t="s">
        <v>190</v>
      </c>
      <c r="R121" s="108">
        <f t="shared" si="1"/>
        <v>0</v>
      </c>
      <c r="S121" s="402">
        <v>43650</v>
      </c>
      <c r="W121">
        <v>0</v>
      </c>
      <c r="Y121">
        <v>0</v>
      </c>
      <c r="AE121">
        <v>0</v>
      </c>
      <c r="AM121">
        <v>720601.36</v>
      </c>
      <c r="AN121">
        <v>270</v>
      </c>
      <c r="AO121">
        <v>0</v>
      </c>
      <c r="AU121">
        <v>0</v>
      </c>
      <c r="AX121">
        <v>0</v>
      </c>
      <c r="AY121">
        <v>0</v>
      </c>
      <c r="BA121">
        <v>0</v>
      </c>
      <c r="BE121">
        <v>0</v>
      </c>
      <c r="BH121">
        <v>0</v>
      </c>
      <c r="BS121">
        <v>0</v>
      </c>
      <c r="BT121">
        <v>571</v>
      </c>
    </row>
    <row r="122" spans="1:72">
      <c r="A122" s="405">
        <v>1</v>
      </c>
      <c r="B122" s="199" t="s">
        <v>903</v>
      </c>
      <c r="C122" s="199" t="s">
        <v>57</v>
      </c>
      <c r="D122" s="199" t="s">
        <v>2088</v>
      </c>
      <c r="E122" s="199" t="s">
        <v>2088</v>
      </c>
      <c r="F122" s="199" t="s">
        <v>2088</v>
      </c>
      <c r="G122" s="199" t="s">
        <v>2094</v>
      </c>
      <c r="H122" s="199">
        <v>11</v>
      </c>
      <c r="I122" s="199" t="s">
        <v>2089</v>
      </c>
      <c r="J122" s="199" t="s">
        <v>952</v>
      </c>
      <c r="K122" s="199" t="s">
        <v>1117</v>
      </c>
      <c r="L122" s="199"/>
      <c r="M122" s="200" t="s">
        <v>1087</v>
      </c>
      <c r="N122" s="200"/>
      <c r="O122" s="304">
        <v>4.9000000000000004</v>
      </c>
      <c r="P122" s="386" t="s">
        <v>2786</v>
      </c>
      <c r="Q122" s="387" t="s">
        <v>191</v>
      </c>
      <c r="R122" s="108">
        <f t="shared" si="1"/>
        <v>66320</v>
      </c>
      <c r="S122" s="402">
        <v>0</v>
      </c>
      <c r="T122">
        <v>121510</v>
      </c>
      <c r="U122">
        <v>23765</v>
      </c>
      <c r="V122">
        <v>93100</v>
      </c>
      <c r="W122">
        <v>0</v>
      </c>
      <c r="X122">
        <v>50440</v>
      </c>
      <c r="Y122">
        <v>57741.26</v>
      </c>
      <c r="Z122">
        <v>25900</v>
      </c>
      <c r="AA122">
        <v>9600</v>
      </c>
      <c r="AB122">
        <v>27011.34</v>
      </c>
      <c r="AC122">
        <v>899.5</v>
      </c>
      <c r="AD122">
        <v>191500</v>
      </c>
      <c r="AE122">
        <v>66320</v>
      </c>
      <c r="AF122">
        <v>14745</v>
      </c>
      <c r="AG122">
        <v>29660</v>
      </c>
      <c r="AH122">
        <v>40601.629999999997</v>
      </c>
      <c r="AI122">
        <v>13651</v>
      </c>
      <c r="AJ122">
        <v>31730</v>
      </c>
      <c r="AK122">
        <v>13533.36</v>
      </c>
      <c r="AL122">
        <v>8350</v>
      </c>
      <c r="AM122">
        <v>0</v>
      </c>
      <c r="AN122">
        <v>18430</v>
      </c>
      <c r="AO122">
        <v>57712.5</v>
      </c>
      <c r="AP122">
        <v>50660.18</v>
      </c>
      <c r="AQ122">
        <v>0</v>
      </c>
      <c r="AR122">
        <v>0</v>
      </c>
      <c r="AS122">
        <v>164235</v>
      </c>
      <c r="AT122">
        <v>12600</v>
      </c>
      <c r="AU122">
        <v>91464</v>
      </c>
      <c r="AV122">
        <v>74833.7</v>
      </c>
      <c r="AW122">
        <v>8180</v>
      </c>
      <c r="AX122">
        <v>7550</v>
      </c>
      <c r="AY122">
        <v>50570</v>
      </c>
      <c r="AZ122">
        <v>6760</v>
      </c>
      <c r="BA122">
        <v>152118</v>
      </c>
      <c r="BB122">
        <v>1700</v>
      </c>
      <c r="BC122">
        <v>99695</v>
      </c>
      <c r="BD122">
        <v>41099.199999999997</v>
      </c>
      <c r="BE122">
        <v>76555</v>
      </c>
      <c r="BF122">
        <v>28248</v>
      </c>
      <c r="BH122">
        <v>21570</v>
      </c>
      <c r="BI122">
        <v>19016.5</v>
      </c>
      <c r="BJ122">
        <v>21130</v>
      </c>
      <c r="BK122">
        <v>5620</v>
      </c>
      <c r="BL122">
        <v>2374.4299999999998</v>
      </c>
      <c r="BM122">
        <v>47680.25</v>
      </c>
      <c r="BN122">
        <v>840</v>
      </c>
      <c r="BO122">
        <v>16800</v>
      </c>
      <c r="BP122">
        <v>85083</v>
      </c>
      <c r="BQ122">
        <v>0</v>
      </c>
      <c r="BR122">
        <v>40105</v>
      </c>
      <c r="BS122">
        <v>58755</v>
      </c>
      <c r="BT122">
        <v>5100</v>
      </c>
    </row>
    <row r="123" spans="1:72">
      <c r="A123" s="405">
        <v>1</v>
      </c>
      <c r="B123" s="199" t="s">
        <v>903</v>
      </c>
      <c r="C123" s="199" t="s">
        <v>57</v>
      </c>
      <c r="D123" s="199" t="s">
        <v>2088</v>
      </c>
      <c r="E123" s="199" t="s">
        <v>2088</v>
      </c>
      <c r="F123" s="199" t="s">
        <v>2088</v>
      </c>
      <c r="G123" s="199" t="s">
        <v>2094</v>
      </c>
      <c r="H123" s="199">
        <v>11</v>
      </c>
      <c r="I123" s="199" t="s">
        <v>2089</v>
      </c>
      <c r="J123" s="199" t="s">
        <v>952</v>
      </c>
      <c r="K123" s="199" t="s">
        <v>1119</v>
      </c>
      <c r="L123" s="199"/>
      <c r="M123" s="200" t="s">
        <v>1087</v>
      </c>
      <c r="N123" s="200"/>
      <c r="O123" s="304">
        <v>4.9000000000000004</v>
      </c>
      <c r="P123" s="386" t="s">
        <v>2787</v>
      </c>
      <c r="Q123" s="387" t="s">
        <v>192</v>
      </c>
      <c r="R123" s="108">
        <f t="shared" si="1"/>
        <v>134886.5</v>
      </c>
      <c r="S123" s="402">
        <v>558672</v>
      </c>
      <c r="T123">
        <v>53249</v>
      </c>
      <c r="U123">
        <v>137884.54999999999</v>
      </c>
      <c r="V123">
        <v>547224</v>
      </c>
      <c r="W123">
        <v>328726.73</v>
      </c>
      <c r="X123">
        <v>816211.5</v>
      </c>
      <c r="Y123">
        <v>234086.78</v>
      </c>
      <c r="Z123">
        <v>78257.7</v>
      </c>
      <c r="AA123">
        <v>69876</v>
      </c>
      <c r="AB123">
        <v>68162</v>
      </c>
      <c r="AC123">
        <v>73593</v>
      </c>
      <c r="AD123">
        <v>156645</v>
      </c>
      <c r="AE123">
        <v>134886.5</v>
      </c>
      <c r="AF123">
        <v>74164.66</v>
      </c>
      <c r="AG123">
        <v>71881.3</v>
      </c>
      <c r="AH123">
        <v>249539.06</v>
      </c>
      <c r="AI123">
        <v>0</v>
      </c>
      <c r="AJ123">
        <v>58502.559999999998</v>
      </c>
      <c r="AK123">
        <v>47184</v>
      </c>
      <c r="AL123">
        <v>35293.68</v>
      </c>
      <c r="AM123">
        <v>307984.34000000003</v>
      </c>
      <c r="AN123">
        <v>34250.57</v>
      </c>
      <c r="AO123">
        <v>142519.47</v>
      </c>
      <c r="AP123">
        <v>180581.91</v>
      </c>
      <c r="AQ123">
        <v>46007.040000000001</v>
      </c>
      <c r="AR123">
        <v>92754.49</v>
      </c>
      <c r="AS123">
        <v>0</v>
      </c>
      <c r="AT123">
        <v>129558.51</v>
      </c>
      <c r="AU123">
        <v>162519.32</v>
      </c>
      <c r="AV123">
        <v>74680.3</v>
      </c>
      <c r="AW123">
        <v>54671</v>
      </c>
      <c r="AX123">
        <v>43320</v>
      </c>
      <c r="AY123">
        <v>21939.37</v>
      </c>
      <c r="AZ123">
        <v>27678.400000000001</v>
      </c>
      <c r="BA123">
        <v>345131.53</v>
      </c>
      <c r="BB123">
        <v>11519.45</v>
      </c>
      <c r="BC123">
        <v>70602</v>
      </c>
      <c r="BD123">
        <v>24043.13</v>
      </c>
      <c r="BE123">
        <v>20729.75</v>
      </c>
      <c r="BF123">
        <v>8555.39</v>
      </c>
      <c r="BG123">
        <v>24985.759999999998</v>
      </c>
      <c r="BH123">
        <v>110167.23</v>
      </c>
      <c r="BI123">
        <v>41957.25</v>
      </c>
      <c r="BJ123">
        <v>83080</v>
      </c>
      <c r="BK123">
        <v>30511</v>
      </c>
      <c r="BL123">
        <v>25513.74</v>
      </c>
      <c r="BM123">
        <v>226718.5</v>
      </c>
      <c r="BN123">
        <v>327306.96000000002</v>
      </c>
      <c r="BO123">
        <v>99974.55</v>
      </c>
      <c r="BP123">
        <v>449428.4</v>
      </c>
      <c r="BQ123">
        <v>22851.9</v>
      </c>
      <c r="BR123">
        <v>94092</v>
      </c>
      <c r="BS123">
        <v>92582</v>
      </c>
      <c r="BT123">
        <v>23010</v>
      </c>
    </row>
    <row r="124" spans="1:72">
      <c r="A124" s="405">
        <v>1</v>
      </c>
      <c r="B124" s="199" t="s">
        <v>903</v>
      </c>
      <c r="C124" s="199" t="s">
        <v>57</v>
      </c>
      <c r="D124" s="199" t="s">
        <v>2088</v>
      </c>
      <c r="E124" s="199" t="s">
        <v>2088</v>
      </c>
      <c r="F124" s="199" t="s">
        <v>2088</v>
      </c>
      <c r="G124" s="199" t="s">
        <v>2094</v>
      </c>
      <c r="H124" s="199">
        <v>11</v>
      </c>
      <c r="I124" s="199" t="s">
        <v>2089</v>
      </c>
      <c r="J124" s="199" t="s">
        <v>952</v>
      </c>
      <c r="K124" s="199" t="s">
        <v>1103</v>
      </c>
      <c r="L124" s="199"/>
      <c r="M124" s="200" t="s">
        <v>1087</v>
      </c>
      <c r="N124" s="200"/>
      <c r="O124" s="304">
        <v>4.12</v>
      </c>
      <c r="P124" s="386" t="s">
        <v>2788</v>
      </c>
      <c r="Q124" s="387" t="s">
        <v>184</v>
      </c>
      <c r="R124" s="108">
        <f t="shared" si="1"/>
        <v>137109.5</v>
      </c>
      <c r="S124" s="402">
        <v>14830.2</v>
      </c>
      <c r="V124">
        <v>0</v>
      </c>
      <c r="W124">
        <v>46008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E124">
        <v>137109.5</v>
      </c>
      <c r="AG124">
        <v>0</v>
      </c>
      <c r="AJ124">
        <v>0</v>
      </c>
      <c r="AM124">
        <v>0</v>
      </c>
      <c r="AO124">
        <v>1540.8</v>
      </c>
      <c r="AP124">
        <v>0</v>
      </c>
      <c r="AS124">
        <v>2872</v>
      </c>
      <c r="AT124">
        <v>0</v>
      </c>
      <c r="AU124">
        <v>0</v>
      </c>
      <c r="AV124">
        <v>0</v>
      </c>
      <c r="AW124">
        <v>0</v>
      </c>
      <c r="AX124">
        <v>0</v>
      </c>
      <c r="AZ124">
        <v>0</v>
      </c>
      <c r="BA124">
        <v>0</v>
      </c>
      <c r="BD124">
        <v>0</v>
      </c>
      <c r="BK124">
        <v>0</v>
      </c>
      <c r="BM124">
        <v>0</v>
      </c>
      <c r="BN124">
        <v>68</v>
      </c>
      <c r="BO124">
        <v>3170</v>
      </c>
      <c r="BP124">
        <v>59562</v>
      </c>
      <c r="BR124">
        <v>2990</v>
      </c>
      <c r="BS124">
        <v>0</v>
      </c>
      <c r="BT124">
        <v>0</v>
      </c>
    </row>
    <row r="125" spans="1:72">
      <c r="A125" s="405">
        <v>1</v>
      </c>
      <c r="B125" s="199" t="s">
        <v>903</v>
      </c>
      <c r="C125" s="199" t="s">
        <v>57</v>
      </c>
      <c r="D125" s="199" t="s">
        <v>2088</v>
      </c>
      <c r="E125" s="199" t="s">
        <v>2088</v>
      </c>
      <c r="F125" s="199" t="s">
        <v>2088</v>
      </c>
      <c r="G125" s="199" t="s">
        <v>2094</v>
      </c>
      <c r="H125" s="199">
        <v>11</v>
      </c>
      <c r="I125" s="199" t="s">
        <v>2089</v>
      </c>
      <c r="J125" s="199" t="s">
        <v>952</v>
      </c>
      <c r="K125" s="199" t="s">
        <v>1105</v>
      </c>
      <c r="L125" s="199"/>
      <c r="M125" s="200" t="s">
        <v>1087</v>
      </c>
      <c r="N125" s="200"/>
      <c r="O125" s="304">
        <v>4.13</v>
      </c>
      <c r="P125" s="386" t="s">
        <v>2789</v>
      </c>
      <c r="Q125" s="387" t="s">
        <v>185</v>
      </c>
      <c r="R125" s="108">
        <f t="shared" si="1"/>
        <v>0</v>
      </c>
      <c r="S125" s="402">
        <v>412570</v>
      </c>
      <c r="Y125">
        <v>180</v>
      </c>
      <c r="AB125">
        <v>0</v>
      </c>
      <c r="AI125">
        <v>149620</v>
      </c>
      <c r="AJ125">
        <v>219900</v>
      </c>
      <c r="AO125">
        <v>0</v>
      </c>
      <c r="AP125">
        <v>0</v>
      </c>
      <c r="AR125">
        <v>0</v>
      </c>
      <c r="AX125">
        <v>24000</v>
      </c>
      <c r="BA125">
        <v>1480</v>
      </c>
      <c r="BD125">
        <v>0</v>
      </c>
      <c r="BE125">
        <v>0</v>
      </c>
      <c r="BH125">
        <v>0</v>
      </c>
      <c r="BK125">
        <v>4200</v>
      </c>
      <c r="BL125">
        <v>49710</v>
      </c>
      <c r="BO125">
        <v>158</v>
      </c>
      <c r="BP125">
        <v>45185.5</v>
      </c>
    </row>
    <row r="126" spans="1:72">
      <c r="A126" s="405">
        <v>1</v>
      </c>
      <c r="B126" s="199" t="s">
        <v>903</v>
      </c>
      <c r="C126" s="199" t="s">
        <v>57</v>
      </c>
      <c r="D126" s="199" t="s">
        <v>2088</v>
      </c>
      <c r="E126" s="199" t="s">
        <v>2088</v>
      </c>
      <c r="F126" s="199" t="s">
        <v>2088</v>
      </c>
      <c r="G126" s="199" t="s">
        <v>2094</v>
      </c>
      <c r="H126" s="199">
        <v>11</v>
      </c>
      <c r="I126" s="199" t="s">
        <v>2089</v>
      </c>
      <c r="J126" s="199" t="s">
        <v>952</v>
      </c>
      <c r="K126" s="199" t="s">
        <v>1121</v>
      </c>
      <c r="L126" s="199"/>
      <c r="M126" s="200" t="s">
        <v>1087</v>
      </c>
      <c r="N126" s="200"/>
      <c r="O126" s="304">
        <v>4.9000000000000004</v>
      </c>
      <c r="P126" s="386" t="s">
        <v>2790</v>
      </c>
      <c r="Q126" s="387" t="s">
        <v>193</v>
      </c>
      <c r="R126" s="108">
        <f t="shared" si="1"/>
        <v>33210</v>
      </c>
      <c r="S126" s="402">
        <v>409637</v>
      </c>
      <c r="T126">
        <v>0</v>
      </c>
      <c r="U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E126">
        <v>33210</v>
      </c>
      <c r="AG126">
        <v>0</v>
      </c>
      <c r="AI126">
        <v>1775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D126">
        <v>0</v>
      </c>
      <c r="BE126">
        <v>4995</v>
      </c>
      <c r="BF126">
        <v>0</v>
      </c>
      <c r="BG126">
        <v>0</v>
      </c>
      <c r="BH126">
        <v>35899.24</v>
      </c>
      <c r="BI126">
        <v>65</v>
      </c>
      <c r="BK126">
        <v>0</v>
      </c>
      <c r="BL126">
        <v>0</v>
      </c>
      <c r="BM126">
        <v>32740</v>
      </c>
      <c r="BN126">
        <v>0</v>
      </c>
      <c r="BO126">
        <v>7690</v>
      </c>
      <c r="BP126">
        <v>46914</v>
      </c>
      <c r="BQ126">
        <v>0</v>
      </c>
      <c r="BR126">
        <v>0</v>
      </c>
      <c r="BS126">
        <v>0</v>
      </c>
    </row>
    <row r="127" spans="1:72">
      <c r="A127" s="405">
        <v>1</v>
      </c>
      <c r="B127" s="199" t="s">
        <v>903</v>
      </c>
      <c r="C127" s="199" t="s">
        <v>57</v>
      </c>
      <c r="D127" s="199" t="s">
        <v>2088</v>
      </c>
      <c r="E127" s="199" t="s">
        <v>2088</v>
      </c>
      <c r="F127" s="199" t="s">
        <v>2088</v>
      </c>
      <c r="G127" s="199"/>
      <c r="H127" s="199">
        <v>11</v>
      </c>
      <c r="I127" s="199" t="s">
        <v>2089</v>
      </c>
      <c r="J127" s="199" t="s">
        <v>952</v>
      </c>
      <c r="K127" s="199" t="s">
        <v>1123</v>
      </c>
      <c r="L127" s="199"/>
      <c r="M127" s="200" t="s">
        <v>1087</v>
      </c>
      <c r="N127" s="200"/>
      <c r="O127" s="304">
        <v>4.9000000000000004</v>
      </c>
      <c r="P127" s="386" t="s">
        <v>2791</v>
      </c>
      <c r="Q127" s="387" t="s">
        <v>194</v>
      </c>
      <c r="R127" s="108">
        <f t="shared" si="1"/>
        <v>0</v>
      </c>
      <c r="S127" s="402">
        <v>0</v>
      </c>
      <c r="V127">
        <v>126000</v>
      </c>
      <c r="W127">
        <v>0</v>
      </c>
      <c r="X127">
        <v>0</v>
      </c>
      <c r="Y127">
        <v>0</v>
      </c>
      <c r="AA127">
        <v>0</v>
      </c>
      <c r="AC127">
        <v>0</v>
      </c>
      <c r="AD127">
        <v>0</v>
      </c>
      <c r="AE127">
        <v>0</v>
      </c>
      <c r="AG127">
        <v>0</v>
      </c>
      <c r="AH127">
        <v>0</v>
      </c>
      <c r="AL127">
        <v>0</v>
      </c>
      <c r="AM127">
        <v>357710</v>
      </c>
      <c r="AN127">
        <v>0</v>
      </c>
      <c r="AO127">
        <v>0</v>
      </c>
      <c r="AR127">
        <v>0</v>
      </c>
      <c r="AS127">
        <v>230523.88</v>
      </c>
      <c r="AT127">
        <v>60566.5</v>
      </c>
      <c r="AU127">
        <v>0</v>
      </c>
      <c r="AW127">
        <v>59671.55</v>
      </c>
      <c r="AX127">
        <v>0</v>
      </c>
      <c r="AZ127">
        <v>15910</v>
      </c>
      <c r="BH127">
        <v>0</v>
      </c>
      <c r="BJ127">
        <v>0</v>
      </c>
      <c r="BK127">
        <v>2750</v>
      </c>
      <c r="BM127">
        <v>0</v>
      </c>
      <c r="BN127">
        <v>0</v>
      </c>
      <c r="BO127">
        <v>450</v>
      </c>
      <c r="BP127">
        <v>27807</v>
      </c>
      <c r="BQ127">
        <v>0</v>
      </c>
      <c r="BS127">
        <v>0</v>
      </c>
    </row>
    <row r="128" spans="1:72">
      <c r="A128" s="405">
        <v>1</v>
      </c>
      <c r="B128" s="199" t="s">
        <v>903</v>
      </c>
      <c r="C128" s="199" t="s">
        <v>57</v>
      </c>
      <c r="D128" s="199" t="s">
        <v>2095</v>
      </c>
      <c r="E128" s="199" t="s">
        <v>2095</v>
      </c>
      <c r="F128" s="199" t="s">
        <v>2095</v>
      </c>
      <c r="G128" s="199"/>
      <c r="H128" s="199">
        <v>12</v>
      </c>
      <c r="I128" s="199" t="s">
        <v>2095</v>
      </c>
      <c r="J128" s="199" t="s">
        <v>952</v>
      </c>
      <c r="K128" s="199"/>
      <c r="L128" s="199"/>
      <c r="M128" s="200" t="s">
        <v>1125</v>
      </c>
      <c r="N128" s="200"/>
      <c r="O128" s="304">
        <v>5.2</v>
      </c>
      <c r="P128" s="386" t="s">
        <v>2792</v>
      </c>
      <c r="Q128" s="387" t="s">
        <v>195</v>
      </c>
      <c r="R128" s="108">
        <f t="shared" si="1"/>
        <v>0</v>
      </c>
      <c r="S128" s="399"/>
      <c r="AB128">
        <v>0</v>
      </c>
      <c r="AD128">
        <v>0</v>
      </c>
      <c r="AG128">
        <v>0</v>
      </c>
      <c r="AP128">
        <v>0</v>
      </c>
      <c r="AX128">
        <v>0</v>
      </c>
      <c r="BC128">
        <v>0</v>
      </c>
      <c r="BE128">
        <v>289052.52</v>
      </c>
      <c r="BF128">
        <v>81286.36</v>
      </c>
      <c r="BR128">
        <v>114133.87</v>
      </c>
    </row>
    <row r="129" spans="1:72">
      <c r="A129" s="405">
        <v>1</v>
      </c>
      <c r="B129" s="199" t="s">
        <v>903</v>
      </c>
      <c r="C129" s="199" t="s">
        <v>57</v>
      </c>
      <c r="D129" s="199" t="s">
        <v>2095</v>
      </c>
      <c r="E129" s="199" t="s">
        <v>2095</v>
      </c>
      <c r="F129" s="199" t="s">
        <v>2095</v>
      </c>
      <c r="G129" s="199"/>
      <c r="H129" s="199">
        <v>12</v>
      </c>
      <c r="I129" s="199" t="s">
        <v>2095</v>
      </c>
      <c r="J129" s="199" t="s">
        <v>952</v>
      </c>
      <c r="K129" s="199"/>
      <c r="L129" s="199"/>
      <c r="M129" s="200" t="s">
        <v>1125</v>
      </c>
      <c r="N129" s="200"/>
      <c r="O129" s="304">
        <v>5.2</v>
      </c>
      <c r="P129" s="386" t="s">
        <v>2793</v>
      </c>
      <c r="Q129" s="387" t="s">
        <v>196</v>
      </c>
      <c r="R129" s="108">
        <f t="shared" si="1"/>
        <v>0</v>
      </c>
      <c r="S129" s="399"/>
      <c r="AX129">
        <v>0</v>
      </c>
    </row>
    <row r="130" spans="1:72">
      <c r="A130" s="405">
        <v>1</v>
      </c>
      <c r="B130" s="199" t="s">
        <v>903</v>
      </c>
      <c r="C130" s="199" t="s">
        <v>57</v>
      </c>
      <c r="D130" s="199" t="s">
        <v>2095</v>
      </c>
      <c r="E130" s="199" t="s">
        <v>2095</v>
      </c>
      <c r="F130" s="199" t="s">
        <v>2095</v>
      </c>
      <c r="G130" s="199"/>
      <c r="H130" s="199">
        <v>12</v>
      </c>
      <c r="I130" s="199" t="s">
        <v>2095</v>
      </c>
      <c r="J130" s="199" t="s">
        <v>952</v>
      </c>
      <c r="K130" s="199"/>
      <c r="L130" s="199"/>
      <c r="M130" s="200" t="s">
        <v>1125</v>
      </c>
      <c r="N130" s="200"/>
      <c r="O130" s="304">
        <v>5.2</v>
      </c>
      <c r="P130" s="386" t="s">
        <v>2794</v>
      </c>
      <c r="Q130" s="387" t="s">
        <v>197</v>
      </c>
      <c r="R130" s="108">
        <f t="shared" si="1"/>
        <v>0</v>
      </c>
      <c r="S130" s="399"/>
      <c r="AQ130">
        <v>0</v>
      </c>
      <c r="AX130">
        <v>0</v>
      </c>
      <c r="BG130">
        <v>16497.509999999998</v>
      </c>
      <c r="BP130">
        <v>0</v>
      </c>
      <c r="BQ130">
        <v>0</v>
      </c>
    </row>
    <row r="131" spans="1:72">
      <c r="A131" s="405">
        <v>1</v>
      </c>
      <c r="B131" s="199" t="s">
        <v>903</v>
      </c>
      <c r="C131" s="199" t="s">
        <v>57</v>
      </c>
      <c r="D131" s="199" t="s">
        <v>2095</v>
      </c>
      <c r="E131" s="199" t="s">
        <v>2095</v>
      </c>
      <c r="F131" s="199" t="s">
        <v>2095</v>
      </c>
      <c r="G131" s="199"/>
      <c r="H131" s="199">
        <v>12</v>
      </c>
      <c r="I131" s="199" t="s">
        <v>2095</v>
      </c>
      <c r="J131" s="199" t="s">
        <v>952</v>
      </c>
      <c r="K131" s="199"/>
      <c r="L131" s="199"/>
      <c r="M131" s="200" t="s">
        <v>1125</v>
      </c>
      <c r="N131" s="200"/>
      <c r="O131" s="304">
        <v>5.2</v>
      </c>
      <c r="P131" s="386" t="s">
        <v>2795</v>
      </c>
      <c r="Q131" s="387" t="s">
        <v>198</v>
      </c>
      <c r="R131" s="108">
        <f t="shared" si="1"/>
        <v>0</v>
      </c>
      <c r="S131" s="399"/>
      <c r="V131">
        <v>0</v>
      </c>
      <c r="X131">
        <v>0</v>
      </c>
      <c r="AA131">
        <v>0</v>
      </c>
      <c r="AB131">
        <v>0</v>
      </c>
      <c r="AC131">
        <v>0</v>
      </c>
      <c r="AD131">
        <v>164842</v>
      </c>
      <c r="AX131">
        <v>0</v>
      </c>
    </row>
    <row r="132" spans="1:72">
      <c r="A132" s="405">
        <v>1</v>
      </c>
      <c r="B132" s="199" t="s">
        <v>903</v>
      </c>
      <c r="C132" s="199" t="s">
        <v>905</v>
      </c>
      <c r="D132" s="199" t="s">
        <v>2096</v>
      </c>
      <c r="E132" s="199" t="s">
        <v>2096</v>
      </c>
      <c r="F132" s="199" t="s">
        <v>2096</v>
      </c>
      <c r="G132" s="199"/>
      <c r="H132" s="199">
        <v>13</v>
      </c>
      <c r="I132" s="199" t="s">
        <v>2096</v>
      </c>
      <c r="J132" s="199" t="s">
        <v>952</v>
      </c>
      <c r="K132" s="199"/>
      <c r="L132" s="199"/>
      <c r="M132" s="200" t="s">
        <v>1130</v>
      </c>
      <c r="N132" s="200"/>
      <c r="O132" s="304">
        <v>6</v>
      </c>
      <c r="P132" s="386" t="s">
        <v>2796</v>
      </c>
      <c r="Q132" s="387" t="s">
        <v>200</v>
      </c>
      <c r="R132" s="108">
        <f t="shared" ref="R132:R195" si="2">SUMIF($S$1:$BT$1,$R$1,$S132:$BT132)</f>
        <v>0</v>
      </c>
      <c r="S132" s="399"/>
      <c r="AX132">
        <v>0</v>
      </c>
    </row>
    <row r="133" spans="1:72">
      <c r="A133" s="405">
        <v>1</v>
      </c>
      <c r="B133" s="199" t="s">
        <v>903</v>
      </c>
      <c r="C133" s="199" t="s">
        <v>905</v>
      </c>
      <c r="D133" s="199" t="s">
        <v>2097</v>
      </c>
      <c r="E133" s="199" t="s">
        <v>2098</v>
      </c>
      <c r="F133" s="199" t="s">
        <v>2098</v>
      </c>
      <c r="G133" s="199"/>
      <c r="H133" s="199">
        <v>14</v>
      </c>
      <c r="I133" s="199" t="s">
        <v>2098</v>
      </c>
      <c r="J133" s="199" t="s">
        <v>952</v>
      </c>
      <c r="K133" s="199"/>
      <c r="L133" s="199" t="s">
        <v>944</v>
      </c>
      <c r="M133" s="200" t="s">
        <v>1130</v>
      </c>
      <c r="N133" s="200"/>
      <c r="O133" s="304">
        <v>6</v>
      </c>
      <c r="P133" s="386" t="s">
        <v>2797</v>
      </c>
      <c r="Q133" s="387" t="s">
        <v>201</v>
      </c>
      <c r="R133" s="108">
        <f t="shared" si="2"/>
        <v>0</v>
      </c>
      <c r="S133" s="399"/>
      <c r="AX133">
        <v>0</v>
      </c>
    </row>
    <row r="134" spans="1:72">
      <c r="A134" s="405">
        <v>1</v>
      </c>
      <c r="B134" s="199" t="s">
        <v>903</v>
      </c>
      <c r="C134" s="199" t="s">
        <v>905</v>
      </c>
      <c r="D134" s="199" t="s">
        <v>2099</v>
      </c>
      <c r="E134" s="199" t="s">
        <v>2100</v>
      </c>
      <c r="F134" s="199" t="s">
        <v>2100</v>
      </c>
      <c r="G134" s="199"/>
      <c r="H134" s="199">
        <v>15</v>
      </c>
      <c r="I134" s="199" t="s">
        <v>2100</v>
      </c>
      <c r="J134" s="199" t="s">
        <v>952</v>
      </c>
      <c r="K134" s="199"/>
      <c r="L134" s="199"/>
      <c r="M134" s="200" t="s">
        <v>1133</v>
      </c>
      <c r="N134" s="200"/>
      <c r="O134" s="304">
        <v>6</v>
      </c>
      <c r="P134" s="386" t="s">
        <v>2798</v>
      </c>
      <c r="Q134" s="387" t="s">
        <v>2799</v>
      </c>
      <c r="R134" s="108">
        <f t="shared" si="2"/>
        <v>0</v>
      </c>
      <c r="S134" s="399"/>
      <c r="AX134">
        <v>0</v>
      </c>
      <c r="BJ134">
        <v>725045</v>
      </c>
      <c r="BP134">
        <v>0</v>
      </c>
    </row>
    <row r="135" spans="1:72">
      <c r="A135" s="405">
        <v>1</v>
      </c>
      <c r="B135" s="199" t="s">
        <v>903</v>
      </c>
      <c r="C135" s="199" t="s">
        <v>905</v>
      </c>
      <c r="D135" s="199" t="s">
        <v>2099</v>
      </c>
      <c r="E135" s="199" t="s">
        <v>2100</v>
      </c>
      <c r="F135" s="199" t="s">
        <v>2100</v>
      </c>
      <c r="G135" s="199"/>
      <c r="H135" s="199">
        <v>15</v>
      </c>
      <c r="I135" s="199" t="s">
        <v>2100</v>
      </c>
      <c r="J135" s="199" t="s">
        <v>952</v>
      </c>
      <c r="K135" s="199"/>
      <c r="L135" s="199"/>
      <c r="M135" s="200" t="s">
        <v>1133</v>
      </c>
      <c r="N135" s="200"/>
      <c r="O135" s="304">
        <v>6</v>
      </c>
      <c r="P135" s="386" t="s">
        <v>2800</v>
      </c>
      <c r="Q135" s="387" t="s">
        <v>202</v>
      </c>
      <c r="R135" s="108">
        <f t="shared" si="2"/>
        <v>0</v>
      </c>
      <c r="S135" s="399"/>
      <c r="AX135">
        <v>0</v>
      </c>
    </row>
    <row r="136" spans="1:72">
      <c r="A136" s="405">
        <v>1</v>
      </c>
      <c r="B136" s="199" t="s">
        <v>903</v>
      </c>
      <c r="C136" s="199" t="s">
        <v>905</v>
      </c>
      <c r="D136" s="199" t="s">
        <v>2101</v>
      </c>
      <c r="E136" s="199" t="s">
        <v>203</v>
      </c>
      <c r="F136" s="199" t="s">
        <v>203</v>
      </c>
      <c r="G136" s="199"/>
      <c r="H136" s="199">
        <v>16</v>
      </c>
      <c r="I136" s="199" t="s">
        <v>203</v>
      </c>
      <c r="J136" s="199" t="s">
        <v>952</v>
      </c>
      <c r="K136" s="199"/>
      <c r="L136" s="199"/>
      <c r="M136" s="200" t="s">
        <v>1135</v>
      </c>
      <c r="N136" s="200"/>
      <c r="O136" s="304">
        <v>6</v>
      </c>
      <c r="P136" s="386" t="s">
        <v>2801</v>
      </c>
      <c r="Q136" s="387" t="s">
        <v>203</v>
      </c>
      <c r="R136" s="108">
        <f t="shared" si="2"/>
        <v>56386465.719999999</v>
      </c>
      <c r="S136" s="399">
        <v>202394154</v>
      </c>
      <c r="T136">
        <v>8477490</v>
      </c>
      <c r="U136">
        <v>7395444</v>
      </c>
      <c r="V136">
        <v>5751250</v>
      </c>
      <c r="W136">
        <v>34330848</v>
      </c>
      <c r="X136">
        <v>13506440</v>
      </c>
      <c r="Y136">
        <v>42874884</v>
      </c>
      <c r="Z136">
        <v>8375620</v>
      </c>
      <c r="AA136">
        <v>7656780</v>
      </c>
      <c r="AB136">
        <v>7751456</v>
      </c>
      <c r="AC136">
        <v>14405100</v>
      </c>
      <c r="AE136">
        <v>56386465.719999999</v>
      </c>
      <c r="AF136">
        <v>13572342</v>
      </c>
      <c r="AG136">
        <v>9149200</v>
      </c>
      <c r="AH136">
        <v>12766875</v>
      </c>
      <c r="AI136">
        <v>17876219</v>
      </c>
      <c r="AJ136">
        <v>13932115</v>
      </c>
      <c r="AK136">
        <v>8909995.8100000005</v>
      </c>
      <c r="AL136">
        <v>7403179.9100000001</v>
      </c>
      <c r="AM136">
        <v>177368914</v>
      </c>
      <c r="AN136">
        <v>9177000</v>
      </c>
      <c r="AO136">
        <v>11313937</v>
      </c>
      <c r="AP136">
        <v>8863600</v>
      </c>
      <c r="AR136">
        <v>7329000</v>
      </c>
      <c r="AS136">
        <v>8900168</v>
      </c>
      <c r="AT136">
        <v>10340000</v>
      </c>
      <c r="AU136">
        <v>21523750</v>
      </c>
      <c r="AV136">
        <v>14688435</v>
      </c>
      <c r="AW136">
        <v>12647966</v>
      </c>
      <c r="AX136">
        <v>9628990.5</v>
      </c>
      <c r="AY136">
        <v>10618690.49</v>
      </c>
      <c r="AZ136">
        <v>1027364</v>
      </c>
      <c r="BA136">
        <v>124290634</v>
      </c>
      <c r="BB136">
        <v>16330000</v>
      </c>
      <c r="BC136">
        <v>17313770</v>
      </c>
      <c r="BD136">
        <v>9085000</v>
      </c>
      <c r="BE136">
        <v>15073618</v>
      </c>
      <c r="BF136">
        <v>24745467</v>
      </c>
      <c r="BG136">
        <v>13212320</v>
      </c>
      <c r="BH136">
        <v>19601183.719999999</v>
      </c>
      <c r="BI136">
        <v>4466146</v>
      </c>
      <c r="BJ136">
        <v>10148100</v>
      </c>
      <c r="BK136">
        <v>10032868</v>
      </c>
      <c r="BL136">
        <v>10222844</v>
      </c>
      <c r="BM136">
        <v>44100537</v>
      </c>
      <c r="BN136">
        <v>5458231</v>
      </c>
      <c r="BO136">
        <v>14313200</v>
      </c>
      <c r="BP136">
        <v>21591569</v>
      </c>
      <c r="BQ136">
        <v>3887000</v>
      </c>
      <c r="BR136">
        <v>10790000</v>
      </c>
      <c r="BS136">
        <v>16444500</v>
      </c>
      <c r="BT136">
        <v>20311140</v>
      </c>
    </row>
    <row r="137" spans="1:72">
      <c r="A137" s="405">
        <v>1</v>
      </c>
      <c r="B137" s="199" t="s">
        <v>903</v>
      </c>
      <c r="C137" s="199" t="s">
        <v>905</v>
      </c>
      <c r="D137" s="199" t="s">
        <v>2101</v>
      </c>
      <c r="E137" s="199" t="s">
        <v>203</v>
      </c>
      <c r="F137" s="199" t="s">
        <v>203</v>
      </c>
      <c r="G137" s="199"/>
      <c r="H137" s="199">
        <v>16</v>
      </c>
      <c r="I137" s="199" t="s">
        <v>203</v>
      </c>
      <c r="J137" s="199" t="s">
        <v>952</v>
      </c>
      <c r="K137" s="199"/>
      <c r="L137" s="199"/>
      <c r="M137" s="200" t="s">
        <v>1135</v>
      </c>
      <c r="N137" s="200"/>
      <c r="O137" s="304">
        <v>6</v>
      </c>
      <c r="P137" s="386" t="s">
        <v>2802</v>
      </c>
      <c r="Q137" s="387" t="s">
        <v>204</v>
      </c>
      <c r="R137" s="108">
        <f t="shared" si="2"/>
        <v>0</v>
      </c>
      <c r="S137" s="399"/>
      <c r="AX137">
        <v>0</v>
      </c>
    </row>
    <row r="138" spans="1:72">
      <c r="A138" s="405">
        <v>1</v>
      </c>
      <c r="B138" s="199" t="s">
        <v>903</v>
      </c>
      <c r="C138" s="199" t="s">
        <v>905</v>
      </c>
      <c r="D138" s="199" t="s">
        <v>2101</v>
      </c>
      <c r="E138" s="199" t="s">
        <v>203</v>
      </c>
      <c r="F138" s="199" t="s">
        <v>203</v>
      </c>
      <c r="G138" s="199"/>
      <c r="H138" s="199">
        <v>16</v>
      </c>
      <c r="I138" s="199" t="s">
        <v>203</v>
      </c>
      <c r="J138" s="199" t="s">
        <v>1073</v>
      </c>
      <c r="K138" s="199"/>
      <c r="L138" s="199"/>
      <c r="M138" s="200" t="s">
        <v>1135</v>
      </c>
      <c r="N138" s="200"/>
      <c r="O138" s="304">
        <v>6</v>
      </c>
      <c r="P138" s="386" t="s">
        <v>2803</v>
      </c>
      <c r="Q138" s="387" t="s">
        <v>205</v>
      </c>
      <c r="R138" s="108">
        <f t="shared" si="2"/>
        <v>-1329723.57</v>
      </c>
      <c r="S138" s="399">
        <v>-183880081.19</v>
      </c>
      <c r="T138">
        <v>-8079644.6699999999</v>
      </c>
      <c r="U138">
        <v>-7072802.6900000004</v>
      </c>
      <c r="V138">
        <v>-4831049.66</v>
      </c>
      <c r="W138">
        <v>-15932003.189999999</v>
      </c>
      <c r="X138">
        <v>-11259796.380000001</v>
      </c>
      <c r="Y138">
        <v>-34916316.390000001</v>
      </c>
      <c r="Z138">
        <v>-7711489.4100000001</v>
      </c>
      <c r="AA138">
        <v>-5306214</v>
      </c>
      <c r="AB138">
        <v>-5664232.0499999998</v>
      </c>
      <c r="AC138">
        <v>-7328826.3200000003</v>
      </c>
      <c r="AE138">
        <v>-1329723.57</v>
      </c>
      <c r="AF138">
        <v>-7711199.8899999997</v>
      </c>
      <c r="AG138">
        <v>-2983767.06</v>
      </c>
      <c r="AH138">
        <v>-6367987.5700000003</v>
      </c>
      <c r="AI138">
        <v>-11108201.939999999</v>
      </c>
      <c r="AJ138">
        <v>-8098327.8499999996</v>
      </c>
      <c r="AK138">
        <v>-865123.88</v>
      </c>
      <c r="AL138">
        <v>-1185611</v>
      </c>
      <c r="AM138">
        <v>-83033936.75</v>
      </c>
      <c r="AN138">
        <v>-8557261.8699999992</v>
      </c>
      <c r="AO138">
        <v>-8941149.9100000001</v>
      </c>
      <c r="AP138">
        <v>-7945185</v>
      </c>
      <c r="AR138">
        <v>-6619827</v>
      </c>
      <c r="AS138">
        <v>-2208972.88</v>
      </c>
      <c r="AT138">
        <v>-8840596.6699999999</v>
      </c>
      <c r="AU138">
        <v>-11466115.83</v>
      </c>
      <c r="AV138">
        <v>-6486814.0199999996</v>
      </c>
      <c r="AW138">
        <v>-6321070.5899999999</v>
      </c>
      <c r="AX138">
        <v>-7778800.5099999998</v>
      </c>
      <c r="AY138">
        <v>-9379500.8200000003</v>
      </c>
      <c r="AZ138">
        <v>-171227.33</v>
      </c>
      <c r="BA138">
        <v>-82881601.840000004</v>
      </c>
      <c r="BB138">
        <v>-9097366.6699999999</v>
      </c>
      <c r="BC138">
        <v>-7717444.2000000002</v>
      </c>
      <c r="BD138">
        <v>-969066.65</v>
      </c>
      <c r="BE138">
        <v>-6051458.5</v>
      </c>
      <c r="BF138">
        <v>-10466297.060000001</v>
      </c>
      <c r="BG138">
        <v>-4854311.55</v>
      </c>
      <c r="BH138">
        <v>-18084961.59</v>
      </c>
      <c r="BI138">
        <v>-3036979.28</v>
      </c>
      <c r="BJ138">
        <v>-602645.18999999994</v>
      </c>
      <c r="BK138">
        <v>-484900.71</v>
      </c>
      <c r="BL138">
        <v>-502665.27</v>
      </c>
      <c r="BM138">
        <v>-19464175</v>
      </c>
      <c r="BN138">
        <v>-5306467.97</v>
      </c>
      <c r="BO138">
        <v>-3828746.67</v>
      </c>
      <c r="BP138">
        <v>-16923636.859999999</v>
      </c>
      <c r="BQ138">
        <v>-3767475</v>
      </c>
      <c r="BR138">
        <v>-107900.01</v>
      </c>
      <c r="BS138">
        <v>-1491448</v>
      </c>
      <c r="BT138">
        <v>-12372944.07</v>
      </c>
    </row>
    <row r="139" spans="1:72">
      <c r="A139" s="405">
        <v>1</v>
      </c>
      <c r="B139" s="199" t="s">
        <v>903</v>
      </c>
      <c r="C139" s="199" t="s">
        <v>905</v>
      </c>
      <c r="D139" s="199" t="s">
        <v>2101</v>
      </c>
      <c r="E139" s="199" t="s">
        <v>206</v>
      </c>
      <c r="F139" s="199" t="s">
        <v>206</v>
      </c>
      <c r="G139" s="199"/>
      <c r="H139" s="199">
        <v>17</v>
      </c>
      <c r="I139" s="199" t="s">
        <v>206</v>
      </c>
      <c r="J139" s="199" t="s">
        <v>952</v>
      </c>
      <c r="K139" s="199"/>
      <c r="L139" s="199"/>
      <c r="M139" s="200" t="s">
        <v>1135</v>
      </c>
      <c r="N139" s="200"/>
      <c r="O139" s="304">
        <v>6</v>
      </c>
      <c r="P139" s="386" t="s">
        <v>2804</v>
      </c>
      <c r="Q139" s="387" t="s">
        <v>206</v>
      </c>
      <c r="R139" s="108">
        <f t="shared" si="2"/>
        <v>397358946.64999998</v>
      </c>
      <c r="S139" s="399"/>
      <c r="T139">
        <v>5458150</v>
      </c>
      <c r="U139">
        <v>30219947.5</v>
      </c>
      <c r="V139">
        <v>5005470</v>
      </c>
      <c r="W139">
        <v>92775463</v>
      </c>
      <c r="X139">
        <v>21290050</v>
      </c>
      <c r="Y139">
        <v>46446177</v>
      </c>
      <c r="Z139">
        <v>14522190</v>
      </c>
      <c r="AA139">
        <v>12851800</v>
      </c>
      <c r="AB139">
        <v>14604689</v>
      </c>
      <c r="AC139">
        <v>29378000</v>
      </c>
      <c r="AE139">
        <v>397358946.64999998</v>
      </c>
      <c r="AI139">
        <v>14406731.960000001</v>
      </c>
      <c r="AJ139">
        <v>15589547</v>
      </c>
      <c r="AK139">
        <v>22575488</v>
      </c>
      <c r="AL139">
        <v>12182777</v>
      </c>
      <c r="AM139">
        <v>392826187</v>
      </c>
      <c r="AN139">
        <v>18969115</v>
      </c>
      <c r="AP139">
        <v>19600270</v>
      </c>
      <c r="AW139">
        <v>6449005</v>
      </c>
      <c r="AX139">
        <v>0</v>
      </c>
      <c r="AZ139">
        <v>11640000</v>
      </c>
      <c r="BA139">
        <v>65997549</v>
      </c>
      <c r="BB139">
        <v>27994632.5</v>
      </c>
      <c r="BC139">
        <v>17108829.41</v>
      </c>
      <c r="BD139">
        <v>175025506.19999999</v>
      </c>
      <c r="BE139">
        <v>44353659</v>
      </c>
      <c r="BF139">
        <v>56831400</v>
      </c>
      <c r="BG139">
        <v>24962850</v>
      </c>
      <c r="BH139">
        <v>79292755.040000007</v>
      </c>
      <c r="BI139">
        <v>22320325</v>
      </c>
      <c r="BJ139">
        <v>11620000</v>
      </c>
      <c r="BK139">
        <v>11620000</v>
      </c>
      <c r="BL139">
        <v>11619000</v>
      </c>
      <c r="BM139">
        <v>215425793.59999999</v>
      </c>
      <c r="BN139">
        <v>18680945</v>
      </c>
      <c r="BO139">
        <v>10890000</v>
      </c>
      <c r="BQ139">
        <v>18818000</v>
      </c>
      <c r="BR139">
        <v>24656000</v>
      </c>
      <c r="BS139">
        <v>50847845</v>
      </c>
      <c r="BT139">
        <v>30091000</v>
      </c>
    </row>
    <row r="140" spans="1:72">
      <c r="A140" s="405">
        <v>1</v>
      </c>
      <c r="B140" s="199" t="s">
        <v>903</v>
      </c>
      <c r="C140" s="199" t="s">
        <v>905</v>
      </c>
      <c r="D140" s="199" t="s">
        <v>2101</v>
      </c>
      <c r="E140" s="199" t="s">
        <v>206</v>
      </c>
      <c r="F140" s="199" t="s">
        <v>206</v>
      </c>
      <c r="G140" s="199"/>
      <c r="H140" s="199">
        <v>17</v>
      </c>
      <c r="I140" s="199" t="s">
        <v>206</v>
      </c>
      <c r="J140" s="199" t="s">
        <v>952</v>
      </c>
      <c r="K140" s="199"/>
      <c r="L140" s="199"/>
      <c r="M140" s="200" t="s">
        <v>1135</v>
      </c>
      <c r="N140" s="200"/>
      <c r="O140" s="304">
        <v>6</v>
      </c>
      <c r="P140" s="386" t="s">
        <v>2805</v>
      </c>
      <c r="Q140" s="387" t="s">
        <v>207</v>
      </c>
      <c r="R140" s="108">
        <f t="shared" si="2"/>
        <v>0</v>
      </c>
      <c r="S140" s="399"/>
      <c r="AX140">
        <v>0</v>
      </c>
    </row>
    <row r="141" spans="1:72">
      <c r="A141" s="405">
        <v>1</v>
      </c>
      <c r="B141" s="199" t="s">
        <v>903</v>
      </c>
      <c r="C141" s="199" t="s">
        <v>905</v>
      </c>
      <c r="D141" s="199" t="s">
        <v>2101</v>
      </c>
      <c r="E141" s="199" t="s">
        <v>206</v>
      </c>
      <c r="F141" s="199" t="s">
        <v>206</v>
      </c>
      <c r="G141" s="199"/>
      <c r="H141" s="199">
        <v>17</v>
      </c>
      <c r="I141" s="199" t="s">
        <v>206</v>
      </c>
      <c r="J141" s="199" t="s">
        <v>1073</v>
      </c>
      <c r="K141" s="199"/>
      <c r="L141" s="199"/>
      <c r="M141" s="200" t="s">
        <v>1135</v>
      </c>
      <c r="N141" s="200"/>
      <c r="O141" s="304">
        <v>6</v>
      </c>
      <c r="P141" s="386" t="s">
        <v>2806</v>
      </c>
      <c r="Q141" s="387" t="s">
        <v>208</v>
      </c>
      <c r="R141" s="108">
        <f t="shared" si="2"/>
        <v>-27609935.84</v>
      </c>
      <c r="S141" s="399"/>
      <c r="T141">
        <v>-5399314.6699999999</v>
      </c>
      <c r="U141">
        <v>-27806062.27</v>
      </c>
      <c r="V141">
        <v>-4127197.1</v>
      </c>
      <c r="W141">
        <v>-23539539.34</v>
      </c>
      <c r="X141">
        <v>-20275209.41</v>
      </c>
      <c r="Y141">
        <v>-2964480.87</v>
      </c>
      <c r="Z141">
        <v>-14173041.07</v>
      </c>
      <c r="AA141">
        <v>-8521039.0800000001</v>
      </c>
      <c r="AB141">
        <v>-11246806.25</v>
      </c>
      <c r="AC141">
        <v>-12891193.33</v>
      </c>
      <c r="AE141">
        <v>-27609935.84</v>
      </c>
      <c r="AG141">
        <v>0</v>
      </c>
      <c r="AI141">
        <v>-1618949.52</v>
      </c>
      <c r="AJ141">
        <v>-13656272.109999999</v>
      </c>
      <c r="AK141">
        <v>-3982039.04</v>
      </c>
      <c r="AL141">
        <v>-2336423</v>
      </c>
      <c r="AM141">
        <v>-265661220.52000001</v>
      </c>
      <c r="AN141">
        <v>-18002191.07</v>
      </c>
      <c r="AP141">
        <v>-18011205.43</v>
      </c>
      <c r="AW141">
        <v>-1698237.98</v>
      </c>
      <c r="AX141">
        <v>0</v>
      </c>
      <c r="AZ141">
        <v>-2638400</v>
      </c>
      <c r="BA141">
        <v>-34970308.109999999</v>
      </c>
      <c r="BB141">
        <v>-20853177.170000002</v>
      </c>
      <c r="BC141">
        <v>-16813760.34</v>
      </c>
      <c r="BD141">
        <v>-60924782.109999999</v>
      </c>
      <c r="BE141">
        <v>-26830212.030000001</v>
      </c>
      <c r="BF141">
        <v>-17529957.129999999</v>
      </c>
      <c r="BG141">
        <v>-15678980.01</v>
      </c>
      <c r="BH141">
        <v>-58778909.469999999</v>
      </c>
      <c r="BI141">
        <v>-10864856.619999999</v>
      </c>
      <c r="BJ141">
        <v>-2672599.77</v>
      </c>
      <c r="BK141">
        <v>-2688904.35</v>
      </c>
      <c r="BL141">
        <v>-2401133.25</v>
      </c>
      <c r="BM141">
        <v>-158826232.44</v>
      </c>
      <c r="BN141">
        <v>-18290333</v>
      </c>
      <c r="BO141">
        <v>-290400</v>
      </c>
      <c r="BQ141">
        <v>-7598604.6699999999</v>
      </c>
      <c r="BR141">
        <v>-246560.01</v>
      </c>
      <c r="BS141">
        <v>-23875196.699999999</v>
      </c>
      <c r="BT141">
        <v>-17852819</v>
      </c>
    </row>
    <row r="142" spans="1:72">
      <c r="A142" s="405">
        <v>1</v>
      </c>
      <c r="B142" s="199" t="s">
        <v>903</v>
      </c>
      <c r="C142" s="199" t="s">
        <v>905</v>
      </c>
      <c r="D142" s="199" t="s">
        <v>2101</v>
      </c>
      <c r="E142" s="199" t="s">
        <v>209</v>
      </c>
      <c r="F142" s="199" t="s">
        <v>209</v>
      </c>
      <c r="G142" s="199"/>
      <c r="H142" s="199">
        <v>18</v>
      </c>
      <c r="I142" s="199" t="s">
        <v>209</v>
      </c>
      <c r="J142" s="199" t="s">
        <v>952</v>
      </c>
      <c r="K142" s="199"/>
      <c r="L142" s="199"/>
      <c r="M142" s="200" t="s">
        <v>1135</v>
      </c>
      <c r="N142" s="200"/>
      <c r="O142" s="304">
        <v>6</v>
      </c>
      <c r="P142" s="386" t="s">
        <v>2807</v>
      </c>
      <c r="Q142" s="387" t="s">
        <v>209</v>
      </c>
      <c r="R142" s="108">
        <f t="shared" si="2"/>
        <v>0</v>
      </c>
      <c r="S142" s="399">
        <v>2678000</v>
      </c>
      <c r="T142">
        <v>777100</v>
      </c>
      <c r="U142">
        <v>3159388</v>
      </c>
      <c r="V142">
        <v>1955000</v>
      </c>
      <c r="W142">
        <v>2783279</v>
      </c>
      <c r="X142">
        <v>3289990</v>
      </c>
      <c r="Y142">
        <v>199000</v>
      </c>
      <c r="Z142">
        <v>2421184</v>
      </c>
      <c r="AB142">
        <v>1057345</v>
      </c>
      <c r="AC142">
        <v>2129000</v>
      </c>
      <c r="AF142">
        <v>16763684</v>
      </c>
      <c r="AH142">
        <v>31756915</v>
      </c>
      <c r="AI142">
        <v>32733745.359999999</v>
      </c>
      <c r="AJ142">
        <v>11254852</v>
      </c>
      <c r="AM142">
        <v>337539800</v>
      </c>
      <c r="AO142">
        <v>87352101.599999994</v>
      </c>
      <c r="AP142">
        <v>5326245.54</v>
      </c>
      <c r="AR142">
        <v>35686516</v>
      </c>
      <c r="AS142">
        <v>122279656.83</v>
      </c>
      <c r="AT142">
        <v>10847000</v>
      </c>
      <c r="AU142">
        <v>60556582</v>
      </c>
      <c r="AV142">
        <v>29415625</v>
      </c>
      <c r="AW142">
        <v>70174662.150000006</v>
      </c>
      <c r="AX142">
        <v>3643170.12</v>
      </c>
      <c r="AY142">
        <v>18144733.949999999</v>
      </c>
      <c r="AZ142">
        <v>1838112</v>
      </c>
      <c r="BA142">
        <v>429619045</v>
      </c>
      <c r="BB142">
        <v>3108000</v>
      </c>
      <c r="BF142">
        <v>4316700</v>
      </c>
      <c r="BG142">
        <v>4171068</v>
      </c>
      <c r="BI142">
        <v>893498</v>
      </c>
      <c r="BJ142">
        <v>1320000</v>
      </c>
      <c r="BK142">
        <v>2123000</v>
      </c>
      <c r="BL142">
        <v>2128000</v>
      </c>
      <c r="BM142">
        <v>13333600</v>
      </c>
      <c r="BN142">
        <v>4057400</v>
      </c>
      <c r="BQ142">
        <v>725000</v>
      </c>
      <c r="BT142">
        <v>4373850</v>
      </c>
    </row>
    <row r="143" spans="1:72">
      <c r="A143" s="405">
        <v>1</v>
      </c>
      <c r="B143" s="199" t="s">
        <v>903</v>
      </c>
      <c r="C143" s="199" t="s">
        <v>905</v>
      </c>
      <c r="D143" s="199" t="s">
        <v>2101</v>
      </c>
      <c r="E143" s="199" t="s">
        <v>209</v>
      </c>
      <c r="F143" s="199" t="s">
        <v>209</v>
      </c>
      <c r="G143" s="199"/>
      <c r="H143" s="199">
        <v>18</v>
      </c>
      <c r="I143" s="199" t="s">
        <v>209</v>
      </c>
      <c r="J143" s="199" t="s">
        <v>952</v>
      </c>
      <c r="K143" s="199"/>
      <c r="L143" s="199"/>
      <c r="M143" s="200" t="s">
        <v>1135</v>
      </c>
      <c r="N143" s="200"/>
      <c r="O143" s="304">
        <v>6</v>
      </c>
      <c r="P143" s="386" t="s">
        <v>2808</v>
      </c>
      <c r="Q143" s="387" t="s">
        <v>210</v>
      </c>
      <c r="R143" s="108">
        <f t="shared" si="2"/>
        <v>0</v>
      </c>
      <c r="S143" s="399"/>
      <c r="AX143">
        <v>0</v>
      </c>
    </row>
    <row r="144" spans="1:72">
      <c r="A144" s="405">
        <v>1</v>
      </c>
      <c r="B144" s="199" t="s">
        <v>903</v>
      </c>
      <c r="C144" s="199" t="s">
        <v>905</v>
      </c>
      <c r="D144" s="199" t="s">
        <v>2101</v>
      </c>
      <c r="E144" s="199" t="s">
        <v>209</v>
      </c>
      <c r="F144" s="199" t="s">
        <v>209</v>
      </c>
      <c r="G144" s="199"/>
      <c r="H144" s="199">
        <v>18</v>
      </c>
      <c r="I144" s="199" t="s">
        <v>209</v>
      </c>
      <c r="J144" s="199" t="s">
        <v>1073</v>
      </c>
      <c r="K144" s="199"/>
      <c r="L144" s="199"/>
      <c r="M144" s="200" t="s">
        <v>1135</v>
      </c>
      <c r="N144" s="200"/>
      <c r="O144" s="304">
        <v>6</v>
      </c>
      <c r="P144" s="386" t="s">
        <v>2809</v>
      </c>
      <c r="Q144" s="387" t="s">
        <v>211</v>
      </c>
      <c r="R144" s="108">
        <f t="shared" si="2"/>
        <v>0</v>
      </c>
      <c r="S144" s="399">
        <v>-2231666.9</v>
      </c>
      <c r="T144">
        <v>-777094</v>
      </c>
      <c r="U144">
        <v>-2881194.11</v>
      </c>
      <c r="V144">
        <v>-1411913.67</v>
      </c>
      <c r="W144">
        <v>-959251.38</v>
      </c>
      <c r="X144">
        <v>-3096008.55</v>
      </c>
      <c r="Y144">
        <v>-147039.13</v>
      </c>
      <c r="Z144">
        <v>-2349071.4</v>
      </c>
      <c r="AB144">
        <v>-955393.52</v>
      </c>
      <c r="AC144">
        <v>-1735590</v>
      </c>
      <c r="AF144">
        <v>-15377512</v>
      </c>
      <c r="AH144">
        <v>-17067052.390000001</v>
      </c>
      <c r="AI144">
        <v>-23050171.629999999</v>
      </c>
      <c r="AJ144">
        <v>-8610639.3599999994</v>
      </c>
      <c r="AM144">
        <v>-13485132.720000001</v>
      </c>
      <c r="AO144">
        <v>-23901182.620000001</v>
      </c>
      <c r="AP144">
        <v>-3452401.75</v>
      </c>
      <c r="AR144">
        <v>-30840887.699999999</v>
      </c>
      <c r="AS144">
        <v>-28354909.359999999</v>
      </c>
      <c r="AT144">
        <v>-4146002.35</v>
      </c>
      <c r="AU144">
        <v>-30464130.199999999</v>
      </c>
      <c r="AV144">
        <v>-28017177.079999998</v>
      </c>
      <c r="AW144">
        <v>-8491308.3699999992</v>
      </c>
      <c r="AX144">
        <v>-2825240.08</v>
      </c>
      <c r="AY144">
        <v>-15366502.08</v>
      </c>
      <c r="AZ144">
        <v>-306352</v>
      </c>
      <c r="BA144">
        <v>-119068824.26000001</v>
      </c>
      <c r="BB144">
        <v>-2861510</v>
      </c>
      <c r="BF144">
        <v>-3594891.62</v>
      </c>
      <c r="BG144">
        <v>-3749594.68</v>
      </c>
      <c r="BI144">
        <v>-528368.01</v>
      </c>
      <c r="BJ144">
        <v>-281599.78999999998</v>
      </c>
      <c r="BK144">
        <v>-365254.46</v>
      </c>
      <c r="BL144">
        <v>-347573.17</v>
      </c>
      <c r="BM144">
        <v>-11618902.67</v>
      </c>
      <c r="BN144">
        <v>-4057392</v>
      </c>
      <c r="BQ144">
        <v>-630749.98</v>
      </c>
      <c r="BT144">
        <v>-3735432.33</v>
      </c>
    </row>
    <row r="145" spans="1:72">
      <c r="A145" s="405">
        <v>1</v>
      </c>
      <c r="B145" s="199" t="s">
        <v>903</v>
      </c>
      <c r="C145" s="199" t="s">
        <v>905</v>
      </c>
      <c r="D145" s="199" t="s">
        <v>2101</v>
      </c>
      <c r="E145" s="199" t="s">
        <v>209</v>
      </c>
      <c r="F145" s="199" t="s">
        <v>209</v>
      </c>
      <c r="G145" s="199"/>
      <c r="H145" s="199">
        <v>18</v>
      </c>
      <c r="I145" s="199" t="s">
        <v>209</v>
      </c>
      <c r="J145" s="199" t="s">
        <v>952</v>
      </c>
      <c r="K145" s="199"/>
      <c r="L145" s="199"/>
      <c r="M145" s="200" t="s">
        <v>1135</v>
      </c>
      <c r="N145" s="200"/>
      <c r="O145" s="304">
        <v>6</v>
      </c>
      <c r="P145" s="386" t="s">
        <v>2810</v>
      </c>
      <c r="Q145" s="387" t="s">
        <v>212</v>
      </c>
      <c r="R145" s="108">
        <f t="shared" si="2"/>
        <v>0</v>
      </c>
      <c r="S145" s="399"/>
      <c r="AX145">
        <v>0</v>
      </c>
    </row>
    <row r="146" spans="1:72">
      <c r="A146" s="405">
        <v>1</v>
      </c>
      <c r="B146" s="199" t="s">
        <v>903</v>
      </c>
      <c r="C146" s="199" t="s">
        <v>905</v>
      </c>
      <c r="D146" s="199" t="s">
        <v>2101</v>
      </c>
      <c r="E146" s="199" t="s">
        <v>209</v>
      </c>
      <c r="F146" s="199" t="s">
        <v>209</v>
      </c>
      <c r="G146" s="199"/>
      <c r="H146" s="199">
        <v>18</v>
      </c>
      <c r="I146" s="199" t="s">
        <v>209</v>
      </c>
      <c r="J146" s="199" t="s">
        <v>952</v>
      </c>
      <c r="K146" s="199"/>
      <c r="L146" s="199"/>
      <c r="M146" s="200" t="s">
        <v>1135</v>
      </c>
      <c r="N146" s="200"/>
      <c r="O146" s="304">
        <v>6</v>
      </c>
      <c r="P146" s="386" t="s">
        <v>2811</v>
      </c>
      <c r="Q146" s="387" t="s">
        <v>213</v>
      </c>
      <c r="R146" s="108">
        <f t="shared" si="2"/>
        <v>0</v>
      </c>
      <c r="S146" s="399"/>
      <c r="AX146">
        <v>0</v>
      </c>
    </row>
    <row r="147" spans="1:72">
      <c r="A147" s="405">
        <v>1</v>
      </c>
      <c r="B147" s="199" t="s">
        <v>903</v>
      </c>
      <c r="C147" s="199" t="s">
        <v>905</v>
      </c>
      <c r="D147" s="199" t="s">
        <v>2101</v>
      </c>
      <c r="E147" s="199" t="s">
        <v>209</v>
      </c>
      <c r="F147" s="199" t="s">
        <v>209</v>
      </c>
      <c r="G147" s="199"/>
      <c r="H147" s="199">
        <v>18</v>
      </c>
      <c r="I147" s="199" t="s">
        <v>209</v>
      </c>
      <c r="J147" s="199" t="s">
        <v>1073</v>
      </c>
      <c r="K147" s="199"/>
      <c r="L147" s="199"/>
      <c r="M147" s="200" t="s">
        <v>1135</v>
      </c>
      <c r="N147" s="200"/>
      <c r="O147" s="304">
        <v>6</v>
      </c>
      <c r="P147" s="386" t="s">
        <v>2812</v>
      </c>
      <c r="Q147" s="387" t="s">
        <v>214</v>
      </c>
      <c r="R147" s="108">
        <f t="shared" si="2"/>
        <v>0</v>
      </c>
      <c r="S147" s="399"/>
      <c r="AX147">
        <v>0</v>
      </c>
    </row>
    <row r="148" spans="1:72">
      <c r="A148" s="405">
        <v>1</v>
      </c>
      <c r="B148" s="199" t="s">
        <v>903</v>
      </c>
      <c r="C148" s="199" t="s">
        <v>905</v>
      </c>
      <c r="D148" s="199" t="s">
        <v>2101</v>
      </c>
      <c r="E148" s="199" t="s">
        <v>215</v>
      </c>
      <c r="F148" s="199" t="s">
        <v>215</v>
      </c>
      <c r="G148" s="199"/>
      <c r="H148" s="199">
        <v>19</v>
      </c>
      <c r="I148" s="199" t="s">
        <v>215</v>
      </c>
      <c r="J148" s="199" t="s">
        <v>952</v>
      </c>
      <c r="K148" s="199"/>
      <c r="L148" s="199"/>
      <c r="M148" s="200" t="s">
        <v>1135</v>
      </c>
      <c r="N148" s="200"/>
      <c r="O148" s="304">
        <v>6</v>
      </c>
      <c r="P148" s="386" t="s">
        <v>2813</v>
      </c>
      <c r="Q148" s="387" t="s">
        <v>215</v>
      </c>
      <c r="R148" s="108">
        <f t="shared" si="2"/>
        <v>0</v>
      </c>
      <c r="S148" s="399"/>
      <c r="T148">
        <v>1433765</v>
      </c>
      <c r="V148">
        <v>550000</v>
      </c>
      <c r="X148">
        <v>1406400</v>
      </c>
      <c r="Y148">
        <v>241600</v>
      </c>
      <c r="Z148">
        <v>289565</v>
      </c>
      <c r="AA148">
        <v>1721793</v>
      </c>
      <c r="AB148">
        <v>2744700</v>
      </c>
      <c r="AG148">
        <v>192000</v>
      </c>
      <c r="AK148">
        <v>6260219</v>
      </c>
      <c r="AM148">
        <v>1243000</v>
      </c>
      <c r="AO148">
        <v>529000</v>
      </c>
      <c r="AP148">
        <v>10199375</v>
      </c>
      <c r="AS148">
        <v>933173</v>
      </c>
      <c r="AT148">
        <v>11059090</v>
      </c>
      <c r="AU148">
        <v>8081287.7999999998</v>
      </c>
      <c r="AV148">
        <v>395000</v>
      </c>
      <c r="AW148">
        <v>5097360</v>
      </c>
      <c r="AX148">
        <v>581466.30000000005</v>
      </c>
      <c r="AY148">
        <v>10778200</v>
      </c>
      <c r="AZ148">
        <v>15497523.960000001</v>
      </c>
      <c r="BE148">
        <v>1175000</v>
      </c>
      <c r="BF148">
        <v>8846136</v>
      </c>
      <c r="BI148">
        <v>8089930</v>
      </c>
      <c r="BJ148">
        <v>2245100</v>
      </c>
      <c r="BK148">
        <v>1064000</v>
      </c>
      <c r="BL148">
        <v>10123714.16</v>
      </c>
      <c r="BO148">
        <v>254000</v>
      </c>
      <c r="BS148">
        <v>254000</v>
      </c>
    </row>
    <row r="149" spans="1:72">
      <c r="A149" s="405">
        <v>1</v>
      </c>
      <c r="B149" s="199" t="s">
        <v>903</v>
      </c>
      <c r="C149" s="199" t="s">
        <v>905</v>
      </c>
      <c r="D149" s="199" t="s">
        <v>2101</v>
      </c>
      <c r="E149" s="199" t="s">
        <v>215</v>
      </c>
      <c r="F149" s="199" t="s">
        <v>215</v>
      </c>
      <c r="G149" s="199"/>
      <c r="H149" s="199">
        <v>19</v>
      </c>
      <c r="I149" s="199" t="s">
        <v>215</v>
      </c>
      <c r="J149" s="199" t="s">
        <v>952</v>
      </c>
      <c r="K149" s="199"/>
      <c r="L149" s="199"/>
      <c r="M149" s="200" t="s">
        <v>1135</v>
      </c>
      <c r="N149" s="200"/>
      <c r="O149" s="304">
        <v>6</v>
      </c>
      <c r="P149" s="386" t="s">
        <v>2814</v>
      </c>
      <c r="Q149" s="387" t="s">
        <v>216</v>
      </c>
      <c r="R149" s="108">
        <f t="shared" si="2"/>
        <v>0</v>
      </c>
      <c r="S149" s="399">
        <v>435000</v>
      </c>
      <c r="T149">
        <v>1065000</v>
      </c>
      <c r="U149">
        <v>670000</v>
      </c>
      <c r="V149">
        <v>1630000</v>
      </c>
      <c r="X149">
        <v>2695464</v>
      </c>
      <c r="Z149">
        <v>670000</v>
      </c>
      <c r="AA149">
        <v>1370000</v>
      </c>
      <c r="AL149">
        <v>1819742</v>
      </c>
      <c r="AX149">
        <v>0</v>
      </c>
      <c r="BB149">
        <v>1206000</v>
      </c>
      <c r="BE149">
        <v>5449985</v>
      </c>
      <c r="BF149">
        <v>900000</v>
      </c>
      <c r="BG149">
        <v>1475000</v>
      </c>
      <c r="BH149">
        <v>815524</v>
      </c>
      <c r="BI149">
        <v>1707516</v>
      </c>
      <c r="BJ149">
        <v>4713500</v>
      </c>
      <c r="BK149">
        <v>1884400</v>
      </c>
      <c r="BQ149">
        <v>2400000</v>
      </c>
      <c r="BT149">
        <v>2030000</v>
      </c>
    </row>
    <row r="150" spans="1:72">
      <c r="A150" s="405">
        <v>1</v>
      </c>
      <c r="B150" s="199" t="s">
        <v>903</v>
      </c>
      <c r="C150" s="199" t="s">
        <v>905</v>
      </c>
      <c r="D150" s="199" t="s">
        <v>2101</v>
      </c>
      <c r="E150" s="199" t="s">
        <v>215</v>
      </c>
      <c r="F150" s="199" t="s">
        <v>215</v>
      </c>
      <c r="G150" s="199"/>
      <c r="H150" s="199">
        <v>19</v>
      </c>
      <c r="I150" s="199" t="s">
        <v>215</v>
      </c>
      <c r="J150" s="199" t="s">
        <v>952</v>
      </c>
      <c r="K150" s="199"/>
      <c r="L150" s="199"/>
      <c r="M150" s="200" t="s">
        <v>1135</v>
      </c>
      <c r="N150" s="200"/>
      <c r="O150" s="304">
        <v>6</v>
      </c>
      <c r="P150" s="386" t="s">
        <v>2815</v>
      </c>
      <c r="Q150" s="387" t="s">
        <v>217</v>
      </c>
      <c r="R150" s="108">
        <f t="shared" si="2"/>
        <v>0</v>
      </c>
      <c r="S150" s="399"/>
      <c r="T150">
        <v>2400000</v>
      </c>
      <c r="V150">
        <v>4817140</v>
      </c>
      <c r="X150">
        <v>2015000</v>
      </c>
      <c r="Y150">
        <v>0</v>
      </c>
      <c r="Z150">
        <v>3634000</v>
      </c>
      <c r="AA150">
        <v>4350620</v>
      </c>
      <c r="AL150">
        <v>1066877</v>
      </c>
      <c r="AX150">
        <v>0</v>
      </c>
      <c r="BB150">
        <v>4911949.41</v>
      </c>
      <c r="BF150">
        <v>4990000</v>
      </c>
      <c r="BG150">
        <v>4570430</v>
      </c>
      <c r="BH150">
        <v>5310000</v>
      </c>
      <c r="BI150">
        <v>3945000</v>
      </c>
      <c r="BJ150">
        <v>118411.21</v>
      </c>
      <c r="BK150">
        <v>1800000</v>
      </c>
      <c r="BT150">
        <v>450000</v>
      </c>
    </row>
    <row r="151" spans="1:72">
      <c r="A151" s="405">
        <v>1</v>
      </c>
      <c r="B151" s="199" t="s">
        <v>903</v>
      </c>
      <c r="C151" s="199" t="s">
        <v>905</v>
      </c>
      <c r="D151" s="199" t="s">
        <v>2101</v>
      </c>
      <c r="E151" s="199" t="s">
        <v>215</v>
      </c>
      <c r="F151" s="199" t="s">
        <v>215</v>
      </c>
      <c r="G151" s="199"/>
      <c r="H151" s="199">
        <v>19</v>
      </c>
      <c r="I151" s="199" t="s">
        <v>215</v>
      </c>
      <c r="J151" s="199" t="s">
        <v>952</v>
      </c>
      <c r="K151" s="199"/>
      <c r="L151" s="199"/>
      <c r="M151" s="200" t="s">
        <v>1135</v>
      </c>
      <c r="N151" s="200"/>
      <c r="O151" s="304">
        <v>6</v>
      </c>
      <c r="P151" s="386" t="s">
        <v>2816</v>
      </c>
      <c r="Q151" s="387" t="s">
        <v>218</v>
      </c>
      <c r="R151" s="108">
        <f t="shared" si="2"/>
        <v>0</v>
      </c>
      <c r="S151" s="399">
        <v>1288000</v>
      </c>
      <c r="U151">
        <v>128000</v>
      </c>
      <c r="AA151">
        <v>135000</v>
      </c>
      <c r="AX151">
        <v>0</v>
      </c>
      <c r="BH151">
        <v>80000</v>
      </c>
      <c r="BJ151">
        <v>1209500</v>
      </c>
      <c r="BK151">
        <v>1206714.6599999999</v>
      </c>
    </row>
    <row r="152" spans="1:72">
      <c r="A152" s="405">
        <v>1</v>
      </c>
      <c r="B152" s="199" t="s">
        <v>903</v>
      </c>
      <c r="C152" s="199" t="s">
        <v>905</v>
      </c>
      <c r="D152" s="199" t="s">
        <v>2101</v>
      </c>
      <c r="E152" s="199" t="s">
        <v>215</v>
      </c>
      <c r="F152" s="199" t="s">
        <v>215</v>
      </c>
      <c r="G152" s="199"/>
      <c r="H152" s="199">
        <v>19</v>
      </c>
      <c r="I152" s="199" t="s">
        <v>215</v>
      </c>
      <c r="J152" s="199" t="s">
        <v>952</v>
      </c>
      <c r="K152" s="199"/>
      <c r="L152" s="199"/>
      <c r="M152" s="200" t="s">
        <v>1135</v>
      </c>
      <c r="N152" s="200"/>
      <c r="O152" s="304">
        <v>6</v>
      </c>
      <c r="P152" s="386" t="s">
        <v>2817</v>
      </c>
      <c r="Q152" s="387" t="s">
        <v>219</v>
      </c>
      <c r="R152" s="108">
        <f t="shared" si="2"/>
        <v>0</v>
      </c>
      <c r="S152" s="399"/>
      <c r="AX152">
        <v>0</v>
      </c>
    </row>
    <row r="153" spans="1:72">
      <c r="A153" s="405">
        <v>1</v>
      </c>
      <c r="B153" s="199" t="s">
        <v>903</v>
      </c>
      <c r="C153" s="199" t="s">
        <v>905</v>
      </c>
      <c r="D153" s="199" t="s">
        <v>2101</v>
      </c>
      <c r="E153" s="199" t="s">
        <v>215</v>
      </c>
      <c r="F153" s="199" t="s">
        <v>215</v>
      </c>
      <c r="G153" s="199"/>
      <c r="H153" s="199">
        <v>19</v>
      </c>
      <c r="I153" s="199" t="s">
        <v>215</v>
      </c>
      <c r="J153" s="199" t="s">
        <v>952</v>
      </c>
      <c r="K153" s="199"/>
      <c r="L153" s="199"/>
      <c r="M153" s="200" t="s">
        <v>1135</v>
      </c>
      <c r="N153" s="200"/>
      <c r="O153" s="304">
        <v>6</v>
      </c>
      <c r="P153" s="386" t="s">
        <v>2818</v>
      </c>
      <c r="Q153" s="387" t="s">
        <v>220</v>
      </c>
      <c r="R153" s="108">
        <f t="shared" si="2"/>
        <v>0</v>
      </c>
      <c r="S153" s="399">
        <v>1558000</v>
      </c>
      <c r="U153">
        <v>1771400</v>
      </c>
      <c r="V153">
        <v>621327</v>
      </c>
      <c r="W153">
        <v>364753</v>
      </c>
      <c r="AF153">
        <v>586000</v>
      </c>
      <c r="AX153">
        <v>0</v>
      </c>
      <c r="BB153">
        <v>1595123</v>
      </c>
      <c r="BG153">
        <v>1819510</v>
      </c>
      <c r="BH153">
        <v>11730600</v>
      </c>
      <c r="BJ153">
        <v>4539000</v>
      </c>
      <c r="BK153">
        <v>3138000</v>
      </c>
      <c r="BT153">
        <v>1217800</v>
      </c>
    </row>
    <row r="154" spans="1:72">
      <c r="A154" s="405">
        <v>1</v>
      </c>
      <c r="B154" s="199" t="s">
        <v>903</v>
      </c>
      <c r="C154" s="199" t="s">
        <v>905</v>
      </c>
      <c r="D154" s="199" t="s">
        <v>2101</v>
      </c>
      <c r="E154" s="199" t="s">
        <v>215</v>
      </c>
      <c r="F154" s="199" t="s">
        <v>215</v>
      </c>
      <c r="G154" s="199"/>
      <c r="H154" s="199">
        <v>19</v>
      </c>
      <c r="I154" s="199" t="s">
        <v>215</v>
      </c>
      <c r="J154" s="199" t="s">
        <v>952</v>
      </c>
      <c r="K154" s="199"/>
      <c r="L154" s="199"/>
      <c r="M154" s="200" t="s">
        <v>1135</v>
      </c>
      <c r="N154" s="200"/>
      <c r="O154" s="304">
        <v>6</v>
      </c>
      <c r="P154" s="386" t="s">
        <v>2819</v>
      </c>
      <c r="Q154" s="387" t="s">
        <v>221</v>
      </c>
      <c r="R154" s="108">
        <f t="shared" si="2"/>
        <v>0</v>
      </c>
      <c r="S154" s="399"/>
      <c r="AX154">
        <v>0</v>
      </c>
    </row>
    <row r="155" spans="1:72">
      <c r="A155" s="405">
        <v>1</v>
      </c>
      <c r="B155" s="199" t="s">
        <v>903</v>
      </c>
      <c r="C155" s="199" t="s">
        <v>905</v>
      </c>
      <c r="D155" s="199" t="s">
        <v>2101</v>
      </c>
      <c r="E155" s="199" t="s">
        <v>215</v>
      </c>
      <c r="F155" s="199" t="s">
        <v>215</v>
      </c>
      <c r="G155" s="199"/>
      <c r="H155" s="199">
        <v>19</v>
      </c>
      <c r="I155" s="199" t="s">
        <v>215</v>
      </c>
      <c r="J155" s="199" t="s">
        <v>952</v>
      </c>
      <c r="K155" s="199"/>
      <c r="L155" s="199"/>
      <c r="M155" s="200" t="s">
        <v>1135</v>
      </c>
      <c r="N155" s="200"/>
      <c r="O155" s="304">
        <v>6</v>
      </c>
      <c r="P155" s="386" t="s">
        <v>2820</v>
      </c>
      <c r="Q155" s="387" t="s">
        <v>222</v>
      </c>
      <c r="R155" s="108">
        <f t="shared" si="2"/>
        <v>0</v>
      </c>
      <c r="S155" s="399"/>
      <c r="AX155">
        <v>0</v>
      </c>
    </row>
    <row r="156" spans="1:72">
      <c r="A156" s="405">
        <v>1</v>
      </c>
      <c r="B156" s="199" t="s">
        <v>903</v>
      </c>
      <c r="C156" s="199" t="s">
        <v>905</v>
      </c>
      <c r="D156" s="199" t="s">
        <v>2101</v>
      </c>
      <c r="E156" s="199" t="s">
        <v>215</v>
      </c>
      <c r="F156" s="199" t="s">
        <v>215</v>
      </c>
      <c r="G156" s="199"/>
      <c r="H156" s="199">
        <v>19</v>
      </c>
      <c r="I156" s="199" t="s">
        <v>215</v>
      </c>
      <c r="J156" s="199" t="s">
        <v>952</v>
      </c>
      <c r="K156" s="199"/>
      <c r="L156" s="199"/>
      <c r="M156" s="200" t="s">
        <v>1135</v>
      </c>
      <c r="N156" s="200"/>
      <c r="O156" s="304">
        <v>6</v>
      </c>
      <c r="P156" s="386" t="s">
        <v>2821</v>
      </c>
      <c r="Q156" s="387" t="s">
        <v>223</v>
      </c>
      <c r="R156" s="108">
        <f t="shared" si="2"/>
        <v>0</v>
      </c>
      <c r="S156" s="399"/>
      <c r="AX156">
        <v>0</v>
      </c>
    </row>
    <row r="157" spans="1:72">
      <c r="A157" s="405">
        <v>1</v>
      </c>
      <c r="B157" s="199" t="s">
        <v>903</v>
      </c>
      <c r="C157" s="199" t="s">
        <v>905</v>
      </c>
      <c r="D157" s="199" t="s">
        <v>2101</v>
      </c>
      <c r="E157" s="199" t="s">
        <v>215</v>
      </c>
      <c r="F157" s="199" t="s">
        <v>215</v>
      </c>
      <c r="G157" s="199"/>
      <c r="H157" s="199">
        <v>19</v>
      </c>
      <c r="I157" s="199" t="s">
        <v>215</v>
      </c>
      <c r="J157" s="199" t="s">
        <v>952</v>
      </c>
      <c r="K157" s="199"/>
      <c r="L157" s="199"/>
      <c r="M157" s="200" t="s">
        <v>1135</v>
      </c>
      <c r="N157" s="200"/>
      <c r="O157" s="304">
        <v>6</v>
      </c>
      <c r="P157" s="386" t="s">
        <v>2822</v>
      </c>
      <c r="Q157" s="387" t="s">
        <v>224</v>
      </c>
      <c r="R157" s="108">
        <f t="shared" si="2"/>
        <v>0</v>
      </c>
      <c r="S157" s="399"/>
      <c r="AX157">
        <v>0</v>
      </c>
    </row>
    <row r="158" spans="1:72">
      <c r="A158" s="405">
        <v>1</v>
      </c>
      <c r="B158" s="199" t="s">
        <v>903</v>
      </c>
      <c r="C158" s="199" t="s">
        <v>905</v>
      </c>
      <c r="D158" s="199" t="s">
        <v>2101</v>
      </c>
      <c r="E158" s="199" t="s">
        <v>215</v>
      </c>
      <c r="F158" s="199" t="s">
        <v>215</v>
      </c>
      <c r="G158" s="199"/>
      <c r="H158" s="199">
        <v>19</v>
      </c>
      <c r="I158" s="199" t="s">
        <v>215</v>
      </c>
      <c r="J158" s="199" t="s">
        <v>952</v>
      </c>
      <c r="K158" s="199"/>
      <c r="L158" s="199"/>
      <c r="M158" s="200" t="s">
        <v>1135</v>
      </c>
      <c r="N158" s="200"/>
      <c r="O158" s="304">
        <v>6</v>
      </c>
      <c r="P158" s="386" t="s">
        <v>2823</v>
      </c>
      <c r="Q158" s="387" t="s">
        <v>225</v>
      </c>
      <c r="R158" s="108">
        <f t="shared" si="2"/>
        <v>0</v>
      </c>
      <c r="S158" s="399"/>
      <c r="AX158">
        <v>0</v>
      </c>
    </row>
    <row r="159" spans="1:72">
      <c r="A159" s="405">
        <v>1</v>
      </c>
      <c r="B159" s="199" t="s">
        <v>903</v>
      </c>
      <c r="C159" s="199" t="s">
        <v>905</v>
      </c>
      <c r="D159" s="199" t="s">
        <v>2101</v>
      </c>
      <c r="E159" s="199" t="s">
        <v>215</v>
      </c>
      <c r="F159" s="199" t="s">
        <v>215</v>
      </c>
      <c r="G159" s="199"/>
      <c r="H159" s="199">
        <v>19</v>
      </c>
      <c r="I159" s="199" t="s">
        <v>215</v>
      </c>
      <c r="J159" s="199" t="s">
        <v>952</v>
      </c>
      <c r="K159" s="199"/>
      <c r="L159" s="199"/>
      <c r="M159" s="200" t="s">
        <v>1135</v>
      </c>
      <c r="N159" s="200"/>
      <c r="O159" s="304">
        <v>6</v>
      </c>
      <c r="P159" s="386" t="s">
        <v>2824</v>
      </c>
      <c r="Q159" s="387" t="s">
        <v>226</v>
      </c>
      <c r="R159" s="108">
        <f t="shared" si="2"/>
        <v>0</v>
      </c>
      <c r="S159" s="399"/>
      <c r="AX159">
        <v>0</v>
      </c>
    </row>
    <row r="160" spans="1:72">
      <c r="A160" s="405">
        <v>1</v>
      </c>
      <c r="B160" s="199" t="s">
        <v>903</v>
      </c>
      <c r="C160" s="199" t="s">
        <v>905</v>
      </c>
      <c r="D160" s="199" t="s">
        <v>2101</v>
      </c>
      <c r="E160" s="199" t="s">
        <v>215</v>
      </c>
      <c r="F160" s="199" t="s">
        <v>215</v>
      </c>
      <c r="G160" s="199"/>
      <c r="H160" s="199">
        <v>19</v>
      </c>
      <c r="I160" s="199" t="s">
        <v>215</v>
      </c>
      <c r="J160" s="199" t="s">
        <v>1073</v>
      </c>
      <c r="K160" s="199"/>
      <c r="L160" s="199"/>
      <c r="M160" s="200" t="s">
        <v>1135</v>
      </c>
      <c r="N160" s="200"/>
      <c r="O160" s="304">
        <v>6</v>
      </c>
      <c r="P160" s="386" t="s">
        <v>2825</v>
      </c>
      <c r="Q160" s="387" t="s">
        <v>227</v>
      </c>
      <c r="R160" s="108">
        <f t="shared" si="2"/>
        <v>0</v>
      </c>
      <c r="S160" s="399"/>
      <c r="T160">
        <v>-1433760</v>
      </c>
      <c r="V160">
        <v>-417999.77</v>
      </c>
      <c r="X160">
        <v>-1406396</v>
      </c>
      <c r="Y160">
        <v>-98250.35</v>
      </c>
      <c r="Z160">
        <v>-199411.62</v>
      </c>
      <c r="AA160">
        <v>-1463689.78</v>
      </c>
      <c r="AB160">
        <v>-2737758.24</v>
      </c>
      <c r="AG160">
        <v>-65156.92</v>
      </c>
      <c r="AK160">
        <v>-4173628.13</v>
      </c>
      <c r="AM160">
        <v>-4143.33</v>
      </c>
      <c r="AO160">
        <v>-396750</v>
      </c>
      <c r="AP160">
        <v>-10110384.24</v>
      </c>
      <c r="AS160">
        <v>-933171</v>
      </c>
      <c r="AT160">
        <v>-10146005.109999999</v>
      </c>
      <c r="AU160">
        <v>-7788933.8099999996</v>
      </c>
      <c r="AV160">
        <v>-344527.78</v>
      </c>
      <c r="AW160">
        <v>-3640354.33</v>
      </c>
      <c r="AX160">
        <v>-165366.09</v>
      </c>
      <c r="AY160">
        <v>-10567025.17</v>
      </c>
      <c r="AZ160">
        <v>-7455723.8099999996</v>
      </c>
      <c r="BE160">
        <v>-1061130.83</v>
      </c>
      <c r="BF160">
        <v>-8661597.3900000006</v>
      </c>
      <c r="BI160">
        <v>-1825555.56</v>
      </c>
      <c r="BJ160">
        <v>-860920.06</v>
      </c>
      <c r="BK160">
        <v>-305097.24</v>
      </c>
      <c r="BL160">
        <v>-2592396.41</v>
      </c>
      <c r="BO160">
        <v>-80433.33</v>
      </c>
      <c r="BS160">
        <v>-80433.33</v>
      </c>
    </row>
    <row r="161" spans="1:72">
      <c r="A161" s="405">
        <v>1</v>
      </c>
      <c r="B161" s="199" t="s">
        <v>903</v>
      </c>
      <c r="C161" s="199" t="s">
        <v>905</v>
      </c>
      <c r="D161" s="199" t="s">
        <v>2101</v>
      </c>
      <c r="E161" s="199" t="s">
        <v>215</v>
      </c>
      <c r="F161" s="199" t="s">
        <v>215</v>
      </c>
      <c r="G161" s="199"/>
      <c r="H161" s="199">
        <v>19</v>
      </c>
      <c r="I161" s="199" t="s">
        <v>215</v>
      </c>
      <c r="J161" s="199" t="s">
        <v>1073</v>
      </c>
      <c r="K161" s="199"/>
      <c r="L161" s="199"/>
      <c r="M161" s="200" t="s">
        <v>1135</v>
      </c>
      <c r="N161" s="200"/>
      <c r="O161" s="304">
        <v>6</v>
      </c>
      <c r="P161" s="386" t="s">
        <v>2826</v>
      </c>
      <c r="Q161" s="387" t="s">
        <v>228</v>
      </c>
      <c r="R161" s="108">
        <f t="shared" si="2"/>
        <v>0</v>
      </c>
      <c r="S161" s="399">
        <v>-319000.38</v>
      </c>
      <c r="T161">
        <v>-1064999</v>
      </c>
      <c r="U161">
        <v>-669999</v>
      </c>
      <c r="V161">
        <v>-1146433.1000000001</v>
      </c>
      <c r="X161">
        <v>-2695461</v>
      </c>
      <c r="Z161">
        <v>-669999</v>
      </c>
      <c r="AA161">
        <v>-1255833.33</v>
      </c>
      <c r="AL161">
        <v>-379304</v>
      </c>
      <c r="AX161">
        <v>0</v>
      </c>
      <c r="BB161">
        <v>-1205996</v>
      </c>
      <c r="BE161">
        <v>-5449983</v>
      </c>
      <c r="BF161">
        <v>-899999</v>
      </c>
      <c r="BG161">
        <v>-1474999</v>
      </c>
      <c r="BH161">
        <v>-449987.81</v>
      </c>
      <c r="BI161">
        <v>-1707515</v>
      </c>
      <c r="BJ161">
        <v>-1256933.07</v>
      </c>
      <c r="BK161">
        <v>-731105.44</v>
      </c>
      <c r="BQ161">
        <v>-2399999</v>
      </c>
      <c r="BT161">
        <v>-2029999</v>
      </c>
    </row>
    <row r="162" spans="1:72">
      <c r="A162" s="405">
        <v>1</v>
      </c>
      <c r="B162" s="199" t="s">
        <v>903</v>
      </c>
      <c r="C162" s="199" t="s">
        <v>905</v>
      </c>
      <c r="D162" s="199" t="s">
        <v>2101</v>
      </c>
      <c r="E162" s="199" t="s">
        <v>215</v>
      </c>
      <c r="F162" s="199" t="s">
        <v>215</v>
      </c>
      <c r="G162" s="199"/>
      <c r="H162" s="199">
        <v>19</v>
      </c>
      <c r="I162" s="199" t="s">
        <v>215</v>
      </c>
      <c r="J162" s="199" t="s">
        <v>1073</v>
      </c>
      <c r="K162" s="199"/>
      <c r="L162" s="199"/>
      <c r="M162" s="200" t="s">
        <v>1135</v>
      </c>
      <c r="N162" s="200"/>
      <c r="O162" s="304">
        <v>6</v>
      </c>
      <c r="P162" s="386" t="s">
        <v>2827</v>
      </c>
      <c r="Q162" s="387" t="s">
        <v>229</v>
      </c>
      <c r="R162" s="108">
        <f t="shared" si="2"/>
        <v>0</v>
      </c>
      <c r="S162" s="399"/>
      <c r="T162">
        <v>-2399999</v>
      </c>
      <c r="V162">
        <v>-3998225.97</v>
      </c>
      <c r="X162">
        <v>-1900816.74</v>
      </c>
      <c r="Z162">
        <v>-3088899.15</v>
      </c>
      <c r="AA162">
        <v>-3988068.33</v>
      </c>
      <c r="AL162">
        <v>-182860</v>
      </c>
      <c r="AX162">
        <v>0</v>
      </c>
      <c r="BB162">
        <v>-3984877.86</v>
      </c>
      <c r="BF162">
        <v>-4086043.59</v>
      </c>
      <c r="BG162">
        <v>-4570429</v>
      </c>
      <c r="BH162">
        <v>-4024598.08</v>
      </c>
      <c r="BI162">
        <v>-2630000</v>
      </c>
      <c r="BJ162">
        <v>-26066.81</v>
      </c>
      <c r="BK162">
        <v>-521276</v>
      </c>
      <c r="BT162">
        <v>-449999</v>
      </c>
    </row>
    <row r="163" spans="1:72">
      <c r="A163" s="405">
        <v>1</v>
      </c>
      <c r="B163" s="199" t="s">
        <v>903</v>
      </c>
      <c r="C163" s="199" t="s">
        <v>905</v>
      </c>
      <c r="D163" s="199" t="s">
        <v>2101</v>
      </c>
      <c r="E163" s="199" t="s">
        <v>215</v>
      </c>
      <c r="F163" s="199" t="s">
        <v>215</v>
      </c>
      <c r="G163" s="199"/>
      <c r="H163" s="199">
        <v>19</v>
      </c>
      <c r="I163" s="199" t="s">
        <v>215</v>
      </c>
      <c r="J163" s="199" t="s">
        <v>1073</v>
      </c>
      <c r="K163" s="199"/>
      <c r="L163" s="199"/>
      <c r="M163" s="200" t="s">
        <v>1135</v>
      </c>
      <c r="N163" s="200"/>
      <c r="O163" s="304">
        <v>6</v>
      </c>
      <c r="P163" s="386" t="s">
        <v>2828</v>
      </c>
      <c r="Q163" s="387" t="s">
        <v>230</v>
      </c>
      <c r="R163" s="108">
        <f t="shared" si="2"/>
        <v>0</v>
      </c>
      <c r="S163" s="399">
        <v>-1080583.8600000001</v>
      </c>
      <c r="U163">
        <v>-127999</v>
      </c>
      <c r="AA163">
        <v>-134904.16</v>
      </c>
      <c r="AX163">
        <v>0</v>
      </c>
      <c r="BH163">
        <v>-79999</v>
      </c>
      <c r="BJ163">
        <v>-322533.07</v>
      </c>
      <c r="BK163">
        <v>-463112.58</v>
      </c>
    </row>
    <row r="164" spans="1:72">
      <c r="A164" s="405">
        <v>1</v>
      </c>
      <c r="B164" s="199" t="s">
        <v>903</v>
      </c>
      <c r="C164" s="199" t="s">
        <v>905</v>
      </c>
      <c r="D164" s="199" t="s">
        <v>2101</v>
      </c>
      <c r="E164" s="199" t="s">
        <v>215</v>
      </c>
      <c r="F164" s="199" t="s">
        <v>215</v>
      </c>
      <c r="G164" s="199"/>
      <c r="H164" s="199">
        <v>19</v>
      </c>
      <c r="I164" s="199" t="s">
        <v>215</v>
      </c>
      <c r="J164" s="199" t="s">
        <v>1073</v>
      </c>
      <c r="K164" s="199"/>
      <c r="L164" s="199"/>
      <c r="M164" s="200" t="s">
        <v>1135</v>
      </c>
      <c r="N164" s="200"/>
      <c r="O164" s="304">
        <v>6</v>
      </c>
      <c r="P164" s="386" t="s">
        <v>2829</v>
      </c>
      <c r="Q164" s="387" t="s">
        <v>231</v>
      </c>
      <c r="R164" s="108">
        <f t="shared" si="2"/>
        <v>0</v>
      </c>
      <c r="S164" s="399"/>
      <c r="AX164">
        <v>0</v>
      </c>
    </row>
    <row r="165" spans="1:72">
      <c r="A165" s="405">
        <v>1</v>
      </c>
      <c r="B165" s="199" t="s">
        <v>903</v>
      </c>
      <c r="C165" s="199" t="s">
        <v>905</v>
      </c>
      <c r="D165" s="199" t="s">
        <v>2101</v>
      </c>
      <c r="E165" s="199" t="s">
        <v>215</v>
      </c>
      <c r="F165" s="199" t="s">
        <v>215</v>
      </c>
      <c r="G165" s="199"/>
      <c r="H165" s="199">
        <v>19</v>
      </c>
      <c r="I165" s="199" t="s">
        <v>215</v>
      </c>
      <c r="J165" s="199" t="s">
        <v>1073</v>
      </c>
      <c r="K165" s="199"/>
      <c r="L165" s="199"/>
      <c r="M165" s="200" t="s">
        <v>1135</v>
      </c>
      <c r="N165" s="200"/>
      <c r="O165" s="304">
        <v>6</v>
      </c>
      <c r="P165" s="386" t="s">
        <v>2830</v>
      </c>
      <c r="Q165" s="387" t="s">
        <v>232</v>
      </c>
      <c r="R165" s="108">
        <f t="shared" si="2"/>
        <v>0</v>
      </c>
      <c r="S165" s="399">
        <v>-1151189.43</v>
      </c>
      <c r="U165">
        <v>-1771396</v>
      </c>
      <c r="V165">
        <v>-332992.03000000003</v>
      </c>
      <c r="W165">
        <v>-307608.36</v>
      </c>
      <c r="AF165">
        <v>-468800.59</v>
      </c>
      <c r="AV165">
        <v>0</v>
      </c>
      <c r="AX165">
        <v>0</v>
      </c>
      <c r="BB165">
        <v>-1595117</v>
      </c>
      <c r="BG165">
        <v>-1787301.83</v>
      </c>
      <c r="BH165">
        <v>-8272137.7800000003</v>
      </c>
      <c r="BJ165">
        <v>-2489934.4300000002</v>
      </c>
      <c r="BK165">
        <v>-1578277.39</v>
      </c>
      <c r="BT165">
        <v>-1217800</v>
      </c>
    </row>
    <row r="166" spans="1:72">
      <c r="A166" s="405">
        <v>1</v>
      </c>
      <c r="B166" s="199" t="s">
        <v>903</v>
      </c>
      <c r="C166" s="199" t="s">
        <v>905</v>
      </c>
      <c r="D166" s="199" t="s">
        <v>2101</v>
      </c>
      <c r="E166" s="199" t="s">
        <v>2110</v>
      </c>
      <c r="F166" s="199" t="s">
        <v>2110</v>
      </c>
      <c r="G166" s="199"/>
      <c r="H166" s="199">
        <v>20</v>
      </c>
      <c r="I166" s="199" t="s">
        <v>2110</v>
      </c>
      <c r="J166" s="199" t="s">
        <v>952</v>
      </c>
      <c r="K166" s="199"/>
      <c r="L166" s="199"/>
      <c r="M166" s="200" t="s">
        <v>1135</v>
      </c>
      <c r="N166" s="200"/>
      <c r="O166" s="304">
        <v>6</v>
      </c>
      <c r="P166" s="386" t="s">
        <v>2831</v>
      </c>
      <c r="Q166" s="387" t="s">
        <v>233</v>
      </c>
      <c r="R166" s="108">
        <f t="shared" si="2"/>
        <v>0</v>
      </c>
      <c r="S166" s="399">
        <v>36566744</v>
      </c>
      <c r="U166">
        <v>7579736</v>
      </c>
      <c r="V166">
        <v>9913500</v>
      </c>
      <c r="X166">
        <v>7630100</v>
      </c>
      <c r="Y166">
        <v>0</v>
      </c>
      <c r="Z166">
        <v>7630100</v>
      </c>
      <c r="AA166">
        <v>7630100</v>
      </c>
      <c r="AB166">
        <v>18387415</v>
      </c>
      <c r="AD166">
        <v>12330000</v>
      </c>
      <c r="AG166">
        <v>6480400</v>
      </c>
      <c r="AI166">
        <v>11136000</v>
      </c>
      <c r="AM166">
        <v>17683000</v>
      </c>
      <c r="AO166">
        <v>7900000</v>
      </c>
      <c r="AP166">
        <v>8865829</v>
      </c>
      <c r="AQ166">
        <v>24682180</v>
      </c>
      <c r="AR166">
        <v>8840424</v>
      </c>
      <c r="AS166">
        <v>87500</v>
      </c>
      <c r="AT166">
        <v>2327103</v>
      </c>
      <c r="AU166">
        <v>1935388</v>
      </c>
      <c r="AV166">
        <v>725000</v>
      </c>
      <c r="AW166">
        <v>1920600</v>
      </c>
      <c r="AX166">
        <v>1738000</v>
      </c>
      <c r="AY166">
        <v>12761367.32</v>
      </c>
      <c r="AZ166">
        <v>2007276</v>
      </c>
      <c r="BA166">
        <v>3816000</v>
      </c>
      <c r="BB166">
        <v>741800</v>
      </c>
      <c r="BE166">
        <v>1345659.09</v>
      </c>
      <c r="BH166">
        <v>8640000</v>
      </c>
      <c r="BI166">
        <v>99000</v>
      </c>
      <c r="BM166">
        <v>25675500</v>
      </c>
      <c r="BN166">
        <v>12379500</v>
      </c>
      <c r="BO166">
        <v>7586687</v>
      </c>
      <c r="BQ166">
        <v>647945</v>
      </c>
      <c r="BR166">
        <v>10508200</v>
      </c>
      <c r="BS166">
        <v>13860965</v>
      </c>
      <c r="BT166">
        <v>4449485</v>
      </c>
    </row>
    <row r="167" spans="1:72">
      <c r="A167" s="405">
        <v>1</v>
      </c>
      <c r="B167" s="199" t="s">
        <v>903</v>
      </c>
      <c r="C167" s="199" t="s">
        <v>905</v>
      </c>
      <c r="D167" s="199" t="s">
        <v>2101</v>
      </c>
      <c r="E167" s="199" t="s">
        <v>2110</v>
      </c>
      <c r="F167" s="199" t="s">
        <v>2110</v>
      </c>
      <c r="G167" s="199"/>
      <c r="H167" s="199">
        <v>20</v>
      </c>
      <c r="I167" s="199" t="s">
        <v>2110</v>
      </c>
      <c r="J167" s="199" t="s">
        <v>952</v>
      </c>
      <c r="K167" s="199"/>
      <c r="L167" s="199"/>
      <c r="M167" s="200" t="s">
        <v>1135</v>
      </c>
      <c r="N167" s="200"/>
      <c r="O167" s="304">
        <v>6</v>
      </c>
      <c r="P167" s="386" t="s">
        <v>2832</v>
      </c>
      <c r="Q167" s="387" t="s">
        <v>234</v>
      </c>
      <c r="R167" s="108">
        <f t="shared" si="2"/>
        <v>2435991</v>
      </c>
      <c r="S167" s="399">
        <v>222526210.19999999</v>
      </c>
      <c r="T167">
        <v>13195500</v>
      </c>
      <c r="U167">
        <v>1903056</v>
      </c>
      <c r="V167">
        <v>19326567</v>
      </c>
      <c r="X167">
        <v>72815078</v>
      </c>
      <c r="Y167">
        <v>705760</v>
      </c>
      <c r="Z167">
        <v>10781586</v>
      </c>
      <c r="AA167">
        <v>12067200</v>
      </c>
      <c r="AB167">
        <v>9968300</v>
      </c>
      <c r="AC167">
        <v>2100295</v>
      </c>
      <c r="AD167">
        <v>21044500</v>
      </c>
      <c r="AE167">
        <v>2435991</v>
      </c>
      <c r="AF167">
        <v>826882.7</v>
      </c>
      <c r="AG167">
        <v>36947210</v>
      </c>
      <c r="AI167">
        <v>6149000</v>
      </c>
      <c r="AJ167">
        <v>8825345</v>
      </c>
      <c r="AM167">
        <v>91949245</v>
      </c>
      <c r="AN167">
        <v>6212731.5700000003</v>
      </c>
      <c r="AP167">
        <v>1400000</v>
      </c>
      <c r="AX167">
        <v>0</v>
      </c>
      <c r="BB167">
        <v>5435293.2000000002</v>
      </c>
      <c r="BC167">
        <v>3165210</v>
      </c>
      <c r="BD167">
        <v>10013342.48</v>
      </c>
      <c r="BE167">
        <v>3326819.29</v>
      </c>
      <c r="BF167">
        <v>5416746</v>
      </c>
      <c r="BG167">
        <v>1127120</v>
      </c>
      <c r="BH167">
        <v>42930054</v>
      </c>
      <c r="BI167">
        <v>3411295.94</v>
      </c>
      <c r="BK167">
        <v>247000</v>
      </c>
      <c r="BL167">
        <v>375000</v>
      </c>
      <c r="BM167">
        <v>55316256.399999999</v>
      </c>
      <c r="BN167">
        <v>11694100</v>
      </c>
      <c r="BO167">
        <v>31133507.57</v>
      </c>
      <c r="BP167">
        <v>34021000</v>
      </c>
      <c r="BQ167">
        <v>729510</v>
      </c>
      <c r="BR167">
        <v>19094743</v>
      </c>
      <c r="BS167">
        <v>1101455</v>
      </c>
    </row>
    <row r="168" spans="1:72">
      <c r="A168" s="405">
        <v>1</v>
      </c>
      <c r="B168" s="199" t="s">
        <v>903</v>
      </c>
      <c r="C168" s="199" t="s">
        <v>905</v>
      </c>
      <c r="D168" s="199" t="s">
        <v>2101</v>
      </c>
      <c r="E168" s="199" t="s">
        <v>2110</v>
      </c>
      <c r="F168" s="199" t="s">
        <v>2110</v>
      </c>
      <c r="G168" s="199"/>
      <c r="H168" s="199">
        <v>20</v>
      </c>
      <c r="I168" s="199" t="s">
        <v>2110</v>
      </c>
      <c r="J168" s="199" t="s">
        <v>952</v>
      </c>
      <c r="K168" s="199"/>
      <c r="L168" s="199"/>
      <c r="M168" s="200" t="s">
        <v>1135</v>
      </c>
      <c r="N168" s="200"/>
      <c r="O168" s="304">
        <v>6</v>
      </c>
      <c r="P168" s="386" t="s">
        <v>2833</v>
      </c>
      <c r="Q168" s="387" t="s">
        <v>235</v>
      </c>
      <c r="R168" s="108">
        <f t="shared" si="2"/>
        <v>4512000</v>
      </c>
      <c r="S168" s="399">
        <v>2465950</v>
      </c>
      <c r="T168">
        <v>506400</v>
      </c>
      <c r="U168">
        <v>1998225</v>
      </c>
      <c r="V168">
        <v>3364916</v>
      </c>
      <c r="X168">
        <v>13788900</v>
      </c>
      <c r="Y168">
        <v>510240</v>
      </c>
      <c r="AA168">
        <v>1009700</v>
      </c>
      <c r="AB168">
        <v>88000</v>
      </c>
      <c r="AC168">
        <v>876784</v>
      </c>
      <c r="AD168">
        <v>3298500</v>
      </c>
      <c r="AE168">
        <v>4512000</v>
      </c>
      <c r="AG168">
        <v>9144691.7200000007</v>
      </c>
      <c r="AH168">
        <v>2461629.35</v>
      </c>
      <c r="AI168">
        <v>9180000</v>
      </c>
      <c r="AJ168">
        <v>4503890</v>
      </c>
      <c r="AL168">
        <v>129163.17</v>
      </c>
      <c r="AN168">
        <v>300000</v>
      </c>
      <c r="AO168">
        <v>7197949</v>
      </c>
      <c r="AP168">
        <v>1003450.74</v>
      </c>
      <c r="AQ168">
        <v>49953848.07</v>
      </c>
      <c r="AR168">
        <v>5465339</v>
      </c>
      <c r="AS168">
        <v>7359967.5199999996</v>
      </c>
      <c r="AT168">
        <v>47675200</v>
      </c>
      <c r="AU168">
        <v>7249574</v>
      </c>
      <c r="AV168">
        <v>2863900</v>
      </c>
      <c r="AW168">
        <v>1321775</v>
      </c>
      <c r="AX168">
        <v>23319437.800000001</v>
      </c>
      <c r="AY168">
        <v>9780900</v>
      </c>
      <c r="BA168">
        <v>168805906</v>
      </c>
      <c r="BB168">
        <v>84700</v>
      </c>
      <c r="BC168">
        <v>4314989</v>
      </c>
      <c r="BF168">
        <v>2336750</v>
      </c>
      <c r="BG168">
        <v>449000</v>
      </c>
      <c r="BI168">
        <v>3224800</v>
      </c>
      <c r="BJ168">
        <v>208600</v>
      </c>
      <c r="BK168">
        <v>99500</v>
      </c>
      <c r="BL168">
        <v>1167000</v>
      </c>
      <c r="BM168">
        <v>3181500</v>
      </c>
      <c r="BN168">
        <v>4159213</v>
      </c>
      <c r="BP168">
        <v>6134000</v>
      </c>
      <c r="BQ168">
        <v>134000</v>
      </c>
      <c r="BR168">
        <v>870000</v>
      </c>
    </row>
    <row r="169" spans="1:72">
      <c r="A169" s="405">
        <v>1</v>
      </c>
      <c r="B169" s="199" t="s">
        <v>903</v>
      </c>
      <c r="C169" s="199" t="s">
        <v>905</v>
      </c>
      <c r="D169" s="199" t="s">
        <v>2101</v>
      </c>
      <c r="E169" s="199" t="s">
        <v>2110</v>
      </c>
      <c r="F169" s="199" t="s">
        <v>2110</v>
      </c>
      <c r="G169" s="199"/>
      <c r="H169" s="199">
        <v>20</v>
      </c>
      <c r="I169" s="199" t="s">
        <v>2110</v>
      </c>
      <c r="J169" s="199" t="s">
        <v>952</v>
      </c>
      <c r="K169" s="199"/>
      <c r="L169" s="199"/>
      <c r="M169" s="200" t="s">
        <v>1135</v>
      </c>
      <c r="N169" s="200"/>
      <c r="O169" s="304">
        <v>6</v>
      </c>
      <c r="P169" s="386" t="s">
        <v>2834</v>
      </c>
      <c r="Q169" s="387" t="s">
        <v>236</v>
      </c>
      <c r="R169" s="108">
        <f t="shared" si="2"/>
        <v>14386572.619999999</v>
      </c>
      <c r="S169" s="399">
        <v>8008237.5700000003</v>
      </c>
      <c r="T169">
        <v>1956450</v>
      </c>
      <c r="V169">
        <v>1379270</v>
      </c>
      <c r="W169">
        <v>1205600</v>
      </c>
      <c r="X169">
        <v>2930000</v>
      </c>
      <c r="Y169">
        <v>6387399</v>
      </c>
      <c r="Z169">
        <v>2105600</v>
      </c>
      <c r="AA169">
        <v>2036369.5</v>
      </c>
      <c r="AB169">
        <v>6388095</v>
      </c>
      <c r="AC169">
        <v>1265779</v>
      </c>
      <c r="AD169">
        <v>2963000</v>
      </c>
      <c r="AE169">
        <v>14386572.619999999</v>
      </c>
      <c r="AF169">
        <v>1368858.3</v>
      </c>
      <c r="AG169">
        <v>3738690.5</v>
      </c>
      <c r="AH169">
        <v>3370150</v>
      </c>
      <c r="AI169">
        <v>2436080.94</v>
      </c>
      <c r="AJ169">
        <v>738449.4</v>
      </c>
      <c r="AK169">
        <v>180000</v>
      </c>
      <c r="AL169">
        <v>159399.9</v>
      </c>
      <c r="AN169">
        <v>2731500</v>
      </c>
      <c r="AO169">
        <v>2557045</v>
      </c>
      <c r="AP169">
        <v>821350</v>
      </c>
      <c r="AQ169">
        <v>6570598.1799999997</v>
      </c>
      <c r="AR169">
        <v>706730</v>
      </c>
      <c r="AS169">
        <v>1445445.83</v>
      </c>
      <c r="AT169">
        <v>2670351</v>
      </c>
      <c r="AU169">
        <v>3863880.18</v>
      </c>
      <c r="AV169">
        <v>980000</v>
      </c>
      <c r="AW169">
        <v>6858719.5700000003</v>
      </c>
      <c r="AX169">
        <v>2131023</v>
      </c>
      <c r="AY169">
        <v>1007700</v>
      </c>
      <c r="AZ169">
        <v>476339.09</v>
      </c>
      <c r="BB169">
        <v>262500</v>
      </c>
      <c r="BD169">
        <v>3485659.28</v>
      </c>
      <c r="BE169">
        <v>5318419.9400000004</v>
      </c>
      <c r="BF169">
        <v>4076379.29</v>
      </c>
      <c r="BG169">
        <v>820320</v>
      </c>
      <c r="BI169">
        <v>2545530</v>
      </c>
      <c r="BJ169">
        <v>249500</v>
      </c>
      <c r="BK169">
        <v>287060</v>
      </c>
      <c r="BL169">
        <v>131900</v>
      </c>
      <c r="BN169">
        <v>5359655.68</v>
      </c>
      <c r="BO169">
        <v>3129545</v>
      </c>
      <c r="BP169">
        <v>5939303.5</v>
      </c>
      <c r="BQ169">
        <v>237570</v>
      </c>
      <c r="BR169">
        <v>964186.96</v>
      </c>
      <c r="BS169">
        <v>249758</v>
      </c>
    </row>
    <row r="170" spans="1:72">
      <c r="A170" s="405">
        <v>1</v>
      </c>
      <c r="B170" s="199" t="s">
        <v>903</v>
      </c>
      <c r="C170" s="199" t="s">
        <v>905</v>
      </c>
      <c r="D170" s="199" t="s">
        <v>2101</v>
      </c>
      <c r="E170" s="199" t="s">
        <v>2110</v>
      </c>
      <c r="F170" s="199" t="s">
        <v>2110</v>
      </c>
      <c r="G170" s="199"/>
      <c r="H170" s="199">
        <v>20</v>
      </c>
      <c r="I170" s="199" t="s">
        <v>2110</v>
      </c>
      <c r="J170" s="199" t="s">
        <v>952</v>
      </c>
      <c r="K170" s="199"/>
      <c r="L170" s="199"/>
      <c r="M170" s="200" t="s">
        <v>1135</v>
      </c>
      <c r="N170" s="200"/>
      <c r="O170" s="304">
        <v>6</v>
      </c>
      <c r="P170" s="386" t="s">
        <v>2835</v>
      </c>
      <c r="Q170" s="387" t="s">
        <v>237</v>
      </c>
      <c r="R170" s="108">
        <f t="shared" si="2"/>
        <v>0</v>
      </c>
      <c r="S170" s="399">
        <v>4150964</v>
      </c>
      <c r="T170">
        <v>363650</v>
      </c>
      <c r="U170">
        <v>223000</v>
      </c>
      <c r="AD170">
        <v>1997000</v>
      </c>
      <c r="AM170">
        <v>2264800</v>
      </c>
      <c r="AN170">
        <v>170000</v>
      </c>
      <c r="AX170">
        <v>0</v>
      </c>
      <c r="BB170">
        <v>120000</v>
      </c>
      <c r="BD170">
        <v>3325078</v>
      </c>
      <c r="BE170">
        <v>160426.70000000001</v>
      </c>
      <c r="BF170">
        <v>292200</v>
      </c>
      <c r="BH170">
        <v>189900</v>
      </c>
      <c r="BS170">
        <v>130000</v>
      </c>
    </row>
    <row r="171" spans="1:72">
      <c r="A171" s="405">
        <v>1</v>
      </c>
      <c r="B171" s="199" t="s">
        <v>903</v>
      </c>
      <c r="C171" s="199" t="s">
        <v>905</v>
      </c>
      <c r="D171" s="199" t="s">
        <v>2101</v>
      </c>
      <c r="E171" s="199" t="s">
        <v>2110</v>
      </c>
      <c r="F171" s="199" t="s">
        <v>2110</v>
      </c>
      <c r="G171" s="199"/>
      <c r="H171" s="199">
        <v>20</v>
      </c>
      <c r="I171" s="199" t="s">
        <v>2110</v>
      </c>
      <c r="J171" s="199" t="s">
        <v>952</v>
      </c>
      <c r="K171" s="199"/>
      <c r="L171" s="199"/>
      <c r="M171" s="200" t="s">
        <v>1135</v>
      </c>
      <c r="N171" s="200"/>
      <c r="O171" s="304">
        <v>6</v>
      </c>
      <c r="P171" s="386" t="s">
        <v>2836</v>
      </c>
      <c r="Q171" s="387" t="s">
        <v>238</v>
      </c>
      <c r="R171" s="108">
        <f t="shared" si="2"/>
        <v>0</v>
      </c>
      <c r="S171" s="399"/>
      <c r="U171">
        <v>528580</v>
      </c>
      <c r="W171">
        <v>370000</v>
      </c>
      <c r="X171">
        <v>1497000</v>
      </c>
      <c r="Y171">
        <v>319587.59999999998</v>
      </c>
      <c r="AX171">
        <v>0</v>
      </c>
      <c r="BB171">
        <v>522650</v>
      </c>
      <c r="BG171">
        <v>123548</v>
      </c>
      <c r="BI171">
        <v>35000</v>
      </c>
      <c r="BP171">
        <v>4000000</v>
      </c>
      <c r="BS171">
        <v>2300000</v>
      </c>
    </row>
    <row r="172" spans="1:72">
      <c r="A172" s="405">
        <v>1</v>
      </c>
      <c r="B172" s="199" t="s">
        <v>903</v>
      </c>
      <c r="C172" s="199" t="s">
        <v>905</v>
      </c>
      <c r="D172" s="199" t="s">
        <v>2101</v>
      </c>
      <c r="E172" s="199" t="s">
        <v>2110</v>
      </c>
      <c r="F172" s="199" t="s">
        <v>2110</v>
      </c>
      <c r="G172" s="199"/>
      <c r="H172" s="199">
        <v>20</v>
      </c>
      <c r="I172" s="199" t="s">
        <v>2110</v>
      </c>
      <c r="J172" s="199" t="s">
        <v>952</v>
      </c>
      <c r="K172" s="199"/>
      <c r="L172" s="199"/>
      <c r="M172" s="200" t="s">
        <v>1135</v>
      </c>
      <c r="N172" s="200"/>
      <c r="O172" s="304">
        <v>6</v>
      </c>
      <c r="P172" s="386" t="s">
        <v>2837</v>
      </c>
      <c r="Q172" s="387" t="s">
        <v>239</v>
      </c>
      <c r="R172" s="108">
        <f t="shared" si="2"/>
        <v>0</v>
      </c>
      <c r="S172" s="399">
        <v>15006380</v>
      </c>
      <c r="U172">
        <v>1497726.2</v>
      </c>
      <c r="Y172">
        <v>625239.04000000004</v>
      </c>
      <c r="AA172">
        <v>253502.79</v>
      </c>
      <c r="AB172">
        <v>352985.88</v>
      </c>
      <c r="AD172">
        <v>1201901.8500000001</v>
      </c>
      <c r="AX172">
        <v>0</v>
      </c>
      <c r="BC172">
        <v>745816.31</v>
      </c>
      <c r="BH172">
        <v>3123848.46</v>
      </c>
      <c r="BP172">
        <v>721500</v>
      </c>
    </row>
    <row r="173" spans="1:72">
      <c r="A173" s="405">
        <v>1</v>
      </c>
      <c r="B173" s="199" t="s">
        <v>903</v>
      </c>
      <c r="C173" s="199" t="s">
        <v>905</v>
      </c>
      <c r="D173" s="199" t="s">
        <v>2101</v>
      </c>
      <c r="E173" s="199" t="s">
        <v>2110</v>
      </c>
      <c r="F173" s="199" t="s">
        <v>2110</v>
      </c>
      <c r="G173" s="199"/>
      <c r="H173" s="199">
        <v>20</v>
      </c>
      <c r="I173" s="199" t="s">
        <v>2110</v>
      </c>
      <c r="J173" s="199" t="s">
        <v>952</v>
      </c>
      <c r="K173" s="199"/>
      <c r="L173" s="199"/>
      <c r="M173" s="200" t="s">
        <v>1135</v>
      </c>
      <c r="N173" s="200"/>
      <c r="O173" s="304">
        <v>6</v>
      </c>
      <c r="P173" s="386" t="s">
        <v>2838</v>
      </c>
      <c r="Q173" s="387" t="s">
        <v>240</v>
      </c>
      <c r="R173" s="108">
        <f t="shared" si="2"/>
        <v>0</v>
      </c>
      <c r="S173" s="399">
        <v>1985000</v>
      </c>
      <c r="AX173">
        <v>0</v>
      </c>
    </row>
    <row r="174" spans="1:72">
      <c r="A174" s="405">
        <v>1</v>
      </c>
      <c r="B174" s="199" t="s">
        <v>903</v>
      </c>
      <c r="C174" s="199" t="s">
        <v>905</v>
      </c>
      <c r="D174" s="199" t="s">
        <v>2101</v>
      </c>
      <c r="E174" s="199" t="s">
        <v>2110</v>
      </c>
      <c r="F174" s="199" t="s">
        <v>2110</v>
      </c>
      <c r="G174" s="199"/>
      <c r="H174" s="199">
        <v>20</v>
      </c>
      <c r="I174" s="199" t="s">
        <v>2110</v>
      </c>
      <c r="J174" s="199" t="s">
        <v>952</v>
      </c>
      <c r="K174" s="199"/>
      <c r="L174" s="199"/>
      <c r="M174" s="200" t="s">
        <v>1135</v>
      </c>
      <c r="N174" s="200"/>
      <c r="O174" s="304">
        <v>6</v>
      </c>
      <c r="P174" s="386" t="s">
        <v>2839</v>
      </c>
      <c r="Q174" s="387" t="s">
        <v>241</v>
      </c>
      <c r="R174" s="108">
        <f t="shared" si="2"/>
        <v>0</v>
      </c>
      <c r="S174" s="399"/>
      <c r="U174">
        <v>416972.16</v>
      </c>
      <c r="V174">
        <v>144800</v>
      </c>
      <c r="W174">
        <v>360634</v>
      </c>
      <c r="Y174">
        <v>780883</v>
      </c>
      <c r="AA174">
        <v>203022</v>
      </c>
      <c r="AC174">
        <v>1228922</v>
      </c>
      <c r="AD174">
        <v>4940500</v>
      </c>
      <c r="AM174">
        <v>1271859.3999999999</v>
      </c>
      <c r="AX174">
        <v>0</v>
      </c>
      <c r="BB174">
        <v>84000</v>
      </c>
      <c r="BC174">
        <v>1192000</v>
      </c>
      <c r="BE174">
        <v>775022.76</v>
      </c>
      <c r="BF174">
        <v>1269000</v>
      </c>
      <c r="BI174">
        <v>305000</v>
      </c>
      <c r="BJ174">
        <v>66960</v>
      </c>
      <c r="BK174">
        <v>30000</v>
      </c>
      <c r="BO174">
        <v>499562</v>
      </c>
      <c r="BS174">
        <v>2440560</v>
      </c>
    </row>
    <row r="175" spans="1:72">
      <c r="A175" s="405">
        <v>1</v>
      </c>
      <c r="B175" s="199" t="s">
        <v>903</v>
      </c>
      <c r="C175" s="199" t="s">
        <v>905</v>
      </c>
      <c r="D175" s="199" t="s">
        <v>2101</v>
      </c>
      <c r="E175" s="199" t="s">
        <v>2110</v>
      </c>
      <c r="F175" s="199" t="s">
        <v>2110</v>
      </c>
      <c r="G175" s="199"/>
      <c r="H175" s="199">
        <v>20</v>
      </c>
      <c r="I175" s="199" t="s">
        <v>2110</v>
      </c>
      <c r="J175" s="199" t="s">
        <v>1073</v>
      </c>
      <c r="K175" s="199"/>
      <c r="L175" s="199"/>
      <c r="M175" s="200" t="s">
        <v>1135</v>
      </c>
      <c r="N175" s="200"/>
      <c r="O175" s="304">
        <v>6</v>
      </c>
      <c r="P175" s="386" t="s">
        <v>2840</v>
      </c>
      <c r="Q175" s="388" t="s">
        <v>242</v>
      </c>
      <c r="R175" s="108">
        <f t="shared" si="2"/>
        <v>0</v>
      </c>
      <c r="S175" s="399">
        <v>-6058589.79</v>
      </c>
      <c r="U175">
        <v>-1313820.9099999999</v>
      </c>
      <c r="V175">
        <v>-3290336.27</v>
      </c>
      <c r="X175">
        <v>-1831224.08</v>
      </c>
      <c r="Y175">
        <v>0</v>
      </c>
      <c r="Z175">
        <v>-1882090.84</v>
      </c>
      <c r="AA175">
        <v>-1322550.8400000001</v>
      </c>
      <c r="AB175">
        <v>-3020073.92</v>
      </c>
      <c r="AD175">
        <v>-1377933.33</v>
      </c>
      <c r="AG175">
        <v>-5633211.9900000002</v>
      </c>
      <c r="AI175">
        <v>-1003155.29</v>
      </c>
      <c r="AM175">
        <v>-4286944.04</v>
      </c>
      <c r="AO175">
        <v>-2422666.67</v>
      </c>
      <c r="AP175">
        <v>-1507190.89</v>
      </c>
      <c r="AQ175">
        <v>-16348672.439999999</v>
      </c>
      <c r="AR175">
        <v>-1679680.56</v>
      </c>
      <c r="AS175">
        <v>-25763.89</v>
      </c>
      <c r="AT175">
        <v>-544055.22</v>
      </c>
      <c r="AU175">
        <v>-513286.32</v>
      </c>
      <c r="AV175">
        <v>-207833.33</v>
      </c>
      <c r="AW175">
        <v>-296218.67</v>
      </c>
      <c r="AX175">
        <v>-463466.67</v>
      </c>
      <c r="AY175">
        <v>-7004176.4199999999</v>
      </c>
      <c r="AZ175">
        <v>-227491.28</v>
      </c>
      <c r="BA175">
        <v>-1032479.44</v>
      </c>
      <c r="BB175">
        <v>-741798</v>
      </c>
      <c r="BE175">
        <v>-551068.41</v>
      </c>
      <c r="BH175">
        <v>-2332800</v>
      </c>
      <c r="BI175">
        <v>-48400</v>
      </c>
      <c r="BM175">
        <v>-14059619</v>
      </c>
      <c r="BN175">
        <v>-7006753.3300000001</v>
      </c>
      <c r="BO175">
        <v>-7378404.5800000001</v>
      </c>
      <c r="BQ175">
        <v>-139685.49</v>
      </c>
      <c r="BR175">
        <v>-3674610.63</v>
      </c>
      <c r="BS175">
        <v>-11163045.48</v>
      </c>
      <c r="BT175">
        <v>-1550868.03</v>
      </c>
    </row>
    <row r="176" spans="1:72">
      <c r="A176" s="405">
        <v>1</v>
      </c>
      <c r="B176" s="199" t="s">
        <v>903</v>
      </c>
      <c r="C176" s="199" t="s">
        <v>905</v>
      </c>
      <c r="D176" s="199" t="s">
        <v>2101</v>
      </c>
      <c r="E176" s="199" t="s">
        <v>2110</v>
      </c>
      <c r="F176" s="199" t="s">
        <v>2110</v>
      </c>
      <c r="G176" s="199"/>
      <c r="H176" s="199">
        <v>20</v>
      </c>
      <c r="I176" s="199" t="s">
        <v>2110</v>
      </c>
      <c r="J176" s="199" t="s">
        <v>1073</v>
      </c>
      <c r="K176" s="199"/>
      <c r="L176" s="199"/>
      <c r="M176" s="200" t="s">
        <v>1135</v>
      </c>
      <c r="N176" s="200"/>
      <c r="O176" s="304">
        <v>6</v>
      </c>
      <c r="P176" s="386" t="s">
        <v>2841</v>
      </c>
      <c r="Q176" s="387" t="s">
        <v>243</v>
      </c>
      <c r="R176" s="108">
        <f t="shared" si="2"/>
        <v>-593709.91</v>
      </c>
      <c r="S176" s="399">
        <v>-54687071.950000003</v>
      </c>
      <c r="T176">
        <v>-3333695</v>
      </c>
      <c r="U176">
        <v>-217231.89</v>
      </c>
      <c r="V176">
        <v>-5514683.7000000002</v>
      </c>
      <c r="X176">
        <v>-10779979.27</v>
      </c>
      <c r="Y176">
        <v>-238086.74</v>
      </c>
      <c r="Z176">
        <v>-1161042.47</v>
      </c>
      <c r="AA176">
        <v>-977603.33</v>
      </c>
      <c r="AB176">
        <v>-2588129.59</v>
      </c>
      <c r="AC176">
        <v>-454505.1</v>
      </c>
      <c r="AD176">
        <v>-3104269.44</v>
      </c>
      <c r="AE176">
        <v>-593709.91</v>
      </c>
      <c r="AF176">
        <v>-114591.48</v>
      </c>
      <c r="AG176">
        <v>-17469852.530000001</v>
      </c>
      <c r="AI176">
        <v>-376015.56</v>
      </c>
      <c r="AJ176">
        <v>-1898467.32</v>
      </c>
      <c r="AM176">
        <v>-19605021.109999999</v>
      </c>
      <c r="AN176">
        <v>-1248818.04</v>
      </c>
      <c r="AP176">
        <v>-295617.75</v>
      </c>
      <c r="AX176">
        <v>0</v>
      </c>
      <c r="BB176">
        <v>-3099488.25</v>
      </c>
      <c r="BC176">
        <v>-1256512.6299999999</v>
      </c>
      <c r="BD176">
        <v>-2112279.84</v>
      </c>
      <c r="BE176">
        <v>-1773598.26</v>
      </c>
      <c r="BF176">
        <v>-538706.43999999994</v>
      </c>
      <c r="BG176">
        <v>-393865.07</v>
      </c>
      <c r="BH176">
        <v>-9210863.4499999993</v>
      </c>
      <c r="BI176">
        <v>-1954896.47</v>
      </c>
      <c r="BK176">
        <v>-9864.2999999999993</v>
      </c>
      <c r="BL176">
        <v>-19753.86</v>
      </c>
      <c r="BM176">
        <v>-37950803.560000002</v>
      </c>
      <c r="BN176">
        <v>-7975282.6699999999</v>
      </c>
      <c r="BO176">
        <v>-25322466.059999999</v>
      </c>
      <c r="BP176">
        <v>-23166641.27</v>
      </c>
      <c r="BQ176">
        <v>-112418.73</v>
      </c>
      <c r="BR176">
        <v>-15923828.960000001</v>
      </c>
      <c r="BS176">
        <v>-225811.75</v>
      </c>
    </row>
    <row r="177" spans="1:72">
      <c r="A177" s="405">
        <v>1</v>
      </c>
      <c r="B177" s="199" t="s">
        <v>903</v>
      </c>
      <c r="C177" s="199" t="s">
        <v>905</v>
      </c>
      <c r="D177" s="199" t="s">
        <v>2101</v>
      </c>
      <c r="E177" s="199" t="s">
        <v>2110</v>
      </c>
      <c r="F177" s="199" t="s">
        <v>2110</v>
      </c>
      <c r="G177" s="199"/>
      <c r="H177" s="199">
        <v>20</v>
      </c>
      <c r="I177" s="199" t="s">
        <v>2110</v>
      </c>
      <c r="J177" s="199" t="s">
        <v>1073</v>
      </c>
      <c r="K177" s="199"/>
      <c r="L177" s="199"/>
      <c r="M177" s="200" t="s">
        <v>1135</v>
      </c>
      <c r="N177" s="200"/>
      <c r="O177" s="304">
        <v>6</v>
      </c>
      <c r="P177" s="386" t="s">
        <v>2842</v>
      </c>
      <c r="Q177" s="387" t="s">
        <v>244</v>
      </c>
      <c r="R177" s="108">
        <f t="shared" si="2"/>
        <v>-1588500</v>
      </c>
      <c r="S177" s="399">
        <v>-2056696.13</v>
      </c>
      <c r="T177">
        <v>-84708.89</v>
      </c>
      <c r="U177">
        <v>-854671.94</v>
      </c>
      <c r="V177">
        <v>-1146907.08</v>
      </c>
      <c r="X177">
        <v>-1649749.33</v>
      </c>
      <c r="Y177">
        <v>-173863.26</v>
      </c>
      <c r="AA177">
        <v>-183474.44</v>
      </c>
      <c r="AB177">
        <v>-5866.4</v>
      </c>
      <c r="AC177">
        <v>-690457.93</v>
      </c>
      <c r="AD177">
        <v>-1019025</v>
      </c>
      <c r="AE177">
        <v>-1588500</v>
      </c>
      <c r="AG177">
        <v>-8459715.8800000008</v>
      </c>
      <c r="AH177">
        <v>-319035.62</v>
      </c>
      <c r="AI177">
        <v>-826954.52</v>
      </c>
      <c r="AJ177">
        <v>-726400.24</v>
      </c>
      <c r="AL177">
        <v>-67802</v>
      </c>
      <c r="AN177">
        <v>-27500</v>
      </c>
      <c r="AO177">
        <v>-1148578.03</v>
      </c>
      <c r="AP177">
        <v>-327770.82</v>
      </c>
      <c r="AQ177">
        <v>-28788494.120000001</v>
      </c>
      <c r="AR177">
        <v>-1374915.6</v>
      </c>
      <c r="AS177">
        <v>-2220991.64</v>
      </c>
      <c r="AT177">
        <v>-8655351.3599999994</v>
      </c>
      <c r="AU177">
        <v>-1441578.4</v>
      </c>
      <c r="AV177">
        <v>-1110756.56</v>
      </c>
      <c r="AW177">
        <v>-394052.58</v>
      </c>
      <c r="AX177">
        <v>-4466986.99</v>
      </c>
      <c r="AY177">
        <v>-5640856.1100000003</v>
      </c>
      <c r="BA177">
        <v>-56332217.93</v>
      </c>
      <c r="BB177">
        <v>-51221.22</v>
      </c>
      <c r="BC177">
        <v>-668314.18999999994</v>
      </c>
      <c r="BF177">
        <v>-968105.6</v>
      </c>
      <c r="BG177">
        <v>-53611.06</v>
      </c>
      <c r="BI177">
        <v>-586782.22</v>
      </c>
      <c r="BJ177">
        <v>-2148.86</v>
      </c>
      <c r="BK177">
        <v>-14524.13</v>
      </c>
      <c r="BL177">
        <v>-103472.4</v>
      </c>
      <c r="BM177">
        <v>-2844997</v>
      </c>
      <c r="BN177">
        <v>-2647133.67</v>
      </c>
      <c r="BP177">
        <v>-245359.97</v>
      </c>
      <c r="BQ177">
        <v>-35140</v>
      </c>
      <c r="BR177">
        <v>-858098.97</v>
      </c>
    </row>
    <row r="178" spans="1:72">
      <c r="A178" s="405">
        <v>1</v>
      </c>
      <c r="B178" s="199" t="s">
        <v>903</v>
      </c>
      <c r="C178" s="199" t="s">
        <v>905</v>
      </c>
      <c r="D178" s="199" t="s">
        <v>2101</v>
      </c>
      <c r="E178" s="199" t="s">
        <v>2110</v>
      </c>
      <c r="F178" s="199" t="s">
        <v>2110</v>
      </c>
      <c r="G178" s="199"/>
      <c r="H178" s="199">
        <v>20</v>
      </c>
      <c r="I178" s="199" t="s">
        <v>2110</v>
      </c>
      <c r="J178" s="199" t="s">
        <v>1073</v>
      </c>
      <c r="K178" s="199"/>
      <c r="L178" s="199"/>
      <c r="M178" s="200" t="s">
        <v>1135</v>
      </c>
      <c r="N178" s="200"/>
      <c r="O178" s="304">
        <v>6</v>
      </c>
      <c r="P178" s="386" t="s">
        <v>2843</v>
      </c>
      <c r="Q178" s="387" t="s">
        <v>245</v>
      </c>
      <c r="R178" s="108">
        <f t="shared" si="2"/>
        <v>-3423605.37</v>
      </c>
      <c r="S178" s="399">
        <v>-2042924.77</v>
      </c>
      <c r="T178">
        <v>-727584.44</v>
      </c>
      <c r="V178">
        <v>-894100.83</v>
      </c>
      <c r="W178">
        <v>-322552.28000000003</v>
      </c>
      <c r="X178">
        <v>-1064566.74</v>
      </c>
      <c r="Y178">
        <v>-2206547.85</v>
      </c>
      <c r="Z178">
        <v>-230711.78</v>
      </c>
      <c r="AA178">
        <v>-952580.37</v>
      </c>
      <c r="AB178">
        <v>-1734041.35</v>
      </c>
      <c r="AC178">
        <v>-468750.77</v>
      </c>
      <c r="AD178">
        <v>-883977.78</v>
      </c>
      <c r="AE178">
        <v>-3423605.37</v>
      </c>
      <c r="AF178">
        <v>-179667.8</v>
      </c>
      <c r="AG178">
        <v>-3305727</v>
      </c>
      <c r="AH178">
        <v>-471122.83</v>
      </c>
      <c r="AI178">
        <v>-411395.71</v>
      </c>
      <c r="AJ178">
        <v>-15948.19</v>
      </c>
      <c r="AK178">
        <v>-46238.74</v>
      </c>
      <c r="AN178">
        <v>-1776220.79</v>
      </c>
      <c r="AO178">
        <v>-948554.28</v>
      </c>
      <c r="AP178">
        <v>-532390.47</v>
      </c>
      <c r="AQ178">
        <v>-3271019.3</v>
      </c>
      <c r="AR178">
        <v>-299179.5</v>
      </c>
      <c r="AS178">
        <v>-715434.42</v>
      </c>
      <c r="AT178">
        <v>-805060.49</v>
      </c>
      <c r="AU178">
        <v>-1265614.8799999999</v>
      </c>
      <c r="AV178">
        <v>-230444.44</v>
      </c>
      <c r="AW178">
        <v>-1692293.86</v>
      </c>
      <c r="AX178">
        <v>-489333.5</v>
      </c>
      <c r="AY178">
        <v>-396595.56</v>
      </c>
      <c r="AZ178">
        <v>-138660.41</v>
      </c>
      <c r="BB178">
        <v>-209949.39</v>
      </c>
      <c r="BD178">
        <v>-419805.36</v>
      </c>
      <c r="BE178">
        <v>-4618053.95</v>
      </c>
      <c r="BF178">
        <v>-2313573.4900000002</v>
      </c>
      <c r="BG178">
        <v>-350005.18</v>
      </c>
      <c r="BI178">
        <v>-705253.97</v>
      </c>
      <c r="BJ178">
        <v>-59747.07</v>
      </c>
      <c r="BK178">
        <v>-58870.12</v>
      </c>
      <c r="BL178">
        <v>-7574.2</v>
      </c>
      <c r="BN178">
        <v>-2516660</v>
      </c>
      <c r="BO178">
        <v>-1442355.66</v>
      </c>
      <c r="BP178">
        <v>-3543092.08</v>
      </c>
      <c r="BQ178">
        <v>-102570.17</v>
      </c>
      <c r="BR178">
        <v>-576951.42000000004</v>
      </c>
      <c r="BS178">
        <v>-71298.100000000006</v>
      </c>
    </row>
    <row r="179" spans="1:72">
      <c r="A179" s="405">
        <v>1</v>
      </c>
      <c r="B179" s="199" t="s">
        <v>903</v>
      </c>
      <c r="C179" s="199" t="s">
        <v>905</v>
      </c>
      <c r="D179" s="199" t="s">
        <v>2101</v>
      </c>
      <c r="E179" s="199" t="s">
        <v>2110</v>
      </c>
      <c r="F179" s="199" t="s">
        <v>2110</v>
      </c>
      <c r="G179" s="199"/>
      <c r="H179" s="199">
        <v>20</v>
      </c>
      <c r="I179" s="199" t="s">
        <v>2110</v>
      </c>
      <c r="J179" s="199" t="s">
        <v>1073</v>
      </c>
      <c r="K179" s="199"/>
      <c r="L179" s="199"/>
      <c r="M179" s="200" t="s">
        <v>1135</v>
      </c>
      <c r="N179" s="200"/>
      <c r="O179" s="304">
        <v>6</v>
      </c>
      <c r="P179" s="386" t="s">
        <v>2844</v>
      </c>
      <c r="Q179" s="387" t="s">
        <v>246</v>
      </c>
      <c r="R179" s="108">
        <f t="shared" si="2"/>
        <v>0</v>
      </c>
      <c r="S179" s="399">
        <v>-830192.81</v>
      </c>
      <c r="T179">
        <v>-188018.22</v>
      </c>
      <c r="U179">
        <v>-48316.67</v>
      </c>
      <c r="AD179">
        <v>-1031783.33</v>
      </c>
      <c r="AM179">
        <v>-15098.66</v>
      </c>
      <c r="AX179">
        <v>0</v>
      </c>
      <c r="BB179">
        <v>-101997</v>
      </c>
      <c r="BD179">
        <v>-646543.09</v>
      </c>
      <c r="BE179">
        <v>-130366.98</v>
      </c>
      <c r="BF179">
        <v>-292199</v>
      </c>
      <c r="BH179">
        <v>-53805</v>
      </c>
      <c r="BS179">
        <v>-129999</v>
      </c>
    </row>
    <row r="180" spans="1:72">
      <c r="A180" s="405">
        <v>1</v>
      </c>
      <c r="B180" s="199" t="s">
        <v>903</v>
      </c>
      <c r="C180" s="199" t="s">
        <v>905</v>
      </c>
      <c r="D180" s="199" t="s">
        <v>2101</v>
      </c>
      <c r="E180" s="199" t="s">
        <v>2110</v>
      </c>
      <c r="F180" s="199" t="s">
        <v>2110</v>
      </c>
      <c r="G180" s="199"/>
      <c r="H180" s="199">
        <v>20</v>
      </c>
      <c r="I180" s="199" t="s">
        <v>2110</v>
      </c>
      <c r="J180" s="199" t="s">
        <v>1073</v>
      </c>
      <c r="K180" s="199"/>
      <c r="L180" s="199"/>
      <c r="M180" s="200" t="s">
        <v>1135</v>
      </c>
      <c r="N180" s="200"/>
      <c r="O180" s="304">
        <v>6</v>
      </c>
      <c r="P180" s="386" t="s">
        <v>2845</v>
      </c>
      <c r="Q180" s="387" t="s">
        <v>2116</v>
      </c>
      <c r="R180" s="108">
        <f t="shared" si="2"/>
        <v>0</v>
      </c>
      <c r="S180" s="399"/>
      <c r="U180">
        <v>-63219.17</v>
      </c>
      <c r="W180">
        <v>-51389</v>
      </c>
      <c r="X180">
        <v>-583830.14</v>
      </c>
      <c r="Y180">
        <v>-51754.96</v>
      </c>
      <c r="AV180">
        <v>0</v>
      </c>
      <c r="AX180">
        <v>0</v>
      </c>
      <c r="BB180">
        <v>-323231.67</v>
      </c>
      <c r="BG180">
        <v>-100867.12</v>
      </c>
      <c r="BI180">
        <v>-19638.89</v>
      </c>
      <c r="BP180">
        <v>-3999999</v>
      </c>
      <c r="BS180">
        <v>-2299999</v>
      </c>
    </row>
    <row r="181" spans="1:72">
      <c r="A181" s="405">
        <v>1</v>
      </c>
      <c r="B181" s="199" t="s">
        <v>903</v>
      </c>
      <c r="C181" s="199" t="s">
        <v>905</v>
      </c>
      <c r="D181" s="199" t="s">
        <v>2101</v>
      </c>
      <c r="E181" s="199" t="s">
        <v>2110</v>
      </c>
      <c r="F181" s="199" t="s">
        <v>2110</v>
      </c>
      <c r="G181" s="199"/>
      <c r="H181" s="199">
        <v>20</v>
      </c>
      <c r="I181" s="199" t="s">
        <v>2110</v>
      </c>
      <c r="J181" s="199" t="s">
        <v>1073</v>
      </c>
      <c r="K181" s="199"/>
      <c r="L181" s="199"/>
      <c r="M181" s="200" t="s">
        <v>1135</v>
      </c>
      <c r="N181" s="200"/>
      <c r="O181" s="304">
        <v>6</v>
      </c>
      <c r="P181" s="386" t="s">
        <v>2846</v>
      </c>
      <c r="Q181" s="387" t="s">
        <v>2117</v>
      </c>
      <c r="R181" s="108">
        <f t="shared" si="2"/>
        <v>0</v>
      </c>
      <c r="S181" s="399">
        <v>-6249158.2400000002</v>
      </c>
      <c r="U181">
        <v>-449317.86</v>
      </c>
      <c r="Y181">
        <v>-250095.6</v>
      </c>
      <c r="AA181">
        <v>-16079.27</v>
      </c>
      <c r="AB181">
        <v>-68636.05</v>
      </c>
      <c r="AD181">
        <v>-480760.74</v>
      </c>
      <c r="AX181">
        <v>0</v>
      </c>
      <c r="BC181">
        <v>-236175.17</v>
      </c>
      <c r="BH181">
        <v>-2031789.52</v>
      </c>
      <c r="BP181">
        <v>-652887.91</v>
      </c>
    </row>
    <row r="182" spans="1:72">
      <c r="A182" s="405">
        <v>1</v>
      </c>
      <c r="B182" s="199" t="s">
        <v>903</v>
      </c>
      <c r="C182" s="199" t="s">
        <v>905</v>
      </c>
      <c r="D182" s="199" t="s">
        <v>2101</v>
      </c>
      <c r="E182" s="199" t="s">
        <v>2110</v>
      </c>
      <c r="F182" s="199" t="s">
        <v>2110</v>
      </c>
      <c r="G182" s="199"/>
      <c r="H182" s="199">
        <v>20</v>
      </c>
      <c r="I182" s="199" t="s">
        <v>2110</v>
      </c>
      <c r="J182" s="199" t="s">
        <v>1073</v>
      </c>
      <c r="K182" s="199"/>
      <c r="L182" s="199"/>
      <c r="M182" s="200" t="s">
        <v>1135</v>
      </c>
      <c r="N182" s="200"/>
      <c r="O182" s="304">
        <v>6</v>
      </c>
      <c r="P182" s="386" t="s">
        <v>2847</v>
      </c>
      <c r="Q182" s="387" t="s">
        <v>249</v>
      </c>
      <c r="R182" s="108">
        <f t="shared" si="2"/>
        <v>0</v>
      </c>
      <c r="S182" s="399">
        <v>-734450</v>
      </c>
      <c r="AX182">
        <v>0</v>
      </c>
    </row>
    <row r="183" spans="1:72">
      <c r="A183" s="405">
        <v>1</v>
      </c>
      <c r="B183" s="199" t="s">
        <v>903</v>
      </c>
      <c r="C183" s="199" t="s">
        <v>905</v>
      </c>
      <c r="D183" s="199" t="s">
        <v>2101</v>
      </c>
      <c r="E183" s="199" t="s">
        <v>2110</v>
      </c>
      <c r="F183" s="199" t="s">
        <v>2110</v>
      </c>
      <c r="G183" s="199"/>
      <c r="H183" s="199">
        <v>20</v>
      </c>
      <c r="I183" s="199" t="s">
        <v>2110</v>
      </c>
      <c r="J183" s="199" t="s">
        <v>1073</v>
      </c>
      <c r="K183" s="199"/>
      <c r="L183" s="199"/>
      <c r="M183" s="200" t="s">
        <v>1135</v>
      </c>
      <c r="N183" s="200"/>
      <c r="O183" s="304">
        <v>6</v>
      </c>
      <c r="P183" s="386" t="s">
        <v>2848</v>
      </c>
      <c r="Q183" s="387" t="s">
        <v>250</v>
      </c>
      <c r="R183" s="108">
        <f t="shared" si="2"/>
        <v>0</v>
      </c>
      <c r="S183" s="399"/>
      <c r="U183">
        <v>-285321.8</v>
      </c>
      <c r="V183">
        <v>-34014.29</v>
      </c>
      <c r="W183">
        <v>-120211.2</v>
      </c>
      <c r="Y183">
        <v>-365734.77</v>
      </c>
      <c r="AA183">
        <v>-68895.62</v>
      </c>
      <c r="AC183">
        <v>-678874.18</v>
      </c>
      <c r="AD183">
        <v>-2295200</v>
      </c>
      <c r="AM183">
        <v>-55113.89</v>
      </c>
      <c r="AX183">
        <v>0</v>
      </c>
      <c r="BB183">
        <v>-83999</v>
      </c>
      <c r="BC183">
        <v>-281134.65000000002</v>
      </c>
      <c r="BE183">
        <v>-709103.13</v>
      </c>
      <c r="BF183">
        <v>-705554.99</v>
      </c>
      <c r="BI183">
        <v>-171791.67</v>
      </c>
      <c r="BJ183">
        <v>-14489.49</v>
      </c>
      <c r="BK183">
        <v>-17354.66</v>
      </c>
      <c r="BO183">
        <v>-181127.09</v>
      </c>
      <c r="BS183">
        <v>-2424453.33</v>
      </c>
    </row>
    <row r="184" spans="1:72">
      <c r="A184" s="405">
        <v>1</v>
      </c>
      <c r="B184" s="199" t="s">
        <v>903</v>
      </c>
      <c r="C184" s="199" t="s">
        <v>905</v>
      </c>
      <c r="D184" s="199" t="s">
        <v>2101</v>
      </c>
      <c r="E184" s="199" t="s">
        <v>2118</v>
      </c>
      <c r="F184" s="199" t="s">
        <v>2118</v>
      </c>
      <c r="G184" s="199"/>
      <c r="H184" s="199">
        <v>21</v>
      </c>
      <c r="I184" s="199" t="s">
        <v>2118</v>
      </c>
      <c r="J184" s="199" t="s">
        <v>952</v>
      </c>
      <c r="K184" s="199"/>
      <c r="L184" s="199"/>
      <c r="M184" s="200" t="s">
        <v>1135</v>
      </c>
      <c r="N184" s="200"/>
      <c r="O184" s="304">
        <v>6</v>
      </c>
      <c r="P184" s="386" t="s">
        <v>2849</v>
      </c>
      <c r="Q184" s="387" t="s">
        <v>251</v>
      </c>
      <c r="R184" s="108">
        <f t="shared" si="2"/>
        <v>358868044.97000003</v>
      </c>
      <c r="S184" s="399"/>
      <c r="AE184">
        <v>358868044.97000003</v>
      </c>
      <c r="AX184">
        <v>0</v>
      </c>
    </row>
    <row r="185" spans="1:72">
      <c r="A185" s="405">
        <v>1</v>
      </c>
      <c r="B185" s="199" t="s">
        <v>903</v>
      </c>
      <c r="C185" s="199" t="s">
        <v>905</v>
      </c>
      <c r="D185" s="199" t="s">
        <v>2101</v>
      </c>
      <c r="E185" s="199" t="s">
        <v>2118</v>
      </c>
      <c r="F185" s="199" t="s">
        <v>2118</v>
      </c>
      <c r="G185" s="199"/>
      <c r="H185" s="199">
        <v>21</v>
      </c>
      <c r="I185" s="199" t="s">
        <v>2118</v>
      </c>
      <c r="J185" s="199" t="s">
        <v>1073</v>
      </c>
      <c r="K185" s="199"/>
      <c r="L185" s="199"/>
      <c r="M185" s="200" t="s">
        <v>1135</v>
      </c>
      <c r="N185" s="200"/>
      <c r="O185" s="304">
        <v>6</v>
      </c>
      <c r="P185" s="386" t="s">
        <v>2850</v>
      </c>
      <c r="Q185" s="387" t="s">
        <v>252</v>
      </c>
      <c r="R185" s="108">
        <f t="shared" si="2"/>
        <v>-283181819.07999998</v>
      </c>
      <c r="S185" s="399"/>
      <c r="AE185">
        <v>-283181819.07999998</v>
      </c>
      <c r="AX185">
        <v>0</v>
      </c>
    </row>
    <row r="186" spans="1:72">
      <c r="A186" s="405">
        <v>1</v>
      </c>
      <c r="B186" s="199" t="s">
        <v>903</v>
      </c>
      <c r="C186" s="199" t="s">
        <v>905</v>
      </c>
      <c r="D186" s="199" t="s">
        <v>2120</v>
      </c>
      <c r="E186" s="199" t="s">
        <v>253</v>
      </c>
      <c r="F186" s="199" t="s">
        <v>253</v>
      </c>
      <c r="G186" s="199"/>
      <c r="H186" s="199">
        <v>22</v>
      </c>
      <c r="I186" s="199" t="s">
        <v>253</v>
      </c>
      <c r="J186" s="199" t="s">
        <v>952</v>
      </c>
      <c r="K186" s="199"/>
      <c r="L186" s="199"/>
      <c r="M186" s="200" t="s">
        <v>1186</v>
      </c>
      <c r="N186" s="200"/>
      <c r="O186" s="304">
        <v>6</v>
      </c>
      <c r="P186" s="386" t="s">
        <v>2851</v>
      </c>
      <c r="Q186" s="387" t="s">
        <v>253</v>
      </c>
      <c r="R186" s="108">
        <f t="shared" si="2"/>
        <v>952736.5</v>
      </c>
      <c r="S186" s="399">
        <v>6677954.7699999996</v>
      </c>
      <c r="T186">
        <v>536057</v>
      </c>
      <c r="U186">
        <v>1065780</v>
      </c>
      <c r="V186">
        <v>2668230.65</v>
      </c>
      <c r="W186">
        <v>347695</v>
      </c>
      <c r="X186">
        <v>1928505</v>
      </c>
      <c r="Y186">
        <v>994811</v>
      </c>
      <c r="Z186">
        <v>955390.02</v>
      </c>
      <c r="AA186">
        <v>768930</v>
      </c>
      <c r="AB186">
        <v>763870</v>
      </c>
      <c r="AE186">
        <v>952736.5</v>
      </c>
      <c r="AF186">
        <v>1038426</v>
      </c>
      <c r="AG186">
        <v>17300</v>
      </c>
      <c r="AI186">
        <v>7513359.0999999996</v>
      </c>
      <c r="AJ186">
        <v>1083882</v>
      </c>
      <c r="AK186">
        <v>74000</v>
      </c>
      <c r="AL186">
        <v>366792</v>
      </c>
      <c r="AM186">
        <v>33195550.100000001</v>
      </c>
      <c r="AN186">
        <v>2223124.02</v>
      </c>
      <c r="AO186">
        <v>3509241</v>
      </c>
      <c r="AP186">
        <v>1515412</v>
      </c>
      <c r="AR186">
        <v>869181</v>
      </c>
      <c r="AS186">
        <v>2908188.5</v>
      </c>
      <c r="AT186">
        <v>1359525</v>
      </c>
      <c r="AU186">
        <v>2849543.3</v>
      </c>
      <c r="AV186">
        <v>623507</v>
      </c>
      <c r="AW186">
        <v>2930819.75</v>
      </c>
      <c r="AX186">
        <v>1791192</v>
      </c>
      <c r="AY186">
        <v>698710</v>
      </c>
      <c r="AZ186">
        <v>13500</v>
      </c>
      <c r="BA186">
        <v>21167390.300000001</v>
      </c>
      <c r="BB186">
        <v>1192280</v>
      </c>
      <c r="BC186">
        <v>22600</v>
      </c>
      <c r="BD186">
        <v>1779569</v>
      </c>
      <c r="BE186">
        <v>646200</v>
      </c>
      <c r="BF186">
        <v>55500</v>
      </c>
      <c r="BG186">
        <v>2548193</v>
      </c>
      <c r="BH186">
        <v>4627797</v>
      </c>
      <c r="BI186">
        <v>97000</v>
      </c>
      <c r="BK186">
        <v>13500</v>
      </c>
      <c r="BM186">
        <v>148800</v>
      </c>
      <c r="BO186">
        <v>273500</v>
      </c>
      <c r="BP186">
        <v>6900</v>
      </c>
      <c r="BQ186">
        <v>97200</v>
      </c>
      <c r="BR186">
        <v>10620</v>
      </c>
      <c r="BT186">
        <v>145000</v>
      </c>
    </row>
    <row r="187" spans="1:72">
      <c r="A187" s="405">
        <v>1</v>
      </c>
      <c r="B187" s="199" t="s">
        <v>903</v>
      </c>
      <c r="C187" s="199" t="s">
        <v>905</v>
      </c>
      <c r="D187" s="199" t="s">
        <v>2120</v>
      </c>
      <c r="E187" s="199" t="s">
        <v>253</v>
      </c>
      <c r="F187" s="199" t="s">
        <v>253</v>
      </c>
      <c r="G187" s="199"/>
      <c r="H187" s="199">
        <v>22</v>
      </c>
      <c r="I187" s="199" t="s">
        <v>253</v>
      </c>
      <c r="J187" s="199" t="s">
        <v>952</v>
      </c>
      <c r="K187" s="199"/>
      <c r="L187" s="199"/>
      <c r="M187" s="200" t="s">
        <v>1186</v>
      </c>
      <c r="N187" s="200"/>
      <c r="O187" s="304">
        <v>6</v>
      </c>
      <c r="P187" s="386" t="s">
        <v>2852</v>
      </c>
      <c r="Q187" s="387" t="s">
        <v>254</v>
      </c>
      <c r="R187" s="108">
        <f t="shared" si="2"/>
        <v>0</v>
      </c>
      <c r="S187" s="399"/>
      <c r="AX187">
        <v>0</v>
      </c>
    </row>
    <row r="188" spans="1:72">
      <c r="A188" s="405">
        <v>1</v>
      </c>
      <c r="B188" s="199" t="s">
        <v>903</v>
      </c>
      <c r="C188" s="199" t="s">
        <v>905</v>
      </c>
      <c r="D188" s="199" t="s">
        <v>2120</v>
      </c>
      <c r="E188" s="199" t="s">
        <v>253</v>
      </c>
      <c r="F188" s="199" t="s">
        <v>253</v>
      </c>
      <c r="G188" s="199"/>
      <c r="H188" s="199">
        <v>22</v>
      </c>
      <c r="I188" s="199" t="s">
        <v>253</v>
      </c>
      <c r="J188" s="199" t="s">
        <v>1073</v>
      </c>
      <c r="K188" s="199"/>
      <c r="L188" s="199"/>
      <c r="M188" s="200" t="s">
        <v>1186</v>
      </c>
      <c r="N188" s="200"/>
      <c r="O188" s="304">
        <v>6</v>
      </c>
      <c r="P188" s="386" t="s">
        <v>2853</v>
      </c>
      <c r="Q188" s="387" t="s">
        <v>255</v>
      </c>
      <c r="R188" s="108">
        <f t="shared" si="2"/>
        <v>-276236.53000000003</v>
      </c>
      <c r="S188" s="399">
        <v>-6559240.6100000003</v>
      </c>
      <c r="T188">
        <v>-536039</v>
      </c>
      <c r="U188">
        <v>-1065746</v>
      </c>
      <c r="V188">
        <v>-2668088.65</v>
      </c>
      <c r="W188">
        <v>-172601.59</v>
      </c>
      <c r="X188">
        <v>-1928442</v>
      </c>
      <c r="Y188">
        <v>-994770</v>
      </c>
      <c r="Z188">
        <v>-955346.02</v>
      </c>
      <c r="AA188">
        <v>-768898</v>
      </c>
      <c r="AB188">
        <v>-763839</v>
      </c>
      <c r="AE188">
        <v>-276236.53000000003</v>
      </c>
      <c r="AF188">
        <v>-1036408.99</v>
      </c>
      <c r="AG188">
        <v>-17298</v>
      </c>
      <c r="AI188">
        <v>-6411486.2699999996</v>
      </c>
      <c r="AJ188">
        <v>-1083000</v>
      </c>
      <c r="AK188">
        <v>-50075.360000000001</v>
      </c>
      <c r="AL188">
        <v>-97658</v>
      </c>
      <c r="AM188">
        <v>-33194143.100000001</v>
      </c>
      <c r="AN188">
        <v>-2223031</v>
      </c>
      <c r="AO188">
        <v>-3509085</v>
      </c>
      <c r="AP188">
        <v>-1515370</v>
      </c>
      <c r="AR188">
        <v>-869136</v>
      </c>
      <c r="AS188">
        <v>-2908070.5</v>
      </c>
      <c r="AT188">
        <v>-1359465</v>
      </c>
      <c r="AU188">
        <v>-2849420.3</v>
      </c>
      <c r="AV188">
        <v>-623484</v>
      </c>
      <c r="AW188">
        <v>-2930721.75</v>
      </c>
      <c r="AX188">
        <v>-1791126</v>
      </c>
      <c r="AY188">
        <v>-698683</v>
      </c>
      <c r="AZ188">
        <v>-10546.88</v>
      </c>
      <c r="BA188">
        <v>-21113635.760000002</v>
      </c>
      <c r="BB188">
        <v>-1192206</v>
      </c>
      <c r="BC188">
        <v>-22597</v>
      </c>
      <c r="BD188">
        <v>-1770616.98</v>
      </c>
      <c r="BE188">
        <v>-640405.64</v>
      </c>
      <c r="BF188">
        <v>-55498</v>
      </c>
      <c r="BG188">
        <v>-2548098</v>
      </c>
      <c r="BH188">
        <v>-4627790</v>
      </c>
      <c r="BI188">
        <v>-96998</v>
      </c>
      <c r="BK188">
        <v>-13499</v>
      </c>
      <c r="BM188">
        <v>-148796</v>
      </c>
      <c r="BO188">
        <v>-273491</v>
      </c>
      <c r="BP188">
        <v>-4140</v>
      </c>
      <c r="BQ188">
        <v>-97197</v>
      </c>
      <c r="BT188">
        <v>-64947.92</v>
      </c>
    </row>
    <row r="189" spans="1:72">
      <c r="A189" s="405">
        <v>1</v>
      </c>
      <c r="B189" s="199" t="s">
        <v>903</v>
      </c>
      <c r="C189" s="199" t="s">
        <v>905</v>
      </c>
      <c r="D189" s="199" t="s">
        <v>2120</v>
      </c>
      <c r="E189" s="199" t="s">
        <v>256</v>
      </c>
      <c r="F189" s="199" t="s">
        <v>256</v>
      </c>
      <c r="G189" s="199"/>
      <c r="H189" s="199">
        <v>23</v>
      </c>
      <c r="I189" s="199" t="s">
        <v>256</v>
      </c>
      <c r="J189" s="199" t="s">
        <v>952</v>
      </c>
      <c r="K189" s="199"/>
      <c r="L189" s="199"/>
      <c r="M189" s="200" t="s">
        <v>1186</v>
      </c>
      <c r="N189" s="200"/>
      <c r="O189" s="304">
        <v>6</v>
      </c>
      <c r="P189" s="386" t="s">
        <v>2854</v>
      </c>
      <c r="Q189" s="387" t="s">
        <v>256</v>
      </c>
      <c r="R189" s="108">
        <f t="shared" si="2"/>
        <v>4565000</v>
      </c>
      <c r="S189" s="399">
        <v>9511217</v>
      </c>
      <c r="T189">
        <v>2559200</v>
      </c>
      <c r="U189">
        <v>5108400</v>
      </c>
      <c r="V189">
        <v>3086100</v>
      </c>
      <c r="W189">
        <v>3598000</v>
      </c>
      <c r="X189">
        <v>8276384.4800000004</v>
      </c>
      <c r="Y189">
        <v>12262500</v>
      </c>
      <c r="Z189">
        <v>4724050</v>
      </c>
      <c r="AA189">
        <v>1898154</v>
      </c>
      <c r="AB189">
        <v>4211700</v>
      </c>
      <c r="AE189">
        <v>4565000</v>
      </c>
      <c r="AF189">
        <v>1169666</v>
      </c>
      <c r="AG189">
        <v>9068500</v>
      </c>
      <c r="AI189">
        <v>6303086</v>
      </c>
      <c r="AJ189">
        <v>6191987</v>
      </c>
      <c r="AK189">
        <v>2729300</v>
      </c>
      <c r="AL189">
        <v>2696000</v>
      </c>
      <c r="AM189">
        <v>9548100</v>
      </c>
      <c r="AN189">
        <v>3056600</v>
      </c>
      <c r="AO189">
        <v>9867261</v>
      </c>
      <c r="AP189">
        <v>7097000</v>
      </c>
      <c r="AQ189">
        <v>1797000</v>
      </c>
      <c r="AR189">
        <v>7112000</v>
      </c>
      <c r="AS189">
        <v>6237000</v>
      </c>
      <c r="AT189">
        <v>5806499</v>
      </c>
      <c r="AU189">
        <v>7407002</v>
      </c>
      <c r="AV189">
        <v>12879654</v>
      </c>
      <c r="AW189">
        <v>13471000</v>
      </c>
      <c r="AX189">
        <v>11385750</v>
      </c>
      <c r="AY189">
        <v>6040960</v>
      </c>
      <c r="AZ189">
        <v>5268800</v>
      </c>
      <c r="BA189">
        <v>9746800</v>
      </c>
      <c r="BB189">
        <v>2019500</v>
      </c>
      <c r="BC189">
        <v>4407428</v>
      </c>
      <c r="BD189">
        <v>6510900</v>
      </c>
      <c r="BE189">
        <v>8179750</v>
      </c>
      <c r="BF189">
        <v>7830550</v>
      </c>
      <c r="BG189">
        <v>9030000</v>
      </c>
      <c r="BH189">
        <v>13347671</v>
      </c>
      <c r="BI189">
        <v>5248500</v>
      </c>
      <c r="BJ189">
        <v>5648600</v>
      </c>
      <c r="BK189">
        <v>2623300</v>
      </c>
      <c r="BL189">
        <v>4613000</v>
      </c>
      <c r="BM189">
        <v>4620000</v>
      </c>
      <c r="BN189">
        <v>3705000</v>
      </c>
      <c r="BO189">
        <v>6583000</v>
      </c>
      <c r="BP189">
        <v>1797000</v>
      </c>
      <c r="BQ189">
        <v>1797000</v>
      </c>
      <c r="BS189">
        <v>3797000</v>
      </c>
      <c r="BT189">
        <v>4354500</v>
      </c>
    </row>
    <row r="190" spans="1:72">
      <c r="A190" s="405">
        <v>1</v>
      </c>
      <c r="B190" s="199" t="s">
        <v>903</v>
      </c>
      <c r="C190" s="199" t="s">
        <v>905</v>
      </c>
      <c r="D190" s="199" t="s">
        <v>2120</v>
      </c>
      <c r="E190" s="199" t="s">
        <v>256</v>
      </c>
      <c r="F190" s="199" t="s">
        <v>256</v>
      </c>
      <c r="G190" s="199"/>
      <c r="H190" s="199">
        <v>23</v>
      </c>
      <c r="I190" s="199" t="s">
        <v>256</v>
      </c>
      <c r="J190" s="199" t="s">
        <v>952</v>
      </c>
      <c r="K190" s="199"/>
      <c r="L190" s="199"/>
      <c r="M190" s="200" t="s">
        <v>1186</v>
      </c>
      <c r="N190" s="200"/>
      <c r="O190" s="304">
        <v>6</v>
      </c>
      <c r="P190" s="386" t="s">
        <v>2855</v>
      </c>
      <c r="Q190" s="387" t="s">
        <v>257</v>
      </c>
      <c r="R190" s="108">
        <f t="shared" si="2"/>
        <v>0</v>
      </c>
      <c r="S190" s="399"/>
      <c r="AX190">
        <v>0</v>
      </c>
    </row>
    <row r="191" spans="1:72">
      <c r="A191" s="405">
        <v>1</v>
      </c>
      <c r="B191" s="199" t="s">
        <v>903</v>
      </c>
      <c r="C191" s="199" t="s">
        <v>905</v>
      </c>
      <c r="D191" s="199" t="s">
        <v>2120</v>
      </c>
      <c r="E191" s="199" t="s">
        <v>256</v>
      </c>
      <c r="F191" s="199" t="s">
        <v>256</v>
      </c>
      <c r="G191" s="199"/>
      <c r="H191" s="199">
        <v>23</v>
      </c>
      <c r="I191" s="199" t="s">
        <v>256</v>
      </c>
      <c r="J191" s="199" t="s">
        <v>1073</v>
      </c>
      <c r="K191" s="199"/>
      <c r="L191" s="199"/>
      <c r="M191" s="200" t="s">
        <v>1186</v>
      </c>
      <c r="N191" s="200"/>
      <c r="O191" s="304">
        <v>6</v>
      </c>
      <c r="P191" s="386" t="s">
        <v>2856</v>
      </c>
      <c r="Q191" s="387" t="s">
        <v>258</v>
      </c>
      <c r="R191" s="108">
        <f t="shared" si="2"/>
        <v>-2089856.81</v>
      </c>
      <c r="S191" s="399">
        <v>-9511207</v>
      </c>
      <c r="T191">
        <v>-2559193</v>
      </c>
      <c r="U191">
        <v>-5108390</v>
      </c>
      <c r="V191">
        <v>-3086096</v>
      </c>
      <c r="W191">
        <v>-3597998</v>
      </c>
      <c r="X191">
        <v>-8276368.4800000004</v>
      </c>
      <c r="Y191">
        <v>-10299057.65</v>
      </c>
      <c r="Z191">
        <v>-4724044</v>
      </c>
      <c r="AA191">
        <v>-1898152</v>
      </c>
      <c r="AB191">
        <v>-4211691</v>
      </c>
      <c r="AE191">
        <v>-2089856.81</v>
      </c>
      <c r="AF191">
        <v>-1151598.18</v>
      </c>
      <c r="AG191">
        <v>-8146847.6299999999</v>
      </c>
      <c r="AI191">
        <v>-6302255.5599999996</v>
      </c>
      <c r="AJ191">
        <v>-4352264.93</v>
      </c>
      <c r="AK191">
        <v>-2729297</v>
      </c>
      <c r="AL191">
        <v>-2696003</v>
      </c>
      <c r="AM191">
        <v>-8851937</v>
      </c>
      <c r="AN191">
        <v>-3056595</v>
      </c>
      <c r="AO191">
        <v>-9867247</v>
      </c>
      <c r="AP191">
        <v>-7096993</v>
      </c>
      <c r="AQ191">
        <v>-1796999</v>
      </c>
      <c r="AR191">
        <v>-5711991</v>
      </c>
      <c r="AS191">
        <v>-6236993</v>
      </c>
      <c r="AT191">
        <v>-3409161.65</v>
      </c>
      <c r="AU191">
        <v>-7406995</v>
      </c>
      <c r="AV191">
        <v>-8259644</v>
      </c>
      <c r="AW191">
        <v>-13470983</v>
      </c>
      <c r="AX191">
        <v>-10286838</v>
      </c>
      <c r="AY191">
        <v>-4942052</v>
      </c>
      <c r="AZ191">
        <v>-2871463.67</v>
      </c>
      <c r="BA191">
        <v>-9746791</v>
      </c>
      <c r="BB191">
        <v>-2019497</v>
      </c>
      <c r="BC191">
        <v>-4407424</v>
      </c>
      <c r="BD191">
        <v>-6510894</v>
      </c>
      <c r="BE191">
        <v>-8179741</v>
      </c>
      <c r="BF191">
        <v>-6026803.5300000003</v>
      </c>
      <c r="BG191">
        <v>-9029987</v>
      </c>
      <c r="BH191">
        <v>-13347653</v>
      </c>
      <c r="BI191">
        <v>-4418079.33</v>
      </c>
      <c r="BJ191">
        <v>-4259413.1399999997</v>
      </c>
      <c r="BK191">
        <v>-2623297</v>
      </c>
      <c r="BL191">
        <v>-3074230.41</v>
      </c>
      <c r="BM191">
        <v>-2340333.33</v>
      </c>
      <c r="BN191">
        <v>-2401199</v>
      </c>
      <c r="BO191">
        <v>-3285199</v>
      </c>
      <c r="BP191">
        <v>-1796999</v>
      </c>
      <c r="BQ191">
        <v>-1796999</v>
      </c>
      <c r="BS191">
        <v>-2463665.67</v>
      </c>
      <c r="BT191">
        <v>-3422098</v>
      </c>
    </row>
    <row r="192" spans="1:72">
      <c r="A192" s="405">
        <v>1</v>
      </c>
      <c r="B192" s="199" t="s">
        <v>903</v>
      </c>
      <c r="C192" s="199" t="s">
        <v>905</v>
      </c>
      <c r="D192" s="199" t="s">
        <v>2120</v>
      </c>
      <c r="E192" s="199" t="s">
        <v>259</v>
      </c>
      <c r="F192" s="199" t="s">
        <v>259</v>
      </c>
      <c r="G192" s="199"/>
      <c r="H192" s="199">
        <v>24</v>
      </c>
      <c r="I192" s="199" t="s">
        <v>259</v>
      </c>
      <c r="J192" s="199" t="s">
        <v>952</v>
      </c>
      <c r="K192" s="199"/>
      <c r="L192" s="199"/>
      <c r="M192" s="200" t="s">
        <v>1186</v>
      </c>
      <c r="N192" s="200"/>
      <c r="O192" s="304">
        <v>6</v>
      </c>
      <c r="P192" s="386" t="s">
        <v>2857</v>
      </c>
      <c r="Q192" s="387" t="s">
        <v>259</v>
      </c>
      <c r="R192" s="108">
        <f t="shared" si="2"/>
        <v>3262209</v>
      </c>
      <c r="S192" s="399">
        <v>1152170.7</v>
      </c>
      <c r="T192">
        <v>549790</v>
      </c>
      <c r="V192">
        <v>900000</v>
      </c>
      <c r="W192">
        <v>3175000</v>
      </c>
      <c r="X192">
        <v>11790</v>
      </c>
      <c r="Y192">
        <v>1799976</v>
      </c>
      <c r="Z192">
        <v>99330</v>
      </c>
      <c r="AA192">
        <v>256849.99</v>
      </c>
      <c r="AB192">
        <v>841100</v>
      </c>
      <c r="AC192">
        <v>1860000</v>
      </c>
      <c r="AE192">
        <v>3262209</v>
      </c>
      <c r="AF192">
        <v>13530</v>
      </c>
      <c r="AG192">
        <v>725000</v>
      </c>
      <c r="AI192">
        <v>655661</v>
      </c>
      <c r="AJ192">
        <v>311785.3</v>
      </c>
      <c r="AK192">
        <v>1156542</v>
      </c>
      <c r="AL192">
        <v>1250000</v>
      </c>
      <c r="AM192">
        <v>1567715</v>
      </c>
      <c r="AN192">
        <v>1437699</v>
      </c>
      <c r="AO192">
        <v>1471870</v>
      </c>
      <c r="AP192">
        <v>1356822.27</v>
      </c>
      <c r="AR192">
        <v>391900</v>
      </c>
      <c r="AS192">
        <v>1571500</v>
      </c>
      <c r="AT192">
        <v>1645490</v>
      </c>
      <c r="AU192">
        <v>1483844</v>
      </c>
      <c r="AV192">
        <v>191725</v>
      </c>
      <c r="AW192">
        <v>285010</v>
      </c>
      <c r="AX192">
        <v>799507</v>
      </c>
      <c r="AY192">
        <v>108235</v>
      </c>
      <c r="AZ192">
        <v>49400</v>
      </c>
      <c r="BA192">
        <v>8485419.25</v>
      </c>
      <c r="BB192">
        <v>2059436.33</v>
      </c>
      <c r="BC192">
        <v>500000</v>
      </c>
      <c r="BD192">
        <v>1557200</v>
      </c>
      <c r="BE192">
        <v>1370000</v>
      </c>
      <c r="BF192">
        <v>2179260</v>
      </c>
      <c r="BG192">
        <v>2674006.33</v>
      </c>
      <c r="BH192">
        <v>1927164</v>
      </c>
      <c r="BI192">
        <v>889000</v>
      </c>
      <c r="BK192">
        <v>1241666.67</v>
      </c>
      <c r="BM192">
        <v>6409500</v>
      </c>
    </row>
    <row r="193" spans="1:72">
      <c r="A193" s="405">
        <v>1</v>
      </c>
      <c r="B193" s="199" t="s">
        <v>903</v>
      </c>
      <c r="C193" s="199" t="s">
        <v>905</v>
      </c>
      <c r="D193" s="199" t="s">
        <v>2120</v>
      </c>
      <c r="E193" s="199" t="s">
        <v>259</v>
      </c>
      <c r="F193" s="199" t="s">
        <v>259</v>
      </c>
      <c r="G193" s="199"/>
      <c r="H193" s="199">
        <v>24</v>
      </c>
      <c r="I193" s="199" t="s">
        <v>259</v>
      </c>
      <c r="J193" s="199" t="s">
        <v>952</v>
      </c>
      <c r="K193" s="199"/>
      <c r="L193" s="199"/>
      <c r="M193" s="200" t="s">
        <v>1186</v>
      </c>
      <c r="N193" s="200"/>
      <c r="O193" s="304">
        <v>6</v>
      </c>
      <c r="P193" s="386" t="s">
        <v>2858</v>
      </c>
      <c r="Q193" s="387" t="s">
        <v>260</v>
      </c>
      <c r="R193" s="108">
        <f t="shared" si="2"/>
        <v>0</v>
      </c>
      <c r="S193" s="399"/>
      <c r="AX193">
        <v>0</v>
      </c>
    </row>
    <row r="194" spans="1:72">
      <c r="A194" s="405">
        <v>1</v>
      </c>
      <c r="B194" s="199" t="s">
        <v>903</v>
      </c>
      <c r="C194" s="199" t="s">
        <v>905</v>
      </c>
      <c r="D194" s="199" t="s">
        <v>2120</v>
      </c>
      <c r="E194" s="199" t="s">
        <v>259</v>
      </c>
      <c r="F194" s="199" t="s">
        <v>259</v>
      </c>
      <c r="G194" s="199"/>
      <c r="H194" s="199">
        <v>24</v>
      </c>
      <c r="I194" s="199" t="s">
        <v>259</v>
      </c>
      <c r="J194" s="199" t="s">
        <v>1073</v>
      </c>
      <c r="K194" s="199"/>
      <c r="L194" s="199"/>
      <c r="M194" s="200" t="s">
        <v>1186</v>
      </c>
      <c r="N194" s="200"/>
      <c r="O194" s="304">
        <v>6</v>
      </c>
      <c r="P194" s="386" t="s">
        <v>2859</v>
      </c>
      <c r="Q194" s="387" t="s">
        <v>261</v>
      </c>
      <c r="R194" s="108">
        <f t="shared" si="2"/>
        <v>-2084711.38</v>
      </c>
      <c r="S194" s="399">
        <v>-1152141.7</v>
      </c>
      <c r="T194">
        <v>-549787</v>
      </c>
      <c r="V194">
        <v>-899999</v>
      </c>
      <c r="W194">
        <v>-3174999</v>
      </c>
      <c r="X194">
        <v>-9365.99</v>
      </c>
      <c r="Y194">
        <v>-623967</v>
      </c>
      <c r="Z194">
        <v>-99329</v>
      </c>
      <c r="AA194">
        <v>-256845.99</v>
      </c>
      <c r="AB194">
        <v>-841092</v>
      </c>
      <c r="AC194">
        <v>-506333.33</v>
      </c>
      <c r="AE194">
        <v>-2084711.38</v>
      </c>
      <c r="AF194">
        <v>-12619.12</v>
      </c>
      <c r="AG194">
        <v>-724999</v>
      </c>
      <c r="AI194">
        <v>-461437.71</v>
      </c>
      <c r="AJ194">
        <v>-311761.3</v>
      </c>
      <c r="AK194">
        <v>-1035500.27</v>
      </c>
      <c r="AL194">
        <v>-1224658</v>
      </c>
      <c r="AM194">
        <v>-1567623</v>
      </c>
      <c r="AN194">
        <v>-1437686.94</v>
      </c>
      <c r="AO194">
        <v>-1471842</v>
      </c>
      <c r="AP194">
        <v>-1356812.3</v>
      </c>
      <c r="AR194">
        <v>-391891</v>
      </c>
      <c r="AS194">
        <v>-1571494</v>
      </c>
      <c r="AT194">
        <v>-1645485</v>
      </c>
      <c r="AU194">
        <v>-1483835</v>
      </c>
      <c r="AV194">
        <v>-188322</v>
      </c>
      <c r="AW194">
        <v>-284992</v>
      </c>
      <c r="AX194">
        <v>-799486</v>
      </c>
      <c r="AY194">
        <v>-108226</v>
      </c>
      <c r="AZ194">
        <v>-49399</v>
      </c>
      <c r="BA194">
        <v>-8485189.2699999996</v>
      </c>
      <c r="BB194">
        <v>-1080823.04</v>
      </c>
      <c r="BC194">
        <v>-499999</v>
      </c>
      <c r="BD194">
        <v>-1557192</v>
      </c>
      <c r="BE194">
        <v>-1073165.9099999999</v>
      </c>
      <c r="BF194">
        <v>-1104579.71</v>
      </c>
      <c r="BG194">
        <v>-1695254.8</v>
      </c>
      <c r="BH194">
        <v>-1927159</v>
      </c>
      <c r="BI194">
        <v>-888998</v>
      </c>
      <c r="BK194">
        <v>-1033219.93</v>
      </c>
      <c r="BM194">
        <v>-4526300</v>
      </c>
    </row>
    <row r="195" spans="1:72">
      <c r="A195" s="405">
        <v>1</v>
      </c>
      <c r="B195" s="199" t="s">
        <v>903</v>
      </c>
      <c r="C195" s="199" t="s">
        <v>905</v>
      </c>
      <c r="D195" s="199" t="s">
        <v>2120</v>
      </c>
      <c r="E195" s="199" t="s">
        <v>2124</v>
      </c>
      <c r="F195" s="199" t="s">
        <v>2124</v>
      </c>
      <c r="G195" s="199"/>
      <c r="H195" s="199">
        <v>25</v>
      </c>
      <c r="I195" s="199" t="s">
        <v>2124</v>
      </c>
      <c r="J195" s="199" t="s">
        <v>952</v>
      </c>
      <c r="K195" s="199"/>
      <c r="L195" s="199"/>
      <c r="M195" s="200" t="s">
        <v>1186</v>
      </c>
      <c r="N195" s="200"/>
      <c r="O195" s="304">
        <v>6</v>
      </c>
      <c r="P195" s="386" t="s">
        <v>2860</v>
      </c>
      <c r="Q195" s="387" t="s">
        <v>262</v>
      </c>
      <c r="R195" s="108">
        <f t="shared" si="2"/>
        <v>270020</v>
      </c>
      <c r="S195" s="399">
        <v>2131288</v>
      </c>
      <c r="T195">
        <v>198990</v>
      </c>
      <c r="U195">
        <v>156970</v>
      </c>
      <c r="V195">
        <v>602140</v>
      </c>
      <c r="X195">
        <v>314170</v>
      </c>
      <c r="Y195">
        <v>710118</v>
      </c>
      <c r="Z195">
        <v>583510</v>
      </c>
      <c r="AA195">
        <v>42550</v>
      </c>
      <c r="AB195">
        <v>222040</v>
      </c>
      <c r="AE195">
        <v>270020</v>
      </c>
      <c r="AF195">
        <v>154170</v>
      </c>
      <c r="AG195">
        <v>157800</v>
      </c>
      <c r="AI195">
        <v>443241</v>
      </c>
      <c r="AJ195">
        <v>541064</v>
      </c>
      <c r="AM195">
        <v>15084398.26</v>
      </c>
      <c r="AN195">
        <v>498095</v>
      </c>
      <c r="AO195">
        <v>210580</v>
      </c>
      <c r="AP195">
        <v>345980</v>
      </c>
      <c r="AR195">
        <v>193373</v>
      </c>
      <c r="AS195">
        <v>213180</v>
      </c>
      <c r="AT195">
        <v>414620</v>
      </c>
      <c r="AU195">
        <v>250672.5</v>
      </c>
      <c r="AV195">
        <v>237729</v>
      </c>
      <c r="AW195">
        <v>591230</v>
      </c>
      <c r="AX195">
        <v>679710</v>
      </c>
      <c r="AY195">
        <v>157320</v>
      </c>
      <c r="BA195">
        <v>685940</v>
      </c>
      <c r="BC195">
        <v>105790</v>
      </c>
      <c r="BD195">
        <v>449712</v>
      </c>
      <c r="BE195">
        <v>20800</v>
      </c>
      <c r="BG195">
        <v>572900</v>
      </c>
      <c r="BH195">
        <v>1301053</v>
      </c>
      <c r="BR195">
        <v>39980</v>
      </c>
    </row>
    <row r="196" spans="1:72">
      <c r="A196" s="405">
        <v>1</v>
      </c>
      <c r="B196" s="199" t="s">
        <v>903</v>
      </c>
      <c r="C196" s="199" t="s">
        <v>905</v>
      </c>
      <c r="D196" s="199" t="s">
        <v>2120</v>
      </c>
      <c r="E196" s="199" t="s">
        <v>2124</v>
      </c>
      <c r="F196" s="199" t="s">
        <v>2124</v>
      </c>
      <c r="G196" s="199"/>
      <c r="H196" s="199">
        <v>25</v>
      </c>
      <c r="I196" s="199" t="s">
        <v>2124</v>
      </c>
      <c r="J196" s="199" t="s">
        <v>952</v>
      </c>
      <c r="K196" s="199"/>
      <c r="L196" s="199"/>
      <c r="M196" s="200" t="s">
        <v>1186</v>
      </c>
      <c r="N196" s="200"/>
      <c r="O196" s="304">
        <v>6</v>
      </c>
      <c r="P196" s="386" t="s">
        <v>2861</v>
      </c>
      <c r="Q196" s="387" t="s">
        <v>263</v>
      </c>
      <c r="R196" s="108">
        <f t="shared" ref="R196:R259" si="3">SUMIF($S$1:$BT$1,$R$1,$S196:$BT196)</f>
        <v>0</v>
      </c>
      <c r="S196" s="399"/>
      <c r="AX196">
        <v>0</v>
      </c>
    </row>
    <row r="197" spans="1:72">
      <c r="A197" s="405">
        <v>1</v>
      </c>
      <c r="B197" s="199" t="s">
        <v>903</v>
      </c>
      <c r="C197" s="199" t="s">
        <v>905</v>
      </c>
      <c r="D197" s="199" t="s">
        <v>2120</v>
      </c>
      <c r="E197" s="199" t="s">
        <v>2124</v>
      </c>
      <c r="F197" s="199" t="s">
        <v>2124</v>
      </c>
      <c r="G197" s="199"/>
      <c r="H197" s="199">
        <v>25</v>
      </c>
      <c r="I197" s="199" t="s">
        <v>2124</v>
      </c>
      <c r="J197" s="199" t="s">
        <v>1073</v>
      </c>
      <c r="K197" s="199"/>
      <c r="L197" s="199"/>
      <c r="M197" s="200" t="s">
        <v>1186</v>
      </c>
      <c r="N197" s="200"/>
      <c r="O197" s="304">
        <v>6</v>
      </c>
      <c r="P197" s="386" t="s">
        <v>2862</v>
      </c>
      <c r="Q197" s="387" t="s">
        <v>264</v>
      </c>
      <c r="R197" s="108">
        <f t="shared" si="3"/>
        <v>-72764.72</v>
      </c>
      <c r="S197" s="399">
        <v>-2131191</v>
      </c>
      <c r="T197">
        <v>-198988</v>
      </c>
      <c r="U197">
        <v>-156965</v>
      </c>
      <c r="V197">
        <v>-602110</v>
      </c>
      <c r="X197">
        <v>-314164</v>
      </c>
      <c r="Y197">
        <v>-710108</v>
      </c>
      <c r="Z197">
        <v>-583502</v>
      </c>
      <c r="AA197">
        <v>-42547</v>
      </c>
      <c r="AB197">
        <v>-222034</v>
      </c>
      <c r="AE197">
        <v>-72764.72</v>
      </c>
      <c r="AF197">
        <v>-154166</v>
      </c>
      <c r="AG197">
        <v>-157796</v>
      </c>
      <c r="AI197">
        <v>-433434.99</v>
      </c>
      <c r="AJ197">
        <v>-541051</v>
      </c>
      <c r="AM197">
        <v>-15083964.26</v>
      </c>
      <c r="AN197">
        <v>-498086</v>
      </c>
      <c r="AO197">
        <v>-210556</v>
      </c>
      <c r="AP197">
        <v>-345972.02</v>
      </c>
      <c r="AR197">
        <v>-193356</v>
      </c>
      <c r="AS197">
        <v>-213169</v>
      </c>
      <c r="AT197">
        <v>-414599</v>
      </c>
      <c r="AU197">
        <v>-250664.5</v>
      </c>
      <c r="AV197">
        <v>-237721</v>
      </c>
      <c r="AW197">
        <v>-591216</v>
      </c>
      <c r="AX197">
        <v>-679692</v>
      </c>
      <c r="AY197">
        <v>-157314</v>
      </c>
      <c r="BA197">
        <v>-684037.73</v>
      </c>
      <c r="BC197">
        <v>-105782</v>
      </c>
      <c r="BD197">
        <v>-449698</v>
      </c>
      <c r="BE197">
        <v>-16526.82</v>
      </c>
      <c r="BG197">
        <v>-572883</v>
      </c>
      <c r="BH197">
        <v>-1301032</v>
      </c>
    </row>
    <row r="198" spans="1:72">
      <c r="A198" s="405">
        <v>1</v>
      </c>
      <c r="B198" s="199" t="s">
        <v>903</v>
      </c>
      <c r="C198" s="199" t="s">
        <v>905</v>
      </c>
      <c r="D198" s="199" t="s">
        <v>2120</v>
      </c>
      <c r="E198" s="199" t="s">
        <v>265</v>
      </c>
      <c r="F198" s="199" t="s">
        <v>265</v>
      </c>
      <c r="G198" s="199"/>
      <c r="H198" s="199">
        <v>26</v>
      </c>
      <c r="I198" s="199" t="s">
        <v>265</v>
      </c>
      <c r="J198" s="199" t="s">
        <v>952</v>
      </c>
      <c r="K198" s="199"/>
      <c r="L198" s="199"/>
      <c r="M198" s="200" t="s">
        <v>1186</v>
      </c>
      <c r="N198" s="200"/>
      <c r="O198" s="304">
        <v>6</v>
      </c>
      <c r="P198" s="386" t="s">
        <v>2863</v>
      </c>
      <c r="Q198" s="387" t="s">
        <v>265</v>
      </c>
      <c r="R198" s="108">
        <f t="shared" si="3"/>
        <v>0</v>
      </c>
      <c r="S198" s="399">
        <v>16000</v>
      </c>
      <c r="V198">
        <v>102031</v>
      </c>
      <c r="W198">
        <v>18700</v>
      </c>
      <c r="X198">
        <v>54800</v>
      </c>
      <c r="Y198">
        <v>8000</v>
      </c>
      <c r="Z198">
        <v>64200</v>
      </c>
      <c r="AF198">
        <v>23400</v>
      </c>
      <c r="AI198">
        <v>77300</v>
      </c>
      <c r="AJ198">
        <v>247680</v>
      </c>
      <c r="AN198">
        <v>161465</v>
      </c>
      <c r="AO198">
        <v>283795</v>
      </c>
      <c r="AP198">
        <v>100000</v>
      </c>
      <c r="AR198">
        <v>78437.899999999994</v>
      </c>
      <c r="AS198">
        <v>110800</v>
      </c>
      <c r="AT198">
        <v>80600</v>
      </c>
      <c r="AU198">
        <v>690364</v>
      </c>
      <c r="AV198">
        <v>442500</v>
      </c>
      <c r="AW198">
        <v>633300</v>
      </c>
      <c r="AX198">
        <v>554305</v>
      </c>
      <c r="AY198">
        <v>190408</v>
      </c>
      <c r="AZ198">
        <v>8900</v>
      </c>
      <c r="BA198">
        <v>825390</v>
      </c>
      <c r="BB198">
        <v>284540</v>
      </c>
      <c r="BD198">
        <v>115600</v>
      </c>
      <c r="BG198">
        <v>53750</v>
      </c>
    </row>
    <row r="199" spans="1:72">
      <c r="A199" s="405">
        <v>1</v>
      </c>
      <c r="B199" s="199" t="s">
        <v>903</v>
      </c>
      <c r="C199" s="199" t="s">
        <v>905</v>
      </c>
      <c r="D199" s="199" t="s">
        <v>2120</v>
      </c>
      <c r="E199" s="199" t="s">
        <v>265</v>
      </c>
      <c r="F199" s="199" t="s">
        <v>265</v>
      </c>
      <c r="G199" s="199"/>
      <c r="H199" s="199">
        <v>26</v>
      </c>
      <c r="I199" s="199" t="s">
        <v>265</v>
      </c>
      <c r="J199" s="199" t="s">
        <v>952</v>
      </c>
      <c r="K199" s="199"/>
      <c r="L199" s="199"/>
      <c r="M199" s="200" t="s">
        <v>1186</v>
      </c>
      <c r="N199" s="200"/>
      <c r="O199" s="304">
        <v>6</v>
      </c>
      <c r="P199" s="386" t="s">
        <v>2864</v>
      </c>
      <c r="Q199" s="387" t="s">
        <v>266</v>
      </c>
      <c r="R199" s="108">
        <f t="shared" si="3"/>
        <v>0</v>
      </c>
      <c r="S199" s="399"/>
      <c r="AX199">
        <v>0</v>
      </c>
    </row>
    <row r="200" spans="1:72">
      <c r="A200" s="405">
        <v>1</v>
      </c>
      <c r="B200" s="199" t="s">
        <v>903</v>
      </c>
      <c r="C200" s="199" t="s">
        <v>905</v>
      </c>
      <c r="D200" s="199" t="s">
        <v>2120</v>
      </c>
      <c r="E200" s="199" t="s">
        <v>265</v>
      </c>
      <c r="F200" s="199" t="s">
        <v>265</v>
      </c>
      <c r="G200" s="199"/>
      <c r="H200" s="199">
        <v>26</v>
      </c>
      <c r="I200" s="199" t="s">
        <v>265</v>
      </c>
      <c r="J200" s="199" t="s">
        <v>1073</v>
      </c>
      <c r="K200" s="199"/>
      <c r="L200" s="199"/>
      <c r="M200" s="200" t="s">
        <v>1186</v>
      </c>
      <c r="N200" s="200"/>
      <c r="O200" s="304">
        <v>6</v>
      </c>
      <c r="P200" s="386" t="s">
        <v>2865</v>
      </c>
      <c r="Q200" s="387" t="s">
        <v>267</v>
      </c>
      <c r="R200" s="108">
        <f t="shared" si="3"/>
        <v>0</v>
      </c>
      <c r="S200" s="399">
        <v>-15999</v>
      </c>
      <c r="V200">
        <v>-102025</v>
      </c>
      <c r="W200">
        <v>-18696</v>
      </c>
      <c r="X200">
        <v>-54797</v>
      </c>
      <c r="Y200">
        <v>-7999</v>
      </c>
      <c r="Z200">
        <v>-64199</v>
      </c>
      <c r="AF200">
        <v>-23230.42</v>
      </c>
      <c r="AI200">
        <v>-73991.600000000006</v>
      </c>
      <c r="AJ200">
        <v>-196854</v>
      </c>
      <c r="AN200">
        <v>-161461</v>
      </c>
      <c r="AO200">
        <v>-283779</v>
      </c>
      <c r="AP200">
        <v>-99997.98</v>
      </c>
      <c r="AR200">
        <v>-78433.899999999994</v>
      </c>
      <c r="AS200">
        <v>-110796</v>
      </c>
      <c r="AT200">
        <v>-80598</v>
      </c>
      <c r="AU200">
        <v>-690351</v>
      </c>
      <c r="AV200">
        <v>-403994</v>
      </c>
      <c r="AW200">
        <v>-633280</v>
      </c>
      <c r="AX200">
        <v>-554284</v>
      </c>
      <c r="AY200">
        <v>-190396</v>
      </c>
      <c r="AZ200">
        <v>-8899</v>
      </c>
      <c r="BA200">
        <v>-825356</v>
      </c>
      <c r="BB200">
        <v>-284532</v>
      </c>
      <c r="BD200">
        <v>-115598</v>
      </c>
      <c r="BG200">
        <v>-53748</v>
      </c>
    </row>
    <row r="201" spans="1:72">
      <c r="A201" s="405">
        <v>1</v>
      </c>
      <c r="B201" s="199" t="s">
        <v>903</v>
      </c>
      <c r="C201" s="199" t="s">
        <v>905</v>
      </c>
      <c r="D201" s="199" t="s">
        <v>2120</v>
      </c>
      <c r="E201" s="199" t="s">
        <v>271</v>
      </c>
      <c r="F201" s="199" t="s">
        <v>271</v>
      </c>
      <c r="G201" s="199"/>
      <c r="H201" s="199">
        <v>27</v>
      </c>
      <c r="I201" s="199" t="s">
        <v>271</v>
      </c>
      <c r="J201" s="199" t="s">
        <v>952</v>
      </c>
      <c r="K201" s="199"/>
      <c r="L201" s="199"/>
      <c r="M201" s="200" t="s">
        <v>1186</v>
      </c>
      <c r="N201" s="200"/>
      <c r="O201" s="304">
        <v>6</v>
      </c>
      <c r="P201" s="386" t="s">
        <v>2866</v>
      </c>
      <c r="Q201" s="387" t="s">
        <v>271</v>
      </c>
      <c r="R201" s="108">
        <f t="shared" si="3"/>
        <v>0</v>
      </c>
      <c r="S201" s="399"/>
      <c r="U201">
        <v>25840.5</v>
      </c>
      <c r="V201">
        <v>199000</v>
      </c>
      <c r="W201">
        <v>14500</v>
      </c>
      <c r="X201">
        <v>41120</v>
      </c>
      <c r="Z201">
        <v>53500</v>
      </c>
      <c r="AI201">
        <v>822940</v>
      </c>
      <c r="AJ201">
        <v>27513</v>
      </c>
      <c r="AO201">
        <v>15699</v>
      </c>
      <c r="AS201">
        <v>5000000</v>
      </c>
      <c r="AX201">
        <v>0</v>
      </c>
      <c r="AY201">
        <v>36405</v>
      </c>
      <c r="BA201">
        <v>142524</v>
      </c>
    </row>
    <row r="202" spans="1:72">
      <c r="A202" s="405">
        <v>1</v>
      </c>
      <c r="B202" s="199" t="s">
        <v>903</v>
      </c>
      <c r="C202" s="199" t="s">
        <v>905</v>
      </c>
      <c r="D202" s="199" t="s">
        <v>2120</v>
      </c>
      <c r="E202" s="199" t="s">
        <v>271</v>
      </c>
      <c r="F202" s="199" t="s">
        <v>271</v>
      </c>
      <c r="G202" s="199"/>
      <c r="H202" s="199">
        <v>27</v>
      </c>
      <c r="I202" s="199" t="s">
        <v>271</v>
      </c>
      <c r="J202" s="199" t="s">
        <v>952</v>
      </c>
      <c r="K202" s="199"/>
      <c r="L202" s="199"/>
      <c r="M202" s="200" t="s">
        <v>1186</v>
      </c>
      <c r="N202" s="200"/>
      <c r="O202" s="304">
        <v>6</v>
      </c>
      <c r="P202" s="386" t="s">
        <v>2867</v>
      </c>
      <c r="Q202" s="387" t="s">
        <v>272</v>
      </c>
      <c r="R202" s="108">
        <f t="shared" si="3"/>
        <v>0</v>
      </c>
      <c r="S202" s="399"/>
      <c r="AX202">
        <v>0</v>
      </c>
    </row>
    <row r="203" spans="1:72">
      <c r="A203" s="405">
        <v>1</v>
      </c>
      <c r="B203" s="199" t="s">
        <v>903</v>
      </c>
      <c r="C203" s="199" t="s">
        <v>905</v>
      </c>
      <c r="D203" s="199" t="s">
        <v>2120</v>
      </c>
      <c r="E203" s="199" t="s">
        <v>271</v>
      </c>
      <c r="F203" s="199" t="s">
        <v>271</v>
      </c>
      <c r="G203" s="199"/>
      <c r="H203" s="199">
        <v>27</v>
      </c>
      <c r="I203" s="199" t="s">
        <v>271</v>
      </c>
      <c r="J203" s="199" t="s">
        <v>1073</v>
      </c>
      <c r="K203" s="199"/>
      <c r="L203" s="199"/>
      <c r="M203" s="200" t="s">
        <v>1186</v>
      </c>
      <c r="N203" s="200"/>
      <c r="O203" s="304">
        <v>6</v>
      </c>
      <c r="P203" s="386" t="s">
        <v>2868</v>
      </c>
      <c r="Q203" s="387" t="s">
        <v>273</v>
      </c>
      <c r="R203" s="108">
        <f t="shared" si="3"/>
        <v>0</v>
      </c>
      <c r="S203" s="399"/>
      <c r="U203">
        <v>-25839.5</v>
      </c>
      <c r="V203">
        <v>-89549.75</v>
      </c>
      <c r="W203">
        <v>-14499</v>
      </c>
      <c r="X203">
        <v>-41117</v>
      </c>
      <c r="Z203">
        <v>-53499</v>
      </c>
      <c r="AI203">
        <v>-544335.44999999995</v>
      </c>
      <c r="AJ203">
        <v>-15198</v>
      </c>
      <c r="AO203">
        <v>-15698</v>
      </c>
      <c r="AS203">
        <v>-694444.44</v>
      </c>
      <c r="AX203">
        <v>0</v>
      </c>
      <c r="AY203">
        <v>-36401</v>
      </c>
      <c r="BA203">
        <v>-135695.4</v>
      </c>
    </row>
    <row r="204" spans="1:72">
      <c r="A204" s="405">
        <v>1</v>
      </c>
      <c r="B204" s="199" t="s">
        <v>903</v>
      </c>
      <c r="C204" s="199" t="s">
        <v>905</v>
      </c>
      <c r="D204" s="199" t="s">
        <v>2120</v>
      </c>
      <c r="E204" s="199" t="s">
        <v>2128</v>
      </c>
      <c r="F204" s="199" t="s">
        <v>2128</v>
      </c>
      <c r="G204" s="199"/>
      <c r="H204" s="199">
        <v>28</v>
      </c>
      <c r="I204" s="199" t="s">
        <v>2128</v>
      </c>
      <c r="J204" s="199" t="s">
        <v>952</v>
      </c>
      <c r="K204" s="199"/>
      <c r="L204" s="199"/>
      <c r="M204" s="200" t="s">
        <v>1186</v>
      </c>
      <c r="N204" s="200"/>
      <c r="O204" s="304">
        <v>6</v>
      </c>
      <c r="P204" s="386" t="s">
        <v>2869</v>
      </c>
      <c r="Q204" s="387" t="s">
        <v>274</v>
      </c>
      <c r="R204" s="108">
        <f t="shared" si="3"/>
        <v>156205313</v>
      </c>
      <c r="S204" s="399">
        <v>71578566.5</v>
      </c>
      <c r="T204">
        <v>2233198</v>
      </c>
      <c r="U204">
        <v>2301730</v>
      </c>
      <c r="V204">
        <v>10799790</v>
      </c>
      <c r="W204">
        <v>3587600</v>
      </c>
      <c r="X204">
        <v>18357941</v>
      </c>
      <c r="Y204">
        <v>13255200</v>
      </c>
      <c r="Z204">
        <v>7209814</v>
      </c>
      <c r="AA204">
        <v>3825550</v>
      </c>
      <c r="AB204">
        <v>6489511.7000000002</v>
      </c>
      <c r="AC204">
        <v>450000</v>
      </c>
      <c r="AE204">
        <v>156205313</v>
      </c>
      <c r="AF204">
        <v>4295202.5599999996</v>
      </c>
      <c r="AG204">
        <v>8261887.3300000001</v>
      </c>
      <c r="AI204">
        <v>17271550.309999999</v>
      </c>
      <c r="AJ204">
        <v>14066281.720000001</v>
      </c>
      <c r="AK204">
        <v>3122480</v>
      </c>
      <c r="AL204">
        <v>4102950</v>
      </c>
      <c r="AM204">
        <v>459653405.06999999</v>
      </c>
      <c r="AN204">
        <v>6785382.54</v>
      </c>
      <c r="AO204">
        <v>22735211.890000001</v>
      </c>
      <c r="AP204">
        <v>15628512.039999999</v>
      </c>
      <c r="AQ204">
        <v>1432940</v>
      </c>
      <c r="AR204">
        <v>6783997.2800000003</v>
      </c>
      <c r="AS204">
        <v>23371445.989999998</v>
      </c>
      <c r="AT204">
        <v>27073492</v>
      </c>
      <c r="AU204">
        <v>8732823.1300000008</v>
      </c>
      <c r="AV204">
        <v>17414274.620000001</v>
      </c>
      <c r="AW204">
        <v>31564701.800000001</v>
      </c>
      <c r="AX204">
        <v>8639388.3800000008</v>
      </c>
      <c r="AY204">
        <v>5071505.2</v>
      </c>
      <c r="AZ204">
        <v>3018530</v>
      </c>
      <c r="BA204">
        <v>240921540.83000001</v>
      </c>
      <c r="BB204">
        <v>8662529.5</v>
      </c>
      <c r="BC204">
        <v>1662733.33</v>
      </c>
      <c r="BD204">
        <v>26839995.379999999</v>
      </c>
      <c r="BE204">
        <v>10325763.33</v>
      </c>
      <c r="BF204">
        <v>5038533</v>
      </c>
      <c r="BG204">
        <v>8882794</v>
      </c>
      <c r="BH204">
        <v>44035633.5</v>
      </c>
      <c r="BI204">
        <v>4385400</v>
      </c>
      <c r="BJ204">
        <v>4306078.33</v>
      </c>
      <c r="BK204">
        <v>4176103.33</v>
      </c>
      <c r="BL204">
        <v>1346660</v>
      </c>
      <c r="BM204">
        <v>84469096.650000006</v>
      </c>
      <c r="BN204">
        <v>2888000</v>
      </c>
      <c r="BO204">
        <v>6539683</v>
      </c>
      <c r="BP204">
        <v>7276200</v>
      </c>
      <c r="BQ204">
        <v>3658700</v>
      </c>
      <c r="BR204">
        <v>2024546</v>
      </c>
      <c r="BS204">
        <v>5488000</v>
      </c>
      <c r="BT204">
        <v>7363000</v>
      </c>
    </row>
    <row r="205" spans="1:72">
      <c r="A205" s="405">
        <v>1</v>
      </c>
      <c r="B205" s="199" t="s">
        <v>903</v>
      </c>
      <c r="C205" s="199" t="s">
        <v>905</v>
      </c>
      <c r="D205" s="199" t="s">
        <v>2120</v>
      </c>
      <c r="E205" s="199" t="s">
        <v>2128</v>
      </c>
      <c r="F205" s="199" t="s">
        <v>2128</v>
      </c>
      <c r="G205" s="199"/>
      <c r="H205" s="199">
        <v>28</v>
      </c>
      <c r="I205" s="199" t="s">
        <v>2128</v>
      </c>
      <c r="J205" s="199" t="s">
        <v>952</v>
      </c>
      <c r="K205" s="199"/>
      <c r="L205" s="199"/>
      <c r="M205" s="200" t="s">
        <v>1186</v>
      </c>
      <c r="N205" s="200"/>
      <c r="O205" s="304">
        <v>6</v>
      </c>
      <c r="P205" s="386" t="s">
        <v>2870</v>
      </c>
      <c r="Q205" s="387" t="s">
        <v>275</v>
      </c>
      <c r="R205" s="108">
        <f t="shared" si="3"/>
        <v>0</v>
      </c>
      <c r="S205" s="399"/>
      <c r="AX205">
        <v>0</v>
      </c>
    </row>
    <row r="206" spans="1:72">
      <c r="A206" s="405">
        <v>1</v>
      </c>
      <c r="B206" s="199" t="s">
        <v>903</v>
      </c>
      <c r="C206" s="199" t="s">
        <v>905</v>
      </c>
      <c r="D206" s="199" t="s">
        <v>2120</v>
      </c>
      <c r="E206" s="199" t="s">
        <v>2128</v>
      </c>
      <c r="F206" s="199" t="s">
        <v>2128</v>
      </c>
      <c r="G206" s="199"/>
      <c r="H206" s="199">
        <v>28</v>
      </c>
      <c r="I206" s="199" t="s">
        <v>2128</v>
      </c>
      <c r="J206" s="199" t="s">
        <v>1073</v>
      </c>
      <c r="K206" s="199"/>
      <c r="L206" s="199"/>
      <c r="M206" s="200" t="s">
        <v>1186</v>
      </c>
      <c r="N206" s="200"/>
      <c r="O206" s="304">
        <v>6</v>
      </c>
      <c r="P206" s="386" t="s">
        <v>2871</v>
      </c>
      <c r="Q206" s="387" t="s">
        <v>276</v>
      </c>
      <c r="R206" s="108">
        <f t="shared" si="3"/>
        <v>-49899433.210000001</v>
      </c>
      <c r="S206" s="399">
        <v>-71577667.5</v>
      </c>
      <c r="T206">
        <v>-2233171</v>
      </c>
      <c r="U206">
        <v>-2301701</v>
      </c>
      <c r="V206">
        <v>-10799588</v>
      </c>
      <c r="W206">
        <v>-3587590</v>
      </c>
      <c r="X206">
        <v>-18357669</v>
      </c>
      <c r="Y206">
        <v>-9648983.9700000007</v>
      </c>
      <c r="Z206">
        <v>-7007211</v>
      </c>
      <c r="AA206">
        <v>-3825494</v>
      </c>
      <c r="AB206">
        <v>-6489423.7000000002</v>
      </c>
      <c r="AC206">
        <v>-90000</v>
      </c>
      <c r="AE206">
        <v>-49899433.210000001</v>
      </c>
      <c r="AF206">
        <v>-3147859.23</v>
      </c>
      <c r="AG206">
        <v>-6274487.5199999996</v>
      </c>
      <c r="AI206">
        <v>-12471470.109999999</v>
      </c>
      <c r="AJ206">
        <v>-14066156.720000001</v>
      </c>
      <c r="AK206">
        <v>-1887438.95</v>
      </c>
      <c r="AL206">
        <v>-2680188</v>
      </c>
      <c r="AM206">
        <v>-404710147.60000002</v>
      </c>
      <c r="AN206">
        <v>-6711380.6399999997</v>
      </c>
      <c r="AO206">
        <v>-16466493.65</v>
      </c>
      <c r="AP206">
        <v>-14458842.18</v>
      </c>
      <c r="AQ206">
        <v>-796166.6</v>
      </c>
      <c r="AR206">
        <v>-6260167.9500000002</v>
      </c>
      <c r="AS206">
        <v>-20001747.989999998</v>
      </c>
      <c r="AT206">
        <v>-16559094.57</v>
      </c>
      <c r="AU206">
        <v>-8694789.1300000008</v>
      </c>
      <c r="AV206">
        <v>-12945682.689999999</v>
      </c>
      <c r="AW206">
        <v>-26249376.989999998</v>
      </c>
      <c r="AX206">
        <v>-7437233.0499999998</v>
      </c>
      <c r="AY206">
        <v>-4714766.53</v>
      </c>
      <c r="AZ206">
        <v>-2905753</v>
      </c>
      <c r="BA206">
        <v>-212752464.56</v>
      </c>
      <c r="BB206">
        <v>-7565347.8300000001</v>
      </c>
      <c r="BC206">
        <v>-1263740.6599999999</v>
      </c>
      <c r="BD206">
        <v>-26488852.73</v>
      </c>
      <c r="BE206">
        <v>-8872309.2599999998</v>
      </c>
      <c r="BF206">
        <v>-4193571.36</v>
      </c>
      <c r="BG206">
        <v>-7140402.6799999997</v>
      </c>
      <c r="BH206">
        <v>-44035626.5</v>
      </c>
      <c r="BI206">
        <v>-3650384</v>
      </c>
      <c r="BJ206">
        <v>-3716958.21</v>
      </c>
      <c r="BK206">
        <v>-3264486.26</v>
      </c>
      <c r="BL206">
        <v>-468563.19</v>
      </c>
      <c r="BM206">
        <v>-59351576.649999999</v>
      </c>
      <c r="BN206">
        <v>-895904.76</v>
      </c>
      <c r="BO206">
        <v>-3593743.03</v>
      </c>
      <c r="BP206">
        <v>-1032033.33</v>
      </c>
      <c r="BQ206">
        <v>-2689636.66</v>
      </c>
      <c r="BR206">
        <v>-1937476.21</v>
      </c>
      <c r="BS206">
        <v>-3448821.43</v>
      </c>
      <c r="BT206">
        <v>-2926452.38</v>
      </c>
    </row>
    <row r="207" spans="1:72">
      <c r="A207" s="405">
        <v>1</v>
      </c>
      <c r="B207" s="199" t="s">
        <v>903</v>
      </c>
      <c r="C207" s="199" t="s">
        <v>905</v>
      </c>
      <c r="D207" s="199" t="s">
        <v>2120</v>
      </c>
      <c r="E207" s="199" t="s">
        <v>277</v>
      </c>
      <c r="F207" s="199" t="s">
        <v>277</v>
      </c>
      <c r="G207" s="199"/>
      <c r="H207" s="199">
        <v>29</v>
      </c>
      <c r="I207" s="199" t="s">
        <v>277</v>
      </c>
      <c r="J207" s="199" t="s">
        <v>952</v>
      </c>
      <c r="K207" s="199"/>
      <c r="L207" s="199"/>
      <c r="M207" s="200" t="s">
        <v>1186</v>
      </c>
      <c r="N207" s="200"/>
      <c r="O207" s="304">
        <v>6</v>
      </c>
      <c r="P207" s="386" t="s">
        <v>2872</v>
      </c>
      <c r="Q207" s="387" t="s">
        <v>277</v>
      </c>
      <c r="R207" s="108">
        <f t="shared" si="3"/>
        <v>1004032</v>
      </c>
      <c r="S207" s="399">
        <v>8342042</v>
      </c>
      <c r="T207">
        <v>365173</v>
      </c>
      <c r="U207">
        <v>417600</v>
      </c>
      <c r="V207">
        <v>618100</v>
      </c>
      <c r="X207">
        <v>2517445</v>
      </c>
      <c r="Y207">
        <v>317680</v>
      </c>
      <c r="Z207">
        <v>1139373</v>
      </c>
      <c r="AA207">
        <v>252900</v>
      </c>
      <c r="AB207">
        <v>933583</v>
      </c>
      <c r="AE207">
        <v>1004032</v>
      </c>
      <c r="AF207">
        <v>682312</v>
      </c>
      <c r="AI207">
        <v>1615503.49</v>
      </c>
      <c r="AJ207">
        <v>3397217.11</v>
      </c>
      <c r="AK207">
        <v>78750</v>
      </c>
      <c r="AL207">
        <v>46000</v>
      </c>
      <c r="AM207">
        <v>20575990.219999999</v>
      </c>
      <c r="AN207">
        <v>1478020</v>
      </c>
      <c r="AO207">
        <v>1512776</v>
      </c>
      <c r="AP207">
        <v>1631844</v>
      </c>
      <c r="AR207">
        <v>678939.75</v>
      </c>
      <c r="AS207">
        <v>1235428.5</v>
      </c>
      <c r="AT207">
        <v>805003.97</v>
      </c>
      <c r="AU207">
        <v>2320293</v>
      </c>
      <c r="AV207">
        <v>1128648</v>
      </c>
      <c r="AW207">
        <v>2798011</v>
      </c>
      <c r="AX207">
        <v>2213459</v>
      </c>
      <c r="AY207">
        <v>1223798.42</v>
      </c>
      <c r="AZ207">
        <v>94950</v>
      </c>
      <c r="BA207">
        <v>4188813</v>
      </c>
      <c r="BB207">
        <v>831646.75</v>
      </c>
      <c r="BD207">
        <v>1915180</v>
      </c>
      <c r="BG207">
        <v>1192033</v>
      </c>
      <c r="BH207">
        <v>5352759.68</v>
      </c>
      <c r="BK207">
        <v>65260</v>
      </c>
      <c r="BM207">
        <v>41500</v>
      </c>
      <c r="BR207">
        <v>3643715.5</v>
      </c>
    </row>
    <row r="208" spans="1:72">
      <c r="A208" s="405">
        <v>1</v>
      </c>
      <c r="B208" s="199" t="s">
        <v>903</v>
      </c>
      <c r="C208" s="199" t="s">
        <v>905</v>
      </c>
      <c r="D208" s="199" t="s">
        <v>2120</v>
      </c>
      <c r="E208" s="199" t="s">
        <v>277</v>
      </c>
      <c r="F208" s="199" t="s">
        <v>277</v>
      </c>
      <c r="G208" s="199"/>
      <c r="H208" s="199">
        <v>29</v>
      </c>
      <c r="I208" s="199" t="s">
        <v>277</v>
      </c>
      <c r="J208" s="199" t="s">
        <v>952</v>
      </c>
      <c r="K208" s="199"/>
      <c r="L208" s="199"/>
      <c r="M208" s="200" t="s">
        <v>1186</v>
      </c>
      <c r="N208" s="200"/>
      <c r="O208" s="304">
        <v>6</v>
      </c>
      <c r="P208" s="386" t="s">
        <v>2873</v>
      </c>
      <c r="Q208" s="387" t="s">
        <v>278</v>
      </c>
      <c r="R208" s="108">
        <f t="shared" si="3"/>
        <v>0</v>
      </c>
      <c r="S208" s="399"/>
      <c r="AX208">
        <v>0</v>
      </c>
    </row>
    <row r="209" spans="1:72">
      <c r="A209" s="405">
        <v>1</v>
      </c>
      <c r="B209" s="199" t="s">
        <v>903</v>
      </c>
      <c r="C209" s="199" t="s">
        <v>905</v>
      </c>
      <c r="D209" s="199" t="s">
        <v>2120</v>
      </c>
      <c r="E209" s="199" t="s">
        <v>277</v>
      </c>
      <c r="F209" s="199" t="s">
        <v>277</v>
      </c>
      <c r="G209" s="199"/>
      <c r="H209" s="199">
        <v>29</v>
      </c>
      <c r="I209" s="199" t="s">
        <v>277</v>
      </c>
      <c r="J209" s="199" t="s">
        <v>1073</v>
      </c>
      <c r="K209" s="199"/>
      <c r="L209" s="199"/>
      <c r="M209" s="200" t="s">
        <v>1186</v>
      </c>
      <c r="N209" s="200"/>
      <c r="O209" s="304">
        <v>6</v>
      </c>
      <c r="P209" s="386" t="s">
        <v>2874</v>
      </c>
      <c r="Q209" s="387" t="s">
        <v>279</v>
      </c>
      <c r="R209" s="108">
        <f t="shared" si="3"/>
        <v>-398588.23</v>
      </c>
      <c r="S209" s="399">
        <v>-8311924.3399999999</v>
      </c>
      <c r="T209">
        <v>-365158</v>
      </c>
      <c r="U209">
        <v>-417585</v>
      </c>
      <c r="V209">
        <v>-618070</v>
      </c>
      <c r="X209">
        <v>-2517346</v>
      </c>
      <c r="Y209">
        <v>-317673</v>
      </c>
      <c r="Z209">
        <v>-1139339</v>
      </c>
      <c r="AA209">
        <v>-252889</v>
      </c>
      <c r="AB209">
        <v>-933534</v>
      </c>
      <c r="AE209">
        <v>-398588.23</v>
      </c>
      <c r="AF209">
        <v>-668921.92000000004</v>
      </c>
      <c r="AI209">
        <v>-1613576.63</v>
      </c>
      <c r="AJ209">
        <v>-3385160.11</v>
      </c>
      <c r="AK209">
        <v>-78747</v>
      </c>
      <c r="AL209">
        <v>-45997</v>
      </c>
      <c r="AM209">
        <v>-20575125.23</v>
      </c>
      <c r="AN209">
        <v>-1477964.02</v>
      </c>
      <c r="AO209">
        <v>-1512688</v>
      </c>
      <c r="AP209">
        <v>-1631798</v>
      </c>
      <c r="AR209">
        <v>-678910.75</v>
      </c>
      <c r="AS209">
        <v>-1235377.5</v>
      </c>
      <c r="AT209">
        <v>-804972.97</v>
      </c>
      <c r="AU209">
        <v>-2320223</v>
      </c>
      <c r="AV209">
        <v>-1128610</v>
      </c>
      <c r="AW209">
        <v>-2797886</v>
      </c>
      <c r="AX209">
        <v>-2213384</v>
      </c>
      <c r="AY209">
        <v>-1223738.42</v>
      </c>
      <c r="AZ209">
        <v>-94945</v>
      </c>
      <c r="BA209">
        <v>-4185289.69</v>
      </c>
      <c r="BB209">
        <v>-831623.75</v>
      </c>
      <c r="BD209">
        <v>-1915075</v>
      </c>
      <c r="BG209">
        <v>-1191984</v>
      </c>
      <c r="BH209">
        <v>-5352563.68</v>
      </c>
      <c r="BK209">
        <v>-65257</v>
      </c>
      <c r="BM209">
        <v>-41499</v>
      </c>
      <c r="BR209">
        <v>-3479147.97</v>
      </c>
    </row>
    <row r="210" spans="1:72">
      <c r="A210" s="405">
        <v>1</v>
      </c>
      <c r="B210" s="199" t="s">
        <v>903</v>
      </c>
      <c r="C210" s="199" t="s">
        <v>905</v>
      </c>
      <c r="D210" s="199" t="s">
        <v>2120</v>
      </c>
      <c r="E210" s="199" t="s">
        <v>2131</v>
      </c>
      <c r="F210" s="199" t="s">
        <v>2131</v>
      </c>
      <c r="G210" s="199"/>
      <c r="H210" s="199">
        <v>30</v>
      </c>
      <c r="I210" s="199" t="s">
        <v>2131</v>
      </c>
      <c r="J210" s="199" t="s">
        <v>952</v>
      </c>
      <c r="K210" s="199"/>
      <c r="L210" s="199"/>
      <c r="M210" s="200" t="s">
        <v>1186</v>
      </c>
      <c r="N210" s="200"/>
      <c r="O210" s="304">
        <v>6</v>
      </c>
      <c r="P210" s="386" t="s">
        <v>2875</v>
      </c>
      <c r="Q210" s="388" t="s">
        <v>280</v>
      </c>
      <c r="R210" s="108">
        <f t="shared" si="3"/>
        <v>0</v>
      </c>
      <c r="S210" s="399"/>
      <c r="AX210">
        <v>0</v>
      </c>
      <c r="BA210">
        <v>2296680</v>
      </c>
    </row>
    <row r="211" spans="1:72">
      <c r="A211" s="405">
        <v>1</v>
      </c>
      <c r="B211" s="199" t="s">
        <v>903</v>
      </c>
      <c r="C211" s="199" t="s">
        <v>905</v>
      </c>
      <c r="D211" s="199" t="s">
        <v>2120</v>
      </c>
      <c r="E211" s="199" t="s">
        <v>2131</v>
      </c>
      <c r="F211" s="199" t="s">
        <v>2131</v>
      </c>
      <c r="G211" s="199"/>
      <c r="H211" s="199">
        <v>30</v>
      </c>
      <c r="I211" s="199" t="s">
        <v>2131</v>
      </c>
      <c r="J211" s="199" t="s">
        <v>952</v>
      </c>
      <c r="K211" s="199"/>
      <c r="L211" s="199"/>
      <c r="M211" s="200" t="s">
        <v>1186</v>
      </c>
      <c r="N211" s="200"/>
      <c r="O211" s="304">
        <v>6</v>
      </c>
      <c r="P211" s="386" t="s">
        <v>2876</v>
      </c>
      <c r="Q211" s="388" t="s">
        <v>281</v>
      </c>
      <c r="R211" s="108">
        <f t="shared" si="3"/>
        <v>0</v>
      </c>
      <c r="S211" s="399"/>
      <c r="AX211">
        <v>0</v>
      </c>
    </row>
    <row r="212" spans="1:72">
      <c r="A212" s="405">
        <v>1</v>
      </c>
      <c r="B212" s="199" t="s">
        <v>903</v>
      </c>
      <c r="C212" s="199" t="s">
        <v>905</v>
      </c>
      <c r="D212" s="199" t="s">
        <v>2120</v>
      </c>
      <c r="E212" s="199" t="s">
        <v>2131</v>
      </c>
      <c r="F212" s="199" t="s">
        <v>2131</v>
      </c>
      <c r="G212" s="199"/>
      <c r="H212" s="199">
        <v>30</v>
      </c>
      <c r="I212" s="199" t="s">
        <v>2131</v>
      </c>
      <c r="J212" s="199" t="s">
        <v>1073</v>
      </c>
      <c r="K212" s="199"/>
      <c r="L212" s="199"/>
      <c r="M212" s="200" t="s">
        <v>1186</v>
      </c>
      <c r="N212" s="200"/>
      <c r="O212" s="304">
        <v>6</v>
      </c>
      <c r="P212" s="386" t="s">
        <v>2877</v>
      </c>
      <c r="Q212" s="388" t="s">
        <v>2878</v>
      </c>
      <c r="R212" s="108">
        <f t="shared" si="3"/>
        <v>0</v>
      </c>
      <c r="S212" s="399"/>
      <c r="AX212">
        <v>0</v>
      </c>
      <c r="BA212">
        <v>-1418478.49</v>
      </c>
    </row>
    <row r="213" spans="1:72">
      <c r="A213" s="405">
        <v>1</v>
      </c>
      <c r="B213" s="199" t="s">
        <v>903</v>
      </c>
      <c r="C213" s="199" t="s">
        <v>905</v>
      </c>
      <c r="D213" s="199" t="s">
        <v>2120</v>
      </c>
      <c r="E213" s="199" t="s">
        <v>283</v>
      </c>
      <c r="F213" s="199" t="s">
        <v>283</v>
      </c>
      <c r="G213" s="199"/>
      <c r="H213" s="199">
        <v>31</v>
      </c>
      <c r="I213" s="199" t="s">
        <v>283</v>
      </c>
      <c r="J213" s="199" t="s">
        <v>952</v>
      </c>
      <c r="K213" s="199"/>
      <c r="L213" s="199"/>
      <c r="M213" s="200" t="s">
        <v>1186</v>
      </c>
      <c r="N213" s="200"/>
      <c r="O213" s="304">
        <v>6</v>
      </c>
      <c r="P213" s="386" t="s">
        <v>2879</v>
      </c>
      <c r="Q213" s="387" t="s">
        <v>283</v>
      </c>
      <c r="R213" s="108">
        <f t="shared" si="3"/>
        <v>5777360</v>
      </c>
      <c r="S213" s="399">
        <v>1415170</v>
      </c>
      <c r="T213">
        <v>505647</v>
      </c>
      <c r="U213">
        <v>808430</v>
      </c>
      <c r="V213">
        <v>615975.02</v>
      </c>
      <c r="X213">
        <v>1294060</v>
      </c>
      <c r="Y213">
        <v>86408</v>
      </c>
      <c r="Z213">
        <v>237180</v>
      </c>
      <c r="AA213">
        <v>572860</v>
      </c>
      <c r="AB213">
        <v>414870</v>
      </c>
      <c r="AE213">
        <v>5777360</v>
      </c>
      <c r="AF213">
        <v>509200</v>
      </c>
      <c r="AG213">
        <v>29450</v>
      </c>
      <c r="AI213">
        <v>1228730</v>
      </c>
      <c r="AJ213">
        <v>759440</v>
      </c>
      <c r="AK213">
        <v>766000</v>
      </c>
      <c r="AL213">
        <v>11900</v>
      </c>
      <c r="AM213">
        <v>14434618.880000001</v>
      </c>
      <c r="AN213">
        <v>1246080</v>
      </c>
      <c r="AO213">
        <v>1973179</v>
      </c>
      <c r="AP213">
        <v>993411</v>
      </c>
      <c r="AR213">
        <v>473535</v>
      </c>
      <c r="AS213">
        <v>1959111</v>
      </c>
      <c r="AT213">
        <v>925286</v>
      </c>
      <c r="AU213">
        <v>1533076</v>
      </c>
      <c r="AV213">
        <v>175490</v>
      </c>
      <c r="AW213">
        <v>2811790</v>
      </c>
      <c r="AX213">
        <v>2251965.56</v>
      </c>
      <c r="AY213">
        <v>881011</v>
      </c>
      <c r="AZ213">
        <v>13400</v>
      </c>
      <c r="BA213">
        <v>2649528</v>
      </c>
      <c r="BB213">
        <v>269460</v>
      </c>
      <c r="BC213">
        <v>5600</v>
      </c>
      <c r="BD213">
        <v>1150551</v>
      </c>
      <c r="BE213">
        <v>71300</v>
      </c>
      <c r="BF213">
        <v>152580</v>
      </c>
      <c r="BG213">
        <v>1212911</v>
      </c>
      <c r="BH213">
        <v>3032735</v>
      </c>
      <c r="BI213">
        <v>277000</v>
      </c>
      <c r="BK213">
        <v>13500</v>
      </c>
      <c r="BM213">
        <v>935000</v>
      </c>
      <c r="BO213">
        <v>555460</v>
      </c>
      <c r="BR213">
        <v>46600</v>
      </c>
      <c r="BT213">
        <v>829000</v>
      </c>
    </row>
    <row r="214" spans="1:72">
      <c r="A214" s="405">
        <v>1</v>
      </c>
      <c r="B214" s="199" t="s">
        <v>903</v>
      </c>
      <c r="C214" s="199" t="s">
        <v>905</v>
      </c>
      <c r="D214" s="199" t="s">
        <v>2120</v>
      </c>
      <c r="E214" s="199" t="s">
        <v>283</v>
      </c>
      <c r="F214" s="199" t="s">
        <v>283</v>
      </c>
      <c r="G214" s="199"/>
      <c r="H214" s="199">
        <v>31</v>
      </c>
      <c r="I214" s="199" t="s">
        <v>283</v>
      </c>
      <c r="J214" s="199" t="s">
        <v>952</v>
      </c>
      <c r="K214" s="199"/>
      <c r="L214" s="199"/>
      <c r="M214" s="200" t="s">
        <v>1186</v>
      </c>
      <c r="N214" s="200"/>
      <c r="O214" s="304">
        <v>6</v>
      </c>
      <c r="P214" s="386" t="s">
        <v>2880</v>
      </c>
      <c r="Q214" s="387" t="s">
        <v>284</v>
      </c>
      <c r="R214" s="108">
        <f t="shared" si="3"/>
        <v>0</v>
      </c>
      <c r="S214" s="399"/>
      <c r="AX214">
        <v>0</v>
      </c>
    </row>
    <row r="215" spans="1:72">
      <c r="A215" s="405">
        <v>1</v>
      </c>
      <c r="B215" s="199" t="s">
        <v>903</v>
      </c>
      <c r="C215" s="199" t="s">
        <v>905</v>
      </c>
      <c r="D215" s="199" t="s">
        <v>2120</v>
      </c>
      <c r="E215" s="199" t="s">
        <v>283</v>
      </c>
      <c r="F215" s="199" t="s">
        <v>283</v>
      </c>
      <c r="G215" s="199"/>
      <c r="H215" s="199">
        <v>31</v>
      </c>
      <c r="I215" s="199" t="s">
        <v>283</v>
      </c>
      <c r="J215" s="199" t="s">
        <v>1073</v>
      </c>
      <c r="K215" s="199"/>
      <c r="L215" s="199"/>
      <c r="M215" s="200" t="s">
        <v>1186</v>
      </c>
      <c r="N215" s="200"/>
      <c r="O215" s="304">
        <v>6</v>
      </c>
      <c r="P215" s="386" t="s">
        <v>2881</v>
      </c>
      <c r="Q215" s="387" t="s">
        <v>285</v>
      </c>
      <c r="R215" s="108">
        <f t="shared" si="3"/>
        <v>-3049772.86</v>
      </c>
      <c r="S215" s="399">
        <v>-1214897.5900000001</v>
      </c>
      <c r="T215">
        <v>-505637</v>
      </c>
      <c r="U215">
        <v>-808412</v>
      </c>
      <c r="V215">
        <v>-615955.02</v>
      </c>
      <c r="X215">
        <v>-1294049</v>
      </c>
      <c r="Y215">
        <v>-86399</v>
      </c>
      <c r="Z215">
        <v>-237173</v>
      </c>
      <c r="AA215">
        <v>-572855</v>
      </c>
      <c r="AB215">
        <v>-414858</v>
      </c>
      <c r="AE215">
        <v>-3049772.86</v>
      </c>
      <c r="AF215">
        <v>-509100</v>
      </c>
      <c r="AG215">
        <v>-29449</v>
      </c>
      <c r="AI215">
        <v>-825699.3</v>
      </c>
      <c r="AJ215">
        <v>-759408</v>
      </c>
      <c r="AK215">
        <v>-765997</v>
      </c>
      <c r="AL215">
        <v>-11899</v>
      </c>
      <c r="AM215">
        <v>-14434353.880000001</v>
      </c>
      <c r="AN215">
        <v>-1246065</v>
      </c>
      <c r="AO215">
        <v>-1973128</v>
      </c>
      <c r="AP215">
        <v>-993392</v>
      </c>
      <c r="AR215">
        <v>-473527</v>
      </c>
      <c r="AS215">
        <v>-1959087</v>
      </c>
      <c r="AT215">
        <v>-925268</v>
      </c>
      <c r="AU215">
        <v>-1533055</v>
      </c>
      <c r="AV215">
        <v>-175480</v>
      </c>
      <c r="AW215">
        <v>-2811759</v>
      </c>
      <c r="AX215">
        <v>-2251950.56</v>
      </c>
      <c r="AY215">
        <v>-880996</v>
      </c>
      <c r="AZ215">
        <v>-13399</v>
      </c>
      <c r="BA215">
        <v>-2576596.5099999998</v>
      </c>
      <c r="BB215">
        <v>-269443</v>
      </c>
      <c r="BC215">
        <v>-5599</v>
      </c>
      <c r="BD215">
        <v>-1150513</v>
      </c>
      <c r="BE215">
        <v>-70927.56</v>
      </c>
      <c r="BF215">
        <v>-152576</v>
      </c>
      <c r="BG215">
        <v>-1212867</v>
      </c>
      <c r="BH215">
        <v>-3032728</v>
      </c>
      <c r="BI215">
        <v>-276997</v>
      </c>
      <c r="BK215">
        <v>-13499</v>
      </c>
      <c r="BM215">
        <v>-934998</v>
      </c>
      <c r="BO215">
        <v>-555458</v>
      </c>
      <c r="BT215">
        <v>-829000</v>
      </c>
    </row>
    <row r="216" spans="1:72">
      <c r="A216" s="405">
        <v>1</v>
      </c>
      <c r="B216" s="199" t="s">
        <v>903</v>
      </c>
      <c r="C216" s="199" t="s">
        <v>905</v>
      </c>
      <c r="D216" s="199" t="s">
        <v>2120</v>
      </c>
      <c r="E216" s="199" t="s">
        <v>286</v>
      </c>
      <c r="F216" s="199" t="s">
        <v>286</v>
      </c>
      <c r="G216" s="199"/>
      <c r="H216" s="199">
        <v>32</v>
      </c>
      <c r="I216" s="199" t="s">
        <v>286</v>
      </c>
      <c r="J216" s="199" t="s">
        <v>952</v>
      </c>
      <c r="K216" s="199"/>
      <c r="L216" s="199"/>
      <c r="M216" s="200" t="s">
        <v>1186</v>
      </c>
      <c r="N216" s="200"/>
      <c r="O216" s="304">
        <v>6</v>
      </c>
      <c r="P216" s="386" t="s">
        <v>2882</v>
      </c>
      <c r="Q216" s="389" t="s">
        <v>286</v>
      </c>
      <c r="R216" s="108">
        <f t="shared" si="3"/>
        <v>0</v>
      </c>
      <c r="S216" s="399"/>
      <c r="AX216">
        <v>0</v>
      </c>
    </row>
    <row r="217" spans="1:72">
      <c r="A217" s="405">
        <v>1</v>
      </c>
      <c r="B217" s="199" t="s">
        <v>903</v>
      </c>
      <c r="C217" s="199" t="s">
        <v>905</v>
      </c>
      <c r="D217" s="199" t="s">
        <v>2120</v>
      </c>
      <c r="E217" s="199" t="s">
        <v>286</v>
      </c>
      <c r="F217" s="199" t="s">
        <v>286</v>
      </c>
      <c r="G217" s="199"/>
      <c r="H217" s="199">
        <v>32</v>
      </c>
      <c r="I217" s="199" t="s">
        <v>286</v>
      </c>
      <c r="J217" s="199" t="s">
        <v>952</v>
      </c>
      <c r="K217" s="199"/>
      <c r="L217" s="199"/>
      <c r="M217" s="200" t="s">
        <v>1186</v>
      </c>
      <c r="N217" s="200"/>
      <c r="O217" s="304">
        <v>6</v>
      </c>
      <c r="P217" s="386" t="s">
        <v>2883</v>
      </c>
      <c r="Q217" s="389" t="s">
        <v>287</v>
      </c>
      <c r="R217" s="108">
        <f t="shared" si="3"/>
        <v>0</v>
      </c>
      <c r="S217" s="399"/>
      <c r="AX217">
        <v>0</v>
      </c>
    </row>
    <row r="218" spans="1:72">
      <c r="A218" s="405">
        <v>1</v>
      </c>
      <c r="B218" s="199" t="s">
        <v>903</v>
      </c>
      <c r="C218" s="199" t="s">
        <v>905</v>
      </c>
      <c r="D218" s="199" t="s">
        <v>2120</v>
      </c>
      <c r="E218" s="199" t="s">
        <v>286</v>
      </c>
      <c r="F218" s="199" t="s">
        <v>286</v>
      </c>
      <c r="G218" s="199"/>
      <c r="H218" s="199">
        <v>32</v>
      </c>
      <c r="I218" s="199" t="s">
        <v>286</v>
      </c>
      <c r="J218" s="199" t="s">
        <v>1073</v>
      </c>
      <c r="K218" s="199"/>
      <c r="L218" s="199"/>
      <c r="M218" s="200" t="s">
        <v>1186</v>
      </c>
      <c r="N218" s="200"/>
      <c r="O218" s="304">
        <v>6</v>
      </c>
      <c r="P218" s="386" t="s">
        <v>2884</v>
      </c>
      <c r="Q218" s="389" t="s">
        <v>2885</v>
      </c>
      <c r="R218" s="108">
        <f t="shared" si="3"/>
        <v>0</v>
      </c>
      <c r="S218" s="399"/>
      <c r="AX218">
        <v>0</v>
      </c>
    </row>
    <row r="219" spans="1:72">
      <c r="A219" s="405">
        <v>1</v>
      </c>
      <c r="B219" s="199" t="s">
        <v>903</v>
      </c>
      <c r="C219" s="199" t="s">
        <v>905</v>
      </c>
      <c r="D219" s="199" t="s">
        <v>2120</v>
      </c>
      <c r="E219" s="199" t="s">
        <v>2135</v>
      </c>
      <c r="F219" s="199" t="s">
        <v>2135</v>
      </c>
      <c r="G219" s="199"/>
      <c r="H219" s="199">
        <v>33</v>
      </c>
      <c r="I219" s="199" t="s">
        <v>2135</v>
      </c>
      <c r="J219" s="199" t="s">
        <v>952</v>
      </c>
      <c r="K219" s="199"/>
      <c r="L219" s="199"/>
      <c r="M219" s="200" t="s">
        <v>1186</v>
      </c>
      <c r="N219" s="200"/>
      <c r="O219" s="304">
        <v>6</v>
      </c>
      <c r="P219" s="386" t="s">
        <v>2886</v>
      </c>
      <c r="Q219" s="388" t="s">
        <v>289</v>
      </c>
      <c r="R219" s="108">
        <f t="shared" si="3"/>
        <v>0</v>
      </c>
      <c r="S219" s="399"/>
      <c r="AX219">
        <v>0</v>
      </c>
    </row>
    <row r="220" spans="1:72">
      <c r="A220" s="405">
        <v>1</v>
      </c>
      <c r="B220" s="199" t="s">
        <v>903</v>
      </c>
      <c r="C220" s="199" t="s">
        <v>905</v>
      </c>
      <c r="D220" s="199" t="s">
        <v>2120</v>
      </c>
      <c r="E220" s="199" t="s">
        <v>2135</v>
      </c>
      <c r="F220" s="199" t="s">
        <v>2135</v>
      </c>
      <c r="G220" s="199"/>
      <c r="H220" s="199">
        <v>33</v>
      </c>
      <c r="I220" s="199" t="s">
        <v>2135</v>
      </c>
      <c r="J220" s="199" t="s">
        <v>952</v>
      </c>
      <c r="K220" s="199"/>
      <c r="L220" s="199"/>
      <c r="M220" s="200" t="s">
        <v>1186</v>
      </c>
      <c r="N220" s="200"/>
      <c r="O220" s="304">
        <v>6</v>
      </c>
      <c r="P220" s="386" t="s">
        <v>2887</v>
      </c>
      <c r="Q220" s="388" t="s">
        <v>290</v>
      </c>
      <c r="R220" s="108">
        <f t="shared" si="3"/>
        <v>0</v>
      </c>
      <c r="S220" s="399"/>
      <c r="AX220">
        <v>0</v>
      </c>
    </row>
    <row r="221" spans="1:72">
      <c r="A221" s="405">
        <v>1</v>
      </c>
      <c r="B221" s="199" t="s">
        <v>903</v>
      </c>
      <c r="C221" s="199" t="s">
        <v>905</v>
      </c>
      <c r="D221" s="199" t="s">
        <v>2120</v>
      </c>
      <c r="E221" s="199" t="s">
        <v>2135</v>
      </c>
      <c r="F221" s="199" t="s">
        <v>2135</v>
      </c>
      <c r="G221" s="199"/>
      <c r="H221" s="199">
        <v>33</v>
      </c>
      <c r="I221" s="199" t="s">
        <v>2135</v>
      </c>
      <c r="J221" s="199" t="s">
        <v>1073</v>
      </c>
      <c r="K221" s="199"/>
      <c r="L221" s="199"/>
      <c r="M221" s="200" t="s">
        <v>1186</v>
      </c>
      <c r="N221" s="200"/>
      <c r="O221" s="304">
        <v>6</v>
      </c>
      <c r="P221" s="386" t="s">
        <v>2888</v>
      </c>
      <c r="Q221" s="388" t="s">
        <v>2889</v>
      </c>
      <c r="R221" s="108">
        <f t="shared" si="3"/>
        <v>0</v>
      </c>
      <c r="S221" s="399"/>
      <c r="AX221">
        <v>0</v>
      </c>
    </row>
    <row r="222" spans="1:72">
      <c r="A222" s="405">
        <v>1</v>
      </c>
      <c r="B222" s="199" t="s">
        <v>903</v>
      </c>
      <c r="C222" s="199" t="s">
        <v>905</v>
      </c>
      <c r="D222" s="199" t="s">
        <v>2120</v>
      </c>
      <c r="E222" s="199" t="s">
        <v>292</v>
      </c>
      <c r="F222" s="199" t="s">
        <v>292</v>
      </c>
      <c r="G222" s="199"/>
      <c r="H222" s="199">
        <v>34</v>
      </c>
      <c r="I222" s="199" t="s">
        <v>292</v>
      </c>
      <c r="J222" s="199" t="s">
        <v>952</v>
      </c>
      <c r="K222" s="199"/>
      <c r="L222" s="199"/>
      <c r="M222" s="200" t="s">
        <v>1186</v>
      </c>
      <c r="N222" s="200"/>
      <c r="O222" s="304">
        <v>6</v>
      </c>
      <c r="P222" s="386" t="s">
        <v>2890</v>
      </c>
      <c r="Q222" s="389" t="s">
        <v>292</v>
      </c>
      <c r="R222" s="108">
        <f t="shared" si="3"/>
        <v>0</v>
      </c>
      <c r="S222" s="399"/>
      <c r="AX222">
        <v>0</v>
      </c>
    </row>
    <row r="223" spans="1:72">
      <c r="A223" s="405">
        <v>1</v>
      </c>
      <c r="B223" s="199" t="s">
        <v>903</v>
      </c>
      <c r="C223" s="199" t="s">
        <v>905</v>
      </c>
      <c r="D223" s="199" t="s">
        <v>2120</v>
      </c>
      <c r="E223" s="199" t="s">
        <v>292</v>
      </c>
      <c r="F223" s="199" t="s">
        <v>292</v>
      </c>
      <c r="G223" s="199"/>
      <c r="H223" s="199">
        <v>34</v>
      </c>
      <c r="I223" s="199" t="s">
        <v>292</v>
      </c>
      <c r="J223" s="199" t="s">
        <v>952</v>
      </c>
      <c r="K223" s="199"/>
      <c r="L223" s="199"/>
      <c r="M223" s="200" t="s">
        <v>1186</v>
      </c>
      <c r="N223" s="200"/>
      <c r="O223" s="304">
        <v>6</v>
      </c>
      <c r="P223" s="386" t="s">
        <v>2891</v>
      </c>
      <c r="Q223" s="389" t="s">
        <v>293</v>
      </c>
      <c r="R223" s="108">
        <f t="shared" si="3"/>
        <v>0</v>
      </c>
      <c r="S223" s="399"/>
      <c r="AX223">
        <v>0</v>
      </c>
    </row>
    <row r="224" spans="1:72">
      <c r="A224" s="405">
        <v>1</v>
      </c>
      <c r="B224" s="199" t="s">
        <v>903</v>
      </c>
      <c r="C224" s="199" t="s">
        <v>905</v>
      </c>
      <c r="D224" s="199" t="s">
        <v>2120</v>
      </c>
      <c r="E224" s="199" t="s">
        <v>292</v>
      </c>
      <c r="F224" s="199" t="s">
        <v>292</v>
      </c>
      <c r="G224" s="199"/>
      <c r="H224" s="199">
        <v>34</v>
      </c>
      <c r="I224" s="199" t="s">
        <v>292</v>
      </c>
      <c r="J224" s="199" t="s">
        <v>1073</v>
      </c>
      <c r="K224" s="199"/>
      <c r="L224" s="199"/>
      <c r="M224" s="200" t="s">
        <v>1186</v>
      </c>
      <c r="N224" s="200"/>
      <c r="O224" s="304">
        <v>6</v>
      </c>
      <c r="P224" s="386" t="s">
        <v>2892</v>
      </c>
      <c r="Q224" s="389" t="s">
        <v>2893</v>
      </c>
      <c r="R224" s="108">
        <f t="shared" si="3"/>
        <v>0</v>
      </c>
      <c r="S224" s="399"/>
      <c r="AX224">
        <v>0</v>
      </c>
    </row>
    <row r="225" spans="1:72">
      <c r="A225" s="405">
        <v>1</v>
      </c>
      <c r="B225" s="199" t="s">
        <v>903</v>
      </c>
      <c r="C225" s="199" t="s">
        <v>905</v>
      </c>
      <c r="D225" s="199" t="s">
        <v>2120</v>
      </c>
      <c r="E225" s="199" t="s">
        <v>295</v>
      </c>
      <c r="F225" s="199" t="s">
        <v>295</v>
      </c>
      <c r="G225" s="199"/>
      <c r="H225" s="199">
        <v>35</v>
      </c>
      <c r="I225" s="199" t="s">
        <v>295</v>
      </c>
      <c r="J225" s="199" t="s">
        <v>952</v>
      </c>
      <c r="K225" s="199"/>
      <c r="L225" s="199"/>
      <c r="M225" s="200" t="s">
        <v>1186</v>
      </c>
      <c r="N225" s="200"/>
      <c r="O225" s="304">
        <v>6</v>
      </c>
      <c r="P225" s="386" t="s">
        <v>2894</v>
      </c>
      <c r="Q225" s="387" t="s">
        <v>295</v>
      </c>
      <c r="R225" s="108">
        <f t="shared" si="3"/>
        <v>5085400</v>
      </c>
      <c r="S225" s="399">
        <v>101318161.97</v>
      </c>
      <c r="V225">
        <v>204590.7</v>
      </c>
      <c r="W225">
        <v>123400</v>
      </c>
      <c r="X225">
        <v>336380</v>
      </c>
      <c r="Y225">
        <v>85050</v>
      </c>
      <c r="Z225">
        <v>28937</v>
      </c>
      <c r="AE225">
        <v>5085400</v>
      </c>
      <c r="AF225">
        <v>27437</v>
      </c>
      <c r="AI225">
        <v>490299</v>
      </c>
      <c r="AJ225">
        <v>78964</v>
      </c>
      <c r="AM225">
        <v>13563012.5</v>
      </c>
      <c r="AN225">
        <v>197080</v>
      </c>
      <c r="AO225">
        <v>248570</v>
      </c>
      <c r="AP225">
        <v>232456.2</v>
      </c>
      <c r="AR225">
        <v>16050</v>
      </c>
      <c r="AT225">
        <v>50310</v>
      </c>
      <c r="AU225">
        <v>117380</v>
      </c>
      <c r="AW225">
        <v>111380</v>
      </c>
      <c r="AX225">
        <v>0</v>
      </c>
      <c r="AY225">
        <v>41100</v>
      </c>
      <c r="BA225">
        <v>3948637</v>
      </c>
      <c r="BD225">
        <v>457382.5</v>
      </c>
      <c r="BE225">
        <v>8000</v>
      </c>
      <c r="BG225">
        <v>255738</v>
      </c>
      <c r="BH225">
        <v>1543051.42</v>
      </c>
      <c r="BM225">
        <v>606700</v>
      </c>
    </row>
    <row r="226" spans="1:72">
      <c r="A226" s="405">
        <v>1</v>
      </c>
      <c r="B226" s="199" t="s">
        <v>903</v>
      </c>
      <c r="C226" s="199" t="s">
        <v>905</v>
      </c>
      <c r="D226" s="199" t="s">
        <v>2120</v>
      </c>
      <c r="E226" s="199" t="s">
        <v>295</v>
      </c>
      <c r="F226" s="199" t="s">
        <v>295</v>
      </c>
      <c r="G226" s="199"/>
      <c r="H226" s="199">
        <v>35</v>
      </c>
      <c r="I226" s="199" t="s">
        <v>295</v>
      </c>
      <c r="J226" s="199" t="s">
        <v>952</v>
      </c>
      <c r="K226" s="199"/>
      <c r="L226" s="199"/>
      <c r="M226" s="200" t="s">
        <v>1186</v>
      </c>
      <c r="N226" s="200"/>
      <c r="O226" s="304">
        <v>6</v>
      </c>
      <c r="P226" s="386" t="s">
        <v>2895</v>
      </c>
      <c r="Q226" s="387" t="s">
        <v>296</v>
      </c>
      <c r="R226" s="108">
        <f t="shared" si="3"/>
        <v>0</v>
      </c>
      <c r="S226" s="399"/>
      <c r="AX226">
        <v>0</v>
      </c>
    </row>
    <row r="227" spans="1:72">
      <c r="A227" s="405">
        <v>1</v>
      </c>
      <c r="B227" s="199" t="s">
        <v>903</v>
      </c>
      <c r="C227" s="199" t="s">
        <v>905</v>
      </c>
      <c r="D227" s="199" t="s">
        <v>2120</v>
      </c>
      <c r="E227" s="199" t="s">
        <v>295</v>
      </c>
      <c r="F227" s="199" t="s">
        <v>295</v>
      </c>
      <c r="G227" s="199"/>
      <c r="H227" s="199">
        <v>35</v>
      </c>
      <c r="I227" s="199" t="s">
        <v>295</v>
      </c>
      <c r="J227" s="199" t="s">
        <v>1073</v>
      </c>
      <c r="K227" s="199"/>
      <c r="L227" s="199"/>
      <c r="M227" s="200" t="s">
        <v>1186</v>
      </c>
      <c r="N227" s="200"/>
      <c r="O227" s="304">
        <v>6</v>
      </c>
      <c r="P227" s="386" t="s">
        <v>2896</v>
      </c>
      <c r="Q227" s="387" t="s">
        <v>297</v>
      </c>
      <c r="R227" s="108">
        <f t="shared" si="3"/>
        <v>-3012949</v>
      </c>
      <c r="S227" s="399">
        <v>-101047486.95999999</v>
      </c>
      <c r="V227">
        <v>-204578.7</v>
      </c>
      <c r="W227">
        <v>-123397</v>
      </c>
      <c r="X227">
        <v>-336361</v>
      </c>
      <c r="Y227">
        <v>-85045</v>
      </c>
      <c r="Z227">
        <v>-28933</v>
      </c>
      <c r="AE227">
        <v>-3012949</v>
      </c>
      <c r="AF227">
        <v>-27434</v>
      </c>
      <c r="AI227">
        <v>-487342.78</v>
      </c>
      <c r="AJ227">
        <v>-78953</v>
      </c>
      <c r="AM227">
        <v>-13562871.58</v>
      </c>
      <c r="AN227">
        <v>-197064.99</v>
      </c>
      <c r="AO227">
        <v>-248559</v>
      </c>
      <c r="AP227">
        <v>-232448.2</v>
      </c>
      <c r="AR227">
        <v>-16049</v>
      </c>
      <c r="AT227">
        <v>-50305</v>
      </c>
      <c r="AU227">
        <v>-117368</v>
      </c>
      <c r="AW227">
        <v>-111365</v>
      </c>
      <c r="AX227">
        <v>0</v>
      </c>
      <c r="AY227">
        <v>-41093</v>
      </c>
      <c r="BA227">
        <v>-3866562.2</v>
      </c>
      <c r="BD227">
        <v>-457364.5</v>
      </c>
      <c r="BE227">
        <v>-7999</v>
      </c>
      <c r="BG227">
        <v>-255732</v>
      </c>
      <c r="BH227">
        <v>-1543043.42</v>
      </c>
      <c r="BM227">
        <v>-606691</v>
      </c>
    </row>
    <row r="228" spans="1:72">
      <c r="A228" s="405">
        <v>1</v>
      </c>
      <c r="B228" s="199" t="s">
        <v>903</v>
      </c>
      <c r="C228" s="199" t="s">
        <v>905</v>
      </c>
      <c r="D228" s="199" t="s">
        <v>2120</v>
      </c>
      <c r="E228" s="199" t="s">
        <v>2139</v>
      </c>
      <c r="F228" s="199" t="s">
        <v>2139</v>
      </c>
      <c r="G228" s="199"/>
      <c r="H228" s="199">
        <v>36</v>
      </c>
      <c r="I228" s="199" t="s">
        <v>2139</v>
      </c>
      <c r="J228" s="199" t="s">
        <v>952</v>
      </c>
      <c r="K228" s="199"/>
      <c r="L228" s="199"/>
      <c r="M228" s="200" t="s">
        <v>1186</v>
      </c>
      <c r="N228" s="200"/>
      <c r="O228" s="304">
        <v>6</v>
      </c>
      <c r="P228" s="386" t="s">
        <v>2897</v>
      </c>
      <c r="Q228" s="387" t="s">
        <v>298</v>
      </c>
      <c r="R228" s="108">
        <f t="shared" si="3"/>
        <v>12755266.220000001</v>
      </c>
      <c r="S228" s="399">
        <v>21809110.600000001</v>
      </c>
      <c r="T228">
        <v>1676034.7</v>
      </c>
      <c r="U228">
        <v>2367958</v>
      </c>
      <c r="V228">
        <v>7152014</v>
      </c>
      <c r="W228">
        <v>9921593</v>
      </c>
      <c r="X228">
        <v>9682728.1099999994</v>
      </c>
      <c r="Y228">
        <v>5553839</v>
      </c>
      <c r="Z228">
        <v>3330828</v>
      </c>
      <c r="AA228">
        <v>4507349</v>
      </c>
      <c r="AB228">
        <v>2486200</v>
      </c>
      <c r="AC228">
        <v>3806297.1</v>
      </c>
      <c r="AD228">
        <v>2601777</v>
      </c>
      <c r="AE228">
        <v>12755266.220000001</v>
      </c>
      <c r="AF228">
        <v>1673660</v>
      </c>
      <c r="AG228">
        <v>5536947</v>
      </c>
      <c r="AH228">
        <v>2920003.64</v>
      </c>
      <c r="AI228">
        <v>358350</v>
      </c>
      <c r="AJ228">
        <v>2165299</v>
      </c>
      <c r="AK228">
        <v>1554890</v>
      </c>
      <c r="AL228">
        <v>1414291</v>
      </c>
      <c r="AM228">
        <v>23285043.440000001</v>
      </c>
      <c r="AN228">
        <v>1385104</v>
      </c>
      <c r="AO228">
        <v>3595418.5</v>
      </c>
      <c r="AP228">
        <v>3150822</v>
      </c>
      <c r="AQ228">
        <v>7715251.5</v>
      </c>
      <c r="AR228">
        <v>3089471.46</v>
      </c>
      <c r="AS228">
        <v>4662420.5</v>
      </c>
      <c r="AT228">
        <v>7817601</v>
      </c>
      <c r="AU228">
        <v>2988859</v>
      </c>
      <c r="AV228">
        <v>2019524.02</v>
      </c>
      <c r="AW228">
        <v>4959018.8</v>
      </c>
      <c r="AX228">
        <v>2334921</v>
      </c>
      <c r="AY228">
        <v>1855416.8</v>
      </c>
      <c r="AZ228">
        <v>491770</v>
      </c>
      <c r="BA228">
        <v>20851053.010000002</v>
      </c>
      <c r="BB228">
        <v>1754263.4</v>
      </c>
      <c r="BC228">
        <v>3041261</v>
      </c>
      <c r="BD228">
        <v>2450944</v>
      </c>
      <c r="BE228">
        <v>4936606.5</v>
      </c>
      <c r="BF228">
        <v>6025439.1200000001</v>
      </c>
      <c r="BG228">
        <v>3016241.5</v>
      </c>
      <c r="BH228">
        <v>3330142.86</v>
      </c>
      <c r="BI228">
        <v>3148495.5</v>
      </c>
      <c r="BJ228">
        <v>1899243</v>
      </c>
      <c r="BK228">
        <v>1486510</v>
      </c>
      <c r="BL228">
        <v>796866.05</v>
      </c>
      <c r="BM228">
        <v>44649938</v>
      </c>
      <c r="BN228">
        <v>15629560</v>
      </c>
      <c r="BO228">
        <v>3075392</v>
      </c>
      <c r="BP228">
        <v>9139061.5999999996</v>
      </c>
      <c r="BQ228">
        <v>978907.7</v>
      </c>
      <c r="BR228">
        <v>5322976.3</v>
      </c>
      <c r="BS228">
        <v>4162792</v>
      </c>
      <c r="BT228">
        <v>3155281.2</v>
      </c>
    </row>
    <row r="229" spans="1:72">
      <c r="A229" s="405">
        <v>1</v>
      </c>
      <c r="B229" s="199" t="s">
        <v>903</v>
      </c>
      <c r="C229" s="199" t="s">
        <v>905</v>
      </c>
      <c r="D229" s="199" t="s">
        <v>2120</v>
      </c>
      <c r="E229" s="199" t="s">
        <v>2139</v>
      </c>
      <c r="F229" s="199" t="s">
        <v>2139</v>
      </c>
      <c r="G229" s="199"/>
      <c r="H229" s="199">
        <v>36</v>
      </c>
      <c r="I229" s="199" t="s">
        <v>2139</v>
      </c>
      <c r="J229" s="199" t="s">
        <v>952</v>
      </c>
      <c r="K229" s="199"/>
      <c r="L229" s="199"/>
      <c r="M229" s="200" t="s">
        <v>1186</v>
      </c>
      <c r="N229" s="200"/>
      <c r="O229" s="304">
        <v>6</v>
      </c>
      <c r="P229" s="386" t="s">
        <v>2898</v>
      </c>
      <c r="Q229" s="387" t="s">
        <v>299</v>
      </c>
      <c r="R229" s="108">
        <f t="shared" si="3"/>
        <v>13065583</v>
      </c>
      <c r="S229" s="399">
        <v>15923574.02</v>
      </c>
      <c r="T229">
        <v>1799000</v>
      </c>
      <c r="U229">
        <v>5372800</v>
      </c>
      <c r="V229">
        <v>10157000</v>
      </c>
      <c r="W229">
        <v>8425000</v>
      </c>
      <c r="X229">
        <v>3526500</v>
      </c>
      <c r="Y229">
        <v>3744500</v>
      </c>
      <c r="Z229">
        <v>5738430</v>
      </c>
      <c r="AA229">
        <v>3930900</v>
      </c>
      <c r="AB229">
        <v>4755400</v>
      </c>
      <c r="AC229">
        <v>9421255</v>
      </c>
      <c r="AD229">
        <v>2722800</v>
      </c>
      <c r="AE229">
        <v>13065583</v>
      </c>
      <c r="AF229">
        <v>6111416.6600000001</v>
      </c>
      <c r="AG229">
        <v>1913600</v>
      </c>
      <c r="AH229">
        <v>11218689</v>
      </c>
      <c r="AI229">
        <v>4576000</v>
      </c>
      <c r="AJ229">
        <v>7252900</v>
      </c>
      <c r="AK229">
        <v>2031886</v>
      </c>
      <c r="AL229">
        <v>719000</v>
      </c>
      <c r="AM229">
        <v>20961300</v>
      </c>
      <c r="AN229">
        <v>9034590</v>
      </c>
      <c r="AO229">
        <v>4419965</v>
      </c>
      <c r="AP229">
        <v>3532000</v>
      </c>
      <c r="AQ229">
        <v>12646400</v>
      </c>
      <c r="AR229">
        <v>2697000</v>
      </c>
      <c r="AS229">
        <v>11987430</v>
      </c>
      <c r="AT229">
        <v>5551010</v>
      </c>
      <c r="AU229">
        <v>5143770</v>
      </c>
      <c r="AV229">
        <v>1895000</v>
      </c>
      <c r="AW229">
        <v>8485400</v>
      </c>
      <c r="AX229">
        <v>38000</v>
      </c>
      <c r="AY229">
        <v>8763340</v>
      </c>
      <c r="AZ229">
        <v>740999</v>
      </c>
      <c r="BA229">
        <v>11392105</v>
      </c>
      <c r="BB229">
        <v>1913190</v>
      </c>
      <c r="BC229">
        <v>2056800</v>
      </c>
      <c r="BD229">
        <v>3647955</v>
      </c>
      <c r="BE229">
        <v>595455</v>
      </c>
      <c r="BF229">
        <v>4182130</v>
      </c>
      <c r="BG229">
        <v>2581750</v>
      </c>
      <c r="BH229">
        <v>4223730</v>
      </c>
      <c r="BI229">
        <v>58610</v>
      </c>
      <c r="BK229">
        <v>1990000</v>
      </c>
      <c r="BM229">
        <v>19043115</v>
      </c>
      <c r="BN229">
        <v>19135261.329999998</v>
      </c>
      <c r="BO229">
        <v>11629510</v>
      </c>
      <c r="BP229">
        <v>14449200</v>
      </c>
      <c r="BQ229">
        <v>2694000</v>
      </c>
      <c r="BR229">
        <v>16089800</v>
      </c>
      <c r="BS229">
        <v>9303000</v>
      </c>
      <c r="BT229">
        <v>6318000</v>
      </c>
    </row>
    <row r="230" spans="1:72">
      <c r="A230" s="405">
        <v>1</v>
      </c>
      <c r="B230" s="199" t="s">
        <v>903</v>
      </c>
      <c r="C230" s="199" t="s">
        <v>905</v>
      </c>
      <c r="D230" s="199" t="s">
        <v>2120</v>
      </c>
      <c r="E230" s="199" t="s">
        <v>2139</v>
      </c>
      <c r="F230" s="199" t="s">
        <v>2139</v>
      </c>
      <c r="G230" s="199"/>
      <c r="H230" s="199">
        <v>36</v>
      </c>
      <c r="I230" s="199" t="s">
        <v>2139</v>
      </c>
      <c r="J230" s="199" t="s">
        <v>952</v>
      </c>
      <c r="K230" s="199"/>
      <c r="L230" s="199"/>
      <c r="M230" s="200" t="s">
        <v>1186</v>
      </c>
      <c r="N230" s="200"/>
      <c r="O230" s="304">
        <v>6</v>
      </c>
      <c r="P230" s="386" t="s">
        <v>2899</v>
      </c>
      <c r="Q230" s="387" t="s">
        <v>300</v>
      </c>
      <c r="R230" s="108">
        <f t="shared" si="3"/>
        <v>1502450.15</v>
      </c>
      <c r="S230" s="399">
        <v>2950825.3</v>
      </c>
      <c r="T230">
        <v>268456</v>
      </c>
      <c r="U230">
        <v>564790</v>
      </c>
      <c r="V230">
        <v>2979000</v>
      </c>
      <c r="W230">
        <v>34454</v>
      </c>
      <c r="X230">
        <v>2881114.26</v>
      </c>
      <c r="Y230">
        <v>864520</v>
      </c>
      <c r="Z230">
        <v>3188834</v>
      </c>
      <c r="AA230">
        <v>1802790</v>
      </c>
      <c r="AB230">
        <v>1712403</v>
      </c>
      <c r="AC230">
        <v>1518570</v>
      </c>
      <c r="AD230">
        <v>1370380</v>
      </c>
      <c r="AE230">
        <v>1502450.15</v>
      </c>
      <c r="AF230">
        <v>117950</v>
      </c>
      <c r="AG230">
        <v>663308</v>
      </c>
      <c r="AH230">
        <v>149784.5</v>
      </c>
      <c r="AI230">
        <v>3529900</v>
      </c>
      <c r="AJ230">
        <v>3136098</v>
      </c>
      <c r="AK230">
        <v>106671</v>
      </c>
      <c r="AL230">
        <v>72831.3</v>
      </c>
      <c r="AM230">
        <v>606699</v>
      </c>
      <c r="AN230">
        <v>45379</v>
      </c>
      <c r="AO230">
        <v>1893800</v>
      </c>
      <c r="AP230">
        <v>550238</v>
      </c>
      <c r="AQ230">
        <v>3441719.4</v>
      </c>
      <c r="AR230">
        <v>379379.25</v>
      </c>
      <c r="AS230">
        <v>208201.60000000001</v>
      </c>
      <c r="AT230">
        <v>890652.18</v>
      </c>
      <c r="AU230">
        <v>292810.36</v>
      </c>
      <c r="AV230">
        <v>201150</v>
      </c>
      <c r="AW230">
        <v>2785239.99</v>
      </c>
      <c r="AX230">
        <v>1144500</v>
      </c>
      <c r="AY230">
        <v>198280</v>
      </c>
      <c r="AZ230">
        <v>46300</v>
      </c>
      <c r="BA230">
        <v>12970136</v>
      </c>
      <c r="BB230">
        <v>69560</v>
      </c>
      <c r="BC230">
        <v>120825</v>
      </c>
      <c r="BD230">
        <v>205209</v>
      </c>
      <c r="BE230">
        <v>2003304.47</v>
      </c>
      <c r="BF230">
        <v>109148.55</v>
      </c>
      <c r="BG230">
        <v>1132954</v>
      </c>
      <c r="BH230">
        <v>356028</v>
      </c>
      <c r="BI230">
        <v>251800.5</v>
      </c>
      <c r="BJ230">
        <v>1607437</v>
      </c>
      <c r="BK230">
        <v>360845</v>
      </c>
      <c r="BL230">
        <v>1301666.67</v>
      </c>
      <c r="BM230">
        <v>5702233.4000000004</v>
      </c>
      <c r="BN230">
        <v>4592094.26</v>
      </c>
      <c r="BO230">
        <v>2033205</v>
      </c>
      <c r="BP230">
        <v>3277145.16</v>
      </c>
      <c r="BQ230">
        <v>1038002.4</v>
      </c>
      <c r="BR230">
        <v>2577817.2200000002</v>
      </c>
      <c r="BS230">
        <v>3407192</v>
      </c>
      <c r="BT230">
        <v>1490048.15</v>
      </c>
    </row>
    <row r="231" spans="1:72">
      <c r="A231" s="405">
        <v>1</v>
      </c>
      <c r="B231" s="199" t="s">
        <v>903</v>
      </c>
      <c r="C231" s="199" t="s">
        <v>905</v>
      </c>
      <c r="D231" s="199" t="s">
        <v>2120</v>
      </c>
      <c r="E231" s="199" t="s">
        <v>2139</v>
      </c>
      <c r="F231" s="199" t="s">
        <v>2139</v>
      </c>
      <c r="G231" s="199"/>
      <c r="H231" s="199">
        <v>36</v>
      </c>
      <c r="I231" s="199" t="s">
        <v>2139</v>
      </c>
      <c r="J231" s="199" t="s">
        <v>952</v>
      </c>
      <c r="K231" s="199"/>
      <c r="L231" s="199"/>
      <c r="M231" s="200" t="s">
        <v>1186</v>
      </c>
      <c r="N231" s="200"/>
      <c r="O231" s="304">
        <v>6</v>
      </c>
      <c r="P231" s="386" t="s">
        <v>2900</v>
      </c>
      <c r="Q231" s="387" t="s">
        <v>301</v>
      </c>
      <c r="R231" s="108">
        <f t="shared" si="3"/>
        <v>2354817.7599999998</v>
      </c>
      <c r="S231" s="399">
        <v>4931626.83</v>
      </c>
      <c r="T231">
        <v>410393</v>
      </c>
      <c r="U231">
        <v>234520</v>
      </c>
      <c r="V231">
        <v>1685959</v>
      </c>
      <c r="W231">
        <v>1177152</v>
      </c>
      <c r="X231">
        <v>562245.5</v>
      </c>
      <c r="Y231">
        <v>1019660</v>
      </c>
      <c r="Z231">
        <v>375879</v>
      </c>
      <c r="AA231">
        <v>322530</v>
      </c>
      <c r="AB231">
        <v>171980</v>
      </c>
      <c r="AC231">
        <v>1126785.6000000001</v>
      </c>
      <c r="AD231">
        <v>425270</v>
      </c>
      <c r="AE231">
        <v>2354817.7599999998</v>
      </c>
      <c r="AF231">
        <v>297568</v>
      </c>
      <c r="AG231">
        <v>1061920</v>
      </c>
      <c r="AH231">
        <v>1030924</v>
      </c>
      <c r="AJ231">
        <v>62900</v>
      </c>
      <c r="AK231">
        <v>274210</v>
      </c>
      <c r="AL231">
        <v>75080</v>
      </c>
      <c r="AM231">
        <v>9464350.9299999997</v>
      </c>
      <c r="AN231">
        <v>334390.90000000002</v>
      </c>
      <c r="AO231">
        <v>545430</v>
      </c>
      <c r="AP231">
        <v>566730.01</v>
      </c>
      <c r="AQ231">
        <v>636428</v>
      </c>
      <c r="AR231">
        <v>221283</v>
      </c>
      <c r="AS231">
        <v>848540</v>
      </c>
      <c r="AT231">
        <v>816157</v>
      </c>
      <c r="AU231">
        <v>375996.91</v>
      </c>
      <c r="AV231">
        <v>176205</v>
      </c>
      <c r="AW231">
        <v>361247</v>
      </c>
      <c r="AX231">
        <v>299900</v>
      </c>
      <c r="AY231">
        <v>1199154.5</v>
      </c>
      <c r="AZ231">
        <v>44700</v>
      </c>
      <c r="BA231">
        <v>5778628</v>
      </c>
      <c r="BB231">
        <v>102140</v>
      </c>
      <c r="BC231">
        <v>158983</v>
      </c>
      <c r="BD231">
        <v>252964.3</v>
      </c>
      <c r="BE231">
        <v>841652.54</v>
      </c>
      <c r="BF231">
        <v>353535.1</v>
      </c>
      <c r="BG231">
        <v>318030</v>
      </c>
      <c r="BH231">
        <v>343260.01</v>
      </c>
      <c r="BI231">
        <v>768272.7</v>
      </c>
      <c r="BJ231">
        <v>166618</v>
      </c>
      <c r="BK231">
        <v>178380</v>
      </c>
      <c r="BL231">
        <v>123390</v>
      </c>
      <c r="BM231">
        <v>2657393.62</v>
      </c>
      <c r="BN231">
        <v>1466167</v>
      </c>
      <c r="BO231">
        <v>171220</v>
      </c>
      <c r="BP231">
        <v>2112736.34</v>
      </c>
      <c r="BQ231">
        <v>310090</v>
      </c>
      <c r="BR231">
        <v>851924.6</v>
      </c>
      <c r="BS231">
        <v>639734.30000000005</v>
      </c>
      <c r="BT231">
        <v>626679.5</v>
      </c>
    </row>
    <row r="232" spans="1:72">
      <c r="A232" s="405">
        <v>1</v>
      </c>
      <c r="B232" s="199" t="s">
        <v>903</v>
      </c>
      <c r="C232" s="199" t="s">
        <v>905</v>
      </c>
      <c r="D232" s="199" t="s">
        <v>2120</v>
      </c>
      <c r="E232" s="199" t="s">
        <v>2139</v>
      </c>
      <c r="F232" s="199" t="s">
        <v>2139</v>
      </c>
      <c r="G232" s="199"/>
      <c r="H232" s="199">
        <v>36</v>
      </c>
      <c r="I232" s="199" t="s">
        <v>2139</v>
      </c>
      <c r="J232" s="199" t="s">
        <v>952</v>
      </c>
      <c r="K232" s="199"/>
      <c r="L232" s="199"/>
      <c r="M232" s="200" t="s">
        <v>1186</v>
      </c>
      <c r="N232" s="200"/>
      <c r="O232" s="304">
        <v>6</v>
      </c>
      <c r="P232" s="386" t="s">
        <v>2901</v>
      </c>
      <c r="Q232" s="387" t="s">
        <v>302</v>
      </c>
      <c r="R232" s="108">
        <f t="shared" si="3"/>
        <v>0</v>
      </c>
      <c r="S232" s="399">
        <v>224552.39</v>
      </c>
      <c r="T232">
        <v>155000</v>
      </c>
      <c r="U232">
        <v>68694</v>
      </c>
      <c r="V232">
        <v>422456</v>
      </c>
      <c r="W232">
        <v>70250</v>
      </c>
      <c r="X232">
        <v>212262</v>
      </c>
      <c r="Y232">
        <v>177395</v>
      </c>
      <c r="Z232">
        <v>275810</v>
      </c>
      <c r="AA232">
        <v>30800</v>
      </c>
      <c r="AB232">
        <v>112554</v>
      </c>
      <c r="AF232">
        <v>166883.06</v>
      </c>
      <c r="AG232">
        <v>303650</v>
      </c>
      <c r="AH232">
        <v>48952.5</v>
      </c>
      <c r="AJ232">
        <v>102150</v>
      </c>
      <c r="AK232">
        <v>47500</v>
      </c>
      <c r="AN232">
        <v>243856</v>
      </c>
      <c r="AO232">
        <v>394415</v>
      </c>
      <c r="AP232">
        <v>90000</v>
      </c>
      <c r="AQ232">
        <v>699563.65</v>
      </c>
      <c r="AR232">
        <v>107877.75</v>
      </c>
      <c r="AS232">
        <v>345000</v>
      </c>
      <c r="AT232">
        <v>294448</v>
      </c>
      <c r="AU232">
        <v>509720</v>
      </c>
      <c r="AV232">
        <v>383720.29</v>
      </c>
      <c r="AW232">
        <v>321913</v>
      </c>
      <c r="AX232">
        <v>277883</v>
      </c>
      <c r="AY232">
        <v>470568</v>
      </c>
      <c r="AZ232">
        <v>50000</v>
      </c>
      <c r="BA232">
        <v>1549931.25</v>
      </c>
      <c r="BB232">
        <v>8881</v>
      </c>
      <c r="BC232">
        <v>586735</v>
      </c>
      <c r="BD232">
        <v>131202</v>
      </c>
      <c r="BE232">
        <v>631236.1</v>
      </c>
      <c r="BF232">
        <v>162380.79999999999</v>
      </c>
      <c r="BG232">
        <v>177870</v>
      </c>
      <c r="BI232">
        <v>90000</v>
      </c>
      <c r="BJ232">
        <v>47185</v>
      </c>
      <c r="BL232">
        <v>8500</v>
      </c>
      <c r="BM232">
        <v>2053714.9</v>
      </c>
      <c r="BN232">
        <v>483612.3</v>
      </c>
      <c r="BO232">
        <v>1114022.56</v>
      </c>
      <c r="BP232">
        <v>1628241.6</v>
      </c>
      <c r="BQ232">
        <v>562422</v>
      </c>
      <c r="BR232">
        <v>1421643</v>
      </c>
      <c r="BS232">
        <v>565410</v>
      </c>
      <c r="BT232">
        <v>262025</v>
      </c>
    </row>
    <row r="233" spans="1:72">
      <c r="A233" s="405">
        <v>1</v>
      </c>
      <c r="B233" s="199" t="s">
        <v>903</v>
      </c>
      <c r="C233" s="199" t="s">
        <v>905</v>
      </c>
      <c r="D233" s="199" t="s">
        <v>2120</v>
      </c>
      <c r="E233" s="199" t="s">
        <v>2139</v>
      </c>
      <c r="F233" s="199" t="s">
        <v>2139</v>
      </c>
      <c r="G233" s="199"/>
      <c r="H233" s="199">
        <v>36</v>
      </c>
      <c r="I233" s="199" t="s">
        <v>2139</v>
      </c>
      <c r="J233" s="199" t="s">
        <v>952</v>
      </c>
      <c r="K233" s="199"/>
      <c r="L233" s="199"/>
      <c r="M233" s="200" t="s">
        <v>1186</v>
      </c>
      <c r="N233" s="200"/>
      <c r="O233" s="304">
        <v>6</v>
      </c>
      <c r="P233" s="386" t="s">
        <v>2902</v>
      </c>
      <c r="Q233" s="387" t="s">
        <v>303</v>
      </c>
      <c r="R233" s="108">
        <f t="shared" si="3"/>
        <v>0</v>
      </c>
      <c r="S233" s="399"/>
      <c r="T233">
        <v>5000</v>
      </c>
      <c r="U233">
        <v>12300</v>
      </c>
      <c r="W233">
        <v>24274</v>
      </c>
      <c r="X233">
        <v>38359</v>
      </c>
      <c r="Y233">
        <v>7000</v>
      </c>
      <c r="Z233">
        <v>71694.45</v>
      </c>
      <c r="AB233">
        <v>16933</v>
      </c>
      <c r="AD233">
        <v>15900</v>
      </c>
      <c r="AF233">
        <v>1780000</v>
      </c>
      <c r="AH233">
        <v>17000</v>
      </c>
      <c r="AJ233">
        <v>66516</v>
      </c>
      <c r="AK233">
        <v>15200</v>
      </c>
      <c r="AL233">
        <v>1600</v>
      </c>
      <c r="AM233">
        <v>26730</v>
      </c>
      <c r="AO233">
        <v>148896</v>
      </c>
      <c r="AQ233">
        <v>68200</v>
      </c>
      <c r="AS233">
        <v>106700</v>
      </c>
      <c r="AU233">
        <v>90241.5</v>
      </c>
      <c r="AX233">
        <v>0</v>
      </c>
      <c r="AY233">
        <v>120490</v>
      </c>
      <c r="BA233">
        <v>107220</v>
      </c>
      <c r="BD233">
        <v>253100</v>
      </c>
      <c r="BE233">
        <v>82500</v>
      </c>
      <c r="BI233">
        <v>25278.75</v>
      </c>
      <c r="BJ233">
        <v>121898</v>
      </c>
      <c r="BK233">
        <v>12120</v>
      </c>
      <c r="BM233">
        <v>406640</v>
      </c>
      <c r="BR233">
        <v>59136</v>
      </c>
      <c r="BS233">
        <v>5350</v>
      </c>
    </row>
    <row r="234" spans="1:72">
      <c r="A234" s="405">
        <v>1</v>
      </c>
      <c r="B234" s="199" t="s">
        <v>903</v>
      </c>
      <c r="C234" s="199" t="s">
        <v>905</v>
      </c>
      <c r="D234" s="199" t="s">
        <v>2120</v>
      </c>
      <c r="E234" s="199" t="s">
        <v>2139</v>
      </c>
      <c r="F234" s="199" t="s">
        <v>2139</v>
      </c>
      <c r="G234" s="199"/>
      <c r="H234" s="199">
        <v>36</v>
      </c>
      <c r="I234" s="199" t="s">
        <v>2139</v>
      </c>
      <c r="J234" s="199" t="s">
        <v>952</v>
      </c>
      <c r="K234" s="199"/>
      <c r="L234" s="199"/>
      <c r="M234" s="200" t="s">
        <v>1186</v>
      </c>
      <c r="N234" s="200"/>
      <c r="O234" s="304">
        <v>6</v>
      </c>
      <c r="P234" s="386" t="s">
        <v>2903</v>
      </c>
      <c r="Q234" s="387" t="s">
        <v>304</v>
      </c>
      <c r="R234" s="108">
        <f t="shared" si="3"/>
        <v>183696361.86000001</v>
      </c>
      <c r="S234" s="399">
        <v>388241841.13999999</v>
      </c>
      <c r="T234">
        <v>11005660.67</v>
      </c>
      <c r="U234">
        <v>20009880</v>
      </c>
      <c r="V234">
        <v>35780168</v>
      </c>
      <c r="W234">
        <v>50605834.899999999</v>
      </c>
      <c r="X234">
        <v>72886936.299999997</v>
      </c>
      <c r="Y234">
        <v>33565619.149999999</v>
      </c>
      <c r="Z234">
        <v>20831314</v>
      </c>
      <c r="AA234">
        <v>30501268</v>
      </c>
      <c r="AB234">
        <v>14270219.66</v>
      </c>
      <c r="AC234">
        <v>18529323.399999999</v>
      </c>
      <c r="AD234">
        <v>14824340</v>
      </c>
      <c r="AE234">
        <v>183696361.86000001</v>
      </c>
      <c r="AF234">
        <v>9370901.5099999998</v>
      </c>
      <c r="AG234">
        <v>28996786.239999998</v>
      </c>
      <c r="AH234">
        <v>16061463.6</v>
      </c>
      <c r="AI234">
        <v>12226005</v>
      </c>
      <c r="AJ234">
        <v>18445784.149999999</v>
      </c>
      <c r="AK234">
        <v>7003296.2999999998</v>
      </c>
      <c r="AL234">
        <v>1490684</v>
      </c>
      <c r="AM234">
        <v>634827026.44000006</v>
      </c>
      <c r="AN234">
        <v>11432534.17</v>
      </c>
      <c r="AO234">
        <v>36333619.170000002</v>
      </c>
      <c r="AP234">
        <v>17664911</v>
      </c>
      <c r="AQ234">
        <v>43925953.710000001</v>
      </c>
      <c r="AR234">
        <v>13021517.449999999</v>
      </c>
      <c r="AS234">
        <v>45950154.310000002</v>
      </c>
      <c r="AT234">
        <v>19622536.5</v>
      </c>
      <c r="AU234">
        <v>17396099.5</v>
      </c>
      <c r="AV234">
        <v>6101608.8700000001</v>
      </c>
      <c r="AW234">
        <v>64319130</v>
      </c>
      <c r="AX234">
        <v>18671654.699999999</v>
      </c>
      <c r="AY234">
        <v>19769831</v>
      </c>
      <c r="AZ234">
        <v>5214335</v>
      </c>
      <c r="BA234">
        <v>271273288.25999999</v>
      </c>
      <c r="BB234">
        <v>8338967.8899999997</v>
      </c>
      <c r="BC234">
        <v>18038604.640000001</v>
      </c>
      <c r="BD234">
        <v>35635567.359999999</v>
      </c>
      <c r="BE234">
        <v>18241604.809999999</v>
      </c>
      <c r="BF234">
        <v>22294222.170000002</v>
      </c>
      <c r="BG234">
        <v>12171705.01</v>
      </c>
      <c r="BH234">
        <v>43285792</v>
      </c>
      <c r="BI234">
        <v>12590866.82</v>
      </c>
      <c r="BJ234">
        <v>2636247.7999999998</v>
      </c>
      <c r="BK234">
        <v>4033199.99</v>
      </c>
      <c r="BL234">
        <v>7919893.7300000004</v>
      </c>
      <c r="BM234">
        <v>309780363.25999999</v>
      </c>
      <c r="BN234">
        <v>39466354.780000001</v>
      </c>
      <c r="BO234">
        <v>14117569.5</v>
      </c>
      <c r="BP234">
        <v>76698876.980000004</v>
      </c>
      <c r="BQ234">
        <v>5841331.6100000003</v>
      </c>
      <c r="BR234">
        <v>37466730.509999998</v>
      </c>
      <c r="BS234">
        <v>28150258.850000001</v>
      </c>
      <c r="BT234">
        <v>16724359.449999999</v>
      </c>
    </row>
    <row r="235" spans="1:72">
      <c r="A235" s="405">
        <v>1</v>
      </c>
      <c r="B235" s="199" t="s">
        <v>903</v>
      </c>
      <c r="C235" s="199" t="s">
        <v>905</v>
      </c>
      <c r="D235" s="199" t="s">
        <v>2120</v>
      </c>
      <c r="E235" s="199" t="s">
        <v>2139</v>
      </c>
      <c r="F235" s="199" t="s">
        <v>2139</v>
      </c>
      <c r="G235" s="199"/>
      <c r="H235" s="199">
        <v>36</v>
      </c>
      <c r="I235" s="199" t="s">
        <v>2139</v>
      </c>
      <c r="J235" s="199" t="s">
        <v>952</v>
      </c>
      <c r="K235" s="199"/>
      <c r="L235" s="199"/>
      <c r="M235" s="200" t="s">
        <v>1186</v>
      </c>
      <c r="N235" s="200"/>
      <c r="O235" s="304">
        <v>6</v>
      </c>
      <c r="P235" s="386" t="s">
        <v>2904</v>
      </c>
      <c r="Q235" s="387" t="s">
        <v>305</v>
      </c>
      <c r="R235" s="108">
        <f t="shared" si="3"/>
        <v>7603721.9900000002</v>
      </c>
      <c r="S235" s="399">
        <v>29654963</v>
      </c>
      <c r="T235">
        <v>1872413</v>
      </c>
      <c r="U235">
        <v>2714565</v>
      </c>
      <c r="V235">
        <v>4858710</v>
      </c>
      <c r="W235">
        <v>2151580</v>
      </c>
      <c r="X235">
        <v>1861125</v>
      </c>
      <c r="Y235">
        <v>4122256</v>
      </c>
      <c r="Z235">
        <v>1539305</v>
      </c>
      <c r="AA235">
        <v>2060310</v>
      </c>
      <c r="AB235">
        <v>2446970</v>
      </c>
      <c r="AC235">
        <v>2968921</v>
      </c>
      <c r="AD235">
        <v>2342505</v>
      </c>
      <c r="AE235">
        <v>7603721.9900000002</v>
      </c>
      <c r="AF235">
        <v>2095487</v>
      </c>
      <c r="AG235">
        <v>3062882</v>
      </c>
      <c r="AH235">
        <v>2360641</v>
      </c>
      <c r="AI235">
        <v>262600</v>
      </c>
      <c r="AJ235">
        <v>1090904</v>
      </c>
      <c r="AK235">
        <v>1437850</v>
      </c>
      <c r="AL235">
        <v>730570</v>
      </c>
      <c r="AM235">
        <v>25577985.5</v>
      </c>
      <c r="AN235">
        <v>1757345.96</v>
      </c>
      <c r="AO235">
        <v>2716960.88</v>
      </c>
      <c r="AP235">
        <v>2940348</v>
      </c>
      <c r="AQ235">
        <v>3093355.4</v>
      </c>
      <c r="AR235">
        <v>1585398.6</v>
      </c>
      <c r="AS235">
        <v>5531250</v>
      </c>
      <c r="AT235">
        <v>3078735</v>
      </c>
      <c r="AU235">
        <v>2379279</v>
      </c>
      <c r="AV235">
        <v>1740734.5</v>
      </c>
      <c r="AW235">
        <v>4110490</v>
      </c>
      <c r="AX235">
        <v>2687028.5</v>
      </c>
      <c r="AY235">
        <v>2729125</v>
      </c>
      <c r="AZ235">
        <v>700974</v>
      </c>
      <c r="BA235">
        <v>14941782.380000001</v>
      </c>
      <c r="BB235">
        <v>1319189</v>
      </c>
      <c r="BC235">
        <v>1861240</v>
      </c>
      <c r="BD235">
        <v>2180005</v>
      </c>
      <c r="BE235">
        <v>2604956</v>
      </c>
      <c r="BF235">
        <v>3665209</v>
      </c>
      <c r="BG235">
        <v>1846129</v>
      </c>
      <c r="BH235">
        <v>7535689</v>
      </c>
      <c r="BI235">
        <v>4273566</v>
      </c>
      <c r="BJ235">
        <v>1150919.3</v>
      </c>
      <c r="BK235">
        <v>968732</v>
      </c>
      <c r="BL235">
        <v>747040</v>
      </c>
      <c r="BM235">
        <v>11072355.109999999</v>
      </c>
      <c r="BN235">
        <v>6148104</v>
      </c>
      <c r="BO235">
        <v>2207992.4500000002</v>
      </c>
      <c r="BP235">
        <v>6705812</v>
      </c>
      <c r="BQ235">
        <v>1938480</v>
      </c>
      <c r="BR235">
        <v>428887.5</v>
      </c>
      <c r="BS235">
        <v>4288528.3499999996</v>
      </c>
      <c r="BT235">
        <v>1344615.61</v>
      </c>
    </row>
    <row r="236" spans="1:72">
      <c r="A236" s="405">
        <v>1</v>
      </c>
      <c r="B236" s="199" t="s">
        <v>903</v>
      </c>
      <c r="C236" s="199" t="s">
        <v>905</v>
      </c>
      <c r="D236" s="199" t="s">
        <v>2120</v>
      </c>
      <c r="E236" s="199" t="s">
        <v>2139</v>
      </c>
      <c r="F236" s="199" t="s">
        <v>2139</v>
      </c>
      <c r="G236" s="199"/>
      <c r="H236" s="199">
        <v>36</v>
      </c>
      <c r="I236" s="199" t="s">
        <v>2139</v>
      </c>
      <c r="J236" s="199" t="s">
        <v>952</v>
      </c>
      <c r="K236" s="199"/>
      <c r="L236" s="199"/>
      <c r="M236" s="200" t="s">
        <v>1186</v>
      </c>
      <c r="N236" s="200"/>
      <c r="O236" s="304">
        <v>6</v>
      </c>
      <c r="P236" s="386" t="s">
        <v>2905</v>
      </c>
      <c r="Q236" s="387" t="s">
        <v>306</v>
      </c>
      <c r="R236" s="108">
        <f t="shared" si="3"/>
        <v>4059882.3</v>
      </c>
      <c r="S236" s="399">
        <v>7951226</v>
      </c>
      <c r="T236">
        <v>516379</v>
      </c>
      <c r="U236">
        <v>2483971</v>
      </c>
      <c r="V236">
        <v>2981190</v>
      </c>
      <c r="W236">
        <v>6728842.5</v>
      </c>
      <c r="X236">
        <v>3518958</v>
      </c>
      <c r="Y236">
        <v>1066510</v>
      </c>
      <c r="Z236">
        <v>1048585.56</v>
      </c>
      <c r="AA236">
        <v>883060</v>
      </c>
      <c r="AB236">
        <v>659673</v>
      </c>
      <c r="AC236">
        <v>1064277</v>
      </c>
      <c r="AD236">
        <v>1587070</v>
      </c>
      <c r="AE236">
        <v>4059882.3</v>
      </c>
      <c r="AF236">
        <v>887492</v>
      </c>
      <c r="AG236">
        <v>673017</v>
      </c>
      <c r="AH236">
        <v>514140</v>
      </c>
      <c r="AI236">
        <v>1763000</v>
      </c>
      <c r="AJ236">
        <v>1974678</v>
      </c>
      <c r="AK236">
        <v>292054.96000000002</v>
      </c>
      <c r="AL236">
        <v>96502</v>
      </c>
      <c r="AM236">
        <v>12964654.01</v>
      </c>
      <c r="AN236">
        <v>526092</v>
      </c>
      <c r="AO236">
        <v>900035</v>
      </c>
      <c r="AP236">
        <v>1640839</v>
      </c>
      <c r="AQ236">
        <v>2638481.1</v>
      </c>
      <c r="AR236">
        <v>1010660</v>
      </c>
      <c r="AS236">
        <v>3110771</v>
      </c>
      <c r="AT236">
        <v>2302593</v>
      </c>
      <c r="AU236">
        <v>1149280.76</v>
      </c>
      <c r="AV236">
        <v>1723036</v>
      </c>
      <c r="AW236">
        <v>3029150</v>
      </c>
      <c r="AX236">
        <v>1229200</v>
      </c>
      <c r="AY236">
        <v>1519515.6</v>
      </c>
      <c r="AZ236">
        <v>128300</v>
      </c>
      <c r="BA236">
        <v>10054051</v>
      </c>
      <c r="BB236">
        <v>1558767</v>
      </c>
      <c r="BC236">
        <v>3375350</v>
      </c>
      <c r="BD236">
        <v>973299.5</v>
      </c>
      <c r="BE236">
        <v>2620290</v>
      </c>
      <c r="BF236">
        <v>5579328</v>
      </c>
      <c r="BG236">
        <v>778212</v>
      </c>
      <c r="BH236">
        <v>1737350</v>
      </c>
      <c r="BI236">
        <v>1519197</v>
      </c>
      <c r="BJ236">
        <v>660199</v>
      </c>
      <c r="BK236">
        <v>244486.5</v>
      </c>
      <c r="BL236">
        <v>209190</v>
      </c>
      <c r="BM236">
        <v>5965358</v>
      </c>
      <c r="BN236">
        <v>1828822</v>
      </c>
      <c r="BO236">
        <v>1131114.6000000001</v>
      </c>
      <c r="BP236">
        <v>4332818.12</v>
      </c>
      <c r="BQ236">
        <v>771841</v>
      </c>
      <c r="BR236">
        <v>1697043.5</v>
      </c>
      <c r="BS236">
        <v>4933349</v>
      </c>
      <c r="BT236">
        <v>1566775</v>
      </c>
    </row>
    <row r="237" spans="1:72">
      <c r="A237" s="405">
        <v>1</v>
      </c>
      <c r="B237" s="199" t="s">
        <v>903</v>
      </c>
      <c r="C237" s="199" t="s">
        <v>905</v>
      </c>
      <c r="D237" s="199" t="s">
        <v>2120</v>
      </c>
      <c r="E237" s="199" t="s">
        <v>2139</v>
      </c>
      <c r="F237" s="199" t="s">
        <v>2139</v>
      </c>
      <c r="G237" s="199"/>
      <c r="H237" s="199">
        <v>36</v>
      </c>
      <c r="I237" s="199" t="s">
        <v>2139</v>
      </c>
      <c r="J237" s="199" t="s">
        <v>952</v>
      </c>
      <c r="K237" s="199"/>
      <c r="L237" s="199"/>
      <c r="M237" s="200" t="s">
        <v>1186</v>
      </c>
      <c r="N237" s="200"/>
      <c r="O237" s="304">
        <v>6</v>
      </c>
      <c r="P237" s="386" t="s">
        <v>2906</v>
      </c>
      <c r="Q237" s="387" t="s">
        <v>307</v>
      </c>
      <c r="R237" s="108">
        <f t="shared" si="3"/>
        <v>1617342.5</v>
      </c>
      <c r="S237" s="399">
        <v>67000</v>
      </c>
      <c r="U237">
        <v>49900</v>
      </c>
      <c r="V237">
        <v>1398693</v>
      </c>
      <c r="X237">
        <v>520470</v>
      </c>
      <c r="Y237">
        <v>325550</v>
      </c>
      <c r="Z237">
        <v>10000</v>
      </c>
      <c r="AA237">
        <v>483695</v>
      </c>
      <c r="AB237">
        <v>4500</v>
      </c>
      <c r="AE237">
        <v>1617342.5</v>
      </c>
      <c r="AF237">
        <v>69955</v>
      </c>
      <c r="AG237">
        <v>109300</v>
      </c>
      <c r="AH237">
        <v>307297</v>
      </c>
      <c r="AJ237">
        <v>68000</v>
      </c>
      <c r="AM237">
        <v>6282274.2400000002</v>
      </c>
      <c r="AN237">
        <v>18950</v>
      </c>
      <c r="AO237">
        <v>210661</v>
      </c>
      <c r="AP237">
        <v>69539</v>
      </c>
      <c r="AQ237">
        <v>1224000</v>
      </c>
      <c r="AR237">
        <v>102500</v>
      </c>
      <c r="AS237">
        <v>87970.5</v>
      </c>
      <c r="AT237">
        <v>119644</v>
      </c>
      <c r="AU237">
        <v>7490</v>
      </c>
      <c r="AV237">
        <v>27215</v>
      </c>
      <c r="AW237">
        <v>7200</v>
      </c>
      <c r="AX237">
        <v>96690</v>
      </c>
      <c r="AZ237">
        <v>27300</v>
      </c>
      <c r="BA237">
        <v>2175598.7000000002</v>
      </c>
      <c r="BC237">
        <v>100500</v>
      </c>
      <c r="BE237">
        <v>197720</v>
      </c>
      <c r="BG237">
        <v>281831</v>
      </c>
      <c r="BH237">
        <v>348448.6</v>
      </c>
      <c r="BI237">
        <v>607417.5</v>
      </c>
      <c r="BK237">
        <v>40000</v>
      </c>
      <c r="BM237">
        <v>477625</v>
      </c>
      <c r="BN237">
        <v>3028820</v>
      </c>
      <c r="BO237">
        <v>655263</v>
      </c>
      <c r="BP237">
        <v>2661986</v>
      </c>
      <c r="BQ237">
        <v>404032</v>
      </c>
      <c r="BR237">
        <v>870075</v>
      </c>
      <c r="BS237">
        <v>845240</v>
      </c>
      <c r="BT237">
        <v>258754.2</v>
      </c>
    </row>
    <row r="238" spans="1:72">
      <c r="A238" s="405">
        <v>1</v>
      </c>
      <c r="B238" s="199" t="s">
        <v>903</v>
      </c>
      <c r="C238" s="199" t="s">
        <v>905</v>
      </c>
      <c r="D238" s="199" t="s">
        <v>2120</v>
      </c>
      <c r="E238" s="199" t="s">
        <v>2139</v>
      </c>
      <c r="F238" s="199" t="s">
        <v>2139</v>
      </c>
      <c r="G238" s="199"/>
      <c r="H238" s="199">
        <v>36</v>
      </c>
      <c r="I238" s="199" t="s">
        <v>2139</v>
      </c>
      <c r="J238" s="199" t="s">
        <v>1073</v>
      </c>
      <c r="K238" s="199"/>
      <c r="L238" s="199"/>
      <c r="M238" s="200" t="s">
        <v>1186</v>
      </c>
      <c r="N238" s="200"/>
      <c r="O238" s="304">
        <v>6</v>
      </c>
      <c r="P238" s="386" t="s">
        <v>2907</v>
      </c>
      <c r="Q238" s="387" t="s">
        <v>308</v>
      </c>
      <c r="R238" s="108">
        <f t="shared" si="3"/>
        <v>-11995847.76</v>
      </c>
      <c r="S238" s="399">
        <v>-16149164.18</v>
      </c>
      <c r="T238">
        <v>-1295573.58</v>
      </c>
      <c r="U238">
        <v>-1841594</v>
      </c>
      <c r="V238">
        <v>-6067426.4199999999</v>
      </c>
      <c r="W238">
        <v>-9228752.1600000001</v>
      </c>
      <c r="X238">
        <v>-8764179.4000000004</v>
      </c>
      <c r="Y238">
        <v>-5322979.3499999996</v>
      </c>
      <c r="Z238">
        <v>-2641464.29</v>
      </c>
      <c r="AA238">
        <v>-4048560.44</v>
      </c>
      <c r="AB238">
        <v>-2207199.31</v>
      </c>
      <c r="AC238">
        <v>-3462001.77</v>
      </c>
      <c r="AD238">
        <v>-1982046.36</v>
      </c>
      <c r="AE238">
        <v>-11995847.76</v>
      </c>
      <c r="AF238">
        <v>-1314684.3</v>
      </c>
      <c r="AG238">
        <v>-4406249.9000000004</v>
      </c>
      <c r="AH238">
        <v>-1579037.99</v>
      </c>
      <c r="AI238">
        <v>-102176.42</v>
      </c>
      <c r="AJ238">
        <v>-618521.91</v>
      </c>
      <c r="AK238">
        <v>-552224.19999999995</v>
      </c>
      <c r="AL238">
        <v>-366310</v>
      </c>
      <c r="AM238">
        <v>-19009520.640000001</v>
      </c>
      <c r="AN238">
        <v>-846760.32</v>
      </c>
      <c r="AO238">
        <v>-2343486.96</v>
      </c>
      <c r="AP238">
        <v>-2961946.09</v>
      </c>
      <c r="AQ238">
        <v>-6477421.1500000004</v>
      </c>
      <c r="AR238">
        <v>-2645785.19</v>
      </c>
      <c r="AS238">
        <v>-3789440.71</v>
      </c>
      <c r="AT238">
        <v>-7235150.0599999996</v>
      </c>
      <c r="AU238">
        <v>-2554519.2400000002</v>
      </c>
      <c r="AV238">
        <v>-1498231.4</v>
      </c>
      <c r="AW238">
        <v>-4081010.59</v>
      </c>
      <c r="AX238">
        <v>-2178765.56</v>
      </c>
      <c r="AY238">
        <v>-1333138.1399999999</v>
      </c>
      <c r="AZ238">
        <v>-333499.44</v>
      </c>
      <c r="BA238">
        <v>-19717636</v>
      </c>
      <c r="BB238">
        <v>-1709572.4</v>
      </c>
      <c r="BC238">
        <v>-2894123.83</v>
      </c>
      <c r="BD238">
        <v>-1548021.6</v>
      </c>
      <c r="BE238">
        <v>-4738815.8899999997</v>
      </c>
      <c r="BF238">
        <v>-5132048.53</v>
      </c>
      <c r="BG238">
        <v>-2077074.71</v>
      </c>
      <c r="BH238">
        <v>-2694146.57</v>
      </c>
      <c r="BI238">
        <v>-2837915.55</v>
      </c>
      <c r="BJ238">
        <v>-1550425.22</v>
      </c>
      <c r="BK238">
        <v>-1159596.3500000001</v>
      </c>
      <c r="BL238">
        <v>-613918.4</v>
      </c>
      <c r="BM238">
        <v>-43146949.579999998</v>
      </c>
      <c r="BN238">
        <v>-8930336.5199999996</v>
      </c>
      <c r="BO238">
        <v>-2714010.63</v>
      </c>
      <c r="BP238">
        <v>-7587330.3799999999</v>
      </c>
      <c r="BQ238">
        <v>-807422.87</v>
      </c>
      <c r="BR238">
        <v>-4578483.51</v>
      </c>
      <c r="BS238">
        <v>-3276281.43</v>
      </c>
      <c r="BT238">
        <v>-2582105.2799999998</v>
      </c>
    </row>
    <row r="239" spans="1:72">
      <c r="A239" s="405">
        <v>1</v>
      </c>
      <c r="B239" s="199" t="s">
        <v>903</v>
      </c>
      <c r="C239" s="199" t="s">
        <v>905</v>
      </c>
      <c r="D239" s="199" t="s">
        <v>2120</v>
      </c>
      <c r="E239" s="199" t="s">
        <v>2139</v>
      </c>
      <c r="F239" s="199" t="s">
        <v>2139</v>
      </c>
      <c r="G239" s="199"/>
      <c r="H239" s="199">
        <v>36</v>
      </c>
      <c r="I239" s="199" t="s">
        <v>2139</v>
      </c>
      <c r="J239" s="199" t="s">
        <v>1073</v>
      </c>
      <c r="K239" s="199"/>
      <c r="L239" s="199"/>
      <c r="M239" s="200" t="s">
        <v>1186</v>
      </c>
      <c r="N239" s="200"/>
      <c r="O239" s="304">
        <v>6</v>
      </c>
      <c r="P239" s="386" t="s">
        <v>2908</v>
      </c>
      <c r="Q239" s="387" t="s">
        <v>309</v>
      </c>
      <c r="R239" s="108">
        <f t="shared" si="3"/>
        <v>-12565573</v>
      </c>
      <c r="S239" s="399">
        <v>-8826834.2100000009</v>
      </c>
      <c r="T239">
        <v>-1798999</v>
      </c>
      <c r="U239">
        <v>-3175849</v>
      </c>
      <c r="V239">
        <v>-7992894.9199999999</v>
      </c>
      <c r="W239">
        <v>-7886662.5499999998</v>
      </c>
      <c r="X239">
        <v>-2505912.8199999998</v>
      </c>
      <c r="Y239">
        <v>-3267838.3</v>
      </c>
      <c r="Z239">
        <v>-5730401</v>
      </c>
      <c r="AA239">
        <v>-2607276.67</v>
      </c>
      <c r="AB239">
        <v>-3629392.46</v>
      </c>
      <c r="AC239">
        <v>-7836076.25</v>
      </c>
      <c r="AD239">
        <v>-2722797</v>
      </c>
      <c r="AE239">
        <v>-12565573</v>
      </c>
      <c r="AF239">
        <v>-6117547.1699999999</v>
      </c>
      <c r="AG239">
        <v>-1913595</v>
      </c>
      <c r="AH239">
        <v>-10624930.369999999</v>
      </c>
      <c r="AI239">
        <v>-2713806.13</v>
      </c>
      <c r="AJ239">
        <v>-4808523.47</v>
      </c>
      <c r="AK239">
        <v>-1477240.71</v>
      </c>
      <c r="AL239">
        <v>-45307</v>
      </c>
      <c r="AM239">
        <v>-16075601.310000001</v>
      </c>
      <c r="AN239">
        <v>-4612772.67</v>
      </c>
      <c r="AO239">
        <v>-3899948</v>
      </c>
      <c r="AP239">
        <v>-2826496.97</v>
      </c>
      <c r="AQ239">
        <v>-9368851.6699999999</v>
      </c>
      <c r="AR239">
        <v>-2696996</v>
      </c>
      <c r="AS239">
        <v>-9164736.5</v>
      </c>
      <c r="AT239">
        <v>-3177839.25</v>
      </c>
      <c r="AU239">
        <v>-2851154.33</v>
      </c>
      <c r="AV239">
        <v>-1192749</v>
      </c>
      <c r="AW239">
        <v>-4665693.67</v>
      </c>
      <c r="AX239">
        <v>-37999</v>
      </c>
      <c r="AY239">
        <v>-7699022.6699999999</v>
      </c>
      <c r="AZ239">
        <v>-172899.77</v>
      </c>
      <c r="BA239">
        <v>-8844288.8499999996</v>
      </c>
      <c r="BB239">
        <v>-1913188</v>
      </c>
      <c r="BC239">
        <v>-2056797</v>
      </c>
      <c r="BD239">
        <v>-2167625.75</v>
      </c>
      <c r="BE239">
        <v>-595453</v>
      </c>
      <c r="BF239">
        <v>-2573891.85</v>
      </c>
      <c r="BG239">
        <v>-2581747</v>
      </c>
      <c r="BH239">
        <v>-2859612.64</v>
      </c>
      <c r="BI239">
        <v>-58609</v>
      </c>
      <c r="BK239">
        <v>-601733.4</v>
      </c>
      <c r="BM239">
        <v>-15981634</v>
      </c>
      <c r="BN239">
        <v>-17798251.66</v>
      </c>
      <c r="BO239">
        <v>-11089492</v>
      </c>
      <c r="BP239">
        <v>-14438783</v>
      </c>
      <c r="BQ239">
        <v>-2693997</v>
      </c>
      <c r="BR239">
        <v>-13607321.359999999</v>
      </c>
      <c r="BS239">
        <v>-8697409.6699999999</v>
      </c>
      <c r="BT239">
        <v>-6317993</v>
      </c>
    </row>
    <row r="240" spans="1:72">
      <c r="A240" s="405">
        <v>1</v>
      </c>
      <c r="B240" s="199" t="s">
        <v>903</v>
      </c>
      <c r="C240" s="199" t="s">
        <v>905</v>
      </c>
      <c r="D240" s="199" t="s">
        <v>2120</v>
      </c>
      <c r="E240" s="199" t="s">
        <v>2139</v>
      </c>
      <c r="F240" s="199" t="s">
        <v>2139</v>
      </c>
      <c r="G240" s="199"/>
      <c r="H240" s="199">
        <v>36</v>
      </c>
      <c r="I240" s="199" t="s">
        <v>2139</v>
      </c>
      <c r="J240" s="199" t="s">
        <v>1073</v>
      </c>
      <c r="K240" s="199"/>
      <c r="L240" s="199"/>
      <c r="M240" s="200" t="s">
        <v>1186</v>
      </c>
      <c r="N240" s="200"/>
      <c r="O240" s="304">
        <v>6</v>
      </c>
      <c r="P240" s="386" t="s">
        <v>2909</v>
      </c>
      <c r="Q240" s="387" t="s">
        <v>310</v>
      </c>
      <c r="R240" s="108">
        <f t="shared" si="3"/>
        <v>-1427289.66</v>
      </c>
      <c r="S240" s="399">
        <v>-1210546.05</v>
      </c>
      <c r="T240">
        <v>-122727.38</v>
      </c>
      <c r="U240">
        <v>-462895</v>
      </c>
      <c r="V240">
        <v>-2420375.0299999998</v>
      </c>
      <c r="W240">
        <v>-34445</v>
      </c>
      <c r="X240">
        <v>-1909448.92</v>
      </c>
      <c r="Y240">
        <v>-568013</v>
      </c>
      <c r="Z240">
        <v>-3126306.49</v>
      </c>
      <c r="AA240">
        <v>-416503.67</v>
      </c>
      <c r="AB240">
        <v>-1543535.7</v>
      </c>
      <c r="AC240">
        <v>-1447060.23</v>
      </c>
      <c r="AD240">
        <v>-396469.33</v>
      </c>
      <c r="AE240">
        <v>-1427289.66</v>
      </c>
      <c r="AF240">
        <v>-257862.76</v>
      </c>
      <c r="AG240">
        <v>-524388.44999999995</v>
      </c>
      <c r="AH240">
        <v>-120697.31</v>
      </c>
      <c r="AI240">
        <v>-1133129.82</v>
      </c>
      <c r="AJ240">
        <v>-3046258.53</v>
      </c>
      <c r="AK240">
        <v>-61673.52</v>
      </c>
      <c r="AL240">
        <v>-4440</v>
      </c>
      <c r="AM240">
        <v>-351547.02</v>
      </c>
      <c r="AN240">
        <v>-17619.62</v>
      </c>
      <c r="AO240">
        <v>-1401059.33</v>
      </c>
      <c r="AP240">
        <v>-480284.33</v>
      </c>
      <c r="AQ240">
        <v>-3243373.92</v>
      </c>
      <c r="AR240">
        <v>-318178.42</v>
      </c>
      <c r="AS240">
        <v>-146234.76999999999</v>
      </c>
      <c r="AT240">
        <v>-626192.09</v>
      </c>
      <c r="AU240">
        <v>-260333.49</v>
      </c>
      <c r="AV240">
        <v>-86300.33</v>
      </c>
      <c r="AW240">
        <v>-715326.72</v>
      </c>
      <c r="AX240">
        <v>-672903</v>
      </c>
      <c r="AY240">
        <v>-196897</v>
      </c>
      <c r="AZ240">
        <v>-14130</v>
      </c>
      <c r="BA240">
        <v>-6294760.2300000004</v>
      </c>
      <c r="BB240">
        <v>-57251</v>
      </c>
      <c r="BC240">
        <v>-120821</v>
      </c>
      <c r="BD240">
        <v>-109343.17</v>
      </c>
      <c r="BE240">
        <v>-1625236.87</v>
      </c>
      <c r="BF240">
        <v>-63014.25</v>
      </c>
      <c r="BG240">
        <v>-257980.91</v>
      </c>
      <c r="BH240">
        <v>-184904.3</v>
      </c>
      <c r="BI240">
        <v>-239554.44</v>
      </c>
      <c r="BJ240">
        <v>-629430.51</v>
      </c>
      <c r="BK240">
        <v>-180175.34</v>
      </c>
      <c r="BL240">
        <v>-407359.39</v>
      </c>
      <c r="BM240">
        <v>-5346639.3499999996</v>
      </c>
      <c r="BN240">
        <v>-3851784.05</v>
      </c>
      <c r="BO240">
        <v>-1620017.39</v>
      </c>
      <c r="BP240">
        <v>-3095241.05</v>
      </c>
      <c r="BQ240">
        <v>-937292.95</v>
      </c>
      <c r="BR240">
        <v>-2543483.83</v>
      </c>
      <c r="BS240">
        <v>-2174800.89</v>
      </c>
      <c r="BT240">
        <v>-1171324.07</v>
      </c>
    </row>
    <row r="241" spans="1:72">
      <c r="A241" s="405">
        <v>1</v>
      </c>
      <c r="B241" s="199" t="s">
        <v>903</v>
      </c>
      <c r="C241" s="199" t="s">
        <v>905</v>
      </c>
      <c r="D241" s="199" t="s">
        <v>2120</v>
      </c>
      <c r="E241" s="199" t="s">
        <v>2139</v>
      </c>
      <c r="F241" s="199" t="s">
        <v>2139</v>
      </c>
      <c r="G241" s="199"/>
      <c r="H241" s="199">
        <v>36</v>
      </c>
      <c r="I241" s="199" t="s">
        <v>2139</v>
      </c>
      <c r="J241" s="199" t="s">
        <v>1073</v>
      </c>
      <c r="K241" s="199"/>
      <c r="L241" s="199"/>
      <c r="M241" s="200" t="s">
        <v>1186</v>
      </c>
      <c r="N241" s="200"/>
      <c r="O241" s="304">
        <v>6</v>
      </c>
      <c r="P241" s="386" t="s">
        <v>2910</v>
      </c>
      <c r="Q241" s="387" t="s">
        <v>311</v>
      </c>
      <c r="R241" s="108">
        <f t="shared" si="3"/>
        <v>-2111329.0499999998</v>
      </c>
      <c r="S241" s="399">
        <v>-3551641.45</v>
      </c>
      <c r="T241">
        <v>-189190</v>
      </c>
      <c r="U241">
        <v>-227281.67</v>
      </c>
      <c r="V241">
        <v>-930004.87</v>
      </c>
      <c r="W241">
        <v>-873139.25</v>
      </c>
      <c r="X241">
        <v>-367633.47</v>
      </c>
      <c r="Y241">
        <v>-800576.59</v>
      </c>
      <c r="Z241">
        <v>-237894.3</v>
      </c>
      <c r="AA241">
        <v>-285557.33</v>
      </c>
      <c r="AB241">
        <v>-148912.44</v>
      </c>
      <c r="AC241">
        <v>-748720.73</v>
      </c>
      <c r="AD241">
        <v>-369382.67</v>
      </c>
      <c r="AE241">
        <v>-2111329.0499999998</v>
      </c>
      <c r="AF241">
        <v>-202713.16</v>
      </c>
      <c r="AG241">
        <v>-991816.84</v>
      </c>
      <c r="AH241">
        <v>-989462.31</v>
      </c>
      <c r="AK241">
        <v>-212371.24</v>
      </c>
      <c r="AL241">
        <v>-40197</v>
      </c>
      <c r="AM241">
        <v>-8462623.2400000002</v>
      </c>
      <c r="AN241">
        <v>-280019.46000000002</v>
      </c>
      <c r="AO241">
        <v>-459981.33</v>
      </c>
      <c r="AP241">
        <v>-509807.02</v>
      </c>
      <c r="AQ241">
        <v>-500967.27</v>
      </c>
      <c r="AR241">
        <v>-162414.92000000001</v>
      </c>
      <c r="AS241">
        <v>-637914.5</v>
      </c>
      <c r="AT241">
        <v>-592831.07999999996</v>
      </c>
      <c r="AU241">
        <v>-290280.59000000003</v>
      </c>
      <c r="AV241">
        <v>-167824</v>
      </c>
      <c r="AW241">
        <v>-334110.02</v>
      </c>
      <c r="AX241">
        <v>-195605</v>
      </c>
      <c r="AY241">
        <v>-859938.01</v>
      </c>
      <c r="AZ241">
        <v>-22986.11</v>
      </c>
      <c r="BA241">
        <v>-4642895.54</v>
      </c>
      <c r="BB241">
        <v>-40132.44</v>
      </c>
      <c r="BC241">
        <v>-137474</v>
      </c>
      <c r="BD241">
        <v>-218049.8</v>
      </c>
      <c r="BE241">
        <v>-692032.43</v>
      </c>
      <c r="BF241">
        <v>-204348.57</v>
      </c>
      <c r="BG241">
        <v>-303222.78000000003</v>
      </c>
      <c r="BH241">
        <v>-271433.17</v>
      </c>
      <c r="BI241">
        <v>-703710.7</v>
      </c>
      <c r="BJ241">
        <v>-98890.82</v>
      </c>
      <c r="BK241">
        <v>-104346.44</v>
      </c>
      <c r="BL241">
        <v>-66075.08</v>
      </c>
      <c r="BM241">
        <v>-2182917.64</v>
      </c>
      <c r="BN241">
        <v>-1387160.67</v>
      </c>
      <c r="BO241">
        <v>-146627.5</v>
      </c>
      <c r="BP241">
        <v>-1837746.01</v>
      </c>
      <c r="BQ241">
        <v>-292229.67</v>
      </c>
      <c r="BR241">
        <v>-797602.33</v>
      </c>
      <c r="BS241">
        <v>-496760.08</v>
      </c>
      <c r="BT241">
        <v>-619279.82999999996</v>
      </c>
    </row>
    <row r="242" spans="1:72">
      <c r="A242" s="405">
        <v>1</v>
      </c>
      <c r="B242" s="199" t="s">
        <v>903</v>
      </c>
      <c r="C242" s="199" t="s">
        <v>905</v>
      </c>
      <c r="D242" s="199" t="s">
        <v>2120</v>
      </c>
      <c r="E242" s="199" t="s">
        <v>2139</v>
      </c>
      <c r="F242" s="199" t="s">
        <v>2139</v>
      </c>
      <c r="G242" s="199"/>
      <c r="H242" s="199">
        <v>36</v>
      </c>
      <c r="I242" s="199" t="s">
        <v>2139</v>
      </c>
      <c r="J242" s="199" t="s">
        <v>1073</v>
      </c>
      <c r="K242" s="199"/>
      <c r="L242" s="199"/>
      <c r="M242" s="200" t="s">
        <v>1186</v>
      </c>
      <c r="N242" s="200"/>
      <c r="O242" s="304">
        <v>6</v>
      </c>
      <c r="P242" s="386" t="s">
        <v>2911</v>
      </c>
      <c r="Q242" s="387" t="s">
        <v>312</v>
      </c>
      <c r="R242" s="108">
        <f t="shared" si="3"/>
        <v>0</v>
      </c>
      <c r="S242" s="399">
        <v>-162736.5</v>
      </c>
      <c r="T242">
        <v>-33033.33</v>
      </c>
      <c r="U242">
        <v>-68693</v>
      </c>
      <c r="V242">
        <v>-356974.83</v>
      </c>
      <c r="W242">
        <v>-70248</v>
      </c>
      <c r="X242">
        <v>-146964</v>
      </c>
      <c r="Y242">
        <v>-171024.89</v>
      </c>
      <c r="Z242">
        <v>-79999</v>
      </c>
      <c r="AA242">
        <v>-30797</v>
      </c>
      <c r="AB242">
        <v>-76039.77</v>
      </c>
      <c r="AF242">
        <v>-150274.85999999999</v>
      </c>
      <c r="AG242">
        <v>-289923.03000000003</v>
      </c>
      <c r="AH242">
        <v>-48950.5</v>
      </c>
      <c r="AJ242">
        <v>-8063.59</v>
      </c>
      <c r="AK242">
        <v>-16492.599999999999</v>
      </c>
      <c r="AN242">
        <v>-198689.68</v>
      </c>
      <c r="AO242">
        <v>-380398</v>
      </c>
      <c r="AP242">
        <v>-69000</v>
      </c>
      <c r="AQ242">
        <v>-585198.35</v>
      </c>
      <c r="AR242">
        <v>-88417.42</v>
      </c>
      <c r="AS242">
        <v>-344996</v>
      </c>
      <c r="AT242">
        <v>-289565</v>
      </c>
      <c r="AU242">
        <v>-509705</v>
      </c>
      <c r="AV242">
        <v>-260513.8</v>
      </c>
      <c r="AW242">
        <v>-316664.38</v>
      </c>
      <c r="AX242">
        <v>-184456.46</v>
      </c>
      <c r="AY242">
        <v>-470547</v>
      </c>
      <c r="AZ242">
        <v>-37500</v>
      </c>
      <c r="BA242">
        <v>-1445719.28</v>
      </c>
      <c r="BB242">
        <v>-345.83</v>
      </c>
      <c r="BC242">
        <v>-436692.25</v>
      </c>
      <c r="BD242">
        <v>-126507.75</v>
      </c>
      <c r="BE242">
        <v>-615702.23</v>
      </c>
      <c r="BF242">
        <v>-138944.54</v>
      </c>
      <c r="BG242">
        <v>-150945.81</v>
      </c>
      <c r="BI242">
        <v>-6415.67</v>
      </c>
      <c r="BJ242">
        <v>-45514.080000000002</v>
      </c>
      <c r="BL242">
        <v>-8499</v>
      </c>
      <c r="BM242">
        <v>-1858087.9</v>
      </c>
      <c r="BN242">
        <v>-437024.97</v>
      </c>
      <c r="BO242">
        <v>-1091053.3899999999</v>
      </c>
      <c r="BP242">
        <v>-1625100.93</v>
      </c>
      <c r="BQ242">
        <v>-345596.32</v>
      </c>
      <c r="BR242">
        <v>-1371477.43</v>
      </c>
      <c r="BS242">
        <v>-388916</v>
      </c>
      <c r="BT242">
        <v>-224435.03</v>
      </c>
    </row>
    <row r="243" spans="1:72">
      <c r="A243" s="405">
        <v>1</v>
      </c>
      <c r="B243" s="199" t="s">
        <v>903</v>
      </c>
      <c r="C243" s="199" t="s">
        <v>905</v>
      </c>
      <c r="D243" s="199" t="s">
        <v>2120</v>
      </c>
      <c r="E243" s="199" t="s">
        <v>2139</v>
      </c>
      <c r="F243" s="199" t="s">
        <v>2139</v>
      </c>
      <c r="G243" s="199"/>
      <c r="H243" s="199">
        <v>36</v>
      </c>
      <c r="I243" s="199" t="s">
        <v>2139</v>
      </c>
      <c r="J243" s="199" t="s">
        <v>1073</v>
      </c>
      <c r="K243" s="199"/>
      <c r="L243" s="199"/>
      <c r="M243" s="200" t="s">
        <v>1186</v>
      </c>
      <c r="N243" s="200"/>
      <c r="O243" s="304">
        <v>6</v>
      </c>
      <c r="P243" s="386" t="s">
        <v>2912</v>
      </c>
      <c r="Q243" s="387" t="s">
        <v>313</v>
      </c>
      <c r="R243" s="108">
        <f t="shared" si="3"/>
        <v>0</v>
      </c>
      <c r="S243" s="399"/>
      <c r="T243">
        <v>-1666.67</v>
      </c>
      <c r="U243">
        <v>-12298</v>
      </c>
      <c r="W243">
        <v>-24271</v>
      </c>
      <c r="X243">
        <v>-24638.240000000002</v>
      </c>
      <c r="Y243">
        <v>-6999</v>
      </c>
      <c r="Z243">
        <v>-71688.45</v>
      </c>
      <c r="AB243">
        <v>-14456.64</v>
      </c>
      <c r="AD243">
        <v>-9399</v>
      </c>
      <c r="AF243">
        <v>-2660421.1800000002</v>
      </c>
      <c r="AH243">
        <v>-10056.39</v>
      </c>
      <c r="AK243">
        <v>-15198</v>
      </c>
      <c r="AM243">
        <v>-19794.82</v>
      </c>
      <c r="AO243">
        <v>-100475.07</v>
      </c>
      <c r="AQ243">
        <v>-32148</v>
      </c>
      <c r="AS243">
        <v>-25575</v>
      </c>
      <c r="AU243">
        <v>-88067.83</v>
      </c>
      <c r="AX243">
        <v>0</v>
      </c>
      <c r="AY243">
        <v>-120479</v>
      </c>
      <c r="BA243">
        <v>-100413.31</v>
      </c>
      <c r="BD243">
        <v>-185654.46</v>
      </c>
      <c r="BE243">
        <v>-82494</v>
      </c>
      <c r="BI243">
        <v>-7372.97</v>
      </c>
      <c r="BJ243">
        <v>-72621.16</v>
      </c>
      <c r="BK243">
        <v>-5038.82</v>
      </c>
      <c r="BM243">
        <v>-394961.33</v>
      </c>
      <c r="BR243">
        <v>-59129</v>
      </c>
      <c r="BS243">
        <v>-3120.83</v>
      </c>
    </row>
    <row r="244" spans="1:72">
      <c r="A244" s="405">
        <v>1</v>
      </c>
      <c r="B244" s="199" t="s">
        <v>903</v>
      </c>
      <c r="C244" s="199" t="s">
        <v>905</v>
      </c>
      <c r="D244" s="199" t="s">
        <v>2120</v>
      </c>
      <c r="E244" s="199" t="s">
        <v>2139</v>
      </c>
      <c r="F244" s="199" t="s">
        <v>2139</v>
      </c>
      <c r="G244" s="199"/>
      <c r="H244" s="199">
        <v>36</v>
      </c>
      <c r="I244" s="199" t="s">
        <v>2139</v>
      </c>
      <c r="J244" s="199" t="s">
        <v>1073</v>
      </c>
      <c r="K244" s="199"/>
      <c r="L244" s="199"/>
      <c r="M244" s="200" t="s">
        <v>1186</v>
      </c>
      <c r="N244" s="200"/>
      <c r="O244" s="304">
        <v>6</v>
      </c>
      <c r="P244" s="386" t="s">
        <v>2913</v>
      </c>
      <c r="Q244" s="387" t="s">
        <v>314</v>
      </c>
      <c r="R244" s="108">
        <f t="shared" si="3"/>
        <v>-153177786.91</v>
      </c>
      <c r="S244" s="399">
        <v>-278000655.83999997</v>
      </c>
      <c r="T244">
        <v>-8725380.1999999993</v>
      </c>
      <c r="U244">
        <v>-13324290.380000001</v>
      </c>
      <c r="V244">
        <v>-22833983.899999999</v>
      </c>
      <c r="W244">
        <v>-36512560.670000002</v>
      </c>
      <c r="X244">
        <v>-47461824.060000002</v>
      </c>
      <c r="Y244">
        <v>-25664606.260000002</v>
      </c>
      <c r="Z244">
        <v>-14172432.09</v>
      </c>
      <c r="AA244">
        <v>-19765282.5</v>
      </c>
      <c r="AB244">
        <v>-10714914.16</v>
      </c>
      <c r="AC244">
        <v>-14260421.02</v>
      </c>
      <c r="AD244">
        <v>-9085543.8200000003</v>
      </c>
      <c r="AE244">
        <v>-153177786.91</v>
      </c>
      <c r="AF244">
        <v>-4910149.68</v>
      </c>
      <c r="AG244">
        <v>-19840598.109999999</v>
      </c>
      <c r="AH244">
        <v>-12189731.91</v>
      </c>
      <c r="AI244">
        <v>-4782839.71</v>
      </c>
      <c r="AJ244">
        <v>-6472512.29</v>
      </c>
      <c r="AK244">
        <v>-2155337.31</v>
      </c>
      <c r="AL244">
        <v>-472847</v>
      </c>
      <c r="AM244">
        <v>-437401550.13999999</v>
      </c>
      <c r="AN244">
        <v>-6037874.2999999998</v>
      </c>
      <c r="AO244">
        <v>-25664216.850000001</v>
      </c>
      <c r="AP244">
        <v>-12183370.52</v>
      </c>
      <c r="AQ244">
        <v>-30977213.5</v>
      </c>
      <c r="AR244">
        <v>-9255919.5</v>
      </c>
      <c r="AS244">
        <v>-29024253.609999999</v>
      </c>
      <c r="AT244">
        <v>-12665544.84</v>
      </c>
      <c r="AU244">
        <v>-10796254.050000001</v>
      </c>
      <c r="AV244">
        <v>-4542848.6500000004</v>
      </c>
      <c r="AW244">
        <v>-39600041.350000001</v>
      </c>
      <c r="AX244">
        <v>-10580248.92</v>
      </c>
      <c r="AY244">
        <v>-12978664.689999999</v>
      </c>
      <c r="AZ244">
        <v>-1590547.58</v>
      </c>
      <c r="BA244">
        <v>-167480959.97</v>
      </c>
      <c r="BB244">
        <v>-5062139.3600000003</v>
      </c>
      <c r="BC244">
        <v>-14692491.82</v>
      </c>
      <c r="BD244">
        <v>-26689427.780000001</v>
      </c>
      <c r="BE244">
        <v>-13737155</v>
      </c>
      <c r="BF244">
        <v>-14370708.560000001</v>
      </c>
      <c r="BG244">
        <v>-8113469.4299999997</v>
      </c>
      <c r="BH244">
        <v>-30378577.48</v>
      </c>
      <c r="BI244">
        <v>-9977463.5</v>
      </c>
      <c r="BJ244">
        <v>-1263800.5900000001</v>
      </c>
      <c r="BK244">
        <v>-2217358.48</v>
      </c>
      <c r="BL244">
        <v>-5477476.1600000001</v>
      </c>
      <c r="BM244">
        <v>-277262094.48000002</v>
      </c>
      <c r="BN244">
        <v>-31144051.82</v>
      </c>
      <c r="BO244">
        <v>-10356707.539999999</v>
      </c>
      <c r="BP244">
        <v>-66358367.890000001</v>
      </c>
      <c r="BQ244">
        <v>-4559862.37</v>
      </c>
      <c r="BR244">
        <v>-28787746.539999999</v>
      </c>
      <c r="BS244">
        <v>-20835012.989999998</v>
      </c>
      <c r="BT244">
        <v>-12407875.310000001</v>
      </c>
    </row>
    <row r="245" spans="1:72">
      <c r="A245" s="405">
        <v>1</v>
      </c>
      <c r="B245" s="199" t="s">
        <v>903</v>
      </c>
      <c r="C245" s="199" t="s">
        <v>905</v>
      </c>
      <c r="D245" s="199" t="s">
        <v>2120</v>
      </c>
      <c r="E245" s="199" t="s">
        <v>2139</v>
      </c>
      <c r="F245" s="199" t="s">
        <v>2139</v>
      </c>
      <c r="G245" s="199"/>
      <c r="H245" s="199">
        <v>36</v>
      </c>
      <c r="I245" s="199" t="s">
        <v>2139</v>
      </c>
      <c r="J245" s="199" t="s">
        <v>1073</v>
      </c>
      <c r="K245" s="199"/>
      <c r="L245" s="199"/>
      <c r="M245" s="200" t="s">
        <v>1186</v>
      </c>
      <c r="N245" s="200"/>
      <c r="O245" s="304">
        <v>6</v>
      </c>
      <c r="P245" s="386" t="s">
        <v>2914</v>
      </c>
      <c r="Q245" s="387" t="s">
        <v>315</v>
      </c>
      <c r="R245" s="108">
        <f t="shared" si="3"/>
        <v>-7395223.3700000001</v>
      </c>
      <c r="S245" s="399">
        <v>-27511822.949999999</v>
      </c>
      <c r="T245">
        <v>-1669729.56</v>
      </c>
      <c r="U245">
        <v>-2371170.67</v>
      </c>
      <c r="V245">
        <v>-4451299.62</v>
      </c>
      <c r="W245">
        <v>-1905175.25</v>
      </c>
      <c r="X245">
        <v>-1625928.47</v>
      </c>
      <c r="Y245">
        <v>-4008016.55</v>
      </c>
      <c r="Z245">
        <v>-1301917.42</v>
      </c>
      <c r="AA245">
        <v>-1861787.39</v>
      </c>
      <c r="AB245">
        <v>-2143186.9</v>
      </c>
      <c r="AC245">
        <v>-2679574.0099999998</v>
      </c>
      <c r="AD245">
        <v>-1869571.36</v>
      </c>
      <c r="AE245">
        <v>-7395223.3700000001</v>
      </c>
      <c r="AF245">
        <v>-1461623.94</v>
      </c>
      <c r="AG245">
        <v>-2991931.29</v>
      </c>
      <c r="AH245">
        <v>-1851275.65</v>
      </c>
      <c r="AI245">
        <v>-59728.02</v>
      </c>
      <c r="AJ245">
        <v>-368939.09</v>
      </c>
      <c r="AK245">
        <v>-1136150.1100000001</v>
      </c>
      <c r="AL245">
        <v>-593714</v>
      </c>
      <c r="AM245">
        <v>-19880986.640000001</v>
      </c>
      <c r="AN245">
        <v>-1602148.93</v>
      </c>
      <c r="AO245">
        <v>-2408487.66</v>
      </c>
      <c r="AP245">
        <v>-2666410.12</v>
      </c>
      <c r="AQ245">
        <v>-2660625.13</v>
      </c>
      <c r="AR245">
        <v>-1323143.47</v>
      </c>
      <c r="AS245">
        <v>-4379623.8899999997</v>
      </c>
      <c r="AT245">
        <v>-2834420.94</v>
      </c>
      <c r="AU245">
        <v>-2146226.4700000002</v>
      </c>
      <c r="AV245">
        <v>-1579900.28</v>
      </c>
      <c r="AW245">
        <v>-3549474.17</v>
      </c>
      <c r="AX245">
        <v>-2409545.33</v>
      </c>
      <c r="AY245">
        <v>-2201105.19</v>
      </c>
      <c r="AZ245">
        <v>-424627.93</v>
      </c>
      <c r="BA245">
        <v>-14277947.33</v>
      </c>
      <c r="BB245">
        <v>-1175211.78</v>
      </c>
      <c r="BC245">
        <v>-1815287.83</v>
      </c>
      <c r="BD245">
        <v>-1933129.4</v>
      </c>
      <c r="BE245">
        <v>-2278934.69</v>
      </c>
      <c r="BF245">
        <v>-3324943.56</v>
      </c>
      <c r="BG245">
        <v>-1755170.78</v>
      </c>
      <c r="BH245">
        <v>-3964663.31</v>
      </c>
      <c r="BI245">
        <v>-4053761.72</v>
      </c>
      <c r="BJ245">
        <v>-887960.8</v>
      </c>
      <c r="BK245">
        <v>-786419.31</v>
      </c>
      <c r="BL245">
        <v>-625128.69999999995</v>
      </c>
      <c r="BM245">
        <v>-10027822.109999999</v>
      </c>
      <c r="BN245">
        <v>-5722527.2199999997</v>
      </c>
      <c r="BO245">
        <v>-1963900.34</v>
      </c>
      <c r="BP245">
        <v>-6392789.3300000001</v>
      </c>
      <c r="BQ245">
        <v>-1829519.5</v>
      </c>
      <c r="BR245">
        <v>-194265.84</v>
      </c>
      <c r="BS245">
        <v>-3780176.85</v>
      </c>
      <c r="BT245">
        <v>-1262341.5</v>
      </c>
    </row>
    <row r="246" spans="1:72">
      <c r="A246" s="405">
        <v>1</v>
      </c>
      <c r="B246" s="199" t="s">
        <v>903</v>
      </c>
      <c r="C246" s="199" t="s">
        <v>905</v>
      </c>
      <c r="D246" s="199" t="s">
        <v>2120</v>
      </c>
      <c r="E246" s="199" t="s">
        <v>2139</v>
      </c>
      <c r="F246" s="199" t="s">
        <v>2139</v>
      </c>
      <c r="G246" s="199"/>
      <c r="H246" s="199">
        <v>36</v>
      </c>
      <c r="I246" s="199" t="s">
        <v>2139</v>
      </c>
      <c r="J246" s="199" t="s">
        <v>1073</v>
      </c>
      <c r="K246" s="199"/>
      <c r="L246" s="199"/>
      <c r="M246" s="200" t="s">
        <v>1186</v>
      </c>
      <c r="N246" s="200"/>
      <c r="O246" s="304">
        <v>6</v>
      </c>
      <c r="P246" s="386" t="s">
        <v>2915</v>
      </c>
      <c r="Q246" s="387" t="s">
        <v>316</v>
      </c>
      <c r="R246" s="108">
        <f t="shared" si="3"/>
        <v>-4033481.63</v>
      </c>
      <c r="S246" s="399">
        <v>-6914775.0199999996</v>
      </c>
      <c r="T246">
        <v>-480125.08</v>
      </c>
      <c r="U246">
        <v>-1960068.4</v>
      </c>
      <c r="V246">
        <v>-2645608.9500000002</v>
      </c>
      <c r="W246">
        <v>-4735562.2699999996</v>
      </c>
      <c r="X246">
        <v>-2014282.07</v>
      </c>
      <c r="Y246">
        <v>-947625.95</v>
      </c>
      <c r="Z246">
        <v>-952674.3</v>
      </c>
      <c r="AA246">
        <v>-735624.33</v>
      </c>
      <c r="AB246">
        <v>-555018.22</v>
      </c>
      <c r="AC246">
        <v>-993896.61</v>
      </c>
      <c r="AD246">
        <v>-1230488</v>
      </c>
      <c r="AE246">
        <v>-4033481.63</v>
      </c>
      <c r="AF246">
        <v>-1417322.75</v>
      </c>
      <c r="AG246">
        <v>-642737.05000000005</v>
      </c>
      <c r="AH246">
        <v>-446555.94</v>
      </c>
      <c r="AI246">
        <v>-441984.25</v>
      </c>
      <c r="AJ246">
        <v>-1470528.62</v>
      </c>
      <c r="AK246">
        <v>-251858.77</v>
      </c>
      <c r="AL246">
        <v>-60244</v>
      </c>
      <c r="AM246">
        <v>-11394151.51</v>
      </c>
      <c r="AN246">
        <v>-469969.78</v>
      </c>
      <c r="AO246">
        <v>-783219.61</v>
      </c>
      <c r="AP246">
        <v>-1414585.66</v>
      </c>
      <c r="AQ246">
        <v>-2350022</v>
      </c>
      <c r="AR246">
        <v>-657667.11</v>
      </c>
      <c r="AS246">
        <v>-3005818.06</v>
      </c>
      <c r="AT246">
        <v>-2208588.61</v>
      </c>
      <c r="AU246">
        <v>-875935.31</v>
      </c>
      <c r="AV246">
        <v>-1072104.6100000001</v>
      </c>
      <c r="AW246">
        <v>-1618139.25</v>
      </c>
      <c r="AX246">
        <v>-1135594.44</v>
      </c>
      <c r="AY246">
        <v>-1177785.1100000001</v>
      </c>
      <c r="AZ246">
        <v>-62044.22</v>
      </c>
      <c r="BA246">
        <v>-3464083.73</v>
      </c>
      <c r="BB246">
        <v>-1248770.8899999999</v>
      </c>
      <c r="BC246">
        <v>-2566798.25</v>
      </c>
      <c r="BD246">
        <v>-234200.78</v>
      </c>
      <c r="BE246">
        <v>-2398697</v>
      </c>
      <c r="BF246">
        <v>-5470051.5099999998</v>
      </c>
      <c r="BG246">
        <v>-759771.8</v>
      </c>
      <c r="BH246">
        <v>-719601.56</v>
      </c>
      <c r="BI246">
        <v>-1155274.1100000001</v>
      </c>
      <c r="BJ246">
        <v>-611691.80000000005</v>
      </c>
      <c r="BK246">
        <v>-165252.79</v>
      </c>
      <c r="BL246">
        <v>-169776.04</v>
      </c>
      <c r="BM246">
        <v>-5196898.03</v>
      </c>
      <c r="BN246">
        <v>-1742041.74</v>
      </c>
      <c r="BO246">
        <v>-1116607.27</v>
      </c>
      <c r="BP246">
        <v>-4199286.01</v>
      </c>
      <c r="BQ246">
        <v>-528843.56000000006</v>
      </c>
      <c r="BR246">
        <v>-1693408.26</v>
      </c>
      <c r="BS246">
        <v>-3904400.33</v>
      </c>
      <c r="BT246">
        <v>-1599254.94</v>
      </c>
    </row>
    <row r="247" spans="1:72">
      <c r="A247" s="405">
        <v>1</v>
      </c>
      <c r="B247" s="199" t="s">
        <v>903</v>
      </c>
      <c r="C247" s="199" t="s">
        <v>905</v>
      </c>
      <c r="D247" s="199" t="s">
        <v>2120</v>
      </c>
      <c r="E247" s="199" t="s">
        <v>2139</v>
      </c>
      <c r="F247" s="199" t="s">
        <v>2139</v>
      </c>
      <c r="G247" s="199"/>
      <c r="H247" s="199">
        <v>36</v>
      </c>
      <c r="I247" s="199" t="s">
        <v>2139</v>
      </c>
      <c r="J247" s="199" t="s">
        <v>1073</v>
      </c>
      <c r="K247" s="199"/>
      <c r="L247" s="199"/>
      <c r="M247" s="200" t="s">
        <v>1186</v>
      </c>
      <c r="N247" s="200"/>
      <c r="O247" s="304">
        <v>6</v>
      </c>
      <c r="P247" s="386" t="s">
        <v>2916</v>
      </c>
      <c r="Q247" s="387" t="s">
        <v>317</v>
      </c>
      <c r="R247" s="108">
        <f t="shared" si="3"/>
        <v>-1602353.83</v>
      </c>
      <c r="S247" s="399">
        <v>-66988.649999999994</v>
      </c>
      <c r="U247">
        <v>-49899</v>
      </c>
      <c r="V247">
        <v>-1120515.77</v>
      </c>
      <c r="X247">
        <v>-253920.39</v>
      </c>
      <c r="Y247">
        <v>-223986.99</v>
      </c>
      <c r="AA247">
        <v>-483686</v>
      </c>
      <c r="AB247">
        <v>-1875</v>
      </c>
      <c r="AE247">
        <v>-1602353.83</v>
      </c>
      <c r="AF247">
        <v>-17356.5</v>
      </c>
      <c r="AG247">
        <v>-109297</v>
      </c>
      <c r="AH247">
        <v>-250976.26</v>
      </c>
      <c r="AJ247">
        <v>-46761.64</v>
      </c>
      <c r="AM247">
        <v>-5067725.95</v>
      </c>
      <c r="AN247">
        <v>-14673.98</v>
      </c>
      <c r="AO247">
        <v>-207861.83</v>
      </c>
      <c r="AP247">
        <v>-51809.68</v>
      </c>
      <c r="AQ247">
        <v>-1223991</v>
      </c>
      <c r="AR247">
        <v>-60371.33</v>
      </c>
      <c r="AS247">
        <v>-37469.78</v>
      </c>
      <c r="AT247">
        <v>-78479.17</v>
      </c>
      <c r="AU247">
        <v>-7489</v>
      </c>
      <c r="AV247">
        <v>-18143.330000000002</v>
      </c>
      <c r="AW247">
        <v>-7199</v>
      </c>
      <c r="AX247">
        <v>-96679</v>
      </c>
      <c r="AZ247">
        <v>-6825</v>
      </c>
      <c r="BA247">
        <v>-1897169.45</v>
      </c>
      <c r="BC247">
        <v>-73432.33</v>
      </c>
      <c r="BE247">
        <v>-167123.43</v>
      </c>
      <c r="BG247">
        <v>-213348.98</v>
      </c>
      <c r="BH247">
        <v>-194886.54</v>
      </c>
      <c r="BI247">
        <v>-602061.17000000004</v>
      </c>
      <c r="BK247">
        <v>-6071.08</v>
      </c>
      <c r="BM247">
        <v>-465601.67</v>
      </c>
      <c r="BN247">
        <v>-3028813</v>
      </c>
      <c r="BO247">
        <v>-411056.5</v>
      </c>
      <c r="BP247">
        <v>-2155444.7200000002</v>
      </c>
      <c r="BQ247">
        <v>-404030</v>
      </c>
      <c r="BR247">
        <v>-837156.5</v>
      </c>
      <c r="BS247">
        <v>-509951.17</v>
      </c>
      <c r="BT247">
        <v>-253411.67</v>
      </c>
    </row>
    <row r="248" spans="1:72">
      <c r="A248" s="405">
        <v>1</v>
      </c>
      <c r="B248" s="199" t="s">
        <v>903</v>
      </c>
      <c r="C248" s="199" t="s">
        <v>905</v>
      </c>
      <c r="D248" s="199" t="s">
        <v>2120</v>
      </c>
      <c r="E248" s="199" t="s">
        <v>318</v>
      </c>
      <c r="F248" s="199" t="s">
        <v>318</v>
      </c>
      <c r="G248" s="199"/>
      <c r="H248" s="199">
        <v>37</v>
      </c>
      <c r="I248" s="199" t="s">
        <v>318</v>
      </c>
      <c r="J248" s="199" t="s">
        <v>952</v>
      </c>
      <c r="K248" s="199"/>
      <c r="L248" s="199"/>
      <c r="M248" s="200" t="s">
        <v>1186</v>
      </c>
      <c r="N248" s="200"/>
      <c r="O248" s="304">
        <v>6</v>
      </c>
      <c r="P248" s="386" t="s">
        <v>2917</v>
      </c>
      <c r="Q248" s="387" t="s">
        <v>318</v>
      </c>
      <c r="R248" s="108">
        <f t="shared" si="3"/>
        <v>79647175.469999999</v>
      </c>
      <c r="S248" s="399"/>
      <c r="AE248">
        <v>79647175.469999999</v>
      </c>
      <c r="AX248">
        <v>0</v>
      </c>
    </row>
    <row r="249" spans="1:72">
      <c r="A249" s="405">
        <v>1</v>
      </c>
      <c r="B249" s="199" t="s">
        <v>903</v>
      </c>
      <c r="C249" s="199" t="s">
        <v>905</v>
      </c>
      <c r="D249" s="199" t="s">
        <v>2120</v>
      </c>
      <c r="E249" s="199" t="s">
        <v>318</v>
      </c>
      <c r="F249" s="199" t="s">
        <v>318</v>
      </c>
      <c r="G249" s="199"/>
      <c r="H249" s="199">
        <v>37</v>
      </c>
      <c r="I249" s="199" t="s">
        <v>318</v>
      </c>
      <c r="J249" s="199" t="s">
        <v>1073</v>
      </c>
      <c r="K249" s="199"/>
      <c r="L249" s="199"/>
      <c r="M249" s="200" t="s">
        <v>1186</v>
      </c>
      <c r="N249" s="200"/>
      <c r="O249" s="304">
        <v>6</v>
      </c>
      <c r="P249" s="386" t="s">
        <v>2918</v>
      </c>
      <c r="Q249" s="387" t="s">
        <v>319</v>
      </c>
      <c r="R249" s="108">
        <f t="shared" si="3"/>
        <v>-79646786.469999999</v>
      </c>
      <c r="S249" s="399"/>
      <c r="AE249">
        <v>-79646786.469999999</v>
      </c>
      <c r="AX249">
        <v>0</v>
      </c>
    </row>
    <row r="250" spans="1:72">
      <c r="A250" s="405">
        <v>1</v>
      </c>
      <c r="B250" s="199" t="s">
        <v>903</v>
      </c>
      <c r="C250" s="199" t="s">
        <v>905</v>
      </c>
      <c r="D250" s="199" t="s">
        <v>2141</v>
      </c>
      <c r="E250" s="199" t="s">
        <v>320</v>
      </c>
      <c r="F250" s="199" t="s">
        <v>320</v>
      </c>
      <c r="G250" s="199"/>
      <c r="H250" s="199">
        <v>38</v>
      </c>
      <c r="I250" s="199" t="s">
        <v>320</v>
      </c>
      <c r="J250" s="199" t="s">
        <v>952</v>
      </c>
      <c r="K250" s="199"/>
      <c r="L250" s="199"/>
      <c r="M250" s="200" t="s">
        <v>1251</v>
      </c>
      <c r="N250" s="200"/>
      <c r="O250" s="304">
        <v>6</v>
      </c>
      <c r="P250" s="386" t="s">
        <v>2919</v>
      </c>
      <c r="Q250" s="387" t="s">
        <v>320</v>
      </c>
      <c r="R250" s="108">
        <f t="shared" si="3"/>
        <v>0</v>
      </c>
      <c r="S250" s="399">
        <v>709200</v>
      </c>
      <c r="U250">
        <v>60000</v>
      </c>
      <c r="V250">
        <v>70000</v>
      </c>
      <c r="Z250">
        <v>40000</v>
      </c>
      <c r="AB250">
        <v>20500</v>
      </c>
      <c r="AP250">
        <v>535000</v>
      </c>
      <c r="AQ250">
        <v>66894</v>
      </c>
      <c r="AX250">
        <v>0</v>
      </c>
      <c r="BH250">
        <v>65000</v>
      </c>
      <c r="BI250">
        <v>592470</v>
      </c>
      <c r="BQ250">
        <v>150000</v>
      </c>
    </row>
    <row r="251" spans="1:72">
      <c r="A251" s="405">
        <v>1</v>
      </c>
      <c r="B251" s="199" t="s">
        <v>903</v>
      </c>
      <c r="C251" s="199" t="s">
        <v>905</v>
      </c>
      <c r="D251" s="199" t="s">
        <v>2141</v>
      </c>
      <c r="E251" s="199" t="s">
        <v>320</v>
      </c>
      <c r="F251" s="199" t="s">
        <v>320</v>
      </c>
      <c r="G251" s="199"/>
      <c r="H251" s="199">
        <v>38</v>
      </c>
      <c r="I251" s="199" t="s">
        <v>320</v>
      </c>
      <c r="J251" s="199" t="s">
        <v>952</v>
      </c>
      <c r="K251" s="199"/>
      <c r="L251" s="199"/>
      <c r="M251" s="200" t="s">
        <v>1251</v>
      </c>
      <c r="N251" s="200"/>
      <c r="O251" s="304">
        <v>6</v>
      </c>
      <c r="P251" s="386" t="s">
        <v>2920</v>
      </c>
      <c r="Q251" s="387" t="s">
        <v>321</v>
      </c>
      <c r="R251" s="108">
        <f t="shared" si="3"/>
        <v>0</v>
      </c>
      <c r="S251" s="399"/>
      <c r="AX251">
        <v>0</v>
      </c>
    </row>
    <row r="252" spans="1:72">
      <c r="A252" s="405">
        <v>1</v>
      </c>
      <c r="B252" s="199" t="s">
        <v>903</v>
      </c>
      <c r="C252" s="199" t="s">
        <v>905</v>
      </c>
      <c r="D252" s="199" t="s">
        <v>2141</v>
      </c>
      <c r="E252" s="199" t="s">
        <v>320</v>
      </c>
      <c r="F252" s="199" t="s">
        <v>320</v>
      </c>
      <c r="G252" s="199"/>
      <c r="H252" s="199">
        <v>38</v>
      </c>
      <c r="I252" s="199" t="s">
        <v>320</v>
      </c>
      <c r="J252" s="199" t="s">
        <v>1073</v>
      </c>
      <c r="K252" s="199"/>
      <c r="L252" s="199"/>
      <c r="M252" s="200" t="s">
        <v>1251</v>
      </c>
      <c r="N252" s="200"/>
      <c r="O252" s="304">
        <v>6</v>
      </c>
      <c r="P252" s="386" t="s">
        <v>2921</v>
      </c>
      <c r="Q252" s="387" t="s">
        <v>322</v>
      </c>
      <c r="R252" s="108">
        <f t="shared" si="3"/>
        <v>0</v>
      </c>
      <c r="S252" s="399">
        <v>-709199.1</v>
      </c>
      <c r="U252">
        <v>-59999</v>
      </c>
      <c r="V252">
        <v>-69999</v>
      </c>
      <c r="Z252">
        <v>-39999</v>
      </c>
      <c r="AB252">
        <v>-20499</v>
      </c>
      <c r="AP252">
        <v>-534994</v>
      </c>
      <c r="AQ252">
        <v>-66893</v>
      </c>
      <c r="AX252">
        <v>0</v>
      </c>
      <c r="BH252">
        <v>-64999</v>
      </c>
      <c r="BI252">
        <v>-592469</v>
      </c>
      <c r="BQ252">
        <v>-149998</v>
      </c>
    </row>
    <row r="253" spans="1:72">
      <c r="A253" s="405">
        <v>1</v>
      </c>
      <c r="B253" s="199" t="s">
        <v>903</v>
      </c>
      <c r="C253" s="199" t="s">
        <v>905</v>
      </c>
      <c r="D253" s="199" t="s">
        <v>2141</v>
      </c>
      <c r="E253" s="199" t="s">
        <v>2142</v>
      </c>
      <c r="F253" s="199" t="s">
        <v>2142</v>
      </c>
      <c r="G253" s="199"/>
      <c r="H253" s="199">
        <v>39</v>
      </c>
      <c r="I253" s="199" t="s">
        <v>2142</v>
      </c>
      <c r="J253" s="199" t="s">
        <v>952</v>
      </c>
      <c r="K253" s="199"/>
      <c r="L253" s="199"/>
      <c r="M253" s="200" t="s">
        <v>1251</v>
      </c>
      <c r="N253" s="200"/>
      <c r="O253" s="304">
        <v>6</v>
      </c>
      <c r="P253" s="386" t="s">
        <v>2922</v>
      </c>
      <c r="Q253" s="387" t="s">
        <v>323</v>
      </c>
      <c r="R253" s="108">
        <f t="shared" si="3"/>
        <v>169510</v>
      </c>
      <c r="S253" s="399"/>
      <c r="W253">
        <v>246000</v>
      </c>
      <c r="Y253">
        <v>182328</v>
      </c>
      <c r="AC253">
        <v>197100</v>
      </c>
      <c r="AD253">
        <v>400180</v>
      </c>
      <c r="AE253">
        <v>169510</v>
      </c>
      <c r="AF253">
        <v>96000</v>
      </c>
      <c r="AG253">
        <v>-109388</v>
      </c>
      <c r="AH253">
        <v>96000</v>
      </c>
      <c r="AK253">
        <v>363800</v>
      </c>
      <c r="AN253">
        <v>58000</v>
      </c>
      <c r="AP253">
        <v>378750</v>
      </c>
      <c r="AR253">
        <v>135000</v>
      </c>
      <c r="AS253">
        <v>127500</v>
      </c>
      <c r="AX253">
        <v>0</v>
      </c>
      <c r="AZ253">
        <v>36380</v>
      </c>
      <c r="BA253">
        <v>160500</v>
      </c>
      <c r="BB253">
        <v>525567.01</v>
      </c>
      <c r="BC253">
        <v>80000</v>
      </c>
      <c r="BE253">
        <v>133460</v>
      </c>
      <c r="BH253">
        <v>364940</v>
      </c>
      <c r="BJ253">
        <v>29960</v>
      </c>
      <c r="BK253">
        <v>28000</v>
      </c>
      <c r="BN253">
        <v>270400</v>
      </c>
      <c r="BP253">
        <v>150000</v>
      </c>
      <c r="BR253">
        <v>155000</v>
      </c>
      <c r="BS253">
        <v>292500</v>
      </c>
      <c r="BT253">
        <v>150000</v>
      </c>
    </row>
    <row r="254" spans="1:72">
      <c r="A254" s="405">
        <v>1</v>
      </c>
      <c r="B254" s="199" t="s">
        <v>903</v>
      </c>
      <c r="C254" s="199" t="s">
        <v>905</v>
      </c>
      <c r="D254" s="199" t="s">
        <v>2141</v>
      </c>
      <c r="E254" s="199" t="s">
        <v>2142</v>
      </c>
      <c r="F254" s="199" t="s">
        <v>2142</v>
      </c>
      <c r="G254" s="199"/>
      <c r="H254" s="199">
        <v>39</v>
      </c>
      <c r="I254" s="199" t="s">
        <v>2142</v>
      </c>
      <c r="J254" s="199" t="s">
        <v>952</v>
      </c>
      <c r="K254" s="199"/>
      <c r="L254" s="199"/>
      <c r="M254" s="200" t="s">
        <v>1251</v>
      </c>
      <c r="N254" s="200"/>
      <c r="O254" s="304">
        <v>6</v>
      </c>
      <c r="P254" s="386" t="s">
        <v>2923</v>
      </c>
      <c r="Q254" s="388" t="s">
        <v>324</v>
      </c>
      <c r="R254" s="108">
        <f t="shared" si="3"/>
        <v>0</v>
      </c>
      <c r="S254" s="399"/>
      <c r="T254">
        <v>99000</v>
      </c>
      <c r="U254">
        <v>134000</v>
      </c>
      <c r="V254">
        <v>134000</v>
      </c>
      <c r="X254">
        <v>208900</v>
      </c>
      <c r="Y254">
        <v>134000</v>
      </c>
      <c r="Z254">
        <v>134000</v>
      </c>
      <c r="AA254">
        <v>169260</v>
      </c>
      <c r="AB254">
        <v>134000</v>
      </c>
      <c r="AC254">
        <v>163272</v>
      </c>
      <c r="AX254">
        <v>0</v>
      </c>
      <c r="BP254">
        <v>62060</v>
      </c>
    </row>
    <row r="255" spans="1:72">
      <c r="A255" s="405">
        <v>1</v>
      </c>
      <c r="B255" s="199" t="s">
        <v>903</v>
      </c>
      <c r="C255" s="199" t="s">
        <v>905</v>
      </c>
      <c r="D255" s="199" t="s">
        <v>2141</v>
      </c>
      <c r="E255" s="199" t="s">
        <v>2142</v>
      </c>
      <c r="F255" s="199" t="s">
        <v>2142</v>
      </c>
      <c r="G255" s="199"/>
      <c r="H255" s="199">
        <v>39</v>
      </c>
      <c r="I255" s="199" t="s">
        <v>2142</v>
      </c>
      <c r="J255" s="199" t="s">
        <v>1073</v>
      </c>
      <c r="K255" s="199"/>
      <c r="L255" s="199"/>
      <c r="M255" s="200" t="s">
        <v>1251</v>
      </c>
      <c r="N255" s="200"/>
      <c r="O255" s="304">
        <v>6</v>
      </c>
      <c r="P255" s="386" t="s">
        <v>2924</v>
      </c>
      <c r="Q255" s="388" t="s">
        <v>2925</v>
      </c>
      <c r="R255" s="108">
        <f t="shared" si="3"/>
        <v>-148118.1</v>
      </c>
      <c r="S255" s="399"/>
      <c r="W255">
        <v>-230346.18</v>
      </c>
      <c r="Y255">
        <v>-182326</v>
      </c>
      <c r="Z255">
        <v>-133998</v>
      </c>
      <c r="AC255">
        <v>-197098</v>
      </c>
      <c r="AD255">
        <v>-400179</v>
      </c>
      <c r="AE255">
        <v>-148118.1</v>
      </c>
      <c r="AF255">
        <v>-29709.63</v>
      </c>
      <c r="AH255">
        <v>-28000</v>
      </c>
      <c r="AK255">
        <v>-185387.98</v>
      </c>
      <c r="AN255">
        <v>-57998.99</v>
      </c>
      <c r="AP255">
        <v>-257004.32</v>
      </c>
      <c r="AR255">
        <v>-134998</v>
      </c>
      <c r="AS255">
        <v>-127498</v>
      </c>
      <c r="AX255">
        <v>0</v>
      </c>
      <c r="AZ255">
        <v>-24253.33</v>
      </c>
      <c r="BA255">
        <v>-160498</v>
      </c>
      <c r="BB255">
        <v>-453861.17</v>
      </c>
      <c r="BC255">
        <v>-79999</v>
      </c>
      <c r="BE255">
        <v>-133457</v>
      </c>
      <c r="BH255">
        <v>-358827</v>
      </c>
      <c r="BJ255">
        <v>-29959</v>
      </c>
      <c r="BK255">
        <v>-27999</v>
      </c>
      <c r="BN255">
        <v>-270395</v>
      </c>
      <c r="BP255">
        <v>-149999</v>
      </c>
      <c r="BR255">
        <v>-154998</v>
      </c>
      <c r="BS255">
        <v>-284581.33</v>
      </c>
      <c r="BT255">
        <v>-150000</v>
      </c>
    </row>
    <row r="256" spans="1:72">
      <c r="A256" s="405">
        <v>1</v>
      </c>
      <c r="B256" s="199" t="s">
        <v>903</v>
      </c>
      <c r="C256" s="199" t="s">
        <v>905</v>
      </c>
      <c r="D256" s="199" t="s">
        <v>2141</v>
      </c>
      <c r="E256" s="199" t="s">
        <v>2142</v>
      </c>
      <c r="F256" s="199" t="s">
        <v>2142</v>
      </c>
      <c r="G256" s="199"/>
      <c r="H256" s="199">
        <v>39</v>
      </c>
      <c r="I256" s="199" t="s">
        <v>2142</v>
      </c>
      <c r="J256" s="199" t="s">
        <v>1073</v>
      </c>
      <c r="K256" s="199"/>
      <c r="L256" s="199"/>
      <c r="M256" s="200" t="s">
        <v>1251</v>
      </c>
      <c r="N256" s="200"/>
      <c r="O256" s="304">
        <v>6</v>
      </c>
      <c r="P256" s="386" t="s">
        <v>2926</v>
      </c>
      <c r="Q256" s="388" t="s">
        <v>326</v>
      </c>
      <c r="R256" s="108">
        <f t="shared" si="3"/>
        <v>0</v>
      </c>
      <c r="S256" s="399"/>
      <c r="T256">
        <v>-99000</v>
      </c>
      <c r="U256">
        <v>-133998</v>
      </c>
      <c r="V256">
        <v>-133998</v>
      </c>
      <c r="X256">
        <v>-202657.33</v>
      </c>
      <c r="Y256">
        <v>-133998</v>
      </c>
      <c r="AA256">
        <v>-167923.67</v>
      </c>
      <c r="AB256">
        <v>-133998</v>
      </c>
      <c r="AC256">
        <v>-161842.32999999999</v>
      </c>
      <c r="AX256">
        <v>0</v>
      </c>
      <c r="BP256">
        <v>-62058</v>
      </c>
    </row>
    <row r="257" spans="1:71">
      <c r="A257" s="405">
        <v>1</v>
      </c>
      <c r="B257" s="199" t="s">
        <v>903</v>
      </c>
      <c r="C257" s="199" t="s">
        <v>905</v>
      </c>
      <c r="D257" s="199" t="s">
        <v>327</v>
      </c>
      <c r="E257" s="199" t="s">
        <v>327</v>
      </c>
      <c r="F257" s="199" t="s">
        <v>327</v>
      </c>
      <c r="G257" s="199"/>
      <c r="H257" s="199">
        <v>40</v>
      </c>
      <c r="I257" s="199" t="s">
        <v>327</v>
      </c>
      <c r="J257" s="199" t="s">
        <v>952</v>
      </c>
      <c r="K257" s="199"/>
      <c r="L257" s="199"/>
      <c r="M257" s="200" t="s">
        <v>1130</v>
      </c>
      <c r="N257" s="200"/>
      <c r="O257" s="304">
        <v>6</v>
      </c>
      <c r="P257" s="386" t="s">
        <v>2927</v>
      </c>
      <c r="Q257" s="387" t="s">
        <v>327</v>
      </c>
      <c r="R257" s="108">
        <f t="shared" si="3"/>
        <v>0</v>
      </c>
      <c r="S257" s="399"/>
      <c r="AM257">
        <v>153075322.28999999</v>
      </c>
      <c r="AV257">
        <v>3500085</v>
      </c>
      <c r="AX257">
        <v>0</v>
      </c>
      <c r="BD257">
        <v>3248000</v>
      </c>
      <c r="BM257">
        <v>50944619.560000002</v>
      </c>
      <c r="BP257">
        <v>12230657.18</v>
      </c>
    </row>
    <row r="258" spans="1:71">
      <c r="A258" s="405">
        <v>1</v>
      </c>
      <c r="B258" s="199" t="s">
        <v>903</v>
      </c>
      <c r="C258" s="199" t="s">
        <v>905</v>
      </c>
      <c r="D258" s="199" t="s">
        <v>327</v>
      </c>
      <c r="E258" s="199" t="s">
        <v>327</v>
      </c>
      <c r="F258" s="199" t="s">
        <v>327</v>
      </c>
      <c r="G258" s="199"/>
      <c r="H258" s="199">
        <v>40</v>
      </c>
      <c r="I258" s="199" t="s">
        <v>327</v>
      </c>
      <c r="J258" s="199" t="s">
        <v>952</v>
      </c>
      <c r="K258" s="199"/>
      <c r="L258" s="199"/>
      <c r="M258" s="200" t="s">
        <v>1130</v>
      </c>
      <c r="N258" s="200"/>
      <c r="O258" s="304">
        <v>6</v>
      </c>
      <c r="P258" s="386" t="s">
        <v>2928</v>
      </c>
      <c r="Q258" s="387" t="s">
        <v>328</v>
      </c>
      <c r="R258" s="108">
        <f t="shared" si="3"/>
        <v>0</v>
      </c>
      <c r="S258" s="399"/>
      <c r="AX258">
        <v>0</v>
      </c>
    </row>
    <row r="259" spans="1:71">
      <c r="A259" s="405">
        <v>1</v>
      </c>
      <c r="B259" s="199" t="s">
        <v>903</v>
      </c>
      <c r="C259" s="199" t="s">
        <v>905</v>
      </c>
      <c r="D259" s="199" t="s">
        <v>327</v>
      </c>
      <c r="E259" s="199" t="s">
        <v>327</v>
      </c>
      <c r="F259" s="199" t="s">
        <v>327</v>
      </c>
      <c r="G259" s="199"/>
      <c r="H259" s="199">
        <v>40</v>
      </c>
      <c r="I259" s="199" t="s">
        <v>327</v>
      </c>
      <c r="J259" s="199" t="s">
        <v>952</v>
      </c>
      <c r="K259" s="199"/>
      <c r="L259" s="199"/>
      <c r="M259" s="200" t="s">
        <v>1130</v>
      </c>
      <c r="N259" s="200"/>
      <c r="O259" s="304">
        <v>6</v>
      </c>
      <c r="P259" s="386" t="s">
        <v>2929</v>
      </c>
      <c r="Q259" s="387" t="s">
        <v>329</v>
      </c>
      <c r="R259" s="108">
        <f t="shared" si="3"/>
        <v>0</v>
      </c>
      <c r="S259" s="399">
        <v>112342018.59999999</v>
      </c>
      <c r="Z259">
        <v>368397.5</v>
      </c>
      <c r="AC259">
        <v>135000</v>
      </c>
      <c r="AM259">
        <v>886121.57</v>
      </c>
      <c r="AX259">
        <v>0</v>
      </c>
      <c r="BQ259">
        <v>472724.39</v>
      </c>
      <c r="BS259">
        <v>360719.44</v>
      </c>
    </row>
    <row r="260" spans="1:71">
      <c r="A260" s="405">
        <v>2</v>
      </c>
      <c r="B260" s="199" t="s">
        <v>909</v>
      </c>
      <c r="C260" s="199" t="s">
        <v>910</v>
      </c>
      <c r="D260" s="199" t="s">
        <v>2148</v>
      </c>
      <c r="E260" s="199" t="s">
        <v>2149</v>
      </c>
      <c r="F260" s="199"/>
      <c r="G260" s="199"/>
      <c r="H260" s="199">
        <v>41</v>
      </c>
      <c r="I260" s="199" t="s">
        <v>2149</v>
      </c>
      <c r="J260" s="199" t="s">
        <v>1073</v>
      </c>
      <c r="K260" s="199"/>
      <c r="L260" s="199"/>
      <c r="M260" s="200" t="s">
        <v>1262</v>
      </c>
      <c r="N260" s="200"/>
      <c r="O260" s="304" t="s">
        <v>937</v>
      </c>
      <c r="P260" s="386" t="s">
        <v>2930</v>
      </c>
      <c r="Q260" s="387" t="s">
        <v>332</v>
      </c>
      <c r="R260" s="108">
        <f t="shared" ref="R260:R323" si="4">SUMIF($S$1:$BT$1,$R$1,$S260:$BT260)</f>
        <v>0</v>
      </c>
      <c r="S260" s="399"/>
      <c r="Y260">
        <v>500392.24</v>
      </c>
      <c r="AX260">
        <v>0</v>
      </c>
    </row>
    <row r="261" spans="1:71">
      <c r="A261" s="405">
        <v>2</v>
      </c>
      <c r="B261" s="199" t="s">
        <v>909</v>
      </c>
      <c r="C261" s="199" t="s">
        <v>910</v>
      </c>
      <c r="D261" s="199" t="s">
        <v>2148</v>
      </c>
      <c r="E261" s="199" t="s">
        <v>2149</v>
      </c>
      <c r="F261" s="199" t="s">
        <v>2152</v>
      </c>
      <c r="G261" s="199" t="s">
        <v>361</v>
      </c>
      <c r="H261" s="199">
        <v>41</v>
      </c>
      <c r="I261" s="199" t="s">
        <v>2149</v>
      </c>
      <c r="J261" s="199" t="s">
        <v>1073</v>
      </c>
      <c r="K261" s="199"/>
      <c r="L261" s="199" t="s">
        <v>945</v>
      </c>
      <c r="M261" s="200" t="s">
        <v>1262</v>
      </c>
      <c r="N261" s="200"/>
      <c r="O261" s="304">
        <v>7.1</v>
      </c>
      <c r="P261" s="386" t="s">
        <v>2931</v>
      </c>
      <c r="Q261" s="387" t="s">
        <v>2932</v>
      </c>
      <c r="R261" s="108">
        <f t="shared" si="4"/>
        <v>0</v>
      </c>
      <c r="S261" s="399"/>
      <c r="AX261">
        <v>0</v>
      </c>
      <c r="BA261">
        <v>492632.28</v>
      </c>
    </row>
    <row r="262" spans="1:71">
      <c r="A262" s="405">
        <v>2</v>
      </c>
      <c r="B262" s="199" t="s">
        <v>909</v>
      </c>
      <c r="C262" s="199" t="s">
        <v>910</v>
      </c>
      <c r="D262" s="199" t="s">
        <v>2148</v>
      </c>
      <c r="E262" s="199" t="s">
        <v>2149</v>
      </c>
      <c r="F262" s="199" t="s">
        <v>2152</v>
      </c>
      <c r="G262" s="199" t="s">
        <v>362</v>
      </c>
      <c r="H262" s="199">
        <v>41</v>
      </c>
      <c r="I262" s="199" t="s">
        <v>2149</v>
      </c>
      <c r="J262" s="199" t="s">
        <v>1073</v>
      </c>
      <c r="K262" s="199"/>
      <c r="L262" s="199" t="s">
        <v>945</v>
      </c>
      <c r="M262" s="200" t="s">
        <v>1262</v>
      </c>
      <c r="N262" s="200"/>
      <c r="O262" s="304">
        <v>7.2</v>
      </c>
      <c r="P262" s="386" t="s">
        <v>2933</v>
      </c>
      <c r="Q262" s="387" t="s">
        <v>2156</v>
      </c>
      <c r="R262" s="108">
        <f t="shared" si="4"/>
        <v>0</v>
      </c>
      <c r="S262" s="399"/>
      <c r="AX262">
        <v>0</v>
      </c>
    </row>
    <row r="263" spans="1:71">
      <c r="A263" s="405">
        <v>2</v>
      </c>
      <c r="B263" s="199" t="s">
        <v>909</v>
      </c>
      <c r="C263" s="199" t="s">
        <v>910</v>
      </c>
      <c r="D263" s="199" t="s">
        <v>2148</v>
      </c>
      <c r="E263" s="199" t="s">
        <v>2149</v>
      </c>
      <c r="F263" s="199" t="s">
        <v>2152</v>
      </c>
      <c r="G263" s="199" t="s">
        <v>2157</v>
      </c>
      <c r="H263" s="199">
        <v>41</v>
      </c>
      <c r="I263" s="199" t="s">
        <v>2149</v>
      </c>
      <c r="J263" s="199" t="s">
        <v>1073</v>
      </c>
      <c r="K263" s="199"/>
      <c r="L263" s="199" t="s">
        <v>945</v>
      </c>
      <c r="M263" s="200" t="s">
        <v>1262</v>
      </c>
      <c r="N263" s="200"/>
      <c r="O263" s="304">
        <v>7.3</v>
      </c>
      <c r="P263" s="386" t="s">
        <v>2934</v>
      </c>
      <c r="Q263" s="387" t="s">
        <v>2159</v>
      </c>
      <c r="R263" s="108">
        <f t="shared" si="4"/>
        <v>0</v>
      </c>
      <c r="S263" s="399"/>
      <c r="AX263">
        <v>0</v>
      </c>
    </row>
    <row r="264" spans="1:71">
      <c r="A264" s="405">
        <v>2</v>
      </c>
      <c r="B264" s="199" t="s">
        <v>909</v>
      </c>
      <c r="C264" s="199" t="s">
        <v>910</v>
      </c>
      <c r="D264" s="199" t="s">
        <v>2148</v>
      </c>
      <c r="E264" s="199" t="s">
        <v>2149</v>
      </c>
      <c r="F264" s="199"/>
      <c r="G264" s="199"/>
      <c r="H264" s="199">
        <v>41</v>
      </c>
      <c r="I264" s="199" t="s">
        <v>2149</v>
      </c>
      <c r="J264" s="199" t="s">
        <v>1073</v>
      </c>
      <c r="K264" s="199"/>
      <c r="L264" s="199" t="s">
        <v>945</v>
      </c>
      <c r="M264" s="200" t="s">
        <v>1262</v>
      </c>
      <c r="N264" s="200"/>
      <c r="O264" s="304" t="s">
        <v>936</v>
      </c>
      <c r="P264" s="386" t="s">
        <v>2935</v>
      </c>
      <c r="Q264" s="387" t="s">
        <v>2936</v>
      </c>
      <c r="R264" s="108">
        <f t="shared" si="4"/>
        <v>0</v>
      </c>
      <c r="S264" s="399"/>
      <c r="AE264">
        <v>0</v>
      </c>
      <c r="AQ264">
        <v>0</v>
      </c>
      <c r="AX264">
        <v>0</v>
      </c>
      <c r="BA264">
        <v>761976.7</v>
      </c>
    </row>
    <row r="265" spans="1:71">
      <c r="A265" s="405">
        <v>2</v>
      </c>
      <c r="B265" s="199" t="s">
        <v>909</v>
      </c>
      <c r="C265" s="199" t="s">
        <v>910</v>
      </c>
      <c r="D265" s="199" t="s">
        <v>2148</v>
      </c>
      <c r="E265" s="199" t="s">
        <v>2149</v>
      </c>
      <c r="F265" s="199"/>
      <c r="G265" s="199"/>
      <c r="H265" s="199">
        <v>41</v>
      </c>
      <c r="I265" s="199" t="s">
        <v>2149</v>
      </c>
      <c r="J265" s="199" t="s">
        <v>1073</v>
      </c>
      <c r="K265" s="199"/>
      <c r="L265" s="199" t="s">
        <v>945</v>
      </c>
      <c r="M265" s="200" t="s">
        <v>1262</v>
      </c>
      <c r="N265" s="200"/>
      <c r="O265" s="304" t="s">
        <v>937</v>
      </c>
      <c r="P265" s="386" t="s">
        <v>2937</v>
      </c>
      <c r="Q265" s="387" t="s">
        <v>2161</v>
      </c>
      <c r="R265" s="108">
        <f t="shared" si="4"/>
        <v>2169811.31</v>
      </c>
      <c r="S265" s="399"/>
      <c r="AE265">
        <v>2169811.31</v>
      </c>
      <c r="AX265">
        <v>0</v>
      </c>
    </row>
    <row r="266" spans="1:71">
      <c r="A266" s="405">
        <v>2</v>
      </c>
      <c r="B266" s="199" t="s">
        <v>909</v>
      </c>
      <c r="C266" s="199" t="s">
        <v>910</v>
      </c>
      <c r="D266" s="199" t="s">
        <v>2148</v>
      </c>
      <c r="E266" s="199" t="s">
        <v>2149</v>
      </c>
      <c r="F266" s="199" t="s">
        <v>2152</v>
      </c>
      <c r="G266" s="199" t="s">
        <v>370</v>
      </c>
      <c r="H266" s="199">
        <v>41</v>
      </c>
      <c r="I266" s="199" t="s">
        <v>2149</v>
      </c>
      <c r="J266" s="199" t="s">
        <v>1073</v>
      </c>
      <c r="K266" s="199"/>
      <c r="L266" s="199" t="s">
        <v>945</v>
      </c>
      <c r="M266" s="200" t="s">
        <v>1262</v>
      </c>
      <c r="N266" s="200"/>
      <c r="O266" s="304">
        <v>7.8</v>
      </c>
      <c r="P266" s="386" t="s">
        <v>2938</v>
      </c>
      <c r="Q266" s="387" t="s">
        <v>2939</v>
      </c>
      <c r="R266" s="108">
        <f t="shared" si="4"/>
        <v>0</v>
      </c>
      <c r="S266" s="399"/>
      <c r="AX266">
        <v>0</v>
      </c>
    </row>
    <row r="267" spans="1:71">
      <c r="A267" s="405">
        <v>2</v>
      </c>
      <c r="B267" s="199" t="s">
        <v>909</v>
      </c>
      <c r="C267" s="199" t="s">
        <v>910</v>
      </c>
      <c r="D267" s="199" t="s">
        <v>2148</v>
      </c>
      <c r="E267" s="199" t="s">
        <v>2149</v>
      </c>
      <c r="F267" s="199" t="s">
        <v>2152</v>
      </c>
      <c r="G267" s="199" t="s">
        <v>371</v>
      </c>
      <c r="H267" s="199">
        <v>41</v>
      </c>
      <c r="I267" s="199" t="s">
        <v>2149</v>
      </c>
      <c r="J267" s="199" t="s">
        <v>1073</v>
      </c>
      <c r="K267" s="199"/>
      <c r="L267" s="199" t="s">
        <v>945</v>
      </c>
      <c r="M267" s="200" t="s">
        <v>1262</v>
      </c>
      <c r="N267" s="200"/>
      <c r="O267" s="304">
        <v>7.9</v>
      </c>
      <c r="P267" s="386" t="s">
        <v>2940</v>
      </c>
      <c r="Q267" s="387" t="s">
        <v>2941</v>
      </c>
      <c r="R267" s="108">
        <f t="shared" si="4"/>
        <v>0</v>
      </c>
      <c r="S267" s="399"/>
      <c r="AX267">
        <v>0</v>
      </c>
    </row>
    <row r="268" spans="1:71">
      <c r="A268" s="405">
        <v>2</v>
      </c>
      <c r="B268" s="199" t="s">
        <v>909</v>
      </c>
      <c r="C268" s="199" t="s">
        <v>910</v>
      </c>
      <c r="D268" s="199" t="s">
        <v>2148</v>
      </c>
      <c r="E268" s="199" t="s">
        <v>2149</v>
      </c>
      <c r="F268" s="199" t="s">
        <v>2152</v>
      </c>
      <c r="G268" s="199" t="s">
        <v>372</v>
      </c>
      <c r="H268" s="199">
        <v>41</v>
      </c>
      <c r="I268" s="199" t="s">
        <v>2149</v>
      </c>
      <c r="J268" s="199" t="s">
        <v>1073</v>
      </c>
      <c r="K268" s="199"/>
      <c r="L268" s="199" t="s">
        <v>945</v>
      </c>
      <c r="M268" s="200" t="s">
        <v>1262</v>
      </c>
      <c r="N268" s="200"/>
      <c r="O268" s="304" t="s">
        <v>931</v>
      </c>
      <c r="P268" s="386" t="s">
        <v>2942</v>
      </c>
      <c r="Q268" s="387" t="s">
        <v>2943</v>
      </c>
      <c r="R268" s="108">
        <f t="shared" si="4"/>
        <v>0</v>
      </c>
      <c r="S268" s="399"/>
      <c r="AX268">
        <v>0</v>
      </c>
    </row>
    <row r="269" spans="1:71">
      <c r="A269" s="405">
        <v>2</v>
      </c>
      <c r="B269" s="199" t="s">
        <v>909</v>
      </c>
      <c r="C269" s="199" t="s">
        <v>910</v>
      </c>
      <c r="D269" s="199" t="s">
        <v>2148</v>
      </c>
      <c r="E269" s="199" t="s">
        <v>2149</v>
      </c>
      <c r="F269" s="199"/>
      <c r="G269" s="199"/>
      <c r="H269" s="199">
        <v>41</v>
      </c>
      <c r="I269" s="199" t="s">
        <v>2149</v>
      </c>
      <c r="J269" s="199" t="s">
        <v>1073</v>
      </c>
      <c r="K269" s="199"/>
      <c r="L269" s="199"/>
      <c r="M269" s="200" t="s">
        <v>1262</v>
      </c>
      <c r="N269" s="200"/>
      <c r="O269" s="304" t="s">
        <v>937</v>
      </c>
      <c r="P269" s="386" t="s">
        <v>2944</v>
      </c>
      <c r="Q269" s="387" t="s">
        <v>2165</v>
      </c>
      <c r="R269" s="108">
        <f t="shared" si="4"/>
        <v>0</v>
      </c>
      <c r="S269" s="399"/>
      <c r="AM269">
        <v>40245662.5</v>
      </c>
      <c r="AX269">
        <v>0</v>
      </c>
    </row>
    <row r="270" spans="1:71">
      <c r="A270" s="405">
        <v>2</v>
      </c>
      <c r="B270" s="199" t="s">
        <v>909</v>
      </c>
      <c r="C270" s="199" t="s">
        <v>910</v>
      </c>
      <c r="D270" s="199" t="s">
        <v>2148</v>
      </c>
      <c r="E270" s="199" t="s">
        <v>2149</v>
      </c>
      <c r="F270" s="199"/>
      <c r="G270" s="199"/>
      <c r="H270" s="199">
        <v>41</v>
      </c>
      <c r="I270" s="199" t="s">
        <v>2149</v>
      </c>
      <c r="J270" s="199" t="s">
        <v>1073</v>
      </c>
      <c r="K270" s="199"/>
      <c r="L270" s="199"/>
      <c r="M270" s="200" t="s">
        <v>1262</v>
      </c>
      <c r="N270" s="200"/>
      <c r="O270" s="304" t="s">
        <v>937</v>
      </c>
      <c r="P270" s="386" t="s">
        <v>2945</v>
      </c>
      <c r="Q270" s="387" t="s">
        <v>351</v>
      </c>
      <c r="R270" s="108">
        <f t="shared" si="4"/>
        <v>0</v>
      </c>
      <c r="S270" s="399"/>
      <c r="AX270">
        <v>0</v>
      </c>
    </row>
    <row r="271" spans="1:71">
      <c r="A271" s="405">
        <v>2</v>
      </c>
      <c r="B271" s="199" t="s">
        <v>909</v>
      </c>
      <c r="C271" s="199" t="s">
        <v>910</v>
      </c>
      <c r="D271" s="199" t="s">
        <v>2148</v>
      </c>
      <c r="E271" s="199" t="s">
        <v>2166</v>
      </c>
      <c r="F271" s="199" t="s">
        <v>2166</v>
      </c>
      <c r="G271" s="199"/>
      <c r="H271" s="199">
        <v>42</v>
      </c>
      <c r="I271" s="199" t="s">
        <v>2166</v>
      </c>
      <c r="J271" s="199" t="s">
        <v>1073</v>
      </c>
      <c r="K271" s="199"/>
      <c r="L271" s="199"/>
      <c r="M271" s="200" t="s">
        <v>1262</v>
      </c>
      <c r="N271" s="200"/>
      <c r="O271" s="304" t="s">
        <v>937</v>
      </c>
      <c r="P271" s="386" t="s">
        <v>2946</v>
      </c>
      <c r="Q271" s="387" t="s">
        <v>352</v>
      </c>
      <c r="R271" s="108">
        <f t="shared" si="4"/>
        <v>0</v>
      </c>
      <c r="S271" s="399"/>
      <c r="AX271">
        <v>0</v>
      </c>
    </row>
    <row r="272" spans="1:71">
      <c r="A272" s="405">
        <v>2</v>
      </c>
      <c r="B272" s="199" t="s">
        <v>909</v>
      </c>
      <c r="C272" s="199" t="s">
        <v>910</v>
      </c>
      <c r="D272" s="199" t="s">
        <v>2148</v>
      </c>
      <c r="E272" s="199" t="s">
        <v>2166</v>
      </c>
      <c r="F272" s="199" t="s">
        <v>2152</v>
      </c>
      <c r="G272" s="199" t="s">
        <v>361</v>
      </c>
      <c r="H272" s="199">
        <v>42</v>
      </c>
      <c r="I272" s="199" t="s">
        <v>2166</v>
      </c>
      <c r="J272" s="199" t="s">
        <v>1073</v>
      </c>
      <c r="K272" s="199"/>
      <c r="L272" s="199" t="s">
        <v>945</v>
      </c>
      <c r="M272" s="200" t="s">
        <v>1262</v>
      </c>
      <c r="N272" s="200"/>
      <c r="O272" s="304">
        <v>7.1</v>
      </c>
      <c r="P272" s="386" t="s">
        <v>2947</v>
      </c>
      <c r="Q272" s="387" t="s">
        <v>2948</v>
      </c>
      <c r="R272" s="108">
        <f t="shared" si="4"/>
        <v>0</v>
      </c>
      <c r="S272" s="399"/>
      <c r="AM272">
        <v>5157753.7</v>
      </c>
      <c r="AX272">
        <v>0</v>
      </c>
    </row>
    <row r="273" spans="1:72">
      <c r="A273" s="405">
        <v>2</v>
      </c>
      <c r="B273" s="199" t="s">
        <v>909</v>
      </c>
      <c r="C273" s="199" t="s">
        <v>910</v>
      </c>
      <c r="D273" s="199" t="s">
        <v>2148</v>
      </c>
      <c r="E273" s="199" t="s">
        <v>2166</v>
      </c>
      <c r="F273" s="199" t="s">
        <v>2152</v>
      </c>
      <c r="G273" s="199" t="s">
        <v>362</v>
      </c>
      <c r="H273" s="199">
        <v>42</v>
      </c>
      <c r="I273" s="199" t="s">
        <v>2166</v>
      </c>
      <c r="J273" s="199" t="s">
        <v>1073</v>
      </c>
      <c r="K273" s="199"/>
      <c r="L273" s="199" t="s">
        <v>945</v>
      </c>
      <c r="M273" s="200" t="s">
        <v>1262</v>
      </c>
      <c r="N273" s="200"/>
      <c r="O273" s="304">
        <v>7.2</v>
      </c>
      <c r="P273" s="386" t="s">
        <v>2949</v>
      </c>
      <c r="Q273" s="387" t="s">
        <v>2950</v>
      </c>
      <c r="R273" s="108">
        <f t="shared" si="4"/>
        <v>0</v>
      </c>
      <c r="S273" s="399"/>
      <c r="AX273">
        <v>0</v>
      </c>
    </row>
    <row r="274" spans="1:72">
      <c r="A274" s="405">
        <v>2</v>
      </c>
      <c r="B274" s="199" t="s">
        <v>909</v>
      </c>
      <c r="C274" s="199" t="s">
        <v>910</v>
      </c>
      <c r="D274" s="199" t="s">
        <v>2148</v>
      </c>
      <c r="E274" s="199" t="s">
        <v>2166</v>
      </c>
      <c r="F274" s="199" t="s">
        <v>2152</v>
      </c>
      <c r="G274" s="199" t="s">
        <v>2157</v>
      </c>
      <c r="H274" s="199">
        <v>42</v>
      </c>
      <c r="I274" s="199" t="s">
        <v>2166</v>
      </c>
      <c r="J274" s="199" t="s">
        <v>1073</v>
      </c>
      <c r="K274" s="199"/>
      <c r="L274" s="199" t="s">
        <v>945</v>
      </c>
      <c r="M274" s="200" t="s">
        <v>1262</v>
      </c>
      <c r="N274" s="200"/>
      <c r="O274" s="304">
        <v>7.3</v>
      </c>
      <c r="P274" s="386" t="s">
        <v>2951</v>
      </c>
      <c r="Q274" s="387" t="s">
        <v>2952</v>
      </c>
      <c r="R274" s="108">
        <f t="shared" si="4"/>
        <v>0</v>
      </c>
      <c r="S274" s="399"/>
      <c r="AX274">
        <v>0</v>
      </c>
    </row>
    <row r="275" spans="1:72">
      <c r="A275" s="405">
        <v>2</v>
      </c>
      <c r="B275" s="199" t="s">
        <v>909</v>
      </c>
      <c r="C275" s="199" t="s">
        <v>910</v>
      </c>
      <c r="D275" s="199" t="s">
        <v>2148</v>
      </c>
      <c r="E275" s="199" t="s">
        <v>2166</v>
      </c>
      <c r="F275" s="199"/>
      <c r="G275" s="199"/>
      <c r="H275" s="199">
        <v>42</v>
      </c>
      <c r="I275" s="199" t="s">
        <v>2166</v>
      </c>
      <c r="J275" s="199" t="s">
        <v>1073</v>
      </c>
      <c r="K275" s="199"/>
      <c r="L275" s="199" t="s">
        <v>945</v>
      </c>
      <c r="M275" s="200" t="s">
        <v>1262</v>
      </c>
      <c r="N275" s="200"/>
      <c r="O275" s="304" t="s">
        <v>936</v>
      </c>
      <c r="P275" s="386" t="s">
        <v>2953</v>
      </c>
      <c r="Q275" s="387" t="s">
        <v>2954</v>
      </c>
      <c r="R275" s="108">
        <f t="shared" si="4"/>
        <v>0</v>
      </c>
      <c r="S275" s="399"/>
      <c r="AX275">
        <v>0</v>
      </c>
    </row>
    <row r="276" spans="1:72">
      <c r="A276" s="405">
        <v>2</v>
      </c>
      <c r="B276" s="199" t="s">
        <v>909</v>
      </c>
      <c r="C276" s="199" t="s">
        <v>910</v>
      </c>
      <c r="D276" s="199" t="s">
        <v>2148</v>
      </c>
      <c r="E276" s="199" t="s">
        <v>2166</v>
      </c>
      <c r="F276" s="199"/>
      <c r="G276" s="199"/>
      <c r="H276" s="199">
        <v>42</v>
      </c>
      <c r="I276" s="199" t="s">
        <v>2166</v>
      </c>
      <c r="J276" s="199" t="s">
        <v>1073</v>
      </c>
      <c r="K276" s="199"/>
      <c r="L276" s="199" t="s">
        <v>945</v>
      </c>
      <c r="M276" s="200" t="s">
        <v>1262</v>
      </c>
      <c r="N276" s="200"/>
      <c r="O276" s="304" t="s">
        <v>937</v>
      </c>
      <c r="P276" s="386" t="s">
        <v>2955</v>
      </c>
      <c r="Q276" s="387" t="s">
        <v>2956</v>
      </c>
      <c r="R276" s="108">
        <f t="shared" si="4"/>
        <v>0</v>
      </c>
      <c r="S276" s="399"/>
      <c r="AI276">
        <v>318</v>
      </c>
      <c r="AX276">
        <v>0</v>
      </c>
    </row>
    <row r="277" spans="1:72">
      <c r="A277" s="405">
        <v>2</v>
      </c>
      <c r="B277" s="199" t="s">
        <v>909</v>
      </c>
      <c r="C277" s="199" t="s">
        <v>910</v>
      </c>
      <c r="D277" s="199" t="s">
        <v>2148</v>
      </c>
      <c r="E277" s="199" t="s">
        <v>2166</v>
      </c>
      <c r="F277" s="199" t="s">
        <v>2152</v>
      </c>
      <c r="G277" s="199" t="s">
        <v>370</v>
      </c>
      <c r="H277" s="199">
        <v>42</v>
      </c>
      <c r="I277" s="199" t="s">
        <v>2166</v>
      </c>
      <c r="J277" s="199" t="s">
        <v>1073</v>
      </c>
      <c r="K277" s="199"/>
      <c r="L277" s="199" t="s">
        <v>945</v>
      </c>
      <c r="M277" s="200" t="s">
        <v>1262</v>
      </c>
      <c r="N277" s="200"/>
      <c r="O277" s="304">
        <v>7.8</v>
      </c>
      <c r="P277" s="386" t="s">
        <v>2957</v>
      </c>
      <c r="Q277" s="387" t="s">
        <v>2958</v>
      </c>
      <c r="R277" s="108">
        <f t="shared" si="4"/>
        <v>0</v>
      </c>
      <c r="S277" s="399"/>
      <c r="AX277">
        <v>0</v>
      </c>
    </row>
    <row r="278" spans="1:72">
      <c r="A278" s="405">
        <v>2</v>
      </c>
      <c r="B278" s="199" t="s">
        <v>909</v>
      </c>
      <c r="C278" s="199" t="s">
        <v>910</v>
      </c>
      <c r="D278" s="199" t="s">
        <v>2148</v>
      </c>
      <c r="E278" s="199" t="s">
        <v>2166</v>
      </c>
      <c r="F278" s="199" t="s">
        <v>2152</v>
      </c>
      <c r="G278" s="199" t="s">
        <v>371</v>
      </c>
      <c r="H278" s="199">
        <v>42</v>
      </c>
      <c r="I278" s="199" t="s">
        <v>2166</v>
      </c>
      <c r="J278" s="199" t="s">
        <v>1073</v>
      </c>
      <c r="K278" s="199"/>
      <c r="L278" s="199" t="s">
        <v>945</v>
      </c>
      <c r="M278" s="200" t="s">
        <v>1262</v>
      </c>
      <c r="N278" s="200"/>
      <c r="O278" s="304">
        <v>7.9</v>
      </c>
      <c r="P278" s="386" t="s">
        <v>2959</v>
      </c>
      <c r="Q278" s="387" t="s">
        <v>2960</v>
      </c>
      <c r="R278" s="108">
        <f t="shared" si="4"/>
        <v>0</v>
      </c>
      <c r="S278" s="399"/>
      <c r="AX278">
        <v>0</v>
      </c>
    </row>
    <row r="279" spans="1:72">
      <c r="A279" s="405">
        <v>2</v>
      </c>
      <c r="B279" s="199" t="s">
        <v>909</v>
      </c>
      <c r="C279" s="199" t="s">
        <v>910</v>
      </c>
      <c r="D279" s="199" t="s">
        <v>2148</v>
      </c>
      <c r="E279" s="199" t="s">
        <v>2166</v>
      </c>
      <c r="F279" s="199" t="s">
        <v>2152</v>
      </c>
      <c r="G279" s="199" t="s">
        <v>372</v>
      </c>
      <c r="H279" s="199">
        <v>42</v>
      </c>
      <c r="I279" s="199" t="s">
        <v>2166</v>
      </c>
      <c r="J279" s="199" t="s">
        <v>1073</v>
      </c>
      <c r="K279" s="199"/>
      <c r="L279" s="199" t="s">
        <v>945</v>
      </c>
      <c r="M279" s="200" t="s">
        <v>1262</v>
      </c>
      <c r="N279" s="200"/>
      <c r="O279" s="304" t="s">
        <v>931</v>
      </c>
      <c r="P279" s="386" t="s">
        <v>2961</v>
      </c>
      <c r="Q279" s="387" t="s">
        <v>2962</v>
      </c>
      <c r="R279" s="108">
        <f t="shared" si="4"/>
        <v>0</v>
      </c>
      <c r="S279" s="399"/>
      <c r="AX279">
        <v>0</v>
      </c>
    </row>
    <row r="280" spans="1:72">
      <c r="A280" s="405">
        <v>2</v>
      </c>
      <c r="B280" s="199" t="s">
        <v>909</v>
      </c>
      <c r="C280" s="199" t="s">
        <v>910</v>
      </c>
      <c r="D280" s="199" t="s">
        <v>2148</v>
      </c>
      <c r="E280" s="199" t="s">
        <v>2173</v>
      </c>
      <c r="F280" s="199" t="s">
        <v>2152</v>
      </c>
      <c r="G280" s="199" t="s">
        <v>361</v>
      </c>
      <c r="H280" s="199">
        <v>43</v>
      </c>
      <c r="I280" s="199" t="s">
        <v>2173</v>
      </c>
      <c r="J280" s="199" t="s">
        <v>1073</v>
      </c>
      <c r="K280" s="199" t="s">
        <v>1283</v>
      </c>
      <c r="L280" s="199" t="s">
        <v>945</v>
      </c>
      <c r="M280" s="200" t="s">
        <v>1262</v>
      </c>
      <c r="N280" s="200"/>
      <c r="O280" s="304">
        <v>7.1</v>
      </c>
      <c r="P280" s="386" t="s">
        <v>2963</v>
      </c>
      <c r="Q280" s="387" t="s">
        <v>361</v>
      </c>
      <c r="R280" s="108">
        <f t="shared" si="4"/>
        <v>17842717.27</v>
      </c>
      <c r="S280" s="399">
        <v>50727127.82</v>
      </c>
      <c r="T280">
        <v>2699588.14</v>
      </c>
      <c r="U280">
        <v>4132612.68</v>
      </c>
      <c r="V280">
        <v>3942487.02</v>
      </c>
      <c r="W280">
        <v>8327618.5199999996</v>
      </c>
      <c r="X280">
        <v>17714643.539999999</v>
      </c>
      <c r="Y280">
        <v>7546862.96</v>
      </c>
      <c r="Z280">
        <v>7216112.29</v>
      </c>
      <c r="AA280">
        <v>4244360.38</v>
      </c>
      <c r="AB280">
        <v>1488421.84</v>
      </c>
      <c r="AC280">
        <v>3239230.92</v>
      </c>
      <c r="AD280">
        <v>1229993.44</v>
      </c>
      <c r="AE280">
        <v>17842717.27</v>
      </c>
      <c r="AF280">
        <v>5798904.9100000001</v>
      </c>
      <c r="AG280">
        <v>2022711.34</v>
      </c>
      <c r="AH280">
        <v>3551571.73</v>
      </c>
      <c r="AI280">
        <v>7417441.5199999996</v>
      </c>
      <c r="AJ280">
        <v>6392372.0999999996</v>
      </c>
      <c r="AK280">
        <v>3232452.64</v>
      </c>
      <c r="AL280">
        <v>1592894.25</v>
      </c>
      <c r="AM280">
        <v>49159858.740000002</v>
      </c>
      <c r="AN280">
        <v>4101995.06</v>
      </c>
      <c r="AO280">
        <v>11323501.66</v>
      </c>
      <c r="AP280">
        <v>11355282.67</v>
      </c>
      <c r="AQ280">
        <v>8516158.1899999995</v>
      </c>
      <c r="AR280">
        <v>2800719.06</v>
      </c>
      <c r="AS280">
        <v>13769176.720000001</v>
      </c>
      <c r="AT280">
        <v>15629350.939999999</v>
      </c>
      <c r="AU280">
        <v>12138126.470000001</v>
      </c>
      <c r="AV280">
        <v>9802106.0800000001</v>
      </c>
      <c r="AW280">
        <v>25573920.449999999</v>
      </c>
      <c r="AX280">
        <v>7273279.1500000004</v>
      </c>
      <c r="AY280">
        <v>8437400.1400000006</v>
      </c>
      <c r="AZ280">
        <v>3341659.32</v>
      </c>
      <c r="BA280">
        <v>40588132.469999999</v>
      </c>
      <c r="BB280">
        <v>3265012.25</v>
      </c>
      <c r="BC280">
        <v>1568521.15</v>
      </c>
      <c r="BD280">
        <v>16691349.689999999</v>
      </c>
      <c r="BE280">
        <v>9794067.7200000007</v>
      </c>
      <c r="BF280">
        <v>6213072.1699999999</v>
      </c>
      <c r="BG280">
        <v>6994513.2300000004</v>
      </c>
      <c r="BH280">
        <v>10653573.609999999</v>
      </c>
      <c r="BI280">
        <v>2642300.7000000002</v>
      </c>
      <c r="BJ280">
        <v>1205865.52</v>
      </c>
      <c r="BK280">
        <v>830921.35</v>
      </c>
      <c r="BL280">
        <v>1495984.17</v>
      </c>
      <c r="BM280">
        <v>26413862.890000001</v>
      </c>
      <c r="BN280">
        <v>1433252.5</v>
      </c>
      <c r="BO280">
        <v>4924610.5199999996</v>
      </c>
      <c r="BP280">
        <v>9176209.6899999995</v>
      </c>
      <c r="BQ280">
        <v>3626105.66</v>
      </c>
      <c r="BR280">
        <v>8879074.4399999995</v>
      </c>
      <c r="BS280">
        <v>6208843.0499999998</v>
      </c>
      <c r="BT280">
        <v>3779938.96</v>
      </c>
    </row>
    <row r="281" spans="1:72">
      <c r="A281" s="405">
        <v>2</v>
      </c>
      <c r="B281" s="199" t="s">
        <v>909</v>
      </c>
      <c r="C281" s="199" t="s">
        <v>910</v>
      </c>
      <c r="D281" s="199" t="s">
        <v>2148</v>
      </c>
      <c r="E281" s="199" t="s">
        <v>2173</v>
      </c>
      <c r="F281" s="199" t="s">
        <v>2152</v>
      </c>
      <c r="G281" s="199" t="s">
        <v>362</v>
      </c>
      <c r="H281" s="199">
        <v>43</v>
      </c>
      <c r="I281" s="199" t="s">
        <v>2173</v>
      </c>
      <c r="J281" s="199" t="s">
        <v>1073</v>
      </c>
      <c r="K281" s="199"/>
      <c r="L281" s="199" t="s">
        <v>945</v>
      </c>
      <c r="M281" s="200" t="s">
        <v>1262</v>
      </c>
      <c r="N281" s="200"/>
      <c r="O281" s="304">
        <v>7.2</v>
      </c>
      <c r="P281" s="386" t="s">
        <v>2964</v>
      </c>
      <c r="Q281" s="387" t="s">
        <v>362</v>
      </c>
      <c r="R281" s="108">
        <f t="shared" si="4"/>
        <v>11111597.32</v>
      </c>
      <c r="S281" s="399">
        <v>79125950.760000005</v>
      </c>
      <c r="T281">
        <v>604942</v>
      </c>
      <c r="U281">
        <v>936949.7</v>
      </c>
      <c r="V281">
        <v>1067439.31</v>
      </c>
      <c r="W281">
        <v>871673.12</v>
      </c>
      <c r="X281">
        <v>2372962.6800000002</v>
      </c>
      <c r="Y281">
        <v>3074938.12</v>
      </c>
      <c r="Z281">
        <v>779883</v>
      </c>
      <c r="AA281">
        <v>1434086.2</v>
      </c>
      <c r="AB281">
        <v>624839.4</v>
      </c>
      <c r="AC281">
        <v>341304.76</v>
      </c>
      <c r="AD281">
        <v>261741.25</v>
      </c>
      <c r="AE281">
        <v>11111597.32</v>
      </c>
      <c r="AF281">
        <v>962301.56</v>
      </c>
      <c r="AG281">
        <v>457267.25</v>
      </c>
      <c r="AH281">
        <v>671727.54</v>
      </c>
      <c r="AI281">
        <v>731813.24</v>
      </c>
      <c r="AJ281">
        <v>1210919.1399999999</v>
      </c>
      <c r="AK281">
        <v>266744.78000000003</v>
      </c>
      <c r="AL281">
        <v>143033.20000000001</v>
      </c>
      <c r="AM281">
        <v>67617751.359999999</v>
      </c>
      <c r="AN281">
        <v>828429.28</v>
      </c>
      <c r="AO281">
        <v>3856782.85</v>
      </c>
      <c r="AP281">
        <v>2347764.4300000002</v>
      </c>
      <c r="AQ281">
        <v>2697817.72</v>
      </c>
      <c r="AR281">
        <v>510370.64</v>
      </c>
      <c r="AS281">
        <v>2546625.1</v>
      </c>
      <c r="AT281">
        <v>1671890.32</v>
      </c>
      <c r="AU281">
        <v>1441501.42</v>
      </c>
      <c r="AV281">
        <v>1341044.3400000001</v>
      </c>
      <c r="AW281">
        <v>3107252.33</v>
      </c>
      <c r="AX281">
        <v>1268804.07</v>
      </c>
      <c r="AY281">
        <v>1146343.1000000001</v>
      </c>
      <c r="AZ281">
        <v>796978.56</v>
      </c>
      <c r="BA281">
        <v>25559892.550000001</v>
      </c>
      <c r="BB281">
        <v>766087.48</v>
      </c>
      <c r="BC281">
        <v>516848.68</v>
      </c>
      <c r="BD281">
        <v>4463726.87</v>
      </c>
      <c r="BE281">
        <v>1968681.63</v>
      </c>
      <c r="BF281">
        <v>1535820.86</v>
      </c>
      <c r="BG281">
        <v>1777228.5</v>
      </c>
      <c r="BH281">
        <v>3343745.31</v>
      </c>
      <c r="BI281">
        <v>345676.61</v>
      </c>
      <c r="BJ281">
        <v>757710.99</v>
      </c>
      <c r="BK281">
        <v>161540.42000000001</v>
      </c>
      <c r="BL281">
        <v>429253.37</v>
      </c>
      <c r="BM281">
        <v>23828822.260000002</v>
      </c>
      <c r="BN281">
        <v>0</v>
      </c>
      <c r="BO281">
        <v>630141.30000000005</v>
      </c>
      <c r="BP281">
        <v>699576.92</v>
      </c>
      <c r="BQ281">
        <v>5460</v>
      </c>
      <c r="BR281">
        <v>99215</v>
      </c>
      <c r="BS281">
        <v>295135.64</v>
      </c>
      <c r="BT281">
        <v>82411.399999999994</v>
      </c>
    </row>
    <row r="282" spans="1:72">
      <c r="A282" s="405">
        <v>2</v>
      </c>
      <c r="B282" s="199" t="s">
        <v>909</v>
      </c>
      <c r="C282" s="199" t="s">
        <v>910</v>
      </c>
      <c r="D282" s="199" t="s">
        <v>2148</v>
      </c>
      <c r="E282" s="199" t="s">
        <v>2173</v>
      </c>
      <c r="F282" s="199" t="s">
        <v>2152</v>
      </c>
      <c r="G282" s="199" t="s">
        <v>2157</v>
      </c>
      <c r="H282" s="199">
        <v>43</v>
      </c>
      <c r="I282" s="199" t="s">
        <v>2173</v>
      </c>
      <c r="J282" s="199" t="s">
        <v>1073</v>
      </c>
      <c r="K282" s="199" t="s">
        <v>1286</v>
      </c>
      <c r="L282" s="199" t="s">
        <v>945</v>
      </c>
      <c r="M282" s="200" t="s">
        <v>1262</v>
      </c>
      <c r="N282" s="200"/>
      <c r="O282" s="304">
        <v>7.3</v>
      </c>
      <c r="P282" s="386" t="s">
        <v>2965</v>
      </c>
      <c r="Q282" s="387" t="s">
        <v>363</v>
      </c>
      <c r="R282" s="108">
        <f t="shared" si="4"/>
        <v>4315098.93</v>
      </c>
      <c r="S282" s="399">
        <v>31862811.969999999</v>
      </c>
      <c r="T282">
        <v>854985</v>
      </c>
      <c r="U282">
        <v>1580291</v>
      </c>
      <c r="V282">
        <v>1588784</v>
      </c>
      <c r="W282">
        <v>6472974</v>
      </c>
      <c r="X282">
        <v>5686622.5599999996</v>
      </c>
      <c r="Y282">
        <v>6347831.4000000004</v>
      </c>
      <c r="Z282">
        <v>1520738</v>
      </c>
      <c r="AA282">
        <v>1172368.8999999999</v>
      </c>
      <c r="AB282">
        <v>1453989</v>
      </c>
      <c r="AC282">
        <v>659500</v>
      </c>
      <c r="AD282">
        <v>1206852</v>
      </c>
      <c r="AE282">
        <v>4315098.93</v>
      </c>
      <c r="AF282">
        <v>586802.99</v>
      </c>
      <c r="AG282">
        <v>1108281.5</v>
      </c>
      <c r="AH282">
        <v>402516</v>
      </c>
      <c r="AI282">
        <v>777630.25</v>
      </c>
      <c r="AJ282">
        <v>829448.75</v>
      </c>
      <c r="AK282">
        <v>556182</v>
      </c>
      <c r="AL282">
        <v>213904.2</v>
      </c>
      <c r="AM282">
        <v>10994725.6</v>
      </c>
      <c r="AN282">
        <v>1636153.4</v>
      </c>
      <c r="AO282">
        <v>3336210</v>
      </c>
      <c r="AP282">
        <v>3864479</v>
      </c>
      <c r="AQ282">
        <v>1961218.5</v>
      </c>
      <c r="AR282">
        <v>882317</v>
      </c>
      <c r="AS282">
        <v>5048770.8</v>
      </c>
      <c r="AT282">
        <v>3809754.25</v>
      </c>
      <c r="AU282">
        <v>3442024.9</v>
      </c>
      <c r="AV282">
        <v>1799822.15</v>
      </c>
      <c r="AW282">
        <v>7336982.7300000004</v>
      </c>
      <c r="AX282">
        <v>1898288</v>
      </c>
      <c r="AY282">
        <v>2253246.14</v>
      </c>
      <c r="AZ282">
        <v>967461.05</v>
      </c>
      <c r="BA282">
        <v>9765784.5</v>
      </c>
      <c r="BB282">
        <v>1115477</v>
      </c>
      <c r="BC282">
        <v>788645</v>
      </c>
      <c r="BD282">
        <v>3387884.9</v>
      </c>
      <c r="BE282">
        <v>2228976</v>
      </c>
      <c r="BF282">
        <v>1990800</v>
      </c>
      <c r="BG282">
        <v>2810431.7</v>
      </c>
      <c r="BH282">
        <v>3093594</v>
      </c>
      <c r="BI282">
        <v>475794</v>
      </c>
      <c r="BJ282">
        <v>180704.76</v>
      </c>
      <c r="BK282">
        <v>93500</v>
      </c>
      <c r="BL282">
        <v>176582</v>
      </c>
      <c r="BM282">
        <v>8269906.3200000003</v>
      </c>
      <c r="BN282">
        <v>461232.1</v>
      </c>
      <c r="BO282">
        <v>3330908.8</v>
      </c>
      <c r="BP282">
        <v>310206.40000000002</v>
      </c>
      <c r="BQ282">
        <v>1587396</v>
      </c>
      <c r="BR282">
        <v>3314901.58</v>
      </c>
      <c r="BS282">
        <v>968727.33</v>
      </c>
      <c r="BT282">
        <v>833796.35</v>
      </c>
    </row>
    <row r="283" spans="1:72">
      <c r="A283" s="405">
        <v>2</v>
      </c>
      <c r="B283" s="199" t="s">
        <v>909</v>
      </c>
      <c r="C283" s="199" t="s">
        <v>910</v>
      </c>
      <c r="D283" s="199" t="s">
        <v>2148</v>
      </c>
      <c r="E283" s="199" t="s">
        <v>2173</v>
      </c>
      <c r="F283" s="199" t="s">
        <v>2173</v>
      </c>
      <c r="G283" s="199" t="s">
        <v>2176</v>
      </c>
      <c r="H283" s="199">
        <v>43</v>
      </c>
      <c r="I283" s="199" t="s">
        <v>2173</v>
      </c>
      <c r="J283" s="199" t="s">
        <v>1073</v>
      </c>
      <c r="K283" s="199"/>
      <c r="L283" s="199" t="s">
        <v>945</v>
      </c>
      <c r="M283" s="200" t="s">
        <v>1262</v>
      </c>
      <c r="N283" s="200"/>
      <c r="O283" s="304" t="s">
        <v>936</v>
      </c>
      <c r="P283" s="386" t="s">
        <v>2966</v>
      </c>
      <c r="Q283" s="387" t="s">
        <v>364</v>
      </c>
      <c r="R283" s="108">
        <f t="shared" si="4"/>
        <v>2347890.6800000002</v>
      </c>
      <c r="S283" s="399">
        <v>8361953.8399999999</v>
      </c>
      <c r="T283">
        <v>291274</v>
      </c>
      <c r="U283">
        <v>227385.98</v>
      </c>
      <c r="V283">
        <v>530203.43000000005</v>
      </c>
      <c r="W283">
        <v>960283.15</v>
      </c>
      <c r="X283">
        <v>1389033.5</v>
      </c>
      <c r="Y283">
        <v>1047709.96</v>
      </c>
      <c r="Z283">
        <v>462897.91999999998</v>
      </c>
      <c r="AA283">
        <v>820160.35</v>
      </c>
      <c r="AB283">
        <v>423357.23</v>
      </c>
      <c r="AC283">
        <v>439946</v>
      </c>
      <c r="AD283">
        <v>158572</v>
      </c>
      <c r="AE283">
        <v>2347890.6800000002</v>
      </c>
      <c r="AF283">
        <v>66818.210000000006</v>
      </c>
      <c r="AG283">
        <v>21900</v>
      </c>
      <c r="AH283">
        <v>177449</v>
      </c>
      <c r="AI283">
        <v>747170.2</v>
      </c>
      <c r="AJ283">
        <v>363059.5</v>
      </c>
      <c r="AK283">
        <v>113370</v>
      </c>
      <c r="AL283">
        <v>71390</v>
      </c>
      <c r="AM283">
        <v>11865491.76</v>
      </c>
      <c r="AN283">
        <v>524143</v>
      </c>
      <c r="AO283">
        <v>1075918.01</v>
      </c>
      <c r="AP283">
        <v>2847341.61</v>
      </c>
      <c r="AQ283">
        <v>477617.12</v>
      </c>
      <c r="AR283">
        <v>237326.8</v>
      </c>
      <c r="AS283">
        <v>1556264.61</v>
      </c>
      <c r="AT283">
        <v>237692.84</v>
      </c>
      <c r="AU283">
        <v>1171995.79</v>
      </c>
      <c r="AV283">
        <v>323612.02</v>
      </c>
      <c r="AW283">
        <v>1653594.4</v>
      </c>
      <c r="AX283">
        <v>963814.36</v>
      </c>
      <c r="AY283">
        <v>574102.19999999995</v>
      </c>
      <c r="AZ283">
        <v>656401.94999999995</v>
      </c>
      <c r="BA283">
        <v>3355247.48</v>
      </c>
      <c r="BB283">
        <v>269928.5</v>
      </c>
      <c r="BC283">
        <v>235279.2</v>
      </c>
      <c r="BD283">
        <v>1216426.1399999999</v>
      </c>
      <c r="BE283">
        <v>698974.74</v>
      </c>
      <c r="BF283">
        <v>418827.36</v>
      </c>
      <c r="BG283">
        <v>1125124.1000000001</v>
      </c>
      <c r="BH283">
        <v>1045551.64</v>
      </c>
      <c r="BI283">
        <v>244162.8</v>
      </c>
      <c r="BJ283">
        <v>175962.64</v>
      </c>
      <c r="BK283">
        <v>151560.9</v>
      </c>
      <c r="BL283">
        <v>263794.90000000002</v>
      </c>
      <c r="BM283">
        <v>2540027.59</v>
      </c>
      <c r="BN283">
        <v>729768.4</v>
      </c>
      <c r="BO283">
        <v>93438</v>
      </c>
      <c r="BP283">
        <v>1145153.76</v>
      </c>
      <c r="BQ283">
        <v>132605.82999999999</v>
      </c>
      <c r="BR283">
        <v>685954.36</v>
      </c>
      <c r="BS283">
        <v>866188.74</v>
      </c>
      <c r="BT283">
        <v>384721.64</v>
      </c>
    </row>
    <row r="284" spans="1:72">
      <c r="A284" s="405">
        <v>2</v>
      </c>
      <c r="B284" s="199" t="s">
        <v>909</v>
      </c>
      <c r="C284" s="199" t="s">
        <v>910</v>
      </c>
      <c r="D284" s="199" t="s">
        <v>2148</v>
      </c>
      <c r="E284" s="199" t="s">
        <v>2173</v>
      </c>
      <c r="F284" s="199" t="s">
        <v>2173</v>
      </c>
      <c r="G284" s="211" t="s">
        <v>2178</v>
      </c>
      <c r="H284" s="199">
        <v>43</v>
      </c>
      <c r="I284" s="199" t="s">
        <v>2173</v>
      </c>
      <c r="J284" s="199" t="s">
        <v>1073</v>
      </c>
      <c r="K284" s="199"/>
      <c r="L284" s="199" t="s">
        <v>945</v>
      </c>
      <c r="M284" s="200" t="s">
        <v>1262</v>
      </c>
      <c r="N284" s="200"/>
      <c r="O284" s="304" t="s">
        <v>937</v>
      </c>
      <c r="P284" s="386" t="s">
        <v>2967</v>
      </c>
      <c r="Q284" s="387" t="s">
        <v>365</v>
      </c>
      <c r="R284" s="108">
        <f t="shared" si="4"/>
        <v>1944842.15</v>
      </c>
      <c r="S284" s="399">
        <v>6258875.6799999997</v>
      </c>
      <c r="T284">
        <v>196294.9</v>
      </c>
      <c r="U284">
        <v>221214.52</v>
      </c>
      <c r="V284">
        <v>400502.89</v>
      </c>
      <c r="W284">
        <v>101085</v>
      </c>
      <c r="X284">
        <v>585332.4</v>
      </c>
      <c r="Y284">
        <v>631942.97</v>
      </c>
      <c r="Z284">
        <v>475064.13</v>
      </c>
      <c r="AA284">
        <v>360736.31</v>
      </c>
      <c r="AB284">
        <v>283481.99</v>
      </c>
      <c r="AC284">
        <v>407955.82</v>
      </c>
      <c r="AD284">
        <v>502317.88</v>
      </c>
      <c r="AE284">
        <v>1944842.15</v>
      </c>
      <c r="AF284">
        <v>159213.56</v>
      </c>
      <c r="AG284">
        <v>200480.5</v>
      </c>
      <c r="AH284">
        <v>0</v>
      </c>
      <c r="AI284">
        <v>630578.81999999995</v>
      </c>
      <c r="AJ284">
        <v>1230698.1299999999</v>
      </c>
      <c r="AK284">
        <v>285476.40000000002</v>
      </c>
      <c r="AL284">
        <v>207999.83</v>
      </c>
      <c r="AM284">
        <v>11641726.17</v>
      </c>
      <c r="AN284">
        <v>414566.95</v>
      </c>
      <c r="AO284">
        <v>1103913.55</v>
      </c>
      <c r="AP284">
        <v>323791.78000000003</v>
      </c>
      <c r="AQ284">
        <v>927710.14</v>
      </c>
      <c r="AR284">
        <v>335895.89</v>
      </c>
      <c r="AS284">
        <v>2119414.5499999998</v>
      </c>
      <c r="AT284">
        <v>87098.7</v>
      </c>
      <c r="AU284">
        <v>930436.1</v>
      </c>
      <c r="AV284">
        <v>526904.68000000005</v>
      </c>
      <c r="AW284">
        <v>781201.98</v>
      </c>
      <c r="AX284">
        <v>1131711.3899999999</v>
      </c>
      <c r="AY284">
        <v>339673</v>
      </c>
      <c r="AZ284">
        <v>86174.78</v>
      </c>
      <c r="BA284">
        <v>14050142.359999999</v>
      </c>
      <c r="BB284">
        <v>551935.93999999994</v>
      </c>
      <c r="BC284">
        <v>204593.97</v>
      </c>
      <c r="BD284">
        <v>1575883.6</v>
      </c>
      <c r="BE284">
        <v>765147.63</v>
      </c>
      <c r="BF284">
        <v>542625.99</v>
      </c>
      <c r="BG284">
        <v>500124.93</v>
      </c>
      <c r="BH284">
        <v>804870.89</v>
      </c>
      <c r="BI284">
        <v>489132.69</v>
      </c>
      <c r="BJ284">
        <v>212641.7</v>
      </c>
      <c r="BK284">
        <v>38867.31</v>
      </c>
      <c r="BL284">
        <v>67309.81</v>
      </c>
      <c r="BM284">
        <v>5365671.3099999996</v>
      </c>
      <c r="BN284">
        <v>697483.56</v>
      </c>
      <c r="BO284">
        <v>285016.25</v>
      </c>
      <c r="BP284">
        <v>536182.31999999995</v>
      </c>
      <c r="BQ284">
        <v>197527.67</v>
      </c>
      <c r="BR284">
        <v>527798.75</v>
      </c>
      <c r="BS284">
        <v>1066645.29</v>
      </c>
      <c r="BT284">
        <v>382719.36</v>
      </c>
    </row>
    <row r="285" spans="1:72">
      <c r="A285" s="405">
        <v>2</v>
      </c>
      <c r="B285" s="199" t="s">
        <v>909</v>
      </c>
      <c r="C285" s="199" t="s">
        <v>910</v>
      </c>
      <c r="D285" s="199" t="s">
        <v>2148</v>
      </c>
      <c r="E285" s="199" t="s">
        <v>2173</v>
      </c>
      <c r="F285" s="199" t="s">
        <v>2173</v>
      </c>
      <c r="G285" s="211" t="s">
        <v>2180</v>
      </c>
      <c r="H285" s="199">
        <v>43</v>
      </c>
      <c r="I285" s="199" t="s">
        <v>2173</v>
      </c>
      <c r="J285" s="199" t="s">
        <v>1073</v>
      </c>
      <c r="K285" s="199" t="s">
        <v>1291</v>
      </c>
      <c r="L285" s="199" t="s">
        <v>945</v>
      </c>
      <c r="M285" s="200" t="s">
        <v>1262</v>
      </c>
      <c r="N285" s="200"/>
      <c r="O285" s="304">
        <v>7.4</v>
      </c>
      <c r="P285" s="386" t="s">
        <v>2968</v>
      </c>
      <c r="Q285" s="387" t="s">
        <v>366</v>
      </c>
      <c r="R285" s="108">
        <f t="shared" si="4"/>
        <v>481750</v>
      </c>
      <c r="S285" s="399">
        <v>1575952.6</v>
      </c>
      <c r="T285">
        <v>134760</v>
      </c>
      <c r="U285">
        <v>775653</v>
      </c>
      <c r="V285">
        <v>165460</v>
      </c>
      <c r="W285">
        <v>214630</v>
      </c>
      <c r="X285">
        <v>1254330</v>
      </c>
      <c r="Y285">
        <v>315386.59999999998</v>
      </c>
      <c r="Z285">
        <v>237970</v>
      </c>
      <c r="AA285">
        <v>170519.52</v>
      </c>
      <c r="AB285">
        <v>181123</v>
      </c>
      <c r="AC285">
        <v>232680</v>
      </c>
      <c r="AD285">
        <v>0</v>
      </c>
      <c r="AE285">
        <v>481750</v>
      </c>
      <c r="AF285">
        <v>87400</v>
      </c>
      <c r="AI285">
        <v>1607474.5</v>
      </c>
      <c r="AJ285">
        <v>0</v>
      </c>
      <c r="AK285">
        <v>0</v>
      </c>
      <c r="AL285">
        <v>71050</v>
      </c>
      <c r="AM285">
        <v>19478968.399999999</v>
      </c>
      <c r="AN285">
        <v>399894.4</v>
      </c>
      <c r="AO285">
        <v>551480</v>
      </c>
      <c r="AP285">
        <v>111158</v>
      </c>
      <c r="AQ285">
        <v>1122970</v>
      </c>
      <c r="AR285">
        <v>127470</v>
      </c>
      <c r="AS285">
        <v>2550920</v>
      </c>
      <c r="AT285">
        <v>669260</v>
      </c>
      <c r="AU285">
        <v>25394.799999999999</v>
      </c>
      <c r="AV285">
        <v>78191.240000000005</v>
      </c>
      <c r="AW285">
        <v>1766059.95</v>
      </c>
      <c r="AX285">
        <v>484046.5</v>
      </c>
      <c r="AY285">
        <v>277949</v>
      </c>
      <c r="AZ285">
        <v>63850</v>
      </c>
      <c r="BA285">
        <v>14377680</v>
      </c>
      <c r="BB285">
        <v>206431</v>
      </c>
      <c r="BC285">
        <v>4400</v>
      </c>
      <c r="BD285">
        <v>80210</v>
      </c>
      <c r="BE285">
        <v>6200</v>
      </c>
      <c r="BF285">
        <v>23000</v>
      </c>
      <c r="BG285">
        <v>141790</v>
      </c>
      <c r="BH285">
        <v>3008268</v>
      </c>
      <c r="BI285">
        <v>106470</v>
      </c>
      <c r="BJ285">
        <v>131610</v>
      </c>
      <c r="BK285">
        <v>310460</v>
      </c>
      <c r="BL285">
        <v>40100</v>
      </c>
      <c r="BM285">
        <v>1703379.09</v>
      </c>
      <c r="BN285">
        <v>263680</v>
      </c>
      <c r="BO285">
        <v>0</v>
      </c>
      <c r="BP285">
        <v>115460</v>
      </c>
      <c r="BQ285">
        <v>35800</v>
      </c>
      <c r="BR285">
        <v>971900</v>
      </c>
      <c r="BS285">
        <v>475695</v>
      </c>
      <c r="BT285">
        <v>1950</v>
      </c>
    </row>
    <row r="286" spans="1:72">
      <c r="A286" s="405">
        <v>2</v>
      </c>
      <c r="B286" s="199" t="s">
        <v>909</v>
      </c>
      <c r="C286" s="199" t="s">
        <v>910</v>
      </c>
      <c r="D286" s="199" t="s">
        <v>2148</v>
      </c>
      <c r="E286" s="199" t="s">
        <v>2173</v>
      </c>
      <c r="F286" s="199" t="s">
        <v>2173</v>
      </c>
      <c r="G286" s="199" t="s">
        <v>2180</v>
      </c>
      <c r="H286" s="199">
        <v>43</v>
      </c>
      <c r="I286" s="199" t="s">
        <v>2173</v>
      </c>
      <c r="J286" s="199" t="s">
        <v>1073</v>
      </c>
      <c r="K286" s="199" t="s">
        <v>1293</v>
      </c>
      <c r="L286" s="199" t="s">
        <v>945</v>
      </c>
      <c r="M286" s="200" t="s">
        <v>1262</v>
      </c>
      <c r="N286" s="200"/>
      <c r="O286" s="304">
        <v>7.5</v>
      </c>
      <c r="P286" s="386" t="s">
        <v>2969</v>
      </c>
      <c r="Q286" s="387" t="s">
        <v>367</v>
      </c>
      <c r="R286" s="108">
        <f t="shared" si="4"/>
        <v>0</v>
      </c>
      <c r="S286" s="399">
        <v>0</v>
      </c>
      <c r="AL286">
        <v>79699.95</v>
      </c>
      <c r="AO286">
        <v>78000</v>
      </c>
      <c r="AW286">
        <v>0</v>
      </c>
      <c r="AX286">
        <v>0</v>
      </c>
      <c r="BQ286">
        <v>0</v>
      </c>
    </row>
    <row r="287" spans="1:72">
      <c r="A287" s="405">
        <v>2</v>
      </c>
      <c r="B287" s="199" t="s">
        <v>909</v>
      </c>
      <c r="C287" s="199" t="s">
        <v>910</v>
      </c>
      <c r="D287" s="199" t="s">
        <v>2148</v>
      </c>
      <c r="E287" s="199" t="s">
        <v>2173</v>
      </c>
      <c r="F287" s="199" t="s">
        <v>2173</v>
      </c>
      <c r="G287" s="199"/>
      <c r="H287" s="199">
        <v>43</v>
      </c>
      <c r="I287" s="199" t="s">
        <v>2173</v>
      </c>
      <c r="J287" s="199" t="s">
        <v>1073</v>
      </c>
      <c r="K287" s="199"/>
      <c r="L287" s="199" t="s">
        <v>945</v>
      </c>
      <c r="M287" s="200" t="s">
        <v>1262</v>
      </c>
      <c r="N287" s="200"/>
      <c r="O287" s="304">
        <v>7.6</v>
      </c>
      <c r="P287" s="386" t="s">
        <v>2970</v>
      </c>
      <c r="Q287" s="387" t="s">
        <v>368</v>
      </c>
      <c r="R287" s="108">
        <f t="shared" si="4"/>
        <v>0</v>
      </c>
      <c r="S287" s="399"/>
      <c r="AX287">
        <v>0</v>
      </c>
      <c r="BP287">
        <v>2898532.48</v>
      </c>
    </row>
    <row r="288" spans="1:72">
      <c r="A288" s="405">
        <v>2</v>
      </c>
      <c r="B288" s="199" t="s">
        <v>909</v>
      </c>
      <c r="C288" s="199" t="s">
        <v>910</v>
      </c>
      <c r="D288" s="199" t="s">
        <v>2148</v>
      </c>
      <c r="E288" s="199" t="s">
        <v>2173</v>
      </c>
      <c r="F288" s="199" t="s">
        <v>2173</v>
      </c>
      <c r="G288" s="199"/>
      <c r="H288" s="199">
        <v>43</v>
      </c>
      <c r="I288" s="199" t="s">
        <v>2173</v>
      </c>
      <c r="J288" s="199" t="s">
        <v>1073</v>
      </c>
      <c r="K288" s="199"/>
      <c r="L288" s="199" t="s">
        <v>945</v>
      </c>
      <c r="M288" s="200" t="s">
        <v>1262</v>
      </c>
      <c r="N288" s="200"/>
      <c r="O288" s="304">
        <v>7.7</v>
      </c>
      <c r="P288" s="386" t="s">
        <v>2971</v>
      </c>
      <c r="Q288" s="387" t="s">
        <v>369</v>
      </c>
      <c r="R288" s="108">
        <f t="shared" si="4"/>
        <v>0</v>
      </c>
      <c r="S288" s="399"/>
      <c r="AX288">
        <v>0</v>
      </c>
    </row>
    <row r="289" spans="1:72">
      <c r="A289" s="405">
        <v>2</v>
      </c>
      <c r="B289" s="199" t="s">
        <v>909</v>
      </c>
      <c r="C289" s="199" t="s">
        <v>910</v>
      </c>
      <c r="D289" s="199" t="s">
        <v>2148</v>
      </c>
      <c r="E289" s="199" t="s">
        <v>2173</v>
      </c>
      <c r="F289" s="199" t="s">
        <v>2152</v>
      </c>
      <c r="G289" s="212" t="s">
        <v>370</v>
      </c>
      <c r="H289" s="199">
        <v>43</v>
      </c>
      <c r="I289" s="199" t="s">
        <v>2173</v>
      </c>
      <c r="J289" s="199" t="s">
        <v>1073</v>
      </c>
      <c r="K289" s="199" t="s">
        <v>1297</v>
      </c>
      <c r="L289" s="199" t="s">
        <v>945</v>
      </c>
      <c r="M289" s="200" t="s">
        <v>1262</v>
      </c>
      <c r="N289" s="200"/>
      <c r="O289" s="304">
        <v>7.8</v>
      </c>
      <c r="P289" s="386" t="s">
        <v>2972</v>
      </c>
      <c r="Q289" s="387" t="s">
        <v>370</v>
      </c>
      <c r="R289" s="108">
        <f t="shared" si="4"/>
        <v>241703.1</v>
      </c>
      <c r="S289" s="399">
        <v>1124450.97</v>
      </c>
      <c r="T289">
        <v>2496</v>
      </c>
      <c r="V289">
        <v>102300</v>
      </c>
      <c r="Y289">
        <v>445945.8</v>
      </c>
      <c r="Z289">
        <v>1239705.52</v>
      </c>
      <c r="AC289">
        <v>38000</v>
      </c>
      <c r="AD289">
        <v>62827.8</v>
      </c>
      <c r="AE289">
        <v>241703.1</v>
      </c>
      <c r="AF289">
        <v>66130</v>
      </c>
      <c r="AG289">
        <v>19350</v>
      </c>
      <c r="AJ289">
        <v>125500</v>
      </c>
      <c r="AM289">
        <v>439250</v>
      </c>
      <c r="AP289">
        <v>224020</v>
      </c>
      <c r="AS289">
        <v>123836.29</v>
      </c>
      <c r="AW289">
        <v>411750</v>
      </c>
      <c r="AX289">
        <v>153175</v>
      </c>
      <c r="AY289">
        <v>62600</v>
      </c>
      <c r="BA289">
        <v>4263668.42</v>
      </c>
      <c r="BD289">
        <v>199709.59</v>
      </c>
      <c r="BH289">
        <v>139240</v>
      </c>
      <c r="BI289">
        <v>71050</v>
      </c>
      <c r="BJ289">
        <v>0</v>
      </c>
      <c r="BK289">
        <v>20600</v>
      </c>
      <c r="BL289">
        <v>12500</v>
      </c>
      <c r="BM289">
        <v>483136.73</v>
      </c>
      <c r="BN289">
        <v>760237.48</v>
      </c>
      <c r="BO289">
        <v>6099</v>
      </c>
      <c r="BP289">
        <v>1788307.74</v>
      </c>
      <c r="BQ289">
        <v>390527.8</v>
      </c>
      <c r="BR289">
        <v>2017956.3</v>
      </c>
      <c r="BS289">
        <v>1440117.19</v>
      </c>
      <c r="BT289">
        <v>981403.79</v>
      </c>
    </row>
    <row r="290" spans="1:72">
      <c r="A290" s="405">
        <v>2</v>
      </c>
      <c r="B290" s="199" t="s">
        <v>909</v>
      </c>
      <c r="C290" s="199" t="s">
        <v>910</v>
      </c>
      <c r="D290" s="199" t="s">
        <v>2148</v>
      </c>
      <c r="E290" s="199" t="s">
        <v>2173</v>
      </c>
      <c r="F290" s="199" t="s">
        <v>2152</v>
      </c>
      <c r="G290" s="212" t="s">
        <v>371</v>
      </c>
      <c r="H290" s="199">
        <v>43</v>
      </c>
      <c r="I290" s="199" t="s">
        <v>2173</v>
      </c>
      <c r="J290" s="199" t="s">
        <v>1073</v>
      </c>
      <c r="K290" s="199" t="s">
        <v>1299</v>
      </c>
      <c r="L290" s="199" t="s">
        <v>945</v>
      </c>
      <c r="M290" s="200" t="s">
        <v>1262</v>
      </c>
      <c r="N290" s="200"/>
      <c r="O290" s="304">
        <v>7.9</v>
      </c>
      <c r="P290" s="386" t="s">
        <v>2973</v>
      </c>
      <c r="Q290" s="387" t="s">
        <v>371</v>
      </c>
      <c r="R290" s="108">
        <f t="shared" si="4"/>
        <v>57470</v>
      </c>
      <c r="S290" s="399">
        <v>2243731.0699999998</v>
      </c>
      <c r="T290">
        <v>128932.68</v>
      </c>
      <c r="U290">
        <v>251831.1</v>
      </c>
      <c r="V290">
        <v>320511.67</v>
      </c>
      <c r="W290">
        <v>81992.5</v>
      </c>
      <c r="X290">
        <v>572685.64</v>
      </c>
      <c r="Y290">
        <v>549614.19999999995</v>
      </c>
      <c r="Z290">
        <v>121881</v>
      </c>
      <c r="AA290">
        <v>138838.79999999999</v>
      </c>
      <c r="AB290">
        <v>96123.9</v>
      </c>
      <c r="AC290">
        <v>52831.95</v>
      </c>
      <c r="AD290">
        <v>40509.769999999997</v>
      </c>
      <c r="AE290">
        <v>57470</v>
      </c>
      <c r="AF290">
        <v>109102.36</v>
      </c>
      <c r="AG290">
        <v>114119.12</v>
      </c>
      <c r="AH290">
        <v>223039.74</v>
      </c>
      <c r="AI290">
        <v>124013.4</v>
      </c>
      <c r="AJ290">
        <v>112987.93</v>
      </c>
      <c r="AK290">
        <v>57730.58</v>
      </c>
      <c r="AL290">
        <v>44786.26</v>
      </c>
      <c r="AM290">
        <v>1516892.45</v>
      </c>
      <c r="AN290">
        <v>541564.71</v>
      </c>
      <c r="AO290">
        <v>334962.69</v>
      </c>
      <c r="AP290">
        <v>877837.59</v>
      </c>
      <c r="AR290">
        <v>266662.90000000002</v>
      </c>
      <c r="AS290">
        <v>1216366.25</v>
      </c>
      <c r="AT290">
        <v>1073051.99</v>
      </c>
      <c r="AU290">
        <v>321352.93</v>
      </c>
      <c r="AV290">
        <v>373636.06</v>
      </c>
      <c r="AW290">
        <v>981487.6</v>
      </c>
      <c r="AX290">
        <v>545018.56000000006</v>
      </c>
      <c r="AY290">
        <v>979309.37</v>
      </c>
      <c r="AZ290">
        <v>41634.32</v>
      </c>
      <c r="BA290">
        <v>1504294.85</v>
      </c>
      <c r="BB290">
        <v>104531.54</v>
      </c>
      <c r="BC290">
        <v>89648.24</v>
      </c>
      <c r="BD290">
        <v>602894.71</v>
      </c>
      <c r="BE290">
        <v>605313.18000000005</v>
      </c>
      <c r="BF290">
        <v>8400</v>
      </c>
      <c r="BG290">
        <v>314972.64</v>
      </c>
      <c r="BH290">
        <v>725007.55</v>
      </c>
      <c r="BI290">
        <v>183315.85</v>
      </c>
      <c r="BJ290">
        <v>49372.480000000003</v>
      </c>
      <c r="BK290">
        <v>100580.18</v>
      </c>
      <c r="BL290">
        <v>125841</v>
      </c>
      <c r="BM290">
        <v>544801.03</v>
      </c>
      <c r="BN290">
        <v>496256</v>
      </c>
      <c r="BO290">
        <v>112023.57</v>
      </c>
      <c r="BP290">
        <v>160440.4</v>
      </c>
      <c r="BQ290">
        <v>160117.76000000001</v>
      </c>
      <c r="BR290">
        <v>226696.17</v>
      </c>
      <c r="BS290">
        <v>236043.37</v>
      </c>
      <c r="BT290">
        <v>149232.62</v>
      </c>
    </row>
    <row r="291" spans="1:72">
      <c r="A291" s="405">
        <v>2</v>
      </c>
      <c r="B291" s="199" t="s">
        <v>909</v>
      </c>
      <c r="C291" s="199" t="s">
        <v>910</v>
      </c>
      <c r="D291" s="199" t="s">
        <v>2148</v>
      </c>
      <c r="E291" s="199" t="s">
        <v>2173</v>
      </c>
      <c r="F291" s="199" t="s">
        <v>2152</v>
      </c>
      <c r="G291" s="212" t="s">
        <v>372</v>
      </c>
      <c r="H291" s="199">
        <v>43</v>
      </c>
      <c r="I291" s="199" t="s">
        <v>2173</v>
      </c>
      <c r="J291" s="199" t="s">
        <v>1073</v>
      </c>
      <c r="K291" s="199" t="s">
        <v>1286</v>
      </c>
      <c r="L291" s="199" t="s">
        <v>945</v>
      </c>
      <c r="M291" s="200" t="s">
        <v>1262</v>
      </c>
      <c r="N291" s="200"/>
      <c r="O291" s="304" t="s">
        <v>931</v>
      </c>
      <c r="P291" s="386" t="s">
        <v>2974</v>
      </c>
      <c r="Q291" s="387" t="s">
        <v>372</v>
      </c>
      <c r="R291" s="108">
        <f t="shared" si="4"/>
        <v>69766</v>
      </c>
      <c r="S291" s="399">
        <v>12800</v>
      </c>
      <c r="T291">
        <v>88600</v>
      </c>
      <c r="U291">
        <v>69525</v>
      </c>
      <c r="AA291">
        <v>12720</v>
      </c>
      <c r="AD291">
        <v>30230</v>
      </c>
      <c r="AE291">
        <v>69766</v>
      </c>
      <c r="AK291">
        <v>4670</v>
      </c>
      <c r="AN291">
        <v>63405</v>
      </c>
      <c r="AR291">
        <v>37228</v>
      </c>
      <c r="AV291">
        <v>46255</v>
      </c>
      <c r="AX291">
        <v>0</v>
      </c>
      <c r="AY291">
        <v>55580</v>
      </c>
      <c r="AZ291">
        <v>88209</v>
      </c>
      <c r="BC291">
        <v>26500</v>
      </c>
      <c r="BJ291">
        <v>40190.9</v>
      </c>
      <c r="BM291">
        <v>36888</v>
      </c>
      <c r="BQ291">
        <v>55171</v>
      </c>
    </row>
    <row r="292" spans="1:72">
      <c r="A292" s="405">
        <v>2</v>
      </c>
      <c r="B292" s="199" t="s">
        <v>909</v>
      </c>
      <c r="C292" s="199" t="s">
        <v>910</v>
      </c>
      <c r="D292" s="199" t="s">
        <v>2148</v>
      </c>
      <c r="E292" s="199" t="s">
        <v>2173</v>
      </c>
      <c r="F292" s="199" t="s">
        <v>2173</v>
      </c>
      <c r="G292" s="199"/>
      <c r="H292" s="199">
        <v>43</v>
      </c>
      <c r="I292" s="199" t="s">
        <v>2173</v>
      </c>
      <c r="J292" s="199" t="s">
        <v>1073</v>
      </c>
      <c r="K292" s="199"/>
      <c r="L292" s="199" t="s">
        <v>945</v>
      </c>
      <c r="M292" s="200" t="s">
        <v>1262</v>
      </c>
      <c r="N292" s="200"/>
      <c r="O292" s="304" t="s">
        <v>932</v>
      </c>
      <c r="P292" s="386" t="s">
        <v>2975</v>
      </c>
      <c r="Q292" s="387" t="s">
        <v>373</v>
      </c>
      <c r="R292" s="108">
        <f t="shared" si="4"/>
        <v>0</v>
      </c>
      <c r="S292" s="399">
        <v>6956480</v>
      </c>
      <c r="X292">
        <v>496929.4</v>
      </c>
      <c r="AF292">
        <v>120000</v>
      </c>
      <c r="AP292">
        <v>105000</v>
      </c>
      <c r="AX292">
        <v>0</v>
      </c>
      <c r="AZ292">
        <v>43955</v>
      </c>
      <c r="BC292">
        <v>494505.25</v>
      </c>
      <c r="BD292">
        <v>7042180</v>
      </c>
      <c r="BH292">
        <v>84697.5</v>
      </c>
      <c r="BQ292">
        <v>107360</v>
      </c>
    </row>
    <row r="293" spans="1:72">
      <c r="A293" s="405">
        <v>2</v>
      </c>
      <c r="B293" s="199" t="s">
        <v>909</v>
      </c>
      <c r="C293" s="199" t="s">
        <v>910</v>
      </c>
      <c r="D293" s="199" t="s">
        <v>2148</v>
      </c>
      <c r="E293" s="199" t="s">
        <v>2173</v>
      </c>
      <c r="F293" s="199" t="s">
        <v>2173</v>
      </c>
      <c r="G293" s="199"/>
      <c r="H293" s="199">
        <v>43</v>
      </c>
      <c r="I293" s="199" t="s">
        <v>2173</v>
      </c>
      <c r="J293" s="199" t="s">
        <v>1073</v>
      </c>
      <c r="K293" s="199"/>
      <c r="L293" s="199" t="s">
        <v>945</v>
      </c>
      <c r="M293" s="200" t="s">
        <v>1262</v>
      </c>
      <c r="N293" s="200"/>
      <c r="O293" s="304" t="s">
        <v>933</v>
      </c>
      <c r="P293" s="386" t="s">
        <v>2976</v>
      </c>
      <c r="Q293" s="387" t="s">
        <v>2977</v>
      </c>
      <c r="R293" s="108">
        <f t="shared" si="4"/>
        <v>1183440</v>
      </c>
      <c r="S293" s="399">
        <v>1238195</v>
      </c>
      <c r="T293">
        <v>220668</v>
      </c>
      <c r="U293">
        <v>138968.4</v>
      </c>
      <c r="V293">
        <v>135991.4</v>
      </c>
      <c r="W293">
        <v>448899</v>
      </c>
      <c r="X293">
        <v>1079382</v>
      </c>
      <c r="Y293">
        <v>907805.2</v>
      </c>
      <c r="Z293">
        <v>101196.3</v>
      </c>
      <c r="AA293">
        <v>114115.2</v>
      </c>
      <c r="AB293">
        <v>181633.4</v>
      </c>
      <c r="AC293">
        <v>110710.2</v>
      </c>
      <c r="AD293">
        <v>14020</v>
      </c>
      <c r="AE293">
        <v>1183440</v>
      </c>
      <c r="AF293">
        <v>63873</v>
      </c>
      <c r="AG293">
        <v>139687.5</v>
      </c>
      <c r="AH293">
        <v>1286680.7</v>
      </c>
      <c r="AI293">
        <v>170804</v>
      </c>
      <c r="AJ293">
        <v>460739.2</v>
      </c>
      <c r="AK293">
        <v>80735.199999999997</v>
      </c>
      <c r="AN293">
        <v>94846</v>
      </c>
      <c r="AO293">
        <v>415904</v>
      </c>
      <c r="AQ293">
        <v>5300</v>
      </c>
      <c r="AR293">
        <v>32435</v>
      </c>
      <c r="AS293">
        <v>1105529.3999999999</v>
      </c>
      <c r="AT293">
        <v>1401025</v>
      </c>
      <c r="AU293">
        <v>649201</v>
      </c>
      <c r="AV293">
        <v>702900.7</v>
      </c>
      <c r="AW293">
        <v>3887802.9</v>
      </c>
      <c r="AX293">
        <v>1074804</v>
      </c>
      <c r="AY293">
        <v>692665</v>
      </c>
      <c r="AZ293">
        <v>199160</v>
      </c>
      <c r="BA293">
        <v>2139474</v>
      </c>
      <c r="BB293">
        <v>492705</v>
      </c>
      <c r="BC293">
        <v>74845</v>
      </c>
      <c r="BD293">
        <v>1501577.55</v>
      </c>
      <c r="BE293">
        <v>742220</v>
      </c>
      <c r="BF293">
        <v>264372</v>
      </c>
      <c r="BG293">
        <v>1561491</v>
      </c>
      <c r="BH293">
        <v>792770.5</v>
      </c>
      <c r="BI293">
        <v>307975.09999999998</v>
      </c>
      <c r="BJ293">
        <v>97489</v>
      </c>
      <c r="BK293">
        <v>43625</v>
      </c>
      <c r="BL293">
        <v>220905.1</v>
      </c>
      <c r="BM293">
        <v>2089833</v>
      </c>
      <c r="BN293">
        <v>74013</v>
      </c>
      <c r="BO293">
        <v>85770</v>
      </c>
      <c r="BP293">
        <v>24628.6</v>
      </c>
      <c r="BQ293">
        <v>143556</v>
      </c>
      <c r="BR293">
        <v>164974</v>
      </c>
      <c r="BS293">
        <v>91679</v>
      </c>
      <c r="BT293">
        <v>206244</v>
      </c>
    </row>
    <row r="294" spans="1:72">
      <c r="A294" s="405">
        <v>2</v>
      </c>
      <c r="B294" s="199" t="s">
        <v>909</v>
      </c>
      <c r="C294" s="199" t="s">
        <v>910</v>
      </c>
      <c r="D294" s="199" t="s">
        <v>2148</v>
      </c>
      <c r="E294" s="199" t="s">
        <v>2173</v>
      </c>
      <c r="F294" s="199" t="s">
        <v>2173</v>
      </c>
      <c r="G294" s="199"/>
      <c r="H294" s="199">
        <v>43</v>
      </c>
      <c r="I294" s="199" t="s">
        <v>2173</v>
      </c>
      <c r="J294" s="199" t="s">
        <v>1073</v>
      </c>
      <c r="K294" s="199"/>
      <c r="L294" s="199" t="s">
        <v>945</v>
      </c>
      <c r="M294" s="200" t="s">
        <v>1262</v>
      </c>
      <c r="N294" s="200"/>
      <c r="O294" s="304" t="s">
        <v>934</v>
      </c>
      <c r="P294" s="386" t="s">
        <v>2978</v>
      </c>
      <c r="Q294" s="387" t="s">
        <v>2979</v>
      </c>
      <c r="R294" s="108">
        <f t="shared" si="4"/>
        <v>0</v>
      </c>
      <c r="S294" s="399">
        <v>666010.80000000005</v>
      </c>
      <c r="T294">
        <v>35975</v>
      </c>
      <c r="U294">
        <v>31850</v>
      </c>
      <c r="V294">
        <v>26425</v>
      </c>
      <c r="W294">
        <v>64610</v>
      </c>
      <c r="X294">
        <v>447247</v>
      </c>
      <c r="Y294">
        <v>804380</v>
      </c>
      <c r="Z294">
        <v>24630</v>
      </c>
      <c r="AA294">
        <v>119830</v>
      </c>
      <c r="AB294">
        <v>63130</v>
      </c>
      <c r="AC294">
        <v>1650</v>
      </c>
      <c r="AD294">
        <v>37305</v>
      </c>
      <c r="AF294">
        <v>90109.35</v>
      </c>
      <c r="AG294">
        <v>196820</v>
      </c>
      <c r="AI294">
        <v>2306875.2799999998</v>
      </c>
      <c r="AJ294">
        <v>1082722.43</v>
      </c>
      <c r="AK294">
        <v>44310</v>
      </c>
      <c r="AL294">
        <v>223527.67</v>
      </c>
      <c r="AM294">
        <v>8755217</v>
      </c>
      <c r="AR294">
        <v>61460</v>
      </c>
      <c r="AT294">
        <v>0</v>
      </c>
      <c r="AW294">
        <v>1117234.3999999999</v>
      </c>
      <c r="AX294">
        <v>0</v>
      </c>
      <c r="BA294">
        <v>430370</v>
      </c>
      <c r="BB294">
        <v>470855</v>
      </c>
      <c r="BC294">
        <v>1307337</v>
      </c>
      <c r="BD294">
        <v>1690723.25</v>
      </c>
      <c r="BE294">
        <v>1158474</v>
      </c>
      <c r="BF294">
        <v>129080</v>
      </c>
      <c r="BG294">
        <v>645105</v>
      </c>
      <c r="BH294">
        <v>1273165</v>
      </c>
      <c r="BI294">
        <v>666573</v>
      </c>
      <c r="BJ294">
        <v>316561.5</v>
      </c>
      <c r="BK294">
        <v>37250</v>
      </c>
      <c r="BL294">
        <v>343978.75</v>
      </c>
      <c r="BM294">
        <v>1296653.3500000001</v>
      </c>
      <c r="BO294">
        <v>934300</v>
      </c>
      <c r="BP294">
        <v>1206900</v>
      </c>
      <c r="BQ294">
        <v>288250</v>
      </c>
      <c r="BR294">
        <v>1140880</v>
      </c>
      <c r="BS294">
        <v>215750</v>
      </c>
      <c r="BT294">
        <v>658850</v>
      </c>
    </row>
    <row r="295" spans="1:72">
      <c r="A295" s="405">
        <v>2</v>
      </c>
      <c r="B295" s="199" t="s">
        <v>909</v>
      </c>
      <c r="C295" s="199" t="s">
        <v>910</v>
      </c>
      <c r="D295" s="199" t="s">
        <v>2148</v>
      </c>
      <c r="E295" s="199" t="s">
        <v>2173</v>
      </c>
      <c r="F295" s="199" t="s">
        <v>2173</v>
      </c>
      <c r="G295" s="199"/>
      <c r="H295" s="199">
        <v>43</v>
      </c>
      <c r="I295" s="199" t="s">
        <v>2173</v>
      </c>
      <c r="J295" s="199" t="s">
        <v>1073</v>
      </c>
      <c r="K295" s="199"/>
      <c r="L295" s="199" t="s">
        <v>945</v>
      </c>
      <c r="M295" s="205" t="s">
        <v>1305</v>
      </c>
      <c r="N295" s="205"/>
      <c r="O295" s="305" t="s">
        <v>936</v>
      </c>
      <c r="P295" s="386" t="s">
        <v>2980</v>
      </c>
      <c r="Q295" s="387" t="s">
        <v>376</v>
      </c>
      <c r="R295" s="108">
        <f t="shared" si="4"/>
        <v>0</v>
      </c>
      <c r="S295" s="399"/>
      <c r="AX295">
        <v>0</v>
      </c>
      <c r="BM295">
        <v>20500</v>
      </c>
      <c r="BO295">
        <v>8194</v>
      </c>
    </row>
    <row r="296" spans="1:72">
      <c r="A296" s="405">
        <v>2</v>
      </c>
      <c r="B296" s="199" t="s">
        <v>909</v>
      </c>
      <c r="C296" s="199" t="s">
        <v>910</v>
      </c>
      <c r="D296" s="199" t="s">
        <v>2148</v>
      </c>
      <c r="E296" s="199" t="s">
        <v>2173</v>
      </c>
      <c r="F296" s="199" t="s">
        <v>2173</v>
      </c>
      <c r="G296" s="199"/>
      <c r="H296" s="199">
        <v>43</v>
      </c>
      <c r="I296" s="199" t="s">
        <v>2173</v>
      </c>
      <c r="J296" s="199" t="s">
        <v>1073</v>
      </c>
      <c r="K296" s="199"/>
      <c r="L296" s="199" t="s">
        <v>945</v>
      </c>
      <c r="M296" s="205" t="s">
        <v>1305</v>
      </c>
      <c r="N296" s="205"/>
      <c r="O296" s="305" t="s">
        <v>936</v>
      </c>
      <c r="P296" s="386" t="s">
        <v>2981</v>
      </c>
      <c r="Q296" s="387" t="s">
        <v>377</v>
      </c>
      <c r="R296" s="108">
        <f t="shared" si="4"/>
        <v>0</v>
      </c>
      <c r="S296" s="399"/>
      <c r="AX296">
        <v>0</v>
      </c>
      <c r="BC296">
        <v>39530</v>
      </c>
      <c r="BR296">
        <v>237228.5</v>
      </c>
      <c r="BS296">
        <v>362280.97</v>
      </c>
    </row>
    <row r="297" spans="1:72">
      <c r="A297" s="405">
        <v>2</v>
      </c>
      <c r="B297" s="199" t="s">
        <v>909</v>
      </c>
      <c r="C297" s="199" t="s">
        <v>59</v>
      </c>
      <c r="D297" s="199" t="s">
        <v>2148</v>
      </c>
      <c r="E297" s="199" t="s">
        <v>2173</v>
      </c>
      <c r="F297" s="199" t="s">
        <v>2173</v>
      </c>
      <c r="G297" s="199" t="s">
        <v>2194</v>
      </c>
      <c r="H297" s="199">
        <v>43</v>
      </c>
      <c r="I297" s="199" t="s">
        <v>2173</v>
      </c>
      <c r="J297" s="199" t="s">
        <v>1073</v>
      </c>
      <c r="K297" s="199"/>
      <c r="L297" s="199"/>
      <c r="M297" s="205" t="s">
        <v>1308</v>
      </c>
      <c r="N297" s="205"/>
      <c r="O297" s="305" t="s">
        <v>935</v>
      </c>
      <c r="P297" s="386" t="s">
        <v>2982</v>
      </c>
      <c r="Q297" s="387" t="s">
        <v>379</v>
      </c>
      <c r="R297" s="108">
        <f t="shared" si="4"/>
        <v>495000</v>
      </c>
      <c r="S297" s="399">
        <v>4190732.4</v>
      </c>
      <c r="U297">
        <v>0</v>
      </c>
      <c r="V297">
        <v>0</v>
      </c>
      <c r="W297">
        <v>0</v>
      </c>
      <c r="X297">
        <v>0</v>
      </c>
      <c r="Y297">
        <v>71000</v>
      </c>
      <c r="Z297">
        <v>0</v>
      </c>
      <c r="AA297">
        <v>85290.48</v>
      </c>
      <c r="AB297">
        <v>0</v>
      </c>
      <c r="AE297">
        <v>495000</v>
      </c>
      <c r="AJ297">
        <v>652852</v>
      </c>
      <c r="AP297">
        <v>38000</v>
      </c>
      <c r="AS297">
        <v>51870.5</v>
      </c>
      <c r="AU297">
        <v>10000</v>
      </c>
      <c r="AW297">
        <v>2214000</v>
      </c>
      <c r="AX297">
        <v>0</v>
      </c>
      <c r="AY297">
        <v>0</v>
      </c>
      <c r="AZ297">
        <v>0</v>
      </c>
      <c r="BA297">
        <v>623200</v>
      </c>
      <c r="BB297">
        <v>340010</v>
      </c>
      <c r="BC297">
        <v>40490</v>
      </c>
      <c r="BD297">
        <v>740000</v>
      </c>
      <c r="BE297">
        <v>40000</v>
      </c>
      <c r="BG297">
        <v>62000</v>
      </c>
      <c r="BH297">
        <v>16000</v>
      </c>
      <c r="BJ297">
        <v>0</v>
      </c>
      <c r="BL297">
        <v>0</v>
      </c>
      <c r="BM297">
        <v>87500</v>
      </c>
      <c r="BN297">
        <v>30800</v>
      </c>
      <c r="BS297">
        <v>0</v>
      </c>
      <c r="BT297">
        <v>0</v>
      </c>
    </row>
    <row r="298" spans="1:72">
      <c r="A298" s="405">
        <v>2</v>
      </c>
      <c r="B298" s="199" t="s">
        <v>909</v>
      </c>
      <c r="C298" s="199" t="s">
        <v>910</v>
      </c>
      <c r="D298" s="199" t="s">
        <v>2148</v>
      </c>
      <c r="E298" s="199" t="s">
        <v>2173</v>
      </c>
      <c r="F298" s="199" t="s">
        <v>2173</v>
      </c>
      <c r="G298" s="213" t="s">
        <v>2197</v>
      </c>
      <c r="H298" s="199">
        <v>43</v>
      </c>
      <c r="I298" s="199" t="s">
        <v>2173</v>
      </c>
      <c r="J298" s="199" t="s">
        <v>1073</v>
      </c>
      <c r="K298" s="199"/>
      <c r="L298" s="199" t="s">
        <v>945</v>
      </c>
      <c r="M298" s="200" t="s">
        <v>1305</v>
      </c>
      <c r="N298" s="200"/>
      <c r="O298" s="304">
        <v>8</v>
      </c>
      <c r="P298" s="386" t="s">
        <v>2983</v>
      </c>
      <c r="Q298" s="387" t="s">
        <v>2984</v>
      </c>
      <c r="R298" s="108">
        <f t="shared" si="4"/>
        <v>25092</v>
      </c>
      <c r="S298" s="399">
        <v>1398623.4</v>
      </c>
      <c r="T298">
        <v>1032304</v>
      </c>
      <c r="U298">
        <v>531052</v>
      </c>
      <c r="V298">
        <v>10111</v>
      </c>
      <c r="W298">
        <v>3419193</v>
      </c>
      <c r="X298">
        <v>3134139.58</v>
      </c>
      <c r="Y298">
        <v>5743604.5099999998</v>
      </c>
      <c r="Z298">
        <v>1733412.5</v>
      </c>
      <c r="AA298">
        <v>1085274</v>
      </c>
      <c r="AB298">
        <v>1926118.78</v>
      </c>
      <c r="AC298">
        <v>1017678.18</v>
      </c>
      <c r="AD298">
        <v>3025791</v>
      </c>
      <c r="AE298">
        <v>25092</v>
      </c>
      <c r="AF298">
        <v>8397755.2799999993</v>
      </c>
      <c r="AG298">
        <v>5478846.4299999997</v>
      </c>
      <c r="AH298">
        <v>11277295.529999999</v>
      </c>
      <c r="AI298">
        <v>14427116.41</v>
      </c>
      <c r="AJ298">
        <v>15406011.99</v>
      </c>
      <c r="AK298">
        <v>3188016.06</v>
      </c>
      <c r="AL298">
        <v>5663353.25</v>
      </c>
      <c r="AM298">
        <v>1602453.75</v>
      </c>
      <c r="AN298">
        <v>5757078.2000000002</v>
      </c>
      <c r="AO298">
        <v>8763762.9000000004</v>
      </c>
      <c r="AP298">
        <v>7751859.1699999999</v>
      </c>
      <c r="AQ298">
        <v>6239790.8499999996</v>
      </c>
      <c r="AR298">
        <v>7770839.5599999996</v>
      </c>
      <c r="AS298">
        <v>5432551.8899999997</v>
      </c>
      <c r="AT298">
        <v>11615005.15</v>
      </c>
      <c r="AU298">
        <v>13117895.550000001</v>
      </c>
      <c r="AV298">
        <v>12527167.390000001</v>
      </c>
      <c r="AW298">
        <v>21303614.640000001</v>
      </c>
      <c r="AX298">
        <v>2991296.25</v>
      </c>
      <c r="AY298">
        <v>11019984.92</v>
      </c>
      <c r="AZ298">
        <v>1695542.7</v>
      </c>
      <c r="BA298">
        <v>27425</v>
      </c>
      <c r="BB298">
        <v>1596892.75</v>
      </c>
      <c r="BC298">
        <v>3934377</v>
      </c>
      <c r="BD298">
        <v>4556344.87</v>
      </c>
      <c r="BE298">
        <v>4152516.72</v>
      </c>
      <c r="BF298">
        <v>6517673.5300000003</v>
      </c>
      <c r="BG298">
        <v>2593624.5</v>
      </c>
      <c r="BH298">
        <v>1671230.23</v>
      </c>
      <c r="BI298">
        <v>2125883.7999999998</v>
      </c>
      <c r="BJ298">
        <v>1832962.68</v>
      </c>
      <c r="BK298">
        <v>2712386.25</v>
      </c>
      <c r="BL298">
        <v>1544367</v>
      </c>
      <c r="BM298">
        <v>6606</v>
      </c>
      <c r="BN298">
        <v>261656.42</v>
      </c>
      <c r="BO298">
        <v>1233143.75</v>
      </c>
      <c r="BP298">
        <v>1050824.25</v>
      </c>
      <c r="BQ298">
        <v>1862678.25</v>
      </c>
      <c r="BR298">
        <v>1319314.4099999999</v>
      </c>
      <c r="BS298">
        <v>1391810.25</v>
      </c>
      <c r="BT298">
        <v>838339.89</v>
      </c>
    </row>
    <row r="299" spans="1:72">
      <c r="A299" s="405">
        <v>2</v>
      </c>
      <c r="B299" s="199" t="s">
        <v>909</v>
      </c>
      <c r="C299" s="199" t="s">
        <v>910</v>
      </c>
      <c r="D299" s="199" t="s">
        <v>2148</v>
      </c>
      <c r="E299" s="199" t="s">
        <v>2173</v>
      </c>
      <c r="F299" s="199" t="s">
        <v>2173</v>
      </c>
      <c r="G299" s="213" t="s">
        <v>2197</v>
      </c>
      <c r="H299" s="199">
        <v>43</v>
      </c>
      <c r="I299" s="199" t="s">
        <v>2173</v>
      </c>
      <c r="J299" s="199" t="s">
        <v>1073</v>
      </c>
      <c r="K299" s="199"/>
      <c r="L299" s="199" t="s">
        <v>945</v>
      </c>
      <c r="M299" s="200" t="s">
        <v>1305</v>
      </c>
      <c r="N299" s="200"/>
      <c r="O299" s="304">
        <v>8</v>
      </c>
      <c r="P299" s="386" t="s">
        <v>2985</v>
      </c>
      <c r="Q299" s="387" t="s">
        <v>2986</v>
      </c>
      <c r="R299" s="108">
        <f t="shared" si="4"/>
        <v>0</v>
      </c>
      <c r="S299" s="399"/>
      <c r="T299">
        <v>94520</v>
      </c>
      <c r="U299">
        <v>71334.75</v>
      </c>
      <c r="V299">
        <v>0</v>
      </c>
      <c r="W299">
        <v>306716</v>
      </c>
      <c r="X299">
        <v>0</v>
      </c>
      <c r="Z299">
        <v>54957.5</v>
      </c>
      <c r="AA299">
        <v>65557.75</v>
      </c>
      <c r="AB299">
        <v>72238</v>
      </c>
      <c r="AC299">
        <v>32314</v>
      </c>
      <c r="AJ299">
        <v>276117.5</v>
      </c>
      <c r="AL299">
        <v>478195.24</v>
      </c>
      <c r="AN299">
        <v>63915.25</v>
      </c>
      <c r="AU299">
        <v>0</v>
      </c>
      <c r="AV299">
        <v>34158.75</v>
      </c>
      <c r="AX299">
        <v>0</v>
      </c>
      <c r="AZ299">
        <v>0</v>
      </c>
      <c r="BB299">
        <v>49824</v>
      </c>
      <c r="BD299">
        <v>980</v>
      </c>
      <c r="BE299">
        <v>62759</v>
      </c>
      <c r="BF299">
        <v>16191</v>
      </c>
      <c r="BL299">
        <v>41299.25</v>
      </c>
      <c r="BN299">
        <v>2800</v>
      </c>
    </row>
    <row r="300" spans="1:72">
      <c r="A300" s="405">
        <v>2</v>
      </c>
      <c r="B300" s="199" t="s">
        <v>909</v>
      </c>
      <c r="C300" s="199" t="s">
        <v>910</v>
      </c>
      <c r="D300" s="199" t="s">
        <v>2148</v>
      </c>
      <c r="E300" s="199" t="s">
        <v>2173</v>
      </c>
      <c r="F300" s="199" t="s">
        <v>2173</v>
      </c>
      <c r="G300" s="213" t="s">
        <v>2197</v>
      </c>
      <c r="H300" s="199">
        <v>43</v>
      </c>
      <c r="I300" s="199" t="s">
        <v>2173</v>
      </c>
      <c r="J300" s="199" t="s">
        <v>1073</v>
      </c>
      <c r="K300" s="199"/>
      <c r="L300" s="199" t="s">
        <v>945</v>
      </c>
      <c r="M300" s="200" t="s">
        <v>1305</v>
      </c>
      <c r="N300" s="200"/>
      <c r="O300" s="304">
        <v>8</v>
      </c>
      <c r="P300" s="386" t="s">
        <v>2987</v>
      </c>
      <c r="Q300" s="387" t="s">
        <v>2988</v>
      </c>
      <c r="R300" s="108">
        <f t="shared" si="4"/>
        <v>1218980</v>
      </c>
      <c r="S300" s="399">
        <v>5082</v>
      </c>
      <c r="T300">
        <v>158334</v>
      </c>
      <c r="U300">
        <v>259813</v>
      </c>
      <c r="Y300">
        <v>547178.75</v>
      </c>
      <c r="Z300">
        <v>226732.75</v>
      </c>
      <c r="AA300">
        <v>83601.25</v>
      </c>
      <c r="AC300">
        <v>64517.75</v>
      </c>
      <c r="AE300">
        <v>1218980</v>
      </c>
      <c r="AH300">
        <v>119957</v>
      </c>
      <c r="AM300">
        <v>124318.75</v>
      </c>
      <c r="AN300">
        <v>132757</v>
      </c>
      <c r="AO300">
        <v>298529.07</v>
      </c>
      <c r="AP300">
        <v>239530.5</v>
      </c>
      <c r="AQ300">
        <v>315210.09999999998</v>
      </c>
      <c r="AR300">
        <v>39160.5</v>
      </c>
      <c r="AS300">
        <v>778811.38</v>
      </c>
      <c r="AT300">
        <v>174433.25</v>
      </c>
      <c r="AU300">
        <v>312497.59999999998</v>
      </c>
      <c r="AV300">
        <v>1782920.64</v>
      </c>
      <c r="AW300">
        <v>720495</v>
      </c>
      <c r="AX300">
        <v>388209.55</v>
      </c>
      <c r="AY300">
        <v>271432.5</v>
      </c>
      <c r="AZ300">
        <v>23915</v>
      </c>
      <c r="BA300">
        <v>2290861</v>
      </c>
      <c r="BB300">
        <v>43383</v>
      </c>
      <c r="BE300">
        <v>118556.5</v>
      </c>
      <c r="BF300">
        <v>148235</v>
      </c>
      <c r="BK300">
        <v>0</v>
      </c>
      <c r="BS300">
        <v>248900</v>
      </c>
    </row>
    <row r="301" spans="1:72">
      <c r="A301" s="405">
        <v>2</v>
      </c>
      <c r="B301" s="199" t="s">
        <v>909</v>
      </c>
      <c r="C301" s="199" t="s">
        <v>910</v>
      </c>
      <c r="D301" s="199" t="s">
        <v>2148</v>
      </c>
      <c r="E301" s="199" t="s">
        <v>2173</v>
      </c>
      <c r="F301" s="199" t="s">
        <v>2173</v>
      </c>
      <c r="G301" s="199"/>
      <c r="H301" s="199">
        <v>43</v>
      </c>
      <c r="I301" s="199" t="s">
        <v>2173</v>
      </c>
      <c r="J301" s="199" t="s">
        <v>1073</v>
      </c>
      <c r="K301" s="199"/>
      <c r="L301" s="199" t="s">
        <v>945</v>
      </c>
      <c r="M301" s="200" t="s">
        <v>1305</v>
      </c>
      <c r="N301" s="200"/>
      <c r="O301" s="304" t="s">
        <v>937</v>
      </c>
      <c r="P301" s="386" t="s">
        <v>2989</v>
      </c>
      <c r="Q301" s="387" t="s">
        <v>383</v>
      </c>
      <c r="R301" s="108">
        <f t="shared" si="4"/>
        <v>0</v>
      </c>
      <c r="S301" s="399">
        <v>5245153.6500000004</v>
      </c>
      <c r="AW301">
        <v>376004</v>
      </c>
      <c r="AX301">
        <v>0</v>
      </c>
      <c r="BA301">
        <v>2118336.83</v>
      </c>
    </row>
    <row r="302" spans="1:72">
      <c r="A302" s="405">
        <v>2</v>
      </c>
      <c r="B302" s="199" t="s">
        <v>909</v>
      </c>
      <c r="C302" s="199" t="s">
        <v>910</v>
      </c>
      <c r="D302" s="199" t="s">
        <v>2148</v>
      </c>
      <c r="E302" s="199" t="s">
        <v>2173</v>
      </c>
      <c r="F302" s="199" t="s">
        <v>2173</v>
      </c>
      <c r="G302" s="199"/>
      <c r="H302" s="199">
        <v>43</v>
      </c>
      <c r="I302" s="199" t="s">
        <v>2173</v>
      </c>
      <c r="J302" s="199" t="s">
        <v>1073</v>
      </c>
      <c r="K302" s="199"/>
      <c r="L302" s="199" t="s">
        <v>945</v>
      </c>
      <c r="M302" s="200" t="s">
        <v>1305</v>
      </c>
      <c r="N302" s="200"/>
      <c r="O302" s="304" t="s">
        <v>937</v>
      </c>
      <c r="P302" s="386" t="s">
        <v>2990</v>
      </c>
      <c r="Q302" s="387" t="s">
        <v>2991</v>
      </c>
      <c r="R302" s="108">
        <f t="shared" si="4"/>
        <v>0</v>
      </c>
      <c r="S302" s="399">
        <v>107491.8</v>
      </c>
      <c r="T302">
        <v>31500</v>
      </c>
      <c r="U302">
        <v>10894</v>
      </c>
      <c r="V302">
        <v>0</v>
      </c>
      <c r="W302">
        <v>120615.02</v>
      </c>
      <c r="X302">
        <v>129131</v>
      </c>
      <c r="Y302">
        <v>9088</v>
      </c>
      <c r="Z302">
        <v>10029</v>
      </c>
      <c r="AA302">
        <v>66382.570000000007</v>
      </c>
      <c r="AB302">
        <v>5656</v>
      </c>
      <c r="AC302">
        <v>15183</v>
      </c>
      <c r="AD302">
        <v>1400</v>
      </c>
      <c r="AF302">
        <v>187978.23999999999</v>
      </c>
      <c r="AJ302">
        <v>409872.76</v>
      </c>
      <c r="AN302">
        <v>86122.92</v>
      </c>
      <c r="AO302">
        <v>59689.63</v>
      </c>
      <c r="AQ302">
        <v>24164.91</v>
      </c>
      <c r="AT302">
        <v>30992.5</v>
      </c>
      <c r="AU302">
        <v>20598.46</v>
      </c>
      <c r="AV302">
        <v>13380.2</v>
      </c>
      <c r="AW302">
        <v>101380.77</v>
      </c>
      <c r="AX302">
        <v>0</v>
      </c>
      <c r="AY302">
        <v>10197.11</v>
      </c>
      <c r="BB302">
        <v>10904.8</v>
      </c>
      <c r="BC302">
        <v>42983.360000000001</v>
      </c>
      <c r="BH302">
        <v>45753.51</v>
      </c>
      <c r="BI302">
        <v>14241.56</v>
      </c>
    </row>
    <row r="303" spans="1:72">
      <c r="A303" s="405">
        <v>2</v>
      </c>
      <c r="B303" s="199" t="s">
        <v>909</v>
      </c>
      <c r="C303" s="199" t="s">
        <v>910</v>
      </c>
      <c r="D303" s="199" t="s">
        <v>2148</v>
      </c>
      <c r="E303" s="199" t="s">
        <v>2173</v>
      </c>
      <c r="F303" s="199" t="s">
        <v>2173</v>
      </c>
      <c r="G303" s="199"/>
      <c r="H303" s="199">
        <v>43</v>
      </c>
      <c r="I303" s="199" t="s">
        <v>2173</v>
      </c>
      <c r="J303" s="199" t="s">
        <v>1073</v>
      </c>
      <c r="K303" s="199"/>
      <c r="L303" s="199" t="s">
        <v>945</v>
      </c>
      <c r="M303" s="200" t="s">
        <v>1305</v>
      </c>
      <c r="N303" s="200"/>
      <c r="O303" s="304" t="s">
        <v>937</v>
      </c>
      <c r="P303" s="386" t="s">
        <v>2992</v>
      </c>
      <c r="Q303" s="387" t="s">
        <v>2993</v>
      </c>
      <c r="R303" s="108">
        <f t="shared" si="4"/>
        <v>0</v>
      </c>
      <c r="S303" s="399"/>
      <c r="V303">
        <v>0</v>
      </c>
      <c r="AA303">
        <v>4190</v>
      </c>
      <c r="AW303">
        <v>22090.2</v>
      </c>
      <c r="AX303">
        <v>0</v>
      </c>
    </row>
    <row r="304" spans="1:72">
      <c r="A304" s="405">
        <v>2</v>
      </c>
      <c r="B304" s="199" t="s">
        <v>909</v>
      </c>
      <c r="C304" s="199" t="s">
        <v>910</v>
      </c>
      <c r="D304" s="199" t="s">
        <v>2148</v>
      </c>
      <c r="E304" s="199" t="s">
        <v>2173</v>
      </c>
      <c r="F304" s="199" t="s">
        <v>2173</v>
      </c>
      <c r="G304" s="199"/>
      <c r="H304" s="199">
        <v>43</v>
      </c>
      <c r="I304" s="199" t="s">
        <v>2173</v>
      </c>
      <c r="J304" s="199" t="s">
        <v>1073</v>
      </c>
      <c r="K304" s="199"/>
      <c r="L304" s="199" t="s">
        <v>945</v>
      </c>
      <c r="M304" s="200" t="s">
        <v>1305</v>
      </c>
      <c r="N304" s="200"/>
      <c r="O304" s="304" t="s">
        <v>937</v>
      </c>
      <c r="P304" s="386" t="s">
        <v>2994</v>
      </c>
      <c r="Q304" s="387" t="s">
        <v>386</v>
      </c>
      <c r="R304" s="108">
        <f t="shared" si="4"/>
        <v>0</v>
      </c>
      <c r="S304" s="399"/>
      <c r="U304">
        <v>120</v>
      </c>
      <c r="V304">
        <v>0</v>
      </c>
      <c r="AX304">
        <v>0</v>
      </c>
    </row>
    <row r="305" spans="1:72">
      <c r="A305" s="405">
        <v>2</v>
      </c>
      <c r="B305" s="199" t="s">
        <v>909</v>
      </c>
      <c r="C305" s="199" t="s">
        <v>910</v>
      </c>
      <c r="D305" s="199" t="s">
        <v>2206</v>
      </c>
      <c r="E305" s="199" t="s">
        <v>2207</v>
      </c>
      <c r="F305" s="199" t="s">
        <v>2207</v>
      </c>
      <c r="G305" s="199"/>
      <c r="H305" s="199">
        <v>44</v>
      </c>
      <c r="I305" s="199" t="s">
        <v>2207</v>
      </c>
      <c r="J305" s="199" t="s">
        <v>1073</v>
      </c>
      <c r="K305" s="199"/>
      <c r="L305" s="199"/>
      <c r="M305" s="200" t="s">
        <v>1327</v>
      </c>
      <c r="N305" s="200"/>
      <c r="O305" s="304">
        <v>10.1</v>
      </c>
      <c r="P305" s="386" t="s">
        <v>2995</v>
      </c>
      <c r="Q305" s="387" t="s">
        <v>387</v>
      </c>
      <c r="R305" s="108">
        <f t="shared" si="4"/>
        <v>0</v>
      </c>
      <c r="S305" s="399"/>
      <c r="AB305">
        <v>20629.61</v>
      </c>
      <c r="AT305">
        <v>250838.09</v>
      </c>
      <c r="AV305">
        <v>151786.67000000001</v>
      </c>
      <c r="AW305">
        <v>776753.3</v>
      </c>
      <c r="AX305">
        <v>70271.149999999994</v>
      </c>
      <c r="AY305">
        <v>162284.24</v>
      </c>
      <c r="AZ305">
        <v>164876.54999999999</v>
      </c>
      <c r="BF305">
        <v>20687.84</v>
      </c>
      <c r="BJ305">
        <v>81022.78</v>
      </c>
      <c r="BL305">
        <v>60043.11</v>
      </c>
    </row>
    <row r="306" spans="1:72">
      <c r="A306" s="405">
        <v>2</v>
      </c>
      <c r="B306" s="199" t="s">
        <v>909</v>
      </c>
      <c r="C306" s="199" t="s">
        <v>910</v>
      </c>
      <c r="D306" s="199" t="s">
        <v>2206</v>
      </c>
      <c r="E306" s="199" t="s">
        <v>2207</v>
      </c>
      <c r="F306" s="199" t="s">
        <v>2207</v>
      </c>
      <c r="G306" s="199"/>
      <c r="H306" s="199">
        <v>44</v>
      </c>
      <c r="I306" s="199" t="s">
        <v>2207</v>
      </c>
      <c r="J306" s="199" t="s">
        <v>1073</v>
      </c>
      <c r="K306" s="199"/>
      <c r="L306" s="199" t="s">
        <v>945</v>
      </c>
      <c r="M306" s="200" t="s">
        <v>1327</v>
      </c>
      <c r="N306" s="200"/>
      <c r="O306" s="304">
        <v>12</v>
      </c>
      <c r="P306" s="386" t="s">
        <v>2996</v>
      </c>
      <c r="Q306" s="387" t="s">
        <v>2997</v>
      </c>
      <c r="R306" s="108">
        <f t="shared" si="4"/>
        <v>0</v>
      </c>
      <c r="S306" s="399"/>
      <c r="T306">
        <v>70150</v>
      </c>
      <c r="U306">
        <v>66125.83</v>
      </c>
      <c r="V306">
        <v>78000</v>
      </c>
      <c r="X306">
        <v>196818.27</v>
      </c>
      <c r="Y306">
        <v>558413</v>
      </c>
      <c r="AA306">
        <v>102208.97</v>
      </c>
      <c r="AB306">
        <v>198740</v>
      </c>
      <c r="AC306">
        <v>165000</v>
      </c>
      <c r="AD306">
        <v>219842</v>
      </c>
      <c r="AE306">
        <v>0</v>
      </c>
      <c r="AW306">
        <v>0</v>
      </c>
      <c r="AX306">
        <v>0</v>
      </c>
      <c r="BA306">
        <v>60400</v>
      </c>
      <c r="BI306">
        <v>0</v>
      </c>
      <c r="BM306">
        <v>0</v>
      </c>
    </row>
    <row r="307" spans="1:72">
      <c r="A307" s="405">
        <v>2</v>
      </c>
      <c r="B307" s="199" t="s">
        <v>909</v>
      </c>
      <c r="C307" s="199" t="s">
        <v>910</v>
      </c>
      <c r="D307" s="199" t="s">
        <v>2206</v>
      </c>
      <c r="E307" s="199" t="s">
        <v>2207</v>
      </c>
      <c r="F307" s="199" t="s">
        <v>2207</v>
      </c>
      <c r="G307" s="199"/>
      <c r="H307" s="199">
        <v>44</v>
      </c>
      <c r="I307" s="199" t="s">
        <v>2207</v>
      </c>
      <c r="J307" s="199" t="s">
        <v>1073</v>
      </c>
      <c r="K307" s="199"/>
      <c r="L307" s="199" t="s">
        <v>945</v>
      </c>
      <c r="M307" s="200" t="s">
        <v>1327</v>
      </c>
      <c r="N307" s="200"/>
      <c r="O307" s="304">
        <v>12</v>
      </c>
      <c r="P307" s="386" t="s">
        <v>2998</v>
      </c>
      <c r="Q307" s="387" t="s">
        <v>389</v>
      </c>
      <c r="R307" s="108">
        <f t="shared" si="4"/>
        <v>0</v>
      </c>
      <c r="S307" s="399"/>
      <c r="AH307">
        <v>11063.19</v>
      </c>
      <c r="AX307">
        <v>0</v>
      </c>
    </row>
    <row r="308" spans="1:72">
      <c r="A308" s="405">
        <v>2</v>
      </c>
      <c r="B308" s="199" t="s">
        <v>909</v>
      </c>
      <c r="C308" s="199" t="s">
        <v>910</v>
      </c>
      <c r="D308" s="199" t="s">
        <v>2206</v>
      </c>
      <c r="E308" s="199" t="s">
        <v>2207</v>
      </c>
      <c r="F308" s="199" t="s">
        <v>2207</v>
      </c>
      <c r="G308" s="199"/>
      <c r="H308" s="199">
        <v>44</v>
      </c>
      <c r="I308" s="199" t="s">
        <v>2207</v>
      </c>
      <c r="J308" s="199" t="s">
        <v>1073</v>
      </c>
      <c r="K308" s="199"/>
      <c r="L308" s="199" t="s">
        <v>945</v>
      </c>
      <c r="M308" s="200" t="s">
        <v>1327</v>
      </c>
      <c r="N308" s="200"/>
      <c r="O308" s="304">
        <v>12</v>
      </c>
      <c r="P308" s="386" t="s">
        <v>2999</v>
      </c>
      <c r="Q308" s="387" t="s">
        <v>390</v>
      </c>
      <c r="R308" s="108">
        <f t="shared" si="4"/>
        <v>0</v>
      </c>
      <c r="S308" s="399">
        <v>0</v>
      </c>
      <c r="AM308">
        <v>0</v>
      </c>
      <c r="AS308">
        <v>99143</v>
      </c>
      <c r="AX308">
        <v>0</v>
      </c>
      <c r="BA308">
        <v>0</v>
      </c>
      <c r="BG308">
        <v>21100</v>
      </c>
      <c r="BL308">
        <v>0</v>
      </c>
      <c r="BM308">
        <v>0</v>
      </c>
    </row>
    <row r="309" spans="1:72">
      <c r="A309" s="405">
        <v>2</v>
      </c>
      <c r="B309" s="199" t="s">
        <v>909</v>
      </c>
      <c r="C309" s="199" t="s">
        <v>910</v>
      </c>
      <c r="D309" s="199" t="s">
        <v>2206</v>
      </c>
      <c r="E309" s="199" t="s">
        <v>2207</v>
      </c>
      <c r="F309" s="199" t="s">
        <v>2207</v>
      </c>
      <c r="G309" s="199"/>
      <c r="H309" s="199">
        <v>44</v>
      </c>
      <c r="I309" s="199" t="s">
        <v>2207</v>
      </c>
      <c r="J309" s="199" t="s">
        <v>1073</v>
      </c>
      <c r="K309" s="199"/>
      <c r="L309" s="199" t="s">
        <v>945</v>
      </c>
      <c r="M309" s="200" t="s">
        <v>1327</v>
      </c>
      <c r="N309" s="200"/>
      <c r="O309" s="304">
        <v>12</v>
      </c>
      <c r="P309" s="386" t="s">
        <v>3000</v>
      </c>
      <c r="Q309" s="387" t="s">
        <v>391</v>
      </c>
      <c r="R309" s="108">
        <f t="shared" si="4"/>
        <v>0</v>
      </c>
      <c r="S309" s="399"/>
      <c r="AS309">
        <v>14865.12</v>
      </c>
      <c r="AX309">
        <v>0</v>
      </c>
      <c r="BA309">
        <v>0</v>
      </c>
    </row>
    <row r="310" spans="1:72">
      <c r="A310" s="405">
        <v>2</v>
      </c>
      <c r="B310" s="199" t="s">
        <v>909</v>
      </c>
      <c r="C310" s="199" t="s">
        <v>910</v>
      </c>
      <c r="D310" s="199" t="s">
        <v>2206</v>
      </c>
      <c r="E310" s="199" t="s">
        <v>2207</v>
      </c>
      <c r="F310" s="199" t="s">
        <v>2207</v>
      </c>
      <c r="G310" s="199"/>
      <c r="H310" s="199">
        <v>44</v>
      </c>
      <c r="I310" s="199" t="s">
        <v>2207</v>
      </c>
      <c r="J310" s="199" t="s">
        <v>1073</v>
      </c>
      <c r="K310" s="199"/>
      <c r="L310" s="199" t="s">
        <v>945</v>
      </c>
      <c r="M310" s="200" t="s">
        <v>1327</v>
      </c>
      <c r="N310" s="200"/>
      <c r="O310" s="304">
        <v>12</v>
      </c>
      <c r="P310" s="386" t="s">
        <v>3001</v>
      </c>
      <c r="Q310" s="387" t="s">
        <v>406</v>
      </c>
      <c r="R310" s="108">
        <f t="shared" si="4"/>
        <v>0</v>
      </c>
      <c r="S310" s="399"/>
      <c r="AJ310">
        <v>3500</v>
      </c>
      <c r="AL310">
        <v>3633106.6</v>
      </c>
      <c r="AX310">
        <v>0</v>
      </c>
    </row>
    <row r="311" spans="1:72">
      <c r="A311" s="405">
        <v>2</v>
      </c>
      <c r="B311" s="199" t="s">
        <v>909</v>
      </c>
      <c r="C311" s="199" t="s">
        <v>910</v>
      </c>
      <c r="D311" s="199" t="s">
        <v>2206</v>
      </c>
      <c r="E311" s="199" t="s">
        <v>2207</v>
      </c>
      <c r="F311" s="199" t="s">
        <v>2207</v>
      </c>
      <c r="G311" s="199"/>
      <c r="H311" s="199">
        <v>44</v>
      </c>
      <c r="I311" s="199" t="s">
        <v>2207</v>
      </c>
      <c r="J311" s="199" t="s">
        <v>1073</v>
      </c>
      <c r="K311" s="199"/>
      <c r="L311" s="199" t="s">
        <v>945</v>
      </c>
      <c r="M311" s="200" t="s">
        <v>1327</v>
      </c>
      <c r="N311" s="200"/>
      <c r="O311" s="304">
        <v>12</v>
      </c>
      <c r="P311" s="386" t="s">
        <v>3002</v>
      </c>
      <c r="Q311" s="387" t="s">
        <v>2207</v>
      </c>
      <c r="R311" s="108">
        <f t="shared" si="4"/>
        <v>0</v>
      </c>
      <c r="S311" s="399">
        <v>71800</v>
      </c>
      <c r="U311">
        <v>118093.5</v>
      </c>
      <c r="AA311">
        <v>9000</v>
      </c>
      <c r="AC311">
        <v>37016</v>
      </c>
      <c r="AD311">
        <v>164153.68</v>
      </c>
      <c r="AI311">
        <v>40000</v>
      </c>
      <c r="AL311">
        <v>0</v>
      </c>
      <c r="AU311">
        <v>860300</v>
      </c>
      <c r="AX311">
        <v>22080</v>
      </c>
      <c r="BC311">
        <v>160034</v>
      </c>
      <c r="BE311">
        <v>0</v>
      </c>
      <c r="BF311">
        <v>7825.18</v>
      </c>
      <c r="BO311">
        <v>0</v>
      </c>
      <c r="BQ311">
        <v>9640</v>
      </c>
    </row>
    <row r="312" spans="1:72">
      <c r="A312" s="405">
        <v>2</v>
      </c>
      <c r="B312" s="199" t="s">
        <v>909</v>
      </c>
      <c r="C312" s="199" t="s">
        <v>910</v>
      </c>
      <c r="D312" s="199" t="s">
        <v>2206</v>
      </c>
      <c r="E312" s="199" t="s">
        <v>2207</v>
      </c>
      <c r="F312" s="199" t="s">
        <v>2207</v>
      </c>
      <c r="G312" s="199"/>
      <c r="H312" s="199">
        <v>44</v>
      </c>
      <c r="I312" s="199" t="s">
        <v>2207</v>
      </c>
      <c r="J312" s="199" t="s">
        <v>1073</v>
      </c>
      <c r="K312" s="199"/>
      <c r="L312" s="199" t="s">
        <v>945</v>
      </c>
      <c r="M312" s="200" t="s">
        <v>1327</v>
      </c>
      <c r="N312" s="200"/>
      <c r="O312" s="304">
        <v>12</v>
      </c>
      <c r="P312" s="386" t="s">
        <v>3003</v>
      </c>
      <c r="Q312" s="387" t="s">
        <v>388</v>
      </c>
      <c r="R312" s="108">
        <f t="shared" si="4"/>
        <v>375585.5</v>
      </c>
      <c r="S312" s="399">
        <v>43469</v>
      </c>
      <c r="T312">
        <v>266374.5</v>
      </c>
      <c r="W312">
        <v>327300</v>
      </c>
      <c r="Z312">
        <v>132094.1</v>
      </c>
      <c r="AA312">
        <v>242309</v>
      </c>
      <c r="AE312">
        <v>375585.5</v>
      </c>
      <c r="AQ312">
        <v>66749</v>
      </c>
      <c r="AS312">
        <v>8720</v>
      </c>
      <c r="AX312">
        <v>0</v>
      </c>
      <c r="BA312">
        <v>457661.5</v>
      </c>
      <c r="BC312">
        <v>628370.5</v>
      </c>
      <c r="BG312">
        <v>29100</v>
      </c>
      <c r="BI312">
        <v>74102</v>
      </c>
      <c r="BK312">
        <v>78687</v>
      </c>
      <c r="BN312">
        <v>11698</v>
      </c>
      <c r="BS312">
        <v>345138</v>
      </c>
    </row>
    <row r="313" spans="1:72">
      <c r="A313" s="405">
        <v>2</v>
      </c>
      <c r="B313" s="199" t="s">
        <v>909</v>
      </c>
      <c r="C313" s="199" t="s">
        <v>910</v>
      </c>
      <c r="D313" s="199" t="s">
        <v>2206</v>
      </c>
      <c r="E313" s="199" t="s">
        <v>2207</v>
      </c>
      <c r="F313" s="199" t="s">
        <v>2207</v>
      </c>
      <c r="G313" s="211" t="s">
        <v>2212</v>
      </c>
      <c r="H313" s="199">
        <v>44</v>
      </c>
      <c r="I313" s="199" t="s">
        <v>2207</v>
      </c>
      <c r="J313" s="199" t="s">
        <v>1073</v>
      </c>
      <c r="K313" s="199"/>
      <c r="L313" s="199" t="s">
        <v>945</v>
      </c>
      <c r="M313" s="200" t="s">
        <v>1327</v>
      </c>
      <c r="N313" s="200"/>
      <c r="O313" s="304">
        <v>9</v>
      </c>
      <c r="P313" s="386" t="s">
        <v>3004</v>
      </c>
      <c r="Q313" s="387" t="s">
        <v>393</v>
      </c>
      <c r="R313" s="108">
        <f t="shared" si="4"/>
        <v>0</v>
      </c>
      <c r="S313" s="399"/>
      <c r="Z313">
        <v>166135</v>
      </c>
      <c r="AA313">
        <v>56250</v>
      </c>
      <c r="AC313">
        <v>13320</v>
      </c>
      <c r="AD313">
        <v>9984</v>
      </c>
      <c r="AK313">
        <v>83465</v>
      </c>
      <c r="AP313">
        <v>256404.91</v>
      </c>
      <c r="AR313">
        <v>83770</v>
      </c>
      <c r="AT313">
        <v>587149</v>
      </c>
      <c r="AU313">
        <v>199955.42</v>
      </c>
      <c r="AX313">
        <v>0</v>
      </c>
      <c r="BO313">
        <v>65871</v>
      </c>
    </row>
    <row r="314" spans="1:72">
      <c r="A314" s="405">
        <v>2</v>
      </c>
      <c r="B314" s="199" t="s">
        <v>909</v>
      </c>
      <c r="C314" s="199" t="s">
        <v>910</v>
      </c>
      <c r="D314" s="199" t="s">
        <v>2206</v>
      </c>
      <c r="E314" s="199" t="s">
        <v>2207</v>
      </c>
      <c r="F314" s="199" t="s">
        <v>2207</v>
      </c>
      <c r="G314" s="211" t="s">
        <v>2212</v>
      </c>
      <c r="H314" s="199">
        <v>44</v>
      </c>
      <c r="I314" s="199" t="s">
        <v>2207</v>
      </c>
      <c r="J314" s="199" t="s">
        <v>1073</v>
      </c>
      <c r="K314" s="199"/>
      <c r="L314" s="199" t="s">
        <v>945</v>
      </c>
      <c r="M314" s="200" t="s">
        <v>1327</v>
      </c>
      <c r="N314" s="200"/>
      <c r="O314" s="304">
        <v>9</v>
      </c>
      <c r="P314" s="386" t="s">
        <v>3005</v>
      </c>
      <c r="Q314" s="387" t="s">
        <v>394</v>
      </c>
      <c r="R314" s="108">
        <f t="shared" si="4"/>
        <v>0</v>
      </c>
      <c r="S314" s="399"/>
      <c r="Z314">
        <v>15600</v>
      </c>
      <c r="AA314">
        <v>26700</v>
      </c>
      <c r="AP314">
        <v>63783.31</v>
      </c>
      <c r="AT314">
        <v>306067</v>
      </c>
      <c r="AU314">
        <v>29225.39</v>
      </c>
      <c r="AX314">
        <v>0</v>
      </c>
      <c r="BO314">
        <v>56400</v>
      </c>
    </row>
    <row r="315" spans="1:72">
      <c r="A315" s="405">
        <v>2</v>
      </c>
      <c r="B315" s="199" t="s">
        <v>909</v>
      </c>
      <c r="C315" s="199" t="s">
        <v>910</v>
      </c>
      <c r="D315" s="199" t="s">
        <v>2206</v>
      </c>
      <c r="E315" s="199" t="s">
        <v>2207</v>
      </c>
      <c r="F315" s="199" t="s">
        <v>2207</v>
      </c>
      <c r="G315" s="211" t="s">
        <v>2212</v>
      </c>
      <c r="H315" s="199">
        <v>44</v>
      </c>
      <c r="I315" s="199" t="s">
        <v>2207</v>
      </c>
      <c r="J315" s="199" t="s">
        <v>1073</v>
      </c>
      <c r="K315" s="199"/>
      <c r="L315" s="199" t="s">
        <v>945</v>
      </c>
      <c r="M315" s="200" t="s">
        <v>1327</v>
      </c>
      <c r="N315" s="200"/>
      <c r="O315" s="304">
        <v>9</v>
      </c>
      <c r="P315" s="386" t="s">
        <v>3006</v>
      </c>
      <c r="Q315" s="390" t="s">
        <v>395</v>
      </c>
      <c r="R315" s="108">
        <f t="shared" si="4"/>
        <v>0</v>
      </c>
      <c r="S315" s="399"/>
      <c r="AK315">
        <v>166650</v>
      </c>
      <c r="AL315">
        <v>0</v>
      </c>
      <c r="AT315">
        <v>81110</v>
      </c>
      <c r="AX315">
        <v>0</v>
      </c>
    </row>
    <row r="316" spans="1:72">
      <c r="A316" s="405">
        <v>2</v>
      </c>
      <c r="B316" s="199" t="s">
        <v>909</v>
      </c>
      <c r="C316" s="199" t="s">
        <v>910</v>
      </c>
      <c r="D316" s="199" t="s">
        <v>2206</v>
      </c>
      <c r="E316" s="199" t="s">
        <v>2207</v>
      </c>
      <c r="F316" s="199" t="s">
        <v>2207</v>
      </c>
      <c r="G316" s="211" t="s">
        <v>2212</v>
      </c>
      <c r="H316" s="199">
        <v>44</v>
      </c>
      <c r="I316" s="199" t="s">
        <v>2207</v>
      </c>
      <c r="J316" s="199" t="s">
        <v>1073</v>
      </c>
      <c r="K316" s="199"/>
      <c r="L316" s="199" t="s">
        <v>945</v>
      </c>
      <c r="M316" s="200" t="s">
        <v>1327</v>
      </c>
      <c r="N316" s="200"/>
      <c r="O316" s="304">
        <v>9</v>
      </c>
      <c r="P316" s="386" t="s">
        <v>3007</v>
      </c>
      <c r="Q316" s="390" t="s">
        <v>396</v>
      </c>
      <c r="R316" s="108">
        <f t="shared" si="4"/>
        <v>0</v>
      </c>
      <c r="S316" s="399"/>
      <c r="AK316">
        <v>105270</v>
      </c>
      <c r="AT316">
        <v>44467</v>
      </c>
      <c r="AX316">
        <v>0</v>
      </c>
    </row>
    <row r="317" spans="1:72">
      <c r="A317" s="405">
        <v>2</v>
      </c>
      <c r="B317" s="199" t="s">
        <v>909</v>
      </c>
      <c r="C317" s="199" t="s">
        <v>910</v>
      </c>
      <c r="D317" s="199" t="s">
        <v>2206</v>
      </c>
      <c r="E317" s="199" t="s">
        <v>2207</v>
      </c>
      <c r="F317" s="199" t="s">
        <v>2207</v>
      </c>
      <c r="G317" s="211"/>
      <c r="H317" s="199">
        <v>44</v>
      </c>
      <c r="I317" s="199" t="s">
        <v>2207</v>
      </c>
      <c r="J317" s="199" t="s">
        <v>1073</v>
      </c>
      <c r="K317" s="199"/>
      <c r="L317" s="199" t="s">
        <v>945</v>
      </c>
      <c r="M317" s="200" t="s">
        <v>1327</v>
      </c>
      <c r="N317" s="200"/>
      <c r="O317" s="304">
        <v>9</v>
      </c>
      <c r="P317" s="386" t="s">
        <v>3008</v>
      </c>
      <c r="Q317" s="389" t="s">
        <v>397</v>
      </c>
      <c r="R317" s="108">
        <f t="shared" si="4"/>
        <v>0</v>
      </c>
      <c r="S317" s="399"/>
      <c r="T317">
        <v>30000</v>
      </c>
      <c r="U317">
        <v>60000</v>
      </c>
      <c r="V317">
        <v>70000</v>
      </c>
      <c r="X317">
        <v>135000</v>
      </c>
      <c r="Y317">
        <v>145000</v>
      </c>
      <c r="Z317">
        <v>65000</v>
      </c>
      <c r="AA317">
        <v>60000</v>
      </c>
      <c r="AB317">
        <v>110000</v>
      </c>
      <c r="AC317">
        <v>55000</v>
      </c>
      <c r="AD317">
        <v>135000</v>
      </c>
      <c r="AG317">
        <v>40000</v>
      </c>
      <c r="AK317">
        <v>45000</v>
      </c>
      <c r="AP317">
        <v>105000</v>
      </c>
      <c r="AR317">
        <v>80000</v>
      </c>
      <c r="AS317">
        <v>140000</v>
      </c>
      <c r="AT317">
        <v>75000</v>
      </c>
      <c r="AU317">
        <v>100000</v>
      </c>
      <c r="AV317">
        <v>40000</v>
      </c>
      <c r="AX317">
        <v>0</v>
      </c>
      <c r="AY317">
        <v>105000</v>
      </c>
      <c r="BP317">
        <v>147250</v>
      </c>
      <c r="BR317">
        <v>0</v>
      </c>
      <c r="BS317">
        <v>140000</v>
      </c>
      <c r="BT317">
        <v>40000</v>
      </c>
    </row>
    <row r="318" spans="1:72">
      <c r="A318" s="405">
        <v>2</v>
      </c>
      <c r="B318" s="199" t="s">
        <v>909</v>
      </c>
      <c r="C318" s="199" t="s">
        <v>910</v>
      </c>
      <c r="D318" s="199" t="s">
        <v>2206</v>
      </c>
      <c r="E318" s="199" t="s">
        <v>2207</v>
      </c>
      <c r="F318" s="199" t="s">
        <v>2207</v>
      </c>
      <c r="G318" s="211"/>
      <c r="H318" s="199">
        <v>44</v>
      </c>
      <c r="I318" s="199" t="s">
        <v>2207</v>
      </c>
      <c r="J318" s="199" t="s">
        <v>1073</v>
      </c>
      <c r="K318" s="199"/>
      <c r="L318" s="199" t="s">
        <v>945</v>
      </c>
      <c r="M318" s="200" t="s">
        <v>1327</v>
      </c>
      <c r="N318" s="200"/>
      <c r="O318" s="304">
        <v>9</v>
      </c>
      <c r="P318" s="386" t="s">
        <v>3009</v>
      </c>
      <c r="Q318" s="389" t="s">
        <v>2216</v>
      </c>
      <c r="R318" s="108">
        <f t="shared" si="4"/>
        <v>0</v>
      </c>
      <c r="S318" s="399">
        <v>0</v>
      </c>
      <c r="T318">
        <v>206740</v>
      </c>
      <c r="U318">
        <v>430215</v>
      </c>
      <c r="V318">
        <v>590140</v>
      </c>
      <c r="W318">
        <v>1503140</v>
      </c>
      <c r="X318">
        <v>1122545.8700000001</v>
      </c>
      <c r="Y318">
        <v>2117134</v>
      </c>
      <c r="Z318">
        <v>333310</v>
      </c>
      <c r="AA318">
        <v>378440</v>
      </c>
      <c r="AB318">
        <v>409505</v>
      </c>
      <c r="AC318">
        <v>475230</v>
      </c>
      <c r="AD318">
        <v>261360</v>
      </c>
      <c r="AG318">
        <v>431030</v>
      </c>
      <c r="AH318">
        <v>481700</v>
      </c>
      <c r="AK318">
        <v>0</v>
      </c>
      <c r="AP318">
        <v>792838.75</v>
      </c>
      <c r="AR318">
        <v>550751</v>
      </c>
      <c r="AS318">
        <v>1248590</v>
      </c>
      <c r="AT318">
        <v>842910</v>
      </c>
      <c r="AU318">
        <v>686382</v>
      </c>
      <c r="AV318">
        <v>561160</v>
      </c>
      <c r="AW318">
        <v>1471700</v>
      </c>
      <c r="AX318">
        <v>479585</v>
      </c>
      <c r="AY318">
        <v>566810</v>
      </c>
      <c r="AZ318">
        <v>244880</v>
      </c>
      <c r="BA318">
        <v>8107570</v>
      </c>
      <c r="BF318">
        <v>307172.5</v>
      </c>
      <c r="BG318">
        <v>466149</v>
      </c>
      <c r="BI318">
        <v>397591.11</v>
      </c>
      <c r="BJ318">
        <v>250000</v>
      </c>
      <c r="BM318">
        <v>2577191.75</v>
      </c>
      <c r="BN318">
        <v>940615</v>
      </c>
      <c r="BO318">
        <v>425845</v>
      </c>
      <c r="BP318">
        <v>2381335.5</v>
      </c>
      <c r="BQ318">
        <v>0</v>
      </c>
      <c r="BR318">
        <v>0</v>
      </c>
      <c r="BS318">
        <v>900952.5</v>
      </c>
      <c r="BT318">
        <v>409870</v>
      </c>
    </row>
    <row r="319" spans="1:72">
      <c r="A319" s="405">
        <v>2</v>
      </c>
      <c r="B319" s="199" t="s">
        <v>909</v>
      </c>
      <c r="C319" s="199" t="s">
        <v>910</v>
      </c>
      <c r="D319" s="199" t="s">
        <v>2206</v>
      </c>
      <c r="E319" s="199" t="s">
        <v>2207</v>
      </c>
      <c r="F319" s="199" t="s">
        <v>2207</v>
      </c>
      <c r="G319" s="211"/>
      <c r="H319" s="199">
        <v>44</v>
      </c>
      <c r="I319" s="199" t="s">
        <v>2207</v>
      </c>
      <c r="J319" s="199" t="s">
        <v>1073</v>
      </c>
      <c r="K319" s="199"/>
      <c r="L319" s="199" t="s">
        <v>945</v>
      </c>
      <c r="M319" s="200" t="s">
        <v>1327</v>
      </c>
      <c r="N319" s="200"/>
      <c r="O319" s="304">
        <v>9</v>
      </c>
      <c r="P319" s="386" t="s">
        <v>3010</v>
      </c>
      <c r="Q319" s="389" t="s">
        <v>399</v>
      </c>
      <c r="R319" s="108">
        <f t="shared" si="4"/>
        <v>0</v>
      </c>
      <c r="S319" s="399">
        <v>0</v>
      </c>
      <c r="T319">
        <v>34500</v>
      </c>
      <c r="U319">
        <v>58260</v>
      </c>
      <c r="V319">
        <v>14760</v>
      </c>
      <c r="W319">
        <v>58500</v>
      </c>
      <c r="X319">
        <v>67650</v>
      </c>
      <c r="Z319">
        <v>40390</v>
      </c>
      <c r="AA319">
        <v>30210</v>
      </c>
      <c r="AB319">
        <v>6615</v>
      </c>
      <c r="AC319">
        <v>59160</v>
      </c>
      <c r="AD319">
        <v>32100</v>
      </c>
      <c r="AG319">
        <v>112950</v>
      </c>
      <c r="AP319">
        <v>88345</v>
      </c>
      <c r="AR319">
        <v>45330</v>
      </c>
      <c r="AS319">
        <v>223841</v>
      </c>
      <c r="AT319">
        <v>86921</v>
      </c>
      <c r="AU319">
        <v>25300</v>
      </c>
      <c r="AV319">
        <v>5640</v>
      </c>
      <c r="AW319">
        <v>233460</v>
      </c>
      <c r="AX319">
        <v>68751</v>
      </c>
      <c r="AY319">
        <v>3000</v>
      </c>
      <c r="AZ319">
        <v>12360</v>
      </c>
      <c r="BA319">
        <v>1208561</v>
      </c>
      <c r="BG319">
        <v>59037</v>
      </c>
      <c r="BI319">
        <v>35555</v>
      </c>
      <c r="BJ319">
        <v>62500</v>
      </c>
      <c r="BM319">
        <v>552654</v>
      </c>
      <c r="BN319">
        <v>75254</v>
      </c>
      <c r="BO319">
        <v>58145</v>
      </c>
      <c r="BP319">
        <v>685547.35</v>
      </c>
      <c r="BR319">
        <v>0</v>
      </c>
      <c r="BS319">
        <v>109670</v>
      </c>
      <c r="BT319">
        <v>45130</v>
      </c>
    </row>
    <row r="320" spans="1:72">
      <c r="A320" s="405">
        <v>2</v>
      </c>
      <c r="B320" s="199" t="s">
        <v>909</v>
      </c>
      <c r="C320" s="199" t="s">
        <v>910</v>
      </c>
      <c r="D320" s="199" t="s">
        <v>2206</v>
      </c>
      <c r="E320" s="199" t="s">
        <v>2207</v>
      </c>
      <c r="F320" s="199" t="s">
        <v>2207</v>
      </c>
      <c r="G320" s="211"/>
      <c r="H320" s="199">
        <v>44</v>
      </c>
      <c r="I320" s="199" t="s">
        <v>2207</v>
      </c>
      <c r="J320" s="199" t="s">
        <v>1073</v>
      </c>
      <c r="K320" s="199"/>
      <c r="L320" s="199" t="s">
        <v>945</v>
      </c>
      <c r="M320" s="200" t="s">
        <v>1327</v>
      </c>
      <c r="N320" s="200"/>
      <c r="O320" s="304">
        <v>9</v>
      </c>
      <c r="P320" s="386" t="s">
        <v>3011</v>
      </c>
      <c r="Q320" s="387" t="s">
        <v>3012</v>
      </c>
      <c r="R320" s="108">
        <f t="shared" si="4"/>
        <v>0</v>
      </c>
      <c r="S320" s="399"/>
      <c r="T320">
        <v>5500</v>
      </c>
      <c r="U320">
        <v>11000</v>
      </c>
      <c r="V320">
        <v>11500</v>
      </c>
      <c r="X320">
        <v>87500</v>
      </c>
      <c r="Y320">
        <v>28664</v>
      </c>
      <c r="Z320">
        <v>17000</v>
      </c>
      <c r="AC320">
        <v>44800</v>
      </c>
      <c r="AD320">
        <v>68900</v>
      </c>
      <c r="AG320">
        <v>17500</v>
      </c>
      <c r="AK320">
        <v>5500</v>
      </c>
      <c r="AP320">
        <v>10500</v>
      </c>
      <c r="AR320">
        <v>2000</v>
      </c>
      <c r="AT320">
        <v>10500</v>
      </c>
      <c r="AX320">
        <v>0</v>
      </c>
      <c r="BF320">
        <v>59000</v>
      </c>
      <c r="BI320">
        <v>7000</v>
      </c>
      <c r="BJ320">
        <v>34113.5</v>
      </c>
      <c r="BN320">
        <v>15500</v>
      </c>
      <c r="BT320">
        <v>5000</v>
      </c>
    </row>
    <row r="321" spans="1:72">
      <c r="A321" s="405">
        <v>2</v>
      </c>
      <c r="B321" s="199" t="s">
        <v>909</v>
      </c>
      <c r="C321" s="199" t="s">
        <v>910</v>
      </c>
      <c r="D321" s="199" t="s">
        <v>2206</v>
      </c>
      <c r="E321" s="199" t="s">
        <v>2207</v>
      </c>
      <c r="F321" s="199" t="s">
        <v>2207</v>
      </c>
      <c r="G321" s="211"/>
      <c r="H321" s="199">
        <v>44</v>
      </c>
      <c r="I321" s="199" t="s">
        <v>2207</v>
      </c>
      <c r="J321" s="199" t="s">
        <v>1073</v>
      </c>
      <c r="K321" s="199"/>
      <c r="L321" s="199" t="s">
        <v>945</v>
      </c>
      <c r="M321" s="200" t="s">
        <v>1327</v>
      </c>
      <c r="N321" s="200"/>
      <c r="O321" s="304">
        <v>9</v>
      </c>
      <c r="P321" s="386" t="s">
        <v>3013</v>
      </c>
      <c r="Q321" s="387" t="s">
        <v>401</v>
      </c>
      <c r="R321" s="108">
        <f t="shared" si="4"/>
        <v>10521704</v>
      </c>
      <c r="S321" s="399">
        <v>3876960</v>
      </c>
      <c r="AE321">
        <v>10521704</v>
      </c>
      <c r="AM321">
        <v>10661280</v>
      </c>
      <c r="AN321">
        <v>557670</v>
      </c>
      <c r="AO321">
        <v>2457396.5</v>
      </c>
      <c r="AR321">
        <v>994271</v>
      </c>
      <c r="AS321">
        <v>2622856.0699999998</v>
      </c>
      <c r="AT321">
        <v>321582.37</v>
      </c>
      <c r="AX321">
        <v>1473651.62</v>
      </c>
      <c r="BC321">
        <v>231670.98</v>
      </c>
      <c r="BE321">
        <v>406505.8</v>
      </c>
      <c r="BH321">
        <v>1498800</v>
      </c>
      <c r="BI321">
        <v>496139.24</v>
      </c>
      <c r="BJ321">
        <v>232106.44</v>
      </c>
      <c r="BM321">
        <v>6331038</v>
      </c>
      <c r="BP321">
        <v>0</v>
      </c>
      <c r="BS321">
        <v>121325</v>
      </c>
    </row>
    <row r="322" spans="1:72">
      <c r="A322" s="405">
        <v>2</v>
      </c>
      <c r="B322" s="199" t="s">
        <v>909</v>
      </c>
      <c r="C322" s="199" t="s">
        <v>910</v>
      </c>
      <c r="D322" s="199" t="s">
        <v>2206</v>
      </c>
      <c r="E322" s="199" t="s">
        <v>2207</v>
      </c>
      <c r="F322" s="199" t="s">
        <v>2207</v>
      </c>
      <c r="G322" s="211"/>
      <c r="H322" s="199">
        <v>44</v>
      </c>
      <c r="I322" s="199" t="s">
        <v>2207</v>
      </c>
      <c r="J322" s="199" t="s">
        <v>1073</v>
      </c>
      <c r="K322" s="199"/>
      <c r="L322" s="199" t="s">
        <v>945</v>
      </c>
      <c r="M322" s="200" t="s">
        <v>1327</v>
      </c>
      <c r="N322" s="200"/>
      <c r="O322" s="304">
        <v>9</v>
      </c>
      <c r="P322" s="386" t="s">
        <v>3014</v>
      </c>
      <c r="Q322" s="387" t="s">
        <v>402</v>
      </c>
      <c r="R322" s="108">
        <f t="shared" si="4"/>
        <v>0</v>
      </c>
      <c r="S322" s="399"/>
      <c r="T322">
        <v>236900</v>
      </c>
      <c r="U322">
        <v>478800</v>
      </c>
      <c r="V322">
        <v>656300</v>
      </c>
      <c r="W322">
        <v>906100</v>
      </c>
      <c r="X322">
        <v>824500</v>
      </c>
      <c r="Y322">
        <v>1184300</v>
      </c>
      <c r="Z322">
        <v>440800</v>
      </c>
      <c r="AA322">
        <v>0</v>
      </c>
      <c r="AB322">
        <v>458800</v>
      </c>
      <c r="AC322">
        <v>356174</v>
      </c>
      <c r="AD322">
        <v>256500</v>
      </c>
      <c r="AG322">
        <v>693600.08</v>
      </c>
      <c r="AI322">
        <v>0</v>
      </c>
      <c r="AJ322">
        <v>2546850</v>
      </c>
      <c r="AK322">
        <v>137574</v>
      </c>
      <c r="AN322">
        <v>1199700</v>
      </c>
      <c r="AO322">
        <v>4453460</v>
      </c>
      <c r="AP322">
        <v>661200</v>
      </c>
      <c r="AQ322">
        <v>2608090</v>
      </c>
      <c r="AR322">
        <v>0</v>
      </c>
      <c r="AS322">
        <v>1991200</v>
      </c>
      <c r="AT322">
        <v>2733980</v>
      </c>
      <c r="AU322">
        <v>1311700</v>
      </c>
      <c r="AV322">
        <v>438200</v>
      </c>
      <c r="AW322">
        <v>3458100</v>
      </c>
      <c r="AX322">
        <v>1131580</v>
      </c>
      <c r="AY322">
        <v>1155100</v>
      </c>
      <c r="AZ322">
        <v>251600</v>
      </c>
      <c r="BB322">
        <v>452086</v>
      </c>
      <c r="BC322">
        <v>2700000</v>
      </c>
      <c r="BD322">
        <v>5572475.6699999999</v>
      </c>
      <c r="BE322">
        <v>2522966.67</v>
      </c>
      <c r="BG322">
        <v>2213800</v>
      </c>
      <c r="BH322">
        <v>2173111</v>
      </c>
      <c r="BI322">
        <v>867800</v>
      </c>
      <c r="BJ322">
        <v>142700</v>
      </c>
      <c r="BK322">
        <v>506000</v>
      </c>
      <c r="BL322">
        <v>1079905.69</v>
      </c>
      <c r="BN322">
        <v>777210</v>
      </c>
      <c r="BO322">
        <v>453200</v>
      </c>
      <c r="BP322">
        <v>0</v>
      </c>
      <c r="BQ322">
        <v>163000</v>
      </c>
      <c r="BS322">
        <v>499300</v>
      </c>
      <c r="BT322">
        <v>1075190</v>
      </c>
    </row>
    <row r="323" spans="1:72">
      <c r="A323" s="405">
        <v>2</v>
      </c>
      <c r="B323" s="199" t="s">
        <v>909</v>
      </c>
      <c r="C323" s="199" t="s">
        <v>910</v>
      </c>
      <c r="D323" s="199" t="s">
        <v>2206</v>
      </c>
      <c r="E323" s="199" t="s">
        <v>2207</v>
      </c>
      <c r="F323" s="199" t="s">
        <v>2207</v>
      </c>
      <c r="G323" s="211"/>
      <c r="H323" s="199">
        <v>44</v>
      </c>
      <c r="I323" s="199" t="s">
        <v>2207</v>
      </c>
      <c r="J323" s="199" t="s">
        <v>1073</v>
      </c>
      <c r="K323" s="199"/>
      <c r="L323" s="199" t="s">
        <v>945</v>
      </c>
      <c r="M323" s="200" t="s">
        <v>1327</v>
      </c>
      <c r="N323" s="200"/>
      <c r="O323" s="304">
        <v>9</v>
      </c>
      <c r="P323" s="386" t="s">
        <v>3015</v>
      </c>
      <c r="Q323" s="387" t="s">
        <v>403</v>
      </c>
      <c r="R323" s="108">
        <f t="shared" si="4"/>
        <v>0</v>
      </c>
      <c r="S323" s="399"/>
      <c r="T323">
        <v>5000</v>
      </c>
      <c r="U323">
        <v>11100</v>
      </c>
      <c r="X323">
        <v>10000</v>
      </c>
      <c r="Z323">
        <v>5000</v>
      </c>
      <c r="AA323">
        <v>64320</v>
      </c>
      <c r="AB323">
        <v>146096.5</v>
      </c>
      <c r="AD323">
        <v>5000</v>
      </c>
      <c r="AX323">
        <v>227200</v>
      </c>
      <c r="BC323">
        <v>750</v>
      </c>
      <c r="BF323">
        <v>69250</v>
      </c>
      <c r="BR323">
        <v>0</v>
      </c>
    </row>
    <row r="324" spans="1:72">
      <c r="A324" s="405">
        <v>2</v>
      </c>
      <c r="B324" s="199" t="s">
        <v>909</v>
      </c>
      <c r="C324" s="199" t="s">
        <v>910</v>
      </c>
      <c r="D324" s="199" t="s">
        <v>2206</v>
      </c>
      <c r="E324" s="199" t="s">
        <v>2207</v>
      </c>
      <c r="F324" s="199" t="s">
        <v>2207</v>
      </c>
      <c r="G324" s="199"/>
      <c r="H324" s="199">
        <v>44</v>
      </c>
      <c r="I324" s="199" t="s">
        <v>2207</v>
      </c>
      <c r="J324" s="199" t="s">
        <v>1073</v>
      </c>
      <c r="K324" s="199"/>
      <c r="L324" s="199" t="s">
        <v>945</v>
      </c>
      <c r="M324" s="200" t="s">
        <v>1327</v>
      </c>
      <c r="N324" s="200"/>
      <c r="O324" s="304">
        <v>10.1</v>
      </c>
      <c r="P324" s="386" t="s">
        <v>3016</v>
      </c>
      <c r="Q324" s="387" t="s">
        <v>387</v>
      </c>
      <c r="R324" s="108">
        <f t="shared" ref="R324:R387" si="5">SUMIF($S$1:$BT$1,$R$1,$S324:$BT324)</f>
        <v>0</v>
      </c>
      <c r="S324" s="399">
        <v>1894342.24</v>
      </c>
      <c r="T324">
        <v>159057.79</v>
      </c>
      <c r="U324">
        <v>618101.75</v>
      </c>
      <c r="V324">
        <v>334551.62</v>
      </c>
      <c r="W324">
        <v>2124</v>
      </c>
      <c r="X324">
        <v>406818.21</v>
      </c>
      <c r="Y324">
        <v>31854.400000000001</v>
      </c>
      <c r="Z324">
        <v>440961.5</v>
      </c>
      <c r="AA324">
        <v>181723.23</v>
      </c>
      <c r="AC324">
        <v>145234.46</v>
      </c>
      <c r="AD324">
        <v>102270.36</v>
      </c>
      <c r="AF324">
        <v>310902.65000000002</v>
      </c>
      <c r="AG324">
        <v>168942.75</v>
      </c>
      <c r="AJ324">
        <v>267805.13</v>
      </c>
      <c r="AK324">
        <v>1605</v>
      </c>
      <c r="AL324">
        <v>0</v>
      </c>
      <c r="AN324">
        <v>418888.69</v>
      </c>
      <c r="AO324">
        <v>723867.99</v>
      </c>
      <c r="AP324">
        <v>279613.46999999997</v>
      </c>
      <c r="AQ324">
        <v>316149.32</v>
      </c>
      <c r="AR324">
        <v>49095</v>
      </c>
      <c r="AS324">
        <v>1452221.27</v>
      </c>
      <c r="AU324">
        <v>14820.04</v>
      </c>
      <c r="AX324">
        <v>0</v>
      </c>
      <c r="BA324">
        <v>5343588.03</v>
      </c>
      <c r="BB324">
        <v>149023.25</v>
      </c>
      <c r="BC324">
        <v>150206.92000000001</v>
      </c>
      <c r="BG324">
        <v>25767.49</v>
      </c>
      <c r="BH324">
        <v>33871.129999999997</v>
      </c>
      <c r="BI324">
        <v>192714.37</v>
      </c>
      <c r="BK324">
        <v>66812.7</v>
      </c>
      <c r="BM324">
        <v>1402926.23</v>
      </c>
      <c r="BN324">
        <v>535338</v>
      </c>
      <c r="BO324">
        <v>501908.59</v>
      </c>
      <c r="BP324">
        <v>528960.18000000005</v>
      </c>
      <c r="BQ324">
        <v>120358.55</v>
      </c>
      <c r="BR324">
        <v>259137.71</v>
      </c>
      <c r="BS324">
        <v>669970.22</v>
      </c>
      <c r="BT324">
        <v>307801.09000000003</v>
      </c>
    </row>
    <row r="325" spans="1:72">
      <c r="A325" s="405">
        <v>2</v>
      </c>
      <c r="B325" s="199" t="s">
        <v>909</v>
      </c>
      <c r="C325" s="199" t="s">
        <v>910</v>
      </c>
      <c r="D325" s="199" t="s">
        <v>2206</v>
      </c>
      <c r="E325" s="199" t="s">
        <v>2207</v>
      </c>
      <c r="F325" s="199" t="s">
        <v>2207</v>
      </c>
      <c r="G325" s="199"/>
      <c r="H325" s="199">
        <v>44</v>
      </c>
      <c r="I325" s="199" t="s">
        <v>2207</v>
      </c>
      <c r="J325" s="199" t="s">
        <v>1073</v>
      </c>
      <c r="K325" s="199"/>
      <c r="L325" s="199" t="s">
        <v>945</v>
      </c>
      <c r="M325" s="200" t="s">
        <v>1327</v>
      </c>
      <c r="N325" s="200"/>
      <c r="O325" s="304">
        <v>10.199999999999999</v>
      </c>
      <c r="P325" s="386" t="s">
        <v>3017</v>
      </c>
      <c r="Q325" s="387" t="s">
        <v>2218</v>
      </c>
      <c r="R325" s="108">
        <f t="shared" si="5"/>
        <v>0</v>
      </c>
      <c r="S325" s="399"/>
      <c r="T325">
        <v>30195.21</v>
      </c>
      <c r="V325">
        <v>344731</v>
      </c>
      <c r="W325">
        <v>284991.59999999998</v>
      </c>
      <c r="X325">
        <v>89795</v>
      </c>
      <c r="Z325">
        <v>90083</v>
      </c>
      <c r="AB325">
        <v>114380</v>
      </c>
      <c r="AF325">
        <v>0</v>
      </c>
      <c r="AJ325">
        <v>577107.68999999994</v>
      </c>
      <c r="AK325">
        <v>29525.58</v>
      </c>
      <c r="AO325">
        <v>227939</v>
      </c>
      <c r="AP325">
        <v>108239.69</v>
      </c>
      <c r="AU325">
        <v>65717</v>
      </c>
      <c r="AV325">
        <v>0</v>
      </c>
      <c r="AW325">
        <v>0</v>
      </c>
      <c r="AX325">
        <v>0</v>
      </c>
      <c r="BB325">
        <v>279325</v>
      </c>
      <c r="BC325">
        <v>259000</v>
      </c>
      <c r="BE325">
        <v>7200</v>
      </c>
      <c r="BG325">
        <v>361466.2</v>
      </c>
      <c r="BL325">
        <v>136500</v>
      </c>
    </row>
    <row r="326" spans="1:72">
      <c r="A326" s="405">
        <v>2</v>
      </c>
      <c r="B326" s="199" t="s">
        <v>909</v>
      </c>
      <c r="C326" s="199" t="s">
        <v>910</v>
      </c>
      <c r="D326" s="199" t="s">
        <v>2219</v>
      </c>
      <c r="E326" s="199" t="s">
        <v>2219</v>
      </c>
      <c r="F326" s="199" t="s">
        <v>2219</v>
      </c>
      <c r="G326" s="199"/>
      <c r="H326" s="199">
        <v>45</v>
      </c>
      <c r="I326" s="199" t="s">
        <v>2219</v>
      </c>
      <c r="J326" s="199" t="s">
        <v>1073</v>
      </c>
      <c r="K326" s="199"/>
      <c r="L326" s="199" t="s">
        <v>945</v>
      </c>
      <c r="M326" s="200" t="s">
        <v>1340</v>
      </c>
      <c r="N326" s="200"/>
      <c r="O326" s="304">
        <v>12</v>
      </c>
      <c r="P326" s="386" t="s">
        <v>3018</v>
      </c>
      <c r="Q326" s="387" t="s">
        <v>408</v>
      </c>
      <c r="R326" s="108">
        <f t="shared" si="5"/>
        <v>0</v>
      </c>
      <c r="S326" s="399"/>
      <c r="AX326">
        <v>0</v>
      </c>
    </row>
    <row r="327" spans="1:72">
      <c r="A327" s="405">
        <v>2</v>
      </c>
      <c r="B327" s="199" t="s">
        <v>909</v>
      </c>
      <c r="C327" s="199" t="s">
        <v>910</v>
      </c>
      <c r="D327" s="199" t="s">
        <v>2219</v>
      </c>
      <c r="E327" s="199" t="s">
        <v>2219</v>
      </c>
      <c r="F327" s="199" t="s">
        <v>2219</v>
      </c>
      <c r="G327" s="199"/>
      <c r="H327" s="199">
        <v>45</v>
      </c>
      <c r="I327" s="199" t="s">
        <v>2219</v>
      </c>
      <c r="J327" s="199" t="s">
        <v>1073</v>
      </c>
      <c r="K327" s="199"/>
      <c r="L327" s="199" t="s">
        <v>945</v>
      </c>
      <c r="M327" s="200" t="s">
        <v>1340</v>
      </c>
      <c r="N327" s="200"/>
      <c r="O327" s="304">
        <v>12</v>
      </c>
      <c r="P327" s="386" t="s">
        <v>3019</v>
      </c>
      <c r="Q327" s="387" t="s">
        <v>409</v>
      </c>
      <c r="R327" s="108">
        <f t="shared" si="5"/>
        <v>47955.360000000001</v>
      </c>
      <c r="S327" s="399">
        <v>5050652.71</v>
      </c>
      <c r="T327">
        <v>575126.71</v>
      </c>
      <c r="U327">
        <v>222550</v>
      </c>
      <c r="V327">
        <v>166804.5</v>
      </c>
      <c r="W327">
        <v>344775.67</v>
      </c>
      <c r="X327">
        <v>932637.28</v>
      </c>
      <c r="Y327">
        <v>652031</v>
      </c>
      <c r="Z327">
        <v>176781.75</v>
      </c>
      <c r="AA327">
        <v>1063689</v>
      </c>
      <c r="AB327">
        <v>192093.02</v>
      </c>
      <c r="AC327">
        <v>898916</v>
      </c>
      <c r="AD327">
        <v>269865</v>
      </c>
      <c r="AE327">
        <v>47955.360000000001</v>
      </c>
      <c r="AG327">
        <v>242</v>
      </c>
      <c r="AI327">
        <v>40855</v>
      </c>
      <c r="AJ327">
        <v>403473.24</v>
      </c>
      <c r="AK327">
        <v>914</v>
      </c>
      <c r="AM327">
        <v>0</v>
      </c>
      <c r="AN327">
        <v>78992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94540</v>
      </c>
      <c r="AY327">
        <v>3864</v>
      </c>
      <c r="BA327">
        <v>0</v>
      </c>
      <c r="BB327">
        <v>43866.7</v>
      </c>
      <c r="BC327">
        <v>424910.66</v>
      </c>
      <c r="BD327">
        <v>0</v>
      </c>
      <c r="BE327">
        <v>25803</v>
      </c>
      <c r="BF327">
        <v>60039</v>
      </c>
      <c r="BG327">
        <v>20312</v>
      </c>
      <c r="BH327">
        <v>0</v>
      </c>
      <c r="BI327">
        <v>45728</v>
      </c>
      <c r="BO327">
        <v>1240</v>
      </c>
      <c r="BQ327">
        <v>2480</v>
      </c>
      <c r="BS327">
        <v>5084</v>
      </c>
    </row>
    <row r="328" spans="1:72">
      <c r="A328" s="405">
        <v>2</v>
      </c>
      <c r="B328" s="199" t="s">
        <v>909</v>
      </c>
      <c r="C328" s="199" t="s">
        <v>910</v>
      </c>
      <c r="D328" s="199" t="s">
        <v>2221</v>
      </c>
      <c r="E328" s="199" t="s">
        <v>2221</v>
      </c>
      <c r="F328" s="199" t="s">
        <v>2221</v>
      </c>
      <c r="G328" s="199"/>
      <c r="H328" s="199">
        <v>46</v>
      </c>
      <c r="I328" s="199" t="s">
        <v>2221</v>
      </c>
      <c r="J328" s="199" t="s">
        <v>1073</v>
      </c>
      <c r="K328" s="199"/>
      <c r="L328" s="199" t="s">
        <v>945</v>
      </c>
      <c r="M328" s="200" t="s">
        <v>1343</v>
      </c>
      <c r="N328" s="200"/>
      <c r="O328" s="304">
        <v>12</v>
      </c>
      <c r="P328" s="386" t="s">
        <v>3020</v>
      </c>
      <c r="Q328" s="387" t="s">
        <v>410</v>
      </c>
      <c r="R328" s="108">
        <f t="shared" si="5"/>
        <v>0</v>
      </c>
      <c r="S328" s="399"/>
      <c r="AM328">
        <v>0</v>
      </c>
      <c r="AX328">
        <v>0</v>
      </c>
      <c r="BF328">
        <v>12698.04</v>
      </c>
      <c r="BM328">
        <v>90681.919999999998</v>
      </c>
    </row>
    <row r="329" spans="1:72">
      <c r="A329" s="405">
        <v>2</v>
      </c>
      <c r="B329" s="199" t="s">
        <v>909</v>
      </c>
      <c r="C329" s="199" t="s">
        <v>910</v>
      </c>
      <c r="D329" s="199" t="s">
        <v>2222</v>
      </c>
      <c r="E329" s="199" t="s">
        <v>2222</v>
      </c>
      <c r="F329" s="199" t="s">
        <v>2222</v>
      </c>
      <c r="G329" s="199"/>
      <c r="H329" s="199">
        <v>47</v>
      </c>
      <c r="I329" s="199" t="s">
        <v>2222</v>
      </c>
      <c r="J329" s="199" t="s">
        <v>1073</v>
      </c>
      <c r="K329" s="199"/>
      <c r="L329" s="199"/>
      <c r="M329" s="200" t="s">
        <v>1343</v>
      </c>
      <c r="N329" s="200"/>
      <c r="O329" s="304">
        <v>12</v>
      </c>
      <c r="P329" s="386" t="s">
        <v>3021</v>
      </c>
      <c r="Q329" s="387" t="s">
        <v>411</v>
      </c>
      <c r="R329" s="108">
        <f t="shared" si="5"/>
        <v>0</v>
      </c>
      <c r="S329" s="399"/>
      <c r="T329">
        <v>135920.9</v>
      </c>
      <c r="W329">
        <v>175050</v>
      </c>
      <c r="Z329">
        <v>0</v>
      </c>
      <c r="AC329">
        <v>18000</v>
      </c>
      <c r="AD329">
        <v>83350</v>
      </c>
      <c r="AF329">
        <v>198120</v>
      </c>
      <c r="AG329">
        <v>67365</v>
      </c>
      <c r="AK329">
        <v>79635</v>
      </c>
      <c r="AM329">
        <v>754521</v>
      </c>
      <c r="AO329">
        <v>97650</v>
      </c>
      <c r="AU329">
        <v>12300</v>
      </c>
      <c r="AX329">
        <v>0</v>
      </c>
      <c r="AZ329">
        <v>30000</v>
      </c>
      <c r="BC329">
        <v>337640</v>
      </c>
      <c r="BD329">
        <v>237215</v>
      </c>
      <c r="BE329">
        <v>53200</v>
      </c>
      <c r="BG329">
        <v>74795</v>
      </c>
      <c r="BH329">
        <v>0</v>
      </c>
      <c r="BQ329">
        <v>0</v>
      </c>
      <c r="BS329">
        <v>0</v>
      </c>
    </row>
    <row r="330" spans="1:72">
      <c r="A330" s="405">
        <v>2</v>
      </c>
      <c r="B330" s="199" t="s">
        <v>909</v>
      </c>
      <c r="C330" s="199" t="s">
        <v>910</v>
      </c>
      <c r="D330" s="199" t="s">
        <v>2222</v>
      </c>
      <c r="E330" s="199" t="s">
        <v>2222</v>
      </c>
      <c r="F330" s="199" t="s">
        <v>2222</v>
      </c>
      <c r="G330" s="199"/>
      <c r="H330" s="199">
        <v>47</v>
      </c>
      <c r="I330" s="199" t="s">
        <v>2222</v>
      </c>
      <c r="J330" s="199" t="s">
        <v>1073</v>
      </c>
      <c r="K330" s="199"/>
      <c r="L330" s="199" t="s">
        <v>945</v>
      </c>
      <c r="M330" s="200" t="s">
        <v>1343</v>
      </c>
      <c r="N330" s="200"/>
      <c r="O330" s="304">
        <v>12</v>
      </c>
      <c r="P330" s="386" t="s">
        <v>3022</v>
      </c>
      <c r="Q330" s="387" t="s">
        <v>3023</v>
      </c>
      <c r="R330" s="108">
        <f t="shared" si="5"/>
        <v>135256</v>
      </c>
      <c r="S330" s="399">
        <v>382339.8</v>
      </c>
      <c r="T330">
        <v>105627</v>
      </c>
      <c r="U330">
        <v>204400</v>
      </c>
      <c r="V330">
        <v>13500</v>
      </c>
      <c r="W330">
        <v>176084</v>
      </c>
      <c r="X330">
        <v>0</v>
      </c>
      <c r="Y330">
        <v>113673</v>
      </c>
      <c r="Z330">
        <v>9750</v>
      </c>
      <c r="AA330">
        <v>445400</v>
      </c>
      <c r="AB330">
        <v>100000</v>
      </c>
      <c r="AC330">
        <v>0</v>
      </c>
      <c r="AD330">
        <v>176715</v>
      </c>
      <c r="AE330">
        <v>135256</v>
      </c>
      <c r="AF330">
        <v>0</v>
      </c>
      <c r="AG330">
        <v>0</v>
      </c>
      <c r="AI330">
        <v>321970</v>
      </c>
      <c r="AJ330">
        <v>241096</v>
      </c>
      <c r="AL330">
        <v>9417</v>
      </c>
      <c r="AM330">
        <v>556966</v>
      </c>
      <c r="AN330">
        <v>3927</v>
      </c>
      <c r="AO330">
        <v>109093</v>
      </c>
      <c r="AP330">
        <v>0</v>
      </c>
      <c r="AT330">
        <v>110824</v>
      </c>
      <c r="AU330">
        <v>174637</v>
      </c>
      <c r="AV330">
        <v>0</v>
      </c>
      <c r="AW330">
        <v>116950</v>
      </c>
      <c r="AX330">
        <v>0</v>
      </c>
      <c r="AZ330">
        <v>137280.79999999999</v>
      </c>
      <c r="BD330">
        <v>100000</v>
      </c>
      <c r="BE330">
        <v>165088</v>
      </c>
      <c r="BF330">
        <v>40455</v>
      </c>
      <c r="BH330">
        <v>0</v>
      </c>
      <c r="BJ330">
        <v>10808</v>
      </c>
      <c r="BK330">
        <v>0</v>
      </c>
      <c r="BL330">
        <v>150000</v>
      </c>
      <c r="BP330">
        <v>0</v>
      </c>
      <c r="BR330">
        <v>9090</v>
      </c>
      <c r="BT330">
        <v>0</v>
      </c>
    </row>
    <row r="331" spans="1:72">
      <c r="A331" s="405">
        <v>2</v>
      </c>
      <c r="B331" s="199" t="s">
        <v>909</v>
      </c>
      <c r="C331" s="199" t="s">
        <v>910</v>
      </c>
      <c r="D331" s="199" t="s">
        <v>2222</v>
      </c>
      <c r="E331" s="199" t="s">
        <v>2222</v>
      </c>
      <c r="F331" s="199" t="s">
        <v>2222</v>
      </c>
      <c r="G331" s="199"/>
      <c r="H331" s="199">
        <v>47</v>
      </c>
      <c r="I331" s="199" t="s">
        <v>2222</v>
      </c>
      <c r="J331" s="199" t="s">
        <v>1073</v>
      </c>
      <c r="K331" s="199"/>
      <c r="L331" s="199" t="s">
        <v>945</v>
      </c>
      <c r="M331" s="200" t="s">
        <v>1343</v>
      </c>
      <c r="N331" s="200"/>
      <c r="O331" s="304">
        <v>12</v>
      </c>
      <c r="P331" s="386" t="s">
        <v>3024</v>
      </c>
      <c r="Q331" s="387" t="s">
        <v>413</v>
      </c>
      <c r="R331" s="108">
        <f t="shared" si="5"/>
        <v>0</v>
      </c>
      <c r="S331" s="399">
        <v>146016.71</v>
      </c>
      <c r="T331">
        <v>82516.62</v>
      </c>
      <c r="U331">
        <v>103958.22</v>
      </c>
      <c r="V331">
        <v>0</v>
      </c>
      <c r="W331">
        <v>110560.12</v>
      </c>
      <c r="X331">
        <v>0</v>
      </c>
      <c r="Y331">
        <v>0</v>
      </c>
      <c r="AA331">
        <v>128716.38</v>
      </c>
      <c r="AB331">
        <v>129095.22</v>
      </c>
      <c r="AG331">
        <v>0</v>
      </c>
      <c r="AM331">
        <v>22294.45</v>
      </c>
      <c r="AN331">
        <v>100147.57</v>
      </c>
      <c r="AO331">
        <v>109321.67</v>
      </c>
      <c r="AT331">
        <v>98673.12</v>
      </c>
      <c r="AU331">
        <v>191275.85</v>
      </c>
      <c r="AW331">
        <v>106771.96</v>
      </c>
      <c r="AX331">
        <v>0</v>
      </c>
      <c r="AY331">
        <v>1053.8800000000001</v>
      </c>
      <c r="BB331">
        <v>527.35</v>
      </c>
      <c r="BE331">
        <v>7227.67</v>
      </c>
      <c r="BK331">
        <v>0</v>
      </c>
      <c r="BR331">
        <v>280877.59000000003</v>
      </c>
      <c r="BS331">
        <v>0</v>
      </c>
    </row>
    <row r="332" spans="1:72">
      <c r="A332" s="405">
        <v>2</v>
      </c>
      <c r="B332" s="199" t="s">
        <v>909</v>
      </c>
      <c r="C332" s="199" t="s">
        <v>910</v>
      </c>
      <c r="D332" s="199" t="s">
        <v>2224</v>
      </c>
      <c r="E332" s="199" t="s">
        <v>2225</v>
      </c>
      <c r="F332" s="199" t="s">
        <v>2225</v>
      </c>
      <c r="G332" s="199"/>
      <c r="H332" s="199">
        <v>48</v>
      </c>
      <c r="I332" s="199" t="s">
        <v>2225</v>
      </c>
      <c r="J332" s="199" t="s">
        <v>1073</v>
      </c>
      <c r="K332" s="199"/>
      <c r="L332" s="199" t="s">
        <v>945</v>
      </c>
      <c r="M332" s="200" t="s">
        <v>1343</v>
      </c>
      <c r="N332" s="200"/>
      <c r="O332" s="304">
        <v>12</v>
      </c>
      <c r="P332" s="386" t="s">
        <v>3025</v>
      </c>
      <c r="Q332" s="387" t="s">
        <v>414</v>
      </c>
      <c r="R332" s="108">
        <f t="shared" si="5"/>
        <v>0</v>
      </c>
      <c r="S332" s="399"/>
      <c r="T332">
        <v>610.95000000000005</v>
      </c>
      <c r="U332">
        <v>0</v>
      </c>
      <c r="X332">
        <v>0</v>
      </c>
      <c r="Y332">
        <v>456.57</v>
      </c>
      <c r="AA332">
        <v>1513.36</v>
      </c>
      <c r="AC332">
        <v>0</v>
      </c>
      <c r="AF332">
        <v>0</v>
      </c>
      <c r="AO332">
        <v>6048.5</v>
      </c>
      <c r="AT332">
        <v>9589.2900000000009</v>
      </c>
      <c r="AU332">
        <v>12566.96</v>
      </c>
      <c r="AW332">
        <v>0</v>
      </c>
      <c r="AX332">
        <v>0</v>
      </c>
      <c r="AY332">
        <v>1.45</v>
      </c>
      <c r="AZ332">
        <v>13.36</v>
      </c>
      <c r="BB332">
        <v>49.77</v>
      </c>
      <c r="BE332">
        <v>0</v>
      </c>
      <c r="BF332">
        <v>1018</v>
      </c>
      <c r="BH332">
        <v>83178</v>
      </c>
      <c r="BS332">
        <v>359.62</v>
      </c>
    </row>
    <row r="333" spans="1:72">
      <c r="A333" s="405">
        <v>2</v>
      </c>
      <c r="B333" s="199" t="s">
        <v>909</v>
      </c>
      <c r="C333" s="199" t="s">
        <v>910</v>
      </c>
      <c r="D333" s="199" t="s">
        <v>2224</v>
      </c>
      <c r="E333" s="199" t="s">
        <v>2225</v>
      </c>
      <c r="F333" s="199" t="s">
        <v>2225</v>
      </c>
      <c r="G333" s="199"/>
      <c r="H333" s="199">
        <v>48</v>
      </c>
      <c r="I333" s="199" t="s">
        <v>2225</v>
      </c>
      <c r="J333" s="199" t="s">
        <v>1073</v>
      </c>
      <c r="K333" s="199"/>
      <c r="L333" s="199" t="s">
        <v>945</v>
      </c>
      <c r="M333" s="200" t="s">
        <v>1343</v>
      </c>
      <c r="N333" s="200"/>
      <c r="O333" s="304" t="s">
        <v>2592</v>
      </c>
      <c r="P333" s="386" t="s">
        <v>3026</v>
      </c>
      <c r="Q333" s="387" t="s">
        <v>415</v>
      </c>
      <c r="R333" s="108">
        <f t="shared" si="5"/>
        <v>0</v>
      </c>
      <c r="S333" s="399">
        <v>4123849.32</v>
      </c>
      <c r="T333">
        <v>2100</v>
      </c>
      <c r="U333">
        <v>6770.14</v>
      </c>
      <c r="V333">
        <v>561035.78</v>
      </c>
      <c r="W333">
        <v>109119.57</v>
      </c>
      <c r="X333">
        <v>1458362.07</v>
      </c>
      <c r="Y333">
        <v>184700</v>
      </c>
      <c r="Z333">
        <v>3236</v>
      </c>
      <c r="AA333">
        <v>1060336.96</v>
      </c>
      <c r="AB333">
        <v>759582.52</v>
      </c>
      <c r="AD333">
        <v>347</v>
      </c>
      <c r="AE333">
        <v>0</v>
      </c>
      <c r="AH333">
        <v>14885</v>
      </c>
      <c r="AI333">
        <v>0</v>
      </c>
      <c r="AL333">
        <v>35000</v>
      </c>
      <c r="AM333">
        <v>2879595.57</v>
      </c>
      <c r="AN333">
        <v>45250</v>
      </c>
      <c r="AO333">
        <v>34342</v>
      </c>
      <c r="AP333">
        <v>7221.52</v>
      </c>
      <c r="AQ333">
        <v>1076979.97</v>
      </c>
      <c r="AR333">
        <v>232348.73</v>
      </c>
      <c r="AS333">
        <v>60400</v>
      </c>
      <c r="AT333">
        <v>38075</v>
      </c>
      <c r="AU333">
        <v>0</v>
      </c>
      <c r="AV333">
        <v>170733.29</v>
      </c>
      <c r="AW333">
        <v>509828.9</v>
      </c>
      <c r="AX333">
        <v>46104</v>
      </c>
      <c r="AY333">
        <v>147286</v>
      </c>
      <c r="AZ333">
        <v>52611</v>
      </c>
      <c r="BA333">
        <v>16872519.469999999</v>
      </c>
      <c r="BB333">
        <v>7182</v>
      </c>
      <c r="BC333">
        <v>35071.629999999997</v>
      </c>
      <c r="BD333">
        <v>13977</v>
      </c>
      <c r="BE333">
        <v>0</v>
      </c>
      <c r="BF333">
        <v>64848.95</v>
      </c>
      <c r="BG333">
        <v>25697.01</v>
      </c>
      <c r="BH333">
        <v>12403.15</v>
      </c>
      <c r="BI333">
        <v>490656.01</v>
      </c>
      <c r="BK333">
        <v>20900</v>
      </c>
      <c r="BL333">
        <v>0</v>
      </c>
      <c r="BM333">
        <v>15885</v>
      </c>
      <c r="BN333">
        <v>44670</v>
      </c>
      <c r="BO333">
        <v>1000</v>
      </c>
      <c r="BP333">
        <v>0</v>
      </c>
      <c r="BQ333">
        <v>34997</v>
      </c>
      <c r="BR333">
        <v>74803</v>
      </c>
      <c r="BS333">
        <v>83299</v>
      </c>
      <c r="BT333">
        <v>79591.42</v>
      </c>
    </row>
    <row r="334" spans="1:72">
      <c r="A334" s="405">
        <v>2</v>
      </c>
      <c r="B334" s="199" t="s">
        <v>909</v>
      </c>
      <c r="C334" s="199" t="s">
        <v>910</v>
      </c>
      <c r="D334" s="199" t="s">
        <v>2224</v>
      </c>
      <c r="E334" s="199" t="s">
        <v>2225</v>
      </c>
      <c r="F334" s="199" t="s">
        <v>2225</v>
      </c>
      <c r="G334" s="199"/>
      <c r="H334" s="199">
        <v>48</v>
      </c>
      <c r="I334" s="199" t="s">
        <v>2225</v>
      </c>
      <c r="J334" s="199" t="s">
        <v>1073</v>
      </c>
      <c r="K334" s="199"/>
      <c r="L334" s="199"/>
      <c r="M334" s="200" t="s">
        <v>1343</v>
      </c>
      <c r="N334" s="200"/>
      <c r="O334" s="304">
        <v>12</v>
      </c>
      <c r="P334" s="386" t="s">
        <v>3027</v>
      </c>
      <c r="Q334" s="387" t="s">
        <v>416</v>
      </c>
      <c r="R334" s="108">
        <f t="shared" si="5"/>
        <v>0</v>
      </c>
      <c r="S334" s="399">
        <v>109550</v>
      </c>
      <c r="AB334">
        <v>24728</v>
      </c>
      <c r="AC334">
        <v>27650</v>
      </c>
      <c r="AD334">
        <v>10629</v>
      </c>
      <c r="AF334">
        <v>52763</v>
      </c>
      <c r="AG334">
        <v>122999</v>
      </c>
      <c r="AH334">
        <v>119669</v>
      </c>
      <c r="AI334">
        <v>22970</v>
      </c>
      <c r="AJ334">
        <v>25898</v>
      </c>
      <c r="AK334">
        <v>14292</v>
      </c>
      <c r="AL334">
        <v>27802</v>
      </c>
      <c r="AN334">
        <v>54402</v>
      </c>
      <c r="AO334">
        <v>0</v>
      </c>
      <c r="AP334">
        <v>1200</v>
      </c>
      <c r="AQ334">
        <v>0</v>
      </c>
      <c r="AS334">
        <v>96924</v>
      </c>
      <c r="AT334">
        <v>55069</v>
      </c>
      <c r="AU334">
        <v>48724</v>
      </c>
      <c r="AV334">
        <v>181670</v>
      </c>
      <c r="AW334">
        <v>0</v>
      </c>
      <c r="AX334">
        <v>0</v>
      </c>
      <c r="AY334">
        <v>55389</v>
      </c>
      <c r="AZ334">
        <v>0</v>
      </c>
      <c r="BA334">
        <v>96395.5</v>
      </c>
      <c r="BB334">
        <v>16900</v>
      </c>
      <c r="BD334">
        <v>39545</v>
      </c>
      <c r="BE334">
        <v>206690</v>
      </c>
      <c r="BH334">
        <v>0</v>
      </c>
      <c r="BI334">
        <v>0</v>
      </c>
      <c r="BJ334">
        <v>71761</v>
      </c>
      <c r="BK334">
        <v>76486</v>
      </c>
      <c r="BL334">
        <v>12200</v>
      </c>
      <c r="BP334">
        <v>242464.3</v>
      </c>
    </row>
    <row r="335" spans="1:72">
      <c r="A335" s="405">
        <v>2</v>
      </c>
      <c r="B335" s="199" t="s">
        <v>909</v>
      </c>
      <c r="C335" s="199" t="s">
        <v>910</v>
      </c>
      <c r="D335" s="199" t="s">
        <v>2224</v>
      </c>
      <c r="E335" s="199" t="s">
        <v>2225</v>
      </c>
      <c r="F335" s="199" t="s">
        <v>2225</v>
      </c>
      <c r="G335" s="199"/>
      <c r="H335" s="199">
        <v>48</v>
      </c>
      <c r="I335" s="199" t="s">
        <v>2225</v>
      </c>
      <c r="J335" s="199" t="s">
        <v>1073</v>
      </c>
      <c r="K335" s="199"/>
      <c r="L335" s="199" t="s">
        <v>945</v>
      </c>
      <c r="M335" s="200" t="s">
        <v>1343</v>
      </c>
      <c r="N335" s="200"/>
      <c r="O335" s="304" t="s">
        <v>2591</v>
      </c>
      <c r="P335" s="386" t="s">
        <v>3028</v>
      </c>
      <c r="Q335" s="387" t="s">
        <v>3029</v>
      </c>
      <c r="R335" s="108">
        <f t="shared" si="5"/>
        <v>0</v>
      </c>
      <c r="S335" s="399">
        <v>303421.23</v>
      </c>
      <c r="T335">
        <v>8876.7999999999993</v>
      </c>
      <c r="U335">
        <v>13104.19</v>
      </c>
      <c r="V335">
        <v>63889.95</v>
      </c>
      <c r="W335">
        <v>0</v>
      </c>
      <c r="X335">
        <v>0</v>
      </c>
      <c r="Y335">
        <v>51256</v>
      </c>
      <c r="Z335">
        <v>16360.37</v>
      </c>
      <c r="AA335">
        <v>43464.28</v>
      </c>
      <c r="AB335">
        <v>9399.2099999999991</v>
      </c>
      <c r="AC335">
        <v>14667.82</v>
      </c>
      <c r="AD335">
        <v>15343.3</v>
      </c>
      <c r="AE335">
        <v>0</v>
      </c>
      <c r="AF335">
        <v>17070.919999999998</v>
      </c>
      <c r="AG335">
        <v>5894.63</v>
      </c>
      <c r="AI335">
        <v>12800.29</v>
      </c>
      <c r="AJ335">
        <v>28036.85</v>
      </c>
      <c r="AK335">
        <v>11540.34</v>
      </c>
      <c r="AL335">
        <v>2446.46</v>
      </c>
      <c r="AM335">
        <v>600292.26</v>
      </c>
      <c r="AN335">
        <v>30994.98</v>
      </c>
      <c r="AO335">
        <v>40983.42</v>
      </c>
      <c r="AP335">
        <v>70597.759999999995</v>
      </c>
      <c r="AQ335">
        <v>51184.51</v>
      </c>
      <c r="AR335">
        <v>36363.89</v>
      </c>
      <c r="AS335">
        <v>0</v>
      </c>
      <c r="AT335">
        <v>83396.710000000006</v>
      </c>
      <c r="AU335">
        <v>82413.33</v>
      </c>
      <c r="AV335">
        <v>51975.23</v>
      </c>
      <c r="AW335">
        <v>68538.77</v>
      </c>
      <c r="AX335">
        <v>54694.73</v>
      </c>
      <c r="AY335">
        <v>42150.239999999998</v>
      </c>
      <c r="AZ335">
        <v>41983.21</v>
      </c>
      <c r="BA335">
        <v>285780.43</v>
      </c>
      <c r="BB335">
        <v>16594.87</v>
      </c>
      <c r="BC335">
        <v>26274.34</v>
      </c>
      <c r="BD335">
        <v>106206.87</v>
      </c>
      <c r="BE335">
        <v>69311.759999999995</v>
      </c>
      <c r="BF335">
        <v>19101.37</v>
      </c>
      <c r="BG335">
        <v>14866.18</v>
      </c>
      <c r="BH335">
        <v>60043.27</v>
      </c>
      <c r="BI335">
        <v>36380.379999999997</v>
      </c>
      <c r="BJ335">
        <v>19228.82</v>
      </c>
      <c r="BK335">
        <v>11874.59</v>
      </c>
      <c r="BL335">
        <v>36753.93</v>
      </c>
      <c r="BM335">
        <v>171059.14</v>
      </c>
      <c r="BN335">
        <v>106153.22</v>
      </c>
      <c r="BO335">
        <v>23940.19</v>
      </c>
      <c r="BP335">
        <v>0</v>
      </c>
      <c r="BQ335">
        <v>6779.36</v>
      </c>
      <c r="BR335">
        <v>55520.43</v>
      </c>
      <c r="BS335">
        <v>60258.98</v>
      </c>
      <c r="BT335">
        <v>20731.89</v>
      </c>
    </row>
    <row r="336" spans="1:72">
      <c r="A336" s="405">
        <v>2</v>
      </c>
      <c r="B336" s="199" t="s">
        <v>909</v>
      </c>
      <c r="C336" s="199" t="s">
        <v>910</v>
      </c>
      <c r="D336" s="199" t="s">
        <v>2224</v>
      </c>
      <c r="E336" s="199" t="s">
        <v>2225</v>
      </c>
      <c r="F336" s="199" t="s">
        <v>2225</v>
      </c>
      <c r="G336" s="199"/>
      <c r="H336" s="199">
        <v>48</v>
      </c>
      <c r="I336" s="199" t="s">
        <v>2225</v>
      </c>
      <c r="J336" s="199" t="s">
        <v>1073</v>
      </c>
      <c r="K336" s="199"/>
      <c r="L336" s="199" t="s">
        <v>945</v>
      </c>
      <c r="M336" s="200" t="s">
        <v>1343</v>
      </c>
      <c r="N336" s="200"/>
      <c r="O336" s="304" t="s">
        <v>2592</v>
      </c>
      <c r="P336" s="386" t="s">
        <v>3030</v>
      </c>
      <c r="Q336" s="387" t="s">
        <v>2226</v>
      </c>
      <c r="R336" s="108">
        <f t="shared" si="5"/>
        <v>0</v>
      </c>
      <c r="S336" s="399"/>
      <c r="T336">
        <v>0</v>
      </c>
      <c r="V336">
        <v>0</v>
      </c>
      <c r="W336">
        <v>0</v>
      </c>
      <c r="X336" s="399">
        <v>0</v>
      </c>
      <c r="Y336">
        <v>0</v>
      </c>
      <c r="Z336">
        <v>0</v>
      </c>
      <c r="AC336">
        <v>0</v>
      </c>
      <c r="AD336">
        <v>0</v>
      </c>
      <c r="AF336">
        <v>0</v>
      </c>
      <c r="AJ336">
        <v>0</v>
      </c>
      <c r="AK336">
        <v>-2000</v>
      </c>
      <c r="AM336">
        <v>0</v>
      </c>
      <c r="AQ336">
        <v>0</v>
      </c>
      <c r="AR336">
        <v>0</v>
      </c>
      <c r="AS336">
        <v>0</v>
      </c>
      <c r="AT336">
        <v>0</v>
      </c>
      <c r="AU336">
        <v>1003.2</v>
      </c>
      <c r="AV336">
        <v>1622.2</v>
      </c>
      <c r="AX336">
        <v>0</v>
      </c>
      <c r="BA336">
        <v>0</v>
      </c>
      <c r="BB336">
        <v>0</v>
      </c>
      <c r="BD336">
        <v>0</v>
      </c>
      <c r="BF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S336">
        <v>0</v>
      </c>
      <c r="BT336">
        <v>0</v>
      </c>
    </row>
    <row r="337" spans="1:72">
      <c r="A337" s="405">
        <v>2</v>
      </c>
      <c r="B337" s="199" t="s">
        <v>909</v>
      </c>
      <c r="C337" s="199" t="s">
        <v>910</v>
      </c>
      <c r="D337" s="199" t="s">
        <v>2224</v>
      </c>
      <c r="E337" s="199" t="s">
        <v>2225</v>
      </c>
      <c r="F337" s="199" t="s">
        <v>2225</v>
      </c>
      <c r="G337" s="199"/>
      <c r="H337" s="199">
        <v>48</v>
      </c>
      <c r="I337" s="199" t="s">
        <v>2225</v>
      </c>
      <c r="J337" s="199" t="s">
        <v>1073</v>
      </c>
      <c r="K337" s="199"/>
      <c r="L337" s="199" t="s">
        <v>945</v>
      </c>
      <c r="M337" s="200" t="s">
        <v>1343</v>
      </c>
      <c r="N337" s="200"/>
      <c r="O337" s="304" t="s">
        <v>2588</v>
      </c>
      <c r="P337" s="386" t="s">
        <v>3031</v>
      </c>
      <c r="Q337" s="387" t="s">
        <v>421</v>
      </c>
      <c r="R337" s="108">
        <f t="shared" si="5"/>
        <v>0</v>
      </c>
      <c r="S337" s="399">
        <v>0</v>
      </c>
      <c r="T337">
        <v>0</v>
      </c>
      <c r="U337">
        <v>0</v>
      </c>
      <c r="V337">
        <v>0</v>
      </c>
      <c r="X337" s="399"/>
      <c r="AA337">
        <v>52015.75</v>
      </c>
      <c r="AD337">
        <v>0</v>
      </c>
      <c r="AF337">
        <v>0</v>
      </c>
      <c r="AG337">
        <v>0</v>
      </c>
      <c r="AK337">
        <v>152886.64000000001</v>
      </c>
      <c r="AM337">
        <v>1166460.7</v>
      </c>
      <c r="AO337">
        <v>4725890.03</v>
      </c>
      <c r="AP337">
        <v>0</v>
      </c>
      <c r="AU337">
        <v>0</v>
      </c>
      <c r="AW337">
        <v>0</v>
      </c>
      <c r="AX337">
        <v>0</v>
      </c>
      <c r="AY337">
        <v>1572580.07</v>
      </c>
      <c r="AZ337">
        <v>0</v>
      </c>
      <c r="BA337">
        <v>1235875.08</v>
      </c>
      <c r="BB337">
        <v>0</v>
      </c>
      <c r="BE337">
        <v>0.71</v>
      </c>
      <c r="BJ337">
        <v>567355.56999999995</v>
      </c>
      <c r="BK337">
        <v>0</v>
      </c>
      <c r="BQ337">
        <v>0</v>
      </c>
      <c r="BR337">
        <v>0</v>
      </c>
      <c r="BS337">
        <v>0</v>
      </c>
    </row>
    <row r="338" spans="1:72">
      <c r="A338" s="405">
        <v>2</v>
      </c>
      <c r="B338" s="199" t="s">
        <v>909</v>
      </c>
      <c r="C338" s="199" t="s">
        <v>59</v>
      </c>
      <c r="D338" s="199" t="s">
        <v>2224</v>
      </c>
      <c r="E338" s="199" t="s">
        <v>2173</v>
      </c>
      <c r="F338" s="199" t="s">
        <v>2225</v>
      </c>
      <c r="G338" s="199" t="s">
        <v>2229</v>
      </c>
      <c r="H338" s="199">
        <v>48</v>
      </c>
      <c r="I338" s="199" t="s">
        <v>2225</v>
      </c>
      <c r="J338" s="199" t="s">
        <v>1073</v>
      </c>
      <c r="K338" s="199"/>
      <c r="L338" s="199"/>
      <c r="M338" s="200" t="s">
        <v>1343</v>
      </c>
      <c r="N338" s="200"/>
      <c r="O338" s="304">
        <v>11.2</v>
      </c>
      <c r="P338" s="386" t="s">
        <v>3032</v>
      </c>
      <c r="Q338" s="387" t="s">
        <v>422</v>
      </c>
      <c r="R338" s="108">
        <f t="shared" si="5"/>
        <v>658510</v>
      </c>
      <c r="S338" s="399">
        <v>4655751.83</v>
      </c>
      <c r="U338">
        <v>0</v>
      </c>
      <c r="W338">
        <v>1967720</v>
      </c>
      <c r="X338">
        <v>360000</v>
      </c>
      <c r="Y338">
        <v>4593748.8899999997</v>
      </c>
      <c r="Z338">
        <v>3400</v>
      </c>
      <c r="AA338">
        <v>399791.52</v>
      </c>
      <c r="AB338">
        <v>18000</v>
      </c>
      <c r="AC338">
        <v>2796</v>
      </c>
      <c r="AD338">
        <v>90000</v>
      </c>
      <c r="AE338">
        <v>658510</v>
      </c>
      <c r="AI338">
        <v>100000</v>
      </c>
      <c r="AJ338">
        <v>0</v>
      </c>
      <c r="AM338">
        <v>2500</v>
      </c>
      <c r="AN338">
        <v>3000</v>
      </c>
      <c r="AQ338">
        <v>40000</v>
      </c>
      <c r="AR338">
        <v>81050</v>
      </c>
      <c r="AW338">
        <v>116239.23</v>
      </c>
      <c r="AX338">
        <v>0</v>
      </c>
      <c r="AY338">
        <v>881371.61</v>
      </c>
      <c r="BA338">
        <v>546300</v>
      </c>
      <c r="BB338">
        <v>34214.959999999999</v>
      </c>
      <c r="BE338">
        <v>1283109.82</v>
      </c>
      <c r="BF338">
        <v>396944.48</v>
      </c>
      <c r="BG338">
        <v>238800</v>
      </c>
      <c r="BK338">
        <v>46406.74</v>
      </c>
      <c r="BN338">
        <v>0</v>
      </c>
    </row>
    <row r="339" spans="1:72">
      <c r="A339" s="405">
        <v>2</v>
      </c>
      <c r="B339" s="199" t="s">
        <v>909</v>
      </c>
      <c r="C339" s="199" t="s">
        <v>910</v>
      </c>
      <c r="D339" s="199" t="s">
        <v>2224</v>
      </c>
      <c r="E339" s="199" t="s">
        <v>2225</v>
      </c>
      <c r="F339" s="199" t="s">
        <v>2225</v>
      </c>
      <c r="G339" s="199"/>
      <c r="H339" s="199">
        <v>48</v>
      </c>
      <c r="I339" s="199" t="s">
        <v>2225</v>
      </c>
      <c r="J339" s="199" t="s">
        <v>1073</v>
      </c>
      <c r="K339" s="199"/>
      <c r="L339" s="199" t="s">
        <v>945</v>
      </c>
      <c r="M339" s="200" t="s">
        <v>1343</v>
      </c>
      <c r="N339" s="200"/>
      <c r="O339" s="304">
        <v>11.1</v>
      </c>
      <c r="P339" s="386" t="s">
        <v>3033</v>
      </c>
      <c r="Q339" s="387" t="s">
        <v>423</v>
      </c>
      <c r="R339" s="108">
        <f t="shared" si="5"/>
        <v>0</v>
      </c>
      <c r="S339" s="399">
        <v>0</v>
      </c>
      <c r="T339">
        <v>0</v>
      </c>
      <c r="U339">
        <v>0</v>
      </c>
      <c r="V339">
        <v>0</v>
      </c>
      <c r="W339">
        <v>254832.49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234200.91</v>
      </c>
      <c r="AJ339">
        <v>0</v>
      </c>
      <c r="AK339">
        <v>275499.59999999998</v>
      </c>
      <c r="AL339">
        <v>1078428.6100000001</v>
      </c>
      <c r="AM339">
        <v>438729.06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1230623.03</v>
      </c>
      <c r="AT339">
        <v>0</v>
      </c>
      <c r="AU339">
        <v>0</v>
      </c>
      <c r="AV339">
        <v>1293762.19</v>
      </c>
      <c r="AW339">
        <v>0</v>
      </c>
      <c r="AX339">
        <v>0</v>
      </c>
      <c r="AY339">
        <v>1502632.27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O339">
        <v>0</v>
      </c>
      <c r="BP339">
        <v>0</v>
      </c>
      <c r="BS339">
        <v>0</v>
      </c>
    </row>
    <row r="340" spans="1:72">
      <c r="A340" s="405">
        <v>2</v>
      </c>
      <c r="B340" s="199" t="s">
        <v>909</v>
      </c>
      <c r="C340" s="199" t="s">
        <v>910</v>
      </c>
      <c r="D340" s="199" t="s">
        <v>2224</v>
      </c>
      <c r="E340" s="199" t="s">
        <v>2225</v>
      </c>
      <c r="F340" s="199" t="s">
        <v>2225</v>
      </c>
      <c r="G340" s="199" t="s">
        <v>2230</v>
      </c>
      <c r="H340" s="199">
        <v>48</v>
      </c>
      <c r="I340" s="199" t="s">
        <v>2225</v>
      </c>
      <c r="J340" s="199" t="s">
        <v>1073</v>
      </c>
      <c r="K340" s="199" t="s">
        <v>1358</v>
      </c>
      <c r="L340" s="199" t="s">
        <v>945</v>
      </c>
      <c r="M340" s="200" t="s">
        <v>1343</v>
      </c>
      <c r="N340" s="200"/>
      <c r="O340" s="304">
        <v>11.1</v>
      </c>
      <c r="P340" s="386" t="s">
        <v>3034</v>
      </c>
      <c r="Q340" s="387" t="s">
        <v>424</v>
      </c>
      <c r="R340" s="108">
        <f t="shared" si="5"/>
        <v>0</v>
      </c>
      <c r="S340" s="399">
        <v>0</v>
      </c>
      <c r="V340">
        <v>0</v>
      </c>
      <c r="X340">
        <v>770000</v>
      </c>
      <c r="Y340">
        <v>0</v>
      </c>
      <c r="AA340">
        <v>0</v>
      </c>
      <c r="AB340">
        <v>0</v>
      </c>
      <c r="AD340">
        <v>0</v>
      </c>
      <c r="AE340">
        <v>0</v>
      </c>
      <c r="AF340">
        <v>0</v>
      </c>
      <c r="AL340">
        <v>40000</v>
      </c>
      <c r="AP340">
        <v>1034120</v>
      </c>
      <c r="AR340">
        <v>0</v>
      </c>
      <c r="AS340">
        <v>7387240.4500000002</v>
      </c>
      <c r="AT340">
        <v>2972877.97</v>
      </c>
      <c r="AU340">
        <v>608300</v>
      </c>
      <c r="AV340">
        <v>1375344</v>
      </c>
      <c r="AW340">
        <v>0</v>
      </c>
      <c r="AX340">
        <v>0</v>
      </c>
      <c r="AZ340">
        <v>0</v>
      </c>
      <c r="BA340">
        <v>0</v>
      </c>
      <c r="BB340">
        <v>0</v>
      </c>
      <c r="BF340">
        <v>0</v>
      </c>
      <c r="BQ340">
        <v>376494</v>
      </c>
    </row>
    <row r="341" spans="1:72">
      <c r="A341" s="405">
        <v>2</v>
      </c>
      <c r="B341" s="199" t="s">
        <v>909</v>
      </c>
      <c r="C341" s="199" t="s">
        <v>910</v>
      </c>
      <c r="D341" s="199" t="s">
        <v>2224</v>
      </c>
      <c r="E341" s="199" t="s">
        <v>2225</v>
      </c>
      <c r="F341" s="199" t="s">
        <v>2225</v>
      </c>
      <c r="G341" s="199" t="s">
        <v>2232</v>
      </c>
      <c r="H341" s="199">
        <v>48</v>
      </c>
      <c r="I341" s="199" t="s">
        <v>2225</v>
      </c>
      <c r="J341" s="199" t="s">
        <v>1073</v>
      </c>
      <c r="K341" s="199" t="s">
        <v>1358</v>
      </c>
      <c r="L341" s="199" t="s">
        <v>945</v>
      </c>
      <c r="M341" s="200" t="s">
        <v>1343</v>
      </c>
      <c r="N341" s="200"/>
      <c r="O341" s="304">
        <v>11.1</v>
      </c>
      <c r="P341" s="386" t="s">
        <v>3035</v>
      </c>
      <c r="Q341" s="387" t="s">
        <v>425</v>
      </c>
      <c r="R341" s="108">
        <f t="shared" si="5"/>
        <v>0</v>
      </c>
      <c r="S341" s="399">
        <v>150938</v>
      </c>
      <c r="U341">
        <v>0</v>
      </c>
      <c r="V341">
        <v>0</v>
      </c>
      <c r="W341">
        <v>2253724.15</v>
      </c>
      <c r="Y341">
        <v>0</v>
      </c>
      <c r="Z341">
        <v>1365947.51</v>
      </c>
      <c r="AC341">
        <v>3604.56</v>
      </c>
      <c r="AD341">
        <v>536536.34</v>
      </c>
      <c r="AE341">
        <v>0</v>
      </c>
      <c r="AI341">
        <v>617000</v>
      </c>
      <c r="AJ341">
        <v>0</v>
      </c>
      <c r="AL341">
        <v>450000</v>
      </c>
      <c r="AM341">
        <v>12024759.619999999</v>
      </c>
      <c r="AP341">
        <v>1306657.1299999999</v>
      </c>
      <c r="AR341">
        <v>880000</v>
      </c>
      <c r="AT341">
        <v>1973483.67</v>
      </c>
      <c r="AU341">
        <v>610036.18000000005</v>
      </c>
      <c r="AV341">
        <v>54450.84</v>
      </c>
      <c r="AW341">
        <v>1113710.28</v>
      </c>
      <c r="AX341">
        <v>1438865.01</v>
      </c>
      <c r="AZ341">
        <v>116550.04</v>
      </c>
      <c r="BB341">
        <v>909539.38</v>
      </c>
      <c r="BC341">
        <v>1787444.66</v>
      </c>
      <c r="BD341">
        <v>214042.91</v>
      </c>
      <c r="BE341">
        <v>0</v>
      </c>
      <c r="BF341">
        <v>96385</v>
      </c>
      <c r="BH341">
        <v>145624</v>
      </c>
      <c r="BI341">
        <v>442251.82</v>
      </c>
      <c r="BJ341">
        <v>0</v>
      </c>
      <c r="BK341">
        <v>77054.34</v>
      </c>
      <c r="BL341">
        <v>114985.88</v>
      </c>
      <c r="BQ341">
        <v>112224.2</v>
      </c>
      <c r="BS341">
        <v>468523.92</v>
      </c>
    </row>
    <row r="342" spans="1:72">
      <c r="A342" s="405">
        <v>2</v>
      </c>
      <c r="B342" s="199" t="s">
        <v>909</v>
      </c>
      <c r="C342" s="199" t="s">
        <v>910</v>
      </c>
      <c r="D342" s="199" t="s">
        <v>2224</v>
      </c>
      <c r="E342" s="199" t="s">
        <v>2225</v>
      </c>
      <c r="F342" s="199" t="s">
        <v>2225</v>
      </c>
      <c r="G342" s="199"/>
      <c r="H342" s="199">
        <v>48</v>
      </c>
      <c r="I342" s="199" t="s">
        <v>2225</v>
      </c>
      <c r="J342" s="199" t="s">
        <v>1073</v>
      </c>
      <c r="K342" s="199"/>
      <c r="L342" s="199" t="s">
        <v>945</v>
      </c>
      <c r="M342" s="200" t="s">
        <v>1343</v>
      </c>
      <c r="N342" s="200"/>
      <c r="O342" s="304" t="s">
        <v>2584</v>
      </c>
      <c r="P342" s="386" t="s">
        <v>3036</v>
      </c>
      <c r="Q342" s="387" t="s">
        <v>426</v>
      </c>
      <c r="R342" s="108">
        <f t="shared" si="5"/>
        <v>6147149.1900000004</v>
      </c>
      <c r="S342" s="399">
        <v>19872225.25</v>
      </c>
      <c r="AE342">
        <v>6147149.1900000004</v>
      </c>
      <c r="AM342">
        <v>89289682.370000005</v>
      </c>
      <c r="AX342">
        <v>0</v>
      </c>
      <c r="BA342">
        <v>3955803.66</v>
      </c>
      <c r="BM342">
        <v>17163824.219999999</v>
      </c>
    </row>
    <row r="343" spans="1:72">
      <c r="A343" s="405">
        <v>2</v>
      </c>
      <c r="B343" s="199" t="s">
        <v>909</v>
      </c>
      <c r="C343" s="199" t="s">
        <v>910</v>
      </c>
      <c r="D343" s="199" t="s">
        <v>2224</v>
      </c>
      <c r="E343" s="199" t="s">
        <v>2225</v>
      </c>
      <c r="F343" s="199" t="s">
        <v>2225</v>
      </c>
      <c r="G343" s="199"/>
      <c r="H343" s="199">
        <v>48</v>
      </c>
      <c r="I343" s="199" t="s">
        <v>2225</v>
      </c>
      <c r="J343" s="199" t="s">
        <v>1073</v>
      </c>
      <c r="K343" s="199"/>
      <c r="L343" s="199" t="s">
        <v>945</v>
      </c>
      <c r="M343" s="200" t="s">
        <v>1343</v>
      </c>
      <c r="N343" s="200"/>
      <c r="O343" s="304" t="s">
        <v>2589</v>
      </c>
      <c r="P343" s="386" t="s">
        <v>3037</v>
      </c>
      <c r="Q343" s="387" t="s">
        <v>3038</v>
      </c>
      <c r="R343" s="108">
        <f t="shared" si="5"/>
        <v>0</v>
      </c>
      <c r="S343" s="399"/>
      <c r="T343">
        <v>0</v>
      </c>
      <c r="V343">
        <v>0</v>
      </c>
      <c r="W343">
        <v>0</v>
      </c>
      <c r="Y343">
        <v>0</v>
      </c>
      <c r="Z343">
        <v>0</v>
      </c>
      <c r="AC343">
        <v>0</v>
      </c>
      <c r="AD343">
        <v>0</v>
      </c>
      <c r="AF343">
        <v>15388</v>
      </c>
      <c r="AG343">
        <v>0</v>
      </c>
      <c r="AH343">
        <v>0</v>
      </c>
      <c r="AI343">
        <v>44794</v>
      </c>
      <c r="AJ343">
        <v>41485</v>
      </c>
      <c r="AK343">
        <v>0</v>
      </c>
      <c r="AL343">
        <v>0</v>
      </c>
      <c r="AN343">
        <v>23101</v>
      </c>
      <c r="AO343">
        <v>43001</v>
      </c>
      <c r="AP343">
        <v>31382</v>
      </c>
      <c r="AQ343">
        <v>68871</v>
      </c>
      <c r="AR343">
        <v>29738</v>
      </c>
      <c r="AS343">
        <v>0</v>
      </c>
      <c r="AT343">
        <v>3000</v>
      </c>
      <c r="AU343">
        <v>40997</v>
      </c>
      <c r="AV343">
        <v>47344.6</v>
      </c>
      <c r="AW343">
        <v>69487</v>
      </c>
      <c r="AX343">
        <v>28525</v>
      </c>
      <c r="AY343">
        <v>0</v>
      </c>
      <c r="AZ343">
        <v>19167</v>
      </c>
      <c r="BA343">
        <v>0</v>
      </c>
      <c r="BC343">
        <v>21534</v>
      </c>
      <c r="BD343">
        <v>0</v>
      </c>
      <c r="BE343">
        <v>0</v>
      </c>
      <c r="BF343">
        <v>33438</v>
      </c>
      <c r="BI343">
        <v>28253</v>
      </c>
      <c r="BJ343">
        <v>13925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</row>
    <row r="344" spans="1:72">
      <c r="A344" s="405">
        <v>2</v>
      </c>
      <c r="B344" s="199" t="s">
        <v>909</v>
      </c>
      <c r="C344" s="199" t="s">
        <v>910</v>
      </c>
      <c r="D344" s="199" t="s">
        <v>2224</v>
      </c>
      <c r="E344" s="199" t="s">
        <v>2225</v>
      </c>
      <c r="F344" s="199" t="s">
        <v>2225</v>
      </c>
      <c r="G344" s="199"/>
      <c r="H344" s="199">
        <v>48</v>
      </c>
      <c r="I344" s="199" t="s">
        <v>2225</v>
      </c>
      <c r="J344" s="199" t="s">
        <v>1073</v>
      </c>
      <c r="K344" s="199"/>
      <c r="L344" s="199" t="s">
        <v>945</v>
      </c>
      <c r="M344" s="200" t="s">
        <v>1343</v>
      </c>
      <c r="N344" s="200"/>
      <c r="O344" s="304" t="s">
        <v>2586</v>
      </c>
      <c r="P344" s="386" t="s">
        <v>3039</v>
      </c>
      <c r="Q344" s="387" t="s">
        <v>427</v>
      </c>
      <c r="R344" s="108">
        <f t="shared" si="5"/>
        <v>1902842.07</v>
      </c>
      <c r="S344" s="399">
        <v>3258469.11</v>
      </c>
      <c r="AE344">
        <v>1902842.07</v>
      </c>
      <c r="AM344">
        <v>8576567.7899999991</v>
      </c>
      <c r="AX344">
        <v>0</v>
      </c>
      <c r="BA344">
        <v>4354928.3499999996</v>
      </c>
      <c r="BM344">
        <v>2996511.59</v>
      </c>
    </row>
    <row r="345" spans="1:72">
      <c r="A345" s="405">
        <v>2</v>
      </c>
      <c r="B345" s="199" t="s">
        <v>909</v>
      </c>
      <c r="C345" s="199" t="s">
        <v>910</v>
      </c>
      <c r="D345" s="199" t="s">
        <v>2224</v>
      </c>
      <c r="E345" s="199" t="s">
        <v>2225</v>
      </c>
      <c r="F345" s="199" t="s">
        <v>2225</v>
      </c>
      <c r="G345" s="199"/>
      <c r="H345" s="199">
        <v>48</v>
      </c>
      <c r="I345" s="199" t="s">
        <v>2225</v>
      </c>
      <c r="J345" s="199" t="s">
        <v>1073</v>
      </c>
      <c r="K345" s="199"/>
      <c r="L345" s="199" t="s">
        <v>945</v>
      </c>
      <c r="M345" s="200" t="s">
        <v>1343</v>
      </c>
      <c r="N345" s="200"/>
      <c r="O345" s="304" t="s">
        <v>2593</v>
      </c>
      <c r="P345" s="386" t="s">
        <v>3040</v>
      </c>
      <c r="Q345" s="387" t="s">
        <v>428</v>
      </c>
      <c r="R345" s="108">
        <f t="shared" si="5"/>
        <v>186</v>
      </c>
      <c r="S345" s="399">
        <v>56927.83</v>
      </c>
      <c r="T345">
        <v>674</v>
      </c>
      <c r="U345">
        <v>390</v>
      </c>
      <c r="V345">
        <v>650</v>
      </c>
      <c r="W345">
        <v>2335</v>
      </c>
      <c r="X345">
        <v>13354</v>
      </c>
      <c r="Y345">
        <v>1762</v>
      </c>
      <c r="Z345">
        <v>72</v>
      </c>
      <c r="AA345">
        <v>124182</v>
      </c>
      <c r="AB345">
        <v>0</v>
      </c>
      <c r="AC345">
        <v>1292</v>
      </c>
      <c r="AD345">
        <v>72</v>
      </c>
      <c r="AE345">
        <v>186</v>
      </c>
      <c r="AF345">
        <v>0</v>
      </c>
      <c r="AH345">
        <v>94923</v>
      </c>
      <c r="AI345">
        <v>6256.02</v>
      </c>
      <c r="AJ345">
        <v>166393</v>
      </c>
      <c r="AK345">
        <v>3748.5</v>
      </c>
      <c r="AM345">
        <v>628989.30000000005</v>
      </c>
      <c r="AN345">
        <v>677466.84</v>
      </c>
      <c r="AO345">
        <v>9653</v>
      </c>
      <c r="AP345">
        <v>28570</v>
      </c>
      <c r="AQ345">
        <v>153690.5</v>
      </c>
      <c r="AR345">
        <v>25935</v>
      </c>
      <c r="AS345">
        <v>132715</v>
      </c>
      <c r="AT345">
        <v>39797</v>
      </c>
      <c r="AU345">
        <v>44555</v>
      </c>
      <c r="AV345">
        <v>21131.5</v>
      </c>
      <c r="AW345">
        <v>30896</v>
      </c>
      <c r="AX345">
        <v>46065</v>
      </c>
      <c r="AY345">
        <v>14220</v>
      </c>
      <c r="BA345">
        <v>2486</v>
      </c>
      <c r="BC345">
        <v>17051</v>
      </c>
      <c r="BD345">
        <v>0</v>
      </c>
      <c r="BE345">
        <v>0</v>
      </c>
      <c r="BF345">
        <v>45852</v>
      </c>
      <c r="BG345">
        <v>0</v>
      </c>
      <c r="BH345">
        <v>112314</v>
      </c>
      <c r="BI345">
        <v>0</v>
      </c>
      <c r="BM345">
        <v>221922.01</v>
      </c>
      <c r="BO345">
        <v>360</v>
      </c>
      <c r="BQ345">
        <v>1960</v>
      </c>
      <c r="BS345">
        <v>722</v>
      </c>
    </row>
    <row r="346" spans="1:72">
      <c r="A346" s="405">
        <v>2</v>
      </c>
      <c r="B346" s="199" t="s">
        <v>909</v>
      </c>
      <c r="C346" s="199" t="s">
        <v>910</v>
      </c>
      <c r="D346" s="199" t="s">
        <v>2224</v>
      </c>
      <c r="E346" s="199" t="s">
        <v>2225</v>
      </c>
      <c r="F346" s="199" t="s">
        <v>2225</v>
      </c>
      <c r="G346" s="199"/>
      <c r="H346" s="199">
        <v>48</v>
      </c>
      <c r="I346" s="199" t="s">
        <v>2225</v>
      </c>
      <c r="J346" s="199" t="s">
        <v>1073</v>
      </c>
      <c r="K346" s="199"/>
      <c r="L346" s="199" t="s">
        <v>945</v>
      </c>
      <c r="M346" s="200" t="s">
        <v>1343</v>
      </c>
      <c r="N346" s="200"/>
      <c r="O346" s="304" t="s">
        <v>2585</v>
      </c>
      <c r="P346" s="386" t="s">
        <v>3041</v>
      </c>
      <c r="Q346" s="387" t="s">
        <v>429</v>
      </c>
      <c r="R346" s="108">
        <f t="shared" si="5"/>
        <v>163</v>
      </c>
      <c r="S346" s="399">
        <v>0</v>
      </c>
      <c r="T346">
        <v>1629</v>
      </c>
      <c r="U346">
        <v>1050</v>
      </c>
      <c r="V346">
        <v>1750</v>
      </c>
      <c r="W346">
        <v>10455</v>
      </c>
      <c r="X346">
        <v>35393</v>
      </c>
      <c r="Y346">
        <v>4578</v>
      </c>
      <c r="Z346">
        <v>28</v>
      </c>
      <c r="AA346">
        <v>42958</v>
      </c>
      <c r="AB346">
        <v>0</v>
      </c>
      <c r="AC346">
        <v>58</v>
      </c>
      <c r="AD346">
        <v>28</v>
      </c>
      <c r="AE346">
        <v>163</v>
      </c>
      <c r="AI346">
        <v>900</v>
      </c>
      <c r="AK346">
        <v>350</v>
      </c>
      <c r="AM346">
        <v>42252</v>
      </c>
      <c r="AO346">
        <v>963</v>
      </c>
      <c r="AP346">
        <v>350</v>
      </c>
      <c r="AQ346">
        <v>34344</v>
      </c>
      <c r="AR346">
        <v>398632</v>
      </c>
      <c r="AS346">
        <v>114101</v>
      </c>
      <c r="AT346">
        <v>3847</v>
      </c>
      <c r="AW346">
        <v>8582</v>
      </c>
      <c r="AX346">
        <v>0</v>
      </c>
      <c r="AY346">
        <v>44629.23</v>
      </c>
      <c r="BC346">
        <v>3600</v>
      </c>
      <c r="BD346">
        <v>1914</v>
      </c>
      <c r="BE346">
        <v>0</v>
      </c>
      <c r="BH346">
        <v>19890</v>
      </c>
      <c r="BQ346">
        <v>360</v>
      </c>
      <c r="BS346">
        <v>1778</v>
      </c>
    </row>
    <row r="347" spans="1:72">
      <c r="A347" s="405">
        <v>2</v>
      </c>
      <c r="B347" s="199" t="s">
        <v>909</v>
      </c>
      <c r="C347" s="199" t="s">
        <v>910</v>
      </c>
      <c r="D347" s="199" t="s">
        <v>2224</v>
      </c>
      <c r="E347" s="199" t="s">
        <v>2225</v>
      </c>
      <c r="F347" s="199" t="s">
        <v>2225</v>
      </c>
      <c r="G347" s="199"/>
      <c r="H347" s="199">
        <v>48</v>
      </c>
      <c r="I347" s="199" t="s">
        <v>2225</v>
      </c>
      <c r="J347" s="199" t="s">
        <v>1073</v>
      </c>
      <c r="K347" s="199"/>
      <c r="L347" s="199" t="s">
        <v>945</v>
      </c>
      <c r="M347" s="200" t="s">
        <v>1343</v>
      </c>
      <c r="N347" s="200"/>
      <c r="O347" s="304" t="s">
        <v>2587</v>
      </c>
      <c r="P347" s="386" t="s">
        <v>3042</v>
      </c>
      <c r="Q347" s="387" t="s">
        <v>430</v>
      </c>
      <c r="R347" s="108">
        <f t="shared" si="5"/>
        <v>297</v>
      </c>
      <c r="S347" s="399">
        <v>0</v>
      </c>
      <c r="T347">
        <v>1103</v>
      </c>
      <c r="U347">
        <v>618</v>
      </c>
      <c r="V347">
        <v>1030</v>
      </c>
      <c r="W347">
        <v>5701</v>
      </c>
      <c r="X347">
        <v>21195</v>
      </c>
      <c r="Y347">
        <v>2794</v>
      </c>
      <c r="Z347">
        <v>116</v>
      </c>
      <c r="AA347">
        <v>33924</v>
      </c>
      <c r="AB347">
        <v>0</v>
      </c>
      <c r="AC347">
        <v>22</v>
      </c>
      <c r="AD347">
        <v>116</v>
      </c>
      <c r="AE347">
        <v>297</v>
      </c>
      <c r="AH347">
        <v>30560</v>
      </c>
      <c r="AJ347">
        <v>50000</v>
      </c>
      <c r="AK347">
        <v>206</v>
      </c>
      <c r="AM347">
        <v>539644</v>
      </c>
      <c r="AN347">
        <v>332743</v>
      </c>
      <c r="AO347">
        <v>16659</v>
      </c>
      <c r="AP347">
        <v>18917</v>
      </c>
      <c r="AQ347">
        <v>20436</v>
      </c>
      <c r="AR347">
        <v>28840</v>
      </c>
      <c r="AT347">
        <v>35458</v>
      </c>
      <c r="AU347">
        <v>14433</v>
      </c>
      <c r="AV347">
        <v>42239</v>
      </c>
      <c r="AW347">
        <v>55175</v>
      </c>
      <c r="AX347">
        <v>0</v>
      </c>
      <c r="AY347">
        <v>32596</v>
      </c>
      <c r="BC347">
        <v>29336.5</v>
      </c>
      <c r="BD347">
        <v>0</v>
      </c>
      <c r="BE347">
        <v>0</v>
      </c>
      <c r="BF347">
        <v>23230</v>
      </c>
      <c r="BG347">
        <v>0</v>
      </c>
      <c r="BH347">
        <v>23214</v>
      </c>
      <c r="BS347">
        <v>1146</v>
      </c>
    </row>
    <row r="348" spans="1:72">
      <c r="A348" s="405">
        <v>2</v>
      </c>
      <c r="B348" s="199" t="s">
        <v>909</v>
      </c>
      <c r="C348" s="199" t="s">
        <v>910</v>
      </c>
      <c r="D348" s="199" t="s">
        <v>2224</v>
      </c>
      <c r="E348" s="199" t="s">
        <v>2234</v>
      </c>
      <c r="F348" s="199" t="s">
        <v>2234</v>
      </c>
      <c r="G348" s="199"/>
      <c r="H348" s="199">
        <v>49</v>
      </c>
      <c r="I348" s="199" t="s">
        <v>2234</v>
      </c>
      <c r="J348" s="199" t="s">
        <v>1073</v>
      </c>
      <c r="K348" s="199"/>
      <c r="L348" s="199"/>
      <c r="M348" s="200" t="s">
        <v>1343</v>
      </c>
      <c r="N348" s="200"/>
      <c r="O348" s="304">
        <v>12</v>
      </c>
      <c r="P348" s="386" t="s">
        <v>3043</v>
      </c>
      <c r="Q348" s="387" t="s">
        <v>431</v>
      </c>
      <c r="R348" s="108">
        <f t="shared" si="5"/>
        <v>0</v>
      </c>
      <c r="S348" s="399"/>
      <c r="AB348">
        <v>86655</v>
      </c>
      <c r="AH348">
        <v>25000</v>
      </c>
      <c r="AI348">
        <v>5295.63</v>
      </c>
      <c r="AK348">
        <v>22726.799999999999</v>
      </c>
      <c r="AU348">
        <v>8300</v>
      </c>
      <c r="AX348">
        <v>0</v>
      </c>
      <c r="BC348">
        <v>15200</v>
      </c>
      <c r="BE348">
        <v>0</v>
      </c>
      <c r="BL348">
        <v>91020</v>
      </c>
      <c r="BP348">
        <v>0</v>
      </c>
    </row>
    <row r="349" spans="1:72">
      <c r="A349" s="405">
        <v>2</v>
      </c>
      <c r="B349" s="199" t="s">
        <v>909</v>
      </c>
      <c r="C349" s="199" t="s">
        <v>910</v>
      </c>
      <c r="D349" s="199" t="s">
        <v>2224</v>
      </c>
      <c r="E349" s="199" t="s">
        <v>2234</v>
      </c>
      <c r="F349" s="199" t="s">
        <v>2234</v>
      </c>
      <c r="G349" s="199"/>
      <c r="H349" s="199">
        <v>49</v>
      </c>
      <c r="I349" s="199" t="s">
        <v>2234</v>
      </c>
      <c r="J349" s="199" t="s">
        <v>1073</v>
      </c>
      <c r="K349" s="199"/>
      <c r="L349" s="199"/>
      <c r="M349" s="200" t="s">
        <v>1343</v>
      </c>
      <c r="N349" s="200"/>
      <c r="O349" s="304">
        <v>12</v>
      </c>
      <c r="P349" s="386" t="s">
        <v>3044</v>
      </c>
      <c r="Q349" s="387" t="s">
        <v>432</v>
      </c>
      <c r="R349" s="108">
        <f t="shared" si="5"/>
        <v>0</v>
      </c>
      <c r="S349" s="399"/>
      <c r="AX349">
        <v>0</v>
      </c>
    </row>
    <row r="350" spans="1:72">
      <c r="A350" s="405">
        <v>2</v>
      </c>
      <c r="B350" s="199" t="s">
        <v>909</v>
      </c>
      <c r="C350" s="199" t="s">
        <v>910</v>
      </c>
      <c r="D350" s="199" t="s">
        <v>2224</v>
      </c>
      <c r="E350" s="199" t="s">
        <v>2234</v>
      </c>
      <c r="F350" s="199" t="s">
        <v>2234</v>
      </c>
      <c r="G350" s="199"/>
      <c r="H350" s="199">
        <v>49</v>
      </c>
      <c r="I350" s="199" t="s">
        <v>2234</v>
      </c>
      <c r="J350" s="199" t="s">
        <v>1073</v>
      </c>
      <c r="K350" s="199"/>
      <c r="L350" s="199" t="s">
        <v>945</v>
      </c>
      <c r="M350" s="200" t="s">
        <v>1343</v>
      </c>
      <c r="N350" s="200"/>
      <c r="O350" s="304">
        <v>12</v>
      </c>
      <c r="P350" s="386" t="s">
        <v>3045</v>
      </c>
      <c r="Q350" s="387" t="s">
        <v>433</v>
      </c>
      <c r="R350" s="108">
        <f t="shared" si="5"/>
        <v>0</v>
      </c>
      <c r="S350" s="399"/>
      <c r="AM350">
        <v>15577000</v>
      </c>
      <c r="AX350">
        <v>56745</v>
      </c>
      <c r="BS350">
        <v>24750</v>
      </c>
    </row>
    <row r="351" spans="1:72">
      <c r="A351" s="405">
        <v>2</v>
      </c>
      <c r="B351" s="199" t="s">
        <v>909</v>
      </c>
      <c r="C351" s="199" t="s">
        <v>910</v>
      </c>
      <c r="D351" s="199" t="s">
        <v>2224</v>
      </c>
      <c r="E351" s="199" t="s">
        <v>2234</v>
      </c>
      <c r="F351" s="199" t="s">
        <v>2234</v>
      </c>
      <c r="G351" s="199"/>
      <c r="H351" s="199">
        <v>49</v>
      </c>
      <c r="I351" s="199" t="s">
        <v>2234</v>
      </c>
      <c r="J351" s="199" t="s">
        <v>1073</v>
      </c>
      <c r="K351" s="199"/>
      <c r="L351" s="199" t="s">
        <v>945</v>
      </c>
      <c r="M351" s="200" t="s">
        <v>1343</v>
      </c>
      <c r="N351" s="200"/>
      <c r="O351" s="304">
        <v>12</v>
      </c>
      <c r="P351" s="386" t="s">
        <v>3046</v>
      </c>
      <c r="Q351" s="387" t="s">
        <v>434</v>
      </c>
      <c r="R351" s="108">
        <f t="shared" si="5"/>
        <v>1107493.1000000001</v>
      </c>
      <c r="S351" s="399">
        <v>2105982.9500000002</v>
      </c>
      <c r="T351">
        <v>95985.65</v>
      </c>
      <c r="U351">
        <v>46225</v>
      </c>
      <c r="V351">
        <v>285679.40000000002</v>
      </c>
      <c r="W351">
        <v>286962.5</v>
      </c>
      <c r="X351">
        <v>117900</v>
      </c>
      <c r="Y351">
        <v>180495</v>
      </c>
      <c r="Z351">
        <v>30523.5</v>
      </c>
      <c r="AA351">
        <v>20450</v>
      </c>
      <c r="AC351">
        <v>26600</v>
      </c>
      <c r="AD351">
        <v>158250</v>
      </c>
      <c r="AE351">
        <v>1107493.1000000001</v>
      </c>
      <c r="AJ351">
        <v>547347.5</v>
      </c>
      <c r="AM351">
        <v>3704681.45</v>
      </c>
      <c r="AN351">
        <v>0</v>
      </c>
      <c r="AV351">
        <v>202109</v>
      </c>
      <c r="AW351">
        <v>0</v>
      </c>
      <c r="AX351">
        <v>0</v>
      </c>
      <c r="AZ351">
        <v>0</v>
      </c>
      <c r="BA351">
        <v>2216627.37</v>
      </c>
      <c r="BB351">
        <v>110465</v>
      </c>
      <c r="BD351">
        <v>223276.79999999999</v>
      </c>
      <c r="BE351">
        <v>140150.75</v>
      </c>
      <c r="BF351">
        <v>66481</v>
      </c>
      <c r="BH351">
        <v>114570.65</v>
      </c>
      <c r="BI351">
        <v>250193</v>
      </c>
      <c r="BJ351">
        <v>36897</v>
      </c>
      <c r="BK351">
        <v>6000</v>
      </c>
      <c r="BM351">
        <v>1413811</v>
      </c>
      <c r="BN351">
        <v>121051.5</v>
      </c>
      <c r="BO351">
        <v>81484.45</v>
      </c>
      <c r="BP351">
        <v>501812.2</v>
      </c>
      <c r="BQ351">
        <v>8925</v>
      </c>
      <c r="BR351">
        <v>10003.18</v>
      </c>
      <c r="BS351">
        <v>323048.75</v>
      </c>
      <c r="BT351">
        <v>67578</v>
      </c>
    </row>
    <row r="352" spans="1:72">
      <c r="A352" s="405">
        <v>2</v>
      </c>
      <c r="B352" s="199" t="s">
        <v>909</v>
      </c>
      <c r="C352" s="199" t="s">
        <v>910</v>
      </c>
      <c r="D352" s="199" t="s">
        <v>2224</v>
      </c>
      <c r="E352" s="199" t="s">
        <v>2234</v>
      </c>
      <c r="F352" s="199" t="s">
        <v>2234</v>
      </c>
      <c r="G352" s="199"/>
      <c r="H352" s="199">
        <v>49</v>
      </c>
      <c r="I352" s="199" t="s">
        <v>2234</v>
      </c>
      <c r="J352" s="199" t="s">
        <v>1073</v>
      </c>
      <c r="K352" s="199"/>
      <c r="L352" s="199" t="s">
        <v>945</v>
      </c>
      <c r="M352" s="200" t="s">
        <v>1343</v>
      </c>
      <c r="N352" s="200"/>
      <c r="O352" s="304">
        <v>12</v>
      </c>
      <c r="P352" s="386" t="s">
        <v>3047</v>
      </c>
      <c r="Q352" s="387" t="s">
        <v>435</v>
      </c>
      <c r="R352" s="108">
        <f t="shared" si="5"/>
        <v>0</v>
      </c>
      <c r="S352" s="399">
        <v>341080</v>
      </c>
      <c r="AX352">
        <v>0</v>
      </c>
    </row>
    <row r="353" spans="1:72">
      <c r="A353" s="405">
        <v>2</v>
      </c>
      <c r="B353" s="199" t="s">
        <v>909</v>
      </c>
      <c r="C353" s="199" t="s">
        <v>910</v>
      </c>
      <c r="D353" s="199" t="s">
        <v>2224</v>
      </c>
      <c r="E353" s="199" t="s">
        <v>2234</v>
      </c>
      <c r="F353" s="199" t="s">
        <v>2234</v>
      </c>
      <c r="G353" s="199"/>
      <c r="H353" s="199">
        <v>49</v>
      </c>
      <c r="I353" s="199" t="s">
        <v>2234</v>
      </c>
      <c r="J353" s="199" t="s">
        <v>1073</v>
      </c>
      <c r="K353" s="199"/>
      <c r="L353" s="199" t="s">
        <v>945</v>
      </c>
      <c r="M353" s="200" t="s">
        <v>1343</v>
      </c>
      <c r="N353" s="200"/>
      <c r="O353" s="304">
        <v>12</v>
      </c>
      <c r="P353" s="386" t="s">
        <v>3048</v>
      </c>
      <c r="Q353" s="387" t="s">
        <v>436</v>
      </c>
      <c r="R353" s="108">
        <f t="shared" si="5"/>
        <v>0</v>
      </c>
      <c r="S353" s="399"/>
      <c r="AX353">
        <v>0</v>
      </c>
    </row>
    <row r="354" spans="1:72">
      <c r="A354" s="405">
        <v>2</v>
      </c>
      <c r="B354" s="199" t="s">
        <v>909</v>
      </c>
      <c r="C354" s="199" t="s">
        <v>910</v>
      </c>
      <c r="D354" s="199" t="s">
        <v>438</v>
      </c>
      <c r="E354" s="199" t="s">
        <v>438</v>
      </c>
      <c r="F354" s="199" t="s">
        <v>438</v>
      </c>
      <c r="G354" s="199"/>
      <c r="H354" s="199">
        <v>50</v>
      </c>
      <c r="I354" s="199" t="s">
        <v>438</v>
      </c>
      <c r="J354" s="199" t="s">
        <v>1073</v>
      </c>
      <c r="K354" s="199"/>
      <c r="L354" s="199"/>
      <c r="M354" s="200" t="s">
        <v>1343</v>
      </c>
      <c r="N354" s="200"/>
      <c r="O354" s="304">
        <v>12</v>
      </c>
      <c r="P354" s="386" t="s">
        <v>3049</v>
      </c>
      <c r="Q354" s="387" t="s">
        <v>437</v>
      </c>
      <c r="R354" s="108">
        <f t="shared" si="5"/>
        <v>0</v>
      </c>
      <c r="S354" s="399"/>
      <c r="AX354">
        <v>0</v>
      </c>
      <c r="BH354">
        <v>0</v>
      </c>
    </row>
    <row r="355" spans="1:72">
      <c r="A355" s="405">
        <v>2</v>
      </c>
      <c r="B355" s="199" t="s">
        <v>909</v>
      </c>
      <c r="C355" s="199" t="s">
        <v>910</v>
      </c>
      <c r="D355" s="199" t="s">
        <v>438</v>
      </c>
      <c r="E355" s="199" t="s">
        <v>438</v>
      </c>
      <c r="F355" s="199" t="s">
        <v>438</v>
      </c>
      <c r="G355" s="199"/>
      <c r="H355" s="199">
        <v>50</v>
      </c>
      <c r="I355" s="199" t="s">
        <v>438</v>
      </c>
      <c r="J355" s="199" t="s">
        <v>1073</v>
      </c>
      <c r="K355" s="199"/>
      <c r="L355" s="199"/>
      <c r="M355" s="200" t="s">
        <v>1343</v>
      </c>
      <c r="N355" s="200"/>
      <c r="O355" s="304">
        <v>12</v>
      </c>
      <c r="P355" s="386" t="s">
        <v>3050</v>
      </c>
      <c r="Q355" s="387" t="s">
        <v>438</v>
      </c>
      <c r="R355" s="108">
        <f t="shared" si="5"/>
        <v>0</v>
      </c>
      <c r="S355" s="399"/>
      <c r="AX355">
        <v>0</v>
      </c>
      <c r="BD355">
        <v>106410.42</v>
      </c>
    </row>
    <row r="356" spans="1:72">
      <c r="A356" s="405">
        <v>2</v>
      </c>
      <c r="B356" s="199" t="s">
        <v>909</v>
      </c>
      <c r="C356" s="199" t="s">
        <v>910</v>
      </c>
      <c r="D356" s="199" t="s">
        <v>438</v>
      </c>
      <c r="E356" s="199" t="s">
        <v>438</v>
      </c>
      <c r="F356" s="199" t="s">
        <v>438</v>
      </c>
      <c r="G356" s="199"/>
      <c r="H356" s="199">
        <v>50</v>
      </c>
      <c r="I356" s="199" t="s">
        <v>438</v>
      </c>
      <c r="J356" s="199" t="s">
        <v>1073</v>
      </c>
      <c r="K356" s="199"/>
      <c r="L356" s="199"/>
      <c r="M356" s="200" t="s">
        <v>1343</v>
      </c>
      <c r="N356" s="200"/>
      <c r="O356" s="304">
        <v>12</v>
      </c>
      <c r="P356" s="386" t="s">
        <v>3051</v>
      </c>
      <c r="Q356" s="387" t="s">
        <v>439</v>
      </c>
      <c r="R356" s="108">
        <f t="shared" si="5"/>
        <v>0</v>
      </c>
      <c r="S356" s="399"/>
      <c r="AX356">
        <v>0</v>
      </c>
    </row>
    <row r="357" spans="1:72">
      <c r="A357" s="405">
        <v>2</v>
      </c>
      <c r="B357" s="199" t="s">
        <v>909</v>
      </c>
      <c r="C357" s="199" t="s">
        <v>59</v>
      </c>
      <c r="D357" s="199" t="s">
        <v>2235</v>
      </c>
      <c r="E357" s="199" t="s">
        <v>2236</v>
      </c>
      <c r="F357" s="199" t="s">
        <v>2236</v>
      </c>
      <c r="G357" s="199"/>
      <c r="H357" s="199">
        <v>51</v>
      </c>
      <c r="I357" s="199" t="s">
        <v>2236</v>
      </c>
      <c r="J357" s="199" t="s">
        <v>1073</v>
      </c>
      <c r="K357" s="199"/>
      <c r="L357" s="199"/>
      <c r="M357" s="200" t="s">
        <v>1308</v>
      </c>
      <c r="N357" s="200"/>
      <c r="O357" s="304">
        <v>13</v>
      </c>
      <c r="P357" s="386" t="s">
        <v>3052</v>
      </c>
      <c r="Q357" s="387" t="s">
        <v>440</v>
      </c>
      <c r="R357" s="108">
        <f t="shared" si="5"/>
        <v>0</v>
      </c>
      <c r="S357" s="399"/>
      <c r="AX357">
        <v>0</v>
      </c>
      <c r="BA357">
        <v>5000</v>
      </c>
      <c r="BM357">
        <v>5000</v>
      </c>
    </row>
    <row r="358" spans="1:72">
      <c r="A358" s="405">
        <v>2</v>
      </c>
      <c r="B358" s="199" t="s">
        <v>909</v>
      </c>
      <c r="C358" s="199" t="s">
        <v>59</v>
      </c>
      <c r="D358" s="199" t="s">
        <v>2238</v>
      </c>
      <c r="E358" s="199" t="s">
        <v>2239</v>
      </c>
      <c r="F358" s="199" t="s">
        <v>2239</v>
      </c>
      <c r="G358" s="199"/>
      <c r="H358" s="199">
        <v>52</v>
      </c>
      <c r="I358" s="199" t="s">
        <v>2239</v>
      </c>
      <c r="J358" s="199" t="s">
        <v>1073</v>
      </c>
      <c r="K358" s="199"/>
      <c r="L358" s="199" t="s">
        <v>945</v>
      </c>
      <c r="M358" s="200" t="s">
        <v>1308</v>
      </c>
      <c r="N358" s="200"/>
      <c r="O358" s="304">
        <v>13</v>
      </c>
      <c r="P358" s="386" t="s">
        <v>3053</v>
      </c>
      <c r="Q358" s="387" t="s">
        <v>442</v>
      </c>
      <c r="R358" s="108">
        <f t="shared" si="5"/>
        <v>85595.5</v>
      </c>
      <c r="S358" s="399"/>
      <c r="AE358">
        <v>85595.5</v>
      </c>
      <c r="AX358">
        <v>0</v>
      </c>
      <c r="BP358">
        <v>0</v>
      </c>
    </row>
    <row r="359" spans="1:72">
      <c r="A359" s="405">
        <v>2</v>
      </c>
      <c r="B359" s="199" t="s">
        <v>909</v>
      </c>
      <c r="C359" s="199" t="s">
        <v>59</v>
      </c>
      <c r="D359" s="199" t="s">
        <v>2238</v>
      </c>
      <c r="E359" s="199" t="s">
        <v>2239</v>
      </c>
      <c r="F359" s="199" t="s">
        <v>2239</v>
      </c>
      <c r="G359" s="199"/>
      <c r="H359" s="199">
        <v>52</v>
      </c>
      <c r="I359" s="199" t="s">
        <v>2239</v>
      </c>
      <c r="J359" s="199" t="s">
        <v>1073</v>
      </c>
      <c r="K359" s="199"/>
      <c r="L359" s="199" t="s">
        <v>945</v>
      </c>
      <c r="M359" s="200" t="s">
        <v>1308</v>
      </c>
      <c r="N359" s="200"/>
      <c r="O359" s="304">
        <v>13</v>
      </c>
      <c r="P359" s="386" t="s">
        <v>3054</v>
      </c>
      <c r="Q359" s="387" t="s">
        <v>443</v>
      </c>
      <c r="R359" s="108">
        <f t="shared" si="5"/>
        <v>0</v>
      </c>
      <c r="S359" s="399"/>
      <c r="AX359">
        <v>0</v>
      </c>
    </row>
    <row r="360" spans="1:72">
      <c r="A360" s="405">
        <v>2</v>
      </c>
      <c r="B360" s="199" t="s">
        <v>909</v>
      </c>
      <c r="C360" s="199" t="s">
        <v>59</v>
      </c>
      <c r="D360" s="199" t="s">
        <v>2238</v>
      </c>
      <c r="E360" s="199" t="s">
        <v>2239</v>
      </c>
      <c r="F360" s="199" t="s">
        <v>2239</v>
      </c>
      <c r="G360" s="199"/>
      <c r="H360" s="199">
        <v>52</v>
      </c>
      <c r="I360" s="199" t="s">
        <v>2239</v>
      </c>
      <c r="J360" s="199" t="s">
        <v>1073</v>
      </c>
      <c r="K360" s="199"/>
      <c r="L360" s="199" t="s">
        <v>945</v>
      </c>
      <c r="M360" s="200" t="s">
        <v>1308</v>
      </c>
      <c r="N360" s="200"/>
      <c r="O360" s="304">
        <v>13</v>
      </c>
      <c r="P360" s="386" t="s">
        <v>3055</v>
      </c>
      <c r="Q360" s="387" t="s">
        <v>444</v>
      </c>
      <c r="R360" s="108">
        <f t="shared" si="5"/>
        <v>0</v>
      </c>
      <c r="S360" s="399"/>
      <c r="AX360">
        <v>0</v>
      </c>
    </row>
    <row r="361" spans="1:72">
      <c r="A361" s="405">
        <v>2</v>
      </c>
      <c r="B361" s="199" t="s">
        <v>909</v>
      </c>
      <c r="C361" s="199" t="s">
        <v>59</v>
      </c>
      <c r="D361" s="199" t="s">
        <v>447</v>
      </c>
      <c r="E361" s="199" t="s">
        <v>2222</v>
      </c>
      <c r="F361" s="199" t="s">
        <v>2222</v>
      </c>
      <c r="G361" s="199"/>
      <c r="H361" s="199">
        <v>53</v>
      </c>
      <c r="I361" s="199" t="s">
        <v>2222</v>
      </c>
      <c r="J361" s="199" t="s">
        <v>1073</v>
      </c>
      <c r="K361" s="199"/>
      <c r="L361" s="199"/>
      <c r="M361" s="200" t="s">
        <v>1308</v>
      </c>
      <c r="N361" s="200"/>
      <c r="O361" s="304">
        <v>13</v>
      </c>
      <c r="P361" s="386" t="s">
        <v>3056</v>
      </c>
      <c r="Q361" s="387" t="s">
        <v>3057</v>
      </c>
      <c r="R361" s="108">
        <f t="shared" si="5"/>
        <v>8678390.7300000004</v>
      </c>
      <c r="S361" s="399">
        <v>44989868.240000002</v>
      </c>
      <c r="Z361">
        <v>20133083.34</v>
      </c>
      <c r="AE361">
        <v>8678390.7300000004</v>
      </c>
      <c r="AG361">
        <v>20000</v>
      </c>
      <c r="AS361">
        <v>20706771.829999998</v>
      </c>
      <c r="AT361">
        <v>458633.34</v>
      </c>
      <c r="AV361">
        <v>1014641.39</v>
      </c>
      <c r="AW361">
        <v>5802722.0300000003</v>
      </c>
      <c r="AX361">
        <v>100123.37</v>
      </c>
      <c r="BA361">
        <v>74651773.829999998</v>
      </c>
      <c r="BB361">
        <v>2236444</v>
      </c>
      <c r="BD361">
        <v>1758312.48</v>
      </c>
      <c r="BG361">
        <v>68836.45</v>
      </c>
      <c r="BM361">
        <v>11771013.529999999</v>
      </c>
      <c r="BP361">
        <v>0</v>
      </c>
      <c r="BQ361">
        <v>204457.09</v>
      </c>
    </row>
    <row r="362" spans="1:72">
      <c r="A362" s="405">
        <v>2</v>
      </c>
      <c r="B362" s="199" t="s">
        <v>909</v>
      </c>
      <c r="C362" s="199" t="s">
        <v>59</v>
      </c>
      <c r="D362" s="199" t="s">
        <v>447</v>
      </c>
      <c r="E362" s="199" t="s">
        <v>2222</v>
      </c>
      <c r="F362" s="199" t="s">
        <v>2222</v>
      </c>
      <c r="G362" s="199"/>
      <c r="H362" s="199">
        <v>53</v>
      </c>
      <c r="I362" s="199" t="s">
        <v>2222</v>
      </c>
      <c r="J362" s="199" t="s">
        <v>1073</v>
      </c>
      <c r="K362" s="199"/>
      <c r="L362" s="199"/>
      <c r="M362" s="200" t="s">
        <v>1308</v>
      </c>
      <c r="N362" s="200"/>
      <c r="O362" s="304">
        <v>13</v>
      </c>
      <c r="P362" s="386" t="s">
        <v>3058</v>
      </c>
      <c r="Q362" s="387" t="s">
        <v>446</v>
      </c>
      <c r="R362" s="108">
        <f t="shared" si="5"/>
        <v>15087417.439999999</v>
      </c>
      <c r="S362" s="399">
        <v>11487034.02</v>
      </c>
      <c r="U362">
        <v>435683.3</v>
      </c>
      <c r="V362">
        <v>825000.25</v>
      </c>
      <c r="Z362">
        <v>209949</v>
      </c>
      <c r="AA362">
        <v>420958.57</v>
      </c>
      <c r="AC362">
        <v>27109.3</v>
      </c>
      <c r="AE362">
        <v>15087417.439999999</v>
      </c>
      <c r="AH362">
        <v>36260</v>
      </c>
      <c r="AI362">
        <v>83800</v>
      </c>
      <c r="AO362">
        <v>3590713.54</v>
      </c>
      <c r="AP362">
        <v>249733.09</v>
      </c>
      <c r="AQ362">
        <v>6092766.4299999997</v>
      </c>
      <c r="AR362">
        <v>115855.34</v>
      </c>
      <c r="AW362">
        <v>1019008.06</v>
      </c>
      <c r="AX362">
        <v>4920220.6900000004</v>
      </c>
      <c r="AY362">
        <v>1968254.55</v>
      </c>
      <c r="AZ362">
        <v>62204.27</v>
      </c>
      <c r="BA362">
        <v>6864619.6500000004</v>
      </c>
      <c r="BB362">
        <v>7146.5</v>
      </c>
      <c r="BC362">
        <v>3042.48</v>
      </c>
      <c r="BE362">
        <v>795367.7</v>
      </c>
      <c r="BH362">
        <v>12981945.939999999</v>
      </c>
      <c r="BK362">
        <v>15640</v>
      </c>
      <c r="BN362">
        <v>0</v>
      </c>
      <c r="BR362">
        <v>342337.55</v>
      </c>
    </row>
    <row r="363" spans="1:72">
      <c r="A363" s="405">
        <v>2</v>
      </c>
      <c r="B363" s="199" t="s">
        <v>909</v>
      </c>
      <c r="C363" s="199" t="s">
        <v>59</v>
      </c>
      <c r="D363" s="199" t="s">
        <v>447</v>
      </c>
      <c r="E363" s="199" t="s">
        <v>2242</v>
      </c>
      <c r="F363" s="199" t="s">
        <v>2242</v>
      </c>
      <c r="G363" s="199"/>
      <c r="H363" s="199">
        <v>54</v>
      </c>
      <c r="I363" s="199" t="s">
        <v>2242</v>
      </c>
      <c r="J363" s="199" t="s">
        <v>1073</v>
      </c>
      <c r="K363" s="199"/>
      <c r="L363" s="199"/>
      <c r="M363" s="200" t="s">
        <v>1308</v>
      </c>
      <c r="N363" s="200"/>
      <c r="O363" s="304">
        <v>13</v>
      </c>
      <c r="P363" s="386" t="s">
        <v>3059</v>
      </c>
      <c r="Q363" s="387" t="s">
        <v>447</v>
      </c>
      <c r="R363" s="108">
        <f t="shared" si="5"/>
        <v>0</v>
      </c>
      <c r="S363" s="399"/>
      <c r="AX363">
        <v>0</v>
      </c>
    </row>
    <row r="364" spans="1:72">
      <c r="A364" s="405">
        <v>3</v>
      </c>
      <c r="B364" s="199" t="s">
        <v>911</v>
      </c>
      <c r="C364" s="199" t="s">
        <v>912</v>
      </c>
      <c r="D364" s="199" t="s">
        <v>912</v>
      </c>
      <c r="E364" s="199" t="s">
        <v>2243</v>
      </c>
      <c r="F364" s="199" t="s">
        <v>2243</v>
      </c>
      <c r="G364" s="199"/>
      <c r="H364" s="199">
        <v>55</v>
      </c>
      <c r="I364" s="199" t="s">
        <v>2243</v>
      </c>
      <c r="J364" s="199" t="s">
        <v>1382</v>
      </c>
      <c r="K364" s="199"/>
      <c r="L364" s="199"/>
      <c r="M364" s="205" t="s">
        <v>1383</v>
      </c>
      <c r="N364" s="205"/>
      <c r="O364" s="205"/>
      <c r="P364" s="386" t="s">
        <v>3060</v>
      </c>
      <c r="Q364" s="387" t="s">
        <v>448</v>
      </c>
      <c r="R364" s="108">
        <f t="shared" si="5"/>
        <v>0</v>
      </c>
      <c r="AX364">
        <v>0</v>
      </c>
    </row>
    <row r="365" spans="1:72">
      <c r="A365" s="405">
        <v>3</v>
      </c>
      <c r="B365" s="199" t="s">
        <v>911</v>
      </c>
      <c r="C365" s="199" t="s">
        <v>912</v>
      </c>
      <c r="D365" s="199" t="s">
        <v>912</v>
      </c>
      <c r="E365" s="199" t="s">
        <v>2244</v>
      </c>
      <c r="F365" s="199" t="s">
        <v>2244</v>
      </c>
      <c r="G365" s="199"/>
      <c r="H365" s="199">
        <v>56</v>
      </c>
      <c r="I365" s="199" t="s">
        <v>2244</v>
      </c>
      <c r="J365" s="199" t="s">
        <v>1382</v>
      </c>
      <c r="K365" s="199"/>
      <c r="L365" s="199"/>
      <c r="M365" s="205" t="s">
        <v>1383</v>
      </c>
      <c r="N365" s="205"/>
      <c r="O365" s="205"/>
      <c r="P365" s="386" t="s">
        <v>3061</v>
      </c>
      <c r="Q365" s="387" t="s">
        <v>3062</v>
      </c>
      <c r="R365" s="108">
        <f t="shared" si="5"/>
        <v>304855525.80000001</v>
      </c>
      <c r="S365">
        <v>317381263.91000003</v>
      </c>
      <c r="T365">
        <v>32858035.079999998</v>
      </c>
      <c r="U365">
        <v>23889484.300000001</v>
      </c>
      <c r="V365">
        <v>33109648.260000002</v>
      </c>
      <c r="W365">
        <v>99411422.840000004</v>
      </c>
      <c r="X365">
        <v>92753727.030000001</v>
      </c>
      <c r="Y365">
        <v>27563092.52</v>
      </c>
      <c r="Z365">
        <v>3382190.49</v>
      </c>
      <c r="AA365">
        <v>41672767.329999998</v>
      </c>
      <c r="AB365">
        <v>30059114.170000002</v>
      </c>
      <c r="AC365">
        <v>14747615.07</v>
      </c>
      <c r="AD365">
        <v>16368869.199999999</v>
      </c>
      <c r="AE365">
        <v>304855525.80000001</v>
      </c>
      <c r="AF365">
        <v>-10463181.73</v>
      </c>
      <c r="AG365">
        <v>10854915.98</v>
      </c>
      <c r="AH365">
        <v>6969347.7699999996</v>
      </c>
      <c r="AI365">
        <v>41126832.490000002</v>
      </c>
      <c r="AJ365">
        <v>12697883.289999999</v>
      </c>
      <c r="AK365">
        <v>9057581.6199999992</v>
      </c>
      <c r="AL365">
        <v>7092650.7999999998</v>
      </c>
      <c r="AM365">
        <v>1785638631.9100001</v>
      </c>
      <c r="AN365">
        <v>-8944921.9499999993</v>
      </c>
      <c r="AO365">
        <v>41783801.770000003</v>
      </c>
      <c r="AP365">
        <v>-23922626.219999999</v>
      </c>
      <c r="AQ365">
        <v>31077715.289999999</v>
      </c>
      <c r="AR365">
        <v>-10699270.289999999</v>
      </c>
      <c r="AS365">
        <v>103701742.7</v>
      </c>
      <c r="AT365">
        <v>36998174.719999999</v>
      </c>
      <c r="AU365">
        <v>16943958.219999999</v>
      </c>
      <c r="AV365">
        <v>25476459.690000001</v>
      </c>
      <c r="AW365">
        <v>81614273.659999996</v>
      </c>
      <c r="AX365">
        <v>18996634.850000001</v>
      </c>
      <c r="AY365">
        <v>-10320630.41</v>
      </c>
      <c r="AZ365">
        <v>3184954.2</v>
      </c>
      <c r="BA365">
        <v>-62747792.560000002</v>
      </c>
      <c r="BB365">
        <v>-7904048.5199999996</v>
      </c>
      <c r="BC365">
        <v>1798771.02</v>
      </c>
      <c r="BD365">
        <v>41054888.82</v>
      </c>
      <c r="BE365">
        <v>-239379.48</v>
      </c>
      <c r="BF365">
        <v>27224756.91</v>
      </c>
      <c r="BG365">
        <v>13172054.08</v>
      </c>
      <c r="BH365">
        <v>37302922.07</v>
      </c>
      <c r="BI365">
        <v>5865438.6699999999</v>
      </c>
      <c r="BJ365">
        <v>4115292.1</v>
      </c>
      <c r="BK365">
        <v>-2706878.1</v>
      </c>
      <c r="BL365">
        <v>3181822.72</v>
      </c>
      <c r="BM365">
        <v>-145920430.78999999</v>
      </c>
      <c r="BN365">
        <v>31470190.539999999</v>
      </c>
      <c r="BO365">
        <v>8296308.04</v>
      </c>
      <c r="BP365">
        <v>-3991640.23</v>
      </c>
      <c r="BQ365">
        <v>-6266064.4800000004</v>
      </c>
      <c r="BR365">
        <v>8498720.3100000005</v>
      </c>
      <c r="BS365">
        <v>5149891.42</v>
      </c>
      <c r="BT365">
        <v>-3816886.44</v>
      </c>
    </row>
    <row r="366" spans="1:72">
      <c r="A366" s="405">
        <v>3</v>
      </c>
      <c r="B366" s="199" t="s">
        <v>911</v>
      </c>
      <c r="C366" s="199" t="s">
        <v>912</v>
      </c>
      <c r="D366" s="199" t="s">
        <v>912</v>
      </c>
      <c r="E366" s="199" t="s">
        <v>2244</v>
      </c>
      <c r="F366" s="199" t="s">
        <v>2244</v>
      </c>
      <c r="G366" s="199"/>
      <c r="H366" s="199">
        <v>56</v>
      </c>
      <c r="I366" s="199" t="s">
        <v>2244</v>
      </c>
      <c r="J366" s="199" t="s">
        <v>1382</v>
      </c>
      <c r="K366" s="199"/>
      <c r="L366" s="199"/>
      <c r="M366" s="205" t="s">
        <v>1383</v>
      </c>
      <c r="N366" s="205"/>
      <c r="O366" s="205"/>
      <c r="P366" s="386" t="s">
        <v>3063</v>
      </c>
      <c r="Q366" s="388" t="s">
        <v>451</v>
      </c>
      <c r="R366" s="108">
        <f t="shared" si="5"/>
        <v>-1331998.67</v>
      </c>
      <c r="S366">
        <v>-44152499.359999999</v>
      </c>
      <c r="T366">
        <v>1712773.06</v>
      </c>
      <c r="U366">
        <v>4620118.08</v>
      </c>
      <c r="V366">
        <v>6386146.21</v>
      </c>
      <c r="W366">
        <v>3250571.34</v>
      </c>
      <c r="X366">
        <v>2507196.09</v>
      </c>
      <c r="Y366">
        <v>4897403.5</v>
      </c>
      <c r="Z366">
        <v>6853266.29</v>
      </c>
      <c r="AA366">
        <v>3856982.83</v>
      </c>
      <c r="AB366">
        <v>3972268.36</v>
      </c>
      <c r="AC366">
        <v>466583.77</v>
      </c>
      <c r="AD366">
        <v>4302534.67</v>
      </c>
      <c r="AE366">
        <v>-1331998.67</v>
      </c>
      <c r="AG366">
        <v>23560053.969999999</v>
      </c>
      <c r="AH366">
        <v>-452070.98</v>
      </c>
      <c r="AJ366">
        <v>1682716.36</v>
      </c>
      <c r="AK366">
        <v>-469054.06</v>
      </c>
      <c r="AL366">
        <v>859467.65</v>
      </c>
      <c r="AM366">
        <v>0</v>
      </c>
      <c r="AN366">
        <v>-362844</v>
      </c>
      <c r="AO366">
        <v>201462.84</v>
      </c>
      <c r="AP366">
        <v>-2397734.9300000002</v>
      </c>
      <c r="AQ366">
        <v>-706241.55</v>
      </c>
      <c r="AR366">
        <v>301416.89</v>
      </c>
      <c r="AS366">
        <v>-2843909.75</v>
      </c>
      <c r="AT366">
        <v>-965667.33</v>
      </c>
      <c r="AU366">
        <v>731049.83</v>
      </c>
      <c r="AV366">
        <v>2137021.62</v>
      </c>
      <c r="AW366">
        <v>-469320.35</v>
      </c>
      <c r="AX366">
        <v>-611378.11</v>
      </c>
      <c r="AY366">
        <v>6950227.2699999996</v>
      </c>
      <c r="AZ366">
        <v>559181.29</v>
      </c>
      <c r="BA366">
        <v>-714582.68</v>
      </c>
      <c r="BB366">
        <v>-20584.900000000001</v>
      </c>
      <c r="BC366">
        <v>-68627.58</v>
      </c>
      <c r="BD366">
        <v>11380788.890000001</v>
      </c>
      <c r="BE366">
        <v>9359965.3800000008</v>
      </c>
      <c r="BF366">
        <v>-370191.9</v>
      </c>
      <c r="BG366">
        <v>-2516266.54</v>
      </c>
      <c r="BH366">
        <v>-2125121.6800000002</v>
      </c>
      <c r="BI366">
        <v>192994.67</v>
      </c>
      <c r="BJ366">
        <v>0</v>
      </c>
      <c r="BK366">
        <v>-479299.99</v>
      </c>
      <c r="BL366">
        <v>384447.66</v>
      </c>
      <c r="BM366">
        <v>5951988.5700000003</v>
      </c>
      <c r="BN366">
        <v>2825170.34</v>
      </c>
      <c r="BO366">
        <v>0</v>
      </c>
      <c r="BP366">
        <v>-520800</v>
      </c>
      <c r="BQ366">
        <v>12399878.08</v>
      </c>
      <c r="BR366">
        <v>0</v>
      </c>
      <c r="BS366">
        <v>0</v>
      </c>
      <c r="BT366">
        <v>12823737.68</v>
      </c>
    </row>
    <row r="367" spans="1:72">
      <c r="A367" s="405">
        <v>3</v>
      </c>
      <c r="B367" s="199" t="s">
        <v>911</v>
      </c>
      <c r="C367" s="199" t="s">
        <v>912</v>
      </c>
      <c r="D367" s="199" t="s">
        <v>912</v>
      </c>
      <c r="E367" s="199" t="s">
        <v>2244</v>
      </c>
      <c r="F367" s="199" t="s">
        <v>2244</v>
      </c>
      <c r="G367" s="199"/>
      <c r="H367" s="199">
        <v>56</v>
      </c>
      <c r="I367" s="199" t="s">
        <v>2244</v>
      </c>
      <c r="J367" s="199" t="s">
        <v>1382</v>
      </c>
      <c r="K367" s="199"/>
      <c r="L367" s="199"/>
      <c r="M367" s="205" t="s">
        <v>1383</v>
      </c>
      <c r="N367" s="205"/>
      <c r="O367" s="205"/>
      <c r="P367" s="386" t="s">
        <v>3064</v>
      </c>
      <c r="Q367" s="388" t="s">
        <v>3065</v>
      </c>
      <c r="R367" s="108">
        <f t="shared" si="5"/>
        <v>5654538.5199999996</v>
      </c>
      <c r="S367">
        <v>-3964246.51</v>
      </c>
      <c r="T367">
        <v>92694.2</v>
      </c>
      <c r="U367">
        <v>176479.25</v>
      </c>
      <c r="V367">
        <v>1034314.76</v>
      </c>
      <c r="W367">
        <v>223125.75</v>
      </c>
      <c r="X367">
        <v>880694.34</v>
      </c>
      <c r="Y367">
        <v>2533893.0299999998</v>
      </c>
      <c r="Z367">
        <v>478847.63</v>
      </c>
      <c r="AA367">
        <v>-219183.62</v>
      </c>
      <c r="AB367">
        <v>237357.1</v>
      </c>
      <c r="AC367">
        <v>459208.88</v>
      </c>
      <c r="AD367">
        <v>186642</v>
      </c>
      <c r="AE367">
        <v>5654538.5199999996</v>
      </c>
      <c r="AF367">
        <v>380953.33</v>
      </c>
      <c r="AJ367">
        <v>569034.88</v>
      </c>
      <c r="AK367">
        <v>258645.49</v>
      </c>
      <c r="AM367">
        <v>0</v>
      </c>
      <c r="AN367">
        <v>-454637.59</v>
      </c>
      <c r="AO367">
        <v>890718.63</v>
      </c>
      <c r="AP367">
        <v>654912.75</v>
      </c>
      <c r="AQ367">
        <v>1417650.93</v>
      </c>
      <c r="AR367">
        <v>314020.08</v>
      </c>
      <c r="AS367">
        <v>1992.5</v>
      </c>
      <c r="AT367">
        <v>1592717.71</v>
      </c>
      <c r="AU367">
        <v>462781.27</v>
      </c>
      <c r="AW367">
        <v>1592449.82</v>
      </c>
      <c r="AX367">
        <v>472533.41</v>
      </c>
      <c r="BA367">
        <v>76504512.560000002</v>
      </c>
      <c r="BB367">
        <v>-513163.91</v>
      </c>
      <c r="BC367">
        <v>40495.410000000003</v>
      </c>
      <c r="BD367">
        <v>-3382554.5</v>
      </c>
      <c r="BE367">
        <v>-1161324.3600000001</v>
      </c>
      <c r="BF367">
        <v>-822233.69</v>
      </c>
      <c r="BG367">
        <v>-11688736.029999999</v>
      </c>
      <c r="BH367">
        <v>600034.39</v>
      </c>
      <c r="BI367">
        <v>328583.69</v>
      </c>
      <c r="BK367">
        <v>-71934.5</v>
      </c>
      <c r="BL367">
        <v>102846.5</v>
      </c>
      <c r="BM367">
        <v>4470538.08</v>
      </c>
      <c r="BN367">
        <v>258450.49</v>
      </c>
      <c r="BO367">
        <v>0</v>
      </c>
      <c r="BP367">
        <v>0</v>
      </c>
      <c r="BQ367">
        <v>-11173.98</v>
      </c>
      <c r="BR367">
        <v>0</v>
      </c>
      <c r="BS367">
        <v>0</v>
      </c>
      <c r="BT367">
        <v>26652.3</v>
      </c>
    </row>
    <row r="368" spans="1:72">
      <c r="A368" s="405">
        <v>3</v>
      </c>
      <c r="B368" s="199" t="s">
        <v>911</v>
      </c>
      <c r="C368" s="199" t="s">
        <v>912</v>
      </c>
      <c r="D368" s="199" t="s">
        <v>912</v>
      </c>
      <c r="E368" s="199" t="s">
        <v>911</v>
      </c>
      <c r="F368" s="199" t="s">
        <v>911</v>
      </c>
      <c r="G368" s="199"/>
      <c r="H368" s="199">
        <v>57</v>
      </c>
      <c r="I368" s="199" t="s">
        <v>911</v>
      </c>
      <c r="J368" s="199" t="s">
        <v>1073</v>
      </c>
      <c r="K368" s="199"/>
      <c r="L368" s="199"/>
      <c r="M368" s="200" t="s">
        <v>1389</v>
      </c>
      <c r="N368" s="200"/>
      <c r="O368" s="200"/>
      <c r="P368" s="386" t="s">
        <v>3066</v>
      </c>
      <c r="Q368" s="387" t="s">
        <v>911</v>
      </c>
      <c r="R368" s="108">
        <f t="shared" si="5"/>
        <v>394152517.08999997</v>
      </c>
      <c r="S368">
        <v>320006657.81</v>
      </c>
      <c r="T368">
        <v>8871634.5700000003</v>
      </c>
      <c r="U368">
        <v>19518823.859999999</v>
      </c>
      <c r="V368">
        <v>29280725.129999999</v>
      </c>
      <c r="W368">
        <v>62173505.770000003</v>
      </c>
      <c r="X368">
        <v>28418870.120000001</v>
      </c>
      <c r="Y368">
        <v>33592455.710000001</v>
      </c>
      <c r="Z368">
        <v>25054612.510000002</v>
      </c>
      <c r="AA368">
        <v>15268196.09</v>
      </c>
      <c r="AB368">
        <v>22504258.460000001</v>
      </c>
      <c r="AC368">
        <v>23586887.059999999</v>
      </c>
      <c r="AD368">
        <v>31612395.780000001</v>
      </c>
      <c r="AE368">
        <v>394152517.08999997</v>
      </c>
      <c r="AF368">
        <v>24225313.379999999</v>
      </c>
      <c r="AG368">
        <v>25981721.199999999</v>
      </c>
      <c r="AH368">
        <v>30171415.73</v>
      </c>
      <c r="AI368">
        <v>44001893.799999997</v>
      </c>
      <c r="AJ368">
        <v>46646807.359999999</v>
      </c>
      <c r="AK368">
        <v>30944200.059999999</v>
      </c>
      <c r="AL368">
        <v>21666781</v>
      </c>
      <c r="AM368">
        <v>257760083.56999999</v>
      </c>
      <c r="AN368">
        <v>27819591.800000001</v>
      </c>
      <c r="AO368">
        <v>30261290.399999999</v>
      </c>
      <c r="AP368">
        <v>42724642.380000003</v>
      </c>
      <c r="AQ368">
        <v>24392425.940000001</v>
      </c>
      <c r="AR368">
        <v>39922879.700000003</v>
      </c>
      <c r="AS368">
        <v>52636771.200000003</v>
      </c>
      <c r="AT368">
        <v>22291462.879999999</v>
      </c>
      <c r="AU368">
        <v>44428989.030000001</v>
      </c>
      <c r="AV368">
        <v>18300219.100000001</v>
      </c>
      <c r="AW368">
        <v>22594388.629999999</v>
      </c>
      <c r="AX368">
        <v>7129420.3899999997</v>
      </c>
      <c r="AY368">
        <v>30839490.260000002</v>
      </c>
      <c r="AZ368">
        <v>30511391.190000001</v>
      </c>
      <c r="BA368">
        <v>475279009.51999998</v>
      </c>
      <c r="BB368">
        <v>35811172.460000001</v>
      </c>
      <c r="BC368">
        <v>21036525.879999999</v>
      </c>
      <c r="BD368">
        <v>52913181.869999997</v>
      </c>
      <c r="BE368">
        <v>40799102.659999996</v>
      </c>
      <c r="BF368">
        <v>36878555.07</v>
      </c>
      <c r="BG368">
        <v>20767894.23</v>
      </c>
      <c r="BH368">
        <v>58893079.549999997</v>
      </c>
      <c r="BI368">
        <v>24906675.449999999</v>
      </c>
      <c r="BJ368">
        <v>32760479.949999999</v>
      </c>
      <c r="BK368">
        <v>34114505.909999996</v>
      </c>
      <c r="BL368">
        <v>30328006.690000001</v>
      </c>
      <c r="BM368">
        <v>410267937.44</v>
      </c>
      <c r="BN368">
        <v>54204978.229999997</v>
      </c>
      <c r="BO368">
        <v>24503115.510000002</v>
      </c>
      <c r="BP368">
        <v>62697971.030000001</v>
      </c>
      <c r="BQ368">
        <v>12579595.119999999</v>
      </c>
      <c r="BR368">
        <v>17875841.710000001</v>
      </c>
      <c r="BS368">
        <v>30030846.600000001</v>
      </c>
      <c r="BT368">
        <v>28969335.350000001</v>
      </c>
    </row>
    <row r="369" spans="1:70">
      <c r="A369" s="405">
        <v>3</v>
      </c>
      <c r="B369" s="199" t="s">
        <v>911</v>
      </c>
      <c r="C369" s="199" t="s">
        <v>912</v>
      </c>
      <c r="D369" s="199" t="s">
        <v>912</v>
      </c>
      <c r="E369" s="199" t="s">
        <v>911</v>
      </c>
      <c r="F369" s="199" t="s">
        <v>911</v>
      </c>
      <c r="G369" s="199"/>
      <c r="H369" s="199">
        <v>57</v>
      </c>
      <c r="I369" s="199" t="s">
        <v>911</v>
      </c>
      <c r="J369" s="199" t="s">
        <v>1073</v>
      </c>
      <c r="K369" s="199"/>
      <c r="L369" s="199"/>
      <c r="M369" s="200" t="s">
        <v>1389</v>
      </c>
      <c r="N369" s="200"/>
      <c r="O369" s="200"/>
      <c r="P369" s="386" t="s">
        <v>3067</v>
      </c>
      <c r="Q369" s="387" t="s">
        <v>456</v>
      </c>
      <c r="R369" s="108">
        <f t="shared" si="5"/>
        <v>0</v>
      </c>
      <c r="S369">
        <v>1447130.6</v>
      </c>
      <c r="AM369">
        <v>203324.22</v>
      </c>
      <c r="AX369">
        <v>0</v>
      </c>
    </row>
    <row r="370" spans="1:70">
      <c r="A370" s="405">
        <v>4</v>
      </c>
      <c r="B370" s="199" t="s">
        <v>913</v>
      </c>
      <c r="C370" s="199" t="s">
        <v>914</v>
      </c>
      <c r="D370" s="199" t="s">
        <v>2247</v>
      </c>
      <c r="E370" s="199" t="s">
        <v>2248</v>
      </c>
      <c r="F370" s="199" t="s">
        <v>2248</v>
      </c>
      <c r="G370" s="199"/>
      <c r="H370" s="199">
        <v>58</v>
      </c>
      <c r="I370" s="199" t="s">
        <v>2248</v>
      </c>
      <c r="J370" s="199" t="s">
        <v>1073</v>
      </c>
      <c r="K370" s="199" t="s">
        <v>1392</v>
      </c>
      <c r="L370" s="199" t="s">
        <v>1393</v>
      </c>
      <c r="M370" s="221" t="s">
        <v>1395</v>
      </c>
      <c r="N370" s="221"/>
      <c r="O370" s="221"/>
      <c r="P370" s="386" t="s">
        <v>3068</v>
      </c>
      <c r="Q370" s="387" t="s">
        <v>457</v>
      </c>
      <c r="R370" s="108">
        <f t="shared" si="5"/>
        <v>0</v>
      </c>
      <c r="BA370">
        <v>657109.31000000006</v>
      </c>
    </row>
    <row r="371" spans="1:70">
      <c r="A371" s="405">
        <v>4</v>
      </c>
      <c r="B371" s="199" t="s">
        <v>913</v>
      </c>
      <c r="C371" s="199" t="s">
        <v>914</v>
      </c>
      <c r="D371" s="199" t="s">
        <v>2247</v>
      </c>
      <c r="E371" s="199" t="s">
        <v>2248</v>
      </c>
      <c r="F371" s="199" t="s">
        <v>2248</v>
      </c>
      <c r="G371" s="199"/>
      <c r="H371" s="199">
        <v>58</v>
      </c>
      <c r="I371" s="199" t="s">
        <v>2248</v>
      </c>
      <c r="J371" s="199" t="s">
        <v>1073</v>
      </c>
      <c r="K371" s="199" t="s">
        <v>1392</v>
      </c>
      <c r="L371" s="199" t="s">
        <v>1393</v>
      </c>
      <c r="M371" s="221" t="s">
        <v>1395</v>
      </c>
      <c r="N371" s="221"/>
      <c r="O371" s="221"/>
      <c r="P371" s="386" t="s">
        <v>3069</v>
      </c>
      <c r="Q371" s="387" t="s">
        <v>458</v>
      </c>
      <c r="R371" s="108">
        <f t="shared" si="5"/>
        <v>37320</v>
      </c>
      <c r="AE371">
        <v>37320</v>
      </c>
      <c r="AM371">
        <v>3040</v>
      </c>
    </row>
    <row r="372" spans="1:70">
      <c r="A372" s="405">
        <v>4</v>
      </c>
      <c r="B372" s="199" t="s">
        <v>913</v>
      </c>
      <c r="C372" s="199" t="s">
        <v>914</v>
      </c>
      <c r="D372" s="199" t="s">
        <v>2250</v>
      </c>
      <c r="E372" s="199" t="s">
        <v>2251</v>
      </c>
      <c r="F372" s="199" t="s">
        <v>2251</v>
      </c>
      <c r="G372" s="199"/>
      <c r="H372" s="199">
        <v>59</v>
      </c>
      <c r="I372" s="199" t="s">
        <v>2251</v>
      </c>
      <c r="J372" s="199" t="s">
        <v>1073</v>
      </c>
      <c r="K372" s="199" t="s">
        <v>1398</v>
      </c>
      <c r="L372" s="199" t="s">
        <v>1393</v>
      </c>
      <c r="M372" s="221" t="s">
        <v>1395</v>
      </c>
      <c r="N372" s="221"/>
      <c r="O372" s="221"/>
      <c r="P372" s="386" t="s">
        <v>3070</v>
      </c>
      <c r="Q372" s="387" t="s">
        <v>459</v>
      </c>
      <c r="R372" s="108">
        <f t="shared" si="5"/>
        <v>0</v>
      </c>
      <c r="S372">
        <v>53200</v>
      </c>
      <c r="AD372">
        <v>6200</v>
      </c>
      <c r="AM372">
        <v>94400</v>
      </c>
      <c r="AU372">
        <v>2070</v>
      </c>
      <c r="BA372">
        <v>41150</v>
      </c>
      <c r="BJ372">
        <v>4740</v>
      </c>
      <c r="BQ372">
        <v>1850</v>
      </c>
      <c r="BR372">
        <v>40224</v>
      </c>
    </row>
    <row r="373" spans="1:70">
      <c r="A373" s="405">
        <v>4</v>
      </c>
      <c r="B373" s="199" t="s">
        <v>913</v>
      </c>
      <c r="C373" s="199" t="s">
        <v>914</v>
      </c>
      <c r="D373" s="199" t="s">
        <v>2250</v>
      </c>
      <c r="E373" s="199" t="s">
        <v>2252</v>
      </c>
      <c r="F373" s="199" t="s">
        <v>2252</v>
      </c>
      <c r="G373" s="199"/>
      <c r="H373" s="199">
        <v>60</v>
      </c>
      <c r="I373" s="199" t="s">
        <v>2252</v>
      </c>
      <c r="J373" s="199" t="s">
        <v>1073</v>
      </c>
      <c r="K373" s="199" t="s">
        <v>1392</v>
      </c>
      <c r="L373" s="199" t="s">
        <v>1393</v>
      </c>
      <c r="M373" s="221" t="s">
        <v>1395</v>
      </c>
      <c r="N373" s="221"/>
      <c r="O373" s="221"/>
      <c r="P373" s="386" t="s">
        <v>3071</v>
      </c>
      <c r="Q373" s="387" t="s">
        <v>3072</v>
      </c>
      <c r="R373" s="108">
        <f t="shared" si="5"/>
        <v>0</v>
      </c>
      <c r="S373">
        <v>1269000</v>
      </c>
      <c r="AM373">
        <v>85000</v>
      </c>
      <c r="BA373">
        <v>137700</v>
      </c>
    </row>
    <row r="374" spans="1:70">
      <c r="A374" s="405">
        <v>4</v>
      </c>
      <c r="B374" s="199" t="s">
        <v>913</v>
      </c>
      <c r="C374" s="199" t="s">
        <v>914</v>
      </c>
      <c r="D374" s="199" t="s">
        <v>2250</v>
      </c>
      <c r="E374" s="199" t="s">
        <v>2253</v>
      </c>
      <c r="F374" s="199" t="s">
        <v>2253</v>
      </c>
      <c r="G374" s="199"/>
      <c r="H374" s="199">
        <v>61</v>
      </c>
      <c r="I374" s="199" t="s">
        <v>2253</v>
      </c>
      <c r="J374" s="199" t="s">
        <v>1073</v>
      </c>
      <c r="K374" s="199" t="s">
        <v>1392</v>
      </c>
      <c r="L374" s="199" t="s">
        <v>1393</v>
      </c>
      <c r="M374" s="221" t="s">
        <v>1395</v>
      </c>
      <c r="N374" s="221"/>
      <c r="O374" s="221"/>
      <c r="P374" s="386" t="s">
        <v>3073</v>
      </c>
      <c r="Q374" s="387" t="s">
        <v>461</v>
      </c>
      <c r="R374" s="108">
        <f t="shared" si="5"/>
        <v>0</v>
      </c>
      <c r="AM374">
        <v>738222</v>
      </c>
      <c r="BA374">
        <v>69000</v>
      </c>
    </row>
    <row r="375" spans="1:70">
      <c r="A375" s="405">
        <v>4</v>
      </c>
      <c r="B375" s="199" t="s">
        <v>913</v>
      </c>
      <c r="C375" s="199" t="s">
        <v>914</v>
      </c>
      <c r="D375" s="199" t="s">
        <v>2254</v>
      </c>
      <c r="E375" s="199" t="s">
        <v>2254</v>
      </c>
      <c r="F375" s="199" t="s">
        <v>2254</v>
      </c>
      <c r="G375" s="199"/>
      <c r="H375" s="199">
        <v>62</v>
      </c>
      <c r="I375" s="199" t="s">
        <v>2254</v>
      </c>
      <c r="J375" s="199" t="s">
        <v>1073</v>
      </c>
      <c r="K375" s="199" t="s">
        <v>1402</v>
      </c>
      <c r="L375" s="199" t="s">
        <v>1393</v>
      </c>
      <c r="M375" s="221" t="s">
        <v>1395</v>
      </c>
      <c r="N375" s="221"/>
      <c r="O375" s="221"/>
      <c r="P375" s="386" t="s">
        <v>3074</v>
      </c>
      <c r="Q375" s="387" t="s">
        <v>462</v>
      </c>
      <c r="R375" s="108">
        <f t="shared" si="5"/>
        <v>1823.91</v>
      </c>
      <c r="S375">
        <v>2345.4699999999998</v>
      </c>
      <c r="AE375">
        <v>1823.91</v>
      </c>
      <c r="AG375">
        <v>133.28</v>
      </c>
      <c r="AP375">
        <v>3535.96</v>
      </c>
      <c r="AV375">
        <v>20631.060000000001</v>
      </c>
      <c r="AY375">
        <v>4555.4399999999996</v>
      </c>
      <c r="AZ375">
        <v>51914.74</v>
      </c>
      <c r="BA375">
        <v>58347.43</v>
      </c>
      <c r="BE375">
        <v>33086.239999999998</v>
      </c>
      <c r="BF375">
        <v>271.7</v>
      </c>
      <c r="BG375">
        <v>15959.51</v>
      </c>
      <c r="BH375">
        <v>159171.10999999999</v>
      </c>
      <c r="BJ375">
        <v>14016.64</v>
      </c>
      <c r="BN375">
        <v>286387.48</v>
      </c>
      <c r="BP375">
        <v>120439.11</v>
      </c>
      <c r="BQ375">
        <v>5212.22</v>
      </c>
    </row>
    <row r="376" spans="1:70">
      <c r="A376" s="405">
        <v>4</v>
      </c>
      <c r="B376" s="199" t="s">
        <v>913</v>
      </c>
      <c r="C376" s="199" t="s">
        <v>914</v>
      </c>
      <c r="D376" s="199" t="s">
        <v>2256</v>
      </c>
      <c r="E376" s="199" t="s">
        <v>2256</v>
      </c>
      <c r="F376" s="199" t="s">
        <v>2256</v>
      </c>
      <c r="G376" s="199"/>
      <c r="H376" s="199">
        <v>63</v>
      </c>
      <c r="I376" s="199" t="s">
        <v>2256</v>
      </c>
      <c r="J376" s="199" t="s">
        <v>1073</v>
      </c>
      <c r="K376" s="199" t="s">
        <v>1392</v>
      </c>
      <c r="L376" s="199" t="s">
        <v>1393</v>
      </c>
      <c r="M376" s="221" t="s">
        <v>1395</v>
      </c>
      <c r="N376" s="221"/>
      <c r="O376" s="221"/>
      <c r="P376" s="386" t="s">
        <v>3075</v>
      </c>
      <c r="Q376" s="388" t="s">
        <v>463</v>
      </c>
      <c r="R376" s="108">
        <f t="shared" si="5"/>
        <v>0</v>
      </c>
    </row>
    <row r="377" spans="1:70">
      <c r="A377" s="405">
        <v>4</v>
      </c>
      <c r="B377" s="199" t="s">
        <v>913</v>
      </c>
      <c r="C377" s="199" t="s">
        <v>914</v>
      </c>
      <c r="D377" s="199" t="s">
        <v>2256</v>
      </c>
      <c r="E377" s="199" t="s">
        <v>2256</v>
      </c>
      <c r="F377" s="199" t="s">
        <v>2256</v>
      </c>
      <c r="G377" s="199"/>
      <c r="H377" s="199">
        <v>63</v>
      </c>
      <c r="I377" s="199" t="s">
        <v>2256</v>
      </c>
      <c r="J377" s="199" t="s">
        <v>1073</v>
      </c>
      <c r="K377" s="199" t="s">
        <v>1392</v>
      </c>
      <c r="L377" s="199" t="s">
        <v>1393</v>
      </c>
      <c r="M377" s="221" t="s">
        <v>1395</v>
      </c>
      <c r="N377" s="221"/>
      <c r="O377" s="221"/>
      <c r="P377" s="386" t="s">
        <v>3076</v>
      </c>
      <c r="Q377" s="388" t="s">
        <v>464</v>
      </c>
      <c r="R377" s="108">
        <f t="shared" si="5"/>
        <v>0</v>
      </c>
      <c r="S377">
        <v>6100</v>
      </c>
      <c r="AH377">
        <v>2320</v>
      </c>
      <c r="AM377">
        <v>67000</v>
      </c>
      <c r="BM377">
        <v>8000</v>
      </c>
      <c r="BN377">
        <v>10920</v>
      </c>
      <c r="BO377">
        <v>3300</v>
      </c>
      <c r="BP377">
        <v>9000</v>
      </c>
    </row>
    <row r="378" spans="1:70">
      <c r="A378" s="405">
        <v>4</v>
      </c>
      <c r="B378" s="199" t="s">
        <v>913</v>
      </c>
      <c r="C378" s="199" t="s">
        <v>914</v>
      </c>
      <c r="D378" s="199" t="s">
        <v>2257</v>
      </c>
      <c r="E378" s="199" t="s">
        <v>2257</v>
      </c>
      <c r="F378" s="199" t="s">
        <v>2257</v>
      </c>
      <c r="G378" s="199"/>
      <c r="H378" s="199">
        <v>64</v>
      </c>
      <c r="I378" s="199" t="s">
        <v>2257</v>
      </c>
      <c r="J378" s="199" t="s">
        <v>1073</v>
      </c>
      <c r="K378" s="199" t="s">
        <v>1392</v>
      </c>
      <c r="L378" s="199" t="s">
        <v>1393</v>
      </c>
      <c r="M378" s="221" t="s">
        <v>1395</v>
      </c>
      <c r="N378" s="221"/>
      <c r="O378" s="221"/>
      <c r="P378" s="386" t="s">
        <v>3077</v>
      </c>
      <c r="Q378" s="387" t="s">
        <v>465</v>
      </c>
      <c r="R378" s="108">
        <f t="shared" si="5"/>
        <v>236732.99</v>
      </c>
      <c r="S378">
        <v>1005.03</v>
      </c>
      <c r="AE378">
        <v>236732.99</v>
      </c>
      <c r="BA378">
        <v>5114.16</v>
      </c>
    </row>
    <row r="379" spans="1:70">
      <c r="A379" s="405">
        <v>4</v>
      </c>
      <c r="B379" s="199" t="s">
        <v>913</v>
      </c>
      <c r="C379" s="199" t="s">
        <v>914</v>
      </c>
      <c r="D379" s="199" t="s">
        <v>2260</v>
      </c>
      <c r="E379" s="199" t="s">
        <v>2260</v>
      </c>
      <c r="F379" s="199" t="s">
        <v>2260</v>
      </c>
      <c r="G379" s="199"/>
      <c r="H379" s="199">
        <v>64</v>
      </c>
      <c r="I379" s="199" t="s">
        <v>2260</v>
      </c>
      <c r="J379" s="199" t="s">
        <v>1073</v>
      </c>
      <c r="K379" s="199" t="s">
        <v>1392</v>
      </c>
      <c r="L379" s="199" t="s">
        <v>1393</v>
      </c>
      <c r="M379" s="221" t="s">
        <v>1395</v>
      </c>
      <c r="N379" s="221"/>
      <c r="O379" s="221"/>
      <c r="P379" s="386" t="s">
        <v>3078</v>
      </c>
      <c r="Q379" s="387" t="s">
        <v>467</v>
      </c>
      <c r="R379" s="108">
        <f t="shared" si="5"/>
        <v>0</v>
      </c>
    </row>
    <row r="380" spans="1:70">
      <c r="A380" s="405">
        <v>4</v>
      </c>
      <c r="B380" s="199" t="s">
        <v>913</v>
      </c>
      <c r="C380" s="199" t="s">
        <v>915</v>
      </c>
      <c r="D380" s="199" t="s">
        <v>2261</v>
      </c>
      <c r="E380" s="199" t="s">
        <v>2262</v>
      </c>
      <c r="F380" s="199"/>
      <c r="G380" s="199"/>
      <c r="H380" s="199">
        <v>65</v>
      </c>
      <c r="I380" s="199" t="s">
        <v>2262</v>
      </c>
      <c r="J380" s="199" t="s">
        <v>1073</v>
      </c>
      <c r="K380" s="199" t="s">
        <v>1409</v>
      </c>
      <c r="L380" s="199" t="s">
        <v>1410</v>
      </c>
      <c r="M380" s="221" t="s">
        <v>1412</v>
      </c>
      <c r="N380" s="221"/>
      <c r="O380" s="221"/>
      <c r="P380" s="386" t="s">
        <v>3079</v>
      </c>
      <c r="Q380" s="387" t="s">
        <v>468</v>
      </c>
      <c r="R380" s="108">
        <f t="shared" si="5"/>
        <v>24322</v>
      </c>
      <c r="AE380">
        <v>24322</v>
      </c>
      <c r="AI380">
        <v>133149</v>
      </c>
    </row>
    <row r="381" spans="1:70">
      <c r="A381" s="405">
        <v>4</v>
      </c>
      <c r="B381" s="199" t="s">
        <v>913</v>
      </c>
      <c r="C381" s="199" t="s">
        <v>915</v>
      </c>
      <c r="D381" s="199" t="s">
        <v>2261</v>
      </c>
      <c r="E381" s="199" t="s">
        <v>2262</v>
      </c>
      <c r="F381" s="199"/>
      <c r="G381" s="199"/>
      <c r="H381" s="199">
        <v>65</v>
      </c>
      <c r="I381" s="199" t="s">
        <v>2262</v>
      </c>
      <c r="J381" s="199" t="s">
        <v>1073</v>
      </c>
      <c r="K381" s="199" t="s">
        <v>1409</v>
      </c>
      <c r="L381" s="199" t="s">
        <v>1410</v>
      </c>
      <c r="M381" s="221" t="s">
        <v>1412</v>
      </c>
      <c r="N381" s="221"/>
      <c r="O381" s="221"/>
      <c r="P381" s="386" t="s">
        <v>3080</v>
      </c>
      <c r="Q381" s="387" t="s">
        <v>469</v>
      </c>
      <c r="R381" s="108">
        <f t="shared" si="5"/>
        <v>0</v>
      </c>
    </row>
    <row r="382" spans="1:70">
      <c r="A382" s="405">
        <v>4</v>
      </c>
      <c r="B382" s="199" t="s">
        <v>913</v>
      </c>
      <c r="C382" s="199" t="s">
        <v>915</v>
      </c>
      <c r="D382" s="199" t="s">
        <v>2261</v>
      </c>
      <c r="E382" s="199" t="s">
        <v>2262</v>
      </c>
      <c r="F382" s="199"/>
      <c r="G382" s="199"/>
      <c r="H382" s="199">
        <v>65</v>
      </c>
      <c r="I382" s="199" t="s">
        <v>2262</v>
      </c>
      <c r="J382" s="199" t="s">
        <v>1073</v>
      </c>
      <c r="K382" s="199" t="s">
        <v>1409</v>
      </c>
      <c r="L382" s="199" t="s">
        <v>1410</v>
      </c>
      <c r="M382" s="221" t="s">
        <v>1412</v>
      </c>
      <c r="N382" s="221"/>
      <c r="O382" s="221"/>
      <c r="P382" s="386" t="s">
        <v>3081</v>
      </c>
      <c r="Q382" s="387" t="s">
        <v>470</v>
      </c>
      <c r="R382" s="108">
        <f t="shared" si="5"/>
        <v>0</v>
      </c>
      <c r="AI382">
        <v>597706.88</v>
      </c>
      <c r="BP382">
        <v>158750</v>
      </c>
    </row>
    <row r="383" spans="1:70">
      <c r="A383" s="405">
        <v>4</v>
      </c>
      <c r="B383" s="199" t="s">
        <v>913</v>
      </c>
      <c r="C383" s="199" t="s">
        <v>915</v>
      </c>
      <c r="D383" s="199" t="s">
        <v>2261</v>
      </c>
      <c r="E383" s="199" t="s">
        <v>2262</v>
      </c>
      <c r="F383" s="199"/>
      <c r="G383" s="199"/>
      <c r="H383" s="199">
        <v>65</v>
      </c>
      <c r="I383" s="199" t="s">
        <v>2262</v>
      </c>
      <c r="J383" s="199" t="s">
        <v>1073</v>
      </c>
      <c r="K383" s="199" t="s">
        <v>1409</v>
      </c>
      <c r="L383" s="199" t="s">
        <v>1410</v>
      </c>
      <c r="M383" s="221" t="s">
        <v>1412</v>
      </c>
      <c r="N383" s="221"/>
      <c r="O383" s="221"/>
      <c r="P383" s="386" t="s">
        <v>3082</v>
      </c>
      <c r="Q383" s="387" t="s">
        <v>471</v>
      </c>
      <c r="R383" s="108">
        <f t="shared" si="5"/>
        <v>0</v>
      </c>
    </row>
    <row r="384" spans="1:70">
      <c r="A384" s="405">
        <v>4</v>
      </c>
      <c r="B384" s="199" t="s">
        <v>913</v>
      </c>
      <c r="C384" s="199" t="s">
        <v>915</v>
      </c>
      <c r="D384" s="199" t="s">
        <v>2261</v>
      </c>
      <c r="E384" s="199" t="s">
        <v>2262</v>
      </c>
      <c r="F384" s="199"/>
      <c r="G384" s="199"/>
      <c r="H384" s="199">
        <v>65</v>
      </c>
      <c r="I384" s="199" t="s">
        <v>2262</v>
      </c>
      <c r="J384" s="199" t="s">
        <v>1073</v>
      </c>
      <c r="K384" s="199" t="s">
        <v>1409</v>
      </c>
      <c r="L384" s="199" t="s">
        <v>1410</v>
      </c>
      <c r="M384" s="221" t="s">
        <v>1412</v>
      </c>
      <c r="N384" s="221"/>
      <c r="O384" s="221"/>
      <c r="P384" s="386" t="s">
        <v>3083</v>
      </c>
      <c r="Q384" s="387" t="s">
        <v>3084</v>
      </c>
      <c r="R384" s="108">
        <f t="shared" si="5"/>
        <v>0</v>
      </c>
      <c r="BM384">
        <v>36000</v>
      </c>
      <c r="BP384">
        <v>6721491.2800000003</v>
      </c>
    </row>
    <row r="385" spans="1:72">
      <c r="A385" s="405">
        <v>4</v>
      </c>
      <c r="B385" s="199" t="s">
        <v>913</v>
      </c>
      <c r="C385" s="199" t="s">
        <v>915</v>
      </c>
      <c r="D385" s="199" t="s">
        <v>2261</v>
      </c>
      <c r="E385" s="199" t="s">
        <v>2268</v>
      </c>
      <c r="F385" s="199" t="s">
        <v>2268</v>
      </c>
      <c r="G385" s="199"/>
      <c r="H385" s="199">
        <v>67</v>
      </c>
      <c r="I385" s="199" t="s">
        <v>2268</v>
      </c>
      <c r="J385" s="199" t="s">
        <v>1073</v>
      </c>
      <c r="K385" s="199" t="s">
        <v>1409</v>
      </c>
      <c r="L385" s="199" t="s">
        <v>1410</v>
      </c>
      <c r="M385" s="221" t="s">
        <v>1412</v>
      </c>
      <c r="N385" s="221"/>
      <c r="O385" s="221"/>
      <c r="P385" s="386" t="s">
        <v>3085</v>
      </c>
      <c r="Q385" s="387" t="s">
        <v>472</v>
      </c>
      <c r="R385" s="108">
        <f t="shared" si="5"/>
        <v>0</v>
      </c>
      <c r="AI385">
        <v>690</v>
      </c>
      <c r="AP385">
        <v>1200</v>
      </c>
      <c r="AW385">
        <v>400</v>
      </c>
      <c r="BA385">
        <v>51620</v>
      </c>
      <c r="BR385">
        <v>100</v>
      </c>
    </row>
    <row r="386" spans="1:72">
      <c r="A386" s="405">
        <v>4</v>
      </c>
      <c r="B386" s="199" t="s">
        <v>913</v>
      </c>
      <c r="C386" s="199" t="s">
        <v>915</v>
      </c>
      <c r="D386" s="199" t="s">
        <v>2261</v>
      </c>
      <c r="E386" s="199" t="s">
        <v>2268</v>
      </c>
      <c r="F386" s="199" t="s">
        <v>2268</v>
      </c>
      <c r="G386" s="199"/>
      <c r="H386" s="199">
        <v>67</v>
      </c>
      <c r="I386" s="199" t="s">
        <v>2268</v>
      </c>
      <c r="J386" s="199" t="s">
        <v>1073</v>
      </c>
      <c r="K386" s="199" t="s">
        <v>1047</v>
      </c>
      <c r="L386" s="199" t="s">
        <v>1410</v>
      </c>
      <c r="M386" s="221" t="s">
        <v>1412</v>
      </c>
      <c r="N386" s="221"/>
      <c r="O386" s="221"/>
      <c r="P386" s="386" t="s">
        <v>3086</v>
      </c>
      <c r="Q386" s="387" t="s">
        <v>473</v>
      </c>
      <c r="R386" s="108">
        <f t="shared" si="5"/>
        <v>58690</v>
      </c>
      <c r="S386">
        <v>296500</v>
      </c>
      <c r="X386">
        <v>5260</v>
      </c>
      <c r="Z386">
        <v>382155</v>
      </c>
      <c r="AA386">
        <v>13760</v>
      </c>
      <c r="AE386">
        <v>58690</v>
      </c>
      <c r="AI386">
        <v>8070</v>
      </c>
      <c r="AJ386">
        <v>6800</v>
      </c>
      <c r="AM386">
        <v>800075</v>
      </c>
      <c r="AP386">
        <v>41680</v>
      </c>
      <c r="AR386">
        <v>12980</v>
      </c>
      <c r="AS386">
        <v>6570</v>
      </c>
      <c r="AT386">
        <v>151030</v>
      </c>
      <c r="AU386">
        <v>6380</v>
      </c>
      <c r="AV386">
        <v>18700</v>
      </c>
      <c r="AW386">
        <v>53120</v>
      </c>
      <c r="AX386">
        <v>52700</v>
      </c>
      <c r="BA386">
        <v>816050</v>
      </c>
      <c r="BB386">
        <v>500</v>
      </c>
      <c r="BD386">
        <v>87867</v>
      </c>
      <c r="BH386">
        <v>46420</v>
      </c>
      <c r="BS386">
        <v>5740</v>
      </c>
    </row>
    <row r="387" spans="1:72">
      <c r="A387" s="405">
        <v>4</v>
      </c>
      <c r="B387" s="199" t="s">
        <v>913</v>
      </c>
      <c r="C387" s="199" t="s">
        <v>915</v>
      </c>
      <c r="D387" s="199" t="s">
        <v>2261</v>
      </c>
      <c r="E387" s="199" t="s">
        <v>2268</v>
      </c>
      <c r="F387" s="199" t="s">
        <v>2268</v>
      </c>
      <c r="G387" s="199"/>
      <c r="H387" s="199">
        <v>67</v>
      </c>
      <c r="I387" s="199" t="s">
        <v>2268</v>
      </c>
      <c r="J387" s="199" t="s">
        <v>1073</v>
      </c>
      <c r="K387" s="199" t="s">
        <v>1409</v>
      </c>
      <c r="L387" s="199" t="s">
        <v>1410</v>
      </c>
      <c r="M387" s="221" t="s">
        <v>1412</v>
      </c>
      <c r="N387" s="221"/>
      <c r="O387" s="221"/>
      <c r="P387" s="386" t="s">
        <v>3087</v>
      </c>
      <c r="Q387" s="391" t="s">
        <v>474</v>
      </c>
      <c r="R387" s="108">
        <f t="shared" si="5"/>
        <v>4025130</v>
      </c>
      <c r="S387">
        <v>971015</v>
      </c>
      <c r="V387">
        <v>100</v>
      </c>
      <c r="AE387">
        <v>4025130</v>
      </c>
      <c r="AM387">
        <v>9009480</v>
      </c>
      <c r="AO387">
        <v>70600</v>
      </c>
      <c r="AS387">
        <v>30940</v>
      </c>
      <c r="AV387">
        <v>28419</v>
      </c>
      <c r="BA387">
        <v>3054673</v>
      </c>
      <c r="BC387">
        <v>100</v>
      </c>
      <c r="BE387">
        <v>400</v>
      </c>
      <c r="BH387">
        <v>127185</v>
      </c>
      <c r="BM387">
        <v>1080844</v>
      </c>
      <c r="BP387">
        <v>53910</v>
      </c>
      <c r="BR387">
        <v>166000.75</v>
      </c>
    </row>
    <row r="388" spans="1:72">
      <c r="A388" s="405">
        <v>4</v>
      </c>
      <c r="B388" s="199" t="s">
        <v>913</v>
      </c>
      <c r="C388" s="199" t="s">
        <v>915</v>
      </c>
      <c r="D388" s="199" t="s">
        <v>2261</v>
      </c>
      <c r="E388" s="199" t="s">
        <v>2268</v>
      </c>
      <c r="F388" s="199" t="s">
        <v>2268</v>
      </c>
      <c r="G388" s="199"/>
      <c r="H388" s="199">
        <v>67</v>
      </c>
      <c r="I388" s="199" t="s">
        <v>2268</v>
      </c>
      <c r="J388" s="199" t="s">
        <v>1073</v>
      </c>
      <c r="K388" s="199" t="s">
        <v>990</v>
      </c>
      <c r="L388" s="199" t="s">
        <v>1420</v>
      </c>
      <c r="M388" s="221" t="s">
        <v>1422</v>
      </c>
      <c r="N388" s="221"/>
      <c r="O388" s="221"/>
      <c r="P388" s="386" t="s">
        <v>3088</v>
      </c>
      <c r="Q388" s="387" t="s">
        <v>475</v>
      </c>
      <c r="R388" s="108">
        <f t="shared" ref="R388:R451" si="6">SUMIF($S$1:$BT$1,$R$1,$S388:$BT388)</f>
        <v>1620380</v>
      </c>
      <c r="S388">
        <v>1486390</v>
      </c>
      <c r="U388">
        <v>31230</v>
      </c>
      <c r="V388">
        <v>101240</v>
      </c>
      <c r="X388">
        <v>5040</v>
      </c>
      <c r="Y388">
        <v>115360</v>
      </c>
      <c r="Z388">
        <v>48915</v>
      </c>
      <c r="AA388">
        <v>38130</v>
      </c>
      <c r="AB388">
        <v>38795</v>
      </c>
      <c r="AC388">
        <v>87900</v>
      </c>
      <c r="AD388">
        <v>7870</v>
      </c>
      <c r="AE388">
        <v>1620380</v>
      </c>
      <c r="AH388">
        <v>39698</v>
      </c>
      <c r="AI388">
        <v>28090</v>
      </c>
      <c r="AK388">
        <v>25937</v>
      </c>
      <c r="AM388">
        <v>2937072</v>
      </c>
      <c r="AN388">
        <v>19950</v>
      </c>
      <c r="AO388">
        <v>35100</v>
      </c>
      <c r="AP388">
        <v>90310</v>
      </c>
      <c r="AQ388">
        <v>94380</v>
      </c>
      <c r="AS388">
        <v>15450</v>
      </c>
      <c r="AV388">
        <v>16240</v>
      </c>
      <c r="AW388">
        <v>7960</v>
      </c>
      <c r="AX388">
        <v>90782</v>
      </c>
      <c r="BA388">
        <v>1351670</v>
      </c>
      <c r="BC388">
        <v>90250</v>
      </c>
      <c r="BD388">
        <v>43250</v>
      </c>
      <c r="BE388">
        <v>33390</v>
      </c>
      <c r="BF388">
        <v>16320</v>
      </c>
      <c r="BH388">
        <v>253410</v>
      </c>
      <c r="BI388">
        <v>81380</v>
      </c>
      <c r="BJ388">
        <v>9227</v>
      </c>
      <c r="BK388">
        <v>52506</v>
      </c>
      <c r="BM388">
        <v>700180</v>
      </c>
      <c r="BN388">
        <v>1302430</v>
      </c>
      <c r="BP388">
        <v>304980</v>
      </c>
      <c r="BR388">
        <v>50189.05</v>
      </c>
      <c r="BT388">
        <v>44950</v>
      </c>
    </row>
    <row r="389" spans="1:72">
      <c r="A389" s="405">
        <v>4</v>
      </c>
      <c r="B389" s="199" t="s">
        <v>913</v>
      </c>
      <c r="C389" s="199" t="s">
        <v>915</v>
      </c>
      <c r="D389" s="199" t="s">
        <v>2261</v>
      </c>
      <c r="E389" s="199" t="s">
        <v>2268</v>
      </c>
      <c r="F389" s="199" t="s">
        <v>2268</v>
      </c>
      <c r="G389" s="199"/>
      <c r="H389" s="199">
        <v>67</v>
      </c>
      <c r="I389" s="199" t="s">
        <v>2268</v>
      </c>
      <c r="J389" s="199" t="s">
        <v>1073</v>
      </c>
      <c r="K389" s="199" t="s">
        <v>995</v>
      </c>
      <c r="L389" s="199" t="s">
        <v>1424</v>
      </c>
      <c r="M389" s="221" t="s">
        <v>1425</v>
      </c>
      <c r="N389" s="221"/>
      <c r="O389" s="221"/>
      <c r="P389" s="386" t="s">
        <v>3089</v>
      </c>
      <c r="Q389" s="387" t="s">
        <v>2272</v>
      </c>
      <c r="R389" s="108">
        <f t="shared" si="6"/>
        <v>1129139</v>
      </c>
      <c r="S389">
        <v>855800</v>
      </c>
      <c r="T389">
        <v>18250</v>
      </c>
      <c r="U389">
        <v>152300</v>
      </c>
      <c r="V389">
        <v>18250</v>
      </c>
      <c r="W389">
        <v>87600</v>
      </c>
      <c r="X389">
        <v>148050</v>
      </c>
      <c r="Y389">
        <v>41360</v>
      </c>
      <c r="Z389">
        <v>66800</v>
      </c>
      <c r="AA389">
        <v>50100</v>
      </c>
      <c r="AB389">
        <v>18200</v>
      </c>
      <c r="AC389">
        <v>26200</v>
      </c>
      <c r="AD389">
        <v>38200</v>
      </c>
      <c r="AE389">
        <v>1129139</v>
      </c>
      <c r="AF389">
        <v>310550</v>
      </c>
      <c r="AG389">
        <v>194250</v>
      </c>
      <c r="AH389">
        <v>446900</v>
      </c>
      <c r="AI389">
        <v>337700</v>
      </c>
      <c r="AJ389">
        <v>501800</v>
      </c>
      <c r="AK389">
        <v>175600</v>
      </c>
      <c r="AL389">
        <v>70050</v>
      </c>
      <c r="AM389">
        <v>979058</v>
      </c>
      <c r="AN389">
        <v>261150</v>
      </c>
      <c r="AO389">
        <v>277050</v>
      </c>
      <c r="AP389">
        <v>373950</v>
      </c>
      <c r="AQ389">
        <v>178450</v>
      </c>
      <c r="AR389">
        <v>427700</v>
      </c>
      <c r="AS389">
        <v>848380</v>
      </c>
      <c r="AT389">
        <v>113150</v>
      </c>
      <c r="AU389">
        <v>184650</v>
      </c>
      <c r="AV389">
        <v>236400</v>
      </c>
      <c r="AW389">
        <v>268850</v>
      </c>
      <c r="AX389">
        <v>167250</v>
      </c>
      <c r="AY389">
        <v>64150</v>
      </c>
      <c r="BA389">
        <v>1273159</v>
      </c>
      <c r="BB389">
        <v>131850</v>
      </c>
      <c r="BC389">
        <v>173300</v>
      </c>
      <c r="BD389">
        <v>227800</v>
      </c>
      <c r="BE389">
        <v>72750</v>
      </c>
      <c r="BF389">
        <v>137800</v>
      </c>
      <c r="BG389">
        <v>138750</v>
      </c>
      <c r="BH389">
        <v>151150</v>
      </c>
      <c r="BI389">
        <v>186650</v>
      </c>
      <c r="BJ389">
        <v>101050</v>
      </c>
      <c r="BK389">
        <v>238450</v>
      </c>
      <c r="BL389">
        <v>59300</v>
      </c>
      <c r="BM389">
        <v>1858612</v>
      </c>
      <c r="BN389">
        <v>252400</v>
      </c>
      <c r="BO389">
        <v>321700</v>
      </c>
      <c r="BP389">
        <v>239612</v>
      </c>
      <c r="BQ389">
        <v>151100</v>
      </c>
      <c r="BR389">
        <v>181650</v>
      </c>
      <c r="BS389">
        <v>153400</v>
      </c>
      <c r="BT389">
        <v>108850</v>
      </c>
    </row>
    <row r="390" spans="1:72">
      <c r="A390" s="405">
        <v>4</v>
      </c>
      <c r="B390" s="199" t="s">
        <v>913</v>
      </c>
      <c r="C390" s="199" t="s">
        <v>915</v>
      </c>
      <c r="D390" s="199" t="s">
        <v>2261</v>
      </c>
      <c r="E390" s="199" t="s">
        <v>2268</v>
      </c>
      <c r="F390" s="199" t="s">
        <v>2268</v>
      </c>
      <c r="G390" s="199"/>
      <c r="H390" s="199">
        <v>67</v>
      </c>
      <c r="I390" s="199" t="s">
        <v>2268</v>
      </c>
      <c r="J390" s="199" t="s">
        <v>1073</v>
      </c>
      <c r="K390" s="199" t="s">
        <v>1427</v>
      </c>
      <c r="L390" s="199" t="s">
        <v>1410</v>
      </c>
      <c r="M390" s="221" t="s">
        <v>1412</v>
      </c>
      <c r="N390" s="221"/>
      <c r="O390" s="221"/>
      <c r="P390" s="386" t="s">
        <v>3090</v>
      </c>
      <c r="Q390" s="387" t="s">
        <v>477</v>
      </c>
      <c r="R390" s="108">
        <f t="shared" si="6"/>
        <v>7730576.9400000004</v>
      </c>
      <c r="S390">
        <v>25295178.18</v>
      </c>
      <c r="V390">
        <v>1055306.6000000001</v>
      </c>
      <c r="AA390">
        <v>40660</v>
      </c>
      <c r="AE390">
        <v>7730576.9400000004</v>
      </c>
      <c r="AG390">
        <v>13806</v>
      </c>
      <c r="AH390">
        <v>709891.32</v>
      </c>
      <c r="AI390">
        <v>992390.83</v>
      </c>
      <c r="AK390">
        <v>142703.5</v>
      </c>
      <c r="AN390">
        <v>1557525.59</v>
      </c>
      <c r="AO390">
        <v>3857155.36</v>
      </c>
      <c r="AP390">
        <v>2588318.4700000002</v>
      </c>
      <c r="AQ390">
        <v>1797962.06</v>
      </c>
      <c r="AR390">
        <v>1769510.04</v>
      </c>
      <c r="AT390">
        <v>2096982.64</v>
      </c>
      <c r="AV390">
        <v>2951915.29</v>
      </c>
      <c r="AW390">
        <v>2029570.35</v>
      </c>
      <c r="AX390">
        <v>306391.52</v>
      </c>
      <c r="AY390">
        <v>1647391.2</v>
      </c>
      <c r="BA390">
        <v>2520000</v>
      </c>
      <c r="BG390">
        <v>1367490.69</v>
      </c>
      <c r="BI390">
        <v>305715.96999999997</v>
      </c>
      <c r="BP390">
        <v>2264701.5</v>
      </c>
      <c r="BT390">
        <v>102450</v>
      </c>
    </row>
    <row r="391" spans="1:72">
      <c r="A391" s="405">
        <v>4</v>
      </c>
      <c r="B391" s="199" t="s">
        <v>913</v>
      </c>
      <c r="C391" s="199" t="s">
        <v>915</v>
      </c>
      <c r="D391" s="199" t="s">
        <v>2261</v>
      </c>
      <c r="E391" s="199" t="s">
        <v>2273</v>
      </c>
      <c r="F391" s="199" t="s">
        <v>2274</v>
      </c>
      <c r="G391" s="199"/>
      <c r="H391" s="199">
        <v>68</v>
      </c>
      <c r="I391" s="199" t="s">
        <v>2273</v>
      </c>
      <c r="J391" s="199" t="s">
        <v>1073</v>
      </c>
      <c r="K391" s="199" t="s">
        <v>1047</v>
      </c>
      <c r="L391" s="199" t="s">
        <v>1430</v>
      </c>
      <c r="M391" s="221" t="s">
        <v>1432</v>
      </c>
      <c r="N391" s="221"/>
      <c r="O391" s="221"/>
      <c r="P391" s="386" t="s">
        <v>3091</v>
      </c>
      <c r="Q391" s="387" t="s">
        <v>478</v>
      </c>
      <c r="R391" s="108">
        <f t="shared" si="6"/>
        <v>2380244.25</v>
      </c>
      <c r="Y391">
        <v>1260</v>
      </c>
      <c r="AD391">
        <v>3667</v>
      </c>
      <c r="AE391">
        <v>2380244.25</v>
      </c>
      <c r="AF391">
        <v>96647</v>
      </c>
      <c r="AG391">
        <v>427949</v>
      </c>
      <c r="AH391">
        <v>307592</v>
      </c>
      <c r="AI391">
        <v>228855.35</v>
      </c>
      <c r="AJ391">
        <v>186551</v>
      </c>
      <c r="AK391">
        <v>41946.25</v>
      </c>
      <c r="AL391">
        <v>13961</v>
      </c>
      <c r="AR391">
        <v>2852</v>
      </c>
      <c r="AS391">
        <v>1913</v>
      </c>
      <c r="AV391">
        <v>19032</v>
      </c>
      <c r="AW391">
        <v>405981</v>
      </c>
      <c r="AZ391">
        <v>81922</v>
      </c>
      <c r="BB391">
        <v>3609</v>
      </c>
      <c r="BF391">
        <v>750</v>
      </c>
      <c r="BN391">
        <v>1269</v>
      </c>
      <c r="BQ391">
        <v>5162</v>
      </c>
      <c r="BS391">
        <v>3719</v>
      </c>
      <c r="BT391">
        <v>65780</v>
      </c>
    </row>
    <row r="392" spans="1:72">
      <c r="A392" s="405">
        <v>4</v>
      </c>
      <c r="B392" s="199" t="s">
        <v>913</v>
      </c>
      <c r="C392" s="199" t="s">
        <v>915</v>
      </c>
      <c r="D392" s="199" t="s">
        <v>2261</v>
      </c>
      <c r="E392" s="199" t="s">
        <v>2273</v>
      </c>
      <c r="F392" s="199" t="s">
        <v>2274</v>
      </c>
      <c r="G392" s="199"/>
      <c r="H392" s="199">
        <v>68</v>
      </c>
      <c r="I392" s="199" t="s">
        <v>2273</v>
      </c>
      <c r="J392" s="199" t="s">
        <v>1073</v>
      </c>
      <c r="K392" s="199" t="s">
        <v>1047</v>
      </c>
      <c r="L392" s="199" t="s">
        <v>1430</v>
      </c>
      <c r="M392" s="221" t="s">
        <v>1435</v>
      </c>
      <c r="N392" s="221"/>
      <c r="O392" s="221"/>
      <c r="P392" s="386" t="s">
        <v>3092</v>
      </c>
      <c r="Q392" s="387" t="s">
        <v>479</v>
      </c>
      <c r="R392" s="108">
        <f t="shared" si="6"/>
        <v>3430220.95</v>
      </c>
      <c r="S392">
        <v>1536622</v>
      </c>
      <c r="U392">
        <v>7523</v>
      </c>
      <c r="V392">
        <v>33575</v>
      </c>
      <c r="W392">
        <v>260125</v>
      </c>
      <c r="X392">
        <v>50265</v>
      </c>
      <c r="Y392">
        <v>55942</v>
      </c>
      <c r="Z392">
        <v>4422</v>
      </c>
      <c r="AA392">
        <v>4268</v>
      </c>
      <c r="AB392">
        <v>34435</v>
      </c>
      <c r="AC392">
        <v>2615</v>
      </c>
      <c r="AE392">
        <v>3430220.95</v>
      </c>
      <c r="AG392">
        <v>79265</v>
      </c>
      <c r="AH392">
        <v>2002</v>
      </c>
      <c r="AI392">
        <v>214702.26</v>
      </c>
      <c r="AJ392">
        <v>40694</v>
      </c>
      <c r="AM392">
        <v>8197652</v>
      </c>
      <c r="AN392">
        <v>28708</v>
      </c>
      <c r="AO392">
        <v>132619</v>
      </c>
      <c r="AQ392">
        <v>47456</v>
      </c>
      <c r="AR392">
        <v>40628</v>
      </c>
      <c r="AS392">
        <v>332115</v>
      </c>
      <c r="AT392">
        <v>42202</v>
      </c>
      <c r="AU392">
        <v>45637</v>
      </c>
      <c r="AV392">
        <v>20476</v>
      </c>
      <c r="AW392">
        <v>212600</v>
      </c>
      <c r="AX392">
        <v>116991</v>
      </c>
      <c r="AY392">
        <v>3163</v>
      </c>
      <c r="BA392">
        <v>3193894.5</v>
      </c>
      <c r="BB392">
        <v>11220</v>
      </c>
      <c r="BC392">
        <v>17378</v>
      </c>
      <c r="BD392">
        <v>516510.37</v>
      </c>
      <c r="BE392">
        <v>22866</v>
      </c>
      <c r="BF392">
        <v>28378</v>
      </c>
      <c r="BG392">
        <v>30431</v>
      </c>
      <c r="BH392">
        <v>810553</v>
      </c>
      <c r="BI392">
        <v>9299</v>
      </c>
      <c r="BM392">
        <v>1500540</v>
      </c>
      <c r="BN392">
        <v>261737</v>
      </c>
      <c r="BO392">
        <v>40546.5</v>
      </c>
      <c r="BP392">
        <v>280180</v>
      </c>
      <c r="BR392">
        <v>15798</v>
      </c>
      <c r="BS392">
        <v>110106</v>
      </c>
      <c r="BT392">
        <v>26402</v>
      </c>
    </row>
    <row r="393" spans="1:72">
      <c r="A393" s="405">
        <v>4</v>
      </c>
      <c r="B393" s="199" t="s">
        <v>913</v>
      </c>
      <c r="C393" s="199" t="s">
        <v>915</v>
      </c>
      <c r="D393" s="199" t="s">
        <v>2261</v>
      </c>
      <c r="E393" s="199" t="s">
        <v>2273</v>
      </c>
      <c r="F393" s="199" t="s">
        <v>2273</v>
      </c>
      <c r="G393" s="199"/>
      <c r="H393" s="199">
        <v>68</v>
      </c>
      <c r="I393" s="199" t="s">
        <v>2273</v>
      </c>
      <c r="J393" s="199" t="s">
        <v>1073</v>
      </c>
      <c r="K393" s="199" t="s">
        <v>1044</v>
      </c>
      <c r="L393" s="199" t="s">
        <v>1410</v>
      </c>
      <c r="M393" s="221" t="s">
        <v>1438</v>
      </c>
      <c r="N393" s="221"/>
      <c r="O393" s="221"/>
      <c r="P393" s="386" t="s">
        <v>3093</v>
      </c>
      <c r="Q393" s="387" t="s">
        <v>480</v>
      </c>
      <c r="R393" s="108">
        <f t="shared" si="6"/>
        <v>5975902.5499999998</v>
      </c>
      <c r="S393">
        <v>45909631.75</v>
      </c>
      <c r="T393">
        <v>540448</v>
      </c>
      <c r="U393">
        <v>873721</v>
      </c>
      <c r="V393">
        <v>1392574</v>
      </c>
      <c r="W393">
        <v>2395703</v>
      </c>
      <c r="X393">
        <v>4844956</v>
      </c>
      <c r="Y393">
        <v>2810158</v>
      </c>
      <c r="Z393">
        <v>1770363</v>
      </c>
      <c r="AA393">
        <v>841350</v>
      </c>
      <c r="AB393">
        <v>1016083</v>
      </c>
      <c r="AC393">
        <v>659706</v>
      </c>
      <c r="AD393">
        <v>261864</v>
      </c>
      <c r="AE393">
        <v>5975902.5499999998</v>
      </c>
      <c r="AF393">
        <v>1154802</v>
      </c>
      <c r="AG393">
        <v>1551720.5</v>
      </c>
      <c r="AH393">
        <v>942437</v>
      </c>
      <c r="AI393">
        <v>4445738.79</v>
      </c>
      <c r="AJ393">
        <v>1514052</v>
      </c>
      <c r="AK393">
        <v>629265.25</v>
      </c>
      <c r="AL393">
        <v>34671</v>
      </c>
      <c r="AM393">
        <v>40518743.75</v>
      </c>
      <c r="AN393">
        <v>1964757</v>
      </c>
      <c r="AO393">
        <v>2087547</v>
      </c>
      <c r="AP393">
        <v>2807592</v>
      </c>
      <c r="AQ393">
        <v>1919024.5</v>
      </c>
      <c r="AR393">
        <v>1288539.5</v>
      </c>
      <c r="AS393">
        <v>7712618</v>
      </c>
      <c r="AT393">
        <v>2001980</v>
      </c>
      <c r="AU393">
        <v>1554621.75</v>
      </c>
      <c r="AV393">
        <v>1959285</v>
      </c>
      <c r="AW393">
        <v>1928971.5</v>
      </c>
      <c r="AX393">
        <v>2943549.5</v>
      </c>
      <c r="AY393">
        <v>998103</v>
      </c>
      <c r="AZ393">
        <v>251028</v>
      </c>
      <c r="BA393">
        <v>26278113.75</v>
      </c>
      <c r="BB393">
        <v>866208</v>
      </c>
      <c r="BC393">
        <v>1368053.21</v>
      </c>
      <c r="BD393">
        <v>6113561</v>
      </c>
      <c r="BE393">
        <v>2168083.5</v>
      </c>
      <c r="BF393">
        <v>1725397</v>
      </c>
      <c r="BG393">
        <v>2661067</v>
      </c>
      <c r="BH393">
        <v>5562638.4900000002</v>
      </c>
      <c r="BI393">
        <v>1392308</v>
      </c>
      <c r="BJ393">
        <v>966791</v>
      </c>
      <c r="BK393">
        <v>724378</v>
      </c>
      <c r="BL393">
        <v>666574</v>
      </c>
      <c r="BM393">
        <v>10683209</v>
      </c>
      <c r="BN393">
        <v>12115800</v>
      </c>
      <c r="BO393">
        <v>2239514.25</v>
      </c>
      <c r="BP393">
        <v>6819413.2999999998</v>
      </c>
      <c r="BQ393">
        <v>663436</v>
      </c>
      <c r="BR393">
        <v>1557755.15</v>
      </c>
      <c r="BS393">
        <v>2315923</v>
      </c>
      <c r="BT393">
        <v>1608432.9</v>
      </c>
    </row>
    <row r="394" spans="1:72">
      <c r="A394" s="405">
        <v>4</v>
      </c>
      <c r="B394" s="199" t="s">
        <v>913</v>
      </c>
      <c r="C394" s="199" t="s">
        <v>915</v>
      </c>
      <c r="D394" s="199" t="s">
        <v>2261</v>
      </c>
      <c r="E394" s="199" t="s">
        <v>2273</v>
      </c>
      <c r="F394" s="199" t="s">
        <v>2273</v>
      </c>
      <c r="G394" s="199"/>
      <c r="H394" s="199">
        <v>68</v>
      </c>
      <c r="I394" s="199" t="s">
        <v>2273</v>
      </c>
      <c r="J394" s="199" t="s">
        <v>1073</v>
      </c>
      <c r="K394" s="199" t="s">
        <v>1044</v>
      </c>
      <c r="L394" s="199" t="s">
        <v>1410</v>
      </c>
      <c r="M394" s="221" t="s">
        <v>1440</v>
      </c>
      <c r="N394" s="221"/>
      <c r="O394" s="221"/>
      <c r="P394" s="386" t="s">
        <v>3094</v>
      </c>
      <c r="Q394" s="387" t="s">
        <v>481</v>
      </c>
      <c r="R394" s="108">
        <f t="shared" si="6"/>
        <v>18261709.75</v>
      </c>
      <c r="T394">
        <v>55283</v>
      </c>
      <c r="U394">
        <v>458859</v>
      </c>
      <c r="V394">
        <v>1044289</v>
      </c>
      <c r="W394">
        <v>2397761</v>
      </c>
      <c r="X394">
        <v>59513</v>
      </c>
      <c r="Y394">
        <v>453212</v>
      </c>
      <c r="Z394">
        <v>387216</v>
      </c>
      <c r="AA394">
        <v>509616</v>
      </c>
      <c r="AB394">
        <v>284039</v>
      </c>
      <c r="AC394">
        <v>1077296</v>
      </c>
      <c r="AE394">
        <v>18261709.75</v>
      </c>
      <c r="AF394">
        <v>645169</v>
      </c>
      <c r="AG394">
        <v>19705</v>
      </c>
      <c r="AK394">
        <v>108520</v>
      </c>
      <c r="AM394">
        <v>43608758</v>
      </c>
      <c r="AO394">
        <v>1504191</v>
      </c>
      <c r="AP394">
        <v>40946</v>
      </c>
      <c r="AQ394">
        <v>2420185</v>
      </c>
      <c r="AR394">
        <v>114873</v>
      </c>
      <c r="AT394">
        <v>758976</v>
      </c>
      <c r="AU394">
        <v>478946.25</v>
      </c>
      <c r="AV394">
        <v>373955</v>
      </c>
      <c r="AW394">
        <v>440481</v>
      </c>
      <c r="AY394">
        <v>192410</v>
      </c>
      <c r="BA394">
        <v>14834716.75</v>
      </c>
      <c r="BB394">
        <v>385566</v>
      </c>
      <c r="BC394">
        <v>494852</v>
      </c>
      <c r="BD394">
        <v>4697204</v>
      </c>
      <c r="BE394">
        <v>531481</v>
      </c>
      <c r="BF394">
        <v>327000</v>
      </c>
      <c r="BG394">
        <v>18190</v>
      </c>
      <c r="BH394">
        <v>6575658</v>
      </c>
      <c r="BI394">
        <v>484253</v>
      </c>
      <c r="BM394">
        <v>23641920.5</v>
      </c>
      <c r="BN394">
        <v>72647</v>
      </c>
      <c r="BO394">
        <v>923956</v>
      </c>
      <c r="BP394">
        <v>908000</v>
      </c>
      <c r="BQ394">
        <v>117150</v>
      </c>
      <c r="BR394">
        <v>948046.5</v>
      </c>
      <c r="BS394">
        <v>1067435</v>
      </c>
      <c r="BT394">
        <v>40008</v>
      </c>
    </row>
    <row r="395" spans="1:72">
      <c r="A395" s="405">
        <v>4</v>
      </c>
      <c r="B395" s="199" t="s">
        <v>913</v>
      </c>
      <c r="C395" s="199" t="s">
        <v>915</v>
      </c>
      <c r="D395" s="199" t="s">
        <v>2261</v>
      </c>
      <c r="E395" s="199" t="s">
        <v>2273</v>
      </c>
      <c r="F395" s="199" t="s">
        <v>2280</v>
      </c>
      <c r="G395" s="199"/>
      <c r="H395" s="199">
        <v>68</v>
      </c>
      <c r="I395" s="199" t="s">
        <v>2273</v>
      </c>
      <c r="J395" s="199" t="s">
        <v>1073</v>
      </c>
      <c r="K395" s="199" t="s">
        <v>1022</v>
      </c>
      <c r="L395" s="199" t="s">
        <v>1420</v>
      </c>
      <c r="M395" s="221" t="s">
        <v>1447</v>
      </c>
      <c r="N395" s="221"/>
      <c r="O395" s="221"/>
      <c r="P395" s="386" t="s">
        <v>3095</v>
      </c>
      <c r="Q395" s="387" t="s">
        <v>486</v>
      </c>
      <c r="R395" s="108">
        <f t="shared" si="6"/>
        <v>61467406.799999997</v>
      </c>
      <c r="S395">
        <v>68754874.5</v>
      </c>
      <c r="T395">
        <v>2004718.18</v>
      </c>
      <c r="U395">
        <v>2795378</v>
      </c>
      <c r="V395">
        <v>3610071</v>
      </c>
      <c r="W395">
        <v>6222462.5</v>
      </c>
      <c r="X395">
        <v>10617152</v>
      </c>
      <c r="Y395">
        <v>5611498.5</v>
      </c>
      <c r="Z395">
        <v>3328190.55</v>
      </c>
      <c r="AA395">
        <v>3478121</v>
      </c>
      <c r="AB395">
        <v>1774390</v>
      </c>
      <c r="AC395">
        <v>4857749</v>
      </c>
      <c r="AD395">
        <v>1026717.35</v>
      </c>
      <c r="AE395">
        <v>61467406.799999997</v>
      </c>
      <c r="AF395">
        <v>2534484.4500000002</v>
      </c>
      <c r="AG395">
        <v>5595736.75</v>
      </c>
      <c r="AH395">
        <v>5350913.75</v>
      </c>
      <c r="AI395">
        <v>8840375.5500000007</v>
      </c>
      <c r="AJ395">
        <v>5446654.75</v>
      </c>
      <c r="AK395">
        <v>1817342.75</v>
      </c>
      <c r="AL395">
        <v>584811.03</v>
      </c>
      <c r="AM395">
        <v>150514837.43000001</v>
      </c>
      <c r="AN395">
        <v>10567831</v>
      </c>
      <c r="AO395">
        <v>8704004</v>
      </c>
      <c r="AP395">
        <v>4599853</v>
      </c>
      <c r="AQ395">
        <v>5660741.4100000001</v>
      </c>
      <c r="AR395">
        <v>6150852.3499999996</v>
      </c>
      <c r="AS395">
        <v>6690302</v>
      </c>
      <c r="AT395">
        <v>6060217.5</v>
      </c>
      <c r="AU395">
        <v>3341287</v>
      </c>
      <c r="AV395">
        <v>8185715</v>
      </c>
      <c r="AW395">
        <v>11132802.5</v>
      </c>
      <c r="AX395">
        <v>3830418.79</v>
      </c>
      <c r="AY395">
        <v>1789605.2</v>
      </c>
      <c r="AZ395">
        <v>732248</v>
      </c>
      <c r="BA395">
        <v>82919570</v>
      </c>
      <c r="BB395">
        <v>2161155</v>
      </c>
      <c r="BC395">
        <v>2437670.12</v>
      </c>
      <c r="BD395">
        <v>25898514.84</v>
      </c>
      <c r="BE395">
        <v>6571619.5</v>
      </c>
      <c r="BF395">
        <v>4468354</v>
      </c>
      <c r="BG395">
        <v>5691993.1900000004</v>
      </c>
      <c r="BH395">
        <v>17772768</v>
      </c>
      <c r="BI395">
        <v>2141388.5</v>
      </c>
      <c r="BJ395">
        <v>1657207</v>
      </c>
      <c r="BK395">
        <v>549941.75</v>
      </c>
      <c r="BL395">
        <v>1223681.5</v>
      </c>
      <c r="BM395">
        <v>61147773</v>
      </c>
      <c r="BN395">
        <v>32444548</v>
      </c>
      <c r="BO395">
        <v>7380319.3499999996</v>
      </c>
      <c r="BP395">
        <v>27090937.829999998</v>
      </c>
      <c r="BQ395">
        <v>4443900.49</v>
      </c>
      <c r="BR395">
        <v>6820777.4500000002</v>
      </c>
      <c r="BS395">
        <v>5673680</v>
      </c>
      <c r="BT395">
        <v>1761364.4</v>
      </c>
    </row>
    <row r="396" spans="1:72">
      <c r="A396" s="405">
        <v>4</v>
      </c>
      <c r="B396" s="199" t="s">
        <v>913</v>
      </c>
      <c r="C396" s="199" t="s">
        <v>915</v>
      </c>
      <c r="D396" s="199" t="s">
        <v>2261</v>
      </c>
      <c r="E396" s="199" t="s">
        <v>2273</v>
      </c>
      <c r="F396" s="199" t="s">
        <v>2280</v>
      </c>
      <c r="G396" s="199"/>
      <c r="H396" s="199">
        <v>68</v>
      </c>
      <c r="I396" s="199" t="s">
        <v>2273</v>
      </c>
      <c r="J396" s="199" t="s">
        <v>1073</v>
      </c>
      <c r="K396" s="199" t="s">
        <v>1024</v>
      </c>
      <c r="L396" s="199" t="s">
        <v>1420</v>
      </c>
      <c r="M396" s="221" t="s">
        <v>1450</v>
      </c>
      <c r="N396" s="221"/>
      <c r="O396" s="221"/>
      <c r="P396" s="386" t="s">
        <v>3096</v>
      </c>
      <c r="Q396" s="387" t="s">
        <v>487</v>
      </c>
      <c r="R396" s="108">
        <f t="shared" si="6"/>
        <v>44437775.619999997</v>
      </c>
      <c r="S396">
        <v>48071507</v>
      </c>
      <c r="T396">
        <v>404166.49</v>
      </c>
      <c r="U396">
        <v>973817</v>
      </c>
      <c r="V396">
        <v>1469256.5</v>
      </c>
      <c r="W396">
        <v>2644603</v>
      </c>
      <c r="X396">
        <v>6815598</v>
      </c>
      <c r="Y396">
        <v>1295626.93</v>
      </c>
      <c r="Z396">
        <v>407563</v>
      </c>
      <c r="AA396">
        <v>995248</v>
      </c>
      <c r="AB396">
        <v>860429</v>
      </c>
      <c r="AC396">
        <v>874368</v>
      </c>
      <c r="AE396">
        <v>44437775.619999997</v>
      </c>
      <c r="AF396">
        <v>1386227.49</v>
      </c>
      <c r="AG396">
        <v>1354478.37</v>
      </c>
      <c r="AH396">
        <v>858930.55</v>
      </c>
      <c r="AI396">
        <v>3305351.56</v>
      </c>
      <c r="AJ396">
        <v>1175793.4099999999</v>
      </c>
      <c r="AK396">
        <v>298735.52</v>
      </c>
      <c r="AM396">
        <v>132255951.09</v>
      </c>
      <c r="AN396">
        <v>1322897.6000000001</v>
      </c>
      <c r="AO396">
        <v>3867550.68</v>
      </c>
      <c r="AP396">
        <v>2178249.64</v>
      </c>
      <c r="AQ396">
        <v>3107885.25</v>
      </c>
      <c r="AR396">
        <v>1250844</v>
      </c>
      <c r="AS396">
        <v>6847652</v>
      </c>
      <c r="AT396">
        <v>2946934</v>
      </c>
      <c r="AU396">
        <v>1786555.97</v>
      </c>
      <c r="AV396">
        <v>2254234</v>
      </c>
      <c r="AW396">
        <v>5878273.6699999999</v>
      </c>
      <c r="AX396">
        <v>1180922</v>
      </c>
      <c r="AY396">
        <v>406384.5</v>
      </c>
      <c r="BA396">
        <v>58493288.049999997</v>
      </c>
      <c r="BB396">
        <v>1138064</v>
      </c>
      <c r="BC396">
        <v>617563.39</v>
      </c>
      <c r="BD396">
        <v>8956226.6199999992</v>
      </c>
      <c r="BE396">
        <v>1456051.09</v>
      </c>
      <c r="BF396">
        <v>1176329</v>
      </c>
      <c r="BG396">
        <v>860397.66</v>
      </c>
      <c r="BH396">
        <v>8990635.1099999994</v>
      </c>
      <c r="BI396">
        <v>666604.26</v>
      </c>
      <c r="BM396">
        <v>45440106</v>
      </c>
      <c r="BN396">
        <v>5888132.2400000002</v>
      </c>
      <c r="BO396">
        <v>1628166.1</v>
      </c>
      <c r="BP396">
        <v>5277255</v>
      </c>
      <c r="BQ396">
        <v>203023.68</v>
      </c>
      <c r="BR396">
        <v>1494041.8</v>
      </c>
      <c r="BS396">
        <v>1799901.04</v>
      </c>
      <c r="BT396">
        <v>1546638.1</v>
      </c>
    </row>
    <row r="397" spans="1:72">
      <c r="A397" s="405">
        <v>4</v>
      </c>
      <c r="B397" s="199" t="s">
        <v>913</v>
      </c>
      <c r="C397" s="199" t="s">
        <v>915</v>
      </c>
      <c r="D397" s="199" t="s">
        <v>2261</v>
      </c>
      <c r="E397" s="199" t="s">
        <v>2273</v>
      </c>
      <c r="F397" s="199" t="s">
        <v>2280</v>
      </c>
      <c r="G397" s="199"/>
      <c r="H397" s="199">
        <v>68</v>
      </c>
      <c r="I397" s="199" t="s">
        <v>2273</v>
      </c>
      <c r="J397" s="199" t="s">
        <v>952</v>
      </c>
      <c r="K397" s="199" t="s">
        <v>1024</v>
      </c>
      <c r="L397" s="199" t="s">
        <v>1420</v>
      </c>
      <c r="M397" s="221" t="s">
        <v>1452</v>
      </c>
      <c r="N397" s="221"/>
      <c r="O397" s="221"/>
      <c r="P397" s="386" t="s">
        <v>3097</v>
      </c>
      <c r="Q397" s="387" t="s">
        <v>3098</v>
      </c>
      <c r="R397" s="108">
        <f t="shared" si="6"/>
        <v>-1039338.59</v>
      </c>
      <c r="T397">
        <v>-40260.870000000003</v>
      </c>
      <c r="U397">
        <v>-102704.51</v>
      </c>
      <c r="V397">
        <v>-68909.710000000006</v>
      </c>
      <c r="W397">
        <v>-970699.97</v>
      </c>
      <c r="X397">
        <v>-1549206.89</v>
      </c>
      <c r="Y397">
        <v>-118578.6</v>
      </c>
      <c r="Z397">
        <v>-35945.51</v>
      </c>
      <c r="AA397">
        <v>-70849.399999999994</v>
      </c>
      <c r="AB397">
        <v>-115318.67</v>
      </c>
      <c r="AC397">
        <v>-3499</v>
      </c>
      <c r="AE397">
        <v>-1039338.59</v>
      </c>
      <c r="AF397">
        <v>-39787.21</v>
      </c>
      <c r="AG397">
        <v>-168567.95</v>
      </c>
      <c r="AH397">
        <v>-382838.42</v>
      </c>
      <c r="AI397">
        <v>-254879.84</v>
      </c>
      <c r="AJ397">
        <v>-12986.83</v>
      </c>
      <c r="AK397">
        <v>-37179.83</v>
      </c>
      <c r="AM397">
        <v>-891471.68</v>
      </c>
      <c r="AN397">
        <v>-241304.98</v>
      </c>
      <c r="AO397">
        <v>-658289.9</v>
      </c>
      <c r="AP397">
        <v>-522700.23</v>
      </c>
      <c r="AQ397">
        <v>-379576.02</v>
      </c>
      <c r="AR397">
        <v>-258558.2</v>
      </c>
      <c r="AS397">
        <v>-1083793.22</v>
      </c>
      <c r="AT397">
        <v>-102798.58</v>
      </c>
      <c r="AU397">
        <v>-412786.14</v>
      </c>
      <c r="AV397">
        <v>-601845</v>
      </c>
      <c r="AW397">
        <v>-1459853.17</v>
      </c>
      <c r="AX397">
        <v>-205438.05</v>
      </c>
      <c r="AY397">
        <v>-24253.66</v>
      </c>
      <c r="AZ397">
        <v>-6408</v>
      </c>
      <c r="BA397">
        <v>-7356207.21</v>
      </c>
      <c r="BB397">
        <v>-97415.81</v>
      </c>
      <c r="BC397">
        <v>-67379.320000000007</v>
      </c>
      <c r="BD397">
        <v>-1320447.27</v>
      </c>
      <c r="BE397">
        <v>-124427.5</v>
      </c>
      <c r="BF397">
        <v>-98377.279999999999</v>
      </c>
      <c r="BG397">
        <v>-87598.77</v>
      </c>
      <c r="BH397">
        <v>-17987.990000000002</v>
      </c>
      <c r="BI397">
        <v>-47144.4</v>
      </c>
      <c r="BM397">
        <v>-6571427.3899999997</v>
      </c>
      <c r="BN397">
        <v>-691127.24</v>
      </c>
      <c r="BO397">
        <v>-202667.38</v>
      </c>
      <c r="BP397">
        <v>-92509.4</v>
      </c>
      <c r="BQ397">
        <v>-10330.030000000001</v>
      </c>
      <c r="BR397">
        <v>-129099.3</v>
      </c>
      <c r="BS397">
        <v>-350334.67</v>
      </c>
      <c r="BT397">
        <v>-408437.15</v>
      </c>
    </row>
    <row r="398" spans="1:72">
      <c r="A398" s="405">
        <v>4</v>
      </c>
      <c r="B398" s="199" t="s">
        <v>913</v>
      </c>
      <c r="C398" s="199" t="s">
        <v>915</v>
      </c>
      <c r="D398" s="199" t="s">
        <v>2261</v>
      </c>
      <c r="E398" s="199" t="s">
        <v>2273</v>
      </c>
      <c r="F398" s="199" t="s">
        <v>2280</v>
      </c>
      <c r="G398" s="199"/>
      <c r="H398" s="199">
        <v>68</v>
      </c>
      <c r="I398" s="199" t="s">
        <v>2273</v>
      </c>
      <c r="J398" s="199" t="s">
        <v>1073</v>
      </c>
      <c r="K398" s="199" t="s">
        <v>1024</v>
      </c>
      <c r="L398" s="199" t="s">
        <v>1420</v>
      </c>
      <c r="M398" s="221" t="s">
        <v>1452</v>
      </c>
      <c r="N398" s="221"/>
      <c r="O398" s="221"/>
      <c r="P398" s="386" t="s">
        <v>3099</v>
      </c>
      <c r="Q398" s="387" t="s">
        <v>3100</v>
      </c>
      <c r="R398" s="108">
        <f t="shared" si="6"/>
        <v>2257013.2999999998</v>
      </c>
      <c r="S398">
        <v>7091604.5</v>
      </c>
      <c r="T398">
        <v>51139.8</v>
      </c>
      <c r="U398">
        <v>152859.91</v>
      </c>
      <c r="V398">
        <v>534055.17000000004</v>
      </c>
      <c r="W398">
        <v>139704.35999999999</v>
      </c>
      <c r="X398">
        <v>560722.27</v>
      </c>
      <c r="Y398">
        <v>164389.85</v>
      </c>
      <c r="Z398">
        <v>111913.99</v>
      </c>
      <c r="AA398">
        <v>186722.85</v>
      </c>
      <c r="AB398">
        <v>162588.07</v>
      </c>
      <c r="AC398">
        <v>321020.84000000003</v>
      </c>
      <c r="AE398">
        <v>2257013.2999999998</v>
      </c>
      <c r="AG398">
        <v>130268.55</v>
      </c>
      <c r="AH398">
        <v>129217.31</v>
      </c>
      <c r="AK398">
        <v>47951.93</v>
      </c>
      <c r="AM398">
        <v>43028.1</v>
      </c>
      <c r="AN398">
        <v>178119.96</v>
      </c>
      <c r="AO398">
        <v>932578.51</v>
      </c>
      <c r="AP398">
        <v>101353.44</v>
      </c>
      <c r="AQ398">
        <v>464961.32</v>
      </c>
      <c r="AR398">
        <v>160976.98000000001</v>
      </c>
      <c r="AS398">
        <v>963617.39</v>
      </c>
      <c r="AT398">
        <v>119517.32</v>
      </c>
      <c r="AU398">
        <v>259969.98</v>
      </c>
      <c r="AW398">
        <v>885808.4</v>
      </c>
      <c r="AY398">
        <v>91565.24</v>
      </c>
      <c r="AZ398">
        <v>22646</v>
      </c>
      <c r="BA398">
        <v>14787205.67</v>
      </c>
      <c r="BB398">
        <v>226548.7</v>
      </c>
      <c r="BC398">
        <v>201889.84</v>
      </c>
      <c r="BD398">
        <v>2693080.6</v>
      </c>
      <c r="BE398">
        <v>238273.7</v>
      </c>
      <c r="BF398">
        <v>269020.03000000003</v>
      </c>
      <c r="BG398">
        <v>9261.24</v>
      </c>
      <c r="BH398">
        <v>771334.2</v>
      </c>
      <c r="BI398">
        <v>186056.4</v>
      </c>
      <c r="BM398">
        <v>11289112.439999999</v>
      </c>
      <c r="BN398">
        <v>688586.68</v>
      </c>
      <c r="BO398">
        <v>170683.91</v>
      </c>
      <c r="BP398">
        <v>86039.53</v>
      </c>
      <c r="BQ398">
        <v>64898.51</v>
      </c>
      <c r="BR398">
        <v>73849.679999999993</v>
      </c>
      <c r="BS398">
        <v>140354.57</v>
      </c>
      <c r="BT398">
        <v>261328.61</v>
      </c>
    </row>
    <row r="399" spans="1:72">
      <c r="A399" s="405">
        <v>4</v>
      </c>
      <c r="B399" s="199" t="s">
        <v>913</v>
      </c>
      <c r="C399" s="199" t="s">
        <v>915</v>
      </c>
      <c r="D399" s="199" t="s">
        <v>2261</v>
      </c>
      <c r="E399" s="199" t="s">
        <v>2273</v>
      </c>
      <c r="F399" s="199" t="s">
        <v>2273</v>
      </c>
      <c r="G399" s="199"/>
      <c r="H399" s="199">
        <v>68</v>
      </c>
      <c r="I399" s="199" t="s">
        <v>2273</v>
      </c>
      <c r="J399" s="199" t="s">
        <v>1073</v>
      </c>
      <c r="K399" s="199" t="s">
        <v>1056</v>
      </c>
      <c r="L399" s="199" t="s">
        <v>1410</v>
      </c>
      <c r="M399" s="221" t="s">
        <v>1438</v>
      </c>
      <c r="N399" s="221"/>
      <c r="O399" s="221"/>
      <c r="P399" s="386" t="s">
        <v>3101</v>
      </c>
      <c r="Q399" s="387" t="s">
        <v>490</v>
      </c>
      <c r="R399" s="108">
        <f t="shared" si="6"/>
        <v>975114.5</v>
      </c>
      <c r="S399">
        <v>315898</v>
      </c>
      <c r="T399">
        <v>586553</v>
      </c>
      <c r="U399">
        <v>679251</v>
      </c>
      <c r="V399">
        <v>645041</v>
      </c>
      <c r="W399">
        <v>1401084</v>
      </c>
      <c r="X399">
        <v>411571</v>
      </c>
      <c r="Y399">
        <v>309275</v>
      </c>
      <c r="Z399">
        <v>355438</v>
      </c>
      <c r="AA399">
        <v>684266</v>
      </c>
      <c r="AB399">
        <v>523621</v>
      </c>
      <c r="AC399">
        <v>424600</v>
      </c>
      <c r="AD399">
        <v>235500</v>
      </c>
      <c r="AE399">
        <v>975114.5</v>
      </c>
      <c r="AF399">
        <v>567747</v>
      </c>
      <c r="AG399">
        <v>475901.25</v>
      </c>
      <c r="AH399">
        <v>336396</v>
      </c>
      <c r="AI399">
        <v>762371.75</v>
      </c>
      <c r="AJ399">
        <v>888949.34</v>
      </c>
      <c r="AK399">
        <v>158107.25</v>
      </c>
      <c r="AL399">
        <v>61637</v>
      </c>
      <c r="AN399">
        <v>718584</v>
      </c>
      <c r="AO399">
        <v>710809</v>
      </c>
      <c r="AP399">
        <v>959133</v>
      </c>
      <c r="AQ399">
        <v>385070</v>
      </c>
      <c r="AR399">
        <v>314627</v>
      </c>
      <c r="AS399">
        <v>620885</v>
      </c>
      <c r="AT399">
        <v>912513</v>
      </c>
      <c r="AU399">
        <v>449625</v>
      </c>
      <c r="AV399">
        <v>471527</v>
      </c>
      <c r="AW399">
        <v>907996</v>
      </c>
      <c r="AX399">
        <v>646983</v>
      </c>
      <c r="AY399">
        <v>355696</v>
      </c>
      <c r="AZ399">
        <v>791501</v>
      </c>
      <c r="BA399">
        <v>613886</v>
      </c>
      <c r="BB399">
        <v>679464</v>
      </c>
      <c r="BC399">
        <v>511475</v>
      </c>
      <c r="BD399">
        <v>1008899</v>
      </c>
      <c r="BE399">
        <v>464257</v>
      </c>
      <c r="BF399">
        <v>165628</v>
      </c>
      <c r="BG399">
        <v>1014178</v>
      </c>
      <c r="BH399">
        <v>795232</v>
      </c>
      <c r="BI399">
        <v>723295</v>
      </c>
      <c r="BJ399">
        <v>613160</v>
      </c>
      <c r="BK399">
        <v>340937</v>
      </c>
      <c r="BL399">
        <v>228244</v>
      </c>
      <c r="BM399">
        <v>317309.75</v>
      </c>
      <c r="BN399">
        <v>801458</v>
      </c>
      <c r="BO399">
        <v>266192</v>
      </c>
      <c r="BP399">
        <v>1123734.5</v>
      </c>
      <c r="BQ399">
        <v>172908</v>
      </c>
      <c r="BR399">
        <v>748341.01</v>
      </c>
      <c r="BS399">
        <v>988385.1</v>
      </c>
      <c r="BT399">
        <v>402298.75</v>
      </c>
    </row>
    <row r="400" spans="1:72">
      <c r="A400" s="405">
        <v>4</v>
      </c>
      <c r="B400" s="199" t="s">
        <v>913</v>
      </c>
      <c r="C400" s="199" t="s">
        <v>915</v>
      </c>
      <c r="D400" s="199" t="s">
        <v>2261</v>
      </c>
      <c r="E400" s="199" t="s">
        <v>2273</v>
      </c>
      <c r="F400" s="199" t="s">
        <v>2273</v>
      </c>
      <c r="G400" s="199"/>
      <c r="H400" s="199">
        <v>68</v>
      </c>
      <c r="I400" s="199" t="s">
        <v>2273</v>
      </c>
      <c r="J400" s="199" t="s">
        <v>1073</v>
      </c>
      <c r="K400" s="199" t="s">
        <v>1056</v>
      </c>
      <c r="L400" s="199" t="s">
        <v>1410</v>
      </c>
      <c r="M400" s="221" t="s">
        <v>1440</v>
      </c>
      <c r="N400" s="221"/>
      <c r="O400" s="221"/>
      <c r="P400" s="386" t="s">
        <v>3102</v>
      </c>
      <c r="Q400" s="387" t="s">
        <v>491</v>
      </c>
      <c r="R400" s="108">
        <f t="shared" si="6"/>
        <v>10661730</v>
      </c>
      <c r="S400">
        <v>18702637.25</v>
      </c>
      <c r="T400">
        <v>143016</v>
      </c>
      <c r="U400">
        <v>194199</v>
      </c>
      <c r="V400">
        <v>321238</v>
      </c>
      <c r="W400">
        <v>830750</v>
      </c>
      <c r="X400">
        <v>568671</v>
      </c>
      <c r="Y400">
        <v>228616</v>
      </c>
      <c r="Z400">
        <v>151633</v>
      </c>
      <c r="AA400">
        <v>383892</v>
      </c>
      <c r="AB400">
        <v>157219</v>
      </c>
      <c r="AC400">
        <v>366931</v>
      </c>
      <c r="AE400">
        <v>10661730</v>
      </c>
      <c r="AF400">
        <v>187747</v>
      </c>
      <c r="AG400">
        <v>123356</v>
      </c>
      <c r="AH400">
        <v>178189</v>
      </c>
      <c r="AI400">
        <v>280512</v>
      </c>
      <c r="AJ400">
        <v>53472</v>
      </c>
      <c r="AK400">
        <v>57516.25</v>
      </c>
      <c r="AM400">
        <v>36695422.75</v>
      </c>
      <c r="AO400">
        <v>186651</v>
      </c>
      <c r="AP400">
        <v>409503</v>
      </c>
      <c r="AQ400">
        <v>236672</v>
      </c>
      <c r="AR400">
        <v>221694</v>
      </c>
      <c r="AS400">
        <v>530736</v>
      </c>
      <c r="AT400">
        <v>109307</v>
      </c>
      <c r="AU400">
        <v>191150</v>
      </c>
      <c r="AV400">
        <v>68627</v>
      </c>
      <c r="AW400">
        <v>459938</v>
      </c>
      <c r="AX400">
        <v>297899.45</v>
      </c>
      <c r="AY400">
        <v>126962</v>
      </c>
      <c r="BA400">
        <v>21367540</v>
      </c>
      <c r="BB400">
        <v>457152</v>
      </c>
      <c r="BC400">
        <v>207421</v>
      </c>
      <c r="BD400">
        <v>1293237</v>
      </c>
      <c r="BE400">
        <v>271008</v>
      </c>
      <c r="BF400">
        <v>187876</v>
      </c>
      <c r="BG400">
        <v>276815</v>
      </c>
      <c r="BH400">
        <v>940284</v>
      </c>
      <c r="BI400">
        <v>361715</v>
      </c>
      <c r="BM400">
        <v>12226944.189999999</v>
      </c>
      <c r="BN400">
        <v>973887</v>
      </c>
      <c r="BO400">
        <v>125564</v>
      </c>
      <c r="BP400">
        <v>388973</v>
      </c>
      <c r="BQ400">
        <v>8749</v>
      </c>
      <c r="BR400">
        <v>487657</v>
      </c>
      <c r="BS400">
        <v>520760</v>
      </c>
      <c r="BT400">
        <v>305029.65000000002</v>
      </c>
    </row>
    <row r="401" spans="1:72">
      <c r="A401" s="405">
        <v>4</v>
      </c>
      <c r="B401" s="199" t="s">
        <v>913</v>
      </c>
      <c r="C401" s="199" t="s">
        <v>915</v>
      </c>
      <c r="D401" s="199" t="s">
        <v>2261</v>
      </c>
      <c r="E401" s="199" t="s">
        <v>2273</v>
      </c>
      <c r="F401" s="199" t="s">
        <v>2273</v>
      </c>
      <c r="G401" s="199"/>
      <c r="H401" s="199">
        <v>68</v>
      </c>
      <c r="I401" s="199" t="s">
        <v>2273</v>
      </c>
      <c r="J401" s="199" t="s">
        <v>1073</v>
      </c>
      <c r="K401" s="199" t="s">
        <v>1060</v>
      </c>
      <c r="L401" s="199" t="s">
        <v>1459</v>
      </c>
      <c r="M401" s="221" t="s">
        <v>1461</v>
      </c>
      <c r="N401" s="221"/>
      <c r="O401" s="221"/>
      <c r="P401" s="386" t="s">
        <v>3103</v>
      </c>
      <c r="Q401" s="387" t="s">
        <v>492</v>
      </c>
      <c r="R401" s="108">
        <f t="shared" si="6"/>
        <v>6139617.2999999998</v>
      </c>
      <c r="S401">
        <v>9382175</v>
      </c>
      <c r="T401">
        <v>285960.75</v>
      </c>
      <c r="U401">
        <v>510974</v>
      </c>
      <c r="V401">
        <v>488916</v>
      </c>
      <c r="W401">
        <v>1320762.5</v>
      </c>
      <c r="X401">
        <v>1547996</v>
      </c>
      <c r="Y401">
        <v>1150802</v>
      </c>
      <c r="Z401">
        <v>776077</v>
      </c>
      <c r="AA401">
        <v>511654.5</v>
      </c>
      <c r="AB401">
        <v>372182</v>
      </c>
      <c r="AC401">
        <v>725319</v>
      </c>
      <c r="AD401">
        <v>209598.75</v>
      </c>
      <c r="AE401">
        <v>6139617.2999999998</v>
      </c>
      <c r="AF401">
        <v>279738.3</v>
      </c>
      <c r="AG401">
        <v>834584.25</v>
      </c>
      <c r="AH401">
        <v>530726.5</v>
      </c>
      <c r="AI401">
        <v>887856.85</v>
      </c>
      <c r="AJ401">
        <v>447199.5</v>
      </c>
      <c r="AK401">
        <v>154748.25</v>
      </c>
      <c r="AL401">
        <v>105844.25</v>
      </c>
      <c r="AM401">
        <v>20612057</v>
      </c>
      <c r="AN401">
        <v>953681.22</v>
      </c>
      <c r="AO401">
        <v>1485508</v>
      </c>
      <c r="AP401">
        <v>650736</v>
      </c>
      <c r="AQ401">
        <v>648378</v>
      </c>
      <c r="AR401">
        <v>602424.19999999995</v>
      </c>
      <c r="AS401">
        <v>681557.82</v>
      </c>
      <c r="AT401">
        <v>773279</v>
      </c>
      <c r="AU401">
        <v>514156.75</v>
      </c>
      <c r="AV401">
        <v>693986.38</v>
      </c>
      <c r="AW401">
        <v>1117964.04</v>
      </c>
      <c r="AX401">
        <v>595435.13</v>
      </c>
      <c r="AY401">
        <v>207531</v>
      </c>
      <c r="AZ401">
        <v>69387</v>
      </c>
      <c r="BA401">
        <v>13320540.75</v>
      </c>
      <c r="BB401">
        <v>237673.25</v>
      </c>
      <c r="BC401">
        <v>371048.8</v>
      </c>
      <c r="BD401">
        <v>2910202.88</v>
      </c>
      <c r="BE401">
        <v>834693.5</v>
      </c>
      <c r="BF401">
        <v>476497</v>
      </c>
      <c r="BG401">
        <v>569951.69999999995</v>
      </c>
      <c r="BH401">
        <v>2829204.25</v>
      </c>
      <c r="BI401">
        <v>196793</v>
      </c>
      <c r="BJ401">
        <v>324348</v>
      </c>
      <c r="BK401">
        <v>65216</v>
      </c>
      <c r="BL401">
        <v>162188.5</v>
      </c>
      <c r="BM401">
        <v>7253714.5499999998</v>
      </c>
      <c r="BN401">
        <v>3486072.57</v>
      </c>
      <c r="BO401">
        <v>525771.85</v>
      </c>
      <c r="BP401">
        <v>2323322</v>
      </c>
      <c r="BQ401">
        <v>396078.45</v>
      </c>
      <c r="BR401">
        <v>928116.41</v>
      </c>
      <c r="BS401">
        <v>979641</v>
      </c>
      <c r="BT401">
        <v>149338.95000000001</v>
      </c>
    </row>
    <row r="402" spans="1:72">
      <c r="A402" s="405">
        <v>4</v>
      </c>
      <c r="B402" s="199" t="s">
        <v>913</v>
      </c>
      <c r="C402" s="199" t="s">
        <v>915</v>
      </c>
      <c r="D402" s="199" t="s">
        <v>2261</v>
      </c>
      <c r="E402" s="199" t="s">
        <v>2273</v>
      </c>
      <c r="F402" s="199" t="s">
        <v>2273</v>
      </c>
      <c r="G402" s="199"/>
      <c r="H402" s="199">
        <v>68</v>
      </c>
      <c r="I402" s="199" t="s">
        <v>2273</v>
      </c>
      <c r="J402" s="199" t="s">
        <v>1073</v>
      </c>
      <c r="K402" s="199" t="s">
        <v>1060</v>
      </c>
      <c r="L402" s="199" t="s">
        <v>1459</v>
      </c>
      <c r="M402" s="221" t="s">
        <v>1464</v>
      </c>
      <c r="N402" s="221"/>
      <c r="O402" s="221"/>
      <c r="P402" s="386" t="s">
        <v>3104</v>
      </c>
      <c r="Q402" s="387" t="s">
        <v>3105</v>
      </c>
      <c r="R402" s="108">
        <f t="shared" si="6"/>
        <v>5336796</v>
      </c>
      <c r="S402">
        <v>5873853</v>
      </c>
      <c r="T402">
        <v>10470</v>
      </c>
      <c r="U402">
        <v>141019</v>
      </c>
      <c r="V402">
        <v>176625.25</v>
      </c>
      <c r="W402">
        <v>935526</v>
      </c>
      <c r="X402">
        <v>646914.09</v>
      </c>
      <c r="Y402">
        <v>381888.13</v>
      </c>
      <c r="Z402">
        <v>61646</v>
      </c>
      <c r="AA402">
        <v>149480</v>
      </c>
      <c r="AB402">
        <v>93335</v>
      </c>
      <c r="AC402">
        <v>95712</v>
      </c>
      <c r="AE402">
        <v>5336796</v>
      </c>
      <c r="AF402">
        <v>115390.67</v>
      </c>
      <c r="AG402">
        <v>220252.81</v>
      </c>
      <c r="AH402">
        <v>70989.81</v>
      </c>
      <c r="AI402">
        <v>91059.199999999997</v>
      </c>
      <c r="AJ402">
        <v>196123.11</v>
      </c>
      <c r="AK402">
        <v>11271.61</v>
      </c>
      <c r="AM402">
        <v>16950165.760000002</v>
      </c>
      <c r="AN402">
        <v>28033.82</v>
      </c>
      <c r="AO402">
        <v>507650.7</v>
      </c>
      <c r="AP402">
        <v>396704</v>
      </c>
      <c r="AQ402">
        <v>607000.43999999994</v>
      </c>
      <c r="AR402">
        <v>97976.83</v>
      </c>
      <c r="AS402">
        <v>531438.41</v>
      </c>
      <c r="AT402">
        <v>257926</v>
      </c>
      <c r="AU402">
        <v>243046.26</v>
      </c>
      <c r="AV402">
        <v>447841</v>
      </c>
      <c r="AW402">
        <v>375115.61</v>
      </c>
      <c r="AX402">
        <v>67944.789999999994</v>
      </c>
      <c r="AY402">
        <v>41962</v>
      </c>
      <c r="BA402">
        <v>10749220.189999999</v>
      </c>
      <c r="BB402">
        <v>61628</v>
      </c>
      <c r="BC402">
        <v>127512</v>
      </c>
      <c r="BD402">
        <v>1106973</v>
      </c>
      <c r="BE402">
        <v>90686</v>
      </c>
      <c r="BF402">
        <v>64621.27</v>
      </c>
      <c r="BG402">
        <v>46112.06</v>
      </c>
      <c r="BH402">
        <v>1138143.72</v>
      </c>
      <c r="BI402">
        <v>30370.080000000002</v>
      </c>
      <c r="BM402">
        <v>4587083</v>
      </c>
      <c r="BN402">
        <v>661417.36</v>
      </c>
      <c r="BO402">
        <v>90820.2</v>
      </c>
      <c r="BP402">
        <v>459605</v>
      </c>
      <c r="BQ402">
        <v>53048.2</v>
      </c>
      <c r="BR402">
        <v>139440.01</v>
      </c>
      <c r="BS402">
        <v>469517.93</v>
      </c>
      <c r="BT402">
        <v>71012.38</v>
      </c>
    </row>
    <row r="403" spans="1:72">
      <c r="A403" s="405">
        <v>4</v>
      </c>
      <c r="B403" s="199" t="s">
        <v>913</v>
      </c>
      <c r="C403" s="199" t="s">
        <v>915</v>
      </c>
      <c r="D403" s="199" t="s">
        <v>2261</v>
      </c>
      <c r="E403" s="199" t="s">
        <v>2273</v>
      </c>
      <c r="F403" s="199" t="s">
        <v>2273</v>
      </c>
      <c r="G403" s="199"/>
      <c r="H403" s="199">
        <v>68</v>
      </c>
      <c r="I403" s="199" t="s">
        <v>2273</v>
      </c>
      <c r="J403" s="199" t="s">
        <v>952</v>
      </c>
      <c r="K403" s="199" t="s">
        <v>1060</v>
      </c>
      <c r="L403" s="199" t="s">
        <v>1459</v>
      </c>
      <c r="M403" s="221" t="s">
        <v>1466</v>
      </c>
      <c r="N403" s="221"/>
      <c r="O403" s="221"/>
      <c r="P403" s="386" t="s">
        <v>3106</v>
      </c>
      <c r="Q403" s="387" t="s">
        <v>3107</v>
      </c>
      <c r="R403" s="108">
        <f t="shared" si="6"/>
        <v>-1950674.72</v>
      </c>
      <c r="S403">
        <v>-172096.99</v>
      </c>
      <c r="U403">
        <v>-30344.79</v>
      </c>
      <c r="V403">
        <v>-9808.31</v>
      </c>
      <c r="W403">
        <v>-589968.80000000005</v>
      </c>
      <c r="X403">
        <v>-132816.72</v>
      </c>
      <c r="Y403">
        <v>-38048.81</v>
      </c>
      <c r="Z403">
        <v>-3883.96</v>
      </c>
      <c r="AA403">
        <v>-118429.85</v>
      </c>
      <c r="AB403">
        <v>-4908.08</v>
      </c>
      <c r="AC403">
        <v>-5801.2</v>
      </c>
      <c r="AE403">
        <v>-1950674.72</v>
      </c>
      <c r="AF403">
        <v>-63455.01</v>
      </c>
      <c r="AG403">
        <v>-19167.43</v>
      </c>
      <c r="AH403">
        <v>-150087.59</v>
      </c>
      <c r="AJ403">
        <v>-31850.05</v>
      </c>
      <c r="AK403">
        <v>-2130.2800000000002</v>
      </c>
      <c r="AN403">
        <v>-7933.83</v>
      </c>
      <c r="AO403">
        <v>-96800.46</v>
      </c>
      <c r="AP403">
        <v>-289764.25</v>
      </c>
      <c r="AQ403">
        <v>-230238.07999999999</v>
      </c>
      <c r="AR403">
        <v>-17174</v>
      </c>
      <c r="AS403">
        <v>-11275.88</v>
      </c>
      <c r="AT403">
        <v>-117971.09</v>
      </c>
      <c r="AU403">
        <v>-52891.65</v>
      </c>
      <c r="AV403">
        <v>-174318</v>
      </c>
      <c r="AW403">
        <v>-103523.22</v>
      </c>
      <c r="AX403">
        <v>-11016.23</v>
      </c>
      <c r="AY403">
        <v>-1096.3800000000001</v>
      </c>
      <c r="AZ403">
        <v>-43358</v>
      </c>
      <c r="BA403">
        <v>-1453432.09</v>
      </c>
      <c r="BB403">
        <v>-8956.26</v>
      </c>
      <c r="BC403">
        <v>-607.83000000000004</v>
      </c>
      <c r="BD403">
        <v>-158953.99</v>
      </c>
      <c r="BE403">
        <v>-11373.14</v>
      </c>
      <c r="BF403">
        <v>-40927.94</v>
      </c>
      <c r="BG403">
        <v>-28660.47</v>
      </c>
      <c r="BH403">
        <v>-568966.51</v>
      </c>
      <c r="BI403">
        <v>-93.28</v>
      </c>
      <c r="BM403">
        <v>-875903.55</v>
      </c>
      <c r="BN403">
        <v>-204086.37</v>
      </c>
      <c r="BO403">
        <v>-8744.4500000000007</v>
      </c>
      <c r="BP403">
        <v>-19406.900000000001</v>
      </c>
      <c r="BQ403">
        <v>-16.86</v>
      </c>
      <c r="BR403">
        <v>-16658.87</v>
      </c>
      <c r="BS403">
        <v>-97928.22</v>
      </c>
      <c r="BT403">
        <v>-9533.14</v>
      </c>
    </row>
    <row r="404" spans="1:72">
      <c r="A404" s="405">
        <v>4</v>
      </c>
      <c r="B404" s="199" t="s">
        <v>913</v>
      </c>
      <c r="C404" s="199" t="s">
        <v>915</v>
      </c>
      <c r="D404" s="199" t="s">
        <v>2261</v>
      </c>
      <c r="E404" s="199" t="s">
        <v>2273</v>
      </c>
      <c r="F404" s="199" t="s">
        <v>2273</v>
      </c>
      <c r="G404" s="199"/>
      <c r="H404" s="199">
        <v>68</v>
      </c>
      <c r="I404" s="199" t="s">
        <v>2273</v>
      </c>
      <c r="J404" s="199" t="s">
        <v>1073</v>
      </c>
      <c r="K404" s="199" t="s">
        <v>1060</v>
      </c>
      <c r="L404" s="199" t="s">
        <v>1459</v>
      </c>
      <c r="M404" s="221" t="s">
        <v>1466</v>
      </c>
      <c r="N404" s="221"/>
      <c r="O404" s="221"/>
      <c r="P404" s="386" t="s">
        <v>3108</v>
      </c>
      <c r="Q404" s="387" t="s">
        <v>3109</v>
      </c>
      <c r="R404" s="108">
        <f t="shared" si="6"/>
        <v>2056119.52</v>
      </c>
      <c r="S404">
        <v>1089506.74</v>
      </c>
      <c r="T404">
        <v>105.45</v>
      </c>
      <c r="U404">
        <v>26722.75</v>
      </c>
      <c r="V404">
        <v>67407.08</v>
      </c>
      <c r="W404">
        <v>71098.570000000007</v>
      </c>
      <c r="X404">
        <v>47659.19</v>
      </c>
      <c r="Y404">
        <v>31210.73</v>
      </c>
      <c r="Z404">
        <v>14608.86</v>
      </c>
      <c r="AA404">
        <v>36863.040000000001</v>
      </c>
      <c r="AB404">
        <v>26899.46</v>
      </c>
      <c r="AC404">
        <v>55036.02</v>
      </c>
      <c r="AE404">
        <v>2056119.52</v>
      </c>
      <c r="AG404">
        <v>117008.62</v>
      </c>
      <c r="AH404">
        <v>39187.360000000001</v>
      </c>
      <c r="AI404">
        <v>10197.82</v>
      </c>
      <c r="AN404">
        <v>3401.53</v>
      </c>
      <c r="AO404">
        <v>152139.31</v>
      </c>
      <c r="AP404">
        <v>15477.82</v>
      </c>
      <c r="AQ404">
        <v>44916.160000000003</v>
      </c>
      <c r="AR404">
        <v>58955.83</v>
      </c>
      <c r="AS404">
        <v>59088.160000000003</v>
      </c>
      <c r="AT404">
        <v>51660.72</v>
      </c>
      <c r="AU404">
        <v>27192.5</v>
      </c>
      <c r="AW404">
        <v>46157.04</v>
      </c>
      <c r="AX404">
        <v>18836.43</v>
      </c>
      <c r="AY404">
        <v>11168.58</v>
      </c>
      <c r="BA404">
        <v>3429347.52</v>
      </c>
      <c r="BB404">
        <v>25183.18</v>
      </c>
      <c r="BC404">
        <v>97292.97</v>
      </c>
      <c r="BD404">
        <v>420130.87</v>
      </c>
      <c r="BE404">
        <v>18076.48</v>
      </c>
      <c r="BF404">
        <v>25896.43</v>
      </c>
      <c r="BG404">
        <v>5618.87</v>
      </c>
      <c r="BH404">
        <v>569203.23</v>
      </c>
      <c r="BI404">
        <v>11338.37</v>
      </c>
      <c r="BM404">
        <v>1194830.93</v>
      </c>
      <c r="BN404">
        <v>149237.93</v>
      </c>
      <c r="BO404">
        <v>14005.45</v>
      </c>
      <c r="BP404">
        <v>162587.29999999999</v>
      </c>
      <c r="BQ404">
        <v>70604.77</v>
      </c>
      <c r="BR404">
        <v>6028.56</v>
      </c>
      <c r="BS404">
        <v>9547.6</v>
      </c>
      <c r="BT404">
        <v>4919.99</v>
      </c>
    </row>
    <row r="405" spans="1:72">
      <c r="A405" s="405">
        <v>4</v>
      </c>
      <c r="B405" s="199" t="s">
        <v>913</v>
      </c>
      <c r="C405" s="199" t="s">
        <v>915</v>
      </c>
      <c r="D405" s="199" t="s">
        <v>2261</v>
      </c>
      <c r="E405" s="199" t="s">
        <v>2273</v>
      </c>
      <c r="F405" s="199" t="s">
        <v>2273</v>
      </c>
      <c r="G405" s="199"/>
      <c r="H405" s="199">
        <v>68</v>
      </c>
      <c r="I405" s="199" t="s">
        <v>2273</v>
      </c>
      <c r="J405" s="199" t="s">
        <v>1073</v>
      </c>
      <c r="K405" s="199" t="s">
        <v>1060</v>
      </c>
      <c r="L405" s="199" t="s">
        <v>1459</v>
      </c>
      <c r="M405" s="221" t="s">
        <v>1461</v>
      </c>
      <c r="N405" s="221"/>
      <c r="O405" s="221"/>
      <c r="P405" s="386" t="s">
        <v>3110</v>
      </c>
      <c r="Q405" s="387" t="s">
        <v>3111</v>
      </c>
      <c r="R405" s="108">
        <f t="shared" si="6"/>
        <v>1206836.75</v>
      </c>
      <c r="S405">
        <v>386506.5</v>
      </c>
      <c r="U405">
        <v>15370</v>
      </c>
      <c r="V405">
        <v>61062</v>
      </c>
      <c r="W405">
        <v>206550</v>
      </c>
      <c r="Z405">
        <v>18777</v>
      </c>
      <c r="AA405">
        <v>45978</v>
      </c>
      <c r="AB405">
        <v>8097</v>
      </c>
      <c r="AC405">
        <v>352137</v>
      </c>
      <c r="AE405">
        <v>1206836.75</v>
      </c>
      <c r="AJ405">
        <v>129718.25</v>
      </c>
      <c r="AL405">
        <v>2913</v>
      </c>
      <c r="AN405">
        <v>123898</v>
      </c>
      <c r="AO405">
        <v>121457</v>
      </c>
      <c r="AP405">
        <v>76379</v>
      </c>
      <c r="AQ405">
        <v>110127</v>
      </c>
      <c r="AT405">
        <v>81337</v>
      </c>
      <c r="AV405">
        <v>120445</v>
      </c>
      <c r="AW405">
        <v>307922</v>
      </c>
      <c r="AX405">
        <v>65330</v>
      </c>
      <c r="BA405">
        <v>1167259.75</v>
      </c>
      <c r="BD405">
        <v>481940</v>
      </c>
      <c r="BG405">
        <v>52204</v>
      </c>
      <c r="BH405">
        <v>127699</v>
      </c>
      <c r="BL405">
        <v>62239</v>
      </c>
      <c r="BM405">
        <v>642276</v>
      </c>
      <c r="BN405">
        <v>132411</v>
      </c>
      <c r="BO405">
        <v>91656.75</v>
      </c>
      <c r="BP405">
        <v>338955</v>
      </c>
      <c r="BR405">
        <v>117168.77</v>
      </c>
      <c r="BS405">
        <v>312</v>
      </c>
    </row>
    <row r="406" spans="1:72">
      <c r="A406" s="405">
        <v>4</v>
      </c>
      <c r="B406" s="199" t="s">
        <v>913</v>
      </c>
      <c r="C406" s="199" t="s">
        <v>915</v>
      </c>
      <c r="D406" s="199" t="s">
        <v>2261</v>
      </c>
      <c r="E406" s="199" t="s">
        <v>2273</v>
      </c>
      <c r="F406" s="199" t="s">
        <v>2273</v>
      </c>
      <c r="G406" s="199"/>
      <c r="H406" s="199">
        <v>68</v>
      </c>
      <c r="I406" s="199" t="s">
        <v>2273</v>
      </c>
      <c r="J406" s="199" t="s">
        <v>1073</v>
      </c>
      <c r="K406" s="199" t="s">
        <v>1060</v>
      </c>
      <c r="L406" s="199" t="s">
        <v>1459</v>
      </c>
      <c r="M406" s="221" t="s">
        <v>1464</v>
      </c>
      <c r="N406" s="221"/>
      <c r="O406" s="221"/>
      <c r="P406" s="386" t="s">
        <v>3112</v>
      </c>
      <c r="Q406" s="387" t="s">
        <v>3113</v>
      </c>
      <c r="R406" s="108">
        <f t="shared" si="6"/>
        <v>1017214.5</v>
      </c>
      <c r="S406">
        <v>1851577</v>
      </c>
      <c r="U406">
        <v>10007</v>
      </c>
      <c r="V406">
        <v>12076</v>
      </c>
      <c r="W406">
        <v>75148</v>
      </c>
      <c r="Z406">
        <v>23174</v>
      </c>
      <c r="AA406">
        <v>13441</v>
      </c>
      <c r="AB406">
        <v>6406</v>
      </c>
      <c r="AC406">
        <v>149973</v>
      </c>
      <c r="AE406">
        <v>1017214.5</v>
      </c>
      <c r="AJ406">
        <v>141367.07999999999</v>
      </c>
      <c r="AN406">
        <v>124227.93</v>
      </c>
      <c r="AO406">
        <v>151712.17000000001</v>
      </c>
      <c r="AP406">
        <v>69877</v>
      </c>
      <c r="AQ406">
        <v>66202.649999999994</v>
      </c>
      <c r="AS406">
        <v>34973</v>
      </c>
      <c r="AV406">
        <v>23302</v>
      </c>
      <c r="AW406">
        <v>112463.87</v>
      </c>
      <c r="AX406">
        <v>14649.75</v>
      </c>
      <c r="BA406">
        <v>1835207</v>
      </c>
      <c r="BH406">
        <v>20120.89</v>
      </c>
      <c r="BM406">
        <v>633395.43999999994</v>
      </c>
      <c r="BN406">
        <v>190415.82</v>
      </c>
      <c r="BO406">
        <v>44527.25</v>
      </c>
      <c r="BP406">
        <v>109574.41</v>
      </c>
      <c r="BR406">
        <v>22280.66</v>
      </c>
    </row>
    <row r="407" spans="1:72">
      <c r="A407" s="405">
        <v>4</v>
      </c>
      <c r="B407" s="199" t="s">
        <v>913</v>
      </c>
      <c r="C407" s="199" t="s">
        <v>915</v>
      </c>
      <c r="D407" s="199" t="s">
        <v>2261</v>
      </c>
      <c r="E407" s="199" t="s">
        <v>2273</v>
      </c>
      <c r="F407" s="199" t="s">
        <v>2273</v>
      </c>
      <c r="G407" s="199"/>
      <c r="H407" s="199">
        <v>68</v>
      </c>
      <c r="I407" s="199" t="s">
        <v>2273</v>
      </c>
      <c r="J407" s="199" t="s">
        <v>952</v>
      </c>
      <c r="K407" s="199" t="s">
        <v>1060</v>
      </c>
      <c r="L407" s="199" t="s">
        <v>1459</v>
      </c>
      <c r="M407" s="221" t="s">
        <v>1466</v>
      </c>
      <c r="N407" s="221"/>
      <c r="O407" s="221"/>
      <c r="P407" s="386" t="s">
        <v>3114</v>
      </c>
      <c r="Q407" s="387" t="s">
        <v>3115</v>
      </c>
      <c r="R407" s="108">
        <f t="shared" si="6"/>
        <v>-59108.78</v>
      </c>
      <c r="S407">
        <v>-431401.32</v>
      </c>
      <c r="V407">
        <v>-1891.39</v>
      </c>
      <c r="W407">
        <v>-95443.02</v>
      </c>
      <c r="Z407">
        <v>-8620.32</v>
      </c>
      <c r="AB407">
        <v>-664.74</v>
      </c>
      <c r="AC407">
        <v>-8879.7800000000007</v>
      </c>
      <c r="AE407">
        <v>-59108.78</v>
      </c>
      <c r="AN407">
        <v>-3149.69</v>
      </c>
      <c r="AO407">
        <v>-33604.42</v>
      </c>
      <c r="AP407">
        <v>-2444.7199999999998</v>
      </c>
      <c r="AQ407">
        <v>-22146.1</v>
      </c>
      <c r="AV407">
        <v>-43519</v>
      </c>
      <c r="AW407">
        <v>-190365.5</v>
      </c>
      <c r="AX407">
        <v>-348</v>
      </c>
      <c r="BA407">
        <v>-318855.21999999997</v>
      </c>
      <c r="BD407">
        <v>6000</v>
      </c>
      <c r="BM407">
        <v>-8246.41</v>
      </c>
      <c r="BN407">
        <v>-21778.7</v>
      </c>
      <c r="BO407">
        <v>-3112.05</v>
      </c>
      <c r="BP407">
        <v>-531.66999999999996</v>
      </c>
      <c r="BQ407">
        <v>-34477.800000000003</v>
      </c>
      <c r="BR407">
        <v>-682.35</v>
      </c>
    </row>
    <row r="408" spans="1:72">
      <c r="A408" s="405">
        <v>4</v>
      </c>
      <c r="B408" s="199" t="s">
        <v>913</v>
      </c>
      <c r="C408" s="199" t="s">
        <v>915</v>
      </c>
      <c r="D408" s="199" t="s">
        <v>2261</v>
      </c>
      <c r="E408" s="199" t="s">
        <v>2273</v>
      </c>
      <c r="F408" s="199" t="s">
        <v>2273</v>
      </c>
      <c r="G408" s="199"/>
      <c r="H408" s="199">
        <v>68</v>
      </c>
      <c r="I408" s="199" t="s">
        <v>2273</v>
      </c>
      <c r="J408" s="199" t="s">
        <v>1073</v>
      </c>
      <c r="K408" s="199" t="s">
        <v>1060</v>
      </c>
      <c r="L408" s="199" t="s">
        <v>1459</v>
      </c>
      <c r="M408" s="221" t="s">
        <v>1466</v>
      </c>
      <c r="N408" s="221"/>
      <c r="O408" s="221"/>
      <c r="P408" s="386" t="s">
        <v>3116</v>
      </c>
      <c r="Q408" s="387" t="s">
        <v>3117</v>
      </c>
      <c r="R408" s="108">
        <f t="shared" si="6"/>
        <v>0</v>
      </c>
      <c r="S408">
        <v>114866.39</v>
      </c>
      <c r="U408">
        <v>21595.47</v>
      </c>
      <c r="V408">
        <v>1315.55</v>
      </c>
      <c r="W408">
        <v>13834.92</v>
      </c>
      <c r="Z408">
        <v>3820.61</v>
      </c>
      <c r="AB408">
        <v>2110.21</v>
      </c>
      <c r="AC408">
        <v>26250.49</v>
      </c>
      <c r="AE408">
        <v>0</v>
      </c>
      <c r="AO408">
        <v>36193.620000000003</v>
      </c>
      <c r="AQ408">
        <v>5324.21</v>
      </c>
      <c r="AW408">
        <v>41142</v>
      </c>
      <c r="AX408">
        <v>664</v>
      </c>
      <c r="BA408">
        <v>169049.93</v>
      </c>
      <c r="BD408">
        <v>9541</v>
      </c>
      <c r="BM408">
        <v>130281.37</v>
      </c>
      <c r="BN408">
        <v>41875.86</v>
      </c>
      <c r="BO408">
        <v>4953.9799999999996</v>
      </c>
      <c r="BP408">
        <v>898.29</v>
      </c>
      <c r="BQ408">
        <v>69.25</v>
      </c>
    </row>
    <row r="409" spans="1:72">
      <c r="A409" s="405">
        <v>4</v>
      </c>
      <c r="B409" s="199" t="s">
        <v>913</v>
      </c>
      <c r="C409" s="199" t="s">
        <v>915</v>
      </c>
      <c r="D409" s="199" t="s">
        <v>2261</v>
      </c>
      <c r="E409" s="199" t="s">
        <v>2273</v>
      </c>
      <c r="F409" s="199" t="s">
        <v>2273</v>
      </c>
      <c r="G409" s="199"/>
      <c r="H409" s="199">
        <v>68</v>
      </c>
      <c r="I409" s="199" t="s">
        <v>2273</v>
      </c>
      <c r="J409" s="199" t="s">
        <v>1073</v>
      </c>
      <c r="K409" s="199" t="s">
        <v>1060</v>
      </c>
      <c r="L409" s="199" t="s">
        <v>1459</v>
      </c>
      <c r="M409" s="221" t="s">
        <v>1461</v>
      </c>
      <c r="N409" s="221"/>
      <c r="O409" s="221"/>
      <c r="P409" s="386" t="s">
        <v>3118</v>
      </c>
      <c r="Q409" s="387" t="s">
        <v>3119</v>
      </c>
      <c r="R409" s="108">
        <f t="shared" si="6"/>
        <v>0</v>
      </c>
      <c r="BN409">
        <v>400</v>
      </c>
    </row>
    <row r="410" spans="1:72">
      <c r="A410" s="405">
        <v>4</v>
      </c>
      <c r="B410" s="199" t="s">
        <v>913</v>
      </c>
      <c r="C410" s="199" t="s">
        <v>915</v>
      </c>
      <c r="D410" s="199" t="s">
        <v>2261</v>
      </c>
      <c r="E410" s="199" t="s">
        <v>2273</v>
      </c>
      <c r="F410" s="199" t="s">
        <v>2273</v>
      </c>
      <c r="G410" s="199"/>
      <c r="H410" s="199">
        <v>68</v>
      </c>
      <c r="I410" s="199" t="s">
        <v>2273</v>
      </c>
      <c r="J410" s="199" t="s">
        <v>1073</v>
      </c>
      <c r="K410" s="199" t="s">
        <v>1060</v>
      </c>
      <c r="L410" s="199" t="s">
        <v>1459</v>
      </c>
      <c r="M410" s="221" t="s">
        <v>1464</v>
      </c>
      <c r="N410" s="221"/>
      <c r="O410" s="221"/>
      <c r="P410" s="386" t="s">
        <v>3120</v>
      </c>
      <c r="Q410" s="387" t="s">
        <v>3121</v>
      </c>
      <c r="R410" s="108">
        <f t="shared" si="6"/>
        <v>0</v>
      </c>
    </row>
    <row r="411" spans="1:72">
      <c r="A411" s="405">
        <v>4</v>
      </c>
      <c r="B411" s="199" t="s">
        <v>913</v>
      </c>
      <c r="C411" s="199" t="s">
        <v>915</v>
      </c>
      <c r="D411" s="199" t="s">
        <v>2261</v>
      </c>
      <c r="E411" s="199" t="s">
        <v>2273</v>
      </c>
      <c r="F411" s="199" t="s">
        <v>2273</v>
      </c>
      <c r="G411" s="199"/>
      <c r="H411" s="199">
        <v>68</v>
      </c>
      <c r="I411" s="199" t="s">
        <v>2273</v>
      </c>
      <c r="J411" s="199" t="s">
        <v>952</v>
      </c>
      <c r="K411" s="199" t="s">
        <v>1060</v>
      </c>
      <c r="L411" s="199" t="s">
        <v>1459</v>
      </c>
      <c r="M411" s="221" t="s">
        <v>1466</v>
      </c>
      <c r="N411" s="221"/>
      <c r="O411" s="221"/>
      <c r="P411" s="386" t="s">
        <v>3122</v>
      </c>
      <c r="Q411" s="387" t="s">
        <v>3123</v>
      </c>
      <c r="R411" s="108">
        <f t="shared" si="6"/>
        <v>0</v>
      </c>
      <c r="BF411">
        <v>508.77</v>
      </c>
    </row>
    <row r="412" spans="1:72">
      <c r="A412" s="405">
        <v>4</v>
      </c>
      <c r="B412" s="199" t="s">
        <v>913</v>
      </c>
      <c r="C412" s="199" t="s">
        <v>915</v>
      </c>
      <c r="D412" s="199" t="s">
        <v>2261</v>
      </c>
      <c r="E412" s="199" t="s">
        <v>2273</v>
      </c>
      <c r="F412" s="199" t="s">
        <v>2273</v>
      </c>
      <c r="G412" s="199"/>
      <c r="H412" s="199">
        <v>68</v>
      </c>
      <c r="I412" s="199" t="s">
        <v>2273</v>
      </c>
      <c r="J412" s="199" t="s">
        <v>1073</v>
      </c>
      <c r="K412" s="199" t="s">
        <v>1060</v>
      </c>
      <c r="L412" s="199" t="s">
        <v>1459</v>
      </c>
      <c r="M412" s="221" t="s">
        <v>1466</v>
      </c>
      <c r="N412" s="221"/>
      <c r="O412" s="221"/>
      <c r="P412" s="386" t="s">
        <v>3124</v>
      </c>
      <c r="Q412" s="387" t="s">
        <v>3125</v>
      </c>
      <c r="R412" s="108">
        <f t="shared" si="6"/>
        <v>0</v>
      </c>
      <c r="BQ412">
        <v>498.75</v>
      </c>
    </row>
    <row r="413" spans="1:72">
      <c r="A413" s="405">
        <v>4</v>
      </c>
      <c r="B413" s="199" t="s">
        <v>913</v>
      </c>
      <c r="C413" s="199" t="s">
        <v>915</v>
      </c>
      <c r="D413" s="199" t="s">
        <v>2261</v>
      </c>
      <c r="E413" s="199" t="s">
        <v>2291</v>
      </c>
      <c r="F413" s="199" t="s">
        <v>2292</v>
      </c>
      <c r="G413" s="199"/>
      <c r="H413" s="199">
        <v>69</v>
      </c>
      <c r="I413" s="199" t="s">
        <v>2291</v>
      </c>
      <c r="J413" s="199" t="s">
        <v>1073</v>
      </c>
      <c r="K413" s="199" t="s">
        <v>1473</v>
      </c>
      <c r="L413" s="199" t="s">
        <v>1474</v>
      </c>
      <c r="M413" s="221" t="s">
        <v>1476</v>
      </c>
      <c r="N413" s="221"/>
      <c r="O413" s="221"/>
      <c r="P413" s="386" t="s">
        <v>3126</v>
      </c>
      <c r="Q413" s="387" t="s">
        <v>500</v>
      </c>
      <c r="R413" s="108">
        <f t="shared" si="6"/>
        <v>59490884.75</v>
      </c>
      <c r="S413">
        <v>127907104.5</v>
      </c>
      <c r="T413">
        <v>16474844</v>
      </c>
      <c r="U413">
        <v>28801883</v>
      </c>
      <c r="V413">
        <v>37990281</v>
      </c>
      <c r="W413">
        <v>94817948</v>
      </c>
      <c r="X413">
        <v>71413599</v>
      </c>
      <c r="Y413">
        <v>45275049</v>
      </c>
      <c r="Z413">
        <v>35799926</v>
      </c>
      <c r="AA413">
        <v>23084752</v>
      </c>
      <c r="AB413">
        <v>21865750</v>
      </c>
      <c r="AC413">
        <v>15922278</v>
      </c>
      <c r="AD413">
        <v>17221318</v>
      </c>
      <c r="AE413">
        <v>59490884.75</v>
      </c>
      <c r="AF413">
        <v>20309892</v>
      </c>
      <c r="AG413">
        <v>24180919</v>
      </c>
      <c r="AH413">
        <v>22920194.5</v>
      </c>
      <c r="AI413">
        <v>43407754</v>
      </c>
      <c r="AJ413">
        <v>44343556</v>
      </c>
      <c r="AK413">
        <v>14915528.5</v>
      </c>
      <c r="AL413">
        <v>10819451</v>
      </c>
      <c r="AM413">
        <v>238836575.5</v>
      </c>
      <c r="AN413">
        <v>21866564</v>
      </c>
      <c r="AO413">
        <v>59906648.049999997</v>
      </c>
      <c r="AP413">
        <v>52220355</v>
      </c>
      <c r="AQ413">
        <v>53236653</v>
      </c>
      <c r="AR413">
        <v>27556385</v>
      </c>
      <c r="AS413">
        <v>72901421</v>
      </c>
      <c r="AT413">
        <v>48371446</v>
      </c>
      <c r="AU413">
        <v>41076214.25</v>
      </c>
      <c r="AV413">
        <v>30576693</v>
      </c>
      <c r="AW413">
        <v>71622612</v>
      </c>
      <c r="AX413">
        <v>24969818.5</v>
      </c>
      <c r="AY413">
        <v>23793004</v>
      </c>
      <c r="AZ413">
        <v>12451573</v>
      </c>
      <c r="BA413">
        <v>90734971</v>
      </c>
      <c r="BB413">
        <v>15434587</v>
      </c>
      <c r="BC413">
        <v>20134996.25</v>
      </c>
      <c r="BD413">
        <v>36867001</v>
      </c>
      <c r="BE413">
        <v>32274315</v>
      </c>
      <c r="BF413">
        <v>22066669.59</v>
      </c>
      <c r="BG413">
        <v>23642828</v>
      </c>
      <c r="BH413">
        <v>50647812</v>
      </c>
      <c r="BI413">
        <v>18044323</v>
      </c>
      <c r="BJ413">
        <v>17418541</v>
      </c>
      <c r="BK413">
        <v>10704210</v>
      </c>
      <c r="BL413">
        <v>11485635</v>
      </c>
      <c r="BM413">
        <v>37361945.25</v>
      </c>
      <c r="BN413">
        <v>23260417</v>
      </c>
      <c r="BO413">
        <v>22460971</v>
      </c>
      <c r="BP413">
        <v>44452824.299999997</v>
      </c>
      <c r="BQ413">
        <v>11003656.01</v>
      </c>
      <c r="BR413">
        <v>41484727.299999997</v>
      </c>
      <c r="BS413">
        <v>40786769.5</v>
      </c>
      <c r="BT413">
        <v>15731751.85</v>
      </c>
    </row>
    <row r="414" spans="1:72">
      <c r="A414" s="405">
        <v>4</v>
      </c>
      <c r="B414" s="199" t="s">
        <v>913</v>
      </c>
      <c r="C414" s="199" t="s">
        <v>915</v>
      </c>
      <c r="D414" s="199" t="s">
        <v>2261</v>
      </c>
      <c r="E414" s="199" t="s">
        <v>2291</v>
      </c>
      <c r="F414" s="199" t="s">
        <v>2294</v>
      </c>
      <c r="G414" s="199"/>
      <c r="H414" s="199">
        <v>69</v>
      </c>
      <c r="I414" s="199" t="s">
        <v>2291</v>
      </c>
      <c r="J414" s="199" t="s">
        <v>1073</v>
      </c>
      <c r="K414" s="199" t="s">
        <v>999</v>
      </c>
      <c r="L414" s="199" t="s">
        <v>1474</v>
      </c>
      <c r="M414" s="221" t="s">
        <v>1479</v>
      </c>
      <c r="N414" s="221"/>
      <c r="O414" s="221"/>
      <c r="P414" s="386" t="s">
        <v>3127</v>
      </c>
      <c r="Q414" s="387" t="s">
        <v>501</v>
      </c>
      <c r="R414" s="108">
        <f t="shared" si="6"/>
        <v>289529329.06999999</v>
      </c>
      <c r="S414">
        <v>413943652.75</v>
      </c>
      <c r="T414">
        <v>3313445.1</v>
      </c>
      <c r="U414">
        <v>12618334</v>
      </c>
      <c r="V414">
        <v>23838093.420000002</v>
      </c>
      <c r="W414">
        <v>39952795</v>
      </c>
      <c r="X414">
        <v>58310349</v>
      </c>
      <c r="Y414">
        <v>20851879.780000001</v>
      </c>
      <c r="Z414">
        <v>10219508</v>
      </c>
      <c r="AA414">
        <v>11474669.51</v>
      </c>
      <c r="AB414">
        <v>10372376</v>
      </c>
      <c r="AC414">
        <v>8659666</v>
      </c>
      <c r="AE414">
        <v>289529329.06999999</v>
      </c>
      <c r="AF414">
        <v>9967079.4199999999</v>
      </c>
      <c r="AG414">
        <v>6188285.25</v>
      </c>
      <c r="AH414">
        <v>8597221.4000000004</v>
      </c>
      <c r="AI414">
        <v>19479213.719999999</v>
      </c>
      <c r="AJ414">
        <v>18105447.18</v>
      </c>
      <c r="AK414">
        <v>2662215.7200000002</v>
      </c>
      <c r="AM414">
        <v>572645591.52999997</v>
      </c>
      <c r="AN414">
        <v>8446793</v>
      </c>
      <c r="AO414">
        <v>26176741.559999999</v>
      </c>
      <c r="AP414">
        <v>29213593.82</v>
      </c>
      <c r="AQ414">
        <v>38054482</v>
      </c>
      <c r="AR414">
        <v>11446541</v>
      </c>
      <c r="AS414">
        <v>50741648</v>
      </c>
      <c r="AT414">
        <v>21688040</v>
      </c>
      <c r="AU414">
        <v>20130388.789999999</v>
      </c>
      <c r="AV414">
        <v>12704673</v>
      </c>
      <c r="AW414">
        <v>56333446.530000001</v>
      </c>
      <c r="AX414">
        <v>16360338.83</v>
      </c>
      <c r="AY414">
        <v>12311674</v>
      </c>
      <c r="BA414">
        <v>321822621.30000001</v>
      </c>
      <c r="BB414">
        <v>12412342.58</v>
      </c>
      <c r="BC414">
        <v>10202841</v>
      </c>
      <c r="BD414">
        <v>44403685.049999997</v>
      </c>
      <c r="BE414">
        <v>15203508.59</v>
      </c>
      <c r="BF414">
        <v>10821828.59</v>
      </c>
      <c r="BG414">
        <v>11143034</v>
      </c>
      <c r="BH414">
        <v>37613419</v>
      </c>
      <c r="BI414">
        <v>10577309</v>
      </c>
      <c r="BM414">
        <v>197783092.86000001</v>
      </c>
      <c r="BN414">
        <v>33208789.460000001</v>
      </c>
      <c r="BO414">
        <v>12714454.25</v>
      </c>
      <c r="BP414">
        <v>19110399.780000001</v>
      </c>
      <c r="BQ414">
        <v>1728047.91</v>
      </c>
      <c r="BR414">
        <v>21029286</v>
      </c>
      <c r="BS414">
        <v>25573455.530000001</v>
      </c>
      <c r="BT414">
        <v>13279562.699999999</v>
      </c>
    </row>
    <row r="415" spans="1:72">
      <c r="A415" s="405">
        <v>4</v>
      </c>
      <c r="B415" s="199" t="s">
        <v>913</v>
      </c>
      <c r="C415" s="199" t="s">
        <v>915</v>
      </c>
      <c r="D415" s="199" t="s">
        <v>2261</v>
      </c>
      <c r="E415" s="199" t="s">
        <v>2291</v>
      </c>
      <c r="F415" s="199" t="s">
        <v>2294</v>
      </c>
      <c r="G415" s="199"/>
      <c r="H415" s="199">
        <v>69</v>
      </c>
      <c r="I415" s="199" t="s">
        <v>2291</v>
      </c>
      <c r="J415" s="199" t="s">
        <v>1073</v>
      </c>
      <c r="K415" s="199" t="s">
        <v>1001</v>
      </c>
      <c r="L415" s="199" t="s">
        <v>1474</v>
      </c>
      <c r="M415" s="221" t="s">
        <v>1476</v>
      </c>
      <c r="N415" s="221"/>
      <c r="O415" s="221"/>
      <c r="P415" s="386" t="s">
        <v>3128</v>
      </c>
      <c r="Q415" s="387" t="s">
        <v>3129</v>
      </c>
      <c r="R415" s="108">
        <f t="shared" si="6"/>
        <v>52569990.670000002</v>
      </c>
      <c r="S415">
        <v>64270030.600000001</v>
      </c>
      <c r="T415">
        <v>287819</v>
      </c>
      <c r="U415">
        <v>142183</v>
      </c>
      <c r="V415">
        <v>400898</v>
      </c>
      <c r="W415">
        <v>582593</v>
      </c>
      <c r="X415">
        <v>413977</v>
      </c>
      <c r="Y415">
        <v>118720</v>
      </c>
      <c r="Z415">
        <v>86810</v>
      </c>
      <c r="AA415">
        <v>196532</v>
      </c>
      <c r="AB415">
        <v>240889</v>
      </c>
      <c r="AC415">
        <v>177686</v>
      </c>
      <c r="AD415">
        <v>223451</v>
      </c>
      <c r="AE415">
        <v>52569990.670000002</v>
      </c>
      <c r="AF415">
        <v>52921</v>
      </c>
      <c r="AG415">
        <v>868410</v>
      </c>
      <c r="AH415">
        <v>209527.5</v>
      </c>
      <c r="AI415">
        <v>662206</v>
      </c>
      <c r="AJ415">
        <v>72206</v>
      </c>
      <c r="AK415">
        <v>12658.75</v>
      </c>
      <c r="AL415">
        <v>35708</v>
      </c>
      <c r="AM415">
        <v>130829579.33</v>
      </c>
      <c r="AN415">
        <v>2525080</v>
      </c>
      <c r="AO415">
        <v>2501624</v>
      </c>
      <c r="AP415">
        <v>897960.12</v>
      </c>
      <c r="AQ415">
        <v>2602045.75</v>
      </c>
      <c r="AR415">
        <v>2326858.5</v>
      </c>
      <c r="AS415">
        <v>2937275</v>
      </c>
      <c r="AT415">
        <v>2754601</v>
      </c>
      <c r="AU415">
        <v>410249.25</v>
      </c>
      <c r="AV415">
        <v>243703</v>
      </c>
      <c r="AW415">
        <v>9454244.5</v>
      </c>
      <c r="AX415">
        <v>4970379</v>
      </c>
      <c r="AY415">
        <v>3873309.53</v>
      </c>
      <c r="AZ415">
        <v>4779241.5</v>
      </c>
      <c r="BA415">
        <v>52391361.060000002</v>
      </c>
      <c r="BB415">
        <v>116366</v>
      </c>
      <c r="BC415">
        <v>80342</v>
      </c>
      <c r="BD415">
        <v>5544336</v>
      </c>
      <c r="BE415">
        <v>107316.9</v>
      </c>
      <c r="BF415">
        <v>153419</v>
      </c>
      <c r="BG415">
        <v>70445</v>
      </c>
      <c r="BH415">
        <v>685937.8</v>
      </c>
      <c r="BI415">
        <v>25199</v>
      </c>
      <c r="BJ415">
        <v>97032</v>
      </c>
      <c r="BK415">
        <v>455037</v>
      </c>
      <c r="BL415">
        <v>503715</v>
      </c>
      <c r="BM415">
        <v>30025213</v>
      </c>
      <c r="BN415">
        <v>172148</v>
      </c>
      <c r="BO415">
        <v>20628</v>
      </c>
      <c r="BP415">
        <v>9900</v>
      </c>
      <c r="BQ415">
        <v>3631.5</v>
      </c>
      <c r="BR415">
        <v>13950</v>
      </c>
      <c r="BS415">
        <v>197972.75</v>
      </c>
      <c r="BT415">
        <v>472584.75</v>
      </c>
    </row>
    <row r="416" spans="1:72">
      <c r="A416" s="405">
        <v>4</v>
      </c>
      <c r="B416" s="199" t="s">
        <v>913</v>
      </c>
      <c r="C416" s="199" t="s">
        <v>915</v>
      </c>
      <c r="D416" s="199" t="s">
        <v>2261</v>
      </c>
      <c r="E416" s="199" t="s">
        <v>2291</v>
      </c>
      <c r="F416" s="199" t="s">
        <v>2294</v>
      </c>
      <c r="G416" s="199"/>
      <c r="H416" s="199">
        <v>69</v>
      </c>
      <c r="I416" s="199" t="s">
        <v>2291</v>
      </c>
      <c r="J416" s="199" t="s">
        <v>1073</v>
      </c>
      <c r="K416" s="199" t="s">
        <v>1001</v>
      </c>
      <c r="L416" s="199" t="s">
        <v>1474</v>
      </c>
      <c r="M416" s="221" t="s">
        <v>1476</v>
      </c>
      <c r="N416" s="221"/>
      <c r="O416" s="221"/>
      <c r="P416" s="386" t="s">
        <v>3130</v>
      </c>
      <c r="Q416" s="387" t="s">
        <v>503</v>
      </c>
      <c r="R416" s="108">
        <f t="shared" si="6"/>
        <v>0</v>
      </c>
      <c r="S416">
        <v>78812</v>
      </c>
      <c r="AH416">
        <v>105829.75</v>
      </c>
      <c r="AO416">
        <v>6755</v>
      </c>
      <c r="AV416">
        <v>24711</v>
      </c>
      <c r="BA416">
        <v>67885.25</v>
      </c>
      <c r="BB416">
        <v>1326329.3799999999</v>
      </c>
      <c r="BH416">
        <v>1770</v>
      </c>
      <c r="BJ416">
        <v>542</v>
      </c>
      <c r="BM416">
        <v>398766.36</v>
      </c>
      <c r="BO416">
        <v>473644</v>
      </c>
      <c r="BP416">
        <v>35850</v>
      </c>
      <c r="BQ416">
        <v>2042.29</v>
      </c>
      <c r="BS416">
        <v>29095.25</v>
      </c>
    </row>
    <row r="417" spans="1:72">
      <c r="A417" s="405">
        <v>4</v>
      </c>
      <c r="B417" s="199" t="s">
        <v>913</v>
      </c>
      <c r="C417" s="199" t="s">
        <v>915</v>
      </c>
      <c r="D417" s="199" t="s">
        <v>2261</v>
      </c>
      <c r="E417" s="199" t="s">
        <v>2291</v>
      </c>
      <c r="F417" s="199" t="s">
        <v>2294</v>
      </c>
      <c r="G417" s="199"/>
      <c r="H417" s="199">
        <v>69</v>
      </c>
      <c r="I417" s="199" t="s">
        <v>2291</v>
      </c>
      <c r="J417" s="199" t="s">
        <v>1073</v>
      </c>
      <c r="K417" s="199" t="s">
        <v>1001</v>
      </c>
      <c r="L417" s="199" t="s">
        <v>1474</v>
      </c>
      <c r="M417" s="221" t="s">
        <v>1476</v>
      </c>
      <c r="N417" s="221"/>
      <c r="O417" s="221"/>
      <c r="P417" s="386" t="s">
        <v>3131</v>
      </c>
      <c r="Q417" s="387" t="s">
        <v>3132</v>
      </c>
      <c r="R417" s="108">
        <f t="shared" si="6"/>
        <v>0</v>
      </c>
      <c r="AM417">
        <v>868095</v>
      </c>
      <c r="AN417">
        <v>52</v>
      </c>
      <c r="AO417">
        <v>4350</v>
      </c>
      <c r="AP417">
        <v>855</v>
      </c>
      <c r="AQ417">
        <v>2712</v>
      </c>
      <c r="AR417">
        <v>2639</v>
      </c>
      <c r="AS417">
        <v>65845</v>
      </c>
      <c r="AT417">
        <v>5770</v>
      </c>
      <c r="AU417">
        <v>8275.5</v>
      </c>
      <c r="AV417">
        <v>52644</v>
      </c>
      <c r="AW417">
        <v>1754</v>
      </c>
      <c r="AX417">
        <v>1065</v>
      </c>
      <c r="AY417">
        <v>2130</v>
      </c>
      <c r="AZ417">
        <v>5000</v>
      </c>
    </row>
    <row r="418" spans="1:72">
      <c r="A418" s="405">
        <v>4</v>
      </c>
      <c r="B418" s="199" t="s">
        <v>913</v>
      </c>
      <c r="C418" s="199" t="s">
        <v>915</v>
      </c>
      <c r="D418" s="199" t="s">
        <v>2261</v>
      </c>
      <c r="E418" s="199" t="s">
        <v>2291</v>
      </c>
      <c r="F418" s="199" t="s">
        <v>505</v>
      </c>
      <c r="G418" s="199" t="s">
        <v>22</v>
      </c>
      <c r="H418" s="199">
        <v>69</v>
      </c>
      <c r="I418" s="199" t="s">
        <v>2291</v>
      </c>
      <c r="J418" s="199" t="s">
        <v>1073</v>
      </c>
      <c r="K418" s="199"/>
      <c r="L418" s="199" t="s">
        <v>1485</v>
      </c>
      <c r="M418" s="221" t="s">
        <v>1487</v>
      </c>
      <c r="N418" s="221"/>
      <c r="O418" s="221"/>
      <c r="P418" s="386" t="s">
        <v>3133</v>
      </c>
      <c r="Q418" s="387" t="s">
        <v>505</v>
      </c>
      <c r="R418" s="108">
        <f t="shared" si="6"/>
        <v>8062496.7199999997</v>
      </c>
      <c r="S418">
        <v>17589500.640000001</v>
      </c>
      <c r="T418">
        <v>1182206.92</v>
      </c>
      <c r="U418">
        <v>3955347.93</v>
      </c>
      <c r="V418">
        <v>4006466.19</v>
      </c>
      <c r="W418">
        <v>4860127.8</v>
      </c>
      <c r="X418">
        <v>6497371.0199999996</v>
      </c>
      <c r="Y418">
        <v>2538106</v>
      </c>
      <c r="Z418">
        <v>2702427.48</v>
      </c>
      <c r="AA418">
        <v>2603000</v>
      </c>
      <c r="AB418">
        <v>1192969.71</v>
      </c>
      <c r="AC418">
        <v>1662092.8</v>
      </c>
      <c r="AD418">
        <v>2853341.25</v>
      </c>
      <c r="AE418">
        <v>8062496.7199999997</v>
      </c>
      <c r="AF418">
        <v>2851034.39</v>
      </c>
      <c r="AG418">
        <v>1559382.51</v>
      </c>
      <c r="AH418">
        <v>1664769.64</v>
      </c>
      <c r="AI418">
        <v>6101637.9400000004</v>
      </c>
      <c r="AJ418">
        <v>4027423.98</v>
      </c>
      <c r="AK418">
        <v>1419408.36</v>
      </c>
      <c r="AL418">
        <v>806018.98</v>
      </c>
      <c r="AM418">
        <v>26973953.66</v>
      </c>
      <c r="AN418">
        <v>1914507.53</v>
      </c>
      <c r="AO418">
        <v>2936382.22</v>
      </c>
      <c r="AP418">
        <v>4480526.4000000004</v>
      </c>
      <c r="AQ418">
        <v>4283325</v>
      </c>
      <c r="AR418">
        <v>2056539.58</v>
      </c>
      <c r="AS418">
        <v>6678421.6500000004</v>
      </c>
      <c r="AT418">
        <v>3442117.87</v>
      </c>
      <c r="AU418">
        <v>3878794.1</v>
      </c>
      <c r="AV418">
        <v>5142047.2699999996</v>
      </c>
      <c r="AW418">
        <v>7344445.0999999996</v>
      </c>
      <c r="AX418">
        <v>5436540.1799999997</v>
      </c>
      <c r="AY418">
        <v>2407845.2200000002</v>
      </c>
      <c r="AZ418">
        <v>1642111.4</v>
      </c>
      <c r="BA418">
        <v>14989918.550000001</v>
      </c>
      <c r="BB418">
        <v>1563974.53</v>
      </c>
      <c r="BC418">
        <v>4815291.66</v>
      </c>
      <c r="BD418">
        <v>3367047.61</v>
      </c>
      <c r="BE418">
        <v>1496534.16</v>
      </c>
      <c r="BF418">
        <v>1275195.1299999999</v>
      </c>
      <c r="BG418">
        <v>1263354.55</v>
      </c>
      <c r="BH418">
        <v>3080282.36</v>
      </c>
      <c r="BI418">
        <v>1018580.27</v>
      </c>
      <c r="BJ418">
        <v>3192894.91</v>
      </c>
      <c r="BK418">
        <v>2121900</v>
      </c>
      <c r="BL418">
        <v>574203</v>
      </c>
      <c r="BM418">
        <v>5930895</v>
      </c>
      <c r="BN418">
        <v>2138693.4</v>
      </c>
      <c r="BO418">
        <v>1856048.63</v>
      </c>
      <c r="BP418">
        <v>2625767.4</v>
      </c>
      <c r="BQ418">
        <v>3764809.1</v>
      </c>
      <c r="BR418">
        <v>4544397.4400000004</v>
      </c>
      <c r="BS418">
        <v>1955000</v>
      </c>
      <c r="BT418">
        <v>4975466.29</v>
      </c>
    </row>
    <row r="419" spans="1:72">
      <c r="A419" s="405">
        <v>4</v>
      </c>
      <c r="B419" s="199" t="s">
        <v>913</v>
      </c>
      <c r="C419" s="199" t="s">
        <v>915</v>
      </c>
      <c r="D419" s="199" t="s">
        <v>2261</v>
      </c>
      <c r="E419" s="199" t="s">
        <v>2291</v>
      </c>
      <c r="F419" s="199"/>
      <c r="G419" s="199"/>
      <c r="H419" s="199">
        <v>69</v>
      </c>
      <c r="I419" s="199" t="s">
        <v>2291</v>
      </c>
      <c r="J419" s="199" t="s">
        <v>1073</v>
      </c>
      <c r="K419" s="199" t="s">
        <v>1473</v>
      </c>
      <c r="L419" s="199" t="s">
        <v>1474</v>
      </c>
      <c r="M419" s="379" t="s">
        <v>1489</v>
      </c>
      <c r="N419" s="379"/>
      <c r="O419" s="379"/>
      <c r="P419" s="386" t="s">
        <v>3134</v>
      </c>
      <c r="Q419" s="387" t="s">
        <v>506</v>
      </c>
      <c r="R419" s="108">
        <f t="shared" si="6"/>
        <v>19761.75</v>
      </c>
      <c r="S419">
        <v>22404402.010000002</v>
      </c>
      <c r="T419">
        <v>1263594.52</v>
      </c>
      <c r="U419">
        <v>7729624.54</v>
      </c>
      <c r="V419">
        <v>6768671.7000000002</v>
      </c>
      <c r="X419">
        <v>0</v>
      </c>
      <c r="Y419">
        <v>5093168.3899999997</v>
      </c>
      <c r="Z419">
        <v>0</v>
      </c>
      <c r="AA419">
        <v>2245673.8199999998</v>
      </c>
      <c r="AB419">
        <v>5209207.57</v>
      </c>
      <c r="AC419">
        <v>2429557.09</v>
      </c>
      <c r="AD419">
        <v>6145363.4100000001</v>
      </c>
      <c r="AE419">
        <v>19761.75</v>
      </c>
      <c r="AF419">
        <v>5329796.4800000004</v>
      </c>
      <c r="AG419">
        <v>1469764.59</v>
      </c>
      <c r="AH419">
        <v>9757453.3599999994</v>
      </c>
      <c r="AI419">
        <v>3769767.24</v>
      </c>
      <c r="AJ419">
        <v>9692989</v>
      </c>
      <c r="AK419">
        <v>1814440.85</v>
      </c>
      <c r="AL419">
        <v>0</v>
      </c>
      <c r="AN419">
        <v>6047843.8399999999</v>
      </c>
      <c r="AO419">
        <v>0</v>
      </c>
      <c r="AP419">
        <v>0</v>
      </c>
      <c r="AQ419">
        <v>4609950.84</v>
      </c>
      <c r="AR419">
        <v>1639142.33</v>
      </c>
      <c r="AT419">
        <v>16628670.26</v>
      </c>
      <c r="AU419">
        <v>11800818.59</v>
      </c>
      <c r="AV419">
        <v>10546702.359999999</v>
      </c>
      <c r="AW419">
        <v>9589186.4600000009</v>
      </c>
      <c r="AX419">
        <v>6174727.5300000003</v>
      </c>
      <c r="AY419">
        <v>9828702.0199999996</v>
      </c>
      <c r="AZ419">
        <v>4836451.05</v>
      </c>
      <c r="BA419">
        <v>0</v>
      </c>
      <c r="BB419">
        <v>1965090.79</v>
      </c>
      <c r="BC419">
        <v>11844809.470000001</v>
      </c>
      <c r="BD419">
        <v>6954952.0199999996</v>
      </c>
      <c r="BE419">
        <v>0</v>
      </c>
      <c r="BG419">
        <v>6082274.1900000004</v>
      </c>
      <c r="BH419">
        <v>5670206.6799999997</v>
      </c>
      <c r="BI419">
        <v>9080660.9100000001</v>
      </c>
      <c r="BJ419">
        <v>270891.21000000002</v>
      </c>
      <c r="BK419">
        <v>5292033.12</v>
      </c>
      <c r="BL419">
        <v>0</v>
      </c>
      <c r="BM419">
        <v>11716487.199999999</v>
      </c>
      <c r="BN419">
        <v>5448987.7800000003</v>
      </c>
      <c r="BO419">
        <v>4794577.42</v>
      </c>
      <c r="BP419">
        <v>4361203.45</v>
      </c>
      <c r="BQ419">
        <v>1230271.22</v>
      </c>
      <c r="BR419">
        <v>0</v>
      </c>
      <c r="BS419">
        <v>4180734.25</v>
      </c>
      <c r="BT419">
        <v>5636758.2199999997</v>
      </c>
    </row>
    <row r="420" spans="1:72">
      <c r="A420" s="405">
        <v>4</v>
      </c>
      <c r="B420" s="199" t="s">
        <v>913</v>
      </c>
      <c r="C420" s="199" t="s">
        <v>915</v>
      </c>
      <c r="D420" s="199" t="s">
        <v>2261</v>
      </c>
      <c r="E420" s="199" t="s">
        <v>2291</v>
      </c>
      <c r="F420" s="199" t="s">
        <v>2291</v>
      </c>
      <c r="G420" s="199"/>
      <c r="H420" s="199">
        <v>69</v>
      </c>
      <c r="I420" s="199" t="s">
        <v>2291</v>
      </c>
      <c r="J420" s="199" t="s">
        <v>1073</v>
      </c>
      <c r="K420" s="199" t="s">
        <v>1491</v>
      </c>
      <c r="L420" s="199" t="s">
        <v>1474</v>
      </c>
      <c r="M420" s="221" t="s">
        <v>1493</v>
      </c>
      <c r="N420" s="221"/>
      <c r="O420" s="221"/>
      <c r="P420" s="392" t="s">
        <v>3135</v>
      </c>
      <c r="Q420" s="387" t="s">
        <v>3136</v>
      </c>
      <c r="R420" s="108">
        <f t="shared" si="6"/>
        <v>402827.51</v>
      </c>
      <c r="S420">
        <v>32500</v>
      </c>
      <c r="T420">
        <v>321890.82</v>
      </c>
      <c r="U420">
        <v>175793</v>
      </c>
      <c r="V420">
        <v>558410.06999999995</v>
      </c>
      <c r="W420">
        <v>549250.44999999995</v>
      </c>
      <c r="X420">
        <v>298266.48</v>
      </c>
      <c r="Y420">
        <v>477030.9</v>
      </c>
      <c r="AA420">
        <v>521995.99</v>
      </c>
      <c r="AC420">
        <v>532332.69999999995</v>
      </c>
      <c r="AD420">
        <v>273095.19</v>
      </c>
      <c r="AE420">
        <v>402827.51</v>
      </c>
      <c r="AF420">
        <v>414182.61</v>
      </c>
      <c r="AG420">
        <v>870638.01</v>
      </c>
      <c r="AH420">
        <v>369055.81</v>
      </c>
      <c r="AJ420">
        <v>724904.69</v>
      </c>
      <c r="AK420">
        <v>1217874.8799999999</v>
      </c>
      <c r="AL420">
        <v>468239.69</v>
      </c>
      <c r="AM420">
        <v>1162149.98</v>
      </c>
      <c r="AN420">
        <v>528600.93999999994</v>
      </c>
      <c r="AO420">
        <v>38580</v>
      </c>
      <c r="AP420">
        <v>376661.96</v>
      </c>
      <c r="AQ420">
        <v>886024.59</v>
      </c>
      <c r="AR420">
        <v>1087033.8500000001</v>
      </c>
      <c r="AS420">
        <v>639294.44999999995</v>
      </c>
      <c r="AU420">
        <v>505674.59</v>
      </c>
      <c r="AV420">
        <v>405000.53</v>
      </c>
      <c r="AW420">
        <v>265706.19</v>
      </c>
      <c r="AX420">
        <v>301250.40000000002</v>
      </c>
      <c r="AZ420">
        <v>303652.26</v>
      </c>
      <c r="BA420">
        <v>681376.77</v>
      </c>
      <c r="BB420">
        <v>333973.93</v>
      </c>
      <c r="BC420">
        <v>299308.75</v>
      </c>
      <c r="BD420">
        <v>383846.67</v>
      </c>
      <c r="BE420">
        <v>62463.27</v>
      </c>
      <c r="BF420">
        <v>286874.84999999998</v>
      </c>
      <c r="BG420">
        <v>351378.13</v>
      </c>
      <c r="BH420">
        <v>327078.99</v>
      </c>
      <c r="BI420">
        <v>14412.53</v>
      </c>
      <c r="BJ420">
        <v>144025.47</v>
      </c>
      <c r="BK420">
        <v>245773.65</v>
      </c>
      <c r="BL420">
        <v>326239.92</v>
      </c>
      <c r="BM420">
        <v>373810.14</v>
      </c>
      <c r="BN420">
        <v>2100147.8199999998</v>
      </c>
      <c r="BO420">
        <v>680455.62</v>
      </c>
      <c r="BP420">
        <v>483987.01</v>
      </c>
      <c r="BQ420">
        <v>402421.55</v>
      </c>
      <c r="BR420">
        <v>516569.55</v>
      </c>
      <c r="BS420">
        <v>310579.06</v>
      </c>
      <c r="BT420">
        <v>639898.53</v>
      </c>
    </row>
    <row r="421" spans="1:72">
      <c r="A421" s="405">
        <v>4</v>
      </c>
      <c r="B421" s="199" t="s">
        <v>913</v>
      </c>
      <c r="C421" s="199" t="s">
        <v>915</v>
      </c>
      <c r="D421" s="199" t="s">
        <v>2261</v>
      </c>
      <c r="E421" s="199" t="s">
        <v>2291</v>
      </c>
      <c r="F421" s="199" t="s">
        <v>2291</v>
      </c>
      <c r="G421" s="199"/>
      <c r="H421" s="199">
        <v>69</v>
      </c>
      <c r="I421" s="199" t="s">
        <v>2291</v>
      </c>
      <c r="J421" s="199" t="s">
        <v>1073</v>
      </c>
      <c r="K421" s="199" t="s">
        <v>1495</v>
      </c>
      <c r="L421" s="199" t="s">
        <v>1474</v>
      </c>
      <c r="M421" s="379" t="s">
        <v>1489</v>
      </c>
      <c r="N421" s="379"/>
      <c r="O421" s="379"/>
      <c r="P421" s="392" t="s">
        <v>3137</v>
      </c>
      <c r="Q421" s="387" t="s">
        <v>508</v>
      </c>
      <c r="R421" s="108">
        <f t="shared" si="6"/>
        <v>2388563.08</v>
      </c>
      <c r="S421">
        <v>31824090.52</v>
      </c>
      <c r="T421">
        <v>3187038.4</v>
      </c>
      <c r="U421">
        <v>6643230.3499999996</v>
      </c>
      <c r="V421">
        <v>6551055.4299999997</v>
      </c>
      <c r="W421">
        <v>0</v>
      </c>
      <c r="X421">
        <v>0</v>
      </c>
      <c r="Y421">
        <v>9707400.1799999997</v>
      </c>
      <c r="Z421">
        <v>7867578.4199999999</v>
      </c>
      <c r="AA421">
        <v>4819410.49</v>
      </c>
      <c r="AB421">
        <v>6482677.9000000004</v>
      </c>
      <c r="AC421">
        <v>2243367.4300000002</v>
      </c>
      <c r="AD421">
        <v>3782477.6</v>
      </c>
      <c r="AE421">
        <v>2388563.08</v>
      </c>
      <c r="AF421">
        <v>7677183.5199999996</v>
      </c>
      <c r="AG421">
        <v>4790328.6900000004</v>
      </c>
      <c r="AH421">
        <v>9638394.1300000008</v>
      </c>
      <c r="AI421">
        <v>5198214.8600000003</v>
      </c>
      <c r="AJ421">
        <v>9434244.1699999999</v>
      </c>
      <c r="AK421">
        <v>7435275.9000000004</v>
      </c>
      <c r="AL421">
        <v>3414722.09</v>
      </c>
      <c r="AM421">
        <v>34039888.859999999</v>
      </c>
      <c r="AN421">
        <v>8027574.1500000004</v>
      </c>
      <c r="AO421">
        <v>10617817.49</v>
      </c>
      <c r="AP421">
        <v>15773228.779999999</v>
      </c>
      <c r="AQ421">
        <v>14825664.970000001</v>
      </c>
      <c r="AR421">
        <v>5095962.17</v>
      </c>
      <c r="AS421">
        <v>15276942.300000001</v>
      </c>
      <c r="AT421">
        <v>11512654.25</v>
      </c>
      <c r="AU421">
        <v>11467908.27</v>
      </c>
      <c r="AV421">
        <v>12091519.93</v>
      </c>
      <c r="AW421">
        <v>6787035.4199999999</v>
      </c>
      <c r="AX421">
        <v>7327777.5499999998</v>
      </c>
      <c r="AY421">
        <v>4494766.7699999996</v>
      </c>
      <c r="AZ421">
        <v>3304548.65</v>
      </c>
      <c r="BA421">
        <v>20099238.870000001</v>
      </c>
      <c r="BB421">
        <v>3383611.24</v>
      </c>
      <c r="BC421">
        <v>5618919.7199999997</v>
      </c>
      <c r="BD421">
        <v>12441737.82</v>
      </c>
      <c r="BE421">
        <v>9762046.4900000002</v>
      </c>
      <c r="BF421">
        <v>3765378.99</v>
      </c>
      <c r="BG421">
        <v>8094815.0199999996</v>
      </c>
      <c r="BH421">
        <v>14141148.5</v>
      </c>
      <c r="BI421">
        <v>4039349.43</v>
      </c>
      <c r="BJ421">
        <v>3653435.76</v>
      </c>
      <c r="BK421">
        <v>3588329.08</v>
      </c>
      <c r="BL421">
        <v>3182774.03</v>
      </c>
      <c r="BM421">
        <v>10593280.49</v>
      </c>
      <c r="BN421">
        <v>4384607.01</v>
      </c>
      <c r="BO421">
        <v>7532416.1900000004</v>
      </c>
      <c r="BP421">
        <v>10375921.51</v>
      </c>
      <c r="BQ421">
        <v>3947396.91</v>
      </c>
      <c r="BR421">
        <v>11307023.039999999</v>
      </c>
      <c r="BS421">
        <v>6172093.2800000003</v>
      </c>
      <c r="BT421">
        <v>5405447.9299999997</v>
      </c>
    </row>
    <row r="422" spans="1:72">
      <c r="A422" s="405">
        <v>4</v>
      </c>
      <c r="B422" s="199" t="s">
        <v>913</v>
      </c>
      <c r="C422" s="199" t="s">
        <v>915</v>
      </c>
      <c r="D422" s="199" t="s">
        <v>2261</v>
      </c>
      <c r="E422" s="199" t="s">
        <v>2291</v>
      </c>
      <c r="F422" s="199" t="s">
        <v>2291</v>
      </c>
      <c r="G422" s="199"/>
      <c r="H422" s="199">
        <v>69</v>
      </c>
      <c r="I422" s="199" t="s">
        <v>2291</v>
      </c>
      <c r="J422" s="199" t="s">
        <v>1073</v>
      </c>
      <c r="K422" s="199" t="s">
        <v>1498</v>
      </c>
      <c r="L422" s="199" t="s">
        <v>1474</v>
      </c>
      <c r="M422" s="221" t="s">
        <v>1493</v>
      </c>
      <c r="N422" s="221"/>
      <c r="O422" s="221"/>
      <c r="P422" s="386" t="s">
        <v>3138</v>
      </c>
      <c r="Q422" s="387" t="s">
        <v>509</v>
      </c>
      <c r="R422" s="108">
        <f t="shared" si="6"/>
        <v>1727497.32</v>
      </c>
      <c r="S422">
        <v>9372063.7200000007</v>
      </c>
      <c r="T422">
        <v>1157819.27</v>
      </c>
      <c r="U422">
        <v>1342371.28</v>
      </c>
      <c r="V422">
        <v>1600949.11</v>
      </c>
      <c r="W422">
        <v>176994.82</v>
      </c>
      <c r="X422">
        <v>2092309.92</v>
      </c>
      <c r="Y422">
        <v>97309.64</v>
      </c>
      <c r="Z422">
        <v>105477.48</v>
      </c>
      <c r="AA422">
        <v>1323875.94</v>
      </c>
      <c r="AB422">
        <v>1243078.82</v>
      </c>
      <c r="AC422">
        <v>1183677.8700000001</v>
      </c>
      <c r="AD422">
        <v>1158072.79</v>
      </c>
      <c r="AE422">
        <v>1727497.32</v>
      </c>
      <c r="AF422">
        <v>1448966.79</v>
      </c>
      <c r="AG422">
        <v>1072473.46</v>
      </c>
      <c r="AH422">
        <v>1553018.9</v>
      </c>
      <c r="AI422">
        <v>156897.66</v>
      </c>
      <c r="AJ422">
        <v>1539538.8</v>
      </c>
      <c r="AK422">
        <v>1287703.3400000001</v>
      </c>
      <c r="AL422">
        <v>75195.53</v>
      </c>
      <c r="AM422">
        <v>26805987.41</v>
      </c>
      <c r="AN422">
        <v>1487776.58</v>
      </c>
      <c r="AO422">
        <v>1689100.51</v>
      </c>
      <c r="AP422">
        <v>300381.19</v>
      </c>
      <c r="AQ422">
        <v>186197.63</v>
      </c>
      <c r="AR422">
        <v>1641815.68</v>
      </c>
      <c r="AS422">
        <v>1562194.37</v>
      </c>
      <c r="AT422">
        <v>1769545.84</v>
      </c>
      <c r="AU422">
        <v>1798708.47</v>
      </c>
      <c r="AV422">
        <v>1845679.37</v>
      </c>
      <c r="AW422">
        <v>2316934.23</v>
      </c>
      <c r="AX422">
        <v>1750445.9</v>
      </c>
      <c r="AY422">
        <v>1462165.02</v>
      </c>
      <c r="AZ422">
        <v>7500</v>
      </c>
      <c r="BA422">
        <v>1013235.4</v>
      </c>
      <c r="BB422">
        <v>1150898.18</v>
      </c>
      <c r="BC422">
        <v>172427.31</v>
      </c>
      <c r="BD422">
        <v>165666.39000000001</v>
      </c>
      <c r="BE422">
        <v>1574616.78</v>
      </c>
      <c r="BF422">
        <v>1989704.55</v>
      </c>
      <c r="BG422">
        <v>208102.52</v>
      </c>
      <c r="BH422">
        <v>331141.28999999998</v>
      </c>
      <c r="BI422">
        <v>1323928.76</v>
      </c>
      <c r="BJ422">
        <v>35000</v>
      </c>
      <c r="BK422">
        <v>80706.78</v>
      </c>
      <c r="BL422">
        <v>45306.400000000001</v>
      </c>
      <c r="BM422">
        <v>2273299.35</v>
      </c>
      <c r="BN422">
        <v>1788273.17</v>
      </c>
      <c r="BO422">
        <v>1079993.02</v>
      </c>
      <c r="BP422">
        <v>1903440.54</v>
      </c>
      <c r="BQ422">
        <v>981493.68</v>
      </c>
      <c r="BR422">
        <v>743603.48</v>
      </c>
      <c r="BS422">
        <v>1675024.33</v>
      </c>
      <c r="BT422">
        <v>114510.7</v>
      </c>
    </row>
    <row r="423" spans="1:72">
      <c r="A423" s="405">
        <v>4</v>
      </c>
      <c r="B423" s="199" t="s">
        <v>913</v>
      </c>
      <c r="C423" s="199" t="s">
        <v>915</v>
      </c>
      <c r="D423" s="199" t="s">
        <v>2261</v>
      </c>
      <c r="E423" s="199" t="s">
        <v>2291</v>
      </c>
      <c r="F423" s="199" t="s">
        <v>2291</v>
      </c>
      <c r="G423" s="199"/>
      <c r="H423" s="199">
        <v>69</v>
      </c>
      <c r="I423" s="199" t="s">
        <v>2291</v>
      </c>
      <c r="J423" s="199" t="s">
        <v>1073</v>
      </c>
      <c r="K423" s="199" t="s">
        <v>1495</v>
      </c>
      <c r="L423" s="199" t="s">
        <v>1474</v>
      </c>
      <c r="M423" s="221" t="s">
        <v>1493</v>
      </c>
      <c r="N423" s="221"/>
      <c r="O423" s="221"/>
      <c r="P423" s="386" t="s">
        <v>3139</v>
      </c>
      <c r="Q423" s="387" t="s">
        <v>3140</v>
      </c>
      <c r="R423" s="108">
        <f t="shared" si="6"/>
        <v>2097265.4500000002</v>
      </c>
      <c r="S423">
        <v>58780</v>
      </c>
      <c r="U423">
        <v>359704</v>
      </c>
      <c r="V423">
        <v>2101674.23</v>
      </c>
      <c r="W423">
        <v>67500</v>
      </c>
      <c r="X423">
        <v>87500</v>
      </c>
      <c r="Y423">
        <v>261002.55</v>
      </c>
      <c r="Z423">
        <v>207443</v>
      </c>
      <c r="AA423">
        <v>214521</v>
      </c>
      <c r="AB423">
        <v>12500</v>
      </c>
      <c r="AC423">
        <v>481722.59</v>
      </c>
      <c r="AD423">
        <v>70000</v>
      </c>
      <c r="AE423">
        <v>2097265.4500000002</v>
      </c>
      <c r="AF423">
        <v>255622.66</v>
      </c>
      <c r="AG423">
        <v>10760</v>
      </c>
      <c r="AH423">
        <v>82720</v>
      </c>
      <c r="AI423">
        <v>35000</v>
      </c>
      <c r="AJ423">
        <v>553960</v>
      </c>
      <c r="AK423">
        <v>152832</v>
      </c>
      <c r="AL423">
        <v>420</v>
      </c>
      <c r="AM423">
        <v>459500</v>
      </c>
      <c r="AN423">
        <v>793766.58</v>
      </c>
      <c r="AO423">
        <v>165698.98000000001</v>
      </c>
      <c r="AP423">
        <v>451121</v>
      </c>
      <c r="AQ423">
        <v>731890.52</v>
      </c>
      <c r="AR423">
        <v>1800</v>
      </c>
      <c r="AS423">
        <v>2513188.87</v>
      </c>
      <c r="AU423">
        <v>14540</v>
      </c>
      <c r="AV423">
        <v>1600</v>
      </c>
      <c r="AW423">
        <v>1598552.03</v>
      </c>
      <c r="AX423">
        <v>982376.06</v>
      </c>
      <c r="AY423">
        <v>863300.69</v>
      </c>
      <c r="AZ423">
        <v>33909</v>
      </c>
      <c r="BA423">
        <v>192040</v>
      </c>
      <c r="BB423">
        <v>1441962.53</v>
      </c>
      <c r="BC423">
        <v>1758821.89</v>
      </c>
      <c r="BD423">
        <v>5021262.04</v>
      </c>
      <c r="BE423">
        <v>1088059.76</v>
      </c>
      <c r="BF423">
        <v>501869.6</v>
      </c>
      <c r="BG423">
        <v>2369429.16</v>
      </c>
      <c r="BH423">
        <v>468925</v>
      </c>
      <c r="BI423">
        <v>1035519.23</v>
      </c>
      <c r="BJ423">
        <v>742207.56</v>
      </c>
      <c r="BK423">
        <v>15180</v>
      </c>
      <c r="BL423">
        <v>1078333.54</v>
      </c>
      <c r="BM423">
        <v>305248</v>
      </c>
      <c r="BO423">
        <v>91767</v>
      </c>
      <c r="BP423">
        <v>116016</v>
      </c>
      <c r="BQ423">
        <v>38026.65</v>
      </c>
      <c r="BR423">
        <v>2500</v>
      </c>
      <c r="BS423">
        <v>510091.99</v>
      </c>
      <c r="BT423">
        <v>21374</v>
      </c>
    </row>
    <row r="424" spans="1:72">
      <c r="A424" s="405">
        <v>4</v>
      </c>
      <c r="B424" s="199" t="s">
        <v>913</v>
      </c>
      <c r="C424" s="199" t="s">
        <v>915</v>
      </c>
      <c r="D424" s="199" t="s">
        <v>2261</v>
      </c>
      <c r="E424" s="199" t="s">
        <v>2291</v>
      </c>
      <c r="F424" s="199" t="s">
        <v>2291</v>
      </c>
      <c r="G424" s="199"/>
      <c r="H424" s="199">
        <v>69</v>
      </c>
      <c r="I424" s="199" t="s">
        <v>2291</v>
      </c>
      <c r="J424" s="199" t="s">
        <v>1073</v>
      </c>
      <c r="K424" s="199" t="s">
        <v>1427</v>
      </c>
      <c r="L424" s="199" t="s">
        <v>1474</v>
      </c>
      <c r="M424" s="221" t="s">
        <v>1493</v>
      </c>
      <c r="N424" s="221"/>
      <c r="O424" s="221"/>
      <c r="P424" s="386" t="s">
        <v>3141</v>
      </c>
      <c r="Q424" s="387" t="s">
        <v>511</v>
      </c>
      <c r="R424" s="108">
        <f t="shared" si="6"/>
        <v>3041994.69</v>
      </c>
      <c r="S424">
        <v>6662750.8899999997</v>
      </c>
      <c r="T424">
        <v>473385.87</v>
      </c>
      <c r="U424">
        <v>765279.03</v>
      </c>
      <c r="V424">
        <v>1142732.42</v>
      </c>
      <c r="W424">
        <v>1729795.82</v>
      </c>
      <c r="X424">
        <v>1614037.17</v>
      </c>
      <c r="Y424">
        <v>2844250.96</v>
      </c>
      <c r="Z424">
        <v>796487.04</v>
      </c>
      <c r="AA424">
        <v>1260808.3</v>
      </c>
      <c r="AB424">
        <v>1038935.3</v>
      </c>
      <c r="AC424">
        <v>1037016.11</v>
      </c>
      <c r="AD424">
        <v>632848.02</v>
      </c>
      <c r="AE424">
        <v>3041994.69</v>
      </c>
      <c r="AF424">
        <v>551163.51</v>
      </c>
      <c r="AG424">
        <v>712892.82</v>
      </c>
      <c r="AH424">
        <v>1088903.77</v>
      </c>
      <c r="AI424">
        <v>2557414.89</v>
      </c>
      <c r="AJ424">
        <v>1999758.45</v>
      </c>
      <c r="AK424">
        <v>260252.87</v>
      </c>
      <c r="AL424">
        <v>203840.25</v>
      </c>
      <c r="AM424">
        <v>10458339.369999999</v>
      </c>
      <c r="AN424">
        <v>773519.87</v>
      </c>
      <c r="AO424">
        <v>931015.54</v>
      </c>
      <c r="AP424">
        <v>1993372.64</v>
      </c>
      <c r="AQ424">
        <v>1534709.96</v>
      </c>
      <c r="AR424">
        <v>291137.08</v>
      </c>
      <c r="AS424">
        <v>339844.57</v>
      </c>
      <c r="AT424">
        <v>864860.9</v>
      </c>
      <c r="AU424">
        <v>950211.41</v>
      </c>
      <c r="AV424">
        <v>911513.68</v>
      </c>
      <c r="AW424">
        <v>1821659.95</v>
      </c>
      <c r="AX424">
        <v>794631.37</v>
      </c>
      <c r="AY424">
        <v>478939.95</v>
      </c>
      <c r="AZ424">
        <v>39004.910000000003</v>
      </c>
      <c r="BA424">
        <v>5398105.7699999996</v>
      </c>
      <c r="BB424">
        <v>465007.07</v>
      </c>
      <c r="BC424">
        <v>2281938.34</v>
      </c>
      <c r="BD424">
        <v>821755.01</v>
      </c>
      <c r="BE424">
        <v>425287.87</v>
      </c>
      <c r="BF424">
        <v>1590136.24</v>
      </c>
      <c r="BG424">
        <v>1992644.65</v>
      </c>
      <c r="BH424">
        <v>2609135.52</v>
      </c>
      <c r="BI424">
        <v>495988.29</v>
      </c>
      <c r="BJ424">
        <v>642953.24</v>
      </c>
      <c r="BK424">
        <v>288945.44</v>
      </c>
      <c r="BL424">
        <v>121235.52</v>
      </c>
      <c r="BM424">
        <v>3815868.16</v>
      </c>
      <c r="BN424">
        <v>1140866.1200000001</v>
      </c>
      <c r="BO424">
        <v>1413925.09</v>
      </c>
      <c r="BP424">
        <v>1927397.23</v>
      </c>
      <c r="BQ424">
        <v>818635.58</v>
      </c>
      <c r="BR424">
        <v>3286941.78</v>
      </c>
      <c r="BS424">
        <v>2180998.34</v>
      </c>
      <c r="BT424">
        <v>1192003.48</v>
      </c>
    </row>
    <row r="425" spans="1:72">
      <c r="A425" s="405">
        <v>4</v>
      </c>
      <c r="B425" s="199" t="s">
        <v>913</v>
      </c>
      <c r="C425" s="199" t="s">
        <v>915</v>
      </c>
      <c r="D425" s="199" t="s">
        <v>2261</v>
      </c>
      <c r="E425" s="199" t="s">
        <v>2291</v>
      </c>
      <c r="F425" s="199" t="s">
        <v>2304</v>
      </c>
      <c r="G425" s="199"/>
      <c r="H425" s="199">
        <v>69</v>
      </c>
      <c r="I425" s="199" t="s">
        <v>2291</v>
      </c>
      <c r="J425" s="199" t="s">
        <v>952</v>
      </c>
      <c r="K425" s="199" t="s">
        <v>1473</v>
      </c>
      <c r="L425" s="199" t="s">
        <v>1474</v>
      </c>
      <c r="M425" s="221" t="s">
        <v>1489</v>
      </c>
      <c r="N425" s="221"/>
      <c r="O425" s="221"/>
      <c r="P425" s="386" t="s">
        <v>3142</v>
      </c>
      <c r="Q425" s="387" t="s">
        <v>512</v>
      </c>
      <c r="R425" s="108">
        <f t="shared" si="6"/>
        <v>0</v>
      </c>
      <c r="W425">
        <v>-14425277.630000001</v>
      </c>
      <c r="X425">
        <v>-18439333.32</v>
      </c>
      <c r="Z425">
        <v>-4335402.66</v>
      </c>
      <c r="AB425">
        <v>-3184.61</v>
      </c>
      <c r="AE425">
        <v>0</v>
      </c>
      <c r="AH425">
        <v>-2376050.5</v>
      </c>
      <c r="AI425">
        <v>0</v>
      </c>
      <c r="AL425">
        <v>-1471169.02</v>
      </c>
      <c r="AM425">
        <v>-50583806.729999997</v>
      </c>
      <c r="AN425">
        <v>-294527.2</v>
      </c>
      <c r="AO425">
        <v>-15703201.67</v>
      </c>
      <c r="AP425">
        <v>-4293913.43</v>
      </c>
      <c r="AS425">
        <v>-10624756.630000001</v>
      </c>
      <c r="AV425">
        <v>-852550.06</v>
      </c>
      <c r="AX425">
        <v>-1980096.65</v>
      </c>
      <c r="BA425">
        <v>-1055142.99</v>
      </c>
      <c r="BC425">
        <v>-1109679.0900000001</v>
      </c>
      <c r="BD425">
        <v>0</v>
      </c>
      <c r="BE425">
        <v>-2330885.0299999998</v>
      </c>
      <c r="BF425">
        <v>-7290650.5199999996</v>
      </c>
      <c r="BG425">
        <v>-1351919.06</v>
      </c>
      <c r="BI425">
        <v>-1030442.2</v>
      </c>
      <c r="BJ425">
        <v>-532467.14</v>
      </c>
      <c r="BL425">
        <v>-1605716.48</v>
      </c>
      <c r="BP425">
        <v>-130463.67</v>
      </c>
      <c r="BQ425">
        <v>-751585.41</v>
      </c>
      <c r="BR425">
        <v>-1217009.9099999999</v>
      </c>
      <c r="BT425">
        <v>-794742.36</v>
      </c>
    </row>
    <row r="426" spans="1:72">
      <c r="A426" s="405">
        <v>4</v>
      </c>
      <c r="B426" s="199" t="s">
        <v>913</v>
      </c>
      <c r="C426" s="199" t="s">
        <v>915</v>
      </c>
      <c r="D426" s="199" t="s">
        <v>2261</v>
      </c>
      <c r="E426" s="199" t="s">
        <v>2291</v>
      </c>
      <c r="F426" s="199" t="s">
        <v>2294</v>
      </c>
      <c r="G426" s="199"/>
      <c r="H426" s="199">
        <v>69</v>
      </c>
      <c r="I426" s="199" t="s">
        <v>2291</v>
      </c>
      <c r="J426" s="199" t="s">
        <v>952</v>
      </c>
      <c r="K426" s="199" t="s">
        <v>1503</v>
      </c>
      <c r="L426" s="199" t="s">
        <v>1474</v>
      </c>
      <c r="M426" s="221" t="s">
        <v>1489</v>
      </c>
      <c r="N426" s="221"/>
      <c r="O426" s="221"/>
      <c r="P426" s="386" t="s">
        <v>3143</v>
      </c>
      <c r="Q426" s="387" t="s">
        <v>513</v>
      </c>
      <c r="R426" s="108">
        <f t="shared" si="6"/>
        <v>-133714544.63</v>
      </c>
      <c r="S426">
        <v>-64144937.439999998</v>
      </c>
      <c r="T426">
        <v>-99653.85</v>
      </c>
      <c r="U426">
        <v>-1357858.61</v>
      </c>
      <c r="V426">
        <v>-2286175.2599999998</v>
      </c>
      <c r="W426">
        <v>-12099715.289999999</v>
      </c>
      <c r="X426">
        <v>-28819824.359999999</v>
      </c>
      <c r="Y426">
        <v>-1289961.1399999999</v>
      </c>
      <c r="Z426">
        <v>-1087032.28</v>
      </c>
      <c r="AA426">
        <v>-1037272.78</v>
      </c>
      <c r="AB426">
        <v>-1135679.18</v>
      </c>
      <c r="AE426">
        <v>-133714544.63</v>
      </c>
      <c r="AG426">
        <v>-26894.959999999999</v>
      </c>
      <c r="AH426">
        <v>-811662.52</v>
      </c>
      <c r="AI426">
        <v>-2539574.23</v>
      </c>
      <c r="AK426">
        <v>-6373.72</v>
      </c>
      <c r="AM426">
        <v>-123595188.09</v>
      </c>
      <c r="AN426">
        <v>-1780291.32</v>
      </c>
      <c r="AO426">
        <v>-10521028.67</v>
      </c>
      <c r="AP426">
        <v>-14102163.16</v>
      </c>
      <c r="AQ426">
        <v>-4325486.79</v>
      </c>
      <c r="AR426">
        <v>-166009.10999999999</v>
      </c>
      <c r="AS426">
        <v>-20287975.100000001</v>
      </c>
      <c r="AT426">
        <v>-8462988.5999999996</v>
      </c>
      <c r="AU426">
        <v>-3772319.63</v>
      </c>
      <c r="AV426">
        <v>-1297773.01</v>
      </c>
      <c r="AW426">
        <v>-14741703.869999999</v>
      </c>
      <c r="AX426">
        <v>-2195748.62</v>
      </c>
      <c r="AY426">
        <v>-3137299.35</v>
      </c>
      <c r="BA426">
        <v>-43392068.210000001</v>
      </c>
      <c r="BB426">
        <v>-2456031.7599999998</v>
      </c>
      <c r="BC426">
        <v>-1381502.79</v>
      </c>
      <c r="BD426">
        <v>-12548059.810000001</v>
      </c>
      <c r="BE426">
        <v>-835147.86</v>
      </c>
      <c r="BF426">
        <v>-897566.7</v>
      </c>
      <c r="BG426">
        <v>-1895292.42</v>
      </c>
      <c r="BH426">
        <v>-158543.5</v>
      </c>
      <c r="BI426">
        <v>-376319.36</v>
      </c>
      <c r="BJ426">
        <v>-810</v>
      </c>
      <c r="BM426">
        <v>-65130685.109999999</v>
      </c>
      <c r="BN426">
        <v>-331888.63</v>
      </c>
      <c r="BO426">
        <v>-2508061.7999999998</v>
      </c>
      <c r="BP426">
        <v>-5064059.57</v>
      </c>
      <c r="BQ426">
        <v>-37615.279999999999</v>
      </c>
      <c r="BR426">
        <v>-4845973.18</v>
      </c>
      <c r="BS426">
        <v>-4243772.08</v>
      </c>
      <c r="BT426">
        <v>-1215604.8799999999</v>
      </c>
    </row>
    <row r="427" spans="1:72">
      <c r="A427" s="405">
        <v>4</v>
      </c>
      <c r="B427" s="199" t="s">
        <v>913</v>
      </c>
      <c r="C427" s="199" t="s">
        <v>915</v>
      </c>
      <c r="D427" s="199" t="s">
        <v>2261</v>
      </c>
      <c r="E427" s="199" t="s">
        <v>2291</v>
      </c>
      <c r="F427" s="199" t="s">
        <v>2294</v>
      </c>
      <c r="G427" s="199"/>
      <c r="H427" s="199">
        <v>69</v>
      </c>
      <c r="I427" s="199" t="s">
        <v>2291</v>
      </c>
      <c r="J427" s="199" t="s">
        <v>1073</v>
      </c>
      <c r="K427" s="199" t="s">
        <v>1503</v>
      </c>
      <c r="L427" s="199" t="s">
        <v>1474</v>
      </c>
      <c r="M427" s="221" t="s">
        <v>1489</v>
      </c>
      <c r="N427" s="221"/>
      <c r="O427" s="221"/>
      <c r="P427" s="386" t="s">
        <v>3144</v>
      </c>
      <c r="Q427" s="387" t="s">
        <v>514</v>
      </c>
      <c r="R427" s="108">
        <f t="shared" si="6"/>
        <v>0</v>
      </c>
      <c r="T427">
        <v>851627.61</v>
      </c>
      <c r="U427">
        <v>4588764.62</v>
      </c>
      <c r="V427">
        <v>10764859.01</v>
      </c>
      <c r="W427">
        <v>2852596.34</v>
      </c>
      <c r="X427">
        <v>3328224.41</v>
      </c>
      <c r="Y427">
        <v>3952717.23</v>
      </c>
      <c r="Z427">
        <v>4236697.51</v>
      </c>
      <c r="AA427">
        <v>5671492.7800000003</v>
      </c>
      <c r="AB427">
        <v>3521183.49</v>
      </c>
      <c r="AC427">
        <v>5672392.3700000001</v>
      </c>
      <c r="AF427">
        <v>458074.67</v>
      </c>
      <c r="AG427">
        <v>810989.55</v>
      </c>
      <c r="AH427">
        <v>1197986.8</v>
      </c>
      <c r="AI427">
        <v>0</v>
      </c>
      <c r="AJ427">
        <v>613952.78</v>
      </c>
      <c r="AK427">
        <v>591790.06999999995</v>
      </c>
      <c r="AM427">
        <v>172263941.68000001</v>
      </c>
      <c r="AN427">
        <v>606208.56999999995</v>
      </c>
      <c r="AO427">
        <v>10264008.73</v>
      </c>
      <c r="AP427">
        <v>4210719.79</v>
      </c>
      <c r="AQ427">
        <v>103565.41</v>
      </c>
      <c r="AR427">
        <v>531118.97</v>
      </c>
      <c r="AS427">
        <v>10952640.689999999</v>
      </c>
      <c r="AT427">
        <v>6077950.21</v>
      </c>
      <c r="AU427">
        <v>6928382.4100000001</v>
      </c>
      <c r="AV427">
        <v>2416492.56</v>
      </c>
      <c r="AW427">
        <v>7126704.5700000003</v>
      </c>
      <c r="AX427">
        <v>4868996.96</v>
      </c>
      <c r="AY427">
        <v>5897145.04</v>
      </c>
      <c r="BA427">
        <v>49471.87</v>
      </c>
      <c r="BB427">
        <v>7765582.1200000001</v>
      </c>
      <c r="BC427">
        <v>8566242.1400000006</v>
      </c>
      <c r="BD427">
        <v>8967458.0500000007</v>
      </c>
      <c r="BE427">
        <v>5046603.09</v>
      </c>
      <c r="BF427">
        <v>2278074.9900000002</v>
      </c>
      <c r="BH427">
        <v>11809971.24</v>
      </c>
      <c r="BI427">
        <v>5362193.34</v>
      </c>
      <c r="BM427">
        <v>31181282.969999999</v>
      </c>
      <c r="BN427">
        <v>593537.43000000005</v>
      </c>
      <c r="BO427">
        <v>4086846.83</v>
      </c>
      <c r="BP427">
        <v>7092011.2699999996</v>
      </c>
      <c r="BQ427">
        <v>2847788.02</v>
      </c>
      <c r="BR427">
        <v>4082577.82</v>
      </c>
      <c r="BS427">
        <v>276667.90000000002</v>
      </c>
      <c r="BT427">
        <v>1407323.72</v>
      </c>
    </row>
    <row r="428" spans="1:72">
      <c r="A428" s="405">
        <v>4</v>
      </c>
      <c r="B428" s="199" t="s">
        <v>913</v>
      </c>
      <c r="C428" s="199" t="s">
        <v>915</v>
      </c>
      <c r="D428" s="199" t="s">
        <v>2261</v>
      </c>
      <c r="E428" s="199" t="s">
        <v>2291</v>
      </c>
      <c r="F428" s="199" t="s">
        <v>2292</v>
      </c>
      <c r="G428" s="199"/>
      <c r="H428" s="199">
        <v>69</v>
      </c>
      <c r="I428" s="199" t="s">
        <v>2291</v>
      </c>
      <c r="J428" s="199" t="s">
        <v>952</v>
      </c>
      <c r="K428" s="199" t="s">
        <v>1473</v>
      </c>
      <c r="L428" s="199" t="s">
        <v>1474</v>
      </c>
      <c r="M428" s="221" t="s">
        <v>1489</v>
      </c>
      <c r="N428" s="221"/>
      <c r="O428" s="221"/>
      <c r="P428" s="386" t="s">
        <v>3145</v>
      </c>
      <c r="Q428" s="387" t="s">
        <v>515</v>
      </c>
      <c r="R428" s="108">
        <f t="shared" si="6"/>
        <v>0</v>
      </c>
      <c r="S428">
        <v>-31783755.5</v>
      </c>
      <c r="T428">
        <v>-35735</v>
      </c>
      <c r="U428">
        <v>-55150.3</v>
      </c>
      <c r="V428">
        <v>-212261.75</v>
      </c>
      <c r="W428">
        <v>-244262.5</v>
      </c>
      <c r="X428">
        <v>-120714</v>
      </c>
      <c r="Y428">
        <v>-1943060.83</v>
      </c>
      <c r="Z428">
        <v>-17832</v>
      </c>
      <c r="AA428">
        <v>-23560</v>
      </c>
      <c r="AB428">
        <v>-94420</v>
      </c>
      <c r="AC428">
        <v>-69888</v>
      </c>
      <c r="AD428">
        <v>-176167</v>
      </c>
      <c r="AF428">
        <v>-8856</v>
      </c>
      <c r="AG428">
        <v>-153914.25</v>
      </c>
      <c r="AH428">
        <v>-12738.5</v>
      </c>
      <c r="AJ428">
        <v>-187</v>
      </c>
      <c r="AK428">
        <v>-3726.5</v>
      </c>
      <c r="AM428">
        <v>-60054372.5</v>
      </c>
      <c r="AN428">
        <v>-975996</v>
      </c>
      <c r="AO428">
        <v>-841327.5</v>
      </c>
      <c r="AP428">
        <v>-342941.79</v>
      </c>
      <c r="AQ428">
        <v>-368718.5</v>
      </c>
      <c r="AR428">
        <v>-2045400.21</v>
      </c>
      <c r="AS428">
        <v>-1316572</v>
      </c>
      <c r="AT428">
        <v>-1207192</v>
      </c>
      <c r="AU428">
        <v>-492798.76</v>
      </c>
      <c r="AV428">
        <v>-1520920</v>
      </c>
      <c r="AW428">
        <v>-4872451</v>
      </c>
      <c r="AX428">
        <v>-2146278.85</v>
      </c>
      <c r="AY428">
        <v>-1986621.64</v>
      </c>
      <c r="AZ428">
        <v>-2516820.67</v>
      </c>
      <c r="BA428">
        <v>-38853529.200000003</v>
      </c>
      <c r="BB428">
        <v>-83498.179999999993</v>
      </c>
      <c r="BC428">
        <v>-13088</v>
      </c>
      <c r="BD428">
        <v>-2399616</v>
      </c>
      <c r="BE428">
        <v>-12592</v>
      </c>
      <c r="BF428">
        <v>-35869.64</v>
      </c>
      <c r="BG428">
        <v>-4970</v>
      </c>
      <c r="BH428">
        <v>-327636</v>
      </c>
      <c r="BI428">
        <v>-4290</v>
      </c>
      <c r="BJ428">
        <v>-5256</v>
      </c>
      <c r="BK428">
        <v>-18898.439999999999</v>
      </c>
      <c r="BM428">
        <v>-10240046.689999999</v>
      </c>
      <c r="BN428">
        <v>-80981</v>
      </c>
      <c r="BO428">
        <v>-15328</v>
      </c>
      <c r="BP428">
        <v>-2710645.9</v>
      </c>
      <c r="BS428">
        <v>-120677.25</v>
      </c>
      <c r="BT428">
        <v>-8846.5</v>
      </c>
    </row>
    <row r="429" spans="1:72">
      <c r="A429" s="405">
        <v>4</v>
      </c>
      <c r="B429" s="199" t="s">
        <v>913</v>
      </c>
      <c r="C429" s="199" t="s">
        <v>915</v>
      </c>
      <c r="D429" s="199" t="s">
        <v>2261</v>
      </c>
      <c r="E429" s="199" t="s">
        <v>2291</v>
      </c>
      <c r="F429" s="199" t="s">
        <v>2292</v>
      </c>
      <c r="G429" s="199"/>
      <c r="H429" s="199">
        <v>69</v>
      </c>
      <c r="I429" s="199" t="s">
        <v>2291</v>
      </c>
      <c r="J429" s="199" t="s">
        <v>1073</v>
      </c>
      <c r="K429" s="199" t="s">
        <v>1473</v>
      </c>
      <c r="L429" s="199" t="s">
        <v>1474</v>
      </c>
      <c r="M429" s="221" t="s">
        <v>1489</v>
      </c>
      <c r="N429" s="221"/>
      <c r="O429" s="221"/>
      <c r="P429" s="386" t="s">
        <v>3146</v>
      </c>
      <c r="Q429" s="387" t="s">
        <v>516</v>
      </c>
      <c r="R429" s="108">
        <f t="shared" si="6"/>
        <v>436672</v>
      </c>
      <c r="T429">
        <v>1729393.5</v>
      </c>
      <c r="U429">
        <v>5326487</v>
      </c>
      <c r="V429">
        <v>6596263.9400000004</v>
      </c>
      <c r="W429">
        <v>4885280</v>
      </c>
      <c r="X429">
        <v>5759807.9500000002</v>
      </c>
      <c r="Y429">
        <v>1425731</v>
      </c>
      <c r="Z429">
        <v>2651558</v>
      </c>
      <c r="AA429">
        <v>2053542.25</v>
      </c>
      <c r="AB429">
        <v>3009695</v>
      </c>
      <c r="AC429">
        <v>1195603.5</v>
      </c>
      <c r="AD429">
        <v>3942018.5</v>
      </c>
      <c r="AE429">
        <v>436672</v>
      </c>
      <c r="AG429">
        <v>79647.5</v>
      </c>
      <c r="AI429">
        <v>0</v>
      </c>
      <c r="AK429">
        <v>317122.59999999998</v>
      </c>
      <c r="AM429">
        <v>2921348.64</v>
      </c>
      <c r="AN429">
        <v>2049766.8</v>
      </c>
      <c r="AO429">
        <v>4443517.4000000004</v>
      </c>
      <c r="AP429">
        <v>4833277.47</v>
      </c>
      <c r="AQ429">
        <v>6562591.5199999996</v>
      </c>
      <c r="AR429">
        <v>3379146.12</v>
      </c>
      <c r="AS429">
        <v>4640299.4800000004</v>
      </c>
      <c r="AT429">
        <v>6917788.6500000004</v>
      </c>
      <c r="AU429">
        <v>8040065.4800000004</v>
      </c>
      <c r="AV429">
        <v>3347690.6</v>
      </c>
      <c r="AW429">
        <v>10828415.630000001</v>
      </c>
      <c r="AX429">
        <v>2922700.12</v>
      </c>
      <c r="AY429">
        <v>5463995.2599999998</v>
      </c>
      <c r="AZ429">
        <v>3916069.34</v>
      </c>
      <c r="BB429">
        <v>918704.25</v>
      </c>
      <c r="BC429">
        <v>2072003.65</v>
      </c>
      <c r="BD429">
        <v>460</v>
      </c>
      <c r="BF429">
        <v>11235.71</v>
      </c>
      <c r="BH429">
        <v>1944485.84</v>
      </c>
      <c r="BI429">
        <v>1323775</v>
      </c>
      <c r="BM429">
        <v>297.5</v>
      </c>
      <c r="BN429">
        <v>1518</v>
      </c>
      <c r="BO429">
        <v>42801.95</v>
      </c>
      <c r="BP429">
        <v>461140.84</v>
      </c>
      <c r="BS429">
        <v>4237.5</v>
      </c>
      <c r="BT429">
        <v>323789.59999999998</v>
      </c>
    </row>
    <row r="430" spans="1:72">
      <c r="A430" s="405">
        <v>4</v>
      </c>
      <c r="B430" s="199" t="s">
        <v>913</v>
      </c>
      <c r="C430" s="199" t="s">
        <v>915</v>
      </c>
      <c r="D430" s="199" t="s">
        <v>2261</v>
      </c>
      <c r="E430" s="199" t="s">
        <v>2291</v>
      </c>
      <c r="F430" s="199" t="s">
        <v>2292</v>
      </c>
      <c r="G430" s="199"/>
      <c r="H430" s="199">
        <v>69</v>
      </c>
      <c r="I430" s="199" t="s">
        <v>2291</v>
      </c>
      <c r="J430" s="199" t="s">
        <v>1073</v>
      </c>
      <c r="K430" s="199" t="s">
        <v>1495</v>
      </c>
      <c r="L430" s="199" t="s">
        <v>1474</v>
      </c>
      <c r="M430" s="221" t="s">
        <v>1476</v>
      </c>
      <c r="N430" s="221"/>
      <c r="O430" s="221"/>
      <c r="P430" s="386" t="s">
        <v>3147</v>
      </c>
      <c r="Q430" s="387" t="s">
        <v>517</v>
      </c>
      <c r="R430" s="108">
        <f t="shared" si="6"/>
        <v>0</v>
      </c>
      <c r="S430">
        <v>4690016.4000000004</v>
      </c>
      <c r="T430">
        <v>711852</v>
      </c>
      <c r="U430">
        <v>2798723</v>
      </c>
      <c r="V430">
        <v>4572916</v>
      </c>
      <c r="W430">
        <v>1896981</v>
      </c>
      <c r="X430">
        <v>13696828</v>
      </c>
      <c r="Y430">
        <v>3168919</v>
      </c>
      <c r="Z430">
        <v>703572</v>
      </c>
      <c r="AA430">
        <v>1517063</v>
      </c>
      <c r="AB430">
        <v>962122.5</v>
      </c>
      <c r="AC430">
        <v>2813106</v>
      </c>
      <c r="AD430">
        <v>2859368</v>
      </c>
      <c r="AH430">
        <v>41348</v>
      </c>
      <c r="AI430">
        <v>66785.399999999994</v>
      </c>
      <c r="AK430">
        <v>254543</v>
      </c>
      <c r="AM430">
        <v>580000</v>
      </c>
      <c r="AP430">
        <v>19600</v>
      </c>
      <c r="AQ430">
        <v>523351</v>
      </c>
      <c r="AS430">
        <v>2636934</v>
      </c>
      <c r="AW430">
        <v>351648</v>
      </c>
      <c r="AY430">
        <v>5845992</v>
      </c>
      <c r="BA430">
        <v>5493010</v>
      </c>
      <c r="BB430">
        <v>1373919</v>
      </c>
      <c r="BC430">
        <v>3029020</v>
      </c>
      <c r="BD430">
        <v>1019700</v>
      </c>
      <c r="BE430">
        <v>2553979</v>
      </c>
      <c r="BF430">
        <v>1959194</v>
      </c>
      <c r="BG430">
        <v>503346</v>
      </c>
      <c r="BH430">
        <v>137500</v>
      </c>
      <c r="BI430">
        <v>2909808</v>
      </c>
      <c r="BJ430">
        <v>970553</v>
      </c>
      <c r="BK430">
        <v>505162</v>
      </c>
      <c r="BL430">
        <v>288741</v>
      </c>
      <c r="BM430">
        <v>1659887</v>
      </c>
      <c r="BN430">
        <v>2883938</v>
      </c>
      <c r="BO430">
        <v>123428</v>
      </c>
      <c r="BP430">
        <v>1107643</v>
      </c>
      <c r="BQ430">
        <v>42050.5</v>
      </c>
      <c r="BR430">
        <v>373130</v>
      </c>
      <c r="BS430">
        <v>1263227</v>
      </c>
    </row>
    <row r="431" spans="1:72">
      <c r="A431" s="405">
        <v>4</v>
      </c>
      <c r="B431" s="199" t="s">
        <v>913</v>
      </c>
      <c r="C431" s="199" t="s">
        <v>915</v>
      </c>
      <c r="D431" s="199" t="s">
        <v>2261</v>
      </c>
      <c r="E431" s="199" t="s">
        <v>2291</v>
      </c>
      <c r="F431" s="199" t="s">
        <v>2304</v>
      </c>
      <c r="G431" s="199"/>
      <c r="H431" s="199">
        <v>69</v>
      </c>
      <c r="I431" s="199" t="s">
        <v>2291</v>
      </c>
      <c r="J431" s="199" t="s">
        <v>1073</v>
      </c>
      <c r="K431" s="199" t="s">
        <v>1427</v>
      </c>
      <c r="L431" s="199" t="s">
        <v>1474</v>
      </c>
      <c r="M431" s="221" t="s">
        <v>1493</v>
      </c>
      <c r="N431" s="221"/>
      <c r="O431" s="221"/>
      <c r="P431" s="386" t="s">
        <v>3148</v>
      </c>
      <c r="Q431" s="387" t="s">
        <v>518</v>
      </c>
      <c r="R431" s="108">
        <f t="shared" si="6"/>
        <v>0</v>
      </c>
      <c r="AB431">
        <v>4264398.97</v>
      </c>
      <c r="AO431">
        <v>23002.880000000001</v>
      </c>
      <c r="AY431">
        <v>2892298.13</v>
      </c>
      <c r="AZ431">
        <v>3964099.38</v>
      </c>
      <c r="BM431">
        <v>131645.76000000001</v>
      </c>
    </row>
    <row r="432" spans="1:72">
      <c r="A432" s="405">
        <v>4</v>
      </c>
      <c r="B432" s="199" t="s">
        <v>913</v>
      </c>
      <c r="C432" s="199" t="s">
        <v>915</v>
      </c>
      <c r="D432" s="199" t="s">
        <v>2261</v>
      </c>
      <c r="E432" s="199" t="s">
        <v>2291</v>
      </c>
      <c r="F432" s="199" t="s">
        <v>2304</v>
      </c>
      <c r="G432" s="199"/>
      <c r="H432" s="199">
        <v>69</v>
      </c>
      <c r="I432" s="199" t="s">
        <v>2291</v>
      </c>
      <c r="J432" s="199" t="s">
        <v>1073</v>
      </c>
      <c r="K432" s="199" t="s">
        <v>1427</v>
      </c>
      <c r="L432" s="199" t="s">
        <v>1474</v>
      </c>
      <c r="M432" s="221" t="s">
        <v>1493</v>
      </c>
      <c r="N432" s="221"/>
      <c r="O432" s="221"/>
      <c r="P432" s="386" t="s">
        <v>3149</v>
      </c>
      <c r="Q432" s="387" t="s">
        <v>519</v>
      </c>
      <c r="R432" s="108">
        <f t="shared" si="6"/>
        <v>911355.36</v>
      </c>
      <c r="S432">
        <v>1203048.25</v>
      </c>
      <c r="T432">
        <v>3454680.29</v>
      </c>
      <c r="U432">
        <v>3022882.6</v>
      </c>
      <c r="V432">
        <v>4948544.84</v>
      </c>
      <c r="W432">
        <v>762321.18</v>
      </c>
      <c r="X432">
        <v>684368.01</v>
      </c>
      <c r="Y432">
        <v>5037526.33</v>
      </c>
      <c r="Z432">
        <v>595218.99</v>
      </c>
      <c r="AA432">
        <v>609439.81999999995</v>
      </c>
      <c r="AB432">
        <v>626061.43000000005</v>
      </c>
      <c r="AC432">
        <v>1634329.96</v>
      </c>
      <c r="AD432">
        <v>1515605.96</v>
      </c>
      <c r="AE432">
        <v>911355.36</v>
      </c>
      <c r="AF432">
        <v>3369607.7</v>
      </c>
      <c r="AG432">
        <v>18233294.09</v>
      </c>
      <c r="AH432">
        <v>1650636.96</v>
      </c>
      <c r="AI432">
        <v>5923669.79</v>
      </c>
      <c r="AJ432">
        <v>1266140.3700000001</v>
      </c>
      <c r="AK432">
        <v>1191933.6399999999</v>
      </c>
      <c r="AL432">
        <v>653851.44999999995</v>
      </c>
      <c r="AM432">
        <v>1669897.92</v>
      </c>
      <c r="AN432">
        <v>4263044.33</v>
      </c>
      <c r="AO432">
        <v>904900.33</v>
      </c>
      <c r="AP432">
        <v>6216036.46</v>
      </c>
      <c r="AQ432">
        <v>2182002.83</v>
      </c>
      <c r="AR432">
        <v>13475293.24</v>
      </c>
      <c r="AT432">
        <v>1577289.29</v>
      </c>
      <c r="AU432">
        <v>978348.84</v>
      </c>
      <c r="AV432">
        <v>286458.33</v>
      </c>
      <c r="AW432">
        <v>2282969.4500000002</v>
      </c>
      <c r="AX432">
        <v>6053265.0499999998</v>
      </c>
      <c r="AY432">
        <v>1370370.49</v>
      </c>
      <c r="AZ432">
        <v>4787265</v>
      </c>
      <c r="BA432">
        <v>569777.62</v>
      </c>
      <c r="BB432">
        <v>5910551.4500000002</v>
      </c>
      <c r="BC432">
        <v>1411326.32</v>
      </c>
      <c r="BD432">
        <v>1050018.8600000001</v>
      </c>
      <c r="BE432">
        <v>8646324.1099999994</v>
      </c>
      <c r="BG432">
        <v>456674.79</v>
      </c>
      <c r="BH432">
        <v>1325633.33</v>
      </c>
      <c r="BI432">
        <v>553583.43999999994</v>
      </c>
      <c r="BJ432">
        <v>3093457.1</v>
      </c>
      <c r="BK432">
        <v>1562878.66</v>
      </c>
      <c r="BL432">
        <v>1767110.31</v>
      </c>
      <c r="BM432">
        <v>638365.1</v>
      </c>
      <c r="BN432">
        <v>1357206.63</v>
      </c>
      <c r="BO432">
        <v>833217.7</v>
      </c>
      <c r="BP432">
        <v>16777948.399999999</v>
      </c>
      <c r="BQ432">
        <v>3234916.49</v>
      </c>
      <c r="BR432">
        <v>3509748.12</v>
      </c>
      <c r="BS432">
        <v>4572605.4800000004</v>
      </c>
      <c r="BT432">
        <v>1767514.13</v>
      </c>
    </row>
    <row r="433" spans="1:72">
      <c r="A433" s="405">
        <v>4</v>
      </c>
      <c r="B433" s="199" t="s">
        <v>913</v>
      </c>
      <c r="C433" s="199" t="s">
        <v>915</v>
      </c>
      <c r="D433" s="199" t="s">
        <v>2261</v>
      </c>
      <c r="E433" s="199" t="s">
        <v>2291</v>
      </c>
      <c r="F433" s="199" t="s">
        <v>2294</v>
      </c>
      <c r="G433" s="199"/>
      <c r="H433" s="199">
        <v>69</v>
      </c>
      <c r="I433" s="199" t="s">
        <v>2291</v>
      </c>
      <c r="J433" s="199" t="s">
        <v>1073</v>
      </c>
      <c r="K433" s="199" t="s">
        <v>1512</v>
      </c>
      <c r="L433" s="199" t="s">
        <v>1474</v>
      </c>
      <c r="M433" s="221" t="s">
        <v>1476</v>
      </c>
      <c r="N433" s="221"/>
      <c r="O433" s="221"/>
      <c r="P433" s="386" t="s">
        <v>3150</v>
      </c>
      <c r="Q433" s="387" t="s">
        <v>3151</v>
      </c>
      <c r="R433" s="108">
        <f t="shared" si="6"/>
        <v>9167381.9800000004</v>
      </c>
      <c r="S433">
        <v>4137111</v>
      </c>
      <c r="T433">
        <v>478784.41</v>
      </c>
      <c r="U433">
        <v>805573</v>
      </c>
      <c r="V433">
        <v>420884.01</v>
      </c>
      <c r="W433">
        <v>5219174</v>
      </c>
      <c r="X433">
        <v>1385772</v>
      </c>
      <c r="Y433">
        <v>1376911.95</v>
      </c>
      <c r="Z433">
        <v>2282546.33</v>
      </c>
      <c r="AA433">
        <v>433369</v>
      </c>
      <c r="AB433">
        <v>598729.61</v>
      </c>
      <c r="AC433">
        <v>961486</v>
      </c>
      <c r="AD433">
        <v>436619.17</v>
      </c>
      <c r="AE433">
        <v>9167381.9800000004</v>
      </c>
      <c r="AF433">
        <v>207693.31</v>
      </c>
      <c r="AG433">
        <v>14718.29</v>
      </c>
      <c r="AH433">
        <v>972519.76</v>
      </c>
      <c r="AI433">
        <v>305072.90000000002</v>
      </c>
      <c r="AJ433">
        <v>953482.89</v>
      </c>
      <c r="AK433">
        <v>700406.25</v>
      </c>
      <c r="AL433">
        <v>115185.24</v>
      </c>
      <c r="AM433">
        <v>22705080.800000001</v>
      </c>
      <c r="AN433">
        <v>351507.84</v>
      </c>
      <c r="AO433">
        <v>770608.2</v>
      </c>
      <c r="AP433">
        <v>1940519.3</v>
      </c>
      <c r="AQ433">
        <v>2299362.0499999998</v>
      </c>
      <c r="AR433">
        <v>1122793.2</v>
      </c>
      <c r="AS433">
        <v>1930313.1</v>
      </c>
      <c r="AT433">
        <v>1204990.3</v>
      </c>
      <c r="AU433">
        <v>1202888.3</v>
      </c>
      <c r="AV433">
        <v>1073205.48</v>
      </c>
      <c r="AW433">
        <v>1978862.18</v>
      </c>
      <c r="AX433">
        <v>651164</v>
      </c>
      <c r="AY433">
        <v>919577</v>
      </c>
      <c r="AZ433">
        <v>1565622.1</v>
      </c>
      <c r="BA433">
        <v>14114588.43</v>
      </c>
      <c r="BB433">
        <v>594050.80000000005</v>
      </c>
      <c r="BC433">
        <v>658166.92000000004</v>
      </c>
      <c r="BD433">
        <v>3291893.6</v>
      </c>
      <c r="BE433">
        <v>1365726.7</v>
      </c>
      <c r="BF433">
        <v>739299.87</v>
      </c>
      <c r="BG433">
        <v>1382809</v>
      </c>
      <c r="BH433">
        <v>1858086</v>
      </c>
      <c r="BI433">
        <v>316399</v>
      </c>
      <c r="BJ433">
        <v>578985</v>
      </c>
      <c r="BK433">
        <v>459238</v>
      </c>
      <c r="BL433">
        <v>566509.51</v>
      </c>
      <c r="BM433">
        <v>8932488.2400000002</v>
      </c>
      <c r="BN433">
        <v>634450.78</v>
      </c>
      <c r="BO433">
        <v>878610</v>
      </c>
      <c r="BP433">
        <v>1437358</v>
      </c>
      <c r="BQ433">
        <v>163167.81</v>
      </c>
      <c r="BR433">
        <v>237595.19</v>
      </c>
      <c r="BS433">
        <v>865826.02</v>
      </c>
      <c r="BT433">
        <v>207930.5</v>
      </c>
    </row>
    <row r="434" spans="1:72">
      <c r="A434" s="405">
        <v>4</v>
      </c>
      <c r="B434" s="199" t="s">
        <v>913</v>
      </c>
      <c r="C434" s="199" t="s">
        <v>915</v>
      </c>
      <c r="D434" s="199" t="s">
        <v>2261</v>
      </c>
      <c r="E434" s="199" t="s">
        <v>2291</v>
      </c>
      <c r="F434" s="199" t="s">
        <v>2294</v>
      </c>
      <c r="G434" s="199"/>
      <c r="H434" s="199">
        <v>69</v>
      </c>
      <c r="I434" s="199" t="s">
        <v>2291</v>
      </c>
      <c r="J434" s="199" t="s">
        <v>1073</v>
      </c>
      <c r="K434" s="199" t="s">
        <v>1512</v>
      </c>
      <c r="L434" s="199" t="s">
        <v>1474</v>
      </c>
      <c r="M434" s="221" t="s">
        <v>1479</v>
      </c>
      <c r="N434" s="221"/>
      <c r="O434" s="221"/>
      <c r="P434" s="386" t="s">
        <v>3152</v>
      </c>
      <c r="Q434" s="387" t="s">
        <v>3153</v>
      </c>
      <c r="R434" s="108">
        <f t="shared" si="6"/>
        <v>45760352.369999997</v>
      </c>
      <c r="S434">
        <v>53901728</v>
      </c>
      <c r="U434">
        <v>268607</v>
      </c>
      <c r="V434">
        <v>829087.5</v>
      </c>
      <c r="W434">
        <v>4990694</v>
      </c>
      <c r="X434">
        <v>888350</v>
      </c>
      <c r="Y434">
        <v>530202.47</v>
      </c>
      <c r="Z434">
        <v>178103.1</v>
      </c>
      <c r="AA434">
        <v>199328</v>
      </c>
      <c r="AB434">
        <v>233953.3</v>
      </c>
      <c r="AC434">
        <v>70858</v>
      </c>
      <c r="AE434">
        <v>45760352.369999997</v>
      </c>
      <c r="AF434">
        <v>80397.210000000006</v>
      </c>
      <c r="AG434">
        <v>298427.5</v>
      </c>
      <c r="AH434">
        <v>11975</v>
      </c>
      <c r="AI434">
        <v>216016</v>
      </c>
      <c r="AK434">
        <v>73909.600000000006</v>
      </c>
      <c r="AM434">
        <v>96296674.810000002</v>
      </c>
      <c r="AN434">
        <v>33450</v>
      </c>
      <c r="AO434">
        <v>5881712.6399999997</v>
      </c>
      <c r="AP434">
        <v>1104158</v>
      </c>
      <c r="AQ434">
        <v>314082</v>
      </c>
      <c r="AR434">
        <v>405337.64</v>
      </c>
      <c r="AT434">
        <v>569488</v>
      </c>
      <c r="AU434">
        <v>449042.56</v>
      </c>
      <c r="AV434">
        <v>132092.84</v>
      </c>
      <c r="AW434">
        <v>5511976.4000000004</v>
      </c>
      <c r="AX434">
        <v>28888</v>
      </c>
      <c r="AY434">
        <v>359130</v>
      </c>
      <c r="BA434">
        <v>53028218.700000003</v>
      </c>
      <c r="BB434">
        <v>315936</v>
      </c>
      <c r="BC434">
        <v>194497</v>
      </c>
      <c r="BD434">
        <v>4442930</v>
      </c>
      <c r="BE434">
        <v>302221.75</v>
      </c>
      <c r="BF434">
        <v>107084.8</v>
      </c>
      <c r="BG434">
        <v>281130</v>
      </c>
      <c r="BH434">
        <v>115826.8</v>
      </c>
      <c r="BI434">
        <v>677635</v>
      </c>
      <c r="BM434">
        <v>26635392.390000001</v>
      </c>
      <c r="BN434">
        <v>634048</v>
      </c>
      <c r="BO434">
        <v>523075.87</v>
      </c>
      <c r="BP434">
        <v>1239448</v>
      </c>
      <c r="BQ434">
        <v>44153</v>
      </c>
      <c r="BR434">
        <v>333525.02</v>
      </c>
      <c r="BS434">
        <v>233189</v>
      </c>
      <c r="BT434">
        <v>682159.75</v>
      </c>
    </row>
    <row r="435" spans="1:72">
      <c r="A435" s="405">
        <v>4</v>
      </c>
      <c r="B435" s="199" t="s">
        <v>913</v>
      </c>
      <c r="C435" s="199" t="s">
        <v>915</v>
      </c>
      <c r="D435" s="199" t="s">
        <v>2261</v>
      </c>
      <c r="E435" s="199" t="s">
        <v>2291</v>
      </c>
      <c r="F435" s="199" t="s">
        <v>2294</v>
      </c>
      <c r="G435" s="199"/>
      <c r="H435" s="199">
        <v>69</v>
      </c>
      <c r="I435" s="199" t="s">
        <v>2291</v>
      </c>
      <c r="J435" s="199" t="s">
        <v>1073</v>
      </c>
      <c r="K435" s="199" t="s">
        <v>1512</v>
      </c>
      <c r="L435" s="199" t="s">
        <v>1474</v>
      </c>
      <c r="M435" s="221" t="s">
        <v>1476</v>
      </c>
      <c r="N435" s="221"/>
      <c r="O435" s="221"/>
      <c r="P435" s="386" t="s">
        <v>3154</v>
      </c>
      <c r="Q435" s="387" t="s">
        <v>3155</v>
      </c>
      <c r="R435" s="108">
        <f t="shared" si="6"/>
        <v>0</v>
      </c>
      <c r="AF435">
        <v>642330</v>
      </c>
      <c r="AG435">
        <v>81250</v>
      </c>
      <c r="AI435">
        <v>1083100</v>
      </c>
      <c r="AL435">
        <v>148320.32999999999</v>
      </c>
      <c r="AQ435">
        <v>53340</v>
      </c>
      <c r="AW435">
        <v>15217</v>
      </c>
    </row>
    <row r="436" spans="1:72">
      <c r="A436" s="405">
        <v>4</v>
      </c>
      <c r="B436" s="199" t="s">
        <v>913</v>
      </c>
      <c r="C436" s="199" t="s">
        <v>915</v>
      </c>
      <c r="D436" s="199" t="s">
        <v>2261</v>
      </c>
      <c r="E436" s="199" t="s">
        <v>2291</v>
      </c>
      <c r="F436" s="199" t="s">
        <v>2294</v>
      </c>
      <c r="G436" s="199"/>
      <c r="H436" s="199">
        <v>69</v>
      </c>
      <c r="I436" s="199" t="s">
        <v>2291</v>
      </c>
      <c r="J436" s="199" t="s">
        <v>1073</v>
      </c>
      <c r="K436" s="199" t="s">
        <v>1512</v>
      </c>
      <c r="L436" s="199" t="s">
        <v>1474</v>
      </c>
      <c r="M436" s="221" t="s">
        <v>1479</v>
      </c>
      <c r="N436" s="221"/>
      <c r="O436" s="221"/>
      <c r="P436" s="386" t="s">
        <v>3156</v>
      </c>
      <c r="Q436" s="387" t="s">
        <v>3157</v>
      </c>
      <c r="R436" s="108">
        <f t="shared" si="6"/>
        <v>0</v>
      </c>
      <c r="AW436">
        <v>1263.9000000000001</v>
      </c>
    </row>
    <row r="437" spans="1:72">
      <c r="A437" s="405">
        <v>4</v>
      </c>
      <c r="B437" s="199" t="s">
        <v>913</v>
      </c>
      <c r="C437" s="199" t="s">
        <v>915</v>
      </c>
      <c r="D437" s="199" t="s">
        <v>2261</v>
      </c>
      <c r="E437" s="199" t="s">
        <v>2291</v>
      </c>
      <c r="F437" s="199" t="s">
        <v>2294</v>
      </c>
      <c r="G437" s="199"/>
      <c r="H437" s="199">
        <v>69</v>
      </c>
      <c r="I437" s="199" t="s">
        <v>2291</v>
      </c>
      <c r="J437" s="199" t="s">
        <v>1073</v>
      </c>
      <c r="K437" s="199" t="s">
        <v>1512</v>
      </c>
      <c r="L437" s="199" t="s">
        <v>1474</v>
      </c>
      <c r="M437" s="221" t="s">
        <v>1476</v>
      </c>
      <c r="N437" s="221"/>
      <c r="O437" s="221"/>
      <c r="P437" s="386" t="s">
        <v>3158</v>
      </c>
      <c r="Q437" s="387" t="s">
        <v>3159</v>
      </c>
      <c r="R437" s="108">
        <f t="shared" si="6"/>
        <v>0</v>
      </c>
      <c r="AG437">
        <v>14100</v>
      </c>
      <c r="AL437">
        <v>937904</v>
      </c>
      <c r="BD437">
        <v>8165200</v>
      </c>
    </row>
    <row r="438" spans="1:72">
      <c r="A438" s="405">
        <v>4</v>
      </c>
      <c r="B438" s="199" t="s">
        <v>913</v>
      </c>
      <c r="C438" s="199" t="s">
        <v>915</v>
      </c>
      <c r="D438" s="199" t="s">
        <v>2261</v>
      </c>
      <c r="E438" s="199" t="s">
        <v>2291</v>
      </c>
      <c r="F438" s="199" t="s">
        <v>2294</v>
      </c>
      <c r="G438" s="199"/>
      <c r="H438" s="199">
        <v>69</v>
      </c>
      <c r="I438" s="199" t="s">
        <v>2291</v>
      </c>
      <c r="J438" s="199" t="s">
        <v>1073</v>
      </c>
      <c r="K438" s="199" t="s">
        <v>1512</v>
      </c>
      <c r="L438" s="199" t="s">
        <v>1474</v>
      </c>
      <c r="M438" s="221" t="s">
        <v>1479</v>
      </c>
      <c r="N438" s="221"/>
      <c r="O438" s="221"/>
      <c r="P438" s="386" t="s">
        <v>3160</v>
      </c>
      <c r="Q438" s="387" t="s">
        <v>3161</v>
      </c>
      <c r="R438" s="108">
        <f t="shared" si="6"/>
        <v>0</v>
      </c>
      <c r="AO438">
        <v>76480</v>
      </c>
      <c r="AQ438">
        <v>10000</v>
      </c>
    </row>
    <row r="439" spans="1:72">
      <c r="A439" s="405">
        <v>4</v>
      </c>
      <c r="B439" s="199" t="s">
        <v>913</v>
      </c>
      <c r="C439" s="199" t="s">
        <v>915</v>
      </c>
      <c r="D439" s="199" t="s">
        <v>2261</v>
      </c>
      <c r="E439" s="199" t="s">
        <v>2291</v>
      </c>
      <c r="F439" s="199" t="s">
        <v>2294</v>
      </c>
      <c r="G439" s="199"/>
      <c r="H439" s="199">
        <v>69</v>
      </c>
      <c r="I439" s="199" t="s">
        <v>2291</v>
      </c>
      <c r="J439" s="199" t="s">
        <v>952</v>
      </c>
      <c r="K439" s="199" t="s">
        <v>1512</v>
      </c>
      <c r="L439" s="199" t="s">
        <v>1474</v>
      </c>
      <c r="M439" s="221" t="s">
        <v>1489</v>
      </c>
      <c r="N439" s="221"/>
      <c r="O439" s="221"/>
      <c r="P439" s="386" t="s">
        <v>3162</v>
      </c>
      <c r="Q439" s="387" t="s">
        <v>3163</v>
      </c>
      <c r="R439" s="108">
        <f t="shared" si="6"/>
        <v>-26321249.199999999</v>
      </c>
      <c r="T439">
        <v>-9202.73</v>
      </c>
      <c r="U439">
        <v>-977</v>
      </c>
      <c r="V439">
        <v>-90544.47</v>
      </c>
      <c r="W439">
        <v>-4462423.5999999996</v>
      </c>
      <c r="X439">
        <v>-185776.72</v>
      </c>
      <c r="Y439">
        <v>-17802.27</v>
      </c>
      <c r="Z439">
        <v>-55354</v>
      </c>
      <c r="AA439">
        <v>-3008.8</v>
      </c>
      <c r="AB439">
        <v>-9564.7000000000007</v>
      </c>
      <c r="AC439">
        <v>-51811.1</v>
      </c>
      <c r="AE439">
        <v>-26321249.199999999</v>
      </c>
      <c r="AF439">
        <v>-638322.05000000005</v>
      </c>
      <c r="AG439">
        <v>-8590.56</v>
      </c>
      <c r="AH439">
        <v>-163875.54</v>
      </c>
      <c r="AI439">
        <v>-10137</v>
      </c>
      <c r="AK439">
        <v>-149959.26999999999</v>
      </c>
      <c r="AM439">
        <v>-103750</v>
      </c>
      <c r="AO439">
        <v>-1271901.6000000001</v>
      </c>
      <c r="AP439">
        <v>-62649.73</v>
      </c>
      <c r="AR439">
        <v>-74612.289999999994</v>
      </c>
      <c r="AS439">
        <v>-247012.29</v>
      </c>
      <c r="AT439">
        <v>-144852.89000000001</v>
      </c>
      <c r="AU439">
        <v>-2815912.65</v>
      </c>
      <c r="AV439">
        <v>-31698.32</v>
      </c>
      <c r="AW439">
        <v>-754751.93</v>
      </c>
      <c r="AX439">
        <v>-153026.85</v>
      </c>
      <c r="AY439">
        <v>-19006.830000000002</v>
      </c>
      <c r="AZ439">
        <v>-29471.05</v>
      </c>
      <c r="BA439">
        <v>-18546730.539999999</v>
      </c>
      <c r="BB439">
        <v>-4902.45</v>
      </c>
      <c r="BC439">
        <v>-38331.589999999997</v>
      </c>
      <c r="BD439">
        <v>-1654397.46</v>
      </c>
      <c r="BE439">
        <v>-59368.75</v>
      </c>
      <c r="BF439">
        <v>-28186.05</v>
      </c>
      <c r="BM439">
        <v>-3690411.52</v>
      </c>
      <c r="BN439">
        <v>-193180.92</v>
      </c>
      <c r="BO439">
        <v>-206204.57</v>
      </c>
      <c r="BP439">
        <v>-14479.78</v>
      </c>
      <c r="BQ439">
        <v>-8066.5</v>
      </c>
      <c r="BR439">
        <v>-128743.66</v>
      </c>
      <c r="BS439">
        <v>-18062.5</v>
      </c>
      <c r="BT439">
        <v>-62770.99</v>
      </c>
    </row>
    <row r="440" spans="1:72">
      <c r="A440" s="405">
        <v>4</v>
      </c>
      <c r="B440" s="199" t="s">
        <v>913</v>
      </c>
      <c r="C440" s="199" t="s">
        <v>915</v>
      </c>
      <c r="D440" s="199" t="s">
        <v>2261</v>
      </c>
      <c r="E440" s="199" t="s">
        <v>2291</v>
      </c>
      <c r="F440" s="199" t="s">
        <v>2294</v>
      </c>
      <c r="G440" s="199"/>
      <c r="H440" s="199">
        <v>69</v>
      </c>
      <c r="I440" s="199" t="s">
        <v>2291</v>
      </c>
      <c r="J440" s="199" t="s">
        <v>1073</v>
      </c>
      <c r="K440" s="199" t="s">
        <v>1512</v>
      </c>
      <c r="L440" s="199" t="s">
        <v>1474</v>
      </c>
      <c r="M440" s="221" t="s">
        <v>1489</v>
      </c>
      <c r="N440" s="221"/>
      <c r="O440" s="221"/>
      <c r="P440" s="386" t="s">
        <v>3164</v>
      </c>
      <c r="Q440" s="387" t="s">
        <v>3165</v>
      </c>
      <c r="R440" s="108">
        <f t="shared" si="6"/>
        <v>0.5</v>
      </c>
      <c r="V440">
        <v>44907.9</v>
      </c>
      <c r="W440">
        <v>157829</v>
      </c>
      <c r="X440">
        <v>97486.25</v>
      </c>
      <c r="Y440">
        <v>7890.52</v>
      </c>
      <c r="AA440">
        <v>955.2</v>
      </c>
      <c r="AC440">
        <v>86955.7</v>
      </c>
      <c r="AE440">
        <v>0.5</v>
      </c>
      <c r="AG440">
        <v>1932.46</v>
      </c>
      <c r="AI440">
        <v>19044.7</v>
      </c>
      <c r="AK440">
        <v>16567.32</v>
      </c>
      <c r="AO440">
        <v>369576</v>
      </c>
      <c r="AP440">
        <v>33301.839999999997</v>
      </c>
      <c r="AR440">
        <v>86038.03</v>
      </c>
      <c r="AS440">
        <v>248255.08</v>
      </c>
      <c r="AT440">
        <v>1418.49</v>
      </c>
      <c r="AU440">
        <v>68237.600000000006</v>
      </c>
      <c r="AV440">
        <v>22789.759999999998</v>
      </c>
      <c r="AW440">
        <v>179897.99</v>
      </c>
      <c r="AX440">
        <v>26862.32</v>
      </c>
      <c r="AY440">
        <v>621</v>
      </c>
      <c r="BA440">
        <v>40577.1</v>
      </c>
      <c r="BB440">
        <v>122</v>
      </c>
      <c r="BC440">
        <v>21201.29</v>
      </c>
      <c r="BE440">
        <v>94262.720000000001</v>
      </c>
      <c r="BF440">
        <v>18781.87</v>
      </c>
      <c r="BM440">
        <v>1839704.64</v>
      </c>
      <c r="BN440">
        <v>54968.65</v>
      </c>
      <c r="BO440">
        <v>65302.81</v>
      </c>
      <c r="BP440">
        <v>88484.47</v>
      </c>
      <c r="BR440">
        <v>469869.03</v>
      </c>
      <c r="BS440">
        <v>22.6</v>
      </c>
    </row>
    <row r="441" spans="1:72">
      <c r="A441" s="405">
        <v>4</v>
      </c>
      <c r="B441" s="199" t="s">
        <v>913</v>
      </c>
      <c r="C441" s="199" t="s">
        <v>915</v>
      </c>
      <c r="D441" s="199" t="s">
        <v>2261</v>
      </c>
      <c r="E441" s="199" t="s">
        <v>2291</v>
      </c>
      <c r="F441" s="199" t="s">
        <v>2294</v>
      </c>
      <c r="G441" s="199"/>
      <c r="H441" s="199">
        <v>69</v>
      </c>
      <c r="I441" s="199" t="s">
        <v>2291</v>
      </c>
      <c r="J441" s="199" t="s">
        <v>952</v>
      </c>
      <c r="K441" s="199" t="s">
        <v>1512</v>
      </c>
      <c r="L441" s="199" t="s">
        <v>1474</v>
      </c>
      <c r="M441" s="221" t="s">
        <v>1489</v>
      </c>
      <c r="N441" s="221"/>
      <c r="O441" s="221"/>
      <c r="P441" s="386" t="s">
        <v>3166</v>
      </c>
      <c r="Q441" s="387" t="s">
        <v>3167</v>
      </c>
      <c r="R441" s="108">
        <f t="shared" si="6"/>
        <v>0</v>
      </c>
      <c r="AR441">
        <v>0</v>
      </c>
    </row>
    <row r="442" spans="1:72">
      <c r="A442" s="405">
        <v>4</v>
      </c>
      <c r="B442" s="199" t="s">
        <v>913</v>
      </c>
      <c r="C442" s="199" t="s">
        <v>915</v>
      </c>
      <c r="D442" s="199" t="s">
        <v>2261</v>
      </c>
      <c r="E442" s="199" t="s">
        <v>2291</v>
      </c>
      <c r="F442" s="199" t="s">
        <v>2294</v>
      </c>
      <c r="G442" s="199"/>
      <c r="H442" s="199">
        <v>69</v>
      </c>
      <c r="I442" s="199" t="s">
        <v>2291</v>
      </c>
      <c r="J442" s="199" t="s">
        <v>1073</v>
      </c>
      <c r="K442" s="199" t="s">
        <v>1512</v>
      </c>
      <c r="L442" s="199" t="s">
        <v>1474</v>
      </c>
      <c r="M442" s="221" t="s">
        <v>1489</v>
      </c>
      <c r="N442" s="221"/>
      <c r="O442" s="221"/>
      <c r="P442" s="386" t="s">
        <v>3168</v>
      </c>
      <c r="Q442" s="387" t="s">
        <v>3169</v>
      </c>
      <c r="R442" s="108">
        <f t="shared" si="6"/>
        <v>0</v>
      </c>
      <c r="AK442">
        <v>96455.93</v>
      </c>
    </row>
    <row r="443" spans="1:72">
      <c r="A443" s="405">
        <v>4</v>
      </c>
      <c r="B443" s="199" t="s">
        <v>913</v>
      </c>
      <c r="C443" s="199" t="s">
        <v>915</v>
      </c>
      <c r="D443" s="199" t="s">
        <v>2261</v>
      </c>
      <c r="E443" s="199" t="s">
        <v>2291</v>
      </c>
      <c r="F443" s="199" t="s">
        <v>2304</v>
      </c>
      <c r="G443" s="199"/>
      <c r="H443" s="199">
        <v>69</v>
      </c>
      <c r="I443" s="199" t="s">
        <v>2291</v>
      </c>
      <c r="J443" s="199" t="s">
        <v>1073</v>
      </c>
      <c r="K443" s="199" t="s">
        <v>1491</v>
      </c>
      <c r="L443" s="199" t="s">
        <v>1474</v>
      </c>
      <c r="M443" s="221" t="s">
        <v>1493</v>
      </c>
      <c r="N443" s="221"/>
      <c r="O443" s="221"/>
      <c r="P443" s="386" t="s">
        <v>3170</v>
      </c>
      <c r="Q443" s="393" t="s">
        <v>3171</v>
      </c>
      <c r="R443" s="108">
        <f t="shared" si="6"/>
        <v>0</v>
      </c>
      <c r="S443">
        <v>567500</v>
      </c>
      <c r="T443">
        <v>310511.84000000003</v>
      </c>
      <c r="U443">
        <v>220079.1</v>
      </c>
      <c r="V443">
        <v>190750</v>
      </c>
      <c r="Y443">
        <v>50000</v>
      </c>
      <c r="AA443">
        <v>503543.21</v>
      </c>
      <c r="AC443">
        <v>513514.51</v>
      </c>
      <c r="AD443">
        <v>263441.15999999997</v>
      </c>
      <c r="AF443">
        <v>164564.21</v>
      </c>
      <c r="AG443">
        <v>93443</v>
      </c>
      <c r="AI443">
        <v>1160</v>
      </c>
      <c r="AJ443">
        <v>350044.78</v>
      </c>
      <c r="AK443">
        <v>86230.88</v>
      </c>
      <c r="AL443">
        <v>122587.32</v>
      </c>
      <c r="AQ443">
        <v>132013</v>
      </c>
      <c r="AR443">
        <v>70117</v>
      </c>
      <c r="AT443">
        <v>573483.68000000005</v>
      </c>
      <c r="AW443">
        <v>677077.93</v>
      </c>
      <c r="AX443">
        <v>290601.06</v>
      </c>
      <c r="BC443">
        <v>440708.91</v>
      </c>
      <c r="BD443">
        <v>64960.15</v>
      </c>
      <c r="BG443">
        <v>552894.98</v>
      </c>
      <c r="BI443">
        <v>81073.61</v>
      </c>
      <c r="BJ443">
        <v>28578.19</v>
      </c>
      <c r="BL443">
        <v>323708.5</v>
      </c>
      <c r="BN443">
        <v>2401776.0499999998</v>
      </c>
      <c r="BQ443">
        <v>474461.5</v>
      </c>
      <c r="BS443">
        <v>253507.65</v>
      </c>
    </row>
    <row r="444" spans="1:72">
      <c r="A444" s="405">
        <v>4</v>
      </c>
      <c r="B444" s="199" t="s">
        <v>913</v>
      </c>
      <c r="C444" s="199" t="s">
        <v>915</v>
      </c>
      <c r="D444" s="199" t="s">
        <v>2261</v>
      </c>
      <c r="E444" s="199" t="s">
        <v>2291</v>
      </c>
      <c r="F444" s="199"/>
      <c r="G444" s="199"/>
      <c r="H444" s="199">
        <v>69</v>
      </c>
      <c r="I444" s="199" t="s">
        <v>2291</v>
      </c>
      <c r="J444" s="199" t="s">
        <v>1073</v>
      </c>
      <c r="K444" s="199"/>
      <c r="L444" s="199" t="s">
        <v>1474</v>
      </c>
      <c r="M444" s="221" t="s">
        <v>1493</v>
      </c>
      <c r="N444" s="221"/>
      <c r="O444" s="221"/>
      <c r="P444" s="386" t="s">
        <v>3172</v>
      </c>
      <c r="Q444" s="387" t="s">
        <v>525</v>
      </c>
      <c r="R444" s="108">
        <f t="shared" si="6"/>
        <v>0</v>
      </c>
      <c r="S444">
        <v>0</v>
      </c>
      <c r="T444">
        <v>4508</v>
      </c>
      <c r="U444">
        <v>22143</v>
      </c>
      <c r="V444">
        <v>21854</v>
      </c>
      <c r="W444">
        <v>205616</v>
      </c>
      <c r="X444">
        <v>117947</v>
      </c>
      <c r="Y444">
        <v>46242</v>
      </c>
      <c r="Z444">
        <v>11735</v>
      </c>
      <c r="AA444">
        <v>28350</v>
      </c>
      <c r="AB444">
        <v>50239</v>
      </c>
      <c r="AC444">
        <v>52179</v>
      </c>
      <c r="AD444">
        <v>5017</v>
      </c>
      <c r="AF444">
        <v>911617.05</v>
      </c>
      <c r="AH444">
        <v>943016.4</v>
      </c>
      <c r="AN444">
        <v>293488</v>
      </c>
      <c r="AO444">
        <v>580563</v>
      </c>
      <c r="AP444">
        <v>472013</v>
      </c>
      <c r="AQ444">
        <v>392238</v>
      </c>
      <c r="AR444">
        <v>255209</v>
      </c>
      <c r="AS444">
        <v>634572</v>
      </c>
      <c r="AT444">
        <v>701451</v>
      </c>
      <c r="AU444">
        <v>615494</v>
      </c>
      <c r="AV444">
        <v>4884301</v>
      </c>
      <c r="AW444">
        <v>758939</v>
      </c>
      <c r="AX444">
        <v>265914.5</v>
      </c>
      <c r="AY444">
        <v>542699.4</v>
      </c>
      <c r="AZ444">
        <v>85648</v>
      </c>
      <c r="BD444">
        <v>21845</v>
      </c>
      <c r="BO444">
        <v>659159.4</v>
      </c>
    </row>
    <row r="445" spans="1:72">
      <c r="A445" s="405">
        <v>4</v>
      </c>
      <c r="B445" s="199" t="s">
        <v>913</v>
      </c>
      <c r="C445" s="199" t="s">
        <v>915</v>
      </c>
      <c r="D445" s="199" t="s">
        <v>2261</v>
      </c>
      <c r="E445" s="199" t="s">
        <v>2291</v>
      </c>
      <c r="F445" s="199" t="s">
        <v>2304</v>
      </c>
      <c r="G445" s="199"/>
      <c r="H445" s="199">
        <v>69</v>
      </c>
      <c r="I445" s="199" t="s">
        <v>2291</v>
      </c>
      <c r="J445" s="199" t="s">
        <v>952</v>
      </c>
      <c r="K445" s="199" t="s">
        <v>1495</v>
      </c>
      <c r="L445" s="199" t="s">
        <v>1474</v>
      </c>
      <c r="M445" s="221" t="s">
        <v>1489</v>
      </c>
      <c r="N445" s="221"/>
      <c r="O445" s="221"/>
      <c r="P445" s="386" t="s">
        <v>3173</v>
      </c>
      <c r="Q445" s="387" t="s">
        <v>526</v>
      </c>
      <c r="R445" s="108">
        <f t="shared" si="6"/>
        <v>0</v>
      </c>
      <c r="X445">
        <v>-0.48</v>
      </c>
    </row>
    <row r="446" spans="1:72">
      <c r="A446" s="405">
        <v>4</v>
      </c>
      <c r="B446" s="199" t="s">
        <v>913</v>
      </c>
      <c r="C446" s="199" t="s">
        <v>915</v>
      </c>
      <c r="D446" s="199" t="s">
        <v>2261</v>
      </c>
      <c r="E446" s="199" t="s">
        <v>2291</v>
      </c>
      <c r="F446" s="199" t="s">
        <v>2294</v>
      </c>
      <c r="G446" s="199"/>
      <c r="H446" s="199">
        <v>69</v>
      </c>
      <c r="I446" s="199" t="s">
        <v>2291</v>
      </c>
      <c r="J446" s="199" t="s">
        <v>952</v>
      </c>
      <c r="K446" s="199" t="s">
        <v>1512</v>
      </c>
      <c r="L446" s="199" t="s">
        <v>1474</v>
      </c>
      <c r="M446" s="221" t="s">
        <v>1489</v>
      </c>
      <c r="N446" s="221"/>
      <c r="O446" s="221"/>
      <c r="P446" s="386" t="s">
        <v>3174</v>
      </c>
      <c r="Q446" s="387" t="s">
        <v>3175</v>
      </c>
      <c r="R446" s="108">
        <f t="shared" si="6"/>
        <v>0</v>
      </c>
      <c r="T446">
        <v>-9333.7199999999993</v>
      </c>
      <c r="U446">
        <v>-52451.21</v>
      </c>
      <c r="V446">
        <v>-29233.75</v>
      </c>
      <c r="X446">
        <v>-54724</v>
      </c>
      <c r="Y446">
        <v>-4710.1000000000004</v>
      </c>
      <c r="AA446">
        <v>-31515.599999999999</v>
      </c>
      <c r="AB446">
        <v>-12592.19</v>
      </c>
      <c r="AD446">
        <v>-12447.38</v>
      </c>
      <c r="AG446">
        <v>-23044.75</v>
      </c>
      <c r="AI446">
        <v>-16233.4</v>
      </c>
      <c r="AK446">
        <v>-58578.58</v>
      </c>
      <c r="AM446">
        <v>-2094259.5</v>
      </c>
      <c r="AP446">
        <v>-42747.1</v>
      </c>
      <c r="AT446">
        <v>-40127.89</v>
      </c>
      <c r="AU446">
        <v>-134437.79</v>
      </c>
      <c r="AV446">
        <v>89596.08</v>
      </c>
      <c r="AX446">
        <v>-509027.27</v>
      </c>
      <c r="AY446">
        <v>-38040.080000000002</v>
      </c>
      <c r="AZ446">
        <v>-109704.97</v>
      </c>
      <c r="BB446">
        <v>-25993.98</v>
      </c>
      <c r="BC446">
        <v>-16251.17</v>
      </c>
      <c r="BE446">
        <v>-27113.53</v>
      </c>
      <c r="BF446">
        <v>-6584.44</v>
      </c>
      <c r="BG446">
        <v>-7750</v>
      </c>
      <c r="BL446">
        <v>827.6</v>
      </c>
      <c r="BS446">
        <v>-5529.51</v>
      </c>
    </row>
    <row r="447" spans="1:72">
      <c r="A447" s="405">
        <v>4</v>
      </c>
      <c r="B447" s="199" t="s">
        <v>913</v>
      </c>
      <c r="C447" s="199" t="s">
        <v>915</v>
      </c>
      <c r="D447" s="199" t="s">
        <v>2261</v>
      </c>
      <c r="E447" s="199" t="s">
        <v>2291</v>
      </c>
      <c r="F447" s="199" t="s">
        <v>2304</v>
      </c>
      <c r="G447" s="199"/>
      <c r="H447" s="199">
        <v>69</v>
      </c>
      <c r="I447" s="199" t="s">
        <v>2291</v>
      </c>
      <c r="J447" s="199" t="s">
        <v>952</v>
      </c>
      <c r="K447" s="199" t="s">
        <v>1512</v>
      </c>
      <c r="L447" s="199" t="s">
        <v>1474</v>
      </c>
      <c r="M447" s="221" t="s">
        <v>1489</v>
      </c>
      <c r="N447" s="221"/>
      <c r="O447" s="221"/>
      <c r="P447" s="386" t="s">
        <v>3176</v>
      </c>
      <c r="Q447" s="387" t="s">
        <v>3177</v>
      </c>
      <c r="R447" s="108">
        <f t="shared" si="6"/>
        <v>0</v>
      </c>
      <c r="AY447">
        <v>-440</v>
      </c>
    </row>
    <row r="448" spans="1:72">
      <c r="A448" s="405">
        <v>4</v>
      </c>
      <c r="B448" s="199" t="s">
        <v>913</v>
      </c>
      <c r="C448" s="199" t="s">
        <v>915</v>
      </c>
      <c r="D448" s="199" t="s">
        <v>2261</v>
      </c>
      <c r="E448" s="199" t="s">
        <v>2291</v>
      </c>
      <c r="F448" s="199" t="s">
        <v>2304</v>
      </c>
      <c r="G448" s="199"/>
      <c r="H448" s="199">
        <v>69</v>
      </c>
      <c r="I448" s="199" t="s">
        <v>2291</v>
      </c>
      <c r="J448" s="199" t="s">
        <v>1073</v>
      </c>
      <c r="K448" s="199" t="s">
        <v>1512</v>
      </c>
      <c r="L448" s="199" t="s">
        <v>1474</v>
      </c>
      <c r="M448" s="221" t="s">
        <v>1489</v>
      </c>
      <c r="N448" s="221"/>
      <c r="O448" s="221"/>
      <c r="P448" s="386" t="s">
        <v>3178</v>
      </c>
      <c r="Q448" s="387" t="s">
        <v>3179</v>
      </c>
      <c r="R448" s="108">
        <f t="shared" si="6"/>
        <v>0</v>
      </c>
      <c r="AI448">
        <v>22331.56</v>
      </c>
      <c r="AP448">
        <v>3950</v>
      </c>
      <c r="AT448">
        <v>12827.95</v>
      </c>
      <c r="AU448">
        <v>10501.55</v>
      </c>
      <c r="BC448">
        <v>100759.83</v>
      </c>
    </row>
    <row r="449" spans="1:72">
      <c r="A449" s="405">
        <v>4</v>
      </c>
      <c r="B449" s="199" t="s">
        <v>913</v>
      </c>
      <c r="C449" s="199" t="s">
        <v>915</v>
      </c>
      <c r="D449" s="199" t="s">
        <v>2261</v>
      </c>
      <c r="E449" s="199" t="s">
        <v>2291</v>
      </c>
      <c r="F449" s="199" t="s">
        <v>2294</v>
      </c>
      <c r="G449" s="199"/>
      <c r="H449" s="199">
        <v>69</v>
      </c>
      <c r="I449" s="199" t="s">
        <v>2319</v>
      </c>
      <c r="J449" s="199" t="s">
        <v>952</v>
      </c>
      <c r="K449" s="199" t="s">
        <v>1512</v>
      </c>
      <c r="L449" s="199" t="s">
        <v>1474</v>
      </c>
      <c r="M449" s="221" t="s">
        <v>1489</v>
      </c>
      <c r="N449" s="221"/>
      <c r="O449" s="221"/>
      <c r="P449" s="386" t="s">
        <v>3180</v>
      </c>
      <c r="Q449" s="387" t="s">
        <v>3181</v>
      </c>
      <c r="R449" s="108">
        <f t="shared" si="6"/>
        <v>0</v>
      </c>
      <c r="Y449">
        <v>-24100</v>
      </c>
      <c r="Z449">
        <v>-12420</v>
      </c>
      <c r="AB449">
        <v>-10770</v>
      </c>
      <c r="AI449">
        <v>-12770</v>
      </c>
      <c r="BN449">
        <v>-350</v>
      </c>
    </row>
    <row r="450" spans="1:72">
      <c r="A450" s="405">
        <v>4</v>
      </c>
      <c r="B450" s="199" t="s">
        <v>913</v>
      </c>
      <c r="C450" s="199" t="s">
        <v>915</v>
      </c>
      <c r="D450" s="199" t="s">
        <v>2261</v>
      </c>
      <c r="E450" s="199" t="s">
        <v>2291</v>
      </c>
      <c r="F450" s="199" t="s">
        <v>2294</v>
      </c>
      <c r="G450" s="199"/>
      <c r="H450" s="199">
        <v>69</v>
      </c>
      <c r="I450" s="199" t="s">
        <v>2319</v>
      </c>
      <c r="J450" s="199" t="s">
        <v>952</v>
      </c>
      <c r="K450" s="199" t="s">
        <v>1512</v>
      </c>
      <c r="L450" s="199" t="s">
        <v>1474</v>
      </c>
      <c r="M450" s="221" t="s">
        <v>1489</v>
      </c>
      <c r="N450" s="221"/>
      <c r="O450" s="221"/>
      <c r="P450" s="386" t="s">
        <v>3182</v>
      </c>
      <c r="Q450" s="387" t="s">
        <v>3183</v>
      </c>
      <c r="R450" s="108">
        <f t="shared" si="6"/>
        <v>0</v>
      </c>
    </row>
    <row r="451" spans="1:72">
      <c r="A451" s="405">
        <v>4</v>
      </c>
      <c r="B451" s="199" t="s">
        <v>913</v>
      </c>
      <c r="C451" s="199" t="s">
        <v>915</v>
      </c>
      <c r="D451" s="199" t="s">
        <v>2261</v>
      </c>
      <c r="E451" s="199" t="s">
        <v>2291</v>
      </c>
      <c r="F451" s="199" t="s">
        <v>2294</v>
      </c>
      <c r="G451" s="199"/>
      <c r="H451" s="199">
        <v>69</v>
      </c>
      <c r="I451" s="199" t="s">
        <v>2319</v>
      </c>
      <c r="J451" s="199" t="s">
        <v>1073</v>
      </c>
      <c r="K451" s="199" t="s">
        <v>1008</v>
      </c>
      <c r="L451" s="199" t="s">
        <v>1474</v>
      </c>
      <c r="M451" s="221">
        <v>41010</v>
      </c>
      <c r="N451" s="221"/>
      <c r="O451" s="221"/>
      <c r="P451" s="386" t="s">
        <v>3184</v>
      </c>
      <c r="Q451" s="387" t="s">
        <v>529</v>
      </c>
      <c r="R451" s="108">
        <f t="shared" si="6"/>
        <v>0</v>
      </c>
      <c r="AC451">
        <v>80020</v>
      </c>
      <c r="AG451">
        <v>2512.38</v>
      </c>
      <c r="AM451">
        <v>13518241.49</v>
      </c>
      <c r="AO451">
        <v>27016</v>
      </c>
      <c r="AR451">
        <v>61060.5</v>
      </c>
      <c r="BA451">
        <v>367853.5</v>
      </c>
      <c r="BD451">
        <v>24005</v>
      </c>
      <c r="BE451">
        <v>108962.5</v>
      </c>
      <c r="BH451">
        <v>355289</v>
      </c>
      <c r="BJ451">
        <v>3413.5</v>
      </c>
      <c r="BK451">
        <v>1678.3</v>
      </c>
      <c r="BM451">
        <v>185842.5</v>
      </c>
      <c r="BP451">
        <v>15990</v>
      </c>
      <c r="BR451">
        <v>470</v>
      </c>
      <c r="BS451">
        <v>120396.1</v>
      </c>
    </row>
    <row r="452" spans="1:72">
      <c r="A452" s="405">
        <v>4</v>
      </c>
      <c r="B452" s="199" t="s">
        <v>913</v>
      </c>
      <c r="C452" s="199" t="s">
        <v>915</v>
      </c>
      <c r="D452" s="199" t="s">
        <v>2261</v>
      </c>
      <c r="E452" s="199" t="s">
        <v>2291</v>
      </c>
      <c r="F452" s="199" t="s">
        <v>2292</v>
      </c>
      <c r="G452" s="199"/>
      <c r="H452" s="199">
        <v>69</v>
      </c>
      <c r="I452" s="199" t="s">
        <v>2319</v>
      </c>
      <c r="J452" s="199" t="s">
        <v>952</v>
      </c>
      <c r="K452" s="199" t="s">
        <v>1008</v>
      </c>
      <c r="L452" s="199" t="s">
        <v>1474</v>
      </c>
      <c r="M452" s="221" t="s">
        <v>1489</v>
      </c>
      <c r="N452" s="221"/>
      <c r="O452" s="221"/>
      <c r="P452" s="386" t="s">
        <v>3185</v>
      </c>
      <c r="Q452" s="387" t="s">
        <v>530</v>
      </c>
      <c r="R452" s="108">
        <f t="shared" ref="R452:R515" si="7">SUMIF($S$1:$BT$1,$R$1,$S452:$BT452)</f>
        <v>-42989891.369999997</v>
      </c>
      <c r="S452">
        <v>-74230693.099999994</v>
      </c>
      <c r="T452">
        <v>-7906135.6799999997</v>
      </c>
      <c r="U452">
        <v>-13618122.49</v>
      </c>
      <c r="V452">
        <v>-17427853.120000001</v>
      </c>
      <c r="W452">
        <v>-24876843.43</v>
      </c>
      <c r="X452">
        <v>-18392581.09</v>
      </c>
      <c r="Y452">
        <v>-21564966.579999998</v>
      </c>
      <c r="Z452">
        <v>-12504439.73</v>
      </c>
      <c r="AA452">
        <v>-8875975.1999999993</v>
      </c>
      <c r="AB452">
        <v>-7337671.5099999998</v>
      </c>
      <c r="AC452">
        <v>-4193591.54</v>
      </c>
      <c r="AD452">
        <v>-8916457.7400000002</v>
      </c>
      <c r="AE452">
        <v>-42989891.369999997</v>
      </c>
      <c r="AF452">
        <v>-16085610.529999999</v>
      </c>
      <c r="AG452">
        <v>-19106944.48</v>
      </c>
      <c r="AH452">
        <v>-20506072.640000001</v>
      </c>
      <c r="AI452">
        <v>-25692912.649999999</v>
      </c>
      <c r="AJ452">
        <v>-24068702.18</v>
      </c>
      <c r="AK452">
        <v>-4063199.56</v>
      </c>
      <c r="AL452">
        <v>-1659270.3</v>
      </c>
      <c r="AM452">
        <v>-96740088.430000007</v>
      </c>
      <c r="AN452">
        <v>-18164265.949999999</v>
      </c>
      <c r="AO452">
        <v>-21937064.780000001</v>
      </c>
      <c r="AP452">
        <v>-22217187.59</v>
      </c>
      <c r="AQ452">
        <v>-29085189.890000001</v>
      </c>
      <c r="AR452">
        <v>-16415735.789999999</v>
      </c>
      <c r="AS452">
        <v>-31789828.140000001</v>
      </c>
      <c r="AT452">
        <v>-36809429.630000003</v>
      </c>
      <c r="AU452">
        <v>-20831015.800000001</v>
      </c>
      <c r="AV452">
        <v>-19270722.420000002</v>
      </c>
      <c r="AW452">
        <v>-31659947.559999999</v>
      </c>
      <c r="AX452">
        <v>-17297174.120000001</v>
      </c>
      <c r="AY452">
        <v>-11570290.32</v>
      </c>
      <c r="AZ452">
        <v>-3562774</v>
      </c>
      <c r="BA452">
        <v>-52581435.090000004</v>
      </c>
      <c r="BB452">
        <v>-10786566.99</v>
      </c>
      <c r="BC452">
        <v>-16142574.869999999</v>
      </c>
      <c r="BD452">
        <v>-23118739.550000001</v>
      </c>
      <c r="BE452">
        <v>-19131337.530000001</v>
      </c>
      <c r="BG452">
        <v>-16051877.289999999</v>
      </c>
      <c r="BH452">
        <v>-30498902.550000001</v>
      </c>
      <c r="BI452">
        <v>-12791918.67</v>
      </c>
      <c r="BJ452">
        <v>-6176031.3700000001</v>
      </c>
      <c r="BK452">
        <v>-4663453.3600000003</v>
      </c>
      <c r="BL452">
        <v>-5761434.5700000003</v>
      </c>
      <c r="BM452">
        <v>-39573357.130000003</v>
      </c>
      <c r="BN452">
        <v>-20489074.41</v>
      </c>
      <c r="BO452">
        <v>-12506727.050000001</v>
      </c>
      <c r="BP452">
        <v>-23197216.07</v>
      </c>
      <c r="BQ452">
        <v>-9802353.4800000004</v>
      </c>
      <c r="BR452">
        <v>-19338614.109999999</v>
      </c>
      <c r="BS452">
        <v>-17274420.649999999</v>
      </c>
      <c r="BT452">
        <v>-9501995.5299999993</v>
      </c>
    </row>
    <row r="453" spans="1:72">
      <c r="A453" s="405">
        <v>4</v>
      </c>
      <c r="B453" s="199" t="s">
        <v>913</v>
      </c>
      <c r="C453" s="199" t="s">
        <v>915</v>
      </c>
      <c r="D453" s="199" t="s">
        <v>2261</v>
      </c>
      <c r="E453" s="199" t="s">
        <v>2291</v>
      </c>
      <c r="F453" s="199" t="s">
        <v>2294</v>
      </c>
      <c r="G453" s="199"/>
      <c r="H453" s="199">
        <v>69</v>
      </c>
      <c r="I453" s="199" t="s">
        <v>2319</v>
      </c>
      <c r="J453" s="199" t="s">
        <v>952</v>
      </c>
      <c r="K453" s="199" t="s">
        <v>999</v>
      </c>
      <c r="L453" s="199" t="s">
        <v>1474</v>
      </c>
      <c r="M453" s="221" t="s">
        <v>1489</v>
      </c>
      <c r="N453" s="221"/>
      <c r="O453" s="221"/>
      <c r="P453" s="386" t="s">
        <v>3186</v>
      </c>
      <c r="Q453" s="387" t="s">
        <v>531</v>
      </c>
      <c r="R453" s="108">
        <f t="shared" si="7"/>
        <v>-97908048.590000004</v>
      </c>
      <c r="S453">
        <v>-106143097.98</v>
      </c>
      <c r="T453">
        <v>-1620421.86</v>
      </c>
      <c r="U453">
        <v>-4330387.99</v>
      </c>
      <c r="V453">
        <v>-8542252.7400000002</v>
      </c>
      <c r="W453">
        <v>-9756094.1199999992</v>
      </c>
      <c r="X453">
        <v>-7962943.96</v>
      </c>
      <c r="Y453">
        <v>-7310437.8700000001</v>
      </c>
      <c r="Z453">
        <v>-3076445.75</v>
      </c>
      <c r="AA453">
        <v>-4632615.93</v>
      </c>
      <c r="AB453">
        <v>-1938089.43</v>
      </c>
      <c r="AC453">
        <v>-3150058.69</v>
      </c>
      <c r="AE453">
        <v>-97908048.590000004</v>
      </c>
      <c r="AF453">
        <v>-3980096.37</v>
      </c>
      <c r="AG453">
        <v>-3217684.25</v>
      </c>
      <c r="AH453">
        <v>-2920839.41</v>
      </c>
      <c r="AI453">
        <v>-7301994.7199999997</v>
      </c>
      <c r="AJ453">
        <v>-7448798.1699999999</v>
      </c>
      <c r="AM453">
        <v>-227912081.56</v>
      </c>
      <c r="AN453">
        <v>-4291889.68</v>
      </c>
      <c r="AO453">
        <v>-8755040.5099999998</v>
      </c>
      <c r="AP453">
        <v>-7008811.9699999997</v>
      </c>
      <c r="AQ453">
        <v>-11151092.800000001</v>
      </c>
      <c r="AR453">
        <v>-4163062.18</v>
      </c>
      <c r="AS453">
        <v>-13502482.550000001</v>
      </c>
      <c r="AT453">
        <v>-8550415.7300000004</v>
      </c>
      <c r="AU453">
        <v>-6813404.6799999997</v>
      </c>
      <c r="AV453">
        <v>-5472908.75</v>
      </c>
      <c r="AW453">
        <v>-13024986.539999999</v>
      </c>
      <c r="AX453">
        <v>-4947230.04</v>
      </c>
      <c r="AY453">
        <v>-2898463.77</v>
      </c>
      <c r="BA453">
        <v>-122115559.44</v>
      </c>
      <c r="BB453">
        <v>-6734920.9299999997</v>
      </c>
      <c r="BC453">
        <v>-5662194.5599999996</v>
      </c>
      <c r="BD453">
        <v>-13394497.710000001</v>
      </c>
      <c r="BE453">
        <v>-8054788.2999999998</v>
      </c>
      <c r="BF453">
        <v>-4117258.16</v>
      </c>
      <c r="BG453">
        <v>-1343113.68</v>
      </c>
      <c r="BH453">
        <v>-18846905.579999998</v>
      </c>
      <c r="BI453">
        <v>-5000493.84</v>
      </c>
      <c r="BM453">
        <v>-112141182.17</v>
      </c>
      <c r="BN453">
        <v>-14565282.039999999</v>
      </c>
      <c r="BO453">
        <v>-5144043.96</v>
      </c>
      <c r="BP453">
        <v>-9280086.1400000006</v>
      </c>
      <c r="BQ453">
        <v>-2175460.34</v>
      </c>
      <c r="BR453">
        <v>-5640806.4400000004</v>
      </c>
      <c r="BS453">
        <v>-7180365.29</v>
      </c>
      <c r="BT453">
        <v>-4191179.32</v>
      </c>
    </row>
    <row r="454" spans="1:72">
      <c r="A454" s="405">
        <v>4</v>
      </c>
      <c r="B454" s="199" t="s">
        <v>913</v>
      </c>
      <c r="C454" s="199" t="s">
        <v>915</v>
      </c>
      <c r="D454" s="199" t="s">
        <v>2261</v>
      </c>
      <c r="E454" s="199" t="s">
        <v>2291</v>
      </c>
      <c r="F454" s="199" t="s">
        <v>2292</v>
      </c>
      <c r="G454" s="199"/>
      <c r="H454" s="199">
        <v>69</v>
      </c>
      <c r="I454" s="199" t="s">
        <v>2319</v>
      </c>
      <c r="J454" s="199" t="s">
        <v>952</v>
      </c>
      <c r="K454" s="199" t="s">
        <v>1526</v>
      </c>
      <c r="L454" s="199" t="s">
        <v>1474</v>
      </c>
      <c r="M454" s="221" t="s">
        <v>1489</v>
      </c>
      <c r="N454" s="221"/>
      <c r="O454" s="221"/>
      <c r="P454" s="386" t="s">
        <v>3187</v>
      </c>
      <c r="Q454" s="387" t="s">
        <v>532</v>
      </c>
      <c r="R454" s="108">
        <f t="shared" si="7"/>
        <v>-9521553.9700000007</v>
      </c>
      <c r="S454">
        <v>-15830117.300000001</v>
      </c>
      <c r="T454">
        <v>-1671934.93</v>
      </c>
      <c r="U454">
        <v>-2880676.57</v>
      </c>
      <c r="V454">
        <v>-3628829.47</v>
      </c>
      <c r="W454">
        <v>-5252974.6399999997</v>
      </c>
      <c r="X454">
        <v>-3889725.85</v>
      </c>
      <c r="Y454">
        <v>-4128829.69</v>
      </c>
      <c r="Z454">
        <v>-2644504.0099999998</v>
      </c>
      <c r="AA454">
        <v>-1877047.97</v>
      </c>
      <c r="AB454">
        <v>-1551554.27</v>
      </c>
      <c r="AC454">
        <v>-885743.33</v>
      </c>
      <c r="AD454">
        <v>-1886132.2</v>
      </c>
      <c r="AE454">
        <v>-9521553.9700000007</v>
      </c>
      <c r="AF454">
        <v>-3403000.27</v>
      </c>
      <c r="AG454">
        <v>-3963659.08</v>
      </c>
      <c r="AH454">
        <v>-4338042.0199999996</v>
      </c>
      <c r="AI454">
        <v>-5295573.5</v>
      </c>
      <c r="AJ454">
        <v>-4818100.71</v>
      </c>
      <c r="AK454">
        <v>-4329812.17</v>
      </c>
      <c r="AL454">
        <v>-350991.75</v>
      </c>
      <c r="AM454">
        <v>-17524202.530000001</v>
      </c>
      <c r="AN454">
        <v>-3842188.01</v>
      </c>
      <c r="AO454">
        <v>-4638970.21</v>
      </c>
      <c r="AP454">
        <v>-4698550.13</v>
      </c>
      <c r="AQ454">
        <v>-5938014.6399999997</v>
      </c>
      <c r="AR454">
        <v>-3487318.75</v>
      </c>
      <c r="AS454">
        <v>-6012118.04</v>
      </c>
      <c r="AT454">
        <v>-4705191.1100000003</v>
      </c>
      <c r="AU454">
        <v>-4388511.71</v>
      </c>
      <c r="AV454">
        <v>-4076717.35</v>
      </c>
      <c r="AW454">
        <v>-6594540.4199999999</v>
      </c>
      <c r="AX454">
        <v>-3657324.03</v>
      </c>
      <c r="AY454">
        <v>-2363207.39</v>
      </c>
      <c r="AZ454">
        <v>-753647.13</v>
      </c>
      <c r="BA454">
        <v>-12625538.74</v>
      </c>
      <c r="BB454">
        <v>-2281278.7200000002</v>
      </c>
      <c r="BC454">
        <v>-3414532.43</v>
      </c>
      <c r="BD454">
        <v>-5296699.87</v>
      </c>
      <c r="BE454">
        <v>-7473657.3200000003</v>
      </c>
      <c r="BG454">
        <v>-3394094.67</v>
      </c>
      <c r="BH454">
        <v>-5464295.0899999999</v>
      </c>
      <c r="BI454">
        <v>-2704943.2</v>
      </c>
      <c r="BJ454">
        <v>-1306439.3899999999</v>
      </c>
      <c r="BK454">
        <v>-986478.02</v>
      </c>
      <c r="BL454">
        <v>-1218738.1599999999</v>
      </c>
      <c r="BM454">
        <v>-7514879.8200000003</v>
      </c>
      <c r="BN454">
        <v>-4332560.91</v>
      </c>
      <c r="BO454">
        <v>-2645462.4</v>
      </c>
      <c r="BP454">
        <v>-4739698.88</v>
      </c>
      <c r="BQ454">
        <v>-2909426.92</v>
      </c>
      <c r="BR454">
        <v>-3921594.05</v>
      </c>
      <c r="BS454">
        <v>-3615445.86</v>
      </c>
      <c r="BT454">
        <v>-2010007.32</v>
      </c>
    </row>
    <row r="455" spans="1:72">
      <c r="A455" s="405">
        <v>4</v>
      </c>
      <c r="B455" s="199" t="s">
        <v>913</v>
      </c>
      <c r="C455" s="199" t="s">
        <v>915</v>
      </c>
      <c r="D455" s="199" t="s">
        <v>2261</v>
      </c>
      <c r="E455" s="199" t="s">
        <v>2321</v>
      </c>
      <c r="F455" s="199"/>
      <c r="G455" s="199"/>
      <c r="H455" s="199">
        <v>70</v>
      </c>
      <c r="I455" s="199" t="s">
        <v>2321</v>
      </c>
      <c r="J455" s="199" t="s">
        <v>1073</v>
      </c>
      <c r="K455" s="199" t="s">
        <v>1012</v>
      </c>
      <c r="L455" s="199" t="s">
        <v>1530</v>
      </c>
      <c r="M455" s="221" t="s">
        <v>1532</v>
      </c>
      <c r="N455" s="221"/>
      <c r="O455" s="221"/>
      <c r="P455" s="386" t="s">
        <v>3188</v>
      </c>
      <c r="Q455" s="387" t="s">
        <v>535</v>
      </c>
      <c r="R455" s="108">
        <f t="shared" si="7"/>
        <v>13808626.060000001</v>
      </c>
      <c r="S455">
        <v>15409626.49</v>
      </c>
      <c r="T455">
        <v>102043.47</v>
      </c>
      <c r="U455">
        <v>254072.01</v>
      </c>
      <c r="V455">
        <v>747324.16</v>
      </c>
      <c r="W455">
        <v>377097.95</v>
      </c>
      <c r="Y455">
        <v>32800</v>
      </c>
      <c r="Z455">
        <v>31331.47</v>
      </c>
      <c r="AA455">
        <v>271916.86</v>
      </c>
      <c r="AB455">
        <v>158025.75</v>
      </c>
      <c r="AC455">
        <v>251521.22</v>
      </c>
      <c r="AE455">
        <v>13808626.060000001</v>
      </c>
      <c r="AM455">
        <v>1661116.68</v>
      </c>
      <c r="AV455">
        <v>112296</v>
      </c>
      <c r="BA455">
        <v>10138254.699999999</v>
      </c>
      <c r="BE455">
        <v>9110.2999999999993</v>
      </c>
      <c r="BM455">
        <v>1905117.19</v>
      </c>
      <c r="BN455">
        <v>851167.37</v>
      </c>
      <c r="BP455">
        <v>267869.33</v>
      </c>
      <c r="BR455">
        <v>365579.63</v>
      </c>
    </row>
    <row r="456" spans="1:72">
      <c r="A456" s="405">
        <v>4</v>
      </c>
      <c r="B456" s="199" t="s">
        <v>913</v>
      </c>
      <c r="C456" s="199" t="s">
        <v>915</v>
      </c>
      <c r="D456" s="199" t="s">
        <v>2261</v>
      </c>
      <c r="E456" s="199" t="s">
        <v>2321</v>
      </c>
      <c r="F456" s="199" t="s">
        <v>2323</v>
      </c>
      <c r="G456" s="199"/>
      <c r="H456" s="199">
        <v>70</v>
      </c>
      <c r="I456" s="199" t="s">
        <v>2321</v>
      </c>
      <c r="J456" s="199" t="s">
        <v>1073</v>
      </c>
      <c r="K456" s="199" t="s">
        <v>1012</v>
      </c>
      <c r="L456" s="199" t="s">
        <v>1530</v>
      </c>
      <c r="M456" s="221" t="s">
        <v>1535</v>
      </c>
      <c r="N456" s="221"/>
      <c r="O456" s="221"/>
      <c r="P456" s="386" t="s">
        <v>3189</v>
      </c>
      <c r="Q456" s="387" t="s">
        <v>536</v>
      </c>
      <c r="R456" s="108">
        <f t="shared" si="7"/>
        <v>21772478.75</v>
      </c>
      <c r="S456">
        <v>24914024.5</v>
      </c>
      <c r="T456">
        <v>439183</v>
      </c>
      <c r="U456">
        <v>758014</v>
      </c>
      <c r="V456">
        <v>1408381</v>
      </c>
      <c r="W456">
        <v>2936949</v>
      </c>
      <c r="X456">
        <v>3825053</v>
      </c>
      <c r="Y456">
        <v>2301705.0099999998</v>
      </c>
      <c r="Z456">
        <v>3453527.77</v>
      </c>
      <c r="AA456">
        <v>729196</v>
      </c>
      <c r="AB456">
        <v>335800</v>
      </c>
      <c r="AC456">
        <v>884093</v>
      </c>
      <c r="AD456">
        <v>443899.88</v>
      </c>
      <c r="AE456">
        <v>21772478.75</v>
      </c>
      <c r="AF456">
        <v>1347563</v>
      </c>
      <c r="AG456">
        <v>838171.06</v>
      </c>
      <c r="AH456">
        <v>830662</v>
      </c>
      <c r="AI456">
        <v>1462133</v>
      </c>
      <c r="AJ456">
        <v>1636339</v>
      </c>
      <c r="AK456">
        <v>352274.52</v>
      </c>
      <c r="AL456">
        <v>215789</v>
      </c>
      <c r="AM456">
        <v>68558617.879999995</v>
      </c>
      <c r="AN456">
        <v>1304296.5</v>
      </c>
      <c r="AO456">
        <v>1977683.5</v>
      </c>
      <c r="AP456">
        <v>1961038</v>
      </c>
      <c r="AQ456">
        <v>2404735</v>
      </c>
      <c r="AR456">
        <v>1112704.5</v>
      </c>
      <c r="AS456">
        <v>4566103</v>
      </c>
      <c r="AT456">
        <v>1638384</v>
      </c>
      <c r="AU456">
        <v>937182</v>
      </c>
      <c r="AV456">
        <v>3655394</v>
      </c>
      <c r="AW456">
        <v>3409652</v>
      </c>
      <c r="AX456">
        <v>1506739.25</v>
      </c>
      <c r="AY456">
        <v>783622</v>
      </c>
      <c r="AZ456">
        <v>405383</v>
      </c>
      <c r="BA456">
        <v>25281465</v>
      </c>
      <c r="BB456">
        <v>610557</v>
      </c>
      <c r="BC456">
        <v>876947.58</v>
      </c>
      <c r="BD456">
        <v>2324236</v>
      </c>
      <c r="BE456">
        <v>1299391.33</v>
      </c>
      <c r="BF456">
        <v>1089458</v>
      </c>
      <c r="BG456">
        <v>1640085</v>
      </c>
      <c r="BH456">
        <v>4963824</v>
      </c>
      <c r="BI456">
        <v>1215838.54</v>
      </c>
      <c r="BJ456">
        <v>775308</v>
      </c>
      <c r="BK456">
        <v>214524</v>
      </c>
      <c r="BL456">
        <v>506949</v>
      </c>
      <c r="BM456">
        <v>9969073</v>
      </c>
      <c r="BN456">
        <v>1739311</v>
      </c>
      <c r="BO456">
        <v>702042.3</v>
      </c>
      <c r="BP456">
        <v>2382038</v>
      </c>
      <c r="BQ456">
        <v>591344.25</v>
      </c>
      <c r="BR456">
        <v>577491.69999999995</v>
      </c>
      <c r="BS456">
        <v>1698992.15</v>
      </c>
      <c r="BT456">
        <v>645167</v>
      </c>
    </row>
    <row r="457" spans="1:72">
      <c r="A457" s="405">
        <v>4</v>
      </c>
      <c r="B457" s="199" t="s">
        <v>913</v>
      </c>
      <c r="C457" s="199" t="s">
        <v>915</v>
      </c>
      <c r="D457" s="199" t="s">
        <v>2261</v>
      </c>
      <c r="E457" s="199" t="s">
        <v>2321</v>
      </c>
      <c r="F457" s="199" t="s">
        <v>2323</v>
      </c>
      <c r="G457" s="199"/>
      <c r="H457" s="199">
        <v>70</v>
      </c>
      <c r="I457" s="199" t="s">
        <v>2321</v>
      </c>
      <c r="J457" s="199" t="s">
        <v>1073</v>
      </c>
      <c r="K457" s="199" t="s">
        <v>1012</v>
      </c>
      <c r="L457" s="199" t="s">
        <v>1530</v>
      </c>
      <c r="M457" s="221" t="s">
        <v>1538</v>
      </c>
      <c r="N457" s="221"/>
      <c r="O457" s="221"/>
      <c r="P457" s="386" t="s">
        <v>3190</v>
      </c>
      <c r="Q457" s="387" t="s">
        <v>537</v>
      </c>
      <c r="R457" s="108">
        <f t="shared" si="7"/>
        <v>23202836.449999999</v>
      </c>
      <c r="S457">
        <v>19734133</v>
      </c>
      <c r="T457">
        <v>71347</v>
      </c>
      <c r="U457">
        <v>142716</v>
      </c>
      <c r="V457">
        <v>454566</v>
      </c>
      <c r="W457">
        <v>899257</v>
      </c>
      <c r="X457">
        <v>1462061</v>
      </c>
      <c r="Y457">
        <v>603463</v>
      </c>
      <c r="Z457">
        <v>455628</v>
      </c>
      <c r="AA457">
        <v>237054</v>
      </c>
      <c r="AB457">
        <v>89331</v>
      </c>
      <c r="AC457">
        <v>160621</v>
      </c>
      <c r="AE457">
        <v>23202836.449999999</v>
      </c>
      <c r="AF457">
        <v>275068</v>
      </c>
      <c r="AG457">
        <v>108501.99</v>
      </c>
      <c r="AH457">
        <v>206733.75</v>
      </c>
      <c r="AI457">
        <v>326278</v>
      </c>
      <c r="AJ457">
        <v>150161</v>
      </c>
      <c r="AK457">
        <v>27068</v>
      </c>
      <c r="AM457">
        <v>52488102.289999999</v>
      </c>
      <c r="AN457">
        <v>89314.5</v>
      </c>
      <c r="AO457">
        <v>639088</v>
      </c>
      <c r="AP457">
        <v>558928</v>
      </c>
      <c r="AQ457">
        <v>1222848</v>
      </c>
      <c r="AR457">
        <v>448979</v>
      </c>
      <c r="AS457">
        <v>1468452</v>
      </c>
      <c r="AT457">
        <v>501951</v>
      </c>
      <c r="AU457">
        <v>211668</v>
      </c>
      <c r="AV457">
        <v>562628</v>
      </c>
      <c r="AW457">
        <v>913594</v>
      </c>
      <c r="AX457">
        <v>343562.55</v>
      </c>
      <c r="AY457">
        <v>168059</v>
      </c>
      <c r="BA457">
        <v>19035677.949999999</v>
      </c>
      <c r="BB457">
        <v>365774</v>
      </c>
      <c r="BC457">
        <v>255092.2</v>
      </c>
      <c r="BD457">
        <v>1010039</v>
      </c>
      <c r="BE457">
        <v>362720.33</v>
      </c>
      <c r="BF457">
        <v>313287</v>
      </c>
      <c r="BG457">
        <v>388185</v>
      </c>
      <c r="BH457">
        <v>1499514</v>
      </c>
      <c r="BI457">
        <v>368999</v>
      </c>
      <c r="BM457">
        <v>9686933</v>
      </c>
      <c r="BN457">
        <v>711712</v>
      </c>
      <c r="BO457">
        <v>451861</v>
      </c>
      <c r="BP457">
        <v>797757</v>
      </c>
      <c r="BQ457">
        <v>49081.5</v>
      </c>
      <c r="BR457">
        <v>110864.4</v>
      </c>
      <c r="BS457">
        <v>608932</v>
      </c>
      <c r="BT457">
        <v>293942</v>
      </c>
    </row>
    <row r="458" spans="1:72">
      <c r="A458" s="405">
        <v>4</v>
      </c>
      <c r="B458" s="199" t="s">
        <v>913</v>
      </c>
      <c r="C458" s="199" t="s">
        <v>915</v>
      </c>
      <c r="D458" s="199" t="s">
        <v>2261</v>
      </c>
      <c r="E458" s="199" t="s">
        <v>2321</v>
      </c>
      <c r="F458" s="199" t="s">
        <v>2323</v>
      </c>
      <c r="G458" s="199"/>
      <c r="H458" s="199">
        <v>70</v>
      </c>
      <c r="I458" s="199" t="s">
        <v>2321</v>
      </c>
      <c r="J458" s="199" t="s">
        <v>1073</v>
      </c>
      <c r="K458" s="199" t="s">
        <v>1012</v>
      </c>
      <c r="L458" s="199" t="s">
        <v>1530</v>
      </c>
      <c r="M458" s="221" t="s">
        <v>1535</v>
      </c>
      <c r="N458" s="221"/>
      <c r="O458" s="221"/>
      <c r="P458" s="386" t="s">
        <v>3191</v>
      </c>
      <c r="Q458" s="387" t="s">
        <v>2325</v>
      </c>
      <c r="R458" s="108">
        <f t="shared" si="7"/>
        <v>371255.25</v>
      </c>
      <c r="S458">
        <v>8073</v>
      </c>
      <c r="T458">
        <v>16943</v>
      </c>
      <c r="X458">
        <v>24042</v>
      </c>
      <c r="Y458">
        <v>69835</v>
      </c>
      <c r="Z458">
        <v>52454</v>
      </c>
      <c r="AA458">
        <v>1323</v>
      </c>
      <c r="AB458">
        <v>46110</v>
      </c>
      <c r="AC458">
        <v>7123</v>
      </c>
      <c r="AD458">
        <v>29346</v>
      </c>
      <c r="AE458">
        <v>371255.25</v>
      </c>
      <c r="AF458">
        <v>705</v>
      </c>
      <c r="AG458">
        <v>0</v>
      </c>
      <c r="AH458">
        <v>40688.75</v>
      </c>
      <c r="AI458">
        <v>800</v>
      </c>
      <c r="AJ458">
        <v>134147</v>
      </c>
      <c r="AL458">
        <v>15620</v>
      </c>
      <c r="AM458">
        <v>2808970.07</v>
      </c>
      <c r="AO458">
        <v>16444</v>
      </c>
      <c r="AP458">
        <v>8847</v>
      </c>
      <c r="AS458">
        <v>62105</v>
      </c>
      <c r="AV458">
        <v>6012</v>
      </c>
      <c r="AW458">
        <v>914289</v>
      </c>
      <c r="AX458">
        <v>130340.1</v>
      </c>
      <c r="AY458">
        <v>1590</v>
      </c>
      <c r="AZ458">
        <v>111759</v>
      </c>
      <c r="BA458">
        <v>88445</v>
      </c>
      <c r="BB458">
        <v>104172</v>
      </c>
      <c r="BC458">
        <v>3114</v>
      </c>
      <c r="BD458">
        <v>866826</v>
      </c>
      <c r="BE458">
        <v>15301</v>
      </c>
      <c r="BF458">
        <v>89864</v>
      </c>
      <c r="BG458">
        <v>17235</v>
      </c>
      <c r="BH458">
        <v>560</v>
      </c>
      <c r="BI458">
        <v>13389</v>
      </c>
      <c r="BJ458">
        <v>39456</v>
      </c>
      <c r="BL458">
        <v>54045</v>
      </c>
      <c r="BM458">
        <v>512918</v>
      </c>
      <c r="BN458">
        <v>34452</v>
      </c>
      <c r="BO458">
        <v>2826</v>
      </c>
      <c r="BP458">
        <v>5924</v>
      </c>
      <c r="BQ458">
        <v>14560</v>
      </c>
      <c r="BS458">
        <v>34798</v>
      </c>
    </row>
    <row r="459" spans="1:72">
      <c r="A459" s="405">
        <v>4</v>
      </c>
      <c r="B459" s="199" t="s">
        <v>913</v>
      </c>
      <c r="C459" s="199" t="s">
        <v>915</v>
      </c>
      <c r="D459" s="199" t="s">
        <v>2261</v>
      </c>
      <c r="E459" s="199" t="s">
        <v>2321</v>
      </c>
      <c r="F459" s="199" t="s">
        <v>2323</v>
      </c>
      <c r="G459" s="199"/>
      <c r="H459" s="199">
        <v>70</v>
      </c>
      <c r="I459" s="199" t="s">
        <v>2321</v>
      </c>
      <c r="J459" s="199" t="s">
        <v>1073</v>
      </c>
      <c r="K459" s="199" t="s">
        <v>1012</v>
      </c>
      <c r="L459" s="199" t="s">
        <v>1530</v>
      </c>
      <c r="M459" s="221" t="s">
        <v>1538</v>
      </c>
      <c r="N459" s="221"/>
      <c r="O459" s="221"/>
      <c r="P459" s="386" t="s">
        <v>3192</v>
      </c>
      <c r="Q459" s="387" t="s">
        <v>2326</v>
      </c>
      <c r="R459" s="108">
        <f t="shared" si="7"/>
        <v>5873686.7999999998</v>
      </c>
      <c r="S459">
        <v>1698206</v>
      </c>
      <c r="T459">
        <v>6186</v>
      </c>
      <c r="U459">
        <v>34143</v>
      </c>
      <c r="V459">
        <v>10513</v>
      </c>
      <c r="W459">
        <v>7343</v>
      </c>
      <c r="X459">
        <v>38657</v>
      </c>
      <c r="Y459">
        <v>91618</v>
      </c>
      <c r="AA459">
        <v>204836</v>
      </c>
      <c r="AB459">
        <v>43716</v>
      </c>
      <c r="AC459">
        <v>19208</v>
      </c>
      <c r="AE459">
        <v>5873686.7999999998</v>
      </c>
      <c r="AH459">
        <v>46047</v>
      </c>
      <c r="AM459">
        <v>16026471.25</v>
      </c>
      <c r="AO459">
        <v>574</v>
      </c>
      <c r="AT459">
        <v>58207</v>
      </c>
      <c r="AU459">
        <v>60520</v>
      </c>
      <c r="AV459">
        <v>8213</v>
      </c>
      <c r="AW459">
        <v>726256</v>
      </c>
      <c r="AX459">
        <v>217586.55</v>
      </c>
      <c r="BA459">
        <v>1242341</v>
      </c>
      <c r="BB459">
        <v>16614</v>
      </c>
      <c r="BC459">
        <v>46557</v>
      </c>
      <c r="BD459">
        <v>524541</v>
      </c>
      <c r="BE459">
        <v>1234</v>
      </c>
      <c r="BF459">
        <v>28032</v>
      </c>
      <c r="BH459">
        <v>105418.4</v>
      </c>
      <c r="BI459">
        <v>44841.01</v>
      </c>
      <c r="BM459">
        <v>2055601</v>
      </c>
      <c r="BN459">
        <v>5042</v>
      </c>
      <c r="BO459">
        <v>48121.25</v>
      </c>
      <c r="BP459">
        <v>5376</v>
      </c>
      <c r="BQ459">
        <v>6922</v>
      </c>
    </row>
    <row r="460" spans="1:72">
      <c r="A460" s="405">
        <v>4</v>
      </c>
      <c r="B460" s="199" t="s">
        <v>913</v>
      </c>
      <c r="C460" s="199" t="s">
        <v>915</v>
      </c>
      <c r="D460" s="199" t="s">
        <v>2261</v>
      </c>
      <c r="E460" s="199" t="s">
        <v>2321</v>
      </c>
      <c r="F460" s="199" t="s">
        <v>2323</v>
      </c>
      <c r="G460" s="199"/>
      <c r="H460" s="199">
        <v>70</v>
      </c>
      <c r="I460" s="199" t="s">
        <v>2321</v>
      </c>
      <c r="J460" s="199" t="s">
        <v>1073</v>
      </c>
      <c r="K460" s="199" t="s">
        <v>1012</v>
      </c>
      <c r="L460" s="199" t="s">
        <v>1530</v>
      </c>
      <c r="M460" s="221" t="s">
        <v>1532</v>
      </c>
      <c r="N460" s="221"/>
      <c r="O460" s="221"/>
      <c r="P460" s="386" t="s">
        <v>3193</v>
      </c>
      <c r="Q460" s="387" t="s">
        <v>542</v>
      </c>
      <c r="R460" s="108">
        <f t="shared" si="7"/>
        <v>2855221.39</v>
      </c>
      <c r="S460">
        <v>1929853</v>
      </c>
      <c r="T460">
        <v>65290</v>
      </c>
      <c r="U460">
        <v>59264</v>
      </c>
      <c r="V460">
        <v>147600.92000000001</v>
      </c>
      <c r="W460">
        <v>144709.5</v>
      </c>
      <c r="X460">
        <v>153910</v>
      </c>
      <c r="Y460">
        <v>163601</v>
      </c>
      <c r="Z460">
        <v>172526.07999999999</v>
      </c>
      <c r="AA460">
        <v>42648</v>
      </c>
      <c r="AB460">
        <v>60468.54</v>
      </c>
      <c r="AC460">
        <v>25808.5</v>
      </c>
      <c r="AD460">
        <v>25619</v>
      </c>
      <c r="AE460">
        <v>2855221.39</v>
      </c>
      <c r="AF460">
        <v>213401.76</v>
      </c>
      <c r="AG460">
        <v>108844.8</v>
      </c>
      <c r="AH460">
        <v>51836</v>
      </c>
      <c r="AI460">
        <v>394465.5</v>
      </c>
      <c r="AJ460">
        <v>50726.94</v>
      </c>
      <c r="AK460">
        <v>69354</v>
      </c>
      <c r="AL460">
        <v>20862</v>
      </c>
      <c r="AM460">
        <v>4537660.74</v>
      </c>
      <c r="AN460">
        <v>87867.41</v>
      </c>
      <c r="AO460">
        <v>134861</v>
      </c>
      <c r="AP460">
        <v>154530.79999999999</v>
      </c>
      <c r="AQ460">
        <v>343989.7</v>
      </c>
      <c r="AR460">
        <v>166615</v>
      </c>
      <c r="AS460">
        <v>779475</v>
      </c>
      <c r="AT460">
        <v>132935</v>
      </c>
      <c r="AU460">
        <v>76666.11</v>
      </c>
      <c r="AV460">
        <v>175282</v>
      </c>
      <c r="AW460">
        <v>180751.56</v>
      </c>
      <c r="AX460">
        <v>62792</v>
      </c>
      <c r="AY460">
        <v>96563</v>
      </c>
      <c r="AZ460">
        <v>28502</v>
      </c>
      <c r="BA460">
        <v>2210893.14</v>
      </c>
      <c r="BB460">
        <v>44918.71</v>
      </c>
      <c r="BC460">
        <v>78194.83</v>
      </c>
      <c r="BD460">
        <v>232203</v>
      </c>
      <c r="BE460">
        <v>270616.59999999998</v>
      </c>
      <c r="BF460">
        <v>187867</v>
      </c>
      <c r="BG460">
        <v>179510</v>
      </c>
      <c r="BH460">
        <v>247594.12</v>
      </c>
      <c r="BI460">
        <v>139672.49</v>
      </c>
      <c r="BJ460">
        <v>70698</v>
      </c>
      <c r="BK460">
        <v>43016</v>
      </c>
      <c r="BL460">
        <v>80614</v>
      </c>
      <c r="BM460">
        <v>964258.1</v>
      </c>
      <c r="BN460">
        <v>393000</v>
      </c>
      <c r="BO460">
        <v>270302.65000000002</v>
      </c>
      <c r="BP460">
        <v>22745.58</v>
      </c>
      <c r="BQ460">
        <v>63250</v>
      </c>
      <c r="BR460">
        <v>38433</v>
      </c>
      <c r="BS460">
        <v>54450</v>
      </c>
      <c r="BT460">
        <v>111882.42</v>
      </c>
    </row>
    <row r="461" spans="1:72">
      <c r="A461" s="405">
        <v>4</v>
      </c>
      <c r="B461" s="199" t="s">
        <v>913</v>
      </c>
      <c r="C461" s="199" t="s">
        <v>915</v>
      </c>
      <c r="D461" s="199" t="s">
        <v>2261</v>
      </c>
      <c r="E461" s="199" t="s">
        <v>2321</v>
      </c>
      <c r="F461" s="199" t="s">
        <v>2323</v>
      </c>
      <c r="G461" s="199"/>
      <c r="H461" s="199">
        <v>70</v>
      </c>
      <c r="I461" s="199" t="s">
        <v>2321</v>
      </c>
      <c r="J461" s="199" t="s">
        <v>1073</v>
      </c>
      <c r="K461" s="199" t="s">
        <v>1012</v>
      </c>
      <c r="L461" s="199" t="s">
        <v>1530</v>
      </c>
      <c r="M461" s="221" t="s">
        <v>1538</v>
      </c>
      <c r="N461" s="221"/>
      <c r="O461" s="221"/>
      <c r="P461" s="386" t="s">
        <v>3194</v>
      </c>
      <c r="Q461" s="387" t="s">
        <v>543</v>
      </c>
      <c r="R461" s="108">
        <f t="shared" si="7"/>
        <v>2014433.25</v>
      </c>
      <c r="S461">
        <v>1918577</v>
      </c>
      <c r="U461">
        <v>69634</v>
      </c>
      <c r="V461">
        <v>171256</v>
      </c>
      <c r="W461">
        <v>18471</v>
      </c>
      <c r="X461">
        <v>297350</v>
      </c>
      <c r="AC461">
        <v>115675</v>
      </c>
      <c r="AE461">
        <v>2014433.25</v>
      </c>
      <c r="AF461">
        <v>81233</v>
      </c>
      <c r="AI461">
        <v>37563</v>
      </c>
      <c r="AJ461">
        <v>31987</v>
      </c>
      <c r="AM461">
        <v>6356076.25</v>
      </c>
      <c r="AO461">
        <v>185855.8</v>
      </c>
      <c r="AP461">
        <v>51580</v>
      </c>
      <c r="AR461">
        <v>173667</v>
      </c>
      <c r="AT461">
        <v>84947</v>
      </c>
      <c r="AU461">
        <v>18210</v>
      </c>
      <c r="AV461">
        <v>1837</v>
      </c>
      <c r="AY461">
        <v>64882</v>
      </c>
      <c r="BA461">
        <v>2398918.25</v>
      </c>
      <c r="BC461">
        <v>20697</v>
      </c>
      <c r="BF461">
        <v>40755</v>
      </c>
      <c r="BH461">
        <v>206495</v>
      </c>
      <c r="BN461">
        <v>213085.6</v>
      </c>
      <c r="BP461">
        <v>112676</v>
      </c>
      <c r="BS461">
        <v>19676.5</v>
      </c>
      <c r="BT461">
        <v>46315.25</v>
      </c>
    </row>
    <row r="462" spans="1:72">
      <c r="A462" s="405">
        <v>4</v>
      </c>
      <c r="B462" s="199" t="s">
        <v>913</v>
      </c>
      <c r="C462" s="199" t="s">
        <v>915</v>
      </c>
      <c r="D462" s="199" t="s">
        <v>2261</v>
      </c>
      <c r="E462" s="199" t="s">
        <v>2321</v>
      </c>
      <c r="F462" s="199" t="s">
        <v>2323</v>
      </c>
      <c r="G462" s="199"/>
      <c r="H462" s="199">
        <v>70</v>
      </c>
      <c r="I462" s="199" t="s">
        <v>2321</v>
      </c>
      <c r="J462" s="199" t="s">
        <v>1073</v>
      </c>
      <c r="K462" s="199" t="s">
        <v>1012</v>
      </c>
      <c r="L462" s="199" t="s">
        <v>1530</v>
      </c>
      <c r="M462" s="221" t="s">
        <v>1535</v>
      </c>
      <c r="N462" s="221"/>
      <c r="O462" s="221"/>
      <c r="P462" s="386" t="s">
        <v>3195</v>
      </c>
      <c r="Q462" s="387" t="s">
        <v>544</v>
      </c>
      <c r="R462" s="108">
        <f t="shared" si="7"/>
        <v>231600</v>
      </c>
      <c r="S462">
        <v>183098</v>
      </c>
      <c r="U462">
        <v>34474</v>
      </c>
      <c r="V462">
        <v>57720</v>
      </c>
      <c r="X462">
        <v>60142</v>
      </c>
      <c r="AC462">
        <v>64753</v>
      </c>
      <c r="AE462">
        <v>231600</v>
      </c>
      <c r="AF462">
        <v>61468</v>
      </c>
      <c r="AG462">
        <v>13440</v>
      </c>
      <c r="AH462">
        <v>144157.75</v>
      </c>
      <c r="AM462">
        <v>1651000</v>
      </c>
      <c r="AO462">
        <v>20580</v>
      </c>
      <c r="AP462">
        <v>14660</v>
      </c>
      <c r="AV462">
        <v>12170</v>
      </c>
      <c r="AY462">
        <v>1860</v>
      </c>
      <c r="BA462">
        <v>4165597.69</v>
      </c>
      <c r="BE462">
        <v>87481</v>
      </c>
      <c r="BH462">
        <v>40260</v>
      </c>
      <c r="BJ462">
        <v>4524</v>
      </c>
      <c r="BK462">
        <v>23559</v>
      </c>
      <c r="BM462">
        <v>30942.5</v>
      </c>
      <c r="BP462">
        <v>137758</v>
      </c>
      <c r="BR462">
        <v>33882</v>
      </c>
      <c r="BT462">
        <v>1643</v>
      </c>
    </row>
    <row r="463" spans="1:72">
      <c r="A463" s="405">
        <v>4</v>
      </c>
      <c r="B463" s="199" t="s">
        <v>913</v>
      </c>
      <c r="C463" s="199" t="s">
        <v>915</v>
      </c>
      <c r="D463" s="199" t="s">
        <v>2261</v>
      </c>
      <c r="E463" s="199" t="s">
        <v>2321</v>
      </c>
      <c r="F463" s="199" t="s">
        <v>2323</v>
      </c>
      <c r="G463" s="199"/>
      <c r="H463" s="199">
        <v>70</v>
      </c>
      <c r="I463" s="199" t="s">
        <v>2321</v>
      </c>
      <c r="J463" s="199" t="s">
        <v>1073</v>
      </c>
      <c r="K463" s="199" t="s">
        <v>1012</v>
      </c>
      <c r="L463" s="199" t="s">
        <v>1530</v>
      </c>
      <c r="M463" s="221" t="s">
        <v>1538</v>
      </c>
      <c r="N463" s="221"/>
      <c r="O463" s="221"/>
      <c r="P463" s="386" t="s">
        <v>3196</v>
      </c>
      <c r="Q463" s="387" t="s">
        <v>545</v>
      </c>
      <c r="R463" s="108">
        <f t="shared" si="7"/>
        <v>13528501.140000001</v>
      </c>
      <c r="AE463">
        <v>13528501.140000001</v>
      </c>
      <c r="AH463">
        <v>8401.92</v>
      </c>
      <c r="AM463">
        <v>43496816.859999999</v>
      </c>
      <c r="AO463">
        <v>0</v>
      </c>
      <c r="AP463">
        <v>21405</v>
      </c>
      <c r="AY463">
        <v>2694</v>
      </c>
      <c r="BA463">
        <v>31288380.609999999</v>
      </c>
      <c r="BE463">
        <v>180990</v>
      </c>
      <c r="BM463">
        <v>4876353.66</v>
      </c>
      <c r="BN463">
        <v>31627.52</v>
      </c>
      <c r="BP463">
        <v>24739</v>
      </c>
      <c r="BR463">
        <v>43049</v>
      </c>
      <c r="BS463">
        <v>36147.199999999997</v>
      </c>
      <c r="BT463">
        <v>26886.400000000001</v>
      </c>
    </row>
    <row r="464" spans="1:72">
      <c r="A464" s="405">
        <v>4</v>
      </c>
      <c r="B464" s="199" t="s">
        <v>913</v>
      </c>
      <c r="C464" s="199" t="s">
        <v>915</v>
      </c>
      <c r="D464" s="199" t="s">
        <v>2261</v>
      </c>
      <c r="E464" s="199" t="s">
        <v>2321</v>
      </c>
      <c r="F464" s="199" t="s">
        <v>2323</v>
      </c>
      <c r="G464" s="199"/>
      <c r="H464" s="199">
        <v>70</v>
      </c>
      <c r="I464" s="199" t="s">
        <v>2321</v>
      </c>
      <c r="J464" s="199" t="s">
        <v>952</v>
      </c>
      <c r="K464" s="199" t="s">
        <v>1012</v>
      </c>
      <c r="L464" s="199" t="s">
        <v>1530</v>
      </c>
      <c r="M464" s="221" t="s">
        <v>1548</v>
      </c>
      <c r="N464" s="221"/>
      <c r="O464" s="221"/>
      <c r="P464" s="386" t="s">
        <v>3197</v>
      </c>
      <c r="Q464" s="387" t="s">
        <v>546</v>
      </c>
      <c r="R464" s="108">
        <f t="shared" si="7"/>
        <v>-13749917.32</v>
      </c>
      <c r="S464">
        <v>-7195085.5899999999</v>
      </c>
      <c r="T464">
        <v>-85605.48</v>
      </c>
      <c r="U464">
        <v>-75318.570000000007</v>
      </c>
      <c r="W464">
        <v>-1513478.66</v>
      </c>
      <c r="X464">
        <v>-845252.8</v>
      </c>
      <c r="Y464">
        <v>-459057</v>
      </c>
      <c r="Z464">
        <v>-722014.92</v>
      </c>
      <c r="AA464">
        <v>-33565.64</v>
      </c>
      <c r="AB464">
        <v>-36533</v>
      </c>
      <c r="AC464">
        <v>-64861.67</v>
      </c>
      <c r="AE464">
        <v>-13749917.32</v>
      </c>
      <c r="AF464">
        <v>-1357559.55</v>
      </c>
      <c r="AG464">
        <v>-240866.72</v>
      </c>
      <c r="AH464">
        <v>-403696.66</v>
      </c>
      <c r="AI464">
        <v>-436203.3</v>
      </c>
      <c r="AJ464">
        <v>-788538.24</v>
      </c>
      <c r="AK464">
        <v>-178301.7</v>
      </c>
      <c r="AL464">
        <v>-115603.44</v>
      </c>
      <c r="AM464">
        <v>-12000000</v>
      </c>
      <c r="AN464">
        <v>-809686.5</v>
      </c>
      <c r="AO464">
        <v>-504831</v>
      </c>
      <c r="AR464">
        <v>-246129.5</v>
      </c>
      <c r="AS464">
        <v>-1913911.4</v>
      </c>
      <c r="AT464">
        <v>-196128</v>
      </c>
      <c r="AV464">
        <v>187382</v>
      </c>
      <c r="AW464">
        <v>-1561864</v>
      </c>
      <c r="AX464">
        <v>-115</v>
      </c>
      <c r="AY464">
        <v>-305680</v>
      </c>
      <c r="AZ464">
        <v>-4817</v>
      </c>
      <c r="BA464">
        <v>-18025413.510000002</v>
      </c>
      <c r="BB464">
        <v>-142896.04999999999</v>
      </c>
      <c r="BC464">
        <v>-594663.04</v>
      </c>
      <c r="BD464">
        <v>-1121501.8600000001</v>
      </c>
      <c r="BE464">
        <v>-751242.67</v>
      </c>
      <c r="BF464">
        <v>-647856.1</v>
      </c>
      <c r="BG464">
        <v>-1065967.58</v>
      </c>
      <c r="BH464">
        <v>-1601150.21</v>
      </c>
      <c r="BI464">
        <v>-657125.16</v>
      </c>
      <c r="BJ464">
        <v>-520696.09</v>
      </c>
      <c r="BK464">
        <v>-132806.01</v>
      </c>
      <c r="BL464">
        <v>-321220.51</v>
      </c>
      <c r="BM464">
        <v>-5388351.0099999998</v>
      </c>
      <c r="BN464">
        <v>-1051030.24</v>
      </c>
      <c r="BO464">
        <v>-309442.82</v>
      </c>
      <c r="BQ464">
        <v>-57840.42</v>
      </c>
      <c r="BS464">
        <v>-981243.39</v>
      </c>
      <c r="BT464">
        <v>-174715.75</v>
      </c>
    </row>
    <row r="465" spans="1:72">
      <c r="A465" s="405">
        <v>4</v>
      </c>
      <c r="B465" s="199" t="s">
        <v>913</v>
      </c>
      <c r="C465" s="199" t="s">
        <v>915</v>
      </c>
      <c r="D465" s="199" t="s">
        <v>2261</v>
      </c>
      <c r="E465" s="199" t="s">
        <v>2321</v>
      </c>
      <c r="F465" s="199" t="s">
        <v>2323</v>
      </c>
      <c r="G465" s="199"/>
      <c r="H465" s="199">
        <v>70</v>
      </c>
      <c r="I465" s="199" t="s">
        <v>2321</v>
      </c>
      <c r="J465" s="199" t="s">
        <v>952</v>
      </c>
      <c r="K465" s="199" t="s">
        <v>1012</v>
      </c>
      <c r="L465" s="199" t="s">
        <v>1530</v>
      </c>
      <c r="M465" s="221" t="s">
        <v>1548</v>
      </c>
      <c r="N465" s="221"/>
      <c r="O465" s="221"/>
      <c r="P465" s="386" t="s">
        <v>3198</v>
      </c>
      <c r="Q465" s="387" t="s">
        <v>547</v>
      </c>
      <c r="R465" s="108">
        <f t="shared" si="7"/>
        <v>-15367806.5</v>
      </c>
      <c r="S465">
        <v>-1719613.15</v>
      </c>
      <c r="T465">
        <v>-24065.09</v>
      </c>
      <c r="V465">
        <v>-10648.98</v>
      </c>
      <c r="W465">
        <v>-587588.89</v>
      </c>
      <c r="X465">
        <v>-294153.36</v>
      </c>
      <c r="Y465">
        <v>-9415</v>
      </c>
      <c r="Z465">
        <v>-94532.91</v>
      </c>
      <c r="AA465">
        <v>-13631.85</v>
      </c>
      <c r="AC465">
        <v>-416</v>
      </c>
      <c r="AE465">
        <v>-15367806.5</v>
      </c>
      <c r="AG465">
        <v>-19825.080000000002</v>
      </c>
      <c r="AH465">
        <v>-106844.8</v>
      </c>
      <c r="AI465">
        <v>-117798.16</v>
      </c>
      <c r="AJ465">
        <v>-150161</v>
      </c>
      <c r="AK465">
        <v>-533</v>
      </c>
      <c r="AM465">
        <v>-12000000</v>
      </c>
      <c r="AO465">
        <v>-601729.31999999995</v>
      </c>
      <c r="AQ465">
        <v>-632063</v>
      </c>
      <c r="AW465">
        <v>-284157</v>
      </c>
      <c r="BA465">
        <v>-11204078.800000001</v>
      </c>
      <c r="BB465">
        <v>-208562.62</v>
      </c>
      <c r="BC465">
        <v>-139794.29999999999</v>
      </c>
      <c r="BD465">
        <v>-555150.14</v>
      </c>
      <c r="BE465">
        <v>-160215.29</v>
      </c>
      <c r="BF465">
        <v>-111639.54</v>
      </c>
      <c r="BG465">
        <v>-220967.62</v>
      </c>
      <c r="BH465">
        <v>-814617.32</v>
      </c>
      <c r="BI465">
        <v>-143633.37</v>
      </c>
      <c r="BN465">
        <v>-529007.4</v>
      </c>
      <c r="BO465">
        <v>-169540.64</v>
      </c>
      <c r="BS465">
        <v>-352872.43</v>
      </c>
      <c r="BT465">
        <v>-100073.32</v>
      </c>
    </row>
    <row r="466" spans="1:72">
      <c r="A466" s="405">
        <v>4</v>
      </c>
      <c r="B466" s="199" t="s">
        <v>913</v>
      </c>
      <c r="C466" s="199" t="s">
        <v>915</v>
      </c>
      <c r="D466" s="199" t="s">
        <v>2261</v>
      </c>
      <c r="E466" s="199" t="s">
        <v>2321</v>
      </c>
      <c r="F466" s="199" t="s">
        <v>2323</v>
      </c>
      <c r="G466" s="199"/>
      <c r="H466" s="199">
        <v>70</v>
      </c>
      <c r="I466" s="199" t="s">
        <v>2321</v>
      </c>
      <c r="J466" s="199" t="s">
        <v>952</v>
      </c>
      <c r="K466" s="199" t="s">
        <v>1012</v>
      </c>
      <c r="L466" s="199" t="s">
        <v>1530</v>
      </c>
      <c r="M466" s="221" t="s">
        <v>1548</v>
      </c>
      <c r="N466" s="221"/>
      <c r="O466" s="221"/>
      <c r="P466" s="386" t="s">
        <v>3199</v>
      </c>
      <c r="Q466" s="387" t="s">
        <v>3200</v>
      </c>
      <c r="R466" s="108">
        <f t="shared" si="7"/>
        <v>0</v>
      </c>
      <c r="U466">
        <v>-415.92</v>
      </c>
      <c r="V466">
        <v>-5245.52</v>
      </c>
      <c r="Z466">
        <v>-27755.7</v>
      </c>
      <c r="AC466">
        <v>-5660</v>
      </c>
      <c r="AK466">
        <v>-2353.9</v>
      </c>
      <c r="AP466">
        <v>-878</v>
      </c>
      <c r="AW466">
        <v>-73341</v>
      </c>
      <c r="AX466">
        <v>-0.6</v>
      </c>
      <c r="BA466">
        <v>-89500.479999999996</v>
      </c>
      <c r="BB466">
        <v>-172579.41</v>
      </c>
      <c r="BC466">
        <v>-6172.76</v>
      </c>
      <c r="BE466">
        <v>-2345</v>
      </c>
      <c r="BH466">
        <v>-1911.8</v>
      </c>
      <c r="BM466">
        <v>-1530498.65</v>
      </c>
      <c r="BN466">
        <v>-153992.45000000001</v>
      </c>
      <c r="BQ466">
        <v>-59564.35</v>
      </c>
      <c r="BR466">
        <v>-15519.8</v>
      </c>
      <c r="BT466">
        <v>-11685.17</v>
      </c>
    </row>
    <row r="467" spans="1:72">
      <c r="A467" s="405">
        <v>4</v>
      </c>
      <c r="B467" s="199" t="s">
        <v>913</v>
      </c>
      <c r="C467" s="199" t="s">
        <v>915</v>
      </c>
      <c r="D467" s="199" t="s">
        <v>2261</v>
      </c>
      <c r="E467" s="199" t="s">
        <v>2321</v>
      </c>
      <c r="F467" s="199" t="s">
        <v>2323</v>
      </c>
      <c r="G467" s="199"/>
      <c r="H467" s="199">
        <v>70</v>
      </c>
      <c r="I467" s="199" t="s">
        <v>2321</v>
      </c>
      <c r="J467" s="199" t="s">
        <v>1073</v>
      </c>
      <c r="K467" s="199" t="s">
        <v>1012</v>
      </c>
      <c r="L467" s="199" t="s">
        <v>1530</v>
      </c>
      <c r="M467" s="221" t="s">
        <v>1548</v>
      </c>
      <c r="N467" s="221"/>
      <c r="O467" s="221"/>
      <c r="P467" s="386" t="s">
        <v>3201</v>
      </c>
      <c r="Q467" s="387" t="s">
        <v>3202</v>
      </c>
      <c r="R467" s="108">
        <f t="shared" si="7"/>
        <v>31498.74</v>
      </c>
      <c r="V467">
        <v>4224.2</v>
      </c>
      <c r="AC467">
        <v>105432.48</v>
      </c>
      <c r="AE467">
        <v>31498.74</v>
      </c>
      <c r="AO467">
        <v>5227.88</v>
      </c>
      <c r="AS467">
        <v>1056011.2</v>
      </c>
      <c r="AY467">
        <v>3938</v>
      </c>
      <c r="BA467">
        <v>111941.12</v>
      </c>
      <c r="BB467">
        <v>22926</v>
      </c>
      <c r="BC467">
        <v>28386.81</v>
      </c>
      <c r="BD467">
        <v>538.79999999999995</v>
      </c>
      <c r="BM467">
        <v>439344.28</v>
      </c>
      <c r="BN467">
        <v>2415.4899999999998</v>
      </c>
      <c r="BQ467">
        <v>6820.13</v>
      </c>
      <c r="BS467">
        <v>9260.19</v>
      </c>
    </row>
    <row r="468" spans="1:72">
      <c r="A468" s="405">
        <v>4</v>
      </c>
      <c r="B468" s="199" t="s">
        <v>913</v>
      </c>
      <c r="C468" s="199" t="s">
        <v>915</v>
      </c>
      <c r="D468" s="199" t="s">
        <v>2261</v>
      </c>
      <c r="E468" s="199" t="s">
        <v>2321</v>
      </c>
      <c r="F468" s="199"/>
      <c r="G468" s="199"/>
      <c r="H468" s="199">
        <v>70</v>
      </c>
      <c r="I468" s="199" t="s">
        <v>2321</v>
      </c>
      <c r="J468" s="199" t="s">
        <v>1073</v>
      </c>
      <c r="K468" s="199" t="s">
        <v>1012</v>
      </c>
      <c r="L468" s="199" t="s">
        <v>1530</v>
      </c>
      <c r="M468" s="221" t="s">
        <v>1532</v>
      </c>
      <c r="N468" s="221"/>
      <c r="O468" s="221"/>
      <c r="P468" s="386" t="s">
        <v>3203</v>
      </c>
      <c r="Q468" s="387" t="s">
        <v>550</v>
      </c>
      <c r="R468" s="108">
        <f t="shared" si="7"/>
        <v>1167796.1200000001</v>
      </c>
      <c r="S468">
        <v>996675.87</v>
      </c>
      <c r="T468">
        <v>100000</v>
      </c>
      <c r="U468">
        <v>200000</v>
      </c>
      <c r="V468">
        <v>500000</v>
      </c>
      <c r="W468">
        <v>500000</v>
      </c>
      <c r="X468">
        <v>500000</v>
      </c>
      <c r="Y468">
        <v>500000</v>
      </c>
      <c r="Z468">
        <v>300000</v>
      </c>
      <c r="AA468">
        <v>200000</v>
      </c>
      <c r="AB468">
        <v>336952.92</v>
      </c>
      <c r="AC468">
        <v>300000</v>
      </c>
      <c r="AD468">
        <v>100000</v>
      </c>
      <c r="AE468">
        <v>1167796.1200000001</v>
      </c>
      <c r="AF468">
        <v>233559.21</v>
      </c>
      <c r="AG468">
        <v>233559.21</v>
      </c>
      <c r="AI468">
        <v>233559.21</v>
      </c>
      <c r="AJ468">
        <v>233559.21</v>
      </c>
      <c r="AK468">
        <v>233559.21</v>
      </c>
      <c r="AL468">
        <v>233559.21</v>
      </c>
      <c r="BA468">
        <v>2587000</v>
      </c>
      <c r="BM468">
        <v>429853.54</v>
      </c>
      <c r="BQ468">
        <v>21355.68</v>
      </c>
      <c r="BS468">
        <v>43950.14</v>
      </c>
      <c r="BT468">
        <v>30386.240000000002</v>
      </c>
    </row>
    <row r="469" spans="1:72">
      <c r="A469" s="405">
        <v>4</v>
      </c>
      <c r="B469" s="199" t="s">
        <v>913</v>
      </c>
      <c r="C469" s="199" t="s">
        <v>915</v>
      </c>
      <c r="D469" s="199" t="s">
        <v>2261</v>
      </c>
      <c r="E469" s="199" t="s">
        <v>2321</v>
      </c>
      <c r="F469" s="199"/>
      <c r="G469" s="199"/>
      <c r="H469" s="199">
        <v>70</v>
      </c>
      <c r="I469" s="199" t="s">
        <v>2321</v>
      </c>
      <c r="J469" s="199" t="s">
        <v>1073</v>
      </c>
      <c r="K469" s="199" t="s">
        <v>1012</v>
      </c>
      <c r="L469" s="199" t="s">
        <v>1530</v>
      </c>
      <c r="M469" s="221" t="s">
        <v>1532</v>
      </c>
      <c r="N469" s="221"/>
      <c r="O469" s="221"/>
      <c r="P469" s="386" t="s">
        <v>3204</v>
      </c>
      <c r="Q469" s="387" t="s">
        <v>551</v>
      </c>
      <c r="R469" s="108">
        <f t="shared" si="7"/>
        <v>0</v>
      </c>
      <c r="AH469">
        <v>233559.21</v>
      </c>
      <c r="BA469">
        <v>300000</v>
      </c>
      <c r="BN469">
        <v>90992.15</v>
      </c>
    </row>
    <row r="470" spans="1:72">
      <c r="A470" s="405">
        <v>4</v>
      </c>
      <c r="B470" s="199" t="s">
        <v>913</v>
      </c>
      <c r="C470" s="199" t="s">
        <v>915</v>
      </c>
      <c r="D470" s="199" t="s">
        <v>2261</v>
      </c>
      <c r="E470" s="199" t="s">
        <v>2321</v>
      </c>
      <c r="F470" s="199" t="s">
        <v>2329</v>
      </c>
      <c r="G470" s="199"/>
      <c r="H470" s="199">
        <v>70</v>
      </c>
      <c r="I470" s="199" t="s">
        <v>2321</v>
      </c>
      <c r="J470" s="199" t="s">
        <v>1073</v>
      </c>
      <c r="K470" s="199" t="s">
        <v>1026</v>
      </c>
      <c r="L470" s="199" t="s">
        <v>1555</v>
      </c>
      <c r="M470" s="221" t="s">
        <v>1556</v>
      </c>
      <c r="N470" s="221"/>
      <c r="O470" s="221"/>
      <c r="P470" s="386" t="s">
        <v>3205</v>
      </c>
      <c r="Q470" s="387" t="s">
        <v>2333</v>
      </c>
      <c r="R470" s="108">
        <f t="shared" si="7"/>
        <v>242512.5</v>
      </c>
      <c r="S470">
        <v>590869.5</v>
      </c>
      <c r="U470">
        <v>375285</v>
      </c>
      <c r="V470">
        <v>31072</v>
      </c>
      <c r="W470">
        <v>768650</v>
      </c>
      <c r="X470">
        <v>490177</v>
      </c>
      <c r="Y470">
        <v>54633</v>
      </c>
      <c r="Z470">
        <v>105340</v>
      </c>
      <c r="AA470">
        <v>184906</v>
      </c>
      <c r="AB470">
        <v>19760.5</v>
      </c>
      <c r="AC470">
        <v>123483</v>
      </c>
      <c r="AD470">
        <v>41962</v>
      </c>
      <c r="AE470">
        <v>242512.5</v>
      </c>
      <c r="AF470">
        <v>43347</v>
      </c>
      <c r="AG470">
        <v>6851</v>
      </c>
      <c r="AH470">
        <v>103592.5</v>
      </c>
      <c r="AI470">
        <v>2500</v>
      </c>
      <c r="AJ470">
        <v>36078</v>
      </c>
      <c r="AK470">
        <v>3544.5</v>
      </c>
      <c r="AL470">
        <v>310</v>
      </c>
      <c r="AM470">
        <v>1196576</v>
      </c>
      <c r="AN470">
        <v>120452</v>
      </c>
      <c r="AO470">
        <v>61959</v>
      </c>
      <c r="AP470">
        <v>75352</v>
      </c>
      <c r="AQ470">
        <v>277487</v>
      </c>
      <c r="AR470">
        <v>203229</v>
      </c>
      <c r="AS470">
        <v>181893</v>
      </c>
      <c r="AT470">
        <v>167701</v>
      </c>
      <c r="AU470">
        <v>63938</v>
      </c>
      <c r="AW470">
        <v>307476</v>
      </c>
      <c r="AX470">
        <v>0</v>
      </c>
      <c r="AY470">
        <v>38841</v>
      </c>
      <c r="AZ470">
        <v>7599</v>
      </c>
      <c r="BA470">
        <v>28000</v>
      </c>
      <c r="BB470">
        <v>6920</v>
      </c>
      <c r="BC470">
        <v>39037</v>
      </c>
      <c r="BD470">
        <v>69532</v>
      </c>
      <c r="BE470">
        <v>51680</v>
      </c>
      <c r="BF470">
        <v>13684</v>
      </c>
      <c r="BI470">
        <v>43662</v>
      </c>
      <c r="BM470">
        <v>103192</v>
      </c>
      <c r="BN470">
        <v>29170</v>
      </c>
      <c r="BO470">
        <v>13205</v>
      </c>
      <c r="BP470">
        <v>14371</v>
      </c>
      <c r="BQ470">
        <v>930</v>
      </c>
      <c r="BR470">
        <v>98400</v>
      </c>
      <c r="BS470">
        <v>8483</v>
      </c>
      <c r="BT470">
        <v>115023.75</v>
      </c>
    </row>
    <row r="471" spans="1:72">
      <c r="A471" s="405">
        <v>4</v>
      </c>
      <c r="B471" s="199" t="s">
        <v>913</v>
      </c>
      <c r="C471" s="199" t="s">
        <v>915</v>
      </c>
      <c r="D471" s="199" t="s">
        <v>2261</v>
      </c>
      <c r="E471" s="199" t="s">
        <v>2321</v>
      </c>
      <c r="F471" s="199" t="s">
        <v>2329</v>
      </c>
      <c r="G471" s="199"/>
      <c r="H471" s="199">
        <v>70</v>
      </c>
      <c r="I471" s="199" t="s">
        <v>2321</v>
      </c>
      <c r="J471" s="199" t="s">
        <v>1073</v>
      </c>
      <c r="K471" s="199" t="s">
        <v>1026</v>
      </c>
      <c r="L471" s="199" t="s">
        <v>1555</v>
      </c>
      <c r="M471" s="221" t="s">
        <v>1561</v>
      </c>
      <c r="N471" s="221"/>
      <c r="O471" s="221"/>
      <c r="P471" s="386" t="s">
        <v>3206</v>
      </c>
      <c r="Q471" s="387" t="s">
        <v>2334</v>
      </c>
      <c r="R471" s="108">
        <f t="shared" si="7"/>
        <v>736053.75</v>
      </c>
      <c r="S471">
        <v>1235385.27</v>
      </c>
      <c r="U471">
        <v>120064</v>
      </c>
      <c r="V471">
        <v>67172</v>
      </c>
      <c r="W471">
        <v>236560</v>
      </c>
      <c r="X471">
        <v>713604</v>
      </c>
      <c r="Y471">
        <v>44268</v>
      </c>
      <c r="Z471">
        <v>45963</v>
      </c>
      <c r="AA471">
        <v>115383</v>
      </c>
      <c r="AB471">
        <v>20150</v>
      </c>
      <c r="AC471">
        <v>140847</v>
      </c>
      <c r="AE471">
        <v>736053.75</v>
      </c>
      <c r="AM471">
        <v>3653521</v>
      </c>
      <c r="AO471">
        <v>4997</v>
      </c>
      <c r="AP471">
        <v>85097</v>
      </c>
      <c r="AQ471">
        <v>25787</v>
      </c>
      <c r="AR471">
        <v>25434</v>
      </c>
      <c r="AS471">
        <v>34877</v>
      </c>
      <c r="AU471">
        <v>0</v>
      </c>
      <c r="AW471">
        <v>108735</v>
      </c>
      <c r="AY471">
        <v>22414</v>
      </c>
      <c r="BA471">
        <v>869313</v>
      </c>
      <c r="BB471">
        <v>6093</v>
      </c>
      <c r="BC471">
        <v>62706</v>
      </c>
      <c r="BD471">
        <v>74026</v>
      </c>
      <c r="BE471">
        <v>9763</v>
      </c>
      <c r="BF471">
        <v>5302</v>
      </c>
      <c r="BH471">
        <v>230647</v>
      </c>
      <c r="BI471">
        <v>18368</v>
      </c>
      <c r="BM471">
        <v>577836</v>
      </c>
      <c r="BN471">
        <v>76026</v>
      </c>
      <c r="BO471">
        <v>14256</v>
      </c>
      <c r="BP471">
        <v>27347</v>
      </c>
      <c r="BQ471">
        <v>1907</v>
      </c>
      <c r="BR471">
        <v>70045</v>
      </c>
      <c r="BS471">
        <v>11031</v>
      </c>
      <c r="BT471">
        <v>89920.5</v>
      </c>
    </row>
    <row r="472" spans="1:72">
      <c r="A472" s="405">
        <v>4</v>
      </c>
      <c r="B472" s="199" t="s">
        <v>913</v>
      </c>
      <c r="C472" s="199" t="s">
        <v>915</v>
      </c>
      <c r="D472" s="199" t="s">
        <v>2261</v>
      </c>
      <c r="E472" s="199" t="s">
        <v>2321</v>
      </c>
      <c r="F472" s="199" t="s">
        <v>2329</v>
      </c>
      <c r="G472" s="199"/>
      <c r="H472" s="199">
        <v>70</v>
      </c>
      <c r="I472" s="199" t="s">
        <v>2321</v>
      </c>
      <c r="J472" s="199" t="s">
        <v>952</v>
      </c>
      <c r="K472" s="199" t="s">
        <v>1026</v>
      </c>
      <c r="L472" s="199" t="s">
        <v>1555</v>
      </c>
      <c r="M472" s="221" t="s">
        <v>1563</v>
      </c>
      <c r="N472" s="221"/>
      <c r="O472" s="221"/>
      <c r="P472" s="386" t="s">
        <v>3207</v>
      </c>
      <c r="Q472" s="387" t="s">
        <v>2335</v>
      </c>
      <c r="R472" s="108">
        <f t="shared" si="7"/>
        <v>-11330.25</v>
      </c>
      <c r="U472">
        <v>-49147</v>
      </c>
      <c r="V472">
        <v>-6977</v>
      </c>
      <c r="AB472">
        <v>1580</v>
      </c>
      <c r="AE472">
        <v>-11330.25</v>
      </c>
      <c r="AM472">
        <v>-328913</v>
      </c>
      <c r="AN472">
        <v>-16638</v>
      </c>
      <c r="AO472">
        <v>-2773</v>
      </c>
      <c r="AP472">
        <v>-22886</v>
      </c>
      <c r="AW472">
        <v>-81789</v>
      </c>
      <c r="AY472">
        <v>-19492</v>
      </c>
      <c r="BF472">
        <v>-16967</v>
      </c>
      <c r="BQ472">
        <v>-1194</v>
      </c>
    </row>
    <row r="473" spans="1:72">
      <c r="A473" s="405">
        <v>4</v>
      </c>
      <c r="B473" s="199" t="s">
        <v>913</v>
      </c>
      <c r="C473" s="199" t="s">
        <v>915</v>
      </c>
      <c r="D473" s="199" t="s">
        <v>2261</v>
      </c>
      <c r="E473" s="199" t="s">
        <v>2321</v>
      </c>
      <c r="F473" s="199" t="s">
        <v>2329</v>
      </c>
      <c r="G473" s="199"/>
      <c r="H473" s="199">
        <v>70</v>
      </c>
      <c r="I473" s="199" t="s">
        <v>2321</v>
      </c>
      <c r="J473" s="199" t="s">
        <v>952</v>
      </c>
      <c r="K473" s="199" t="s">
        <v>1026</v>
      </c>
      <c r="L473" s="199" t="s">
        <v>1555</v>
      </c>
      <c r="M473" s="221" t="s">
        <v>1563</v>
      </c>
      <c r="N473" s="221"/>
      <c r="O473" s="221"/>
      <c r="P473" s="386" t="s">
        <v>3208</v>
      </c>
      <c r="Q473" s="387" t="s">
        <v>2336</v>
      </c>
      <c r="R473" s="108">
        <f t="shared" si="7"/>
        <v>-27737.75</v>
      </c>
      <c r="U473">
        <v>-42618</v>
      </c>
      <c r="V473">
        <v>-53507.73</v>
      </c>
      <c r="AE473">
        <v>-27737.75</v>
      </c>
      <c r="AM473">
        <v>-2222310.61</v>
      </c>
      <c r="AP473">
        <v>-49483</v>
      </c>
      <c r="AW473">
        <v>-83123</v>
      </c>
      <c r="BD473">
        <v>-8919.52</v>
      </c>
      <c r="BN473">
        <v>-49957.21</v>
      </c>
      <c r="BQ473">
        <v>-1907</v>
      </c>
    </row>
    <row r="474" spans="1:72">
      <c r="A474" s="405">
        <v>4</v>
      </c>
      <c r="B474" s="199" t="s">
        <v>913</v>
      </c>
      <c r="C474" s="199" t="s">
        <v>915</v>
      </c>
      <c r="D474" s="199" t="s">
        <v>2261</v>
      </c>
      <c r="E474" s="199" t="s">
        <v>2321</v>
      </c>
      <c r="F474" s="199" t="s">
        <v>2329</v>
      </c>
      <c r="G474" s="199"/>
      <c r="H474" s="199">
        <v>70</v>
      </c>
      <c r="I474" s="199" t="s">
        <v>2321</v>
      </c>
      <c r="J474" s="199" t="s">
        <v>1073</v>
      </c>
      <c r="K474" s="199" t="s">
        <v>1026</v>
      </c>
      <c r="L474" s="199" t="s">
        <v>1555</v>
      </c>
      <c r="M474" s="221">
        <v>41060</v>
      </c>
      <c r="N474" s="221"/>
      <c r="O474" s="221"/>
      <c r="P474" s="386" t="s">
        <v>3209</v>
      </c>
      <c r="Q474" s="387" t="s">
        <v>2337</v>
      </c>
      <c r="R474" s="108">
        <f t="shared" si="7"/>
        <v>0</v>
      </c>
      <c r="Y474">
        <v>210</v>
      </c>
      <c r="AJ474">
        <v>23917.360000000001</v>
      </c>
      <c r="AM474">
        <v>58419.44</v>
      </c>
      <c r="AW474">
        <v>49215.02</v>
      </c>
      <c r="AY474">
        <v>10285</v>
      </c>
      <c r="BA474">
        <v>12746.6</v>
      </c>
    </row>
    <row r="475" spans="1:72">
      <c r="A475" s="405">
        <v>4</v>
      </c>
      <c r="B475" s="199" t="s">
        <v>913</v>
      </c>
      <c r="C475" s="199" t="s">
        <v>915</v>
      </c>
      <c r="D475" s="199" t="s">
        <v>2261</v>
      </c>
      <c r="E475" s="199" t="s">
        <v>2321</v>
      </c>
      <c r="F475" s="199" t="s">
        <v>2329</v>
      </c>
      <c r="G475" s="199"/>
      <c r="H475" s="199">
        <v>70</v>
      </c>
      <c r="I475" s="199" t="s">
        <v>2321</v>
      </c>
      <c r="J475" s="199" t="s">
        <v>952</v>
      </c>
      <c r="K475" s="199" t="s">
        <v>1026</v>
      </c>
      <c r="L475" s="199" t="s">
        <v>1555</v>
      </c>
      <c r="M475" s="221" t="s">
        <v>1563</v>
      </c>
      <c r="N475" s="221"/>
      <c r="O475" s="221"/>
      <c r="P475" s="386" t="s">
        <v>3210</v>
      </c>
      <c r="Q475" s="387" t="s">
        <v>3211</v>
      </c>
      <c r="R475" s="108">
        <f t="shared" si="7"/>
        <v>0</v>
      </c>
      <c r="S475">
        <v>-713879.5</v>
      </c>
      <c r="T475">
        <v>-570</v>
      </c>
      <c r="V475">
        <v>-8637</v>
      </c>
      <c r="W475">
        <v>-28727.599999999999</v>
      </c>
      <c r="AC475">
        <v>-8523</v>
      </c>
      <c r="AY475">
        <v>-9551</v>
      </c>
      <c r="BE475">
        <v>-8744</v>
      </c>
    </row>
    <row r="476" spans="1:72">
      <c r="A476" s="405">
        <v>4</v>
      </c>
      <c r="B476" s="199" t="s">
        <v>913</v>
      </c>
      <c r="C476" s="199" t="s">
        <v>915</v>
      </c>
      <c r="D476" s="199" t="s">
        <v>2261</v>
      </c>
      <c r="E476" s="199" t="s">
        <v>2321</v>
      </c>
      <c r="F476" s="199" t="s">
        <v>2329</v>
      </c>
      <c r="G476" s="199"/>
      <c r="H476" s="199">
        <v>70</v>
      </c>
      <c r="I476" s="199" t="s">
        <v>2321</v>
      </c>
      <c r="J476" s="199" t="s">
        <v>1073</v>
      </c>
      <c r="K476" s="199" t="s">
        <v>1026</v>
      </c>
      <c r="L476" s="199" t="s">
        <v>1555</v>
      </c>
      <c r="M476" s="221" t="s">
        <v>1563</v>
      </c>
      <c r="N476" s="221"/>
      <c r="O476" s="221"/>
      <c r="P476" s="386" t="s">
        <v>3212</v>
      </c>
      <c r="Q476" s="387" t="s">
        <v>3213</v>
      </c>
      <c r="R476" s="108">
        <f t="shared" si="7"/>
        <v>0</v>
      </c>
      <c r="U476">
        <v>3926.53</v>
      </c>
      <c r="V476">
        <v>11908</v>
      </c>
      <c r="W476">
        <v>13955</v>
      </c>
      <c r="X476">
        <v>94036</v>
      </c>
      <c r="AC476">
        <v>38655.599999999999</v>
      </c>
      <c r="AW476">
        <v>2235.66</v>
      </c>
    </row>
    <row r="477" spans="1:72">
      <c r="A477" s="405">
        <v>4</v>
      </c>
      <c r="B477" s="199" t="s">
        <v>913</v>
      </c>
      <c r="C477" s="199" t="s">
        <v>915</v>
      </c>
      <c r="D477" s="199" t="s">
        <v>2261</v>
      </c>
      <c r="E477" s="199" t="s">
        <v>2321</v>
      </c>
      <c r="F477" s="199" t="s">
        <v>2329</v>
      </c>
      <c r="G477" s="199"/>
      <c r="H477" s="199">
        <v>70</v>
      </c>
      <c r="I477" s="199" t="s">
        <v>2321</v>
      </c>
      <c r="J477" s="199" t="s">
        <v>1073</v>
      </c>
      <c r="K477" s="199" t="s">
        <v>1026</v>
      </c>
      <c r="L477" s="199" t="s">
        <v>1555</v>
      </c>
      <c r="M477" s="221" t="s">
        <v>1556</v>
      </c>
      <c r="N477" s="221"/>
      <c r="O477" s="221"/>
      <c r="P477" s="386" t="s">
        <v>3214</v>
      </c>
      <c r="Q477" s="387" t="s">
        <v>2340</v>
      </c>
      <c r="R477" s="108">
        <f t="shared" si="7"/>
        <v>0</v>
      </c>
      <c r="S477">
        <v>164434</v>
      </c>
      <c r="T477">
        <v>1875</v>
      </c>
      <c r="V477">
        <v>276</v>
      </c>
      <c r="W477">
        <v>31705</v>
      </c>
      <c r="X477">
        <v>9302</v>
      </c>
      <c r="AB477">
        <v>3840</v>
      </c>
      <c r="AC477">
        <v>9168</v>
      </c>
      <c r="AG477">
        <v>1262</v>
      </c>
      <c r="AL477">
        <v>1858</v>
      </c>
      <c r="AM477">
        <v>51709.83</v>
      </c>
      <c r="AO477">
        <v>1475</v>
      </c>
      <c r="AY477">
        <v>1290</v>
      </c>
      <c r="BA477">
        <v>10328</v>
      </c>
      <c r="BR477">
        <v>62264</v>
      </c>
      <c r="BS477">
        <v>266</v>
      </c>
    </row>
    <row r="478" spans="1:72">
      <c r="A478" s="405">
        <v>4</v>
      </c>
      <c r="B478" s="199" t="s">
        <v>913</v>
      </c>
      <c r="C478" s="199" t="s">
        <v>915</v>
      </c>
      <c r="D478" s="199" t="s">
        <v>2261</v>
      </c>
      <c r="E478" s="199" t="s">
        <v>2321</v>
      </c>
      <c r="F478" s="199" t="s">
        <v>2329</v>
      </c>
      <c r="G478" s="199"/>
      <c r="H478" s="199">
        <v>70</v>
      </c>
      <c r="I478" s="199" t="s">
        <v>2321</v>
      </c>
      <c r="J478" s="199" t="s">
        <v>1073</v>
      </c>
      <c r="K478" s="199" t="s">
        <v>1026</v>
      </c>
      <c r="L478" s="199" t="s">
        <v>1555</v>
      </c>
      <c r="M478" s="221" t="s">
        <v>1561</v>
      </c>
      <c r="N478" s="221"/>
      <c r="O478" s="221"/>
      <c r="P478" s="386" t="s">
        <v>3215</v>
      </c>
      <c r="Q478" s="387" t="s">
        <v>2341</v>
      </c>
      <c r="R478" s="108">
        <f t="shared" si="7"/>
        <v>0</v>
      </c>
      <c r="S478">
        <v>1583957</v>
      </c>
      <c r="T478">
        <v>3641</v>
      </c>
      <c r="W478">
        <v>59613</v>
      </c>
      <c r="AB478">
        <v>1702</v>
      </c>
      <c r="AC478">
        <v>11707</v>
      </c>
      <c r="AM478">
        <v>806108.11</v>
      </c>
      <c r="AO478">
        <v>5696.46</v>
      </c>
      <c r="BA478">
        <v>173721.07</v>
      </c>
      <c r="BR478">
        <v>48388</v>
      </c>
    </row>
    <row r="479" spans="1:72">
      <c r="A479" s="405">
        <v>4</v>
      </c>
      <c r="B479" s="199" t="s">
        <v>913</v>
      </c>
      <c r="C479" s="199" t="s">
        <v>915</v>
      </c>
      <c r="D479" s="199" t="s">
        <v>2261</v>
      </c>
      <c r="E479" s="199" t="s">
        <v>2321</v>
      </c>
      <c r="F479" s="199" t="s">
        <v>2329</v>
      </c>
      <c r="G479" s="199"/>
      <c r="H479" s="199">
        <v>70</v>
      </c>
      <c r="I479" s="199" t="s">
        <v>2321</v>
      </c>
      <c r="J479" s="199" t="s">
        <v>1073</v>
      </c>
      <c r="K479" s="199" t="s">
        <v>1026</v>
      </c>
      <c r="L479" s="199" t="s">
        <v>1555</v>
      </c>
      <c r="M479" s="221" t="s">
        <v>1561</v>
      </c>
      <c r="N479" s="221"/>
      <c r="O479" s="221"/>
      <c r="P479" s="386" t="s">
        <v>3216</v>
      </c>
      <c r="Q479" s="387" t="s">
        <v>3217</v>
      </c>
      <c r="R479" s="108">
        <f t="shared" si="7"/>
        <v>0</v>
      </c>
      <c r="S479">
        <v>374094.73</v>
      </c>
      <c r="U479">
        <v>4469</v>
      </c>
      <c r="AB479">
        <v>3767.74</v>
      </c>
      <c r="AI479">
        <v>81000</v>
      </c>
      <c r="AM479">
        <v>2012255.32</v>
      </c>
      <c r="AO479">
        <v>4197.84</v>
      </c>
      <c r="AP479">
        <v>4696.8</v>
      </c>
      <c r="BA479">
        <v>565069.09</v>
      </c>
    </row>
    <row r="480" spans="1:72">
      <c r="A480" s="405">
        <v>4</v>
      </c>
      <c r="B480" s="199" t="s">
        <v>913</v>
      </c>
      <c r="C480" s="199" t="s">
        <v>915</v>
      </c>
      <c r="D480" s="199" t="s">
        <v>2261</v>
      </c>
      <c r="E480" s="199" t="s">
        <v>2321</v>
      </c>
      <c r="F480" s="199" t="s">
        <v>2329</v>
      </c>
      <c r="G480" s="199"/>
      <c r="H480" s="199">
        <v>70</v>
      </c>
      <c r="I480" s="199" t="s">
        <v>2321</v>
      </c>
      <c r="J480" s="199" t="s">
        <v>952</v>
      </c>
      <c r="K480" s="199" t="s">
        <v>1026</v>
      </c>
      <c r="L480" s="199" t="s">
        <v>1555</v>
      </c>
      <c r="M480" s="221" t="s">
        <v>1563</v>
      </c>
      <c r="N480" s="221"/>
      <c r="O480" s="221"/>
      <c r="P480" s="386" t="s">
        <v>3218</v>
      </c>
      <c r="Q480" s="387" t="s">
        <v>2343</v>
      </c>
      <c r="R480" s="108">
        <f t="shared" si="7"/>
        <v>0</v>
      </c>
      <c r="S480">
        <v>-50082</v>
      </c>
      <c r="W480">
        <v>-11727</v>
      </c>
      <c r="AC480">
        <v>-2528</v>
      </c>
      <c r="AD480">
        <v>-8889</v>
      </c>
      <c r="AY480">
        <v>-490</v>
      </c>
      <c r="BA480">
        <v>-890</v>
      </c>
      <c r="BD480">
        <v>-32428.28</v>
      </c>
      <c r="BG480">
        <v>9500</v>
      </c>
      <c r="BR480">
        <v>-70757.16</v>
      </c>
    </row>
    <row r="481" spans="1:72">
      <c r="A481" s="405">
        <v>4</v>
      </c>
      <c r="B481" s="199" t="s">
        <v>913</v>
      </c>
      <c r="C481" s="199" t="s">
        <v>915</v>
      </c>
      <c r="D481" s="199" t="s">
        <v>2261</v>
      </c>
      <c r="E481" s="199" t="s">
        <v>2321</v>
      </c>
      <c r="F481" s="199" t="s">
        <v>2329</v>
      </c>
      <c r="G481" s="199"/>
      <c r="H481" s="199">
        <v>70</v>
      </c>
      <c r="I481" s="199" t="s">
        <v>2321</v>
      </c>
      <c r="J481" s="199" t="s">
        <v>1073</v>
      </c>
      <c r="K481" s="199" t="s">
        <v>1026</v>
      </c>
      <c r="L481" s="199" t="s">
        <v>1555</v>
      </c>
      <c r="M481" s="221" t="s">
        <v>1574</v>
      </c>
      <c r="N481" s="221"/>
      <c r="O481" s="221"/>
      <c r="P481" s="386" t="s">
        <v>3219</v>
      </c>
      <c r="Q481" s="387" t="s">
        <v>2344</v>
      </c>
      <c r="R481" s="108">
        <f t="shared" si="7"/>
        <v>0</v>
      </c>
      <c r="S481">
        <v>1135500</v>
      </c>
      <c r="T481">
        <v>128000</v>
      </c>
      <c r="U481">
        <v>206000</v>
      </c>
      <c r="V481">
        <v>89000</v>
      </c>
      <c r="W481">
        <v>430000</v>
      </c>
      <c r="X481">
        <v>725500</v>
      </c>
      <c r="Y481">
        <v>196000</v>
      </c>
      <c r="Z481">
        <v>128000</v>
      </c>
      <c r="AA481">
        <v>323500</v>
      </c>
      <c r="AB481">
        <v>108500</v>
      </c>
      <c r="AC481">
        <v>275500</v>
      </c>
      <c r="AD481">
        <v>114968</v>
      </c>
      <c r="AF481">
        <v>177500</v>
      </c>
      <c r="AG481">
        <v>42250</v>
      </c>
      <c r="AJ481">
        <v>208635</v>
      </c>
      <c r="AK481">
        <v>14742</v>
      </c>
      <c r="AM481">
        <v>15455451</v>
      </c>
      <c r="AN481">
        <v>1500</v>
      </c>
      <c r="AO481">
        <v>60500</v>
      </c>
      <c r="AP481">
        <v>156500</v>
      </c>
      <c r="AQ481">
        <v>156085</v>
      </c>
      <c r="AS481">
        <v>155000</v>
      </c>
      <c r="AT481">
        <v>134550</v>
      </c>
      <c r="AU481">
        <v>33500</v>
      </c>
      <c r="AV481">
        <v>227782</v>
      </c>
      <c r="AW481">
        <v>130730</v>
      </c>
      <c r="AX481">
        <v>76500</v>
      </c>
      <c r="AY481">
        <v>19500</v>
      </c>
      <c r="BA481">
        <v>577757.5</v>
      </c>
      <c r="BB481">
        <v>6500</v>
      </c>
      <c r="BC481">
        <v>2500</v>
      </c>
      <c r="BD481">
        <v>116500</v>
      </c>
      <c r="BE481">
        <v>22867</v>
      </c>
      <c r="BF481">
        <v>365</v>
      </c>
      <c r="BG481">
        <v>1500</v>
      </c>
      <c r="BH481">
        <v>52000</v>
      </c>
      <c r="BI481">
        <v>5797</v>
      </c>
      <c r="BM481">
        <v>529000</v>
      </c>
      <c r="BQ481">
        <v>5500</v>
      </c>
      <c r="BS481">
        <v>2500</v>
      </c>
    </row>
    <row r="482" spans="1:72">
      <c r="A482" s="405">
        <v>4</v>
      </c>
      <c r="B482" s="199" t="s">
        <v>913</v>
      </c>
      <c r="C482" s="199" t="s">
        <v>915</v>
      </c>
      <c r="D482" s="199" t="s">
        <v>2261</v>
      </c>
      <c r="E482" s="199" t="s">
        <v>2321</v>
      </c>
      <c r="F482" s="199" t="s">
        <v>2329</v>
      </c>
      <c r="G482" s="199"/>
      <c r="H482" s="199">
        <v>70</v>
      </c>
      <c r="I482" s="199" t="s">
        <v>2321</v>
      </c>
      <c r="J482" s="199" t="s">
        <v>1073</v>
      </c>
      <c r="K482" s="199" t="s">
        <v>1026</v>
      </c>
      <c r="L482" s="199" t="s">
        <v>1555</v>
      </c>
      <c r="M482" s="221" t="s">
        <v>1574</v>
      </c>
      <c r="N482" s="221"/>
      <c r="O482" s="221"/>
      <c r="P482" s="386" t="s">
        <v>3220</v>
      </c>
      <c r="Q482" s="387" t="s">
        <v>2345</v>
      </c>
      <c r="R482" s="108">
        <f t="shared" si="7"/>
        <v>0</v>
      </c>
      <c r="W482">
        <v>156428</v>
      </c>
      <c r="Y482">
        <v>28922.32</v>
      </c>
      <c r="Z482">
        <v>79837.33</v>
      </c>
      <c r="AC482">
        <v>37937.4</v>
      </c>
      <c r="AF482">
        <v>118738</v>
      </c>
      <c r="AI482">
        <v>72487</v>
      </c>
      <c r="AJ482">
        <v>191651.92</v>
      </c>
      <c r="AP482">
        <v>2800</v>
      </c>
      <c r="BF482">
        <v>730</v>
      </c>
      <c r="BM482">
        <v>1680</v>
      </c>
    </row>
    <row r="483" spans="1:72">
      <c r="A483" s="405">
        <v>4</v>
      </c>
      <c r="B483" s="199" t="s">
        <v>913</v>
      </c>
      <c r="C483" s="199" t="s">
        <v>915</v>
      </c>
      <c r="D483" s="199" t="s">
        <v>2261</v>
      </c>
      <c r="E483" s="199" t="s">
        <v>2321</v>
      </c>
      <c r="F483" s="199" t="s">
        <v>2329</v>
      </c>
      <c r="G483" s="199"/>
      <c r="H483" s="199">
        <v>70</v>
      </c>
      <c r="I483" s="199" t="s">
        <v>2321</v>
      </c>
      <c r="J483" s="199" t="s">
        <v>1073</v>
      </c>
      <c r="K483" s="199" t="s">
        <v>1026</v>
      </c>
      <c r="L483" s="199" t="s">
        <v>1555</v>
      </c>
      <c r="M483" s="221" t="s">
        <v>1574</v>
      </c>
      <c r="N483" s="221"/>
      <c r="O483" s="221"/>
      <c r="P483" s="386" t="s">
        <v>3221</v>
      </c>
      <c r="Q483" s="387" t="s">
        <v>3222</v>
      </c>
      <c r="R483" s="108">
        <f t="shared" si="7"/>
        <v>50000</v>
      </c>
      <c r="AC483">
        <v>50055</v>
      </c>
      <c r="AE483">
        <v>50000</v>
      </c>
      <c r="AG483">
        <v>50000</v>
      </c>
      <c r="AH483">
        <v>70258</v>
      </c>
      <c r="BM483">
        <v>9710</v>
      </c>
    </row>
    <row r="484" spans="1:72">
      <c r="A484" s="405">
        <v>4</v>
      </c>
      <c r="B484" s="199" t="s">
        <v>913</v>
      </c>
      <c r="C484" s="199" t="s">
        <v>915</v>
      </c>
      <c r="D484" s="199" t="s">
        <v>2261</v>
      </c>
      <c r="E484" s="199" t="s">
        <v>2321</v>
      </c>
      <c r="F484" s="199" t="s">
        <v>2348</v>
      </c>
      <c r="G484" s="199"/>
      <c r="H484" s="199">
        <v>70</v>
      </c>
      <c r="I484" s="199" t="s">
        <v>2321</v>
      </c>
      <c r="J484" s="199" t="s">
        <v>1073</v>
      </c>
      <c r="K484" s="199" t="s">
        <v>1034</v>
      </c>
      <c r="L484" s="199" t="s">
        <v>1410</v>
      </c>
      <c r="M484" s="221" t="s">
        <v>1438</v>
      </c>
      <c r="N484" s="221"/>
      <c r="O484" s="221"/>
      <c r="P484" s="386" t="s">
        <v>3223</v>
      </c>
      <c r="Q484" s="387" t="s">
        <v>568</v>
      </c>
      <c r="R484" s="108">
        <f t="shared" si="7"/>
        <v>1165</v>
      </c>
      <c r="S484">
        <v>4006</v>
      </c>
      <c r="T484">
        <v>5931</v>
      </c>
      <c r="V484">
        <v>2741</v>
      </c>
      <c r="X484">
        <v>2845</v>
      </c>
      <c r="AE484">
        <v>1165</v>
      </c>
      <c r="AF484">
        <v>6581</v>
      </c>
      <c r="AH484">
        <v>696.89</v>
      </c>
      <c r="AI484">
        <v>8294.1</v>
      </c>
      <c r="AS484">
        <v>103235.11</v>
      </c>
      <c r="BA484">
        <v>2141.6999999999998</v>
      </c>
      <c r="BC484">
        <v>100492.12</v>
      </c>
      <c r="BF484">
        <v>0</v>
      </c>
      <c r="BG484">
        <v>14119</v>
      </c>
      <c r="BH484">
        <v>1382.38</v>
      </c>
      <c r="BI484">
        <v>6911.75</v>
      </c>
      <c r="BK484">
        <v>80</v>
      </c>
    </row>
    <row r="485" spans="1:72">
      <c r="A485" s="405">
        <v>4</v>
      </c>
      <c r="B485" s="199" t="s">
        <v>913</v>
      </c>
      <c r="C485" s="199" t="s">
        <v>915</v>
      </c>
      <c r="D485" s="199" t="s">
        <v>2261</v>
      </c>
      <c r="E485" s="199" t="s">
        <v>2321</v>
      </c>
      <c r="F485" s="199" t="s">
        <v>2348</v>
      </c>
      <c r="G485" s="199"/>
      <c r="H485" s="199">
        <v>70</v>
      </c>
      <c r="I485" s="199" t="s">
        <v>2321</v>
      </c>
      <c r="J485" s="199" t="s">
        <v>1073</v>
      </c>
      <c r="K485" s="199" t="s">
        <v>1034</v>
      </c>
      <c r="L485" s="199" t="s">
        <v>1410</v>
      </c>
      <c r="M485" s="221" t="s">
        <v>1438</v>
      </c>
      <c r="N485" s="221"/>
      <c r="O485" s="221"/>
      <c r="P485" s="386" t="s">
        <v>3224</v>
      </c>
      <c r="Q485" s="390" t="s">
        <v>569</v>
      </c>
      <c r="R485" s="108">
        <f t="shared" si="7"/>
        <v>0</v>
      </c>
      <c r="S485">
        <v>21598</v>
      </c>
      <c r="V485">
        <v>2047</v>
      </c>
      <c r="X485">
        <v>218792.81</v>
      </c>
      <c r="AC485">
        <v>7066</v>
      </c>
      <c r="AF485">
        <v>32317.39</v>
      </c>
      <c r="AI485">
        <v>23909</v>
      </c>
      <c r="AP485">
        <v>345.59</v>
      </c>
      <c r="AR485">
        <v>6995</v>
      </c>
      <c r="AY485">
        <v>943</v>
      </c>
      <c r="BA485">
        <v>49158</v>
      </c>
      <c r="BD485">
        <v>24613.33</v>
      </c>
      <c r="BG485">
        <v>5818</v>
      </c>
      <c r="BJ485">
        <v>27925</v>
      </c>
      <c r="BM485">
        <v>56295</v>
      </c>
      <c r="BO485">
        <v>23411.4</v>
      </c>
      <c r="BP485">
        <v>37830</v>
      </c>
      <c r="BQ485">
        <v>420</v>
      </c>
      <c r="BR485">
        <v>57875.82</v>
      </c>
    </row>
    <row r="486" spans="1:72">
      <c r="A486" s="405">
        <v>4</v>
      </c>
      <c r="B486" s="199" t="s">
        <v>913</v>
      </c>
      <c r="C486" s="199" t="s">
        <v>915</v>
      </c>
      <c r="D486" s="199" t="s">
        <v>2261</v>
      </c>
      <c r="E486" s="199" t="s">
        <v>2321</v>
      </c>
      <c r="F486" s="199" t="s">
        <v>2348</v>
      </c>
      <c r="G486" s="199"/>
      <c r="H486" s="199">
        <v>70</v>
      </c>
      <c r="I486" s="199" t="s">
        <v>2321</v>
      </c>
      <c r="J486" s="199" t="s">
        <v>952</v>
      </c>
      <c r="K486" s="199" t="s">
        <v>1034</v>
      </c>
      <c r="L486" s="199" t="s">
        <v>1410</v>
      </c>
      <c r="M486" s="221" t="s">
        <v>1438</v>
      </c>
      <c r="N486" s="221"/>
      <c r="O486" s="221"/>
      <c r="P486" s="386" t="s">
        <v>3225</v>
      </c>
      <c r="Q486" s="387" t="s">
        <v>570</v>
      </c>
      <c r="R486" s="108">
        <f t="shared" si="7"/>
        <v>0</v>
      </c>
      <c r="S486">
        <v>-2505</v>
      </c>
      <c r="AC486">
        <v>-1395.88</v>
      </c>
      <c r="BB486">
        <v>855</v>
      </c>
      <c r="BO486">
        <v>0</v>
      </c>
    </row>
    <row r="487" spans="1:72">
      <c r="A487" s="405">
        <v>4</v>
      </c>
      <c r="B487" s="199" t="s">
        <v>913</v>
      </c>
      <c r="C487" s="199" t="s">
        <v>915</v>
      </c>
      <c r="D487" s="199" t="s">
        <v>2261</v>
      </c>
      <c r="E487" s="199" t="s">
        <v>2321</v>
      </c>
      <c r="F487" s="199" t="s">
        <v>2348</v>
      </c>
      <c r="G487" s="199"/>
      <c r="H487" s="199">
        <v>70</v>
      </c>
      <c r="I487" s="199" t="s">
        <v>2321</v>
      </c>
      <c r="J487" s="199" t="s">
        <v>952</v>
      </c>
      <c r="K487" s="199" t="s">
        <v>1034</v>
      </c>
      <c r="L487" s="199" t="s">
        <v>1410</v>
      </c>
      <c r="M487" s="221" t="s">
        <v>1440</v>
      </c>
      <c r="N487" s="221"/>
      <c r="O487" s="221"/>
      <c r="P487" s="386" t="s">
        <v>3226</v>
      </c>
      <c r="Q487" s="387" t="s">
        <v>3227</v>
      </c>
      <c r="R487" s="108">
        <f t="shared" si="7"/>
        <v>-1029</v>
      </c>
      <c r="S487">
        <v>-3167.96</v>
      </c>
      <c r="AE487">
        <v>-1029</v>
      </c>
      <c r="AW487">
        <v>-8854.49</v>
      </c>
      <c r="BA487">
        <v>-500</v>
      </c>
      <c r="BQ487">
        <v>-16480.25</v>
      </c>
    </row>
    <row r="488" spans="1:72">
      <c r="A488" s="405">
        <v>4</v>
      </c>
      <c r="B488" s="199" t="s">
        <v>913</v>
      </c>
      <c r="C488" s="199" t="s">
        <v>915</v>
      </c>
      <c r="D488" s="199" t="s">
        <v>2261</v>
      </c>
      <c r="E488" s="199" t="s">
        <v>2321</v>
      </c>
      <c r="F488" s="199" t="s">
        <v>2348</v>
      </c>
      <c r="G488" s="199"/>
      <c r="H488" s="199">
        <v>70</v>
      </c>
      <c r="I488" s="199" t="s">
        <v>2321</v>
      </c>
      <c r="J488" s="199" t="s">
        <v>1073</v>
      </c>
      <c r="K488" s="199" t="s">
        <v>1034</v>
      </c>
      <c r="L488" s="199" t="s">
        <v>1410</v>
      </c>
      <c r="M488" s="221" t="s">
        <v>1440</v>
      </c>
      <c r="N488" s="221"/>
      <c r="O488" s="221"/>
      <c r="P488" s="386" t="s">
        <v>3228</v>
      </c>
      <c r="Q488" s="387" t="s">
        <v>3229</v>
      </c>
      <c r="R488" s="108">
        <f t="shared" si="7"/>
        <v>0</v>
      </c>
      <c r="V488">
        <v>275.08</v>
      </c>
      <c r="AP488">
        <v>2902.61</v>
      </c>
      <c r="AW488">
        <v>1450.23</v>
      </c>
      <c r="BO488">
        <v>54918.84</v>
      </c>
    </row>
    <row r="489" spans="1:72">
      <c r="A489" s="405">
        <v>4</v>
      </c>
      <c r="B489" s="199" t="s">
        <v>913</v>
      </c>
      <c r="C489" s="199" t="s">
        <v>915</v>
      </c>
      <c r="D489" s="199" t="s">
        <v>2261</v>
      </c>
      <c r="E489" s="199" t="s">
        <v>2321</v>
      </c>
      <c r="F489" s="199" t="s">
        <v>2348</v>
      </c>
      <c r="G489" s="199"/>
      <c r="H489" s="199">
        <v>70</v>
      </c>
      <c r="I489" s="199" t="s">
        <v>2321</v>
      </c>
      <c r="J489" s="199" t="s">
        <v>1073</v>
      </c>
      <c r="K489" s="199" t="s">
        <v>1034</v>
      </c>
      <c r="L489" s="199" t="s">
        <v>1410</v>
      </c>
      <c r="M489" s="221" t="s">
        <v>1438</v>
      </c>
      <c r="N489" s="221"/>
      <c r="O489" s="221"/>
      <c r="P489" s="386" t="s">
        <v>3230</v>
      </c>
      <c r="Q489" s="387" t="s">
        <v>573</v>
      </c>
      <c r="R489" s="108">
        <f t="shared" si="7"/>
        <v>0</v>
      </c>
      <c r="S489">
        <v>58384</v>
      </c>
      <c r="V489">
        <v>10821</v>
      </c>
      <c r="AG489">
        <v>51694.43</v>
      </c>
      <c r="AO489">
        <v>2075</v>
      </c>
      <c r="AP489">
        <v>21582</v>
      </c>
      <c r="AW489">
        <v>70280</v>
      </c>
      <c r="AY489">
        <v>809</v>
      </c>
      <c r="BB489">
        <v>855</v>
      </c>
      <c r="BE489">
        <v>5661</v>
      </c>
      <c r="BI489">
        <v>102947.44</v>
      </c>
      <c r="BN489">
        <v>110878.39</v>
      </c>
      <c r="BQ489">
        <v>15622.25</v>
      </c>
      <c r="BR489">
        <v>198</v>
      </c>
      <c r="BT489">
        <v>77339.94</v>
      </c>
    </row>
    <row r="490" spans="1:72">
      <c r="A490" s="405">
        <v>4</v>
      </c>
      <c r="B490" s="199" t="s">
        <v>913</v>
      </c>
      <c r="C490" s="199" t="s">
        <v>915</v>
      </c>
      <c r="D490" s="199" t="s">
        <v>2261</v>
      </c>
      <c r="E490" s="199" t="s">
        <v>2321</v>
      </c>
      <c r="F490" s="199" t="s">
        <v>2348</v>
      </c>
      <c r="G490" s="199"/>
      <c r="H490" s="199">
        <v>70</v>
      </c>
      <c r="I490" s="199" t="s">
        <v>2321</v>
      </c>
      <c r="J490" s="199" t="s">
        <v>1073</v>
      </c>
      <c r="K490" s="199" t="s">
        <v>1034</v>
      </c>
      <c r="L490" s="199" t="s">
        <v>1410</v>
      </c>
      <c r="M490" s="221" t="s">
        <v>1440</v>
      </c>
      <c r="N490" s="221"/>
      <c r="O490" s="221"/>
      <c r="P490" s="386" t="s">
        <v>3231</v>
      </c>
      <c r="Q490" s="387" t="s">
        <v>574</v>
      </c>
      <c r="R490" s="108">
        <f t="shared" si="7"/>
        <v>0</v>
      </c>
      <c r="S490">
        <v>441998</v>
      </c>
      <c r="V490">
        <v>17435.759999999998</v>
      </c>
      <c r="X490">
        <v>0</v>
      </c>
      <c r="AB490">
        <v>5617</v>
      </c>
      <c r="AM490">
        <v>645417.30000000005</v>
      </c>
      <c r="AP490">
        <v>31103.67</v>
      </c>
      <c r="AW490">
        <v>18346</v>
      </c>
      <c r="BA490">
        <v>122674.56</v>
      </c>
      <c r="BB490">
        <v>4867</v>
      </c>
      <c r="BE490">
        <v>7747</v>
      </c>
      <c r="BM490">
        <v>95676</v>
      </c>
      <c r="BO490">
        <v>26673</v>
      </c>
      <c r="BP490">
        <v>18866</v>
      </c>
      <c r="BR490">
        <v>2395</v>
      </c>
    </row>
    <row r="491" spans="1:72">
      <c r="A491" s="405">
        <v>4</v>
      </c>
      <c r="B491" s="199" t="s">
        <v>913</v>
      </c>
      <c r="C491" s="199" t="s">
        <v>915</v>
      </c>
      <c r="D491" s="199" t="s">
        <v>2261</v>
      </c>
      <c r="E491" s="199" t="s">
        <v>2321</v>
      </c>
      <c r="F491" s="199" t="s">
        <v>2348</v>
      </c>
      <c r="G491" s="199"/>
      <c r="H491" s="199">
        <v>70</v>
      </c>
      <c r="I491" s="199" t="s">
        <v>2321</v>
      </c>
      <c r="J491" s="199" t="s">
        <v>952</v>
      </c>
      <c r="K491" s="199" t="s">
        <v>1034</v>
      </c>
      <c r="L491" s="199" t="s">
        <v>1410</v>
      </c>
      <c r="M491" s="221" t="s">
        <v>1438</v>
      </c>
      <c r="N491" s="221"/>
      <c r="O491" s="221"/>
      <c r="P491" s="386" t="s">
        <v>3232</v>
      </c>
      <c r="Q491" s="387" t="s">
        <v>575</v>
      </c>
      <c r="R491" s="108">
        <f t="shared" si="7"/>
        <v>0</v>
      </c>
      <c r="V491">
        <v>0</v>
      </c>
      <c r="AO491">
        <v>-2075</v>
      </c>
      <c r="AR491">
        <v>-13978.06</v>
      </c>
      <c r="AW491">
        <v>-1297.9000000000001</v>
      </c>
      <c r="AY491">
        <v>-809</v>
      </c>
      <c r="BB491">
        <v>-855</v>
      </c>
      <c r="BD491">
        <v>13369.95</v>
      </c>
      <c r="BE491">
        <v>-946</v>
      </c>
      <c r="BG491">
        <v>-2939</v>
      </c>
    </row>
    <row r="492" spans="1:72">
      <c r="A492" s="405">
        <v>4</v>
      </c>
      <c r="B492" s="199" t="s">
        <v>913</v>
      </c>
      <c r="C492" s="199" t="s">
        <v>915</v>
      </c>
      <c r="D492" s="199" t="s">
        <v>2261</v>
      </c>
      <c r="E492" s="199" t="s">
        <v>2321</v>
      </c>
      <c r="F492" s="199" t="s">
        <v>2348</v>
      </c>
      <c r="G492" s="199"/>
      <c r="H492" s="199">
        <v>70</v>
      </c>
      <c r="I492" s="199" t="s">
        <v>2321</v>
      </c>
      <c r="J492" s="199" t="s">
        <v>1073</v>
      </c>
      <c r="K492" s="199" t="s">
        <v>1034</v>
      </c>
      <c r="L492" s="199" t="s">
        <v>1410</v>
      </c>
      <c r="M492" s="221" t="s">
        <v>1412</v>
      </c>
      <c r="N492" s="221"/>
      <c r="O492" s="221"/>
      <c r="P492" s="386" t="s">
        <v>3233</v>
      </c>
      <c r="Q492" s="387" t="s">
        <v>576</v>
      </c>
      <c r="R492" s="108">
        <f t="shared" si="7"/>
        <v>0</v>
      </c>
      <c r="U492">
        <v>17957.810000000001</v>
      </c>
      <c r="V492">
        <v>174947.86</v>
      </c>
      <c r="W492">
        <v>9676.4599999999991</v>
      </c>
      <c r="Y492">
        <v>118672.41</v>
      </c>
      <c r="Z492">
        <v>124798.03</v>
      </c>
      <c r="AB492">
        <v>37583</v>
      </c>
      <c r="AC492">
        <v>91719.99</v>
      </c>
      <c r="AG492">
        <v>3455.88</v>
      </c>
      <c r="AI492">
        <v>108062.94</v>
      </c>
      <c r="AP492">
        <v>98258.25</v>
      </c>
      <c r="AQ492">
        <v>99375.71</v>
      </c>
      <c r="AV492">
        <v>25671.66</v>
      </c>
      <c r="AW492">
        <v>0</v>
      </c>
      <c r="AY492">
        <v>1036.75</v>
      </c>
      <c r="BA492">
        <v>98391.56</v>
      </c>
      <c r="BE492">
        <v>8063.72</v>
      </c>
      <c r="BK492">
        <v>23264.91</v>
      </c>
      <c r="BP492">
        <v>111080.53</v>
      </c>
      <c r="BS492">
        <v>81819.240000000005</v>
      </c>
    </row>
    <row r="493" spans="1:72">
      <c r="A493" s="405">
        <v>4</v>
      </c>
      <c r="B493" s="199" t="s">
        <v>913</v>
      </c>
      <c r="C493" s="199" t="s">
        <v>915</v>
      </c>
      <c r="D493" s="199" t="s">
        <v>2261</v>
      </c>
      <c r="E493" s="199" t="s">
        <v>577</v>
      </c>
      <c r="F493" s="199" t="s">
        <v>577</v>
      </c>
      <c r="G493" s="199"/>
      <c r="H493" s="199">
        <v>71</v>
      </c>
      <c r="I493" s="199" t="s">
        <v>577</v>
      </c>
      <c r="J493" s="199" t="s">
        <v>1073</v>
      </c>
      <c r="K493" s="199" t="s">
        <v>1392</v>
      </c>
      <c r="L493" s="199" t="s">
        <v>1393</v>
      </c>
      <c r="M493" s="221" t="s">
        <v>1395</v>
      </c>
      <c r="N493" s="221"/>
      <c r="O493" s="221"/>
      <c r="P493" s="386" t="s">
        <v>3234</v>
      </c>
      <c r="Q493" s="387" t="s">
        <v>577</v>
      </c>
      <c r="R493" s="108">
        <f t="shared" si="7"/>
        <v>0</v>
      </c>
      <c r="BD493">
        <v>531213.26</v>
      </c>
      <c r="BF493">
        <v>89</v>
      </c>
    </row>
    <row r="494" spans="1:72">
      <c r="A494" s="405">
        <v>4</v>
      </c>
      <c r="B494" s="199" t="s">
        <v>913</v>
      </c>
      <c r="C494" s="199" t="s">
        <v>915</v>
      </c>
      <c r="D494" s="199" t="s">
        <v>2261</v>
      </c>
      <c r="E494" s="199" t="s">
        <v>2353</v>
      </c>
      <c r="F494" s="199" t="s">
        <v>2353</v>
      </c>
      <c r="G494" s="199"/>
      <c r="H494" s="199">
        <v>72</v>
      </c>
      <c r="I494" s="199" t="s">
        <v>2353</v>
      </c>
      <c r="J494" s="199" t="s">
        <v>1073</v>
      </c>
      <c r="K494" s="199" t="s">
        <v>1392</v>
      </c>
      <c r="L494" s="199" t="s">
        <v>1393</v>
      </c>
      <c r="M494" s="221" t="s">
        <v>1395</v>
      </c>
      <c r="N494" s="221"/>
      <c r="O494" s="221"/>
      <c r="P494" s="386" t="s">
        <v>3235</v>
      </c>
      <c r="Q494" s="387" t="s">
        <v>578</v>
      </c>
      <c r="R494" s="108">
        <f t="shared" si="7"/>
        <v>10856</v>
      </c>
      <c r="AE494">
        <v>10856</v>
      </c>
      <c r="AG494">
        <v>1000</v>
      </c>
      <c r="AM494">
        <v>85000</v>
      </c>
    </row>
    <row r="495" spans="1:72">
      <c r="A495" s="405">
        <v>4</v>
      </c>
      <c r="B495" s="199" t="s">
        <v>913</v>
      </c>
      <c r="C495" s="199" t="s">
        <v>915</v>
      </c>
      <c r="D495" s="199" t="s">
        <v>2261</v>
      </c>
      <c r="E495" s="199" t="s">
        <v>2353</v>
      </c>
      <c r="F495" s="199" t="s">
        <v>2353</v>
      </c>
      <c r="G495" s="199"/>
      <c r="H495" s="199">
        <v>72</v>
      </c>
      <c r="I495" s="199" t="s">
        <v>2353</v>
      </c>
      <c r="J495" s="199" t="s">
        <v>1073</v>
      </c>
      <c r="K495" s="199" t="s">
        <v>1392</v>
      </c>
      <c r="L495" s="199" t="s">
        <v>1393</v>
      </c>
      <c r="M495" s="221" t="s">
        <v>1395</v>
      </c>
      <c r="N495" s="221"/>
      <c r="O495" s="221"/>
      <c r="P495" s="386" t="s">
        <v>3236</v>
      </c>
      <c r="Q495" s="387" t="s">
        <v>579</v>
      </c>
      <c r="R495" s="108">
        <f t="shared" si="7"/>
        <v>0</v>
      </c>
      <c r="S495">
        <v>100000</v>
      </c>
      <c r="AH495">
        <v>27900</v>
      </c>
      <c r="AJ495">
        <v>80827</v>
      </c>
      <c r="AM495">
        <v>235000</v>
      </c>
      <c r="AP495">
        <v>1000</v>
      </c>
      <c r="AQ495">
        <v>104500</v>
      </c>
      <c r="AU495">
        <v>93360</v>
      </c>
      <c r="AX495">
        <v>4854</v>
      </c>
      <c r="BM495">
        <v>561800</v>
      </c>
      <c r="BP495">
        <v>238000</v>
      </c>
      <c r="BQ495">
        <v>2000</v>
      </c>
      <c r="BS495">
        <v>132500</v>
      </c>
    </row>
    <row r="496" spans="1:72">
      <c r="A496" s="405">
        <v>4</v>
      </c>
      <c r="B496" s="199" t="s">
        <v>913</v>
      </c>
      <c r="C496" s="199" t="s">
        <v>915</v>
      </c>
      <c r="D496" s="199" t="s">
        <v>2354</v>
      </c>
      <c r="E496" s="199" t="s">
        <v>2355</v>
      </c>
      <c r="F496" s="199" t="s">
        <v>2355</v>
      </c>
      <c r="G496" s="199"/>
      <c r="H496" s="199">
        <v>73</v>
      </c>
      <c r="I496" s="199" t="s">
        <v>2355</v>
      </c>
      <c r="J496" s="199" t="s">
        <v>1073</v>
      </c>
      <c r="K496" s="199" t="s">
        <v>1392</v>
      </c>
      <c r="L496" s="199" t="s">
        <v>1393</v>
      </c>
      <c r="M496" s="221" t="s">
        <v>1395</v>
      </c>
      <c r="N496" s="221"/>
      <c r="O496" s="221"/>
      <c r="P496" s="386" t="s">
        <v>3237</v>
      </c>
      <c r="Q496" s="389" t="s">
        <v>580</v>
      </c>
      <c r="R496" s="108">
        <f t="shared" si="7"/>
        <v>0</v>
      </c>
      <c r="T496">
        <v>123500</v>
      </c>
      <c r="X496">
        <v>341735</v>
      </c>
      <c r="Z496">
        <v>243630</v>
      </c>
      <c r="AC496">
        <v>141139</v>
      </c>
      <c r="AF496">
        <v>53980</v>
      </c>
      <c r="AG496">
        <v>138300</v>
      </c>
      <c r="AH496">
        <v>304880</v>
      </c>
      <c r="AI496">
        <v>108458</v>
      </c>
      <c r="AJ496">
        <v>133065</v>
      </c>
      <c r="AK496">
        <v>42900</v>
      </c>
      <c r="AM496">
        <v>210108.24</v>
      </c>
      <c r="AN496">
        <v>30000</v>
      </c>
      <c r="AO496">
        <v>72900</v>
      </c>
      <c r="AQ496">
        <v>90000</v>
      </c>
      <c r="AR496">
        <v>58450</v>
      </c>
      <c r="AS496">
        <v>1195748</v>
      </c>
      <c r="AT496">
        <v>91920</v>
      </c>
      <c r="AW496">
        <v>87785</v>
      </c>
      <c r="AX496">
        <v>66910</v>
      </c>
      <c r="AY496">
        <v>46800</v>
      </c>
      <c r="AZ496">
        <v>446400</v>
      </c>
      <c r="BB496">
        <v>265009.5</v>
      </c>
      <c r="BG496">
        <v>23551.67</v>
      </c>
      <c r="BH496">
        <v>115096</v>
      </c>
      <c r="BI496">
        <v>212970</v>
      </c>
      <c r="BJ496">
        <v>21200</v>
      </c>
      <c r="BN496">
        <v>45270</v>
      </c>
      <c r="BS496">
        <v>41000</v>
      </c>
      <c r="BT496">
        <v>218750</v>
      </c>
    </row>
    <row r="497" spans="1:72">
      <c r="A497" s="405">
        <v>4</v>
      </c>
      <c r="B497" s="199" t="s">
        <v>913</v>
      </c>
      <c r="C497" s="199" t="s">
        <v>915</v>
      </c>
      <c r="D497" s="199" t="s">
        <v>2354</v>
      </c>
      <c r="E497" s="199" t="s">
        <v>2355</v>
      </c>
      <c r="F497" s="199" t="s">
        <v>2355</v>
      </c>
      <c r="G497" s="199"/>
      <c r="H497" s="199">
        <v>73</v>
      </c>
      <c r="I497" s="199" t="s">
        <v>2355</v>
      </c>
      <c r="J497" s="199" t="s">
        <v>1073</v>
      </c>
      <c r="K497" s="199" t="s">
        <v>1392</v>
      </c>
      <c r="L497" s="199" t="s">
        <v>1393</v>
      </c>
      <c r="M497" s="221" t="s">
        <v>1395</v>
      </c>
      <c r="N497" s="221"/>
      <c r="O497" s="221"/>
      <c r="P497" s="386" t="s">
        <v>3238</v>
      </c>
      <c r="Q497" s="387" t="s">
        <v>581</v>
      </c>
      <c r="R497" s="108">
        <f t="shared" si="7"/>
        <v>0</v>
      </c>
      <c r="V497">
        <v>120000</v>
      </c>
      <c r="W497">
        <v>818039.6</v>
      </c>
      <c r="BA497">
        <v>711768.27</v>
      </c>
    </row>
    <row r="498" spans="1:72">
      <c r="A498" s="405">
        <v>4</v>
      </c>
      <c r="B498" s="199" t="s">
        <v>913</v>
      </c>
      <c r="C498" s="199" t="s">
        <v>915</v>
      </c>
      <c r="D498" s="199" t="s">
        <v>2354</v>
      </c>
      <c r="E498" s="199" t="s">
        <v>2357</v>
      </c>
      <c r="F498" s="199"/>
      <c r="G498" s="199"/>
      <c r="H498" s="199">
        <v>74</v>
      </c>
      <c r="I498" s="199" t="s">
        <v>2357</v>
      </c>
      <c r="J498" s="199" t="s">
        <v>1073</v>
      </c>
      <c r="K498" s="199" t="s">
        <v>1392</v>
      </c>
      <c r="L498" s="199" t="s">
        <v>1485</v>
      </c>
      <c r="M498" s="221" t="s">
        <v>1596</v>
      </c>
      <c r="N498" s="221"/>
      <c r="O498" s="221"/>
      <c r="P498" s="386" t="s">
        <v>3239</v>
      </c>
      <c r="Q498" s="387" t="s">
        <v>582</v>
      </c>
      <c r="R498" s="108">
        <f t="shared" si="7"/>
        <v>0</v>
      </c>
      <c r="BP498">
        <v>72000</v>
      </c>
    </row>
    <row r="499" spans="1:72">
      <c r="A499" s="405">
        <v>4</v>
      </c>
      <c r="B499" s="199" t="s">
        <v>913</v>
      </c>
      <c r="C499" s="199" t="s">
        <v>915</v>
      </c>
      <c r="D499" s="199" t="s">
        <v>2354</v>
      </c>
      <c r="E499" s="199" t="s">
        <v>2357</v>
      </c>
      <c r="F499" s="199"/>
      <c r="G499" s="199"/>
      <c r="H499" s="199">
        <v>74</v>
      </c>
      <c r="I499" s="199" t="s">
        <v>2357</v>
      </c>
      <c r="J499" s="199" t="s">
        <v>1073</v>
      </c>
      <c r="K499" s="199" t="s">
        <v>1392</v>
      </c>
      <c r="L499" s="199" t="s">
        <v>1485</v>
      </c>
      <c r="M499" s="221" t="s">
        <v>1596</v>
      </c>
      <c r="N499" s="221"/>
      <c r="O499" s="221"/>
      <c r="P499" s="386" t="s">
        <v>3240</v>
      </c>
      <c r="Q499" s="387" t="s">
        <v>583</v>
      </c>
      <c r="R499" s="108">
        <f t="shared" si="7"/>
        <v>0</v>
      </c>
      <c r="AI499">
        <v>200000</v>
      </c>
    </row>
    <row r="500" spans="1:72">
      <c r="A500" s="405">
        <v>4</v>
      </c>
      <c r="B500" s="199" t="s">
        <v>913</v>
      </c>
      <c r="C500" s="199" t="s">
        <v>915</v>
      </c>
      <c r="D500" s="199" t="s">
        <v>2354</v>
      </c>
      <c r="E500" s="199" t="s">
        <v>2357</v>
      </c>
      <c r="F500" s="199"/>
      <c r="G500" s="199"/>
      <c r="H500" s="199">
        <v>74</v>
      </c>
      <c r="I500" s="199" t="s">
        <v>2357</v>
      </c>
      <c r="J500" s="199" t="s">
        <v>1073</v>
      </c>
      <c r="K500" s="199" t="s">
        <v>1392</v>
      </c>
      <c r="L500" s="199" t="s">
        <v>1393</v>
      </c>
      <c r="M500" s="221" t="s">
        <v>1395</v>
      </c>
      <c r="N500" s="221"/>
      <c r="O500" s="221"/>
      <c r="P500" s="386" t="s">
        <v>3241</v>
      </c>
      <c r="Q500" s="387" t="s">
        <v>3242</v>
      </c>
      <c r="R500" s="108">
        <f t="shared" si="7"/>
        <v>0</v>
      </c>
      <c r="X500">
        <v>109677.42</v>
      </c>
      <c r="AA500">
        <v>120000</v>
      </c>
      <c r="AK500">
        <v>4145</v>
      </c>
      <c r="BQ500">
        <v>214968.98</v>
      </c>
      <c r="BR500">
        <v>46200</v>
      </c>
    </row>
    <row r="501" spans="1:72">
      <c r="A501" s="405">
        <v>4</v>
      </c>
      <c r="B501" s="199" t="s">
        <v>913</v>
      </c>
      <c r="C501" s="199" t="s">
        <v>915</v>
      </c>
      <c r="D501" s="199" t="s">
        <v>2354</v>
      </c>
      <c r="E501" s="199" t="s">
        <v>2358</v>
      </c>
      <c r="F501" s="199" t="s">
        <v>2358</v>
      </c>
      <c r="G501" s="199"/>
      <c r="H501" s="199">
        <v>75</v>
      </c>
      <c r="I501" s="199" t="s">
        <v>2358</v>
      </c>
      <c r="J501" s="199" t="s">
        <v>1073</v>
      </c>
      <c r="K501" s="199" t="s">
        <v>1599</v>
      </c>
      <c r="L501" s="199" t="s">
        <v>1393</v>
      </c>
      <c r="M501" s="221" t="s">
        <v>1395</v>
      </c>
      <c r="N501" s="221"/>
      <c r="O501" s="221"/>
      <c r="P501" s="386" t="s">
        <v>3243</v>
      </c>
      <c r="Q501" s="387" t="s">
        <v>584</v>
      </c>
      <c r="R501" s="108">
        <f t="shared" si="7"/>
        <v>4002790</v>
      </c>
      <c r="S501">
        <v>3850864.82</v>
      </c>
      <c r="T501">
        <v>10806.19</v>
      </c>
      <c r="U501">
        <v>176685.24</v>
      </c>
      <c r="V501">
        <v>8700</v>
      </c>
      <c r="W501">
        <v>8850</v>
      </c>
      <c r="X501">
        <v>190883</v>
      </c>
      <c r="Y501">
        <v>121016</v>
      </c>
      <c r="Z501">
        <v>437690.27</v>
      </c>
      <c r="AA501">
        <v>38055</v>
      </c>
      <c r="AB501">
        <v>1200</v>
      </c>
      <c r="AC501">
        <v>33972.5</v>
      </c>
      <c r="AD501">
        <v>0.02</v>
      </c>
      <c r="AE501">
        <v>4002790</v>
      </c>
      <c r="AH501">
        <v>38099</v>
      </c>
      <c r="AI501">
        <v>49208.36</v>
      </c>
      <c r="AJ501">
        <v>76500</v>
      </c>
      <c r="AK501">
        <v>100200</v>
      </c>
      <c r="AL501">
        <v>2000</v>
      </c>
      <c r="AM501">
        <v>48707597.229999997</v>
      </c>
      <c r="AN501">
        <v>64030</v>
      </c>
      <c r="AO501">
        <v>1677531.99</v>
      </c>
      <c r="AP501">
        <v>63362.52</v>
      </c>
      <c r="AQ501">
        <v>58730</v>
      </c>
      <c r="AR501">
        <v>301053.23</v>
      </c>
      <c r="AS501">
        <v>2186736</v>
      </c>
      <c r="AT501">
        <v>20500</v>
      </c>
      <c r="AU501">
        <v>1553198</v>
      </c>
      <c r="AV501">
        <v>6770255.29</v>
      </c>
      <c r="AW501">
        <v>1632275</v>
      </c>
      <c r="AX501">
        <v>247547</v>
      </c>
      <c r="AY501">
        <v>76698</v>
      </c>
      <c r="AZ501">
        <v>3090.25</v>
      </c>
      <c r="BA501">
        <v>5969979.4199999999</v>
      </c>
      <c r="BB501">
        <v>22786</v>
      </c>
      <c r="BD501">
        <v>2056648.7</v>
      </c>
      <c r="BE501">
        <v>45813.8</v>
      </c>
      <c r="BG501">
        <v>49200</v>
      </c>
      <c r="BH501">
        <v>6470495.1399999997</v>
      </c>
      <c r="BI501">
        <v>1380428.5</v>
      </c>
      <c r="BJ501">
        <v>21357</v>
      </c>
      <c r="BK501">
        <v>7566</v>
      </c>
      <c r="BM501">
        <v>1132754.2</v>
      </c>
      <c r="BN501">
        <v>88250</v>
      </c>
      <c r="BO501">
        <v>45569</v>
      </c>
      <c r="BP501">
        <v>1867789</v>
      </c>
      <c r="BQ501">
        <v>75080</v>
      </c>
      <c r="BR501">
        <v>487633</v>
      </c>
      <c r="BS501">
        <v>614849.88</v>
      </c>
    </row>
    <row r="502" spans="1:72">
      <c r="A502" s="405">
        <v>4</v>
      </c>
      <c r="B502" s="199" t="s">
        <v>913</v>
      </c>
      <c r="C502" s="199" t="s">
        <v>915</v>
      </c>
      <c r="D502" s="199" t="s">
        <v>2354</v>
      </c>
      <c r="E502" s="199" t="s">
        <v>2358</v>
      </c>
      <c r="F502" s="199" t="s">
        <v>2358</v>
      </c>
      <c r="G502" s="199"/>
      <c r="H502" s="199">
        <v>75</v>
      </c>
      <c r="I502" s="199" t="s">
        <v>2358</v>
      </c>
      <c r="J502" s="199" t="s">
        <v>1073</v>
      </c>
      <c r="K502" s="199" t="s">
        <v>1599</v>
      </c>
      <c r="L502" s="199" t="s">
        <v>1393</v>
      </c>
      <c r="M502" s="221" t="s">
        <v>1395</v>
      </c>
      <c r="N502" s="221"/>
      <c r="O502" s="221"/>
      <c r="P502" s="386" t="s">
        <v>3244</v>
      </c>
      <c r="Q502" s="387" t="s">
        <v>585</v>
      </c>
      <c r="R502" s="108">
        <f t="shared" si="7"/>
        <v>4631262.5199999996</v>
      </c>
      <c r="S502">
        <v>3749023.68</v>
      </c>
      <c r="U502">
        <v>258923.98</v>
      </c>
      <c r="V502">
        <v>490999.92</v>
      </c>
      <c r="Z502">
        <v>68451.87</v>
      </c>
      <c r="AA502">
        <v>51433.279999999999</v>
      </c>
      <c r="AC502">
        <v>30569.4</v>
      </c>
      <c r="AE502">
        <v>4631262.5199999996</v>
      </c>
      <c r="AG502">
        <v>799500</v>
      </c>
      <c r="AJ502">
        <v>280000</v>
      </c>
      <c r="AK502">
        <v>1256361.3</v>
      </c>
      <c r="AO502">
        <v>501697.98</v>
      </c>
      <c r="AP502">
        <v>205714.32</v>
      </c>
      <c r="AQ502">
        <v>790778.63</v>
      </c>
      <c r="AS502">
        <v>433864.77</v>
      </c>
      <c r="AT502">
        <v>89199.99</v>
      </c>
      <c r="AW502">
        <v>142605.29</v>
      </c>
      <c r="AX502">
        <v>687187.48</v>
      </c>
      <c r="AY502">
        <v>211945.45</v>
      </c>
      <c r="AZ502">
        <v>2240.73</v>
      </c>
      <c r="BA502">
        <v>21336665.739999998</v>
      </c>
      <c r="BB502">
        <v>496800</v>
      </c>
      <c r="BC502">
        <v>20630.04</v>
      </c>
      <c r="BD502">
        <v>588931.34</v>
      </c>
      <c r="BF502">
        <v>62403</v>
      </c>
      <c r="BJ502">
        <v>70400</v>
      </c>
      <c r="BK502">
        <v>130000</v>
      </c>
      <c r="BL502">
        <v>125900</v>
      </c>
      <c r="BM502">
        <v>338926.64</v>
      </c>
      <c r="BO502">
        <v>681750</v>
      </c>
      <c r="BQ502">
        <v>423500</v>
      </c>
      <c r="BS502">
        <v>208000</v>
      </c>
      <c r="BT502">
        <v>729000</v>
      </c>
    </row>
    <row r="503" spans="1:72">
      <c r="A503" s="405">
        <v>4</v>
      </c>
      <c r="B503" s="199" t="s">
        <v>913</v>
      </c>
      <c r="C503" s="199" t="s">
        <v>915</v>
      </c>
      <c r="D503" s="199" t="s">
        <v>2354</v>
      </c>
      <c r="E503" s="199" t="s">
        <v>2361</v>
      </c>
      <c r="F503" s="199" t="s">
        <v>2361</v>
      </c>
      <c r="G503" s="199"/>
      <c r="H503" s="199">
        <v>76</v>
      </c>
      <c r="I503" s="199" t="s">
        <v>2361</v>
      </c>
      <c r="J503" s="199" t="s">
        <v>1073</v>
      </c>
      <c r="K503" s="199"/>
      <c r="L503" s="199" t="s">
        <v>1393</v>
      </c>
      <c r="M503" s="221" t="s">
        <v>1395</v>
      </c>
      <c r="N503" s="221"/>
      <c r="O503" s="221"/>
      <c r="P503" s="386" t="s">
        <v>3245</v>
      </c>
      <c r="Q503" s="387" t="s">
        <v>586</v>
      </c>
      <c r="R503" s="108">
        <f t="shared" si="7"/>
        <v>0</v>
      </c>
    </row>
    <row r="504" spans="1:72">
      <c r="A504" s="405">
        <v>4</v>
      </c>
      <c r="B504" s="199" t="s">
        <v>913</v>
      </c>
      <c r="C504" s="199" t="s">
        <v>915</v>
      </c>
      <c r="D504" s="199" t="s">
        <v>2363</v>
      </c>
      <c r="E504" s="199" t="s">
        <v>2364</v>
      </c>
      <c r="F504" s="199"/>
      <c r="G504" s="199"/>
      <c r="H504" s="199">
        <v>77</v>
      </c>
      <c r="I504" s="199" t="s">
        <v>2364</v>
      </c>
      <c r="J504" s="199" t="s">
        <v>1073</v>
      </c>
      <c r="K504" s="199" t="s">
        <v>1402</v>
      </c>
      <c r="L504" s="199" t="s">
        <v>1393</v>
      </c>
      <c r="M504" s="221" t="s">
        <v>1395</v>
      </c>
      <c r="N504" s="221"/>
      <c r="O504" s="221"/>
      <c r="P504" s="386" t="s">
        <v>3246</v>
      </c>
      <c r="Q504" s="387" t="s">
        <v>587</v>
      </c>
      <c r="R504" s="108">
        <f t="shared" si="7"/>
        <v>211251.79</v>
      </c>
      <c r="S504">
        <v>763917.93</v>
      </c>
      <c r="T504">
        <v>133652.78</v>
      </c>
      <c r="U504">
        <v>154990.96</v>
      </c>
      <c r="V504">
        <v>203354.55</v>
      </c>
      <c r="W504">
        <v>179020.52</v>
      </c>
      <c r="X504">
        <v>95162.29</v>
      </c>
      <c r="Y504">
        <v>280225.09999999998</v>
      </c>
      <c r="Z504">
        <v>98598.24</v>
      </c>
      <c r="AA504">
        <v>129026.74</v>
      </c>
      <c r="AB504">
        <v>118062.16</v>
      </c>
      <c r="AC504">
        <v>69994.2</v>
      </c>
      <c r="AD504">
        <v>98409.84</v>
      </c>
      <c r="AE504">
        <v>211251.79</v>
      </c>
      <c r="AF504">
        <v>54581.599999999999</v>
      </c>
      <c r="AG504">
        <v>38908.06</v>
      </c>
      <c r="AH504">
        <v>110642.61</v>
      </c>
      <c r="AI504">
        <v>41540.620000000003</v>
      </c>
      <c r="AJ504">
        <v>234924.47</v>
      </c>
      <c r="AK504">
        <v>61632.27</v>
      </c>
      <c r="AL504">
        <v>100543.12</v>
      </c>
      <c r="AM504">
        <v>8723974.7599999998</v>
      </c>
      <c r="AN504">
        <v>61155.61</v>
      </c>
      <c r="AO504">
        <v>147840.38</v>
      </c>
      <c r="AP504">
        <v>108842.61</v>
      </c>
      <c r="AQ504">
        <v>89471.35</v>
      </c>
      <c r="AR504">
        <v>95272.46</v>
      </c>
      <c r="AS504">
        <v>191672.28</v>
      </c>
      <c r="AT504">
        <v>77277.759999999995</v>
      </c>
      <c r="AU504">
        <v>103665.79</v>
      </c>
      <c r="AV504">
        <v>114844.5</v>
      </c>
      <c r="AW504">
        <v>151132.34</v>
      </c>
      <c r="AX504">
        <v>79449</v>
      </c>
      <c r="AY504">
        <v>120020.46</v>
      </c>
      <c r="AZ504">
        <v>47959.18</v>
      </c>
      <c r="BA504">
        <v>377283.78</v>
      </c>
      <c r="BB504">
        <v>22645.3</v>
      </c>
      <c r="BC504">
        <v>74079.63</v>
      </c>
      <c r="BD504">
        <v>98128.72</v>
      </c>
      <c r="BE504">
        <v>52210.17</v>
      </c>
      <c r="BF504">
        <v>80824.47</v>
      </c>
      <c r="BG504">
        <v>21892.73</v>
      </c>
      <c r="BI504">
        <v>39012.31</v>
      </c>
      <c r="BJ504">
        <v>53795.01</v>
      </c>
      <c r="BK504">
        <v>50639.43</v>
      </c>
      <c r="BL504">
        <v>33550.19</v>
      </c>
      <c r="BM504">
        <v>361209.68</v>
      </c>
      <c r="BO504">
        <v>57937.5</v>
      </c>
      <c r="BP504">
        <v>31253.27</v>
      </c>
      <c r="BQ504">
        <v>37924.89</v>
      </c>
      <c r="BR504">
        <v>76295.210000000006</v>
      </c>
      <c r="BS504">
        <v>92299.7</v>
      </c>
      <c r="BT504">
        <v>40887.019999999997</v>
      </c>
    </row>
    <row r="505" spans="1:72">
      <c r="A505" s="405">
        <v>4</v>
      </c>
      <c r="B505" s="199" t="s">
        <v>913</v>
      </c>
      <c r="C505" s="199" t="s">
        <v>915</v>
      </c>
      <c r="D505" s="199" t="s">
        <v>2365</v>
      </c>
      <c r="E505" s="199" t="s">
        <v>2366</v>
      </c>
      <c r="F505" s="199"/>
      <c r="G505" s="199"/>
      <c r="H505" s="199">
        <v>78</v>
      </c>
      <c r="I505" s="199" t="s">
        <v>2366</v>
      </c>
      <c r="J505" s="199" t="s">
        <v>1073</v>
      </c>
      <c r="K505" s="199" t="s">
        <v>1392</v>
      </c>
      <c r="L505" s="199" t="s">
        <v>1393</v>
      </c>
      <c r="M505" s="221" t="s">
        <v>1395</v>
      </c>
      <c r="N505" s="221"/>
      <c r="O505" s="221"/>
      <c r="P505" s="386" t="s">
        <v>3247</v>
      </c>
      <c r="Q505" s="387" t="s">
        <v>463</v>
      </c>
      <c r="R505" s="108">
        <f t="shared" si="7"/>
        <v>0</v>
      </c>
    </row>
    <row r="506" spans="1:72">
      <c r="A506" s="405">
        <v>4</v>
      </c>
      <c r="B506" s="199" t="s">
        <v>913</v>
      </c>
      <c r="C506" s="199" t="s">
        <v>915</v>
      </c>
      <c r="D506" s="199" t="s">
        <v>2365</v>
      </c>
      <c r="E506" s="199" t="s">
        <v>2366</v>
      </c>
      <c r="F506" s="199"/>
      <c r="G506" s="199"/>
      <c r="H506" s="199">
        <v>78</v>
      </c>
      <c r="I506" s="199" t="s">
        <v>2366</v>
      </c>
      <c r="J506" s="199" t="s">
        <v>1073</v>
      </c>
      <c r="K506" s="199" t="s">
        <v>1392</v>
      </c>
      <c r="L506" s="199" t="s">
        <v>1393</v>
      </c>
      <c r="M506" s="221" t="s">
        <v>1395</v>
      </c>
      <c r="N506" s="221"/>
      <c r="O506" s="221"/>
      <c r="P506" s="386" t="s">
        <v>3248</v>
      </c>
      <c r="Q506" s="387" t="s">
        <v>464</v>
      </c>
      <c r="R506" s="108">
        <f t="shared" si="7"/>
        <v>17500</v>
      </c>
      <c r="U506">
        <v>18365</v>
      </c>
      <c r="V506">
        <v>4820</v>
      </c>
      <c r="AC506">
        <v>1262.5</v>
      </c>
      <c r="AE506">
        <v>17500</v>
      </c>
      <c r="AF506">
        <v>2453.2600000000002</v>
      </c>
      <c r="AG506">
        <v>10150</v>
      </c>
      <c r="AJ506">
        <v>13420</v>
      </c>
      <c r="AK506">
        <v>145</v>
      </c>
      <c r="AL506">
        <v>1400</v>
      </c>
      <c r="AM506">
        <v>80000</v>
      </c>
      <c r="BT506">
        <v>2000</v>
      </c>
    </row>
    <row r="507" spans="1:72">
      <c r="A507" s="405">
        <v>4</v>
      </c>
      <c r="B507" s="199" t="s">
        <v>913</v>
      </c>
      <c r="C507" s="199" t="s">
        <v>915</v>
      </c>
      <c r="D507" s="199" t="s">
        <v>2365</v>
      </c>
      <c r="E507" s="199" t="s">
        <v>2366</v>
      </c>
      <c r="F507" s="199"/>
      <c r="G507" s="199"/>
      <c r="H507" s="199">
        <v>78</v>
      </c>
      <c r="I507" s="199" t="s">
        <v>2366</v>
      </c>
      <c r="J507" s="199" t="s">
        <v>1073</v>
      </c>
      <c r="K507" s="199" t="s">
        <v>1392</v>
      </c>
      <c r="L507" s="199" t="s">
        <v>1393</v>
      </c>
      <c r="M507" s="221" t="s">
        <v>1395</v>
      </c>
      <c r="N507" s="221"/>
      <c r="O507" s="221"/>
      <c r="P507" s="386" t="s">
        <v>3249</v>
      </c>
      <c r="Q507" s="387" t="s">
        <v>588</v>
      </c>
      <c r="R507" s="108">
        <f t="shared" si="7"/>
        <v>70605.75</v>
      </c>
      <c r="AE507">
        <v>70605.75</v>
      </c>
    </row>
    <row r="508" spans="1:72">
      <c r="A508" s="405">
        <v>4</v>
      </c>
      <c r="B508" s="199" t="s">
        <v>913</v>
      </c>
      <c r="C508" s="199" t="s">
        <v>915</v>
      </c>
      <c r="D508" s="199" t="s">
        <v>2367</v>
      </c>
      <c r="E508" s="199" t="s">
        <v>2368</v>
      </c>
      <c r="F508" s="199"/>
      <c r="G508" s="199"/>
      <c r="H508" s="199">
        <v>79</v>
      </c>
      <c r="I508" s="199" t="s">
        <v>2368</v>
      </c>
      <c r="J508" s="199" t="s">
        <v>1073</v>
      </c>
      <c r="K508" s="199"/>
      <c r="L508" s="199" t="s">
        <v>1607</v>
      </c>
      <c r="M508" s="221" t="s">
        <v>1608</v>
      </c>
      <c r="N508" s="221"/>
      <c r="O508" s="221"/>
      <c r="P508" s="386" t="s">
        <v>3250</v>
      </c>
      <c r="Q508" s="387" t="s">
        <v>589</v>
      </c>
      <c r="R508" s="108">
        <f t="shared" si="7"/>
        <v>231782077.65000001</v>
      </c>
      <c r="S508">
        <v>291989434.69999999</v>
      </c>
      <c r="T508">
        <v>20293547.579999998</v>
      </c>
      <c r="U508">
        <v>27852420.140000001</v>
      </c>
      <c r="V508">
        <v>40036416.479999997</v>
      </c>
      <c r="W508">
        <v>55494441.719999999</v>
      </c>
      <c r="X508">
        <v>43060025.049999997</v>
      </c>
      <c r="Y508">
        <v>48856988.520000003</v>
      </c>
      <c r="Z508">
        <v>24449355.550000001</v>
      </c>
      <c r="AA508">
        <v>22121204.190000001</v>
      </c>
      <c r="AB508">
        <v>17411695.219999999</v>
      </c>
      <c r="AC508">
        <v>15875330.75</v>
      </c>
      <c r="AD508">
        <v>7340008.4299999997</v>
      </c>
      <c r="AE508">
        <v>231782077.65000001</v>
      </c>
      <c r="AF508">
        <v>32128156.23</v>
      </c>
      <c r="AG508">
        <v>29227345.969999999</v>
      </c>
      <c r="AH508">
        <v>37999500.909999996</v>
      </c>
      <c r="AI508">
        <v>51061197.32</v>
      </c>
      <c r="AJ508">
        <v>44780730.740000002</v>
      </c>
      <c r="AK508">
        <v>9368784.0399999991</v>
      </c>
      <c r="AL508">
        <v>3451289.27</v>
      </c>
      <c r="AM508">
        <v>557342466.19000006</v>
      </c>
      <c r="AN508">
        <v>33428648.670000002</v>
      </c>
      <c r="AO508">
        <v>47249034.840000004</v>
      </c>
      <c r="AP508">
        <v>41188846.670000002</v>
      </c>
      <c r="AQ508">
        <v>56766658.270000003</v>
      </c>
      <c r="AR508">
        <v>32446083.969999999</v>
      </c>
      <c r="AS508">
        <v>68707146.120000005</v>
      </c>
      <c r="AT508">
        <v>46145589.020000003</v>
      </c>
      <c r="AU508">
        <v>41295670.32</v>
      </c>
      <c r="AV508">
        <v>36589934.409999996</v>
      </c>
      <c r="AW508">
        <v>65960196.439999998</v>
      </c>
      <c r="AX508">
        <v>35049646.140000001</v>
      </c>
      <c r="AY508">
        <v>21517694.449999999</v>
      </c>
      <c r="AZ508">
        <v>3350511.93</v>
      </c>
      <c r="BA508">
        <v>300913214.56</v>
      </c>
      <c r="BB508">
        <v>28653885.289999999</v>
      </c>
      <c r="BC508">
        <v>35014774.520000003</v>
      </c>
      <c r="BD508">
        <v>59776647.009999998</v>
      </c>
      <c r="BE508">
        <v>36873267.280000001</v>
      </c>
      <c r="BF508">
        <v>30959279.510000002</v>
      </c>
      <c r="BG508">
        <v>31212553.32</v>
      </c>
      <c r="BH508">
        <v>82299528.280000001</v>
      </c>
      <c r="BI508">
        <v>28628223.879999999</v>
      </c>
      <c r="BJ508">
        <v>6948557.4199999999</v>
      </c>
      <c r="BK508">
        <v>7193233.1200000001</v>
      </c>
      <c r="BL508">
        <v>4964688.07</v>
      </c>
      <c r="BM508">
        <v>235034015.59</v>
      </c>
      <c r="BN508">
        <v>54757250</v>
      </c>
      <c r="BO508">
        <v>33782687.590000004</v>
      </c>
      <c r="BP508">
        <v>47560225.259999998</v>
      </c>
      <c r="BQ508">
        <v>17434500.32</v>
      </c>
      <c r="BR508">
        <v>34131587.979999997</v>
      </c>
      <c r="BS508">
        <v>38234095.32</v>
      </c>
      <c r="BT508">
        <v>21656680.32</v>
      </c>
    </row>
    <row r="509" spans="1:72">
      <c r="A509" s="405">
        <v>4</v>
      </c>
      <c r="B509" s="199" t="s">
        <v>913</v>
      </c>
      <c r="C509" s="199" t="s">
        <v>915</v>
      </c>
      <c r="D509" s="199" t="s">
        <v>2367</v>
      </c>
      <c r="E509" s="199" t="s">
        <v>2368</v>
      </c>
      <c r="F509" s="199"/>
      <c r="G509" s="199" t="s">
        <v>22</v>
      </c>
      <c r="H509" s="199">
        <v>79</v>
      </c>
      <c r="I509" s="199" t="s">
        <v>2368</v>
      </c>
      <c r="J509" s="199" t="s">
        <v>1073</v>
      </c>
      <c r="K509" s="199"/>
      <c r="L509" s="199" t="s">
        <v>1485</v>
      </c>
      <c r="M509" s="221" t="s">
        <v>1610</v>
      </c>
      <c r="N509" s="221"/>
      <c r="O509" s="221"/>
      <c r="P509" s="386" t="s">
        <v>3251</v>
      </c>
      <c r="Q509" s="387" t="s">
        <v>590</v>
      </c>
      <c r="R509" s="108">
        <f t="shared" si="7"/>
        <v>81054300</v>
      </c>
      <c r="S509">
        <v>43628641.899999999</v>
      </c>
      <c r="AE509">
        <v>81054300</v>
      </c>
      <c r="AM509">
        <v>180849768.78</v>
      </c>
      <c r="BA509">
        <v>155846480</v>
      </c>
      <c r="BM509">
        <v>71001884.560000002</v>
      </c>
    </row>
    <row r="510" spans="1:72">
      <c r="A510" s="405">
        <v>4</v>
      </c>
      <c r="B510" s="199" t="s">
        <v>913</v>
      </c>
      <c r="C510" s="199" t="s">
        <v>915</v>
      </c>
      <c r="D510" s="199" t="s">
        <v>2367</v>
      </c>
      <c r="E510" s="199" t="s">
        <v>2368</v>
      </c>
      <c r="F510" s="199"/>
      <c r="G510" s="199"/>
      <c r="H510" s="199">
        <v>79</v>
      </c>
      <c r="I510" s="199" t="s">
        <v>2368</v>
      </c>
      <c r="J510" s="199" t="s">
        <v>1073</v>
      </c>
      <c r="K510" s="199"/>
      <c r="L510" s="199" t="s">
        <v>1393</v>
      </c>
      <c r="M510" s="221" t="s">
        <v>1395</v>
      </c>
      <c r="N510" s="221"/>
      <c r="O510" s="221"/>
      <c r="P510" s="386" t="s">
        <v>3252</v>
      </c>
      <c r="Q510" s="387" t="s">
        <v>591</v>
      </c>
      <c r="R510" s="108">
        <f t="shared" si="7"/>
        <v>16951507.199999999</v>
      </c>
      <c r="S510">
        <v>24141741.68</v>
      </c>
      <c r="W510">
        <v>13050.36</v>
      </c>
      <c r="AD510">
        <v>2250</v>
      </c>
      <c r="AE510">
        <v>16951507.199999999</v>
      </c>
      <c r="AH510">
        <v>9792</v>
      </c>
      <c r="AI510">
        <v>2146952</v>
      </c>
      <c r="AM510">
        <v>37681461.039999999</v>
      </c>
      <c r="AS510">
        <v>6591834.5</v>
      </c>
      <c r="AV510">
        <v>1762713.63</v>
      </c>
      <c r="AZ510">
        <v>465596</v>
      </c>
      <c r="BA510">
        <v>21104051.239999998</v>
      </c>
      <c r="BB510">
        <v>1105</v>
      </c>
      <c r="BD510">
        <v>3450</v>
      </c>
      <c r="BF510">
        <v>390826.88</v>
      </c>
      <c r="BH510">
        <v>1110</v>
      </c>
      <c r="BJ510">
        <v>488672.41</v>
      </c>
      <c r="BK510">
        <v>429354.69</v>
      </c>
      <c r="BM510">
        <v>15272637</v>
      </c>
      <c r="BN510">
        <v>19000</v>
      </c>
      <c r="BP510">
        <v>4500</v>
      </c>
      <c r="BQ510">
        <v>170300</v>
      </c>
    </row>
    <row r="511" spans="1:72">
      <c r="A511" s="405">
        <v>4</v>
      </c>
      <c r="B511" s="199" t="s">
        <v>913</v>
      </c>
      <c r="C511" s="199" t="s">
        <v>915</v>
      </c>
      <c r="D511" s="199" t="s">
        <v>2367</v>
      </c>
      <c r="E511" s="199" t="s">
        <v>2368</v>
      </c>
      <c r="F511" s="199"/>
      <c r="G511" s="199"/>
      <c r="H511" s="199">
        <v>79</v>
      </c>
      <c r="I511" s="199" t="s">
        <v>2368</v>
      </c>
      <c r="J511" s="199" t="s">
        <v>1073</v>
      </c>
      <c r="K511" s="199"/>
      <c r="L511" s="199" t="s">
        <v>1393</v>
      </c>
      <c r="M511" s="221" t="s">
        <v>1395</v>
      </c>
      <c r="N511" s="221"/>
      <c r="O511" s="221"/>
      <c r="P511" s="386" t="s">
        <v>3253</v>
      </c>
      <c r="Q511" s="387" t="s">
        <v>592</v>
      </c>
      <c r="R511" s="108">
        <f t="shared" si="7"/>
        <v>263400</v>
      </c>
      <c r="S511">
        <v>448088</v>
      </c>
      <c r="AE511">
        <v>263400</v>
      </c>
      <c r="AM511">
        <v>455000</v>
      </c>
      <c r="BA511">
        <v>12854160</v>
      </c>
      <c r="BM511">
        <v>88056</v>
      </c>
    </row>
    <row r="512" spans="1:72">
      <c r="A512" s="405">
        <v>4</v>
      </c>
      <c r="B512" s="199" t="s">
        <v>913</v>
      </c>
      <c r="C512" s="199" t="s">
        <v>915</v>
      </c>
      <c r="D512" s="199" t="s">
        <v>2367</v>
      </c>
      <c r="E512" s="199" t="s">
        <v>2368</v>
      </c>
      <c r="F512" s="199"/>
      <c r="G512" s="199"/>
      <c r="H512" s="199">
        <v>79</v>
      </c>
      <c r="I512" s="199" t="s">
        <v>2368</v>
      </c>
      <c r="J512" s="199" t="s">
        <v>1073</v>
      </c>
      <c r="K512" s="199"/>
      <c r="L512" s="199" t="s">
        <v>1393</v>
      </c>
      <c r="M512" s="221" t="s">
        <v>1395</v>
      </c>
      <c r="N512" s="221"/>
      <c r="O512" s="221"/>
      <c r="P512" s="386" t="s">
        <v>3254</v>
      </c>
      <c r="Q512" s="387" t="s">
        <v>593</v>
      </c>
      <c r="R512" s="108">
        <f t="shared" si="7"/>
        <v>0</v>
      </c>
      <c r="AF512">
        <v>56485.38</v>
      </c>
      <c r="AH512">
        <v>9000</v>
      </c>
      <c r="BK512">
        <v>19350</v>
      </c>
    </row>
    <row r="513" spans="1:72">
      <c r="A513" s="405">
        <v>4</v>
      </c>
      <c r="B513" s="199" t="s">
        <v>913</v>
      </c>
      <c r="C513" s="199" t="s">
        <v>915</v>
      </c>
      <c r="D513" s="199" t="s">
        <v>2367</v>
      </c>
      <c r="E513" s="199" t="s">
        <v>2368</v>
      </c>
      <c r="F513" s="199"/>
      <c r="G513" s="199"/>
      <c r="H513" s="199">
        <v>79</v>
      </c>
      <c r="I513" s="199" t="s">
        <v>2368</v>
      </c>
      <c r="J513" s="199" t="s">
        <v>1073</v>
      </c>
      <c r="K513" s="199"/>
      <c r="L513" s="199" t="s">
        <v>1393</v>
      </c>
      <c r="M513" s="221" t="s">
        <v>1395</v>
      </c>
      <c r="N513" s="221"/>
      <c r="O513" s="221"/>
      <c r="P513" s="386" t="s">
        <v>3255</v>
      </c>
      <c r="Q513" s="387" t="s">
        <v>594</v>
      </c>
      <c r="R513" s="108">
        <f t="shared" si="7"/>
        <v>12602032.82</v>
      </c>
      <c r="S513">
        <v>44940707.219999999</v>
      </c>
      <c r="T513">
        <v>665024.73</v>
      </c>
      <c r="U513">
        <v>1209154.82</v>
      </c>
      <c r="V513">
        <v>1379600.59</v>
      </c>
      <c r="W513">
        <v>2413233.1800000002</v>
      </c>
      <c r="X513">
        <v>1710897.26</v>
      </c>
      <c r="Y513">
        <v>2217832.8199999998</v>
      </c>
      <c r="Z513">
        <v>1019496.25</v>
      </c>
      <c r="AA513">
        <v>841174.22</v>
      </c>
      <c r="AB513">
        <v>743797.71</v>
      </c>
      <c r="AC513">
        <v>644638.34</v>
      </c>
      <c r="AD513">
        <v>241525.48</v>
      </c>
      <c r="AE513">
        <v>12602032.82</v>
      </c>
      <c r="AF513">
        <v>1026930.84</v>
      </c>
      <c r="AH513">
        <v>218303.48</v>
      </c>
      <c r="AK513">
        <v>247522.88</v>
      </c>
      <c r="AM513">
        <v>7664993.75</v>
      </c>
      <c r="AN513">
        <v>1196475.2</v>
      </c>
      <c r="AO513">
        <v>1907921.44</v>
      </c>
      <c r="AP513">
        <v>1708566.83</v>
      </c>
      <c r="AQ513">
        <v>2334153.46</v>
      </c>
      <c r="AR513">
        <v>1092258.98</v>
      </c>
      <c r="AS513">
        <v>2628661.34</v>
      </c>
      <c r="AT513">
        <v>2648561.63</v>
      </c>
      <c r="AU513">
        <v>3270633.8</v>
      </c>
      <c r="AV513">
        <v>1258528.56</v>
      </c>
      <c r="AW513">
        <v>2807443.78</v>
      </c>
      <c r="AX513">
        <v>1294497.6499999999</v>
      </c>
      <c r="AY513">
        <v>932354.05</v>
      </c>
      <c r="AZ513">
        <v>150442.04999999999</v>
      </c>
      <c r="BA513">
        <v>18316759.149999999</v>
      </c>
      <c r="BB513">
        <v>1017752.75</v>
      </c>
      <c r="BC513">
        <v>1421071.53</v>
      </c>
      <c r="BD513">
        <v>2236120.88</v>
      </c>
      <c r="BE513">
        <v>1567967.36</v>
      </c>
      <c r="BF513">
        <v>1301884.8899999999</v>
      </c>
      <c r="BH513">
        <v>3413968.19</v>
      </c>
      <c r="BI513">
        <v>1229023.56</v>
      </c>
      <c r="BJ513">
        <v>315591.01</v>
      </c>
      <c r="BK513">
        <v>326808.33</v>
      </c>
      <c r="BM513">
        <v>11884818.26</v>
      </c>
      <c r="BN513">
        <v>2320296.6</v>
      </c>
      <c r="BO513">
        <v>1168610.48</v>
      </c>
      <c r="BP513">
        <v>2526999.85</v>
      </c>
      <c r="BQ513">
        <v>583989.69999999995</v>
      </c>
      <c r="BR513">
        <v>1506015.66</v>
      </c>
      <c r="BS513">
        <v>1569474.36</v>
      </c>
      <c r="BT513">
        <v>741563.4</v>
      </c>
    </row>
    <row r="514" spans="1:72">
      <c r="A514" s="405">
        <v>4</v>
      </c>
      <c r="B514" s="199" t="s">
        <v>913</v>
      </c>
      <c r="C514" s="199" t="s">
        <v>915</v>
      </c>
      <c r="D514" s="199" t="s">
        <v>2367</v>
      </c>
      <c r="E514" s="199" t="s">
        <v>2368</v>
      </c>
      <c r="F514" s="199"/>
      <c r="G514" s="199"/>
      <c r="H514" s="199">
        <v>79</v>
      </c>
      <c r="I514" s="199" t="s">
        <v>2368</v>
      </c>
      <c r="J514" s="199" t="s">
        <v>1073</v>
      </c>
      <c r="K514" s="199"/>
      <c r="L514" s="199" t="s">
        <v>1393</v>
      </c>
      <c r="M514" s="221" t="s">
        <v>1395</v>
      </c>
      <c r="N514" s="221"/>
      <c r="O514" s="221"/>
      <c r="P514" s="386" t="s">
        <v>3256</v>
      </c>
      <c r="Q514" s="387" t="s">
        <v>595</v>
      </c>
      <c r="R514" s="108">
        <f t="shared" si="7"/>
        <v>0</v>
      </c>
    </row>
    <row r="515" spans="1:72">
      <c r="A515" s="405">
        <v>4</v>
      </c>
      <c r="B515" s="199" t="s">
        <v>913</v>
      </c>
      <c r="C515" s="199" t="s">
        <v>915</v>
      </c>
      <c r="D515" s="199" t="s">
        <v>2372</v>
      </c>
      <c r="E515" s="199" t="s">
        <v>2372</v>
      </c>
      <c r="F515" s="199"/>
      <c r="G515" s="199"/>
      <c r="H515" s="199">
        <v>80</v>
      </c>
      <c r="I515" s="199" t="s">
        <v>2372</v>
      </c>
      <c r="J515" s="199" t="s">
        <v>1073</v>
      </c>
      <c r="K515" s="199" t="s">
        <v>1619</v>
      </c>
      <c r="L515" s="199" t="s">
        <v>1393</v>
      </c>
      <c r="M515" s="221" t="s">
        <v>1395</v>
      </c>
      <c r="N515" s="221"/>
      <c r="O515" s="221"/>
      <c r="P515" s="386" t="s">
        <v>3257</v>
      </c>
      <c r="Q515" s="390" t="s">
        <v>597</v>
      </c>
      <c r="R515" s="108">
        <f t="shared" si="7"/>
        <v>0</v>
      </c>
    </row>
    <row r="516" spans="1:72">
      <c r="A516" s="405">
        <v>4</v>
      </c>
      <c r="B516" s="199" t="s">
        <v>913</v>
      </c>
      <c r="C516" s="199" t="s">
        <v>915</v>
      </c>
      <c r="D516" s="199" t="s">
        <v>2372</v>
      </c>
      <c r="E516" s="199" t="s">
        <v>2372</v>
      </c>
      <c r="F516" s="199"/>
      <c r="G516" s="199"/>
      <c r="H516" s="199">
        <v>80</v>
      </c>
      <c r="I516" s="199" t="s">
        <v>2372</v>
      </c>
      <c r="J516" s="199" t="s">
        <v>1073</v>
      </c>
      <c r="K516" s="199"/>
      <c r="L516" s="199" t="s">
        <v>1393</v>
      </c>
      <c r="M516" s="221" t="s">
        <v>1395</v>
      </c>
      <c r="N516" s="221"/>
      <c r="O516" s="221"/>
      <c r="P516" s="386" t="s">
        <v>3258</v>
      </c>
      <c r="Q516" s="390" t="s">
        <v>598</v>
      </c>
      <c r="R516" s="108">
        <f t="shared" ref="R516:R579" si="8">SUMIF($S$1:$BT$1,$R$1,$S516:$BT516)</f>
        <v>173660000</v>
      </c>
      <c r="AE516">
        <v>173660000</v>
      </c>
    </row>
    <row r="517" spans="1:72">
      <c r="A517" s="405">
        <v>4</v>
      </c>
      <c r="B517" s="199" t="s">
        <v>913</v>
      </c>
      <c r="C517" s="199" t="s">
        <v>915</v>
      </c>
      <c r="D517" s="199" t="s">
        <v>2372</v>
      </c>
      <c r="E517" s="199" t="s">
        <v>2372</v>
      </c>
      <c r="F517" s="199"/>
      <c r="G517" s="199"/>
      <c r="H517" s="199">
        <v>80</v>
      </c>
      <c r="I517" s="199" t="s">
        <v>2372</v>
      </c>
      <c r="J517" s="199" t="s">
        <v>1073</v>
      </c>
      <c r="K517" s="199" t="s">
        <v>1619</v>
      </c>
      <c r="L517" s="199" t="s">
        <v>1393</v>
      </c>
      <c r="M517" s="221" t="s">
        <v>1395</v>
      </c>
      <c r="N517" s="221"/>
      <c r="O517" s="221"/>
      <c r="P517" s="386" t="s">
        <v>3259</v>
      </c>
      <c r="Q517" s="390" t="s">
        <v>599</v>
      </c>
      <c r="R517" s="108">
        <f t="shared" si="8"/>
        <v>0</v>
      </c>
    </row>
    <row r="518" spans="1:72">
      <c r="A518" s="405">
        <v>4</v>
      </c>
      <c r="B518" s="199" t="s">
        <v>913</v>
      </c>
      <c r="C518" s="199" t="s">
        <v>915</v>
      </c>
      <c r="D518" s="199" t="s">
        <v>2372</v>
      </c>
      <c r="E518" s="199" t="s">
        <v>2372</v>
      </c>
      <c r="F518" s="199"/>
      <c r="G518" s="199"/>
      <c r="H518" s="199">
        <v>80</v>
      </c>
      <c r="I518" s="199" t="s">
        <v>2372</v>
      </c>
      <c r="J518" s="199" t="s">
        <v>1073</v>
      </c>
      <c r="K518" s="199"/>
      <c r="L518" s="199" t="s">
        <v>1393</v>
      </c>
      <c r="M518" s="221" t="s">
        <v>1395</v>
      </c>
      <c r="N518" s="221"/>
      <c r="O518" s="221"/>
      <c r="P518" s="386" t="s">
        <v>3260</v>
      </c>
      <c r="Q518" s="387" t="s">
        <v>600</v>
      </c>
      <c r="R518" s="108">
        <f t="shared" si="8"/>
        <v>0</v>
      </c>
    </row>
    <row r="519" spans="1:72">
      <c r="A519" s="405">
        <v>4</v>
      </c>
      <c r="B519" s="199" t="s">
        <v>913</v>
      </c>
      <c r="C519" s="199" t="s">
        <v>915</v>
      </c>
      <c r="D519" s="199" t="s">
        <v>2372</v>
      </c>
      <c r="E519" s="199" t="s">
        <v>2372</v>
      </c>
      <c r="F519" s="199"/>
      <c r="G519" s="199"/>
      <c r="H519" s="199">
        <v>80</v>
      </c>
      <c r="I519" s="199" t="s">
        <v>2372</v>
      </c>
      <c r="J519" s="199" t="s">
        <v>1073</v>
      </c>
      <c r="K519" s="199"/>
      <c r="L519" s="199" t="s">
        <v>1393</v>
      </c>
      <c r="M519" s="221" t="s">
        <v>1395</v>
      </c>
      <c r="N519" s="221"/>
      <c r="O519" s="221"/>
      <c r="P519" s="386" t="s">
        <v>3261</v>
      </c>
      <c r="Q519" s="390" t="s">
        <v>601</v>
      </c>
      <c r="R519" s="108">
        <f t="shared" si="8"/>
        <v>0</v>
      </c>
    </row>
    <row r="520" spans="1:72">
      <c r="A520" s="405">
        <v>4</v>
      </c>
      <c r="B520" s="199" t="s">
        <v>913</v>
      </c>
      <c r="C520" s="199" t="s">
        <v>915</v>
      </c>
      <c r="D520" s="199" t="s">
        <v>2372</v>
      </c>
      <c r="E520" s="199" t="s">
        <v>2372</v>
      </c>
      <c r="F520" s="199"/>
      <c r="G520" s="199"/>
      <c r="H520" s="199">
        <v>80</v>
      </c>
      <c r="I520" s="199" t="s">
        <v>2372</v>
      </c>
      <c r="J520" s="199" t="s">
        <v>1073</v>
      </c>
      <c r="K520" s="199" t="s">
        <v>1619</v>
      </c>
      <c r="L520" s="199" t="s">
        <v>1393</v>
      </c>
      <c r="M520" s="221" t="s">
        <v>1395</v>
      </c>
      <c r="N520" s="221"/>
      <c r="O520" s="221"/>
      <c r="P520" s="386" t="s">
        <v>3262</v>
      </c>
      <c r="Q520" s="387" t="s">
        <v>602</v>
      </c>
      <c r="R520" s="108">
        <f t="shared" si="8"/>
        <v>0</v>
      </c>
    </row>
    <row r="521" spans="1:72">
      <c r="A521" s="405">
        <v>4</v>
      </c>
      <c r="B521" s="199" t="s">
        <v>913</v>
      </c>
      <c r="C521" s="199" t="s">
        <v>915</v>
      </c>
      <c r="D521" s="199" t="s">
        <v>2378</v>
      </c>
      <c r="E521" s="199" t="s">
        <v>2378</v>
      </c>
      <c r="F521" s="199"/>
      <c r="G521" s="199"/>
      <c r="H521" s="199">
        <v>81</v>
      </c>
      <c r="I521" s="199" t="s">
        <v>2378</v>
      </c>
      <c r="J521" s="199" t="s">
        <v>1073</v>
      </c>
      <c r="K521" s="199" t="s">
        <v>1392</v>
      </c>
      <c r="L521" s="199" t="s">
        <v>1393</v>
      </c>
      <c r="M521" s="221" t="s">
        <v>1395</v>
      </c>
      <c r="N521" s="221"/>
      <c r="O521" s="221"/>
      <c r="P521" s="386" t="s">
        <v>3263</v>
      </c>
      <c r="Q521" s="387" t="s">
        <v>604</v>
      </c>
      <c r="R521" s="108">
        <f t="shared" si="8"/>
        <v>433372.75</v>
      </c>
      <c r="T521">
        <v>4288</v>
      </c>
      <c r="U521">
        <v>15658</v>
      </c>
      <c r="V521">
        <v>3867</v>
      </c>
      <c r="W521">
        <v>845802.86</v>
      </c>
      <c r="X521">
        <v>51219.63</v>
      </c>
      <c r="Z521">
        <v>4564</v>
      </c>
      <c r="AB521">
        <v>4083</v>
      </c>
      <c r="AC521">
        <v>30</v>
      </c>
      <c r="AE521">
        <v>433372.75</v>
      </c>
      <c r="AM521">
        <v>38700</v>
      </c>
      <c r="BO521">
        <v>140713.67000000001</v>
      </c>
    </row>
    <row r="522" spans="1:72">
      <c r="A522" s="405">
        <v>4</v>
      </c>
      <c r="B522" s="199" t="s">
        <v>913</v>
      </c>
      <c r="C522" s="199" t="s">
        <v>915</v>
      </c>
      <c r="D522" s="199" t="s">
        <v>2378</v>
      </c>
      <c r="E522" s="199" t="s">
        <v>2378</v>
      </c>
      <c r="F522" s="199"/>
      <c r="G522" s="199"/>
      <c r="H522" s="199">
        <v>81</v>
      </c>
      <c r="I522" s="199" t="s">
        <v>2378</v>
      </c>
      <c r="J522" s="199" t="s">
        <v>1073</v>
      </c>
      <c r="K522" s="199" t="s">
        <v>1392</v>
      </c>
      <c r="L522" s="199" t="s">
        <v>1393</v>
      </c>
      <c r="M522" s="221" t="s">
        <v>1395</v>
      </c>
      <c r="N522" s="221"/>
      <c r="O522" s="221"/>
      <c r="P522" s="386" t="s">
        <v>3264</v>
      </c>
      <c r="Q522" s="387" t="s">
        <v>605</v>
      </c>
      <c r="R522" s="108">
        <f t="shared" si="8"/>
        <v>165824</v>
      </c>
      <c r="S522">
        <v>70143.61</v>
      </c>
      <c r="W522">
        <v>504868.09</v>
      </c>
      <c r="X522">
        <v>119089.02</v>
      </c>
      <c r="AA522">
        <v>60089.02</v>
      </c>
      <c r="AE522">
        <v>165824</v>
      </c>
      <c r="AG522">
        <v>11017.6</v>
      </c>
      <c r="AJ522">
        <v>8917</v>
      </c>
      <c r="AM522">
        <v>941168.21</v>
      </c>
      <c r="AW522">
        <v>357150.26</v>
      </c>
      <c r="BA522">
        <v>672941.93</v>
      </c>
      <c r="BF522">
        <v>35276.67</v>
      </c>
      <c r="BM522">
        <v>2250</v>
      </c>
      <c r="BP522">
        <v>321560.53999999998</v>
      </c>
      <c r="BS522">
        <v>36936.42</v>
      </c>
    </row>
    <row r="523" spans="1:72">
      <c r="A523" s="405">
        <v>4</v>
      </c>
      <c r="B523" s="199" t="s">
        <v>913</v>
      </c>
      <c r="C523" s="199" t="s">
        <v>915</v>
      </c>
      <c r="D523" s="199" t="s">
        <v>2378</v>
      </c>
      <c r="E523" s="199" t="s">
        <v>2378</v>
      </c>
      <c r="F523" s="199"/>
      <c r="G523" s="199"/>
      <c r="H523" s="199">
        <v>81</v>
      </c>
      <c r="I523" s="199" t="s">
        <v>2378</v>
      </c>
      <c r="J523" s="199" t="s">
        <v>1073</v>
      </c>
      <c r="K523" s="199" t="s">
        <v>1409</v>
      </c>
      <c r="L523" s="199" t="s">
        <v>1410</v>
      </c>
      <c r="M523" s="221" t="s">
        <v>1412</v>
      </c>
      <c r="N523" s="221"/>
      <c r="O523" s="221"/>
      <c r="P523" s="386" t="s">
        <v>3265</v>
      </c>
      <c r="Q523" s="387" t="s">
        <v>606</v>
      </c>
      <c r="R523" s="108">
        <f t="shared" si="8"/>
        <v>0</v>
      </c>
      <c r="AM523">
        <v>4162072.96</v>
      </c>
      <c r="BF523">
        <v>274532.40000000002</v>
      </c>
      <c r="BG523">
        <v>172190</v>
      </c>
      <c r="BI523">
        <v>21200</v>
      </c>
    </row>
    <row r="524" spans="1:72">
      <c r="A524" s="405">
        <v>4</v>
      </c>
      <c r="B524" s="199" t="s">
        <v>913</v>
      </c>
      <c r="C524" s="199" t="s">
        <v>915</v>
      </c>
      <c r="D524" s="199" t="s">
        <v>2378</v>
      </c>
      <c r="E524" s="199" t="s">
        <v>2378</v>
      </c>
      <c r="F524" s="199"/>
      <c r="G524" s="199"/>
      <c r="H524" s="199">
        <v>81</v>
      </c>
      <c r="I524" s="199" t="s">
        <v>2378</v>
      </c>
      <c r="J524" s="199" t="s">
        <v>1073</v>
      </c>
      <c r="K524" s="199" t="s">
        <v>1409</v>
      </c>
      <c r="L524" s="199" t="s">
        <v>1410</v>
      </c>
      <c r="M524" s="221" t="s">
        <v>1412</v>
      </c>
      <c r="N524" s="221"/>
      <c r="O524" s="221"/>
      <c r="P524" s="386" t="s">
        <v>3266</v>
      </c>
      <c r="Q524" s="387" t="s">
        <v>607</v>
      </c>
      <c r="R524" s="108">
        <f t="shared" si="8"/>
        <v>0</v>
      </c>
      <c r="S524">
        <v>283857</v>
      </c>
      <c r="AS524">
        <v>4070050.45</v>
      </c>
    </row>
    <row r="525" spans="1:72">
      <c r="A525" s="405">
        <v>4</v>
      </c>
      <c r="B525" s="199" t="s">
        <v>913</v>
      </c>
      <c r="C525" s="199" t="s">
        <v>915</v>
      </c>
      <c r="D525" s="199" t="s">
        <v>2378</v>
      </c>
      <c r="E525" s="199" t="s">
        <v>2378</v>
      </c>
      <c r="F525" s="199"/>
      <c r="G525" s="199"/>
      <c r="H525" s="199">
        <v>81</v>
      </c>
      <c r="I525" s="199" t="s">
        <v>2378</v>
      </c>
      <c r="J525" s="199" t="s">
        <v>1073</v>
      </c>
      <c r="K525" s="199" t="s">
        <v>1392</v>
      </c>
      <c r="L525" s="199" t="s">
        <v>1393</v>
      </c>
      <c r="M525" s="221" t="s">
        <v>1395</v>
      </c>
      <c r="N525" s="221"/>
      <c r="O525" s="221"/>
      <c r="P525" s="386" t="s">
        <v>3267</v>
      </c>
      <c r="Q525" s="387" t="s">
        <v>608</v>
      </c>
      <c r="R525" s="108">
        <f t="shared" si="8"/>
        <v>65340</v>
      </c>
      <c r="T525">
        <v>200</v>
      </c>
      <c r="W525">
        <v>200</v>
      </c>
      <c r="AD525">
        <v>99111</v>
      </c>
      <c r="AE525">
        <v>65340</v>
      </c>
      <c r="AF525">
        <v>217740</v>
      </c>
      <c r="AG525">
        <v>41795</v>
      </c>
      <c r="AI525">
        <v>200</v>
      </c>
      <c r="AJ525">
        <v>15379</v>
      </c>
      <c r="AK525">
        <v>38800</v>
      </c>
      <c r="AL525">
        <v>75975</v>
      </c>
      <c r="AM525">
        <v>262620</v>
      </c>
      <c r="AV525">
        <v>13150</v>
      </c>
      <c r="BC525">
        <v>5840</v>
      </c>
      <c r="BE525">
        <v>429705</v>
      </c>
      <c r="BF525">
        <v>38940</v>
      </c>
      <c r="BN525">
        <v>21410</v>
      </c>
      <c r="BO525">
        <v>84150</v>
      </c>
      <c r="BP525">
        <v>221070</v>
      </c>
      <c r="BQ525">
        <v>23960</v>
      </c>
      <c r="BR525">
        <v>600</v>
      </c>
      <c r="BS525">
        <v>50250</v>
      </c>
    </row>
    <row r="526" spans="1:72">
      <c r="A526" s="405">
        <v>4</v>
      </c>
      <c r="B526" s="199" t="s">
        <v>913</v>
      </c>
      <c r="C526" s="199" t="s">
        <v>915</v>
      </c>
      <c r="D526" s="199" t="s">
        <v>2378</v>
      </c>
      <c r="E526" s="199" t="s">
        <v>2378</v>
      </c>
      <c r="F526" s="199"/>
      <c r="G526" s="199"/>
      <c r="H526" s="199">
        <v>81</v>
      </c>
      <c r="I526" s="199" t="s">
        <v>2378</v>
      </c>
      <c r="J526" s="199" t="s">
        <v>1073</v>
      </c>
      <c r="K526" s="199" t="s">
        <v>1392</v>
      </c>
      <c r="L526" s="199" t="s">
        <v>1393</v>
      </c>
      <c r="M526" s="221" t="s">
        <v>1395</v>
      </c>
      <c r="N526" s="221"/>
      <c r="O526" s="221"/>
      <c r="P526" s="386" t="s">
        <v>3268</v>
      </c>
      <c r="Q526" s="387" t="s">
        <v>609</v>
      </c>
      <c r="R526" s="108">
        <f t="shared" si="8"/>
        <v>0</v>
      </c>
      <c r="V526">
        <v>3000</v>
      </c>
      <c r="W526">
        <v>3000</v>
      </c>
      <c r="Z526">
        <v>3850</v>
      </c>
      <c r="AM526">
        <v>4288957.42</v>
      </c>
      <c r="AQ526">
        <v>1500</v>
      </c>
      <c r="AR526">
        <v>110000</v>
      </c>
      <c r="BC526">
        <v>2900</v>
      </c>
      <c r="BN526">
        <v>75450</v>
      </c>
    </row>
    <row r="527" spans="1:72">
      <c r="A527" s="405">
        <v>4</v>
      </c>
      <c r="B527" s="199" t="s">
        <v>913</v>
      </c>
      <c r="C527" s="199" t="s">
        <v>915</v>
      </c>
      <c r="D527" s="199" t="s">
        <v>2378</v>
      </c>
      <c r="E527" s="199" t="s">
        <v>2378</v>
      </c>
      <c r="F527" s="199"/>
      <c r="G527" s="199"/>
      <c r="H527" s="199">
        <v>81</v>
      </c>
      <c r="I527" s="199" t="s">
        <v>2378</v>
      </c>
      <c r="J527" s="199" t="s">
        <v>1073</v>
      </c>
      <c r="K527" s="199" t="s">
        <v>1392</v>
      </c>
      <c r="L527" s="199" t="s">
        <v>1393</v>
      </c>
      <c r="M527" s="221" t="s">
        <v>1395</v>
      </c>
      <c r="N527" s="221"/>
      <c r="O527" s="221"/>
      <c r="P527" s="386" t="s">
        <v>3269</v>
      </c>
      <c r="Q527" s="387" t="s">
        <v>610</v>
      </c>
      <c r="R527" s="108">
        <f t="shared" si="8"/>
        <v>0</v>
      </c>
      <c r="W527">
        <v>20100</v>
      </c>
      <c r="X527">
        <v>10815</v>
      </c>
      <c r="Z527">
        <v>5214</v>
      </c>
      <c r="AC527">
        <v>150000</v>
      </c>
      <c r="AM527">
        <v>4800</v>
      </c>
      <c r="AO527">
        <v>195000</v>
      </c>
      <c r="AP527">
        <v>70800</v>
      </c>
      <c r="AW527">
        <v>148500</v>
      </c>
      <c r="AX527">
        <v>38000</v>
      </c>
      <c r="AY527">
        <v>140000</v>
      </c>
      <c r="AZ527">
        <v>208000</v>
      </c>
      <c r="BC527">
        <v>8250</v>
      </c>
      <c r="BD527">
        <v>99000</v>
      </c>
      <c r="BM527">
        <v>454712.63</v>
      </c>
      <c r="BR527">
        <v>51700</v>
      </c>
    </row>
    <row r="528" spans="1:72">
      <c r="A528" s="405">
        <v>4</v>
      </c>
      <c r="B528" s="199" t="s">
        <v>913</v>
      </c>
      <c r="C528" s="199" t="s">
        <v>915</v>
      </c>
      <c r="D528" s="199" t="s">
        <v>2378</v>
      </c>
      <c r="E528" s="199" t="s">
        <v>2378</v>
      </c>
      <c r="F528" s="199"/>
      <c r="G528" s="199"/>
      <c r="H528" s="199">
        <v>81</v>
      </c>
      <c r="I528" s="199" t="s">
        <v>2378</v>
      </c>
      <c r="J528" s="199" t="s">
        <v>1073</v>
      </c>
      <c r="K528" s="199" t="s">
        <v>1392</v>
      </c>
      <c r="L528" s="199" t="s">
        <v>1393</v>
      </c>
      <c r="M528" s="221" t="s">
        <v>1395</v>
      </c>
      <c r="N528" s="221"/>
      <c r="O528" s="221"/>
      <c r="P528" s="386" t="s">
        <v>3270</v>
      </c>
      <c r="Q528" s="387" t="s">
        <v>611</v>
      </c>
      <c r="R528" s="108">
        <f t="shared" si="8"/>
        <v>2704632.11</v>
      </c>
      <c r="S528">
        <v>2168650.41</v>
      </c>
      <c r="T528">
        <v>4205</v>
      </c>
      <c r="U528">
        <v>24660</v>
      </c>
      <c r="V528">
        <v>150665.45000000001</v>
      </c>
      <c r="W528">
        <v>134815</v>
      </c>
      <c r="X528">
        <v>37830</v>
      </c>
      <c r="Y528">
        <v>76191.5</v>
      </c>
      <c r="Z528">
        <v>134730</v>
      </c>
      <c r="AA528">
        <v>4460</v>
      </c>
      <c r="AB528">
        <v>186690.49</v>
      </c>
      <c r="AC528">
        <v>9400</v>
      </c>
      <c r="AD528">
        <v>46220</v>
      </c>
      <c r="AE528">
        <v>2704632.11</v>
      </c>
      <c r="AF528">
        <v>52928.27</v>
      </c>
      <c r="AG528">
        <v>414940</v>
      </c>
      <c r="AH528">
        <v>789823</v>
      </c>
      <c r="AI528">
        <v>58498.69</v>
      </c>
      <c r="AJ528">
        <v>40906</v>
      </c>
      <c r="AK528">
        <v>27783</v>
      </c>
      <c r="AL528">
        <v>6968</v>
      </c>
      <c r="AM528">
        <v>3081940.54</v>
      </c>
      <c r="AN528">
        <v>43677.51</v>
      </c>
      <c r="AO528">
        <v>190580</v>
      </c>
      <c r="AP528">
        <v>4880.3999999999996</v>
      </c>
      <c r="AQ528">
        <v>1599408.52</v>
      </c>
      <c r="AR528">
        <v>92526.33</v>
      </c>
      <c r="AS528">
        <v>244163.56</v>
      </c>
      <c r="AT528">
        <v>254130.47</v>
      </c>
      <c r="AU528">
        <v>189722</v>
      </c>
      <c r="AV528">
        <v>35284.86</v>
      </c>
      <c r="AW528">
        <v>109314.07</v>
      </c>
      <c r="AX528">
        <v>224253.07</v>
      </c>
      <c r="AY528">
        <v>76878.320000000007</v>
      </c>
      <c r="AZ528">
        <v>4493</v>
      </c>
      <c r="BA528">
        <v>1096298.6499999999</v>
      </c>
      <c r="BB528">
        <v>38767.39</v>
      </c>
      <c r="BD528">
        <v>140</v>
      </c>
      <c r="BE528">
        <v>709900.37</v>
      </c>
      <c r="BF528">
        <v>98335.43</v>
      </c>
      <c r="BG528">
        <v>140561</v>
      </c>
      <c r="BH528">
        <v>473700.4</v>
      </c>
      <c r="BI528">
        <v>3102</v>
      </c>
      <c r="BJ528">
        <v>4547.92</v>
      </c>
      <c r="BK528">
        <v>74727.649999999994</v>
      </c>
      <c r="BL528">
        <v>31425</v>
      </c>
      <c r="BM528">
        <v>3290188.63</v>
      </c>
      <c r="BN528">
        <v>338525</v>
      </c>
      <c r="BO528">
        <v>160388.24</v>
      </c>
      <c r="BP528">
        <v>55820</v>
      </c>
      <c r="BQ528">
        <v>8057.64</v>
      </c>
      <c r="BR528">
        <v>8660</v>
      </c>
      <c r="BS528">
        <v>76654.5</v>
      </c>
      <c r="BT528">
        <v>95110</v>
      </c>
    </row>
    <row r="529" spans="1:72">
      <c r="A529" s="405">
        <v>4</v>
      </c>
      <c r="B529" s="199" t="s">
        <v>913</v>
      </c>
      <c r="C529" s="199" t="s">
        <v>915</v>
      </c>
      <c r="D529" s="199" t="s">
        <v>2378</v>
      </c>
      <c r="E529" s="199" t="s">
        <v>2378</v>
      </c>
      <c r="F529" s="199"/>
      <c r="G529" s="199"/>
      <c r="H529" s="199">
        <v>81</v>
      </c>
      <c r="I529" s="199" t="s">
        <v>2378</v>
      </c>
      <c r="J529" s="199" t="s">
        <v>1073</v>
      </c>
      <c r="K529" s="199" t="s">
        <v>1398</v>
      </c>
      <c r="L529" s="199" t="s">
        <v>1393</v>
      </c>
      <c r="M529" s="221" t="s">
        <v>1395</v>
      </c>
      <c r="N529" s="221"/>
      <c r="O529" s="221"/>
      <c r="P529" s="386" t="s">
        <v>3271</v>
      </c>
      <c r="Q529" s="387" t="s">
        <v>612</v>
      </c>
      <c r="R529" s="108">
        <f t="shared" si="8"/>
        <v>0</v>
      </c>
      <c r="S529">
        <v>22600</v>
      </c>
      <c r="T529">
        <v>9360</v>
      </c>
      <c r="U529">
        <v>9060</v>
      </c>
      <c r="W529">
        <v>9900</v>
      </c>
      <c r="AH529">
        <v>278640</v>
      </c>
      <c r="AI529">
        <v>10090</v>
      </c>
      <c r="AM529">
        <v>266256</v>
      </c>
      <c r="AN529">
        <v>5080</v>
      </c>
      <c r="AO529">
        <v>1410</v>
      </c>
      <c r="AP529">
        <v>3570</v>
      </c>
      <c r="AR529">
        <v>2000</v>
      </c>
      <c r="AT529">
        <v>4180</v>
      </c>
      <c r="AU529">
        <v>1380</v>
      </c>
      <c r="AV529">
        <v>2160</v>
      </c>
      <c r="BC529">
        <v>385340</v>
      </c>
      <c r="BE529">
        <v>930</v>
      </c>
      <c r="BJ529">
        <v>900</v>
      </c>
      <c r="BL529">
        <v>4164</v>
      </c>
      <c r="BO529">
        <v>371340</v>
      </c>
    </row>
    <row r="530" spans="1:72">
      <c r="A530" s="405">
        <v>4</v>
      </c>
      <c r="B530" s="199" t="s">
        <v>913</v>
      </c>
      <c r="C530" s="199" t="s">
        <v>915</v>
      </c>
      <c r="D530" s="199" t="s">
        <v>2378</v>
      </c>
      <c r="E530" s="199" t="s">
        <v>2378</v>
      </c>
      <c r="F530" s="199"/>
      <c r="G530" s="199"/>
      <c r="H530" s="199">
        <v>81</v>
      </c>
      <c r="I530" s="199" t="s">
        <v>2378</v>
      </c>
      <c r="J530" s="199" t="s">
        <v>1073</v>
      </c>
      <c r="K530" s="199" t="s">
        <v>1392</v>
      </c>
      <c r="L530" s="199" t="s">
        <v>1393</v>
      </c>
      <c r="M530" s="221" t="s">
        <v>1395</v>
      </c>
      <c r="N530" s="221"/>
      <c r="O530" s="221"/>
      <c r="P530" s="386" t="s">
        <v>3272</v>
      </c>
      <c r="Q530" s="387" t="s">
        <v>3273</v>
      </c>
      <c r="R530" s="108">
        <f t="shared" si="8"/>
        <v>0</v>
      </c>
    </row>
    <row r="531" spans="1:72">
      <c r="A531" s="405">
        <v>4</v>
      </c>
      <c r="B531" s="199" t="s">
        <v>913</v>
      </c>
      <c r="C531" s="199" t="s">
        <v>915</v>
      </c>
      <c r="D531" s="199" t="s">
        <v>2378</v>
      </c>
      <c r="E531" s="199" t="s">
        <v>2378</v>
      </c>
      <c r="F531" s="199"/>
      <c r="G531" s="199"/>
      <c r="H531" s="199">
        <v>81</v>
      </c>
      <c r="I531" s="199" t="s">
        <v>2378</v>
      </c>
      <c r="J531" s="199" t="s">
        <v>1073</v>
      </c>
      <c r="K531" s="199" t="s">
        <v>1392</v>
      </c>
      <c r="L531" s="199" t="s">
        <v>1393</v>
      </c>
      <c r="M531" s="221" t="s">
        <v>1395</v>
      </c>
      <c r="N531" s="221"/>
      <c r="O531" s="221"/>
      <c r="P531" s="386" t="s">
        <v>3274</v>
      </c>
      <c r="Q531" s="387" t="s">
        <v>614</v>
      </c>
      <c r="R531" s="108">
        <f t="shared" si="8"/>
        <v>0</v>
      </c>
      <c r="U531">
        <v>86940</v>
      </c>
      <c r="Y531">
        <v>63173.51</v>
      </c>
      <c r="Z531">
        <v>1538986</v>
      </c>
      <c r="AB531">
        <v>24475</v>
      </c>
      <c r="AV531">
        <v>26075</v>
      </c>
      <c r="BF531">
        <v>284962.7</v>
      </c>
      <c r="BG531">
        <v>80926.37</v>
      </c>
      <c r="BJ531">
        <v>14908.35</v>
      </c>
      <c r="BL531">
        <v>9525</v>
      </c>
    </row>
    <row r="532" spans="1:72">
      <c r="A532" s="405">
        <v>4</v>
      </c>
      <c r="B532" s="199" t="s">
        <v>913</v>
      </c>
      <c r="C532" s="199" t="s">
        <v>915</v>
      </c>
      <c r="D532" s="199" t="s">
        <v>2378</v>
      </c>
      <c r="E532" s="199" t="s">
        <v>2378</v>
      </c>
      <c r="F532" s="199"/>
      <c r="G532" s="199"/>
      <c r="H532" s="199">
        <v>81</v>
      </c>
      <c r="I532" s="199" t="s">
        <v>2378</v>
      </c>
      <c r="J532" s="199" t="s">
        <v>1073</v>
      </c>
      <c r="K532" s="199" t="s">
        <v>1392</v>
      </c>
      <c r="L532" s="199" t="s">
        <v>1393</v>
      </c>
      <c r="M532" s="221" t="s">
        <v>1395</v>
      </c>
      <c r="N532" s="221"/>
      <c r="O532" s="221"/>
      <c r="P532" s="386" t="s">
        <v>3275</v>
      </c>
      <c r="Q532" s="387" t="s">
        <v>2382</v>
      </c>
      <c r="R532" s="108">
        <f t="shared" si="8"/>
        <v>32456136</v>
      </c>
      <c r="V532">
        <v>9880000</v>
      </c>
      <c r="X532">
        <v>12727700</v>
      </c>
      <c r="Y532">
        <v>33136905</v>
      </c>
      <c r="AA532">
        <v>4037800</v>
      </c>
      <c r="AC532">
        <v>9680000</v>
      </c>
      <c r="AD532">
        <v>564905</v>
      </c>
      <c r="AE532">
        <v>32456136</v>
      </c>
      <c r="AF532">
        <v>1199000</v>
      </c>
      <c r="AG532">
        <v>89500</v>
      </c>
      <c r="AJ532">
        <v>2000000</v>
      </c>
      <c r="AK532">
        <v>89500</v>
      </c>
      <c r="BB532">
        <v>20640</v>
      </c>
      <c r="BC532">
        <v>127380</v>
      </c>
      <c r="BD532">
        <v>3286700</v>
      </c>
      <c r="BE532">
        <v>490400</v>
      </c>
      <c r="BK532">
        <v>1294.93</v>
      </c>
      <c r="BR532">
        <v>35446000</v>
      </c>
    </row>
    <row r="533" spans="1:72">
      <c r="A533" s="405">
        <v>4</v>
      </c>
      <c r="B533" s="199" t="s">
        <v>913</v>
      </c>
      <c r="C533" s="199" t="s">
        <v>915</v>
      </c>
      <c r="D533" s="199" t="s">
        <v>2378</v>
      </c>
      <c r="E533" s="199" t="s">
        <v>2378</v>
      </c>
      <c r="F533" s="199"/>
      <c r="G533" s="199"/>
      <c r="H533" s="199">
        <v>81</v>
      </c>
      <c r="I533" s="199" t="s">
        <v>2378</v>
      </c>
      <c r="J533" s="199" t="s">
        <v>1073</v>
      </c>
      <c r="K533" s="199" t="s">
        <v>1619</v>
      </c>
      <c r="L533" s="199" t="s">
        <v>1393</v>
      </c>
      <c r="M533" s="221" t="s">
        <v>1395</v>
      </c>
      <c r="N533" s="221"/>
      <c r="O533" s="221"/>
      <c r="P533" s="386" t="s">
        <v>3276</v>
      </c>
      <c r="Q533" s="387" t="s">
        <v>616</v>
      </c>
      <c r="R533" s="108">
        <f t="shared" si="8"/>
        <v>0</v>
      </c>
      <c r="T533">
        <v>423746.46</v>
      </c>
      <c r="U533">
        <v>721221.95</v>
      </c>
      <c r="V533">
        <v>1039469.03</v>
      </c>
      <c r="W533">
        <v>181795</v>
      </c>
      <c r="X533">
        <v>3852692.8</v>
      </c>
      <c r="Y533">
        <v>1039587.22</v>
      </c>
      <c r="Z533">
        <v>600226.76</v>
      </c>
      <c r="AA533">
        <v>440538</v>
      </c>
      <c r="AB533">
        <v>564934</v>
      </c>
      <c r="AC533">
        <v>376200</v>
      </c>
      <c r="AD533">
        <v>695316.29</v>
      </c>
      <c r="AK533">
        <v>32640</v>
      </c>
      <c r="AQ533">
        <v>60000</v>
      </c>
      <c r="AR533">
        <v>10000</v>
      </c>
      <c r="AW533">
        <v>3000000</v>
      </c>
      <c r="AY533">
        <v>400000</v>
      </c>
      <c r="BA533">
        <v>1955237.49</v>
      </c>
      <c r="BF533">
        <v>6335.78</v>
      </c>
      <c r="BG533">
        <v>34000</v>
      </c>
      <c r="BI533">
        <v>1830</v>
      </c>
      <c r="BJ533">
        <v>1241341.6000000001</v>
      </c>
      <c r="BL533">
        <v>4620277.95</v>
      </c>
      <c r="BN533">
        <v>70192</v>
      </c>
      <c r="BP533">
        <v>11964</v>
      </c>
      <c r="BQ533">
        <v>3808</v>
      </c>
      <c r="BS533">
        <v>16289</v>
      </c>
    </row>
    <row r="534" spans="1:72">
      <c r="A534" s="405">
        <v>4</v>
      </c>
      <c r="B534" s="199" t="s">
        <v>913</v>
      </c>
      <c r="C534" s="199" t="s">
        <v>915</v>
      </c>
      <c r="D534" s="199" t="s">
        <v>2378</v>
      </c>
      <c r="E534" s="199" t="s">
        <v>2378</v>
      </c>
      <c r="F534" s="199"/>
      <c r="G534" s="199" t="s">
        <v>22</v>
      </c>
      <c r="H534" s="199">
        <v>81</v>
      </c>
      <c r="I534" s="199" t="s">
        <v>2378</v>
      </c>
      <c r="J534" s="199" t="s">
        <v>1073</v>
      </c>
      <c r="K534" s="199"/>
      <c r="L534" s="199" t="s">
        <v>1485</v>
      </c>
      <c r="M534" s="221" t="s">
        <v>1610</v>
      </c>
      <c r="N534" s="221"/>
      <c r="O534" s="221"/>
      <c r="P534" s="386" t="s">
        <v>3277</v>
      </c>
      <c r="Q534" s="387" t="s">
        <v>2383</v>
      </c>
      <c r="R534" s="108">
        <f t="shared" si="8"/>
        <v>0</v>
      </c>
      <c r="AB534">
        <v>146200</v>
      </c>
      <c r="AD534">
        <v>9280000</v>
      </c>
      <c r="AF534">
        <v>98308.6</v>
      </c>
      <c r="AN534">
        <v>83850</v>
      </c>
      <c r="AO534">
        <v>35875850</v>
      </c>
      <c r="AP534">
        <v>83850</v>
      </c>
      <c r="AQ534">
        <v>511850</v>
      </c>
      <c r="AR534">
        <v>83850</v>
      </c>
      <c r="AS534">
        <v>3463850</v>
      </c>
      <c r="AT534">
        <v>14386350</v>
      </c>
      <c r="AU534">
        <v>83850</v>
      </c>
      <c r="AW534">
        <v>5601850</v>
      </c>
      <c r="AX534">
        <v>83850</v>
      </c>
      <c r="AY534">
        <v>511850</v>
      </c>
      <c r="AZ534">
        <v>2563850</v>
      </c>
      <c r="BD534">
        <v>34806400.020000003</v>
      </c>
      <c r="BF534">
        <v>33268840</v>
      </c>
      <c r="BG534">
        <v>5023000</v>
      </c>
      <c r="BI534">
        <v>2699044.5</v>
      </c>
      <c r="BJ534">
        <v>3726000</v>
      </c>
      <c r="BK534">
        <v>4525800</v>
      </c>
      <c r="BL534">
        <v>5891468.2400000002</v>
      </c>
      <c r="BN534">
        <v>90000</v>
      </c>
      <c r="BO534">
        <v>12010989</v>
      </c>
      <c r="BP534">
        <v>16440857.18</v>
      </c>
      <c r="BS534">
        <v>34785100</v>
      </c>
    </row>
    <row r="535" spans="1:72">
      <c r="A535" s="405">
        <v>4</v>
      </c>
      <c r="B535" s="199" t="s">
        <v>913</v>
      </c>
      <c r="C535" s="199" t="s">
        <v>915</v>
      </c>
      <c r="D535" s="199" t="s">
        <v>2378</v>
      </c>
      <c r="E535" s="199" t="s">
        <v>2378</v>
      </c>
      <c r="F535" s="199"/>
      <c r="G535" s="199"/>
      <c r="H535" s="199">
        <v>81</v>
      </c>
      <c r="I535" s="199" t="s">
        <v>2378</v>
      </c>
      <c r="J535" s="199" t="s">
        <v>1073</v>
      </c>
      <c r="K535" s="199"/>
      <c r="L535" s="199" t="s">
        <v>1393</v>
      </c>
      <c r="M535" s="221" t="s">
        <v>1395</v>
      </c>
      <c r="N535" s="221"/>
      <c r="O535" s="221"/>
      <c r="P535" s="386" t="s">
        <v>3278</v>
      </c>
      <c r="Q535" s="387" t="s">
        <v>3279</v>
      </c>
      <c r="R535" s="108">
        <f t="shared" si="8"/>
        <v>62831</v>
      </c>
      <c r="T535">
        <v>1569786.5</v>
      </c>
      <c r="U535">
        <v>5426057.5</v>
      </c>
      <c r="V535">
        <v>3909403.75</v>
      </c>
      <c r="W535">
        <v>5417542.5499999998</v>
      </c>
      <c r="X535">
        <v>5257328</v>
      </c>
      <c r="Y535">
        <v>3548059.25</v>
      </c>
      <c r="Z535">
        <v>3260910.58</v>
      </c>
      <c r="AA535">
        <v>3544632.97</v>
      </c>
      <c r="AB535">
        <v>2642333.5</v>
      </c>
      <c r="AC535">
        <v>2565682.35</v>
      </c>
      <c r="AD535">
        <v>1701590</v>
      </c>
      <c r="AE535">
        <v>62831</v>
      </c>
      <c r="AF535">
        <v>1517790</v>
      </c>
      <c r="AG535">
        <v>1654731.93</v>
      </c>
      <c r="AH535">
        <v>141500</v>
      </c>
      <c r="AI535">
        <v>735886</v>
      </c>
      <c r="AJ535">
        <v>4018339.23</v>
      </c>
      <c r="AK535">
        <v>1592808.5</v>
      </c>
      <c r="AL535">
        <v>424450</v>
      </c>
      <c r="AM535">
        <v>558429.26</v>
      </c>
      <c r="AN535">
        <v>4020010.88</v>
      </c>
      <c r="AO535">
        <v>4670218</v>
      </c>
      <c r="AP535">
        <v>2921628.67</v>
      </c>
      <c r="AQ535">
        <v>5791793.9000000004</v>
      </c>
      <c r="AR535">
        <v>1907322.4</v>
      </c>
      <c r="AT535">
        <v>5345921.49</v>
      </c>
      <c r="AU535">
        <v>3190009.27</v>
      </c>
      <c r="AV535">
        <v>1516556.24</v>
      </c>
      <c r="AW535">
        <v>7529930.9500000002</v>
      </c>
      <c r="AX535">
        <v>3697055.09</v>
      </c>
      <c r="AY535">
        <v>3500590.87</v>
      </c>
      <c r="BA535">
        <v>333436.40000000002</v>
      </c>
      <c r="BB535">
        <v>2951406.12</v>
      </c>
      <c r="BC535">
        <v>1340675.48</v>
      </c>
      <c r="BD535">
        <v>4375317.03</v>
      </c>
      <c r="BE535">
        <v>1324117.8899999999</v>
      </c>
      <c r="BF535">
        <v>1697897</v>
      </c>
      <c r="BG535">
        <v>3795547.12</v>
      </c>
      <c r="BH535">
        <v>6514704.71</v>
      </c>
      <c r="BI535">
        <v>1995544.55</v>
      </c>
      <c r="BJ535">
        <v>501000</v>
      </c>
      <c r="BK535">
        <v>578740.66</v>
      </c>
      <c r="BL535">
        <v>754187.43</v>
      </c>
      <c r="BN535">
        <v>7692185.9900000002</v>
      </c>
      <c r="BO535">
        <v>3755704</v>
      </c>
      <c r="BP535">
        <v>3476848.03</v>
      </c>
      <c r="BQ535">
        <v>778558</v>
      </c>
      <c r="BR535">
        <v>2132477</v>
      </c>
      <c r="BS535">
        <v>4803666.3099999996</v>
      </c>
      <c r="BT535">
        <v>3696048.13</v>
      </c>
    </row>
    <row r="536" spans="1:72">
      <c r="A536" s="405">
        <v>4</v>
      </c>
      <c r="B536" s="199" t="s">
        <v>913</v>
      </c>
      <c r="C536" s="199" t="s">
        <v>915</v>
      </c>
      <c r="D536" s="199" t="s">
        <v>2378</v>
      </c>
      <c r="E536" s="199" t="s">
        <v>2378</v>
      </c>
      <c r="F536" s="199"/>
      <c r="G536" s="199"/>
      <c r="H536" s="199">
        <v>81</v>
      </c>
      <c r="I536" s="199" t="s">
        <v>2378</v>
      </c>
      <c r="J536" s="199" t="s">
        <v>1073</v>
      </c>
      <c r="K536" s="199"/>
      <c r="L536" s="199" t="s">
        <v>1393</v>
      </c>
      <c r="M536" s="221" t="s">
        <v>1395</v>
      </c>
      <c r="N536" s="221"/>
      <c r="O536" s="221"/>
      <c r="P536" s="386" t="s">
        <v>3280</v>
      </c>
      <c r="Q536" s="387" t="s">
        <v>619</v>
      </c>
      <c r="R536" s="108">
        <f t="shared" si="8"/>
        <v>0</v>
      </c>
      <c r="W536">
        <v>40000</v>
      </c>
      <c r="AI536">
        <v>358391</v>
      </c>
      <c r="AJ536">
        <v>24920</v>
      </c>
      <c r="AL536">
        <v>4479</v>
      </c>
      <c r="AN536">
        <v>125000</v>
      </c>
      <c r="BA536">
        <v>195840</v>
      </c>
    </row>
    <row r="537" spans="1:72">
      <c r="A537" s="405">
        <v>4</v>
      </c>
      <c r="B537" s="199" t="s">
        <v>913</v>
      </c>
      <c r="C537" s="199" t="s">
        <v>915</v>
      </c>
      <c r="D537" s="199" t="s">
        <v>2378</v>
      </c>
      <c r="E537" s="199" t="s">
        <v>2378</v>
      </c>
      <c r="F537" s="199"/>
      <c r="G537" s="199"/>
      <c r="H537" s="199">
        <v>81</v>
      </c>
      <c r="I537" s="199" t="s">
        <v>2378</v>
      </c>
      <c r="J537" s="199" t="s">
        <v>1073</v>
      </c>
      <c r="K537" s="199"/>
      <c r="L537" s="199" t="s">
        <v>1393</v>
      </c>
      <c r="M537" s="221" t="s">
        <v>1395</v>
      </c>
      <c r="N537" s="221"/>
      <c r="O537" s="221"/>
      <c r="P537" s="386" t="s">
        <v>3281</v>
      </c>
      <c r="Q537" s="387" t="s">
        <v>3282</v>
      </c>
      <c r="R537" s="108">
        <f t="shared" si="8"/>
        <v>0</v>
      </c>
      <c r="BC537">
        <v>9000</v>
      </c>
      <c r="BE537">
        <v>9676.7099999999991</v>
      </c>
      <c r="BG537">
        <v>37500</v>
      </c>
      <c r="BK537">
        <v>5900</v>
      </c>
      <c r="BQ537">
        <v>370680</v>
      </c>
    </row>
    <row r="538" spans="1:72">
      <c r="A538" s="405">
        <v>4</v>
      </c>
      <c r="B538" s="199" t="s">
        <v>913</v>
      </c>
      <c r="C538" s="199" t="s">
        <v>915</v>
      </c>
      <c r="D538" s="199" t="s">
        <v>2378</v>
      </c>
      <c r="E538" s="199" t="s">
        <v>2378</v>
      </c>
      <c r="F538" s="199"/>
      <c r="G538" s="199"/>
      <c r="H538" s="199">
        <v>81</v>
      </c>
      <c r="I538" s="199" t="s">
        <v>2378</v>
      </c>
      <c r="J538" s="199" t="s">
        <v>1073</v>
      </c>
      <c r="K538" s="199"/>
      <c r="L538" s="199" t="s">
        <v>1393</v>
      </c>
      <c r="M538" s="221" t="s">
        <v>1395</v>
      </c>
      <c r="N538" s="221"/>
      <c r="O538" s="221"/>
      <c r="P538" s="386" t="s">
        <v>3283</v>
      </c>
      <c r="Q538" s="387" t="s">
        <v>621</v>
      </c>
      <c r="R538" s="108">
        <f t="shared" si="8"/>
        <v>0</v>
      </c>
      <c r="T538">
        <v>246731</v>
      </c>
      <c r="U538">
        <v>260012</v>
      </c>
      <c r="V538">
        <v>372964.5</v>
      </c>
      <c r="W538">
        <v>563079.5</v>
      </c>
      <c r="X538">
        <v>417184.5</v>
      </c>
      <c r="Y538">
        <v>455971.5</v>
      </c>
      <c r="Z538">
        <v>343576</v>
      </c>
      <c r="AA538">
        <v>256313.75</v>
      </c>
      <c r="AB538">
        <v>160598</v>
      </c>
      <c r="AC538">
        <v>275654</v>
      </c>
      <c r="AD538">
        <v>96680.75</v>
      </c>
      <c r="AF538">
        <v>315345.5</v>
      </c>
      <c r="AG538">
        <v>1392165.75</v>
      </c>
      <c r="AH538">
        <v>321634</v>
      </c>
      <c r="AI538">
        <v>1512841.79</v>
      </c>
      <c r="AJ538">
        <v>418619.25</v>
      </c>
      <c r="AK538">
        <v>971212.5</v>
      </c>
      <c r="AL538">
        <v>33137.25</v>
      </c>
      <c r="AN538">
        <v>552321</v>
      </c>
      <c r="AO538">
        <v>525871</v>
      </c>
      <c r="AP538">
        <v>2204566</v>
      </c>
      <c r="AQ538">
        <v>796633</v>
      </c>
      <c r="AR538">
        <v>1839240</v>
      </c>
      <c r="AS538">
        <v>555011</v>
      </c>
      <c r="AT538">
        <v>518324</v>
      </c>
      <c r="AU538">
        <v>429397</v>
      </c>
      <c r="AV538">
        <v>327823</v>
      </c>
      <c r="AW538">
        <v>1852761</v>
      </c>
      <c r="AX538">
        <v>276165.5</v>
      </c>
      <c r="AY538">
        <v>298635</v>
      </c>
      <c r="AZ538">
        <v>175895</v>
      </c>
      <c r="BB538">
        <v>594820</v>
      </c>
      <c r="BC538">
        <v>565091.75</v>
      </c>
      <c r="BD538">
        <v>929029.25</v>
      </c>
      <c r="BE538">
        <v>2293883.5</v>
      </c>
      <c r="BF538">
        <v>1600574.75</v>
      </c>
      <c r="BG538">
        <v>1533972.32</v>
      </c>
      <c r="BH538">
        <v>1437074.75</v>
      </c>
      <c r="BI538">
        <v>504215</v>
      </c>
      <c r="BJ538">
        <v>83958</v>
      </c>
      <c r="BK538">
        <v>52134</v>
      </c>
      <c r="BL538">
        <v>63907</v>
      </c>
      <c r="BN538">
        <v>491871.26</v>
      </c>
      <c r="BO538">
        <v>182352</v>
      </c>
      <c r="BP538">
        <v>170614</v>
      </c>
      <c r="BQ538">
        <v>477428.5</v>
      </c>
      <c r="BR538">
        <v>2291720</v>
      </c>
      <c r="BS538">
        <v>238396.5</v>
      </c>
      <c r="BT538">
        <v>153507</v>
      </c>
    </row>
    <row r="539" spans="1:72">
      <c r="A539" s="405">
        <v>4</v>
      </c>
      <c r="B539" s="199" t="s">
        <v>913</v>
      </c>
      <c r="C539" s="199" t="s">
        <v>915</v>
      </c>
      <c r="D539" s="199" t="s">
        <v>2378</v>
      </c>
      <c r="E539" s="199" t="s">
        <v>2378</v>
      </c>
      <c r="F539" s="199"/>
      <c r="G539" s="199"/>
      <c r="H539" s="199">
        <v>81</v>
      </c>
      <c r="I539" s="199" t="s">
        <v>2378</v>
      </c>
      <c r="J539" s="199" t="s">
        <v>1073</v>
      </c>
      <c r="K539" s="199" t="s">
        <v>1398</v>
      </c>
      <c r="L539" s="199" t="s">
        <v>1393</v>
      </c>
      <c r="M539" s="221" t="s">
        <v>1395</v>
      </c>
      <c r="N539" s="221"/>
      <c r="O539" s="221"/>
      <c r="P539" s="386" t="s">
        <v>3284</v>
      </c>
      <c r="Q539" s="387" t="s">
        <v>623</v>
      </c>
      <c r="R539" s="108">
        <f t="shared" si="8"/>
        <v>1181910</v>
      </c>
      <c r="S539">
        <v>1776960</v>
      </c>
      <c r="T539">
        <v>242921</v>
      </c>
      <c r="U539">
        <v>540100</v>
      </c>
      <c r="V539">
        <v>696480</v>
      </c>
      <c r="W539">
        <v>868194</v>
      </c>
      <c r="X539">
        <v>703590</v>
      </c>
      <c r="Y539">
        <v>609200</v>
      </c>
      <c r="Z539">
        <v>465600</v>
      </c>
      <c r="AA539">
        <v>347190</v>
      </c>
      <c r="AB539">
        <v>414090</v>
      </c>
      <c r="AC539">
        <v>397680</v>
      </c>
      <c r="AD539">
        <v>319319</v>
      </c>
      <c r="AE539">
        <v>1181910</v>
      </c>
      <c r="AF539">
        <v>226519</v>
      </c>
      <c r="AG539">
        <v>349043</v>
      </c>
      <c r="AI539">
        <v>469639</v>
      </c>
      <c r="AJ539">
        <v>544520</v>
      </c>
      <c r="AK539">
        <v>201572</v>
      </c>
      <c r="AL539">
        <v>154420</v>
      </c>
      <c r="AM539">
        <v>3584275</v>
      </c>
      <c r="AN539">
        <v>560334</v>
      </c>
      <c r="AO539">
        <v>591330</v>
      </c>
      <c r="AP539">
        <v>1010604</v>
      </c>
      <c r="AQ539">
        <v>438390</v>
      </c>
      <c r="AS539">
        <v>1320440</v>
      </c>
      <c r="AT539">
        <v>772135</v>
      </c>
      <c r="AU539">
        <v>889510</v>
      </c>
      <c r="AV539">
        <v>592694</v>
      </c>
      <c r="AW539">
        <v>975490</v>
      </c>
      <c r="AX539">
        <v>579692</v>
      </c>
      <c r="AY539">
        <v>522675</v>
      </c>
      <c r="AZ539">
        <v>280890</v>
      </c>
      <c r="BA539">
        <v>572550</v>
      </c>
      <c r="BB539">
        <v>324010</v>
      </c>
      <c r="BD539">
        <v>670180</v>
      </c>
      <c r="BE539">
        <v>345259</v>
      </c>
      <c r="BH539">
        <v>596487</v>
      </c>
      <c r="BI539">
        <v>455463</v>
      </c>
      <c r="BK539">
        <v>145869</v>
      </c>
      <c r="BL539">
        <v>234884</v>
      </c>
      <c r="BM539">
        <v>1032470</v>
      </c>
      <c r="BP539">
        <v>873188</v>
      </c>
      <c r="BQ539">
        <v>106700</v>
      </c>
      <c r="BR539">
        <v>722940</v>
      </c>
      <c r="BS539">
        <v>799259</v>
      </c>
      <c r="BT539">
        <v>604675</v>
      </c>
    </row>
    <row r="540" spans="1:72">
      <c r="A540" s="405">
        <v>5</v>
      </c>
      <c r="B540" s="199" t="s">
        <v>916</v>
      </c>
      <c r="C540" s="199" t="s">
        <v>917</v>
      </c>
      <c r="D540" s="199" t="s">
        <v>2387</v>
      </c>
      <c r="E540" s="199" t="s">
        <v>2388</v>
      </c>
      <c r="F540" s="199"/>
      <c r="G540" s="199"/>
      <c r="H540" s="199">
        <v>82</v>
      </c>
      <c r="I540" s="199" t="s">
        <v>2388</v>
      </c>
      <c r="J540" s="199" t="s">
        <v>952</v>
      </c>
      <c r="K540" s="199"/>
      <c r="L540" s="199" t="s">
        <v>1646</v>
      </c>
      <c r="M540" s="221" t="s">
        <v>1647</v>
      </c>
      <c r="N540" s="221"/>
      <c r="O540" s="221"/>
      <c r="P540" s="386" t="s">
        <v>3285</v>
      </c>
      <c r="Q540" s="387" t="s">
        <v>624</v>
      </c>
      <c r="R540" s="108">
        <f t="shared" si="8"/>
        <v>164201312.22</v>
      </c>
      <c r="S540">
        <v>234925816.25999999</v>
      </c>
      <c r="T540">
        <v>16128702.58</v>
      </c>
      <c r="U540">
        <v>22325747.25</v>
      </c>
      <c r="V540">
        <v>32641805.52</v>
      </c>
      <c r="W540">
        <v>45363934.859999999</v>
      </c>
      <c r="X540">
        <v>38325385.049999997</v>
      </c>
      <c r="Y540">
        <v>42868620.32</v>
      </c>
      <c r="Z540">
        <v>17774392.969999999</v>
      </c>
      <c r="AA540">
        <v>18557514.190000001</v>
      </c>
      <c r="AB540">
        <v>13314360.16</v>
      </c>
      <c r="AC540">
        <v>14042587</v>
      </c>
      <c r="AD540">
        <v>5245977.58</v>
      </c>
      <c r="AE540">
        <v>164201312.22</v>
      </c>
      <c r="AF540">
        <v>25089633.649999999</v>
      </c>
      <c r="AG540">
        <v>23675984.969999999</v>
      </c>
      <c r="AH540">
        <v>30937686.190000001</v>
      </c>
      <c r="AI540">
        <v>43413509.649999999</v>
      </c>
      <c r="AJ540">
        <v>37748790.740000002</v>
      </c>
      <c r="AK540">
        <v>8614374.0399999991</v>
      </c>
      <c r="AL540">
        <v>3451289.27</v>
      </c>
      <c r="AM540">
        <v>408901525.42000002</v>
      </c>
      <c r="AN540">
        <v>27721051.93</v>
      </c>
      <c r="AO540">
        <v>38645884.840000004</v>
      </c>
      <c r="AP540">
        <v>31913830.010000002</v>
      </c>
      <c r="AQ540">
        <v>48561845.159999996</v>
      </c>
      <c r="AR540">
        <v>26331370.640000001</v>
      </c>
      <c r="AS540">
        <v>56147175.159999996</v>
      </c>
      <c r="AT540">
        <v>37025122.579999998</v>
      </c>
      <c r="AU540">
        <v>33629703.869999997</v>
      </c>
      <c r="AV540">
        <v>28911625.800000001</v>
      </c>
      <c r="AW540">
        <v>54074486.439999998</v>
      </c>
      <c r="AX540">
        <v>27630132.809999999</v>
      </c>
      <c r="AY540">
        <v>16761320.32</v>
      </c>
      <c r="AZ540">
        <v>2879345.97</v>
      </c>
      <c r="BA540">
        <v>226149876.53</v>
      </c>
      <c r="BB540">
        <v>23022920.969999999</v>
      </c>
      <c r="BC540">
        <v>28409412.579999998</v>
      </c>
      <c r="BD540">
        <v>45304933.409999996</v>
      </c>
      <c r="BE540">
        <v>29363877.100000001</v>
      </c>
      <c r="BF540">
        <v>23927159.670000002</v>
      </c>
      <c r="BG540">
        <v>23591633.32</v>
      </c>
      <c r="BH540">
        <v>66352969.670000002</v>
      </c>
      <c r="BI540">
        <v>24109165.16</v>
      </c>
      <c r="BJ540">
        <v>5645868.3899999997</v>
      </c>
      <c r="BK540">
        <v>5745706.4500000002</v>
      </c>
      <c r="BL540">
        <v>4039977.75</v>
      </c>
      <c r="BM540">
        <v>158324675.62</v>
      </c>
      <c r="BN540">
        <v>47320980</v>
      </c>
      <c r="BO540">
        <v>28556397.59</v>
      </c>
      <c r="BP540">
        <v>37869573.32</v>
      </c>
      <c r="BQ540">
        <v>13247870</v>
      </c>
      <c r="BR540">
        <v>28671728.629999999</v>
      </c>
      <c r="BS540">
        <v>31727835.32</v>
      </c>
      <c r="BT540">
        <v>17966890</v>
      </c>
    </row>
    <row r="541" spans="1:72">
      <c r="A541" s="405">
        <v>5</v>
      </c>
      <c r="B541" s="199" t="s">
        <v>916</v>
      </c>
      <c r="C541" s="199" t="s">
        <v>917</v>
      </c>
      <c r="D541" s="199" t="s">
        <v>2387</v>
      </c>
      <c r="E541" s="199" t="s">
        <v>2388</v>
      </c>
      <c r="F541" s="199"/>
      <c r="G541" s="199"/>
      <c r="H541" s="199">
        <v>82</v>
      </c>
      <c r="I541" s="199" t="s">
        <v>2388</v>
      </c>
      <c r="J541" s="199" t="s">
        <v>952</v>
      </c>
      <c r="K541" s="199"/>
      <c r="L541" s="199" t="s">
        <v>1646</v>
      </c>
      <c r="M541" s="221" t="s">
        <v>1647</v>
      </c>
      <c r="N541" s="221"/>
      <c r="O541" s="221"/>
      <c r="P541" s="386" t="s">
        <v>3286</v>
      </c>
      <c r="Q541" s="387" t="s">
        <v>625</v>
      </c>
      <c r="R541" s="108">
        <f t="shared" si="8"/>
        <v>18244590.239999998</v>
      </c>
      <c r="S541">
        <v>11053980</v>
      </c>
      <c r="T541">
        <v>1030380</v>
      </c>
      <c r="U541">
        <v>1370833.22</v>
      </c>
      <c r="V541">
        <v>935460</v>
      </c>
      <c r="W541">
        <v>1580080</v>
      </c>
      <c r="X541">
        <v>244740</v>
      </c>
      <c r="Y541">
        <v>928680</v>
      </c>
      <c r="Z541">
        <v>1986300</v>
      </c>
      <c r="AA541">
        <v>798390</v>
      </c>
      <c r="AB541">
        <v>921714.19</v>
      </c>
      <c r="AC541">
        <v>327660</v>
      </c>
      <c r="AD541">
        <v>776150</v>
      </c>
      <c r="AE541">
        <v>18244590.239999998</v>
      </c>
      <c r="AF541">
        <v>2473960</v>
      </c>
      <c r="AG541">
        <v>1655550</v>
      </c>
      <c r="AH541">
        <v>1614489.62</v>
      </c>
      <c r="AI541">
        <v>1988201.49</v>
      </c>
      <c r="AJ541">
        <v>1712220</v>
      </c>
      <c r="AK541">
        <v>317470</v>
      </c>
      <c r="AM541">
        <v>27378668.699999999</v>
      </c>
      <c r="AN541">
        <v>1012350</v>
      </c>
      <c r="AO541">
        <v>1561400</v>
      </c>
      <c r="AP541">
        <v>2454966.66</v>
      </c>
      <c r="AQ541">
        <v>1700260</v>
      </c>
      <c r="AR541">
        <v>1976580</v>
      </c>
      <c r="AS541">
        <v>3331450</v>
      </c>
      <c r="AT541">
        <v>1565090</v>
      </c>
      <c r="AU541">
        <v>983040</v>
      </c>
      <c r="AV541">
        <v>2307160</v>
      </c>
      <c r="AW541">
        <v>3209480</v>
      </c>
      <c r="AX541">
        <v>1338060</v>
      </c>
      <c r="AY541">
        <v>1171130</v>
      </c>
      <c r="AZ541">
        <v>144855</v>
      </c>
      <c r="BA541">
        <v>14448008.710000001</v>
      </c>
      <c r="BB541">
        <v>442610</v>
      </c>
      <c r="BC541">
        <v>444960</v>
      </c>
      <c r="BD541">
        <v>5400000</v>
      </c>
      <c r="BE541">
        <v>1370460</v>
      </c>
      <c r="BF541">
        <v>1933290</v>
      </c>
      <c r="BG541">
        <v>1881250</v>
      </c>
      <c r="BH541">
        <v>3373530</v>
      </c>
      <c r="BI541">
        <v>1163460</v>
      </c>
      <c r="BJ541">
        <v>375420</v>
      </c>
      <c r="BK541">
        <v>411120</v>
      </c>
      <c r="BL541">
        <v>200270.32</v>
      </c>
      <c r="BM541">
        <v>28712324.050000001</v>
      </c>
      <c r="BN541">
        <v>1978200</v>
      </c>
      <c r="BO541">
        <v>1204860</v>
      </c>
      <c r="BP541">
        <v>3576410</v>
      </c>
      <c r="BQ541">
        <v>1265890</v>
      </c>
      <c r="BR541">
        <v>1324020</v>
      </c>
      <c r="BS541">
        <v>1415140</v>
      </c>
      <c r="BT541">
        <v>347070</v>
      </c>
    </row>
    <row r="542" spans="1:72">
      <c r="A542" s="405">
        <v>5</v>
      </c>
      <c r="B542" s="199" t="s">
        <v>916</v>
      </c>
      <c r="C542" s="199" t="s">
        <v>917</v>
      </c>
      <c r="D542" s="199" t="s">
        <v>2387</v>
      </c>
      <c r="E542" s="199" t="s">
        <v>2388</v>
      </c>
      <c r="F542" s="199"/>
      <c r="G542" s="199"/>
      <c r="H542" s="199">
        <v>82</v>
      </c>
      <c r="I542" s="199" t="s">
        <v>2388</v>
      </c>
      <c r="J542" s="199" t="s">
        <v>952</v>
      </c>
      <c r="K542" s="199"/>
      <c r="L542" s="199" t="s">
        <v>1646</v>
      </c>
      <c r="M542" s="221" t="s">
        <v>1647</v>
      </c>
      <c r="N542" s="221"/>
      <c r="O542" s="221"/>
      <c r="P542" s="386" t="s">
        <v>3287</v>
      </c>
      <c r="Q542" s="387" t="s">
        <v>3288</v>
      </c>
      <c r="R542" s="108">
        <f t="shared" si="8"/>
        <v>122596.77</v>
      </c>
      <c r="S542">
        <v>357600</v>
      </c>
      <c r="AE542">
        <v>122596.77</v>
      </c>
      <c r="AM542">
        <v>355200</v>
      </c>
      <c r="AN542">
        <v>522000</v>
      </c>
      <c r="AP542">
        <v>359100</v>
      </c>
      <c r="BA542">
        <v>1413900</v>
      </c>
      <c r="BM542">
        <v>1466100</v>
      </c>
    </row>
    <row r="543" spans="1:72">
      <c r="A543" s="405">
        <v>5</v>
      </c>
      <c r="B543" s="199" t="s">
        <v>916</v>
      </c>
      <c r="C543" s="199" t="s">
        <v>917</v>
      </c>
      <c r="D543" s="199" t="s">
        <v>2387</v>
      </c>
      <c r="E543" s="199" t="s">
        <v>2388</v>
      </c>
      <c r="F543" s="199"/>
      <c r="G543" s="199"/>
      <c r="H543" s="199">
        <v>82</v>
      </c>
      <c r="I543" s="199" t="s">
        <v>2388</v>
      </c>
      <c r="J543" s="199" t="s">
        <v>952</v>
      </c>
      <c r="K543" s="199"/>
      <c r="L543" s="199" t="s">
        <v>1646</v>
      </c>
      <c r="M543" s="221" t="s">
        <v>1647</v>
      </c>
      <c r="N543" s="221"/>
      <c r="O543" s="221"/>
      <c r="P543" s="386" t="s">
        <v>3289</v>
      </c>
      <c r="Q543" s="387" t="s">
        <v>627</v>
      </c>
      <c r="R543" s="108">
        <f t="shared" si="8"/>
        <v>12253684.41</v>
      </c>
      <c r="S543">
        <v>14244905.359999999</v>
      </c>
      <c r="T543">
        <v>916025</v>
      </c>
      <c r="U543">
        <v>1363712.9</v>
      </c>
      <c r="V543">
        <v>2011935.48</v>
      </c>
      <c r="W543">
        <v>2422677.96</v>
      </c>
      <c r="X543">
        <v>1751700</v>
      </c>
      <c r="Y543">
        <v>1867600</v>
      </c>
      <c r="Z543">
        <v>848400</v>
      </c>
      <c r="AA543">
        <v>890400</v>
      </c>
      <c r="AB543">
        <v>597916.67000000004</v>
      </c>
      <c r="AC543">
        <v>848400</v>
      </c>
      <c r="AD543">
        <v>67200</v>
      </c>
      <c r="AE543">
        <v>12253684.41</v>
      </c>
      <c r="AF543">
        <v>1695422.58</v>
      </c>
      <c r="AG543">
        <v>1402932</v>
      </c>
      <c r="AH543">
        <v>2242800</v>
      </c>
      <c r="AI543">
        <v>3381248.38</v>
      </c>
      <c r="AJ543">
        <v>2251200</v>
      </c>
      <c r="AK543">
        <v>186200</v>
      </c>
      <c r="AM543">
        <v>28327506.030000001</v>
      </c>
      <c r="AN543">
        <v>1698200</v>
      </c>
      <c r="AO543">
        <v>2016000</v>
      </c>
      <c r="AP543">
        <v>1121400</v>
      </c>
      <c r="AQ543">
        <v>2272347.85</v>
      </c>
      <c r="AR543">
        <v>1747200</v>
      </c>
      <c r="AS543">
        <v>3019800</v>
      </c>
      <c r="AT543">
        <v>2197104.84</v>
      </c>
      <c r="AU543">
        <v>1859854.84</v>
      </c>
      <c r="AV543">
        <v>1714337.64</v>
      </c>
      <c r="AW543">
        <v>3084200</v>
      </c>
      <c r="AX543">
        <v>1363133.33</v>
      </c>
      <c r="AY543">
        <v>873283.87</v>
      </c>
      <c r="BA543">
        <v>14992318.289999999</v>
      </c>
      <c r="BB543">
        <v>1369200</v>
      </c>
      <c r="BC543">
        <v>2128341.94</v>
      </c>
      <c r="BD543">
        <v>2790551.34</v>
      </c>
      <c r="BE543">
        <v>2278338.1800000002</v>
      </c>
      <c r="BF543">
        <v>1413829.84</v>
      </c>
      <c r="BG543">
        <v>1439200</v>
      </c>
      <c r="BH543">
        <v>3722603.77</v>
      </c>
      <c r="BI543">
        <v>1535438.72</v>
      </c>
      <c r="BJ543">
        <v>190829.03</v>
      </c>
      <c r="BK543">
        <v>348716.67</v>
      </c>
      <c r="BL543">
        <v>84000</v>
      </c>
      <c r="BM543">
        <v>3775658</v>
      </c>
      <c r="BN543">
        <v>3009800</v>
      </c>
      <c r="BO543">
        <v>1393075</v>
      </c>
      <c r="BP543">
        <v>1971841.94</v>
      </c>
      <c r="BQ543">
        <v>671000</v>
      </c>
      <c r="BR543">
        <v>1296783.33</v>
      </c>
      <c r="BS543">
        <v>1262100</v>
      </c>
      <c r="BT543">
        <v>134400</v>
      </c>
    </row>
    <row r="544" spans="1:72">
      <c r="A544" s="405">
        <v>5</v>
      </c>
      <c r="B544" s="199" t="s">
        <v>916</v>
      </c>
      <c r="C544" s="199" t="s">
        <v>917</v>
      </c>
      <c r="D544" s="199" t="s">
        <v>2387</v>
      </c>
      <c r="E544" s="199" t="s">
        <v>2388</v>
      </c>
      <c r="F544" s="199"/>
      <c r="G544" s="199"/>
      <c r="H544" s="199">
        <v>82</v>
      </c>
      <c r="I544" s="199" t="s">
        <v>2388</v>
      </c>
      <c r="J544" s="199" t="s">
        <v>952</v>
      </c>
      <c r="K544" s="199"/>
      <c r="L544" s="199" t="s">
        <v>1646</v>
      </c>
      <c r="M544" s="221" t="s">
        <v>1647</v>
      </c>
      <c r="N544" s="221"/>
      <c r="O544" s="221"/>
      <c r="P544" s="386" t="s">
        <v>3290</v>
      </c>
      <c r="Q544" s="387" t="s">
        <v>628</v>
      </c>
      <c r="R544" s="108">
        <f t="shared" si="8"/>
        <v>1544400</v>
      </c>
      <c r="W544">
        <v>118800</v>
      </c>
      <c r="Y544">
        <v>201600</v>
      </c>
      <c r="AE544">
        <v>1544400</v>
      </c>
      <c r="AF544">
        <v>108900</v>
      </c>
      <c r="AG544">
        <v>284118</v>
      </c>
      <c r="AK544">
        <v>67200</v>
      </c>
      <c r="AN544">
        <v>118800</v>
      </c>
      <c r="AP544">
        <v>118800</v>
      </c>
      <c r="AQ544">
        <v>704240</v>
      </c>
      <c r="AR544">
        <v>571433.32999999996</v>
      </c>
      <c r="AT544">
        <v>237600</v>
      </c>
      <c r="AU544">
        <v>146583.87</v>
      </c>
      <c r="AV544">
        <v>253770.97</v>
      </c>
      <c r="AW544">
        <v>118800</v>
      </c>
      <c r="AX544">
        <v>372000</v>
      </c>
      <c r="BA544">
        <v>207671.43</v>
      </c>
      <c r="BC544">
        <v>118800</v>
      </c>
      <c r="BD544">
        <v>118800</v>
      </c>
      <c r="BE544">
        <v>118800</v>
      </c>
      <c r="BF544">
        <v>16800</v>
      </c>
      <c r="BH544">
        <v>475200</v>
      </c>
      <c r="BM544">
        <v>8841904.0299999993</v>
      </c>
      <c r="BN544">
        <v>201600</v>
      </c>
      <c r="BO544">
        <v>118800</v>
      </c>
      <c r="BP544">
        <v>237600</v>
      </c>
      <c r="BQ544">
        <v>164900</v>
      </c>
      <c r="BR544">
        <v>290236.02</v>
      </c>
      <c r="BS544">
        <v>134400</v>
      </c>
    </row>
    <row r="545" spans="1:72">
      <c r="A545" s="405">
        <v>5</v>
      </c>
      <c r="B545" s="199" t="s">
        <v>916</v>
      </c>
      <c r="C545" s="199" t="s">
        <v>917</v>
      </c>
      <c r="D545" s="199" t="s">
        <v>2387</v>
      </c>
      <c r="E545" s="199" t="s">
        <v>2388</v>
      </c>
      <c r="F545" s="199"/>
      <c r="G545" s="199"/>
      <c r="H545" s="199">
        <v>82</v>
      </c>
      <c r="I545" s="199" t="s">
        <v>2388</v>
      </c>
      <c r="J545" s="199" t="s">
        <v>952</v>
      </c>
      <c r="K545" s="199" t="s">
        <v>1653</v>
      </c>
      <c r="L545" s="199" t="s">
        <v>1654</v>
      </c>
      <c r="M545" s="221" t="s">
        <v>1656</v>
      </c>
      <c r="N545" s="221"/>
      <c r="O545" s="221"/>
      <c r="P545" s="386" t="s">
        <v>3291</v>
      </c>
      <c r="Q545" s="387" t="s">
        <v>629</v>
      </c>
      <c r="R545" s="108">
        <f t="shared" si="8"/>
        <v>440080</v>
      </c>
      <c r="S545">
        <v>24660</v>
      </c>
      <c r="AE545">
        <v>440080</v>
      </c>
      <c r="BO545">
        <v>690067.5</v>
      </c>
      <c r="BS545">
        <v>325670</v>
      </c>
    </row>
    <row r="546" spans="1:72">
      <c r="A546" s="405">
        <v>5</v>
      </c>
      <c r="B546" s="199" t="s">
        <v>916</v>
      </c>
      <c r="C546" s="199" t="s">
        <v>917</v>
      </c>
      <c r="D546" s="199" t="s">
        <v>2387</v>
      </c>
      <c r="E546" s="199" t="s">
        <v>2388</v>
      </c>
      <c r="F546" s="199"/>
      <c r="G546" s="199"/>
      <c r="H546" s="199">
        <v>82</v>
      </c>
      <c r="I546" s="199" t="s">
        <v>2388</v>
      </c>
      <c r="J546" s="199" t="s">
        <v>952</v>
      </c>
      <c r="K546" s="199"/>
      <c r="L546" s="199" t="s">
        <v>1646</v>
      </c>
      <c r="M546" s="221" t="s">
        <v>1647</v>
      </c>
      <c r="N546" s="221"/>
      <c r="O546" s="221"/>
      <c r="P546" s="386" t="s">
        <v>3292</v>
      </c>
      <c r="Q546" s="387" t="s">
        <v>630</v>
      </c>
      <c r="R546" s="108">
        <f t="shared" si="8"/>
        <v>55353.78</v>
      </c>
      <c r="S546">
        <v>3962116.68</v>
      </c>
      <c r="W546">
        <v>13399.26</v>
      </c>
      <c r="Y546">
        <v>2188.1999999999998</v>
      </c>
      <c r="AE546">
        <v>55353.78</v>
      </c>
      <c r="AM546">
        <v>8723854.8100000005</v>
      </c>
      <c r="AN546">
        <v>8686.74</v>
      </c>
      <c r="AQ546">
        <v>13045.26</v>
      </c>
      <c r="BA546">
        <v>84485.71</v>
      </c>
      <c r="BK546">
        <v>75</v>
      </c>
      <c r="BM546">
        <v>2731.15</v>
      </c>
    </row>
    <row r="547" spans="1:72">
      <c r="A547" s="405">
        <v>5</v>
      </c>
      <c r="B547" s="199" t="s">
        <v>916</v>
      </c>
      <c r="C547" s="199" t="s">
        <v>917</v>
      </c>
      <c r="D547" s="199" t="s">
        <v>2387</v>
      </c>
      <c r="E547" s="199" t="s">
        <v>2388</v>
      </c>
      <c r="F547" s="199"/>
      <c r="G547" s="199"/>
      <c r="H547" s="199">
        <v>82</v>
      </c>
      <c r="I547" s="199" t="s">
        <v>2388</v>
      </c>
      <c r="J547" s="199" t="s">
        <v>952</v>
      </c>
      <c r="K547" s="199"/>
      <c r="L547" s="199" t="s">
        <v>1646</v>
      </c>
      <c r="M547" s="221" t="s">
        <v>1647</v>
      </c>
      <c r="N547" s="221"/>
      <c r="O547" s="221"/>
      <c r="P547" s="386" t="s">
        <v>3293</v>
      </c>
      <c r="Q547" s="387" t="s">
        <v>631</v>
      </c>
      <c r="R547" s="108">
        <f t="shared" si="8"/>
        <v>6150.42</v>
      </c>
      <c r="S547">
        <v>162000</v>
      </c>
      <c r="AE547">
        <v>6150.42</v>
      </c>
      <c r="AM547">
        <v>326152.5</v>
      </c>
      <c r="AT547">
        <v>4881.6000000000004</v>
      </c>
      <c r="BA547">
        <v>46312.9</v>
      </c>
      <c r="BK547">
        <v>7645</v>
      </c>
    </row>
    <row r="548" spans="1:72">
      <c r="A548" s="405">
        <v>5</v>
      </c>
      <c r="B548" s="199" t="s">
        <v>916</v>
      </c>
      <c r="C548" s="199" t="s">
        <v>917</v>
      </c>
      <c r="D548" s="199" t="s">
        <v>2387</v>
      </c>
      <c r="E548" s="199" t="s">
        <v>2388</v>
      </c>
      <c r="F548" s="199"/>
      <c r="G548" s="199"/>
      <c r="H548" s="199">
        <v>82</v>
      </c>
      <c r="I548" s="199" t="s">
        <v>2388</v>
      </c>
      <c r="J548" s="199" t="s">
        <v>952</v>
      </c>
      <c r="K548" s="199"/>
      <c r="L548" s="199" t="s">
        <v>1646</v>
      </c>
      <c r="M548" s="221" t="s">
        <v>1647</v>
      </c>
      <c r="N548" s="221"/>
      <c r="O548" s="221"/>
      <c r="P548" s="386" t="s">
        <v>3294</v>
      </c>
      <c r="Q548" s="387" t="s">
        <v>632</v>
      </c>
      <c r="R548" s="108">
        <f t="shared" si="8"/>
        <v>0</v>
      </c>
    </row>
    <row r="549" spans="1:72">
      <c r="A549" s="405">
        <v>5</v>
      </c>
      <c r="B549" s="199" t="s">
        <v>916</v>
      </c>
      <c r="C549" s="199" t="s">
        <v>917</v>
      </c>
      <c r="D549" s="199" t="s">
        <v>2387</v>
      </c>
      <c r="E549" s="199" t="s">
        <v>2388</v>
      </c>
      <c r="F549" s="199"/>
      <c r="G549" s="199"/>
      <c r="H549" s="199">
        <v>82</v>
      </c>
      <c r="I549" s="199" t="s">
        <v>2388</v>
      </c>
      <c r="J549" s="199" t="s">
        <v>952</v>
      </c>
      <c r="K549" s="199"/>
      <c r="L549" s="199" t="s">
        <v>1646</v>
      </c>
      <c r="M549" s="221" t="s">
        <v>1647</v>
      </c>
      <c r="N549" s="221"/>
      <c r="O549" s="221"/>
      <c r="P549" s="386" t="s">
        <v>3295</v>
      </c>
      <c r="Q549" s="387" t="s">
        <v>633</v>
      </c>
      <c r="R549" s="108">
        <f t="shared" si="8"/>
        <v>0</v>
      </c>
    </row>
    <row r="550" spans="1:72">
      <c r="A550" s="405">
        <v>5</v>
      </c>
      <c r="B550" s="199" t="s">
        <v>916</v>
      </c>
      <c r="C550" s="199" t="s">
        <v>917</v>
      </c>
      <c r="D550" s="199" t="s">
        <v>2387</v>
      </c>
      <c r="E550" s="199" t="s">
        <v>2388</v>
      </c>
      <c r="F550" s="199"/>
      <c r="G550" s="199"/>
      <c r="H550" s="199">
        <v>82</v>
      </c>
      <c r="I550" s="199" t="s">
        <v>2388</v>
      </c>
      <c r="J550" s="199" t="s">
        <v>952</v>
      </c>
      <c r="K550" s="199"/>
      <c r="L550" s="199" t="s">
        <v>1646</v>
      </c>
      <c r="M550" s="221" t="s">
        <v>1647</v>
      </c>
      <c r="N550" s="221"/>
      <c r="O550" s="221"/>
      <c r="P550" s="386" t="s">
        <v>3296</v>
      </c>
      <c r="Q550" s="387" t="s">
        <v>634</v>
      </c>
      <c r="R550" s="108">
        <f t="shared" si="8"/>
        <v>20845472.100000001</v>
      </c>
      <c r="S550">
        <v>13651719.68</v>
      </c>
      <c r="T550">
        <v>262380</v>
      </c>
      <c r="U550">
        <v>1310560</v>
      </c>
      <c r="V550">
        <v>1986660</v>
      </c>
      <c r="W550">
        <v>3153170</v>
      </c>
      <c r="X550">
        <v>1533900</v>
      </c>
      <c r="Y550">
        <v>2418060</v>
      </c>
      <c r="Z550">
        <v>1518540</v>
      </c>
      <c r="AA550">
        <v>547710</v>
      </c>
      <c r="AB550">
        <v>954660</v>
      </c>
      <c r="AE550">
        <v>20845472.100000001</v>
      </c>
      <c r="AF550">
        <v>904430</v>
      </c>
      <c r="AG550">
        <v>643518</v>
      </c>
      <c r="AH550">
        <v>687484.1</v>
      </c>
      <c r="AI550">
        <v>1259099.7</v>
      </c>
      <c r="AM550">
        <v>31711459.039999999</v>
      </c>
      <c r="AN550">
        <v>755400</v>
      </c>
      <c r="AO550">
        <v>1821000</v>
      </c>
      <c r="AP550">
        <v>1578400</v>
      </c>
      <c r="AQ550">
        <v>1130820</v>
      </c>
      <c r="AR550">
        <v>468120</v>
      </c>
      <c r="AS550">
        <v>2780870</v>
      </c>
      <c r="AT550">
        <v>1607730</v>
      </c>
      <c r="AU550">
        <v>3033240</v>
      </c>
      <c r="AV550">
        <v>1639430</v>
      </c>
      <c r="AW550">
        <v>3379640</v>
      </c>
      <c r="AX550">
        <v>2779620</v>
      </c>
      <c r="AY550">
        <v>1017180</v>
      </c>
      <c r="BA550">
        <v>16845644.579999998</v>
      </c>
      <c r="BB550">
        <v>1266740</v>
      </c>
      <c r="BC550">
        <v>2032610</v>
      </c>
      <c r="BD550">
        <v>4057495</v>
      </c>
      <c r="BE550">
        <v>1425660</v>
      </c>
      <c r="BF550">
        <v>1297070</v>
      </c>
      <c r="BG550">
        <v>2070210</v>
      </c>
      <c r="BH550">
        <v>2757010</v>
      </c>
      <c r="BI550">
        <v>436440</v>
      </c>
      <c r="BM550">
        <v>10816504.52</v>
      </c>
      <c r="BN550">
        <v>1427340</v>
      </c>
      <c r="BO550">
        <v>1046940</v>
      </c>
      <c r="BP550">
        <v>3162900</v>
      </c>
      <c r="BQ550">
        <v>869370</v>
      </c>
      <c r="BR550">
        <v>2053100</v>
      </c>
      <c r="BS550">
        <v>1304540</v>
      </c>
      <c r="BT550">
        <v>1167290</v>
      </c>
    </row>
    <row r="551" spans="1:72">
      <c r="A551" s="405">
        <v>5</v>
      </c>
      <c r="B551" s="199" t="s">
        <v>916</v>
      </c>
      <c r="C551" s="199" t="s">
        <v>917</v>
      </c>
      <c r="D551" s="199" t="s">
        <v>2387</v>
      </c>
      <c r="E551" s="199" t="s">
        <v>2388</v>
      </c>
      <c r="F551" s="199"/>
      <c r="G551" s="199"/>
      <c r="H551" s="199">
        <v>82</v>
      </c>
      <c r="I551" s="199" t="s">
        <v>2388</v>
      </c>
      <c r="J551" s="199" t="s">
        <v>952</v>
      </c>
      <c r="K551" s="199"/>
      <c r="L551" s="199" t="s">
        <v>1646</v>
      </c>
      <c r="M551" s="221" t="s">
        <v>1647</v>
      </c>
      <c r="N551" s="221"/>
      <c r="O551" s="221"/>
      <c r="P551" s="386" t="s">
        <v>3297</v>
      </c>
      <c r="Q551" s="387" t="s">
        <v>635</v>
      </c>
      <c r="R551" s="108">
        <f t="shared" si="8"/>
        <v>2316163.56</v>
      </c>
      <c r="S551">
        <v>9027775.8100000005</v>
      </c>
      <c r="T551">
        <v>1076700</v>
      </c>
      <c r="U551">
        <v>884960</v>
      </c>
      <c r="V551">
        <v>1535700</v>
      </c>
      <c r="W551">
        <v>1887910</v>
      </c>
      <c r="X551">
        <v>519300</v>
      </c>
      <c r="Z551">
        <v>1495080</v>
      </c>
      <c r="AA551">
        <v>661490</v>
      </c>
      <c r="AB551">
        <v>915240</v>
      </c>
      <c r="AE551">
        <v>2316163.56</v>
      </c>
      <c r="AF551">
        <v>975730</v>
      </c>
      <c r="AG551">
        <v>977273</v>
      </c>
      <c r="AH551">
        <v>1064641</v>
      </c>
      <c r="AI551">
        <v>278138.09999999998</v>
      </c>
      <c r="AJ551">
        <v>2235480</v>
      </c>
      <c r="AM551">
        <v>17126726.129999999</v>
      </c>
      <c r="AN551">
        <v>1026120</v>
      </c>
      <c r="AO551">
        <v>1781820</v>
      </c>
      <c r="AP551">
        <v>2712800</v>
      </c>
      <c r="AQ551">
        <v>938220</v>
      </c>
      <c r="AR551">
        <v>521520</v>
      </c>
      <c r="AS551">
        <v>1902260</v>
      </c>
      <c r="AT551">
        <v>2096060</v>
      </c>
      <c r="AU551">
        <v>237660</v>
      </c>
      <c r="AV551">
        <v>934930</v>
      </c>
      <c r="AW551">
        <v>989260</v>
      </c>
      <c r="AX551">
        <v>780780</v>
      </c>
      <c r="AY551">
        <v>262380</v>
      </c>
      <c r="BA551">
        <v>14023680</v>
      </c>
      <c r="BB551">
        <v>1367200</v>
      </c>
      <c r="BC551">
        <v>855010</v>
      </c>
      <c r="BD551">
        <v>1206585</v>
      </c>
      <c r="BE551">
        <v>1568880</v>
      </c>
      <c r="BF551">
        <v>1314010</v>
      </c>
      <c r="BG551">
        <v>1221900</v>
      </c>
      <c r="BH551">
        <v>4025390</v>
      </c>
      <c r="BI551">
        <v>720960</v>
      </c>
      <c r="BM551">
        <v>10996984.25</v>
      </c>
      <c r="BN551">
        <v>524340</v>
      </c>
      <c r="BO551">
        <v>541345</v>
      </c>
      <c r="BQ551">
        <v>761040</v>
      </c>
      <c r="BR551">
        <v>259800</v>
      </c>
      <c r="BS551">
        <v>1590100</v>
      </c>
      <c r="BT551">
        <v>784100</v>
      </c>
    </row>
    <row r="552" spans="1:72">
      <c r="A552" s="405">
        <v>5</v>
      </c>
      <c r="B552" s="199" t="s">
        <v>916</v>
      </c>
      <c r="C552" s="199" t="s">
        <v>917</v>
      </c>
      <c r="D552" s="199" t="s">
        <v>2387</v>
      </c>
      <c r="E552" s="199" t="s">
        <v>2388</v>
      </c>
      <c r="F552" s="199"/>
      <c r="G552" s="199"/>
      <c r="H552" s="199">
        <v>82</v>
      </c>
      <c r="I552" s="199" t="s">
        <v>2388</v>
      </c>
      <c r="J552" s="199" t="s">
        <v>952</v>
      </c>
      <c r="K552" s="199" t="s">
        <v>1664</v>
      </c>
      <c r="L552" s="199" t="s">
        <v>1665</v>
      </c>
      <c r="M552" s="221" t="s">
        <v>1666</v>
      </c>
      <c r="N552" s="221"/>
      <c r="O552" s="221"/>
      <c r="P552" s="386" t="s">
        <v>3298</v>
      </c>
      <c r="Q552" s="387" t="s">
        <v>636</v>
      </c>
      <c r="R552" s="108">
        <f t="shared" si="8"/>
        <v>16406388.5</v>
      </c>
      <c r="S552">
        <v>17943976.260000002</v>
      </c>
      <c r="T552">
        <v>160056</v>
      </c>
      <c r="U552">
        <v>1764764.94</v>
      </c>
      <c r="V552">
        <v>3573980</v>
      </c>
      <c r="W552">
        <v>4222867.3499999996</v>
      </c>
      <c r="X552">
        <v>4247060</v>
      </c>
      <c r="Y552">
        <v>3622470.81</v>
      </c>
      <c r="Z552">
        <v>2770422.6</v>
      </c>
      <c r="AA552">
        <v>1717682</v>
      </c>
      <c r="AB552">
        <v>1747860.66</v>
      </c>
      <c r="AC552">
        <v>2429251</v>
      </c>
      <c r="AD552">
        <v>1642576.67</v>
      </c>
      <c r="AE552">
        <v>16406388.5</v>
      </c>
      <c r="AF552">
        <v>507884.86</v>
      </c>
      <c r="AG552">
        <v>1464762.22</v>
      </c>
      <c r="AH552">
        <v>694777.09</v>
      </c>
      <c r="AI552">
        <v>5271941.5</v>
      </c>
      <c r="AJ552">
        <v>2524262</v>
      </c>
      <c r="AK552">
        <v>877286</v>
      </c>
      <c r="AL552">
        <v>358630.06</v>
      </c>
      <c r="AM552">
        <v>28028151</v>
      </c>
      <c r="AN552">
        <v>1184467.76</v>
      </c>
      <c r="AO552">
        <v>4420149</v>
      </c>
      <c r="AP552">
        <v>5850013.79</v>
      </c>
      <c r="AQ552">
        <v>5578091</v>
      </c>
      <c r="AR552">
        <v>3614512</v>
      </c>
      <c r="AS552">
        <v>7727200</v>
      </c>
      <c r="AT552">
        <v>7288816</v>
      </c>
      <c r="AU552">
        <v>5213516.58</v>
      </c>
      <c r="AV552">
        <v>3851897.83</v>
      </c>
      <c r="AW552">
        <v>3872420</v>
      </c>
      <c r="AX552">
        <v>2477391.5</v>
      </c>
      <c r="AY552">
        <v>2230459.7999999998</v>
      </c>
      <c r="AZ552">
        <v>1963560.5</v>
      </c>
      <c r="BA552">
        <v>22915130.199999999</v>
      </c>
      <c r="BB552">
        <v>1727490</v>
      </c>
      <c r="BC552">
        <v>1235840.8999999999</v>
      </c>
      <c r="BD552">
        <v>1647118.5</v>
      </c>
      <c r="BE552">
        <v>2018450.02</v>
      </c>
      <c r="BF552">
        <v>3388672.02</v>
      </c>
      <c r="BG552">
        <v>2022463.8</v>
      </c>
      <c r="BH552">
        <v>4289067</v>
      </c>
      <c r="BI552">
        <v>2260264.11</v>
      </c>
      <c r="BJ552">
        <v>1178279.98</v>
      </c>
      <c r="BK552">
        <v>1341409.56</v>
      </c>
      <c r="BL552">
        <v>1072906</v>
      </c>
      <c r="BM552">
        <v>323580</v>
      </c>
      <c r="BN552">
        <v>1035562.26</v>
      </c>
      <c r="BO552">
        <v>1131973</v>
      </c>
      <c r="BP552">
        <v>3202600.38</v>
      </c>
      <c r="BQ552">
        <v>890246.1</v>
      </c>
      <c r="BR552">
        <v>4517035.75</v>
      </c>
      <c r="BS552">
        <v>2063749.79</v>
      </c>
      <c r="BT552">
        <v>890.97</v>
      </c>
    </row>
    <row r="553" spans="1:72">
      <c r="A553" s="405">
        <v>5</v>
      </c>
      <c r="B553" s="199" t="s">
        <v>916</v>
      </c>
      <c r="C553" s="199" t="s">
        <v>917</v>
      </c>
      <c r="D553" s="199" t="s">
        <v>2387</v>
      </c>
      <c r="E553" s="199" t="s">
        <v>2388</v>
      </c>
      <c r="F553" s="199"/>
      <c r="G553" s="199"/>
      <c r="H553" s="199">
        <v>82</v>
      </c>
      <c r="I553" s="199" t="s">
        <v>2388</v>
      </c>
      <c r="J553" s="199" t="s">
        <v>952</v>
      </c>
      <c r="K553" s="199" t="s">
        <v>1664</v>
      </c>
      <c r="L553" s="199" t="s">
        <v>1665</v>
      </c>
      <c r="M553" s="221" t="s">
        <v>1666</v>
      </c>
      <c r="N553" s="221"/>
      <c r="O553" s="221"/>
      <c r="P553" s="386" t="s">
        <v>3299</v>
      </c>
      <c r="Q553" s="387" t="s">
        <v>637</v>
      </c>
      <c r="R553" s="108">
        <f t="shared" si="8"/>
        <v>1935466.5</v>
      </c>
      <c r="S553">
        <v>1641118.74</v>
      </c>
      <c r="T553">
        <v>70045</v>
      </c>
      <c r="U553">
        <v>844933.59</v>
      </c>
      <c r="W553">
        <v>445581.29</v>
      </c>
      <c r="X553">
        <v>477540</v>
      </c>
      <c r="Z553">
        <v>208350</v>
      </c>
      <c r="AA553">
        <v>351450</v>
      </c>
      <c r="AB553">
        <v>259330</v>
      </c>
      <c r="AC553">
        <v>209052</v>
      </c>
      <c r="AD553">
        <v>245880</v>
      </c>
      <c r="AE553">
        <v>1935466.5</v>
      </c>
      <c r="AF553">
        <v>133643.49</v>
      </c>
      <c r="AG553">
        <v>863865.49</v>
      </c>
      <c r="AH553">
        <v>376560</v>
      </c>
      <c r="AI553">
        <v>1268067</v>
      </c>
      <c r="AJ553">
        <v>2007045</v>
      </c>
      <c r="AM553">
        <v>8406552</v>
      </c>
      <c r="AN553">
        <v>302987</v>
      </c>
      <c r="AO553">
        <v>1931567</v>
      </c>
      <c r="AP553">
        <v>952959.37</v>
      </c>
      <c r="AQ553">
        <v>1422340</v>
      </c>
      <c r="AR553">
        <v>982027</v>
      </c>
      <c r="AS553">
        <v>3182036</v>
      </c>
      <c r="AT553">
        <v>3543140</v>
      </c>
      <c r="AU553">
        <v>790817.61</v>
      </c>
      <c r="AV553">
        <v>388047.5</v>
      </c>
      <c r="AW553">
        <v>5443594.5</v>
      </c>
      <c r="AX553">
        <v>77362.5</v>
      </c>
      <c r="AY553">
        <v>4183337.84</v>
      </c>
      <c r="AZ553">
        <v>1167930</v>
      </c>
      <c r="BA553">
        <v>2761749.46</v>
      </c>
      <c r="BB553">
        <v>178362.12</v>
      </c>
      <c r="BC553">
        <v>503436.96</v>
      </c>
      <c r="BD553">
        <v>1889301</v>
      </c>
      <c r="BE553">
        <v>1096683.6200000001</v>
      </c>
      <c r="BF553">
        <v>542334.4</v>
      </c>
      <c r="BG553">
        <v>344800</v>
      </c>
      <c r="BH553">
        <v>1692910.25</v>
      </c>
      <c r="BI553">
        <v>509822.82</v>
      </c>
      <c r="BJ553">
        <v>221965.23</v>
      </c>
      <c r="BK553">
        <v>290773.87</v>
      </c>
      <c r="BL553">
        <v>10010</v>
      </c>
      <c r="BM553">
        <v>2647680</v>
      </c>
      <c r="BO553">
        <v>66402</v>
      </c>
      <c r="BP553">
        <v>70740</v>
      </c>
      <c r="BQ553">
        <v>483134</v>
      </c>
      <c r="BS553">
        <v>361150.33</v>
      </c>
      <c r="BT553">
        <v>726480.29</v>
      </c>
    </row>
    <row r="554" spans="1:72">
      <c r="A554" s="405">
        <v>5</v>
      </c>
      <c r="B554" s="199" t="s">
        <v>916</v>
      </c>
      <c r="C554" s="199" t="s">
        <v>917</v>
      </c>
      <c r="D554" s="199" t="s">
        <v>2387</v>
      </c>
      <c r="E554" s="199" t="s">
        <v>2388</v>
      </c>
      <c r="F554" s="199"/>
      <c r="G554" s="199"/>
      <c r="H554" s="199">
        <v>82</v>
      </c>
      <c r="I554" s="199" t="s">
        <v>2388</v>
      </c>
      <c r="J554" s="199" t="s">
        <v>952</v>
      </c>
      <c r="K554" s="199" t="s">
        <v>1664</v>
      </c>
      <c r="L554" s="199" t="s">
        <v>1665</v>
      </c>
      <c r="M554" s="221" t="s">
        <v>1669</v>
      </c>
      <c r="N554" s="221"/>
      <c r="O554" s="221"/>
      <c r="P554" s="386" t="s">
        <v>3300</v>
      </c>
      <c r="Q554" s="387" t="s">
        <v>638</v>
      </c>
      <c r="R554" s="108">
        <f t="shared" si="8"/>
        <v>21306526.199999999</v>
      </c>
      <c r="S554">
        <v>34663961.829999998</v>
      </c>
      <c r="T554">
        <v>1455786.35</v>
      </c>
      <c r="U554">
        <v>3269721.33</v>
      </c>
      <c r="V554">
        <v>3902492</v>
      </c>
      <c r="W554">
        <v>8760567.0099999998</v>
      </c>
      <c r="X554">
        <v>5891380.5999999996</v>
      </c>
      <c r="Y554">
        <v>5213624.46</v>
      </c>
      <c r="Z554">
        <v>4127752.29</v>
      </c>
      <c r="AA554">
        <v>4525614.71</v>
      </c>
      <c r="AB554">
        <v>2603704.52</v>
      </c>
      <c r="AC554">
        <v>4556557.8600000003</v>
      </c>
      <c r="AD554">
        <v>1668230</v>
      </c>
      <c r="AE554">
        <v>21306526.199999999</v>
      </c>
      <c r="AF554">
        <v>2704406.34</v>
      </c>
      <c r="AG554">
        <v>3799473.69</v>
      </c>
      <c r="AH554">
        <v>947260</v>
      </c>
      <c r="AI554">
        <v>4417840</v>
      </c>
      <c r="AJ554">
        <v>1494245</v>
      </c>
      <c r="AK554">
        <v>2220226.96</v>
      </c>
      <c r="AL554">
        <v>1185263.6399999999</v>
      </c>
      <c r="AM554">
        <v>34393907</v>
      </c>
      <c r="AN554">
        <v>2262850</v>
      </c>
      <c r="AO554">
        <v>6273979</v>
      </c>
      <c r="AP554">
        <v>3910485.18</v>
      </c>
      <c r="AQ554">
        <v>7259037</v>
      </c>
      <c r="AR554">
        <v>3119330</v>
      </c>
      <c r="AS554">
        <v>5481516</v>
      </c>
      <c r="AT554">
        <v>1129720</v>
      </c>
      <c r="AU554">
        <v>4504708.04</v>
      </c>
      <c r="AV554">
        <v>3337710.34</v>
      </c>
      <c r="AW554">
        <v>3329464</v>
      </c>
      <c r="AX554">
        <v>3455608</v>
      </c>
      <c r="AY554">
        <v>1439040</v>
      </c>
      <c r="AZ554">
        <v>977000</v>
      </c>
      <c r="BA554">
        <v>22672185.539999999</v>
      </c>
      <c r="BB554">
        <v>2305978</v>
      </c>
      <c r="BC554">
        <v>2247010</v>
      </c>
      <c r="BD554">
        <v>1318246</v>
      </c>
      <c r="BE554">
        <v>3775172</v>
      </c>
      <c r="BF554">
        <v>3643440</v>
      </c>
      <c r="BG554">
        <v>2250200</v>
      </c>
      <c r="BH554">
        <v>6476471</v>
      </c>
      <c r="BI554">
        <v>3152302.2</v>
      </c>
      <c r="BJ554">
        <v>650590</v>
      </c>
      <c r="BK554">
        <v>790600</v>
      </c>
      <c r="BL554">
        <v>2262332</v>
      </c>
      <c r="BM554">
        <v>9023623.7699999996</v>
      </c>
      <c r="BN554">
        <v>8671563.5700000003</v>
      </c>
      <c r="BO554">
        <v>4130958</v>
      </c>
      <c r="BP554">
        <v>7321010.1200000001</v>
      </c>
      <c r="BQ554">
        <v>1376570</v>
      </c>
      <c r="BR554">
        <v>7334886.1799999997</v>
      </c>
      <c r="BS554">
        <v>7908638.21</v>
      </c>
      <c r="BT554">
        <v>2687502.67</v>
      </c>
    </row>
    <row r="555" spans="1:72">
      <c r="A555" s="405">
        <v>5</v>
      </c>
      <c r="B555" s="199" t="s">
        <v>916</v>
      </c>
      <c r="C555" s="199" t="s">
        <v>917</v>
      </c>
      <c r="D555" s="199" t="s">
        <v>2387</v>
      </c>
      <c r="E555" s="199" t="s">
        <v>2388</v>
      </c>
      <c r="F555" s="199"/>
      <c r="G555" s="199"/>
      <c r="H555" s="199">
        <v>82</v>
      </c>
      <c r="I555" s="199" t="s">
        <v>2388</v>
      </c>
      <c r="J555" s="199" t="s">
        <v>952</v>
      </c>
      <c r="K555" s="199" t="s">
        <v>1664</v>
      </c>
      <c r="L555" s="199" t="s">
        <v>1665</v>
      </c>
      <c r="M555" s="221" t="s">
        <v>1669</v>
      </c>
      <c r="N555" s="221"/>
      <c r="O555" s="221"/>
      <c r="P555" s="386" t="s">
        <v>3301</v>
      </c>
      <c r="Q555" s="387" t="s">
        <v>639</v>
      </c>
      <c r="R555" s="108">
        <f t="shared" si="8"/>
        <v>2346821.7999999998</v>
      </c>
      <c r="S555">
        <v>12448884.34</v>
      </c>
      <c r="T555">
        <v>1562082</v>
      </c>
      <c r="U555">
        <v>2560116.67</v>
      </c>
      <c r="V555">
        <v>1951920</v>
      </c>
      <c r="W555">
        <v>3691149.66</v>
      </c>
      <c r="X555">
        <v>2887549</v>
      </c>
      <c r="Y555">
        <v>2246027.73</v>
      </c>
      <c r="Z555">
        <v>2132880</v>
      </c>
      <c r="AA555">
        <v>1957332</v>
      </c>
      <c r="AB555">
        <v>828776.54</v>
      </c>
      <c r="AC555">
        <v>2475750</v>
      </c>
      <c r="AD555">
        <v>1214268.67</v>
      </c>
      <c r="AE555">
        <v>2346821.7999999998</v>
      </c>
      <c r="AF555">
        <v>623152.37</v>
      </c>
      <c r="AG555">
        <v>1096171.73</v>
      </c>
      <c r="AH555">
        <v>3451903.96</v>
      </c>
      <c r="AI555">
        <v>1119720</v>
      </c>
      <c r="AJ555">
        <v>4965027</v>
      </c>
      <c r="AK555">
        <v>1241461</v>
      </c>
      <c r="AL555">
        <v>551374</v>
      </c>
      <c r="AM555">
        <v>21880050</v>
      </c>
      <c r="AN555">
        <v>1600100</v>
      </c>
      <c r="AO555">
        <v>1048750</v>
      </c>
      <c r="AP555">
        <v>860128.09</v>
      </c>
      <c r="AQ555">
        <v>1284818</v>
      </c>
      <c r="AR555">
        <v>633310</v>
      </c>
      <c r="AS555">
        <v>2164910</v>
      </c>
      <c r="AT555">
        <v>597107</v>
      </c>
      <c r="AU555">
        <v>904023.8</v>
      </c>
      <c r="AV555">
        <v>1108980</v>
      </c>
      <c r="AW555">
        <v>1750776</v>
      </c>
      <c r="AY555">
        <v>560656.75</v>
      </c>
      <c r="AZ555">
        <v>100264</v>
      </c>
      <c r="BA555">
        <v>9967189.7699999996</v>
      </c>
      <c r="BB555">
        <v>1033270</v>
      </c>
      <c r="BC555">
        <v>1208990</v>
      </c>
      <c r="BD555">
        <v>8565431</v>
      </c>
      <c r="BE555">
        <v>2565505</v>
      </c>
      <c r="BF555">
        <v>526080</v>
      </c>
      <c r="BG555">
        <v>2212240</v>
      </c>
      <c r="BH555">
        <v>2003760</v>
      </c>
      <c r="BI555">
        <v>746433</v>
      </c>
      <c r="BJ555">
        <v>761400</v>
      </c>
      <c r="BK555">
        <v>417614.62</v>
      </c>
      <c r="BM555">
        <v>19366959.41</v>
      </c>
      <c r="BN555">
        <v>2617440</v>
      </c>
      <c r="BO555">
        <v>3055898</v>
      </c>
      <c r="BP555">
        <v>3060778.52</v>
      </c>
      <c r="BQ555">
        <v>299123</v>
      </c>
      <c r="BR555">
        <v>2468962.48</v>
      </c>
      <c r="BS555">
        <v>2383251.4300000002</v>
      </c>
      <c r="BT555">
        <v>3131535.48</v>
      </c>
    </row>
    <row r="556" spans="1:72">
      <c r="A556" s="405">
        <v>5</v>
      </c>
      <c r="B556" s="199" t="s">
        <v>916</v>
      </c>
      <c r="C556" s="199" t="s">
        <v>917</v>
      </c>
      <c r="D556" s="199" t="s">
        <v>2387</v>
      </c>
      <c r="E556" s="199" t="s">
        <v>2388</v>
      </c>
      <c r="F556" s="199"/>
      <c r="G556" s="199"/>
      <c r="H556" s="199">
        <v>82</v>
      </c>
      <c r="I556" s="199" t="s">
        <v>2388</v>
      </c>
      <c r="J556" s="199" t="s">
        <v>952</v>
      </c>
      <c r="K556" s="199" t="s">
        <v>1664</v>
      </c>
      <c r="L556" s="199" t="s">
        <v>1665</v>
      </c>
      <c r="M556" s="221" t="s">
        <v>1672</v>
      </c>
      <c r="N556" s="221"/>
      <c r="O556" s="221"/>
      <c r="P556" s="386" t="s">
        <v>3302</v>
      </c>
      <c r="Q556" s="387" t="s">
        <v>640</v>
      </c>
      <c r="R556" s="108">
        <f t="shared" si="8"/>
        <v>0</v>
      </c>
      <c r="T556">
        <v>187577</v>
      </c>
      <c r="U556">
        <v>290857.28000000003</v>
      </c>
      <c r="V556">
        <v>1885800</v>
      </c>
      <c r="W556">
        <v>633691</v>
      </c>
      <c r="X556">
        <v>2068730.8799999999</v>
      </c>
      <c r="Y556">
        <v>1415290</v>
      </c>
      <c r="Z556">
        <v>367532.24</v>
      </c>
      <c r="AB556">
        <v>1399021.15</v>
      </c>
      <c r="AC556">
        <v>523070</v>
      </c>
      <c r="AD556">
        <v>342491.3</v>
      </c>
      <c r="AF556">
        <v>2349322.5</v>
      </c>
      <c r="AG556">
        <v>1267186.23</v>
      </c>
      <c r="AH556">
        <v>182154</v>
      </c>
      <c r="AJ556">
        <v>101640</v>
      </c>
      <c r="AK556">
        <v>631037</v>
      </c>
      <c r="AL556">
        <v>65280</v>
      </c>
      <c r="AN556">
        <v>3543257.75</v>
      </c>
      <c r="AO556">
        <v>21000</v>
      </c>
      <c r="AQ556">
        <v>62485</v>
      </c>
      <c r="AS556">
        <v>147936</v>
      </c>
      <c r="AU556">
        <v>101267</v>
      </c>
      <c r="AV556">
        <v>529775</v>
      </c>
      <c r="AW556">
        <v>3213337</v>
      </c>
      <c r="AX556">
        <v>2683857.5</v>
      </c>
      <c r="BA556">
        <v>0</v>
      </c>
      <c r="BB556">
        <v>1095593</v>
      </c>
      <c r="BC556">
        <v>1056225.33</v>
      </c>
      <c r="BD556">
        <v>730282.45</v>
      </c>
      <c r="BE556">
        <v>1643526.08</v>
      </c>
      <c r="BF556">
        <v>1521632.18</v>
      </c>
      <c r="BG556">
        <v>1132830</v>
      </c>
      <c r="BH556">
        <v>93922.5</v>
      </c>
      <c r="BI556">
        <v>17318.93</v>
      </c>
      <c r="BJ556">
        <v>559292.69999999995</v>
      </c>
      <c r="BK556">
        <v>436965.76</v>
      </c>
      <c r="BL556">
        <v>233615</v>
      </c>
      <c r="BN556">
        <v>2878665</v>
      </c>
      <c r="BO556">
        <v>730980</v>
      </c>
      <c r="BP556">
        <v>1790480.73</v>
      </c>
      <c r="BQ556">
        <v>572480</v>
      </c>
      <c r="BR556">
        <v>6552</v>
      </c>
      <c r="BS556">
        <v>761243</v>
      </c>
    </row>
    <row r="557" spans="1:72">
      <c r="A557" s="405">
        <v>5</v>
      </c>
      <c r="B557" s="199" t="s">
        <v>916</v>
      </c>
      <c r="C557" s="199" t="s">
        <v>917</v>
      </c>
      <c r="D557" s="199" t="s">
        <v>2387</v>
      </c>
      <c r="E557" s="199" t="s">
        <v>2388</v>
      </c>
      <c r="F557" s="199"/>
      <c r="G557" s="199"/>
      <c r="H557" s="199">
        <v>82</v>
      </c>
      <c r="I557" s="199" t="s">
        <v>2388</v>
      </c>
      <c r="J557" s="199" t="s">
        <v>952</v>
      </c>
      <c r="K557" s="199" t="s">
        <v>1664</v>
      </c>
      <c r="L557" s="199" t="s">
        <v>1665</v>
      </c>
      <c r="M557" s="221" t="s">
        <v>1672</v>
      </c>
      <c r="N557" s="221"/>
      <c r="O557" s="221"/>
      <c r="P557" s="386" t="s">
        <v>3303</v>
      </c>
      <c r="Q557" s="387" t="s">
        <v>641</v>
      </c>
      <c r="R557" s="108">
        <f t="shared" si="8"/>
        <v>0</v>
      </c>
      <c r="T557">
        <v>520441</v>
      </c>
      <c r="U557">
        <v>784852.8</v>
      </c>
      <c r="V557">
        <v>596100</v>
      </c>
      <c r="W557">
        <v>76200</v>
      </c>
      <c r="X557">
        <v>806214.5</v>
      </c>
      <c r="Z557">
        <v>58500</v>
      </c>
      <c r="AA557">
        <v>107565</v>
      </c>
      <c r="AB557">
        <v>468868.25</v>
      </c>
      <c r="AC557">
        <v>543932</v>
      </c>
      <c r="AD557">
        <v>173852.42</v>
      </c>
      <c r="AG557">
        <v>292807.74</v>
      </c>
      <c r="AH557">
        <v>314441.5</v>
      </c>
      <c r="AI557">
        <v>110000</v>
      </c>
      <c r="AJ557">
        <v>434450</v>
      </c>
      <c r="AK557">
        <v>867847</v>
      </c>
      <c r="AL557">
        <v>859095</v>
      </c>
      <c r="AN557">
        <v>1072445</v>
      </c>
      <c r="AO557">
        <v>11000</v>
      </c>
      <c r="AQ557">
        <v>19422.5</v>
      </c>
      <c r="AV557">
        <v>11790</v>
      </c>
      <c r="AW557">
        <v>1976235.5</v>
      </c>
      <c r="AX557">
        <v>729024.25</v>
      </c>
      <c r="BA557">
        <v>62400</v>
      </c>
      <c r="BB557">
        <v>358990</v>
      </c>
      <c r="BC557">
        <v>541363.5</v>
      </c>
      <c r="BG557">
        <v>232987.5</v>
      </c>
      <c r="BH557">
        <v>196973.56</v>
      </c>
      <c r="BI557">
        <v>104150.36</v>
      </c>
      <c r="BJ557">
        <v>194823.23</v>
      </c>
      <c r="BN557">
        <v>11000</v>
      </c>
      <c r="BO557">
        <v>822750.73</v>
      </c>
      <c r="BQ557">
        <v>225543</v>
      </c>
      <c r="BS557">
        <v>484316</v>
      </c>
    </row>
    <row r="558" spans="1:72">
      <c r="A558" s="405">
        <v>5</v>
      </c>
      <c r="B558" s="199" t="s">
        <v>916</v>
      </c>
      <c r="C558" s="199" t="s">
        <v>917</v>
      </c>
      <c r="D558" s="199" t="s">
        <v>2387</v>
      </c>
      <c r="E558" s="199" t="s">
        <v>2388</v>
      </c>
      <c r="F558" s="199"/>
      <c r="G558" s="199"/>
      <c r="H558" s="199">
        <v>82</v>
      </c>
      <c r="I558" s="199" t="s">
        <v>2388</v>
      </c>
      <c r="J558" s="199" t="s">
        <v>952</v>
      </c>
      <c r="K558" s="199"/>
      <c r="L558" s="199" t="s">
        <v>1646</v>
      </c>
      <c r="M558" s="221" t="s">
        <v>1647</v>
      </c>
      <c r="N558" s="221"/>
      <c r="O558" s="221"/>
      <c r="P558" s="386" t="s">
        <v>3304</v>
      </c>
      <c r="Q558" s="387" t="s">
        <v>642</v>
      </c>
      <c r="R558" s="108">
        <f t="shared" si="8"/>
        <v>0</v>
      </c>
      <c r="S558">
        <v>1030210</v>
      </c>
      <c r="T558">
        <v>234000</v>
      </c>
      <c r="Y558">
        <v>145380</v>
      </c>
      <c r="Z558">
        <v>234000</v>
      </c>
      <c r="AA558">
        <v>243690</v>
      </c>
      <c r="AG558">
        <v>232450</v>
      </c>
      <c r="AM558">
        <v>5377940</v>
      </c>
      <c r="AO558">
        <v>1064520</v>
      </c>
      <c r="AQ558">
        <v>528510</v>
      </c>
      <c r="AR558">
        <v>537120</v>
      </c>
      <c r="AS558">
        <v>337710.96</v>
      </c>
      <c r="AU558">
        <v>478320</v>
      </c>
      <c r="AW558">
        <v>6600</v>
      </c>
      <c r="AX558">
        <v>7150</v>
      </c>
      <c r="AY558">
        <v>142790.26</v>
      </c>
      <c r="AZ558">
        <v>308310.96000000002</v>
      </c>
      <c r="BA558">
        <v>1398829.03</v>
      </c>
      <c r="BB558">
        <v>524190.32</v>
      </c>
      <c r="BC558">
        <v>0</v>
      </c>
      <c r="BD558">
        <v>16500</v>
      </c>
      <c r="BM558">
        <v>2763840</v>
      </c>
      <c r="BO558">
        <v>216000</v>
      </c>
      <c r="BQ558">
        <v>214500</v>
      </c>
    </row>
    <row r="559" spans="1:72">
      <c r="A559" s="405">
        <v>5</v>
      </c>
      <c r="B559" s="199" t="s">
        <v>916</v>
      </c>
      <c r="C559" s="199" t="s">
        <v>917</v>
      </c>
      <c r="D559" s="199" t="s">
        <v>2387</v>
      </c>
      <c r="E559" s="199" t="s">
        <v>2388</v>
      </c>
      <c r="F559" s="199"/>
      <c r="G559" s="199"/>
      <c r="H559" s="199">
        <v>82</v>
      </c>
      <c r="I559" s="199" t="s">
        <v>2388</v>
      </c>
      <c r="J559" s="199" t="s">
        <v>952</v>
      </c>
      <c r="K559" s="199"/>
      <c r="L559" s="199" t="s">
        <v>1646</v>
      </c>
      <c r="M559" s="221" t="s">
        <v>1647</v>
      </c>
      <c r="N559" s="221"/>
      <c r="O559" s="221"/>
      <c r="P559" s="386" t="s">
        <v>3305</v>
      </c>
      <c r="Q559" s="387" t="s">
        <v>3306</v>
      </c>
      <c r="R559" s="108">
        <f t="shared" si="8"/>
        <v>8944422.9700000007</v>
      </c>
      <c r="S559">
        <v>7629294.8499999996</v>
      </c>
      <c r="T559">
        <v>510960</v>
      </c>
      <c r="U559">
        <v>393840</v>
      </c>
      <c r="V559">
        <v>550920</v>
      </c>
      <c r="W559">
        <v>471120</v>
      </c>
      <c r="X559">
        <v>591240</v>
      </c>
      <c r="Y559">
        <v>424860</v>
      </c>
      <c r="Z559">
        <v>446903.23</v>
      </c>
      <c r="AA559">
        <v>287610</v>
      </c>
      <c r="AB559">
        <v>501000</v>
      </c>
      <c r="AC559">
        <v>520560</v>
      </c>
      <c r="AD559">
        <v>729840</v>
      </c>
      <c r="AE559">
        <v>8944422.9700000007</v>
      </c>
      <c r="AF559">
        <v>559680</v>
      </c>
      <c r="AG559">
        <v>442850</v>
      </c>
      <c r="AH559">
        <v>588000</v>
      </c>
      <c r="AI559">
        <v>741000</v>
      </c>
      <c r="AJ559">
        <v>833040</v>
      </c>
      <c r="AK559">
        <v>168480</v>
      </c>
      <c r="AM559">
        <v>8884880</v>
      </c>
      <c r="AN559">
        <v>566040</v>
      </c>
      <c r="AP559">
        <v>635760</v>
      </c>
      <c r="AQ559">
        <v>271530</v>
      </c>
      <c r="AR559">
        <v>286680</v>
      </c>
      <c r="AS559">
        <v>862080</v>
      </c>
      <c r="AT559">
        <v>1071000</v>
      </c>
      <c r="AU559">
        <v>514220</v>
      </c>
      <c r="AV559">
        <v>785130</v>
      </c>
      <c r="AW559">
        <v>553200</v>
      </c>
      <c r="AX559">
        <v>776640</v>
      </c>
      <c r="AY559">
        <v>1007880</v>
      </c>
      <c r="AZ559">
        <v>18000</v>
      </c>
      <c r="BA559">
        <v>6858858.3899999997</v>
      </c>
      <c r="BB559">
        <v>565404</v>
      </c>
      <c r="BC559">
        <v>1020120</v>
      </c>
      <c r="BD559">
        <v>569100</v>
      </c>
      <c r="BE559">
        <v>350208</v>
      </c>
      <c r="BF559">
        <v>934510</v>
      </c>
      <c r="BG559">
        <v>1008360</v>
      </c>
      <c r="BH559">
        <v>783120</v>
      </c>
      <c r="BI559">
        <v>461160</v>
      </c>
      <c r="BJ559">
        <v>736440</v>
      </c>
      <c r="BK559">
        <v>700440</v>
      </c>
      <c r="BL559">
        <v>644820</v>
      </c>
      <c r="BM559">
        <v>5866500</v>
      </c>
      <c r="BN559">
        <v>294990</v>
      </c>
      <c r="BO559">
        <v>512880</v>
      </c>
      <c r="BP559">
        <v>740400</v>
      </c>
      <c r="BQ559">
        <v>237430.32</v>
      </c>
      <c r="BR559">
        <v>235920</v>
      </c>
      <c r="BS559">
        <v>289680</v>
      </c>
      <c r="BT559">
        <v>282530.32</v>
      </c>
    </row>
    <row r="560" spans="1:72">
      <c r="A560" s="405">
        <v>5</v>
      </c>
      <c r="B560" s="199" t="s">
        <v>916</v>
      </c>
      <c r="C560" s="199" t="s">
        <v>917</v>
      </c>
      <c r="D560" s="199" t="s">
        <v>2387</v>
      </c>
      <c r="E560" s="199" t="s">
        <v>2388</v>
      </c>
      <c r="F560" s="199"/>
      <c r="G560" s="199"/>
      <c r="H560" s="199">
        <v>82</v>
      </c>
      <c r="I560" s="199" t="s">
        <v>2388</v>
      </c>
      <c r="J560" s="199" t="s">
        <v>952</v>
      </c>
      <c r="K560" s="199"/>
      <c r="L560" s="199" t="s">
        <v>1646</v>
      </c>
      <c r="M560" s="221" t="s">
        <v>1647</v>
      </c>
      <c r="N560" s="221"/>
      <c r="O560" s="221"/>
      <c r="P560" s="386" t="s">
        <v>3307</v>
      </c>
      <c r="Q560" s="387" t="s">
        <v>3308</v>
      </c>
      <c r="R560" s="108">
        <f t="shared" si="8"/>
        <v>3253882.66</v>
      </c>
      <c r="S560">
        <v>12222.74</v>
      </c>
      <c r="X560">
        <v>6060</v>
      </c>
      <c r="Z560">
        <v>11339.35</v>
      </c>
      <c r="AB560">
        <v>3704.2</v>
      </c>
      <c r="AC560">
        <v>1723.75</v>
      </c>
      <c r="AE560">
        <v>3253882.66</v>
      </c>
      <c r="AK560">
        <v>8670</v>
      </c>
      <c r="AM560">
        <v>33132</v>
      </c>
      <c r="AO560">
        <v>22410</v>
      </c>
      <c r="AP560">
        <v>40590</v>
      </c>
      <c r="AR560">
        <v>6060</v>
      </c>
      <c r="AX560">
        <v>2130</v>
      </c>
      <c r="AY560">
        <v>12930</v>
      </c>
      <c r="BA560">
        <v>131542.65</v>
      </c>
      <c r="BB560">
        <v>5525</v>
      </c>
      <c r="BD560">
        <v>10950</v>
      </c>
      <c r="BH560">
        <v>1110</v>
      </c>
    </row>
    <row r="561" spans="1:72">
      <c r="A561" s="405">
        <v>5</v>
      </c>
      <c r="B561" s="199" t="s">
        <v>916</v>
      </c>
      <c r="C561" s="199" t="s">
        <v>917</v>
      </c>
      <c r="D561" s="199" t="s">
        <v>2387</v>
      </c>
      <c r="E561" s="199" t="s">
        <v>2388</v>
      </c>
      <c r="F561" s="199"/>
      <c r="G561" s="199"/>
      <c r="H561" s="199">
        <v>82</v>
      </c>
      <c r="I561" s="199" t="s">
        <v>2388</v>
      </c>
      <c r="J561" s="199" t="s">
        <v>952</v>
      </c>
      <c r="K561" s="199"/>
      <c r="L561" s="199" t="s">
        <v>1646</v>
      </c>
      <c r="M561" s="221" t="s">
        <v>1647</v>
      </c>
      <c r="N561" s="221"/>
      <c r="O561" s="221"/>
      <c r="P561" s="386" t="s">
        <v>3309</v>
      </c>
      <c r="Q561" s="387" t="s">
        <v>645</v>
      </c>
      <c r="R561" s="108">
        <f t="shared" si="8"/>
        <v>3023.7</v>
      </c>
      <c r="S561">
        <v>4310</v>
      </c>
      <c r="U561">
        <v>1166.77</v>
      </c>
      <c r="AD561">
        <v>2475</v>
      </c>
      <c r="AE561">
        <v>3023.7</v>
      </c>
      <c r="AK561">
        <v>6390</v>
      </c>
      <c r="AM561">
        <v>3220</v>
      </c>
      <c r="AU561">
        <v>13380</v>
      </c>
      <c r="AW561">
        <v>10530</v>
      </c>
      <c r="BA561">
        <v>7320</v>
      </c>
      <c r="BF561">
        <v>10320</v>
      </c>
      <c r="BO561">
        <v>6390</v>
      </c>
    </row>
    <row r="562" spans="1:72">
      <c r="A562" s="405">
        <v>5</v>
      </c>
      <c r="B562" s="199" t="s">
        <v>916</v>
      </c>
      <c r="C562" s="199" t="s">
        <v>917</v>
      </c>
      <c r="D562" s="199" t="s">
        <v>2387</v>
      </c>
      <c r="E562" s="199" t="s">
        <v>2388</v>
      </c>
      <c r="F562" s="199"/>
      <c r="G562" s="199"/>
      <c r="H562" s="199">
        <v>82</v>
      </c>
      <c r="I562" s="199" t="s">
        <v>2388</v>
      </c>
      <c r="J562" s="199" t="s">
        <v>952</v>
      </c>
      <c r="K562" s="199"/>
      <c r="L562" s="199" t="s">
        <v>1646</v>
      </c>
      <c r="M562" s="221" t="s">
        <v>1647</v>
      </c>
      <c r="N562" s="221"/>
      <c r="O562" s="221"/>
      <c r="P562" s="386" t="s">
        <v>3310</v>
      </c>
      <c r="Q562" s="387" t="s">
        <v>646</v>
      </c>
      <c r="R562" s="108">
        <f t="shared" si="8"/>
        <v>0</v>
      </c>
    </row>
    <row r="563" spans="1:72">
      <c r="A563" s="405">
        <v>5</v>
      </c>
      <c r="B563" s="199" t="s">
        <v>916</v>
      </c>
      <c r="C563" s="199" t="s">
        <v>917</v>
      </c>
      <c r="D563" s="199" t="s">
        <v>2387</v>
      </c>
      <c r="E563" s="199" t="s">
        <v>2388</v>
      </c>
      <c r="F563" s="199"/>
      <c r="G563" s="199"/>
      <c r="H563" s="199">
        <v>82</v>
      </c>
      <c r="I563" s="199" t="s">
        <v>2388</v>
      </c>
      <c r="J563" s="199" t="s">
        <v>952</v>
      </c>
      <c r="K563" s="199"/>
      <c r="L563" s="199" t="s">
        <v>1646</v>
      </c>
      <c r="M563" s="221" t="s">
        <v>1647</v>
      </c>
      <c r="N563" s="221"/>
      <c r="O563" s="221"/>
      <c r="P563" s="386" t="s">
        <v>3311</v>
      </c>
      <c r="Q563" s="387" t="s">
        <v>647</v>
      </c>
      <c r="R563" s="108">
        <f t="shared" si="8"/>
        <v>0</v>
      </c>
    </row>
    <row r="564" spans="1:72">
      <c r="A564" s="405">
        <v>5</v>
      </c>
      <c r="B564" s="199" t="s">
        <v>916</v>
      </c>
      <c r="C564" s="199" t="s">
        <v>917</v>
      </c>
      <c r="D564" s="199" t="s">
        <v>2387</v>
      </c>
      <c r="E564" s="199" t="s">
        <v>2388</v>
      </c>
      <c r="F564" s="199"/>
      <c r="G564" s="199"/>
      <c r="H564" s="199">
        <v>82</v>
      </c>
      <c r="I564" s="199" t="s">
        <v>2388</v>
      </c>
      <c r="J564" s="199" t="s">
        <v>952</v>
      </c>
      <c r="K564" s="199"/>
      <c r="L564" s="199" t="s">
        <v>1646</v>
      </c>
      <c r="M564" s="221" t="s">
        <v>1647</v>
      </c>
      <c r="N564" s="221"/>
      <c r="O564" s="221"/>
      <c r="P564" s="386" t="s">
        <v>3312</v>
      </c>
      <c r="Q564" s="387" t="s">
        <v>648</v>
      </c>
      <c r="R564" s="108">
        <f t="shared" si="8"/>
        <v>0</v>
      </c>
      <c r="S564">
        <v>51600</v>
      </c>
      <c r="AM564">
        <v>140100</v>
      </c>
      <c r="AS564">
        <v>12000</v>
      </c>
      <c r="AZ564">
        <v>3000</v>
      </c>
      <c r="BA564">
        <v>11420</v>
      </c>
      <c r="BB564">
        <v>24000</v>
      </c>
    </row>
    <row r="565" spans="1:72">
      <c r="A565" s="405">
        <v>5</v>
      </c>
      <c r="B565" s="199" t="s">
        <v>916</v>
      </c>
      <c r="C565" s="199" t="s">
        <v>917</v>
      </c>
      <c r="D565" s="199" t="s">
        <v>2387</v>
      </c>
      <c r="E565" s="199" t="s">
        <v>2388</v>
      </c>
      <c r="F565" s="199"/>
      <c r="G565" s="199"/>
      <c r="H565" s="199">
        <v>82</v>
      </c>
      <c r="I565" s="199" t="s">
        <v>2388</v>
      </c>
      <c r="J565" s="199" t="s">
        <v>952</v>
      </c>
      <c r="K565" s="199"/>
      <c r="L565" s="199" t="s">
        <v>1646</v>
      </c>
      <c r="M565" s="221" t="s">
        <v>1647</v>
      </c>
      <c r="N565" s="221"/>
      <c r="O565" s="221"/>
      <c r="P565" s="394" t="s">
        <v>3313</v>
      </c>
      <c r="Q565" s="395" t="s">
        <v>649</v>
      </c>
      <c r="R565" s="108">
        <f t="shared" si="8"/>
        <v>0</v>
      </c>
      <c r="AM565">
        <v>28260</v>
      </c>
      <c r="BE565">
        <v>9444</v>
      </c>
      <c r="BM565">
        <v>154860</v>
      </c>
      <c r="BP565">
        <v>4500</v>
      </c>
    </row>
    <row r="566" spans="1:72">
      <c r="A566" s="405">
        <v>5</v>
      </c>
      <c r="B566" s="199" t="s">
        <v>916</v>
      </c>
      <c r="C566" s="199" t="s">
        <v>917</v>
      </c>
      <c r="D566" s="199" t="s">
        <v>2387</v>
      </c>
      <c r="E566" s="199" t="s">
        <v>2388</v>
      </c>
      <c r="F566" s="199"/>
      <c r="G566" s="199"/>
      <c r="H566" s="199">
        <v>82</v>
      </c>
      <c r="I566" s="199" t="s">
        <v>2388</v>
      </c>
      <c r="J566" s="199" t="s">
        <v>952</v>
      </c>
      <c r="K566" s="199"/>
      <c r="L566" s="199" t="s">
        <v>1646</v>
      </c>
      <c r="M566" s="221" t="s">
        <v>1647</v>
      </c>
      <c r="N566" s="221"/>
      <c r="O566" s="221"/>
      <c r="P566" s="386" t="s">
        <v>3314</v>
      </c>
      <c r="Q566" s="387" t="s">
        <v>650</v>
      </c>
      <c r="R566" s="108">
        <f t="shared" si="8"/>
        <v>0</v>
      </c>
      <c r="T566">
        <v>134400</v>
      </c>
      <c r="U566">
        <v>201600</v>
      </c>
      <c r="V566">
        <v>373935.48</v>
      </c>
      <c r="W566">
        <v>496400</v>
      </c>
      <c r="X566">
        <v>87700</v>
      </c>
      <c r="Z566">
        <v>134400</v>
      </c>
      <c r="AA566">
        <v>134400</v>
      </c>
      <c r="AB566">
        <v>201600</v>
      </c>
      <c r="AC566">
        <v>134400</v>
      </c>
      <c r="AD566">
        <v>361200</v>
      </c>
      <c r="AF566">
        <v>320400</v>
      </c>
      <c r="AO566">
        <v>336000</v>
      </c>
      <c r="AP566">
        <v>253200</v>
      </c>
      <c r="AQ566">
        <v>645840</v>
      </c>
      <c r="AS566">
        <v>324800</v>
      </c>
      <c r="AT566">
        <v>341000</v>
      </c>
      <c r="AU566">
        <v>399667.74</v>
      </c>
      <c r="AV566">
        <v>116300</v>
      </c>
      <c r="AW566">
        <v>522000</v>
      </c>
      <c r="AY566">
        <v>268800</v>
      </c>
      <c r="BA566">
        <v>4269516.5999999996</v>
      </c>
      <c r="BB566">
        <v>67200</v>
      </c>
      <c r="BC566">
        <v>5520</v>
      </c>
      <c r="BD566">
        <v>320400</v>
      </c>
      <c r="BE566">
        <v>387600</v>
      </c>
      <c r="BF566">
        <v>184800</v>
      </c>
      <c r="BH566">
        <v>820954.84</v>
      </c>
      <c r="BI566">
        <v>201600</v>
      </c>
      <c r="BM566">
        <v>3099751.61</v>
      </c>
      <c r="BO566">
        <v>186000</v>
      </c>
      <c r="BS566">
        <v>510300</v>
      </c>
      <c r="BT566">
        <v>974400</v>
      </c>
    </row>
    <row r="567" spans="1:72">
      <c r="A567" s="405">
        <v>5</v>
      </c>
      <c r="B567" s="199" t="s">
        <v>916</v>
      </c>
      <c r="C567" s="199" t="s">
        <v>917</v>
      </c>
      <c r="D567" s="199" t="s">
        <v>2387</v>
      </c>
      <c r="E567" s="199" t="s">
        <v>2388</v>
      </c>
      <c r="F567" s="199"/>
      <c r="G567" s="199"/>
      <c r="H567" s="199">
        <v>82</v>
      </c>
      <c r="I567" s="199" t="s">
        <v>2388</v>
      </c>
      <c r="J567" s="199" t="s">
        <v>952</v>
      </c>
      <c r="K567" s="199"/>
      <c r="L567" s="199" t="s">
        <v>1646</v>
      </c>
      <c r="M567" s="221" t="s">
        <v>1647</v>
      </c>
      <c r="N567" s="221"/>
      <c r="O567" s="221"/>
      <c r="P567" s="394" t="s">
        <v>3315</v>
      </c>
      <c r="Q567" s="395" t="s">
        <v>651</v>
      </c>
      <c r="R567" s="108">
        <f t="shared" si="8"/>
        <v>0</v>
      </c>
      <c r="BA567">
        <v>28000</v>
      </c>
      <c r="BM567">
        <v>197562.36</v>
      </c>
    </row>
    <row r="568" spans="1:72">
      <c r="A568" s="405">
        <v>5</v>
      </c>
      <c r="B568" s="199" t="s">
        <v>916</v>
      </c>
      <c r="C568" s="199" t="s">
        <v>917</v>
      </c>
      <c r="D568" s="199" t="s">
        <v>2387</v>
      </c>
      <c r="E568" s="199" t="s">
        <v>2388</v>
      </c>
      <c r="F568" s="199"/>
      <c r="G568" s="199"/>
      <c r="H568" s="199">
        <v>82</v>
      </c>
      <c r="I568" s="199" t="s">
        <v>2388</v>
      </c>
      <c r="J568" s="199" t="s">
        <v>952</v>
      </c>
      <c r="K568" s="199" t="s">
        <v>1653</v>
      </c>
      <c r="L568" s="199" t="s">
        <v>1654</v>
      </c>
      <c r="M568" s="221" t="s">
        <v>1656</v>
      </c>
      <c r="N568" s="221"/>
      <c r="O568" s="221"/>
      <c r="P568" s="386" t="s">
        <v>3316</v>
      </c>
      <c r="Q568" s="387" t="s">
        <v>652</v>
      </c>
      <c r="R568" s="108">
        <f t="shared" si="8"/>
        <v>6718010</v>
      </c>
      <c r="S568">
        <v>11071305</v>
      </c>
      <c r="T568">
        <v>491850</v>
      </c>
      <c r="U568">
        <v>723600</v>
      </c>
      <c r="V568">
        <v>1125120</v>
      </c>
      <c r="W568">
        <v>1979000</v>
      </c>
      <c r="X568">
        <v>1733880</v>
      </c>
      <c r="Y568">
        <v>1773400</v>
      </c>
      <c r="Z568">
        <v>647550</v>
      </c>
      <c r="AA568">
        <v>822960</v>
      </c>
      <c r="AB568">
        <v>578940</v>
      </c>
      <c r="AC568">
        <v>470160</v>
      </c>
      <c r="AD568">
        <v>407340</v>
      </c>
      <c r="AE568">
        <v>6718010</v>
      </c>
      <c r="AF568">
        <v>769770</v>
      </c>
      <c r="AG568">
        <v>475740</v>
      </c>
      <c r="AH568">
        <v>731820</v>
      </c>
      <c r="AI568">
        <v>804360</v>
      </c>
      <c r="AJ568">
        <v>342960</v>
      </c>
      <c r="AM568">
        <v>15644990</v>
      </c>
      <c r="AN568">
        <v>480480</v>
      </c>
      <c r="AO568">
        <v>975000</v>
      </c>
      <c r="AP568">
        <v>1168800</v>
      </c>
      <c r="AQ568">
        <v>1529340</v>
      </c>
      <c r="AR568">
        <v>513540</v>
      </c>
      <c r="AS568">
        <v>2049600</v>
      </c>
      <c r="AU568">
        <v>2392998.75</v>
      </c>
      <c r="AW568">
        <v>1131300</v>
      </c>
      <c r="AX568">
        <v>738240</v>
      </c>
      <c r="AY568">
        <v>436560</v>
      </c>
      <c r="BA568">
        <v>6392024.2599999998</v>
      </c>
      <c r="BB568">
        <v>680500</v>
      </c>
      <c r="BC568">
        <v>678900</v>
      </c>
      <c r="BD568">
        <v>1583850</v>
      </c>
      <c r="BE568">
        <v>2049840</v>
      </c>
      <c r="BF568">
        <v>689750</v>
      </c>
      <c r="BG568">
        <v>948250</v>
      </c>
      <c r="BH568">
        <v>1804140</v>
      </c>
      <c r="BI568">
        <v>959250</v>
      </c>
      <c r="BK568">
        <v>177750</v>
      </c>
      <c r="BN568">
        <v>1326900</v>
      </c>
      <c r="BO568">
        <v>517140</v>
      </c>
      <c r="BP568">
        <v>1828997.4</v>
      </c>
      <c r="BQ568">
        <v>237300</v>
      </c>
      <c r="BR568">
        <v>1302005</v>
      </c>
      <c r="BS568">
        <v>1148880</v>
      </c>
    </row>
    <row r="569" spans="1:72">
      <c r="A569" s="405">
        <v>5</v>
      </c>
      <c r="B569" s="199" t="s">
        <v>916</v>
      </c>
      <c r="C569" s="199" t="s">
        <v>917</v>
      </c>
      <c r="D569" s="199" t="s">
        <v>2387</v>
      </c>
      <c r="E569" s="199" t="s">
        <v>2405</v>
      </c>
      <c r="F569" s="199"/>
      <c r="G569" s="199"/>
      <c r="H569" s="199">
        <v>83</v>
      </c>
      <c r="I569" s="199" t="s">
        <v>2405</v>
      </c>
      <c r="J569" s="199" t="s">
        <v>952</v>
      </c>
      <c r="K569" s="199"/>
      <c r="L569" s="199" t="s">
        <v>1687</v>
      </c>
      <c r="M569" s="221" t="s">
        <v>1688</v>
      </c>
      <c r="N569" s="221"/>
      <c r="O569" s="221"/>
      <c r="P569" s="386" t="s">
        <v>3317</v>
      </c>
      <c r="Q569" s="387" t="s">
        <v>653</v>
      </c>
      <c r="R569" s="108">
        <f t="shared" si="8"/>
        <v>144807.6</v>
      </c>
      <c r="S569">
        <v>141570</v>
      </c>
      <c r="AE569">
        <v>144807.6</v>
      </c>
      <c r="AM569">
        <v>114803.94</v>
      </c>
      <c r="AN569">
        <v>28110</v>
      </c>
      <c r="AX569">
        <v>29700</v>
      </c>
      <c r="BM569">
        <v>220761.06</v>
      </c>
    </row>
    <row r="570" spans="1:72">
      <c r="A570" s="405">
        <v>5</v>
      </c>
      <c r="B570" s="199" t="s">
        <v>916</v>
      </c>
      <c r="C570" s="199" t="s">
        <v>917</v>
      </c>
      <c r="D570" s="199" t="s">
        <v>2387</v>
      </c>
      <c r="E570" s="199" t="s">
        <v>2405</v>
      </c>
      <c r="F570" s="199"/>
      <c r="G570" s="199"/>
      <c r="H570" s="199">
        <v>83</v>
      </c>
      <c r="I570" s="199" t="s">
        <v>2405</v>
      </c>
      <c r="J570" s="199" t="s">
        <v>952</v>
      </c>
      <c r="K570" s="199"/>
      <c r="L570" s="199" t="s">
        <v>1687</v>
      </c>
      <c r="M570" s="221" t="s">
        <v>1688</v>
      </c>
      <c r="N570" s="221"/>
      <c r="O570" s="221"/>
      <c r="P570" s="386" t="s">
        <v>3318</v>
      </c>
      <c r="Q570" s="387" t="s">
        <v>655</v>
      </c>
      <c r="R570" s="108">
        <f t="shared" si="8"/>
        <v>0</v>
      </c>
    </row>
    <row r="571" spans="1:72">
      <c r="A571" s="405">
        <v>5</v>
      </c>
      <c r="B571" s="199" t="s">
        <v>916</v>
      </c>
      <c r="C571" s="199" t="s">
        <v>917</v>
      </c>
      <c r="D571" s="199" t="s">
        <v>2387</v>
      </c>
      <c r="E571" s="199" t="s">
        <v>2405</v>
      </c>
      <c r="F571" s="199"/>
      <c r="G571" s="199"/>
      <c r="H571" s="199">
        <v>83</v>
      </c>
      <c r="I571" s="199" t="s">
        <v>2405</v>
      </c>
      <c r="J571" s="199" t="s">
        <v>952</v>
      </c>
      <c r="K571" s="199"/>
      <c r="L571" s="199" t="s">
        <v>1687</v>
      </c>
      <c r="M571" s="221" t="s">
        <v>1688</v>
      </c>
      <c r="N571" s="221"/>
      <c r="O571" s="221"/>
      <c r="P571" s="386" t="s">
        <v>3319</v>
      </c>
      <c r="Q571" s="387" t="s">
        <v>656</v>
      </c>
      <c r="R571" s="108">
        <f t="shared" si="8"/>
        <v>3046673.14</v>
      </c>
      <c r="S571">
        <v>4305512.67</v>
      </c>
      <c r="T571">
        <v>252803.65</v>
      </c>
      <c r="U571">
        <v>465348</v>
      </c>
      <c r="V571">
        <v>509571.91</v>
      </c>
      <c r="W571">
        <v>908407.49</v>
      </c>
      <c r="X571">
        <v>659720.56000000006</v>
      </c>
      <c r="Y571">
        <v>813115.19</v>
      </c>
      <c r="Z571">
        <v>371635.06</v>
      </c>
      <c r="AA571">
        <v>321959.28000000003</v>
      </c>
      <c r="AB571">
        <v>275081.48</v>
      </c>
      <c r="AC571">
        <v>257855.34</v>
      </c>
      <c r="AD571">
        <v>96826.05</v>
      </c>
      <c r="AE571">
        <v>3046673.14</v>
      </c>
      <c r="AF571">
        <v>423315</v>
      </c>
      <c r="AH571">
        <v>66224.7</v>
      </c>
      <c r="AI571">
        <v>571659.28</v>
      </c>
      <c r="AM571">
        <v>7446336.2400000002</v>
      </c>
      <c r="AN571">
        <v>457211.83</v>
      </c>
      <c r="AO571">
        <v>735769.69</v>
      </c>
      <c r="AP571">
        <v>631932.32999999996</v>
      </c>
      <c r="AQ571">
        <v>908832.9</v>
      </c>
      <c r="AR571">
        <v>425027.91</v>
      </c>
      <c r="AS571">
        <v>838043.5</v>
      </c>
      <c r="AT571">
        <v>710167.05</v>
      </c>
      <c r="AU571">
        <v>602928.48</v>
      </c>
      <c r="AV571">
        <v>475821.31</v>
      </c>
      <c r="AW571">
        <v>1070550.7</v>
      </c>
      <c r="AX571">
        <v>475074.25</v>
      </c>
      <c r="AY571">
        <v>536380.32999999996</v>
      </c>
      <c r="AZ571">
        <v>60176.81</v>
      </c>
      <c r="BA571">
        <v>4013230.88</v>
      </c>
      <c r="BB571">
        <v>375493.82</v>
      </c>
      <c r="BC571">
        <v>533227.05000000005</v>
      </c>
      <c r="BD571">
        <v>795136.72</v>
      </c>
      <c r="BE571">
        <v>594091.74</v>
      </c>
      <c r="BF571">
        <v>489420.99</v>
      </c>
      <c r="BG571">
        <v>374977.66</v>
      </c>
      <c r="BH571">
        <v>1287921.6000000001</v>
      </c>
      <c r="BI571">
        <v>480448.7</v>
      </c>
      <c r="BJ571">
        <v>110243.76</v>
      </c>
      <c r="BK571">
        <v>129886.53</v>
      </c>
      <c r="BM571">
        <v>3307433.2</v>
      </c>
      <c r="BN571">
        <v>914709</v>
      </c>
      <c r="BO571">
        <v>444626.35</v>
      </c>
      <c r="BP571">
        <v>980561.2</v>
      </c>
      <c r="BQ571">
        <v>213966.2</v>
      </c>
      <c r="BR571">
        <v>577002</v>
      </c>
      <c r="BS571">
        <v>596389.1</v>
      </c>
      <c r="BT571">
        <v>407533.5</v>
      </c>
    </row>
    <row r="572" spans="1:72">
      <c r="A572" s="405">
        <v>5</v>
      </c>
      <c r="B572" s="199" t="s">
        <v>916</v>
      </c>
      <c r="C572" s="199" t="s">
        <v>917</v>
      </c>
      <c r="D572" s="199" t="s">
        <v>2387</v>
      </c>
      <c r="E572" s="199" t="s">
        <v>2405</v>
      </c>
      <c r="F572" s="199"/>
      <c r="G572" s="199"/>
      <c r="H572" s="199">
        <v>83</v>
      </c>
      <c r="I572" s="199" t="s">
        <v>2405</v>
      </c>
      <c r="J572" s="199" t="s">
        <v>952</v>
      </c>
      <c r="K572" s="199"/>
      <c r="L572" s="199" t="s">
        <v>1687</v>
      </c>
      <c r="M572" s="221" t="s">
        <v>1688</v>
      </c>
      <c r="N572" s="221"/>
      <c r="O572" s="221"/>
      <c r="P572" s="386" t="s">
        <v>3320</v>
      </c>
      <c r="Q572" s="387" t="s">
        <v>657</v>
      </c>
      <c r="R572" s="108">
        <f t="shared" si="8"/>
        <v>4582215.25</v>
      </c>
      <c r="S572">
        <v>6458269.0199999996</v>
      </c>
      <c r="T572">
        <v>379205.48</v>
      </c>
      <c r="U572">
        <v>698022.02</v>
      </c>
      <c r="V572">
        <v>764357.88</v>
      </c>
      <c r="W572">
        <v>1362611.29</v>
      </c>
      <c r="X572">
        <v>989580.7</v>
      </c>
      <c r="Y572">
        <v>1233031.83</v>
      </c>
      <c r="Z572">
        <v>557452.59</v>
      </c>
      <c r="AA572">
        <v>482938.94</v>
      </c>
      <c r="AB572">
        <v>412619.23</v>
      </c>
      <c r="AC572">
        <v>386783</v>
      </c>
      <c r="AD572">
        <v>144699.43</v>
      </c>
      <c r="AE572">
        <v>4582215.25</v>
      </c>
      <c r="AF572">
        <v>603705.42000000004</v>
      </c>
      <c r="AH572">
        <v>140703.67999999999</v>
      </c>
      <c r="AI572">
        <v>857413.51</v>
      </c>
      <c r="AK572">
        <v>247522.88</v>
      </c>
      <c r="AM572">
        <v>11169504.35</v>
      </c>
      <c r="AN572">
        <v>685817.67</v>
      </c>
      <c r="AO572">
        <v>1103654.55</v>
      </c>
      <c r="AP572">
        <v>947898.5</v>
      </c>
      <c r="AQ572">
        <v>1363249.36</v>
      </c>
      <c r="AR572">
        <v>637541.87</v>
      </c>
      <c r="AS572">
        <v>1664958.04</v>
      </c>
      <c r="AT572">
        <v>1065250.58</v>
      </c>
      <c r="AU572">
        <v>904392.72</v>
      </c>
      <c r="AV572">
        <v>673992.88</v>
      </c>
      <c r="AW572">
        <v>1605826.08</v>
      </c>
      <c r="AX572">
        <v>712611.4</v>
      </c>
      <c r="AY572">
        <v>357586.92</v>
      </c>
      <c r="AZ572">
        <v>90265.24</v>
      </c>
      <c r="BA572">
        <v>6019846.3399999999</v>
      </c>
      <c r="BB572">
        <v>563240.73</v>
      </c>
      <c r="BC572">
        <v>801215.88</v>
      </c>
      <c r="BD572">
        <v>1289194.3600000001</v>
      </c>
      <c r="BE572">
        <v>891137.62</v>
      </c>
      <c r="BF572">
        <v>734131.5</v>
      </c>
      <c r="BG572">
        <v>583206.51</v>
      </c>
      <c r="BH572">
        <v>1771395.29</v>
      </c>
      <c r="BI572">
        <v>720673.06</v>
      </c>
      <c r="BJ572">
        <v>172614.05</v>
      </c>
      <c r="BK572">
        <v>184701.8</v>
      </c>
      <c r="BM572">
        <v>4961149.3899999997</v>
      </c>
      <c r="BN572">
        <v>1353474</v>
      </c>
      <c r="BO572">
        <v>676336.33</v>
      </c>
      <c r="BP572">
        <v>1447460</v>
      </c>
      <c r="BQ572">
        <v>327367.7</v>
      </c>
      <c r="BR572">
        <v>858291.66</v>
      </c>
      <c r="BS572">
        <v>894583.66</v>
      </c>
      <c r="BT572">
        <v>275312.40000000002</v>
      </c>
    </row>
    <row r="573" spans="1:72">
      <c r="A573" s="405">
        <v>5</v>
      </c>
      <c r="B573" s="199" t="s">
        <v>916</v>
      </c>
      <c r="C573" s="199" t="s">
        <v>917</v>
      </c>
      <c r="D573" s="199" t="s">
        <v>2387</v>
      </c>
      <c r="E573" s="199" t="s">
        <v>2405</v>
      </c>
      <c r="F573" s="199"/>
      <c r="G573" s="199"/>
      <c r="H573" s="199">
        <v>83</v>
      </c>
      <c r="I573" s="199" t="s">
        <v>2405</v>
      </c>
      <c r="J573" s="199" t="s">
        <v>952</v>
      </c>
      <c r="K573" s="199"/>
      <c r="L573" s="199" t="s">
        <v>1687</v>
      </c>
      <c r="M573" s="221" t="s">
        <v>1688</v>
      </c>
      <c r="N573" s="221"/>
      <c r="O573" s="221"/>
      <c r="P573" s="386" t="s">
        <v>3321</v>
      </c>
      <c r="Q573" s="387" t="s">
        <v>658</v>
      </c>
      <c r="R573" s="108">
        <f t="shared" si="8"/>
        <v>435725.07</v>
      </c>
      <c r="S573">
        <v>590769.77</v>
      </c>
      <c r="T573">
        <v>33015.599999999999</v>
      </c>
      <c r="U573">
        <v>45784.800000000003</v>
      </c>
      <c r="V573">
        <v>105670.8</v>
      </c>
      <c r="W573">
        <v>142214.39999999999</v>
      </c>
      <c r="X573">
        <v>61596</v>
      </c>
      <c r="Y573">
        <v>72541.8</v>
      </c>
      <c r="Z573">
        <v>90408.6</v>
      </c>
      <c r="AA573">
        <v>36276</v>
      </c>
      <c r="AB573">
        <v>56097</v>
      </c>
      <c r="AE573">
        <v>435725.07</v>
      </c>
      <c r="AF573">
        <v>56395.8</v>
      </c>
      <c r="AH573">
        <v>11375.1</v>
      </c>
      <c r="AI573">
        <v>33504</v>
      </c>
      <c r="AM573">
        <v>1021940.97</v>
      </c>
      <c r="AN573">
        <v>53445.7</v>
      </c>
      <c r="AO573">
        <v>68497.2</v>
      </c>
      <c r="AP573">
        <v>128736</v>
      </c>
      <c r="AQ573">
        <v>62071.199999999997</v>
      </c>
      <c r="AR573">
        <v>29689.200000000001</v>
      </c>
      <c r="AS573">
        <v>125659.8</v>
      </c>
      <c r="AT573">
        <v>111744</v>
      </c>
      <c r="AU573">
        <v>89612.6</v>
      </c>
      <c r="AV573">
        <v>91407</v>
      </c>
      <c r="AW573">
        <v>131067</v>
      </c>
      <c r="AX573">
        <v>106812</v>
      </c>
      <c r="AY573">
        <v>38386.800000000003</v>
      </c>
      <c r="BA573">
        <v>852158.17</v>
      </c>
      <c r="BB573">
        <v>79018.2</v>
      </c>
      <c r="BC573">
        <v>86628.6</v>
      </c>
      <c r="BD573">
        <v>151789.79999999999</v>
      </c>
      <c r="BE573">
        <v>82738</v>
      </c>
      <c r="BF573">
        <v>78332.399999999994</v>
      </c>
      <c r="BG573">
        <v>71891.399999999994</v>
      </c>
      <c r="BH573">
        <v>354651.3</v>
      </c>
      <c r="BI573">
        <v>27901.8</v>
      </c>
      <c r="BJ573">
        <v>32733.200000000001</v>
      </c>
      <c r="BM573">
        <v>524460.25</v>
      </c>
      <c r="BN573">
        <v>52113.599999999999</v>
      </c>
      <c r="BO573">
        <v>47647.8</v>
      </c>
      <c r="BP573">
        <v>98978.65</v>
      </c>
      <c r="BQ573">
        <v>42655.8</v>
      </c>
      <c r="BR573">
        <v>70722</v>
      </c>
      <c r="BS573">
        <v>78501.600000000006</v>
      </c>
      <c r="BT573">
        <v>58717.5</v>
      </c>
    </row>
    <row r="574" spans="1:72">
      <c r="A574" s="405">
        <v>5</v>
      </c>
      <c r="B574" s="199" t="s">
        <v>916</v>
      </c>
      <c r="C574" s="199" t="s">
        <v>917</v>
      </c>
      <c r="D574" s="199" t="s">
        <v>2387</v>
      </c>
      <c r="E574" s="199" t="s">
        <v>2405</v>
      </c>
      <c r="F574" s="199"/>
      <c r="G574" s="199"/>
      <c r="H574" s="199">
        <v>83</v>
      </c>
      <c r="I574" s="199" t="s">
        <v>2405</v>
      </c>
      <c r="J574" s="199" t="s">
        <v>952</v>
      </c>
      <c r="K574" s="199" t="s">
        <v>1664</v>
      </c>
      <c r="L574" s="199" t="s">
        <v>1687</v>
      </c>
      <c r="M574" s="221" t="s">
        <v>1688</v>
      </c>
      <c r="N574" s="221"/>
      <c r="O574" s="221"/>
      <c r="P574" s="386" t="s">
        <v>3322</v>
      </c>
      <c r="Q574" s="387" t="s">
        <v>3323</v>
      </c>
      <c r="R574" s="108">
        <f t="shared" si="8"/>
        <v>2213309</v>
      </c>
      <c r="S574">
        <v>3416162</v>
      </c>
      <c r="T574">
        <v>183201</v>
      </c>
      <c r="U574">
        <v>413971</v>
      </c>
      <c r="V574">
        <v>478188</v>
      </c>
      <c r="W574">
        <v>828387</v>
      </c>
      <c r="X574">
        <v>645117</v>
      </c>
      <c r="Y574">
        <v>550517</v>
      </c>
      <c r="Z574">
        <v>388541</v>
      </c>
      <c r="AA574">
        <v>390857</v>
      </c>
      <c r="AB574">
        <v>284128</v>
      </c>
      <c r="AC574">
        <v>487407</v>
      </c>
      <c r="AD574">
        <v>260673</v>
      </c>
      <c r="AE574">
        <v>2213309</v>
      </c>
      <c r="AF574">
        <v>195247</v>
      </c>
      <c r="AG574">
        <v>414479</v>
      </c>
      <c r="AH574">
        <v>272382</v>
      </c>
      <c r="AI574">
        <v>494925</v>
      </c>
      <c r="AJ574">
        <v>502093</v>
      </c>
      <c r="AK574">
        <v>199678</v>
      </c>
      <c r="AL574">
        <v>96831</v>
      </c>
      <c r="AM574">
        <v>5060846</v>
      </c>
      <c r="AN574">
        <v>285442</v>
      </c>
      <c r="AO574">
        <v>535195</v>
      </c>
      <c r="AP574">
        <v>414148</v>
      </c>
      <c r="AQ574">
        <v>803049</v>
      </c>
      <c r="AR574">
        <v>396130</v>
      </c>
      <c r="AS574">
        <v>951150</v>
      </c>
      <c r="AT574">
        <v>662840</v>
      </c>
      <c r="AU574">
        <v>602456</v>
      </c>
      <c r="AV574">
        <v>410362</v>
      </c>
      <c r="AW574">
        <v>932695</v>
      </c>
      <c r="AX574">
        <v>353416</v>
      </c>
      <c r="AY574">
        <v>453344</v>
      </c>
      <c r="AZ574">
        <v>213829</v>
      </c>
      <c r="BA574">
        <v>3425610</v>
      </c>
      <c r="BB574">
        <v>282615</v>
      </c>
      <c r="BC574">
        <v>257518</v>
      </c>
      <c r="BD574">
        <v>666560</v>
      </c>
      <c r="BE574">
        <v>468704</v>
      </c>
      <c r="BF574">
        <v>411659.6</v>
      </c>
      <c r="BG574">
        <v>362283</v>
      </c>
      <c r="BH574">
        <v>711657.5</v>
      </c>
      <c r="BI574">
        <v>331492</v>
      </c>
      <c r="BJ574">
        <v>142621</v>
      </c>
      <c r="BK574">
        <v>149273</v>
      </c>
      <c r="BL574">
        <v>165583</v>
      </c>
      <c r="BM574">
        <v>1738027</v>
      </c>
      <c r="BN574">
        <v>740576</v>
      </c>
      <c r="BO574">
        <v>516501</v>
      </c>
      <c r="BP574">
        <v>814171</v>
      </c>
      <c r="BQ574">
        <v>245686.2</v>
      </c>
      <c r="BR574">
        <v>599176</v>
      </c>
      <c r="BS574">
        <v>633351</v>
      </c>
      <c r="BT574">
        <v>331390</v>
      </c>
    </row>
    <row r="575" spans="1:72">
      <c r="A575" s="405">
        <v>5</v>
      </c>
      <c r="B575" s="199" t="s">
        <v>916</v>
      </c>
      <c r="C575" s="199" t="s">
        <v>917</v>
      </c>
      <c r="D575" s="199" t="s">
        <v>2387</v>
      </c>
      <c r="E575" s="199" t="s">
        <v>2405</v>
      </c>
      <c r="F575" s="199"/>
      <c r="G575" s="199"/>
      <c r="H575" s="199">
        <v>83</v>
      </c>
      <c r="I575" s="199" t="s">
        <v>2405</v>
      </c>
      <c r="J575" s="199" t="s">
        <v>952</v>
      </c>
      <c r="K575" s="199" t="s">
        <v>1697</v>
      </c>
      <c r="L575" s="199" t="s">
        <v>1687</v>
      </c>
      <c r="M575" s="221" t="s">
        <v>1688</v>
      </c>
      <c r="N575" s="221"/>
      <c r="O575" s="221"/>
      <c r="P575" s="386" t="s">
        <v>3324</v>
      </c>
      <c r="Q575" s="387" t="s">
        <v>661</v>
      </c>
      <c r="R575" s="108">
        <f t="shared" si="8"/>
        <v>0</v>
      </c>
      <c r="AM575">
        <v>66500</v>
      </c>
      <c r="AP575">
        <v>31500</v>
      </c>
      <c r="AQ575">
        <v>42000</v>
      </c>
      <c r="AS575">
        <v>42000</v>
      </c>
      <c r="BM575">
        <v>42000</v>
      </c>
      <c r="BN575">
        <v>19000</v>
      </c>
    </row>
    <row r="576" spans="1:72">
      <c r="A576" s="405">
        <v>5</v>
      </c>
      <c r="B576" s="199" t="s">
        <v>916</v>
      </c>
      <c r="C576" s="199" t="s">
        <v>917</v>
      </c>
      <c r="D576" s="199" t="s">
        <v>2387</v>
      </c>
      <c r="E576" s="199" t="s">
        <v>2405</v>
      </c>
      <c r="F576" s="199"/>
      <c r="G576" s="199"/>
      <c r="H576" s="199">
        <v>83</v>
      </c>
      <c r="I576" s="199" t="s">
        <v>2405</v>
      </c>
      <c r="J576" s="199" t="s">
        <v>952</v>
      </c>
      <c r="K576" s="199" t="s">
        <v>1664</v>
      </c>
      <c r="L576" s="199" t="s">
        <v>1687</v>
      </c>
      <c r="M576" s="221" t="s">
        <v>1688</v>
      </c>
      <c r="N576" s="221"/>
      <c r="O576" s="221"/>
      <c r="P576" s="386" t="s">
        <v>3325</v>
      </c>
      <c r="Q576" s="387" t="s">
        <v>3326</v>
      </c>
      <c r="R576" s="108">
        <f t="shared" si="8"/>
        <v>0</v>
      </c>
      <c r="S576">
        <v>275307.88</v>
      </c>
      <c r="W576">
        <v>759</v>
      </c>
      <c r="X576">
        <v>103141.97</v>
      </c>
      <c r="Y576">
        <v>79425.98</v>
      </c>
      <c r="AA576">
        <v>49969.34</v>
      </c>
      <c r="AB576">
        <v>12880.8</v>
      </c>
      <c r="AH576">
        <v>3000</v>
      </c>
      <c r="AM576">
        <v>486346</v>
      </c>
      <c r="AQ576">
        <v>89332.800000000003</v>
      </c>
      <c r="AR576">
        <v>23949.599999999999</v>
      </c>
      <c r="AS576">
        <v>75187.199999999997</v>
      </c>
      <c r="AT576">
        <v>8889.2000000000007</v>
      </c>
      <c r="AU576">
        <v>11968.4</v>
      </c>
      <c r="AV576">
        <v>27041.200000000001</v>
      </c>
      <c r="BA576">
        <v>93380.23</v>
      </c>
      <c r="BB576">
        <v>50565.760000000002</v>
      </c>
      <c r="BC576">
        <v>2978</v>
      </c>
      <c r="BD576">
        <v>154169.01999999999</v>
      </c>
      <c r="BE576">
        <v>30512.799999999999</v>
      </c>
      <c r="BF576">
        <v>51136.2</v>
      </c>
      <c r="BI576">
        <v>52525.2</v>
      </c>
      <c r="BJ576">
        <v>28239.8</v>
      </c>
      <c r="BK576">
        <v>18158.400000000001</v>
      </c>
      <c r="BL576">
        <v>36046.800000000003</v>
      </c>
      <c r="BM576">
        <v>181721.38</v>
      </c>
      <c r="BN576">
        <v>94101.26</v>
      </c>
      <c r="BO576">
        <v>22867.200000000001</v>
      </c>
      <c r="BP576">
        <v>19699.2</v>
      </c>
      <c r="BQ576">
        <v>16684</v>
      </c>
      <c r="BR576">
        <v>116110.91</v>
      </c>
      <c r="BS576">
        <v>14234.4</v>
      </c>
      <c r="BT576">
        <v>48774.81</v>
      </c>
    </row>
    <row r="577" spans="1:72">
      <c r="A577" s="405">
        <v>5</v>
      </c>
      <c r="B577" s="199" t="s">
        <v>916</v>
      </c>
      <c r="C577" s="199" t="s">
        <v>917</v>
      </c>
      <c r="D577" s="199" t="s">
        <v>2387</v>
      </c>
      <c r="E577" s="199" t="s">
        <v>2405</v>
      </c>
      <c r="F577" s="199"/>
      <c r="G577" s="199"/>
      <c r="H577" s="199">
        <v>83</v>
      </c>
      <c r="I577" s="199" t="s">
        <v>2405</v>
      </c>
      <c r="J577" s="199" t="s">
        <v>952</v>
      </c>
      <c r="K577" s="199"/>
      <c r="L577" s="199" t="s">
        <v>1654</v>
      </c>
      <c r="M577" s="221" t="s">
        <v>1701</v>
      </c>
      <c r="N577" s="221"/>
      <c r="O577" s="221"/>
      <c r="P577" s="386" t="s">
        <v>3327</v>
      </c>
      <c r="Q577" s="387" t="s">
        <v>3328</v>
      </c>
      <c r="R577" s="108">
        <f t="shared" si="8"/>
        <v>12560583</v>
      </c>
      <c r="S577">
        <v>16342107</v>
      </c>
      <c r="T577">
        <v>828000</v>
      </c>
      <c r="U577">
        <v>1456176</v>
      </c>
      <c r="V577">
        <v>1930500</v>
      </c>
      <c r="W577">
        <v>3058838</v>
      </c>
      <c r="X577">
        <v>2506500</v>
      </c>
      <c r="Y577">
        <v>1572236.25</v>
      </c>
      <c r="Z577">
        <v>1158077</v>
      </c>
      <c r="AA577">
        <v>993725</v>
      </c>
      <c r="AB577">
        <v>1042500</v>
      </c>
      <c r="AC577">
        <v>1065193</v>
      </c>
      <c r="AD577">
        <v>702477</v>
      </c>
      <c r="AE577">
        <v>12560583</v>
      </c>
      <c r="AF577">
        <v>1081390</v>
      </c>
      <c r="AG577">
        <v>1424160</v>
      </c>
      <c r="AH577">
        <v>637500</v>
      </c>
      <c r="AI577">
        <v>1860580</v>
      </c>
      <c r="AJ577">
        <v>1778260</v>
      </c>
      <c r="AK577">
        <v>885830</v>
      </c>
      <c r="AL577">
        <v>287850</v>
      </c>
      <c r="AM577">
        <v>30132264</v>
      </c>
      <c r="AN577">
        <v>1545500</v>
      </c>
      <c r="AO577">
        <v>2092031</v>
      </c>
      <c r="AP577">
        <v>1837493.75</v>
      </c>
      <c r="AQ577">
        <v>2786096</v>
      </c>
      <c r="AR577">
        <v>1354450</v>
      </c>
      <c r="AS577">
        <v>3737093</v>
      </c>
      <c r="AT577">
        <v>2388886</v>
      </c>
      <c r="AU577">
        <v>2188734.8199999998</v>
      </c>
      <c r="AV577">
        <v>1597981</v>
      </c>
      <c r="AW577">
        <v>3312419</v>
      </c>
      <c r="AX577">
        <v>1526183.66</v>
      </c>
      <c r="AY577">
        <v>1182249.27</v>
      </c>
      <c r="AZ577">
        <v>434242</v>
      </c>
      <c r="BA577">
        <v>17441383</v>
      </c>
      <c r="BB577">
        <v>1124161.6499999999</v>
      </c>
      <c r="BC577">
        <v>1452000</v>
      </c>
      <c r="BD577">
        <v>3465261.3</v>
      </c>
      <c r="BE577">
        <v>1820500</v>
      </c>
      <c r="BF577">
        <v>1321500</v>
      </c>
      <c r="BG577">
        <v>1405466</v>
      </c>
      <c r="BH577">
        <v>4203314.5199999996</v>
      </c>
      <c r="BI577">
        <v>1407500</v>
      </c>
      <c r="BJ577">
        <v>486500</v>
      </c>
      <c r="BK577">
        <v>429000</v>
      </c>
      <c r="BL577">
        <v>528000</v>
      </c>
      <c r="BM577">
        <v>12530552.75</v>
      </c>
      <c r="BN577">
        <v>3276155</v>
      </c>
      <c r="BO577">
        <v>1675000</v>
      </c>
      <c r="BP577">
        <v>1415751</v>
      </c>
      <c r="BQ577">
        <v>823253</v>
      </c>
      <c r="BR577">
        <v>1178000</v>
      </c>
      <c r="BS577">
        <v>2411240</v>
      </c>
      <c r="BT577">
        <v>1068548</v>
      </c>
    </row>
    <row r="578" spans="1:72">
      <c r="A578" s="405">
        <v>5</v>
      </c>
      <c r="B578" s="199" t="s">
        <v>916</v>
      </c>
      <c r="C578" s="199" t="s">
        <v>917</v>
      </c>
      <c r="D578" s="199" t="s">
        <v>2387</v>
      </c>
      <c r="E578" s="199" t="s">
        <v>2405</v>
      </c>
      <c r="F578" s="199"/>
      <c r="G578" s="199"/>
      <c r="H578" s="199">
        <v>83</v>
      </c>
      <c r="I578" s="199" t="s">
        <v>2405</v>
      </c>
      <c r="J578" s="199" t="s">
        <v>952</v>
      </c>
      <c r="K578" s="199" t="s">
        <v>1703</v>
      </c>
      <c r="L578" s="199" t="s">
        <v>1654</v>
      </c>
      <c r="M578" s="221" t="s">
        <v>1701</v>
      </c>
      <c r="N578" s="221"/>
      <c r="O578" s="221"/>
      <c r="P578" s="386" t="s">
        <v>3329</v>
      </c>
      <c r="Q578" s="387" t="s">
        <v>3330</v>
      </c>
      <c r="R578" s="108">
        <f t="shared" si="8"/>
        <v>1490233</v>
      </c>
      <c r="S578">
        <v>4112102.24</v>
      </c>
      <c r="T578">
        <v>242774</v>
      </c>
      <c r="U578">
        <v>196250</v>
      </c>
      <c r="V578">
        <v>253000</v>
      </c>
      <c r="W578">
        <v>395700</v>
      </c>
      <c r="X578">
        <v>449500</v>
      </c>
      <c r="Y578">
        <v>344050</v>
      </c>
      <c r="Z578">
        <v>206306</v>
      </c>
      <c r="AA578">
        <v>177000</v>
      </c>
      <c r="AB578">
        <v>211279.57</v>
      </c>
      <c r="AC578">
        <v>249872</v>
      </c>
      <c r="AD578">
        <v>176963</v>
      </c>
      <c r="AE578">
        <v>1490233</v>
      </c>
      <c r="AF578">
        <v>55110</v>
      </c>
      <c r="AG578">
        <v>118765</v>
      </c>
      <c r="AH578">
        <v>80880</v>
      </c>
      <c r="AJ578">
        <v>212840</v>
      </c>
      <c r="AK578">
        <v>81000</v>
      </c>
      <c r="AL578">
        <v>23500</v>
      </c>
      <c r="AM578">
        <v>5127811</v>
      </c>
      <c r="AN578">
        <v>12000</v>
      </c>
      <c r="AO578">
        <v>161195</v>
      </c>
      <c r="AP578">
        <v>165000</v>
      </c>
      <c r="AQ578">
        <v>176029</v>
      </c>
      <c r="AR578">
        <v>45500</v>
      </c>
      <c r="AS578">
        <v>214900</v>
      </c>
      <c r="AT578">
        <v>152259</v>
      </c>
      <c r="AU578">
        <v>114500</v>
      </c>
      <c r="AV578">
        <v>112200</v>
      </c>
      <c r="AW578">
        <v>556719.68000000005</v>
      </c>
      <c r="AX578">
        <v>40133</v>
      </c>
      <c r="AY578">
        <v>105072.72</v>
      </c>
      <c r="AZ578">
        <v>33500</v>
      </c>
      <c r="BA578">
        <v>1081479</v>
      </c>
      <c r="BB578">
        <v>192838.35</v>
      </c>
      <c r="BC578">
        <v>84000</v>
      </c>
      <c r="BD578">
        <v>281500</v>
      </c>
      <c r="BE578">
        <v>72000</v>
      </c>
      <c r="BF578">
        <v>202200</v>
      </c>
      <c r="BG578">
        <v>190214</v>
      </c>
      <c r="BH578">
        <v>382250</v>
      </c>
      <c r="BI578">
        <v>84000</v>
      </c>
      <c r="BJ578">
        <v>112113.5</v>
      </c>
      <c r="BK578">
        <v>18000</v>
      </c>
      <c r="BL578">
        <v>129000</v>
      </c>
      <c r="BM578">
        <v>506141</v>
      </c>
      <c r="BN578">
        <v>198928.61</v>
      </c>
      <c r="BO578">
        <v>57967</v>
      </c>
      <c r="BP578">
        <v>137100</v>
      </c>
      <c r="BQ578">
        <v>226147</v>
      </c>
      <c r="BR578">
        <v>809724</v>
      </c>
      <c r="BS578">
        <v>224226</v>
      </c>
      <c r="BT578">
        <v>60000</v>
      </c>
    </row>
    <row r="579" spans="1:72">
      <c r="A579" s="405">
        <v>5</v>
      </c>
      <c r="B579" s="199" t="s">
        <v>916</v>
      </c>
      <c r="C579" s="199" t="s">
        <v>917</v>
      </c>
      <c r="D579" s="199" t="s">
        <v>2387</v>
      </c>
      <c r="E579" s="199" t="s">
        <v>2405</v>
      </c>
      <c r="F579" s="199"/>
      <c r="G579" s="199"/>
      <c r="H579" s="199">
        <v>83</v>
      </c>
      <c r="I579" s="199" t="s">
        <v>2405</v>
      </c>
      <c r="J579" s="199" t="s">
        <v>952</v>
      </c>
      <c r="K579" s="199" t="s">
        <v>1705</v>
      </c>
      <c r="L579" s="199" t="s">
        <v>1654</v>
      </c>
      <c r="M579" s="221" t="s">
        <v>1707</v>
      </c>
      <c r="N579" s="221"/>
      <c r="O579" s="221"/>
      <c r="P579" s="386" t="s">
        <v>3331</v>
      </c>
      <c r="Q579" s="389" t="s">
        <v>3332</v>
      </c>
      <c r="R579" s="108">
        <f t="shared" si="8"/>
        <v>27098401.620000001</v>
      </c>
      <c r="S579">
        <v>42524562</v>
      </c>
      <c r="AD579">
        <v>900</v>
      </c>
      <c r="AE579">
        <v>27098401.620000001</v>
      </c>
      <c r="AH579">
        <v>2043600</v>
      </c>
      <c r="AM579">
        <v>45118296.710000001</v>
      </c>
      <c r="AO579">
        <v>449662.92</v>
      </c>
      <c r="AQ579">
        <v>444261</v>
      </c>
      <c r="AR579">
        <v>447456</v>
      </c>
      <c r="AS579">
        <v>2436000</v>
      </c>
      <c r="BA579">
        <v>26515071</v>
      </c>
      <c r="BB579">
        <v>200000</v>
      </c>
      <c r="BC579">
        <v>353630.1</v>
      </c>
      <c r="BE579">
        <v>203252.9</v>
      </c>
      <c r="BF579">
        <v>627393.14</v>
      </c>
      <c r="BG579">
        <v>155806.23000000001</v>
      </c>
      <c r="BH579">
        <v>2997822.08</v>
      </c>
      <c r="BI579">
        <v>838697.13</v>
      </c>
      <c r="BJ579">
        <v>116053.22</v>
      </c>
      <c r="BM579">
        <v>19124890.579999998</v>
      </c>
      <c r="BN579">
        <v>3900</v>
      </c>
      <c r="BP579">
        <v>0</v>
      </c>
      <c r="BR579">
        <v>497718</v>
      </c>
      <c r="BS579">
        <v>1276816</v>
      </c>
    </row>
    <row r="580" spans="1:72">
      <c r="A580" s="405">
        <v>5</v>
      </c>
      <c r="B580" s="199" t="s">
        <v>916</v>
      </c>
      <c r="C580" s="199" t="s">
        <v>917</v>
      </c>
      <c r="D580" s="199" t="s">
        <v>2387</v>
      </c>
      <c r="E580" s="199" t="s">
        <v>2405</v>
      </c>
      <c r="F580" s="199"/>
      <c r="G580" s="199"/>
      <c r="H580" s="199">
        <v>83</v>
      </c>
      <c r="I580" s="199" t="s">
        <v>2405</v>
      </c>
      <c r="J580" s="199" t="s">
        <v>952</v>
      </c>
      <c r="K580" s="199" t="s">
        <v>1705</v>
      </c>
      <c r="L580" s="199" t="s">
        <v>1654</v>
      </c>
      <c r="M580" s="221" t="s">
        <v>1707</v>
      </c>
      <c r="N580" s="221"/>
      <c r="O580" s="221"/>
      <c r="P580" s="386" t="s">
        <v>3333</v>
      </c>
      <c r="Q580" s="389" t="s">
        <v>3334</v>
      </c>
      <c r="R580" s="108">
        <f t="shared" ref="R580:R643" si="9">SUMIF($S$1:$BT$1,$R$1,$S580:$BT580)</f>
        <v>3010933.52</v>
      </c>
      <c r="S580">
        <v>3035676</v>
      </c>
      <c r="AE580">
        <v>3010933.52</v>
      </c>
      <c r="AO580">
        <v>192712.32000000001</v>
      </c>
      <c r="AQ580">
        <v>49710</v>
      </c>
      <c r="AR580">
        <v>21504</v>
      </c>
      <c r="BA580">
        <v>2930096</v>
      </c>
      <c r="BB580">
        <v>247686</v>
      </c>
      <c r="BC580">
        <v>103341.96</v>
      </c>
      <c r="BE580">
        <v>203252.9</v>
      </c>
      <c r="BF580">
        <v>248902</v>
      </c>
      <c r="BJ580">
        <v>116053.22</v>
      </c>
      <c r="BM580">
        <v>7553638.6699999999</v>
      </c>
      <c r="BP580">
        <v>0</v>
      </c>
      <c r="BR580">
        <v>1239505</v>
      </c>
      <c r="BS580">
        <v>124655</v>
      </c>
    </row>
    <row r="581" spans="1:72">
      <c r="A581" s="405">
        <v>5</v>
      </c>
      <c r="B581" s="199" t="s">
        <v>916</v>
      </c>
      <c r="C581" s="199" t="s">
        <v>917</v>
      </c>
      <c r="D581" s="199" t="s">
        <v>2387</v>
      </c>
      <c r="E581" s="199" t="s">
        <v>2405</v>
      </c>
      <c r="F581" s="199"/>
      <c r="G581" s="199"/>
      <c r="H581" s="199">
        <v>83</v>
      </c>
      <c r="I581" s="199" t="s">
        <v>2405</v>
      </c>
      <c r="J581" s="199" t="s">
        <v>952</v>
      </c>
      <c r="K581" s="199" t="s">
        <v>1703</v>
      </c>
      <c r="L581" s="199" t="s">
        <v>1654</v>
      </c>
      <c r="M581" s="221" t="s">
        <v>1707</v>
      </c>
      <c r="N581" s="221"/>
      <c r="O581" s="221"/>
      <c r="P581" s="386" t="s">
        <v>3335</v>
      </c>
      <c r="Q581" s="389" t="s">
        <v>3336</v>
      </c>
      <c r="R581" s="108">
        <f t="shared" si="9"/>
        <v>0</v>
      </c>
      <c r="BM581">
        <v>37600</v>
      </c>
      <c r="BN581">
        <v>44160</v>
      </c>
    </row>
    <row r="582" spans="1:72">
      <c r="A582" s="405">
        <v>5</v>
      </c>
      <c r="B582" s="199" t="s">
        <v>916</v>
      </c>
      <c r="C582" s="199" t="s">
        <v>917</v>
      </c>
      <c r="D582" s="199" t="s">
        <v>2387</v>
      </c>
      <c r="E582" s="199" t="s">
        <v>2405</v>
      </c>
      <c r="F582" s="199"/>
      <c r="G582" s="199"/>
      <c r="H582" s="199">
        <v>83</v>
      </c>
      <c r="I582" s="199" t="s">
        <v>2405</v>
      </c>
      <c r="J582" s="199" t="s">
        <v>952</v>
      </c>
      <c r="K582" s="199" t="s">
        <v>1703</v>
      </c>
      <c r="L582" s="199" t="s">
        <v>1654</v>
      </c>
      <c r="M582" s="221" t="s">
        <v>1707</v>
      </c>
      <c r="N582" s="221"/>
      <c r="O582" s="221"/>
      <c r="P582" s="386" t="s">
        <v>3337</v>
      </c>
      <c r="Q582" s="389" t="s">
        <v>3338</v>
      </c>
      <c r="R582" s="108">
        <f t="shared" si="9"/>
        <v>0</v>
      </c>
    </row>
    <row r="583" spans="1:72">
      <c r="A583" s="405">
        <v>5</v>
      </c>
      <c r="B583" s="199" t="s">
        <v>916</v>
      </c>
      <c r="C583" s="199" t="s">
        <v>917</v>
      </c>
      <c r="D583" s="199" t="s">
        <v>2387</v>
      </c>
      <c r="E583" s="199" t="s">
        <v>2405</v>
      </c>
      <c r="F583" s="199"/>
      <c r="G583" s="199"/>
      <c r="H583" s="199">
        <v>83</v>
      </c>
      <c r="I583" s="199" t="s">
        <v>2405</v>
      </c>
      <c r="J583" s="199" t="s">
        <v>952</v>
      </c>
      <c r="K583" s="199" t="s">
        <v>1705</v>
      </c>
      <c r="L583" s="199" t="s">
        <v>1654</v>
      </c>
      <c r="M583" s="221" t="s">
        <v>1711</v>
      </c>
      <c r="N583" s="221"/>
      <c r="O583" s="221"/>
      <c r="P583" s="386" t="s">
        <v>3339</v>
      </c>
      <c r="Q583" s="389" t="s">
        <v>3340</v>
      </c>
      <c r="R583" s="108">
        <f t="shared" si="9"/>
        <v>0</v>
      </c>
      <c r="T583">
        <v>2459800</v>
      </c>
      <c r="U583">
        <v>4973900</v>
      </c>
      <c r="V583">
        <v>7569600</v>
      </c>
      <c r="X583">
        <v>9204400</v>
      </c>
      <c r="Y583">
        <v>7703301</v>
      </c>
      <c r="Z583">
        <v>4443987</v>
      </c>
      <c r="AA583">
        <v>4741500</v>
      </c>
      <c r="AB583">
        <v>4967300</v>
      </c>
      <c r="AC583">
        <v>4155174</v>
      </c>
      <c r="AD583">
        <v>2549300</v>
      </c>
      <c r="AF583">
        <v>3253000</v>
      </c>
      <c r="AG583">
        <v>3329966.72</v>
      </c>
      <c r="AH583">
        <v>1859985.59</v>
      </c>
      <c r="AI583">
        <v>5367837.68</v>
      </c>
      <c r="AJ583">
        <v>3678000</v>
      </c>
      <c r="AK583">
        <v>2703142.15</v>
      </c>
      <c r="AL583">
        <v>1136775.18</v>
      </c>
      <c r="AN583">
        <v>4706000</v>
      </c>
      <c r="AO583">
        <v>6269276</v>
      </c>
      <c r="AP583">
        <v>5767100</v>
      </c>
      <c r="AQ583">
        <v>8857383</v>
      </c>
      <c r="AR583">
        <v>4934000</v>
      </c>
      <c r="AS583">
        <v>9140200</v>
      </c>
      <c r="AT583">
        <v>6810680</v>
      </c>
      <c r="AU583">
        <v>7318520</v>
      </c>
      <c r="AV583">
        <v>5024860</v>
      </c>
      <c r="AW583">
        <v>9502101</v>
      </c>
      <c r="AX583">
        <v>5282580</v>
      </c>
      <c r="AY583">
        <v>6220600</v>
      </c>
      <c r="AZ583">
        <v>2896160</v>
      </c>
      <c r="BB583">
        <v>3960400</v>
      </c>
      <c r="BC583">
        <v>3657400</v>
      </c>
      <c r="BD583">
        <v>8757475.5899999999</v>
      </c>
      <c r="BE583">
        <v>5771566.6699999999</v>
      </c>
      <c r="BF583">
        <v>3500200</v>
      </c>
      <c r="BG583">
        <v>4294000</v>
      </c>
      <c r="BH583">
        <v>8626911</v>
      </c>
      <c r="BI583">
        <v>5032700</v>
      </c>
      <c r="BJ583">
        <v>1575200</v>
      </c>
      <c r="BK583">
        <v>1143400</v>
      </c>
      <c r="BL583">
        <v>1784000</v>
      </c>
      <c r="BN583">
        <v>8717710</v>
      </c>
      <c r="BO583">
        <v>5227700</v>
      </c>
      <c r="BP583">
        <v>3802506</v>
      </c>
      <c r="BQ583">
        <v>2234319.6</v>
      </c>
      <c r="BR583">
        <v>6119312</v>
      </c>
      <c r="BS583">
        <v>5800100</v>
      </c>
      <c r="BT583">
        <v>3598060</v>
      </c>
    </row>
    <row r="584" spans="1:72">
      <c r="A584" s="405">
        <v>5</v>
      </c>
      <c r="B584" s="199" t="s">
        <v>916</v>
      </c>
      <c r="C584" s="199" t="s">
        <v>917</v>
      </c>
      <c r="D584" s="199" t="s">
        <v>2387</v>
      </c>
      <c r="E584" s="199" t="s">
        <v>2405</v>
      </c>
      <c r="F584" s="199"/>
      <c r="G584" s="199"/>
      <c r="H584" s="199">
        <v>83</v>
      </c>
      <c r="I584" s="199" t="s">
        <v>2405</v>
      </c>
      <c r="J584" s="199" t="s">
        <v>952</v>
      </c>
      <c r="K584" s="199" t="s">
        <v>1705</v>
      </c>
      <c r="L584" s="199" t="s">
        <v>1654</v>
      </c>
      <c r="M584" s="221" t="s">
        <v>1711</v>
      </c>
      <c r="N584" s="221"/>
      <c r="O584" s="221"/>
      <c r="P584" s="386" t="s">
        <v>3341</v>
      </c>
      <c r="Q584" s="389" t="s">
        <v>3342</v>
      </c>
      <c r="R584" s="108">
        <f t="shared" si="9"/>
        <v>0</v>
      </c>
      <c r="T584">
        <v>271800</v>
      </c>
      <c r="U584">
        <v>611000</v>
      </c>
      <c r="V584">
        <v>344400</v>
      </c>
      <c r="W584">
        <v>10145700</v>
      </c>
      <c r="X584">
        <v>548100</v>
      </c>
      <c r="Z584">
        <v>410970</v>
      </c>
      <c r="AA584">
        <v>449100</v>
      </c>
      <c r="AB584">
        <v>392600</v>
      </c>
      <c r="AC584">
        <v>381700</v>
      </c>
      <c r="AD584">
        <v>473100</v>
      </c>
      <c r="AG584">
        <v>954533.36</v>
      </c>
      <c r="AJ584">
        <v>2546850</v>
      </c>
      <c r="AL584">
        <v>163300</v>
      </c>
      <c r="AO584">
        <v>1242700</v>
      </c>
      <c r="AP584">
        <v>143600</v>
      </c>
      <c r="AQ584">
        <v>82800</v>
      </c>
      <c r="AR584">
        <v>374800</v>
      </c>
      <c r="AT584">
        <v>364300</v>
      </c>
      <c r="AU584">
        <v>33800</v>
      </c>
      <c r="AW584">
        <v>1094400</v>
      </c>
      <c r="AX584">
        <v>207600</v>
      </c>
      <c r="AZ584">
        <v>384140</v>
      </c>
      <c r="BB584">
        <v>13300</v>
      </c>
      <c r="BG584">
        <v>428367.49</v>
      </c>
      <c r="BL584">
        <v>117991.03</v>
      </c>
      <c r="BO584">
        <v>298500</v>
      </c>
      <c r="BP584">
        <v>551200</v>
      </c>
      <c r="BQ584">
        <v>103000</v>
      </c>
      <c r="BS584">
        <v>322300</v>
      </c>
      <c r="BT584">
        <v>323030</v>
      </c>
    </row>
    <row r="585" spans="1:72">
      <c r="A585" s="405">
        <v>5</v>
      </c>
      <c r="B585" s="199" t="s">
        <v>916</v>
      </c>
      <c r="C585" s="199" t="s">
        <v>917</v>
      </c>
      <c r="D585" s="199" t="s">
        <v>2387</v>
      </c>
      <c r="E585" s="199" t="s">
        <v>2405</v>
      </c>
      <c r="F585" s="199"/>
      <c r="G585" s="199"/>
      <c r="H585" s="199">
        <v>83</v>
      </c>
      <c r="I585" s="199" t="s">
        <v>2405</v>
      </c>
      <c r="J585" s="199" t="s">
        <v>952</v>
      </c>
      <c r="K585" s="199" t="s">
        <v>1703</v>
      </c>
      <c r="L585" s="199" t="s">
        <v>1654</v>
      </c>
      <c r="M585" s="221" t="s">
        <v>1707</v>
      </c>
      <c r="N585" s="221"/>
      <c r="O585" s="221"/>
      <c r="P585" s="386" t="s">
        <v>3343</v>
      </c>
      <c r="Q585" s="389" t="s">
        <v>667</v>
      </c>
      <c r="R585" s="108">
        <f t="shared" si="9"/>
        <v>32400</v>
      </c>
      <c r="AE585">
        <v>32400</v>
      </c>
    </row>
    <row r="586" spans="1:72">
      <c r="A586" s="405">
        <v>5</v>
      </c>
      <c r="B586" s="199" t="s">
        <v>916</v>
      </c>
      <c r="C586" s="199" t="s">
        <v>917</v>
      </c>
      <c r="D586" s="199" t="s">
        <v>2387</v>
      </c>
      <c r="E586" s="199" t="s">
        <v>2405</v>
      </c>
      <c r="F586" s="199"/>
      <c r="G586" s="199"/>
      <c r="H586" s="199">
        <v>83</v>
      </c>
      <c r="I586" s="199" t="s">
        <v>2405</v>
      </c>
      <c r="J586" s="199" t="s">
        <v>952</v>
      </c>
      <c r="K586" s="199" t="s">
        <v>1703</v>
      </c>
      <c r="L586" s="199" t="s">
        <v>1654</v>
      </c>
      <c r="M586" s="221" t="s">
        <v>1707</v>
      </c>
      <c r="N586" s="221"/>
      <c r="O586" s="221"/>
      <c r="P586" s="386" t="s">
        <v>3344</v>
      </c>
      <c r="Q586" s="389" t="s">
        <v>3345</v>
      </c>
      <c r="R586" s="108">
        <f t="shared" si="9"/>
        <v>0</v>
      </c>
      <c r="T586">
        <v>12000</v>
      </c>
      <c r="BP586">
        <v>1500</v>
      </c>
    </row>
    <row r="587" spans="1:72">
      <c r="A587" s="405">
        <v>5</v>
      </c>
      <c r="B587" s="199" t="s">
        <v>916</v>
      </c>
      <c r="C587" s="199" t="s">
        <v>917</v>
      </c>
      <c r="D587" s="199" t="s">
        <v>2387</v>
      </c>
      <c r="E587" s="199" t="s">
        <v>2405</v>
      </c>
      <c r="F587" s="199"/>
      <c r="G587" s="199"/>
      <c r="H587" s="199">
        <v>83</v>
      </c>
      <c r="I587" s="199" t="s">
        <v>2405</v>
      </c>
      <c r="J587" s="199" t="s">
        <v>952</v>
      </c>
      <c r="K587" s="199" t="s">
        <v>1703</v>
      </c>
      <c r="L587" s="199" t="s">
        <v>1654</v>
      </c>
      <c r="M587" s="221" t="s">
        <v>1707</v>
      </c>
      <c r="N587" s="221"/>
      <c r="O587" s="221"/>
      <c r="P587" s="386" t="s">
        <v>3346</v>
      </c>
      <c r="Q587" s="389" t="s">
        <v>3347</v>
      </c>
      <c r="R587" s="108">
        <f t="shared" si="9"/>
        <v>0</v>
      </c>
    </row>
    <row r="588" spans="1:72">
      <c r="A588" s="405">
        <v>5</v>
      </c>
      <c r="B588" s="199" t="s">
        <v>916</v>
      </c>
      <c r="C588" s="199" t="s">
        <v>917</v>
      </c>
      <c r="D588" s="199" t="s">
        <v>2387</v>
      </c>
      <c r="E588" s="199" t="s">
        <v>2426</v>
      </c>
      <c r="F588" s="199"/>
      <c r="G588" s="199"/>
      <c r="H588" s="199">
        <v>84</v>
      </c>
      <c r="I588" s="199" t="s">
        <v>2426</v>
      </c>
      <c r="J588" s="199" t="s">
        <v>952</v>
      </c>
      <c r="K588" s="199"/>
      <c r="L588" s="199" t="s">
        <v>1687</v>
      </c>
      <c r="M588" s="221" t="s">
        <v>1688</v>
      </c>
      <c r="N588" s="221"/>
      <c r="O588" s="221"/>
      <c r="P588" s="386" t="s">
        <v>3348</v>
      </c>
      <c r="Q588" s="387" t="s">
        <v>670</v>
      </c>
      <c r="R588" s="108">
        <f t="shared" si="9"/>
        <v>1346662</v>
      </c>
      <c r="S588">
        <v>1948010</v>
      </c>
      <c r="T588">
        <v>144705</v>
      </c>
      <c r="U588">
        <v>120121</v>
      </c>
      <c r="V588">
        <v>214569.25</v>
      </c>
      <c r="W588">
        <v>386319</v>
      </c>
      <c r="Y588">
        <v>187040</v>
      </c>
      <c r="Z588">
        <v>179466</v>
      </c>
      <c r="AA588">
        <v>141500</v>
      </c>
      <c r="AB588">
        <v>68540</v>
      </c>
      <c r="AC588">
        <v>89190</v>
      </c>
      <c r="AD588">
        <v>71850</v>
      </c>
      <c r="AE588">
        <v>1346662</v>
      </c>
      <c r="AF588">
        <v>124180</v>
      </c>
      <c r="AG588">
        <v>83651.75</v>
      </c>
      <c r="AH588">
        <v>30250</v>
      </c>
      <c r="AI588">
        <v>249232</v>
      </c>
      <c r="AJ588">
        <v>237130</v>
      </c>
      <c r="AK588">
        <v>38980</v>
      </c>
      <c r="AL588">
        <v>5870</v>
      </c>
      <c r="AM588">
        <v>4313690.5</v>
      </c>
      <c r="AN588">
        <v>372005</v>
      </c>
      <c r="AO588">
        <v>292867</v>
      </c>
      <c r="AP588">
        <v>316702</v>
      </c>
      <c r="AQ588">
        <v>441080</v>
      </c>
      <c r="AR588">
        <v>274436</v>
      </c>
      <c r="AS588">
        <v>318716</v>
      </c>
      <c r="AT588">
        <v>219739</v>
      </c>
      <c r="AU588">
        <v>241390</v>
      </c>
      <c r="AV588">
        <v>215930</v>
      </c>
      <c r="AW588">
        <v>469349</v>
      </c>
      <c r="AX588">
        <v>172880</v>
      </c>
      <c r="AY588">
        <v>155130</v>
      </c>
      <c r="AZ588">
        <v>28940</v>
      </c>
      <c r="BA588">
        <v>1787220</v>
      </c>
      <c r="BB588">
        <v>160700</v>
      </c>
      <c r="BC588">
        <v>262157</v>
      </c>
      <c r="BD588">
        <v>526663.25</v>
      </c>
      <c r="BE588">
        <v>214564.5</v>
      </c>
      <c r="BF588">
        <v>157723</v>
      </c>
      <c r="BG588">
        <v>269424.25</v>
      </c>
      <c r="BH588">
        <v>568617</v>
      </c>
      <c r="BI588">
        <v>313115</v>
      </c>
      <c r="BJ588">
        <v>24100</v>
      </c>
      <c r="BK588">
        <v>21849.75</v>
      </c>
      <c r="BL588">
        <v>4715</v>
      </c>
      <c r="BM588">
        <v>1752581.75</v>
      </c>
      <c r="BN588">
        <v>244970</v>
      </c>
      <c r="BO588">
        <v>79580</v>
      </c>
      <c r="BP588">
        <v>42860</v>
      </c>
      <c r="BQ588">
        <v>146185</v>
      </c>
      <c r="BR588">
        <v>143959</v>
      </c>
      <c r="BS588">
        <v>117470</v>
      </c>
      <c r="BT588">
        <v>75790</v>
      </c>
    </row>
    <row r="589" spans="1:72">
      <c r="A589" s="405">
        <v>5</v>
      </c>
      <c r="B589" s="199" t="s">
        <v>916</v>
      </c>
      <c r="C589" s="199" t="s">
        <v>917</v>
      </c>
      <c r="D589" s="199" t="s">
        <v>2387</v>
      </c>
      <c r="E589" s="199" t="s">
        <v>2427</v>
      </c>
      <c r="F589" s="199"/>
      <c r="G589" s="199"/>
      <c r="H589" s="199">
        <v>85</v>
      </c>
      <c r="I589" s="199" t="s">
        <v>2427</v>
      </c>
      <c r="J589" s="199" t="s">
        <v>952</v>
      </c>
      <c r="K589" s="199"/>
      <c r="L589" s="199" t="s">
        <v>1687</v>
      </c>
      <c r="M589" s="221" t="s">
        <v>1688</v>
      </c>
      <c r="N589" s="221"/>
      <c r="O589" s="221"/>
      <c r="P589" s="386" t="s">
        <v>3349</v>
      </c>
      <c r="Q589" s="387" t="s">
        <v>3350</v>
      </c>
      <c r="R589" s="108">
        <f t="shared" si="9"/>
        <v>1290691.25</v>
      </c>
      <c r="S589">
        <v>2212162.25</v>
      </c>
      <c r="T589">
        <v>102026</v>
      </c>
      <c r="U589">
        <v>139891</v>
      </c>
      <c r="V589">
        <v>180958.25</v>
      </c>
      <c r="W589">
        <v>167001</v>
      </c>
      <c r="X589">
        <v>280622.5</v>
      </c>
      <c r="Y589">
        <v>250611.5</v>
      </c>
      <c r="Z589">
        <v>164110</v>
      </c>
      <c r="AA589">
        <v>114813.75</v>
      </c>
      <c r="AB589">
        <v>89758</v>
      </c>
      <c r="AC589">
        <v>186464</v>
      </c>
      <c r="AD589">
        <v>18040.75</v>
      </c>
      <c r="AE589">
        <v>1290691.25</v>
      </c>
      <c r="AF589">
        <v>86775.5</v>
      </c>
      <c r="AG589">
        <v>177688</v>
      </c>
      <c r="AH589">
        <v>76684</v>
      </c>
      <c r="AI589">
        <v>217809</v>
      </c>
      <c r="AJ589">
        <v>112644.25</v>
      </c>
      <c r="AK589">
        <v>86712.5</v>
      </c>
      <c r="AL589">
        <v>16037.25</v>
      </c>
      <c r="AM589">
        <v>2090673.5</v>
      </c>
      <c r="AN589">
        <v>140746</v>
      </c>
      <c r="AO589">
        <v>233004</v>
      </c>
      <c r="AP589">
        <v>118719</v>
      </c>
      <c r="AQ589">
        <v>355553</v>
      </c>
      <c r="AR589">
        <v>144266</v>
      </c>
      <c r="AS589">
        <v>236295</v>
      </c>
      <c r="AT589">
        <v>298585</v>
      </c>
      <c r="AU589">
        <v>188007</v>
      </c>
      <c r="AV589">
        <v>88193</v>
      </c>
      <c r="AW589">
        <v>278182</v>
      </c>
      <c r="AX589">
        <v>103285.5</v>
      </c>
      <c r="AY589">
        <v>121695</v>
      </c>
      <c r="AZ589">
        <v>4055</v>
      </c>
      <c r="BA589">
        <v>2575330.25</v>
      </c>
      <c r="BB589">
        <v>434120</v>
      </c>
      <c r="BC589">
        <v>299434.75</v>
      </c>
      <c r="BD589">
        <v>392598</v>
      </c>
      <c r="BE589">
        <v>281489.5</v>
      </c>
      <c r="BF589">
        <v>270251.75</v>
      </c>
      <c r="BG589">
        <v>283091.25</v>
      </c>
      <c r="BH589">
        <v>868457.75</v>
      </c>
      <c r="BI589">
        <v>191100</v>
      </c>
      <c r="BJ589">
        <v>47458</v>
      </c>
      <c r="BK589">
        <v>27709.919999999998</v>
      </c>
      <c r="BL589">
        <v>34432</v>
      </c>
      <c r="BM589">
        <v>729894.25</v>
      </c>
      <c r="BN589">
        <v>246901.26</v>
      </c>
      <c r="BO589">
        <v>102772</v>
      </c>
      <c r="BP589">
        <v>63264</v>
      </c>
      <c r="BQ589">
        <v>87213.5</v>
      </c>
      <c r="BR589">
        <v>69449</v>
      </c>
      <c r="BS589">
        <v>118878.5</v>
      </c>
      <c r="BT589">
        <v>77717</v>
      </c>
    </row>
    <row r="590" spans="1:72">
      <c r="A590" s="405">
        <v>5</v>
      </c>
      <c r="B590" s="199" t="s">
        <v>916</v>
      </c>
      <c r="C590" s="199" t="s">
        <v>917</v>
      </c>
      <c r="D590" s="199" t="s">
        <v>2387</v>
      </c>
      <c r="E590" s="199" t="s">
        <v>2427</v>
      </c>
      <c r="F590" s="199"/>
      <c r="G590" s="199"/>
      <c r="H590" s="199">
        <v>85</v>
      </c>
      <c r="I590" s="199" t="s">
        <v>2427</v>
      </c>
      <c r="J590" s="199" t="s">
        <v>952</v>
      </c>
      <c r="K590" s="199"/>
      <c r="L590" s="199" t="s">
        <v>1687</v>
      </c>
      <c r="M590" s="221" t="s">
        <v>1688</v>
      </c>
      <c r="N590" s="221"/>
      <c r="O590" s="221"/>
      <c r="P590" s="386" t="s">
        <v>3351</v>
      </c>
      <c r="Q590" s="387" t="s">
        <v>3352</v>
      </c>
      <c r="R590" s="108">
        <f t="shared" si="9"/>
        <v>0</v>
      </c>
      <c r="S590">
        <v>57558</v>
      </c>
      <c r="W590">
        <v>8275.5</v>
      </c>
      <c r="AJ590">
        <v>14455</v>
      </c>
      <c r="BA590">
        <v>111304.76</v>
      </c>
      <c r="BS590">
        <v>2048</v>
      </c>
    </row>
    <row r="591" spans="1:72">
      <c r="A591" s="405">
        <v>5</v>
      </c>
      <c r="B591" s="199" t="s">
        <v>916</v>
      </c>
      <c r="C591" s="199" t="s">
        <v>917</v>
      </c>
      <c r="D591" s="199" t="s">
        <v>2387</v>
      </c>
      <c r="E591" s="199" t="s">
        <v>2427</v>
      </c>
      <c r="F591" s="199"/>
      <c r="G591" s="199"/>
      <c r="H591" s="199">
        <v>85</v>
      </c>
      <c r="I591" s="199" t="s">
        <v>2427</v>
      </c>
      <c r="J591" s="199" t="s">
        <v>952</v>
      </c>
      <c r="K591" s="199"/>
      <c r="L591" s="199" t="s">
        <v>1687</v>
      </c>
      <c r="M591" s="221" t="s">
        <v>1688</v>
      </c>
      <c r="N591" s="221"/>
      <c r="O591" s="221"/>
      <c r="P591" s="386" t="s">
        <v>3353</v>
      </c>
      <c r="Q591" s="387" t="s">
        <v>3354</v>
      </c>
      <c r="R591" s="108">
        <f t="shared" si="9"/>
        <v>0</v>
      </c>
      <c r="AP591">
        <v>1045</v>
      </c>
      <c r="BA591">
        <v>2176</v>
      </c>
    </row>
    <row r="592" spans="1:72">
      <c r="A592" s="405">
        <v>5</v>
      </c>
      <c r="B592" s="199" t="s">
        <v>916</v>
      </c>
      <c r="C592" s="199" t="s">
        <v>917</v>
      </c>
      <c r="D592" s="199" t="s">
        <v>2387</v>
      </c>
      <c r="E592" s="199" t="s">
        <v>2427</v>
      </c>
      <c r="F592" s="199"/>
      <c r="G592" s="199"/>
      <c r="H592" s="199">
        <v>85</v>
      </c>
      <c r="I592" s="199" t="s">
        <v>2427</v>
      </c>
      <c r="J592" s="199" t="s">
        <v>952</v>
      </c>
      <c r="K592" s="199"/>
      <c r="L592" s="199" t="s">
        <v>1687</v>
      </c>
      <c r="M592" s="221" t="s">
        <v>1688</v>
      </c>
      <c r="N592" s="221"/>
      <c r="O592" s="221"/>
      <c r="P592" s="386" t="s">
        <v>3355</v>
      </c>
      <c r="Q592" s="387" t="s">
        <v>3356</v>
      </c>
      <c r="R592" s="108">
        <f t="shared" si="9"/>
        <v>0</v>
      </c>
      <c r="S592">
        <v>3513.5</v>
      </c>
      <c r="AM592">
        <v>81380.5</v>
      </c>
      <c r="BM592">
        <v>101006.36</v>
      </c>
    </row>
    <row r="593" spans="1:72">
      <c r="A593" s="405">
        <v>5</v>
      </c>
      <c r="B593" s="199" t="s">
        <v>916</v>
      </c>
      <c r="C593" s="199" t="s">
        <v>917</v>
      </c>
      <c r="D593" s="199" t="s">
        <v>2387</v>
      </c>
      <c r="E593" s="199" t="s">
        <v>2427</v>
      </c>
      <c r="F593" s="199"/>
      <c r="G593" s="199"/>
      <c r="H593" s="199">
        <v>85</v>
      </c>
      <c r="I593" s="199" t="s">
        <v>2427</v>
      </c>
      <c r="J593" s="199" t="s">
        <v>952</v>
      </c>
      <c r="K593" s="199"/>
      <c r="L593" s="199" t="s">
        <v>1687</v>
      </c>
      <c r="M593" s="221" t="s">
        <v>1688</v>
      </c>
      <c r="N593" s="221"/>
      <c r="O593" s="221"/>
      <c r="P593" s="386" t="s">
        <v>3357</v>
      </c>
      <c r="Q593" s="387" t="s">
        <v>675</v>
      </c>
      <c r="R593" s="108">
        <f t="shared" si="9"/>
        <v>0</v>
      </c>
    </row>
    <row r="594" spans="1:72">
      <c r="A594" s="405">
        <v>5</v>
      </c>
      <c r="B594" s="199" t="s">
        <v>916</v>
      </c>
      <c r="C594" s="199" t="s">
        <v>917</v>
      </c>
      <c r="D594" s="199" t="s">
        <v>2428</v>
      </c>
      <c r="E594" s="199" t="s">
        <v>2429</v>
      </c>
      <c r="F594" s="199"/>
      <c r="G594" s="199"/>
      <c r="H594" s="199">
        <v>86</v>
      </c>
      <c r="I594" s="199" t="s">
        <v>2429</v>
      </c>
      <c r="J594" s="199" t="s">
        <v>952</v>
      </c>
      <c r="K594" s="199"/>
      <c r="L594" s="199" t="s">
        <v>1687</v>
      </c>
      <c r="M594" s="221" t="s">
        <v>1688</v>
      </c>
      <c r="N594" s="221"/>
      <c r="O594" s="221"/>
      <c r="P594" s="386" t="s">
        <v>3358</v>
      </c>
      <c r="Q594" s="387" t="s">
        <v>676</v>
      </c>
      <c r="R594" s="108">
        <f t="shared" si="9"/>
        <v>0</v>
      </c>
    </row>
    <row r="595" spans="1:72">
      <c r="A595" s="405">
        <v>5</v>
      </c>
      <c r="B595" s="199" t="s">
        <v>916</v>
      </c>
      <c r="C595" s="199" t="s">
        <v>917</v>
      </c>
      <c r="D595" s="199" t="s">
        <v>2428</v>
      </c>
      <c r="E595" s="199" t="s">
        <v>2429</v>
      </c>
      <c r="F595" s="199"/>
      <c r="G595" s="199"/>
      <c r="H595" s="199">
        <v>86</v>
      </c>
      <c r="I595" s="199" t="s">
        <v>2429</v>
      </c>
      <c r="J595" s="199" t="s">
        <v>952</v>
      </c>
      <c r="K595" s="199"/>
      <c r="L595" s="199" t="s">
        <v>1687</v>
      </c>
      <c r="M595" s="221" t="s">
        <v>1688</v>
      </c>
      <c r="N595" s="221"/>
      <c r="O595" s="221"/>
      <c r="P595" s="386" t="s">
        <v>3359</v>
      </c>
      <c r="Q595" s="387" t="s">
        <v>677</v>
      </c>
      <c r="R595" s="108">
        <f t="shared" si="9"/>
        <v>0</v>
      </c>
      <c r="S595">
        <v>200513.01</v>
      </c>
      <c r="AM595">
        <v>82152</v>
      </c>
    </row>
    <row r="596" spans="1:72">
      <c r="A596" s="405">
        <v>5</v>
      </c>
      <c r="B596" s="199" t="s">
        <v>916</v>
      </c>
      <c r="C596" s="199" t="s">
        <v>917</v>
      </c>
      <c r="D596" s="199" t="s">
        <v>2428</v>
      </c>
      <c r="E596" s="199" t="s">
        <v>2429</v>
      </c>
      <c r="F596" s="199"/>
      <c r="G596" s="199"/>
      <c r="H596" s="199">
        <v>86</v>
      </c>
      <c r="I596" s="199" t="s">
        <v>2429</v>
      </c>
      <c r="J596" s="199" t="s">
        <v>952</v>
      </c>
      <c r="K596" s="199"/>
      <c r="L596" s="199" t="s">
        <v>1687</v>
      </c>
      <c r="M596" s="221" t="s">
        <v>1688</v>
      </c>
      <c r="N596" s="221"/>
      <c r="O596" s="221"/>
      <c r="P596" s="386" t="s">
        <v>3360</v>
      </c>
      <c r="Q596" s="387" t="s">
        <v>678</v>
      </c>
      <c r="R596" s="108">
        <f t="shared" si="9"/>
        <v>0</v>
      </c>
    </row>
    <row r="597" spans="1:72">
      <c r="A597" s="405">
        <v>5</v>
      </c>
      <c r="B597" s="199" t="s">
        <v>916</v>
      </c>
      <c r="C597" s="199" t="s">
        <v>917</v>
      </c>
      <c r="D597" s="199" t="s">
        <v>2428</v>
      </c>
      <c r="E597" s="199" t="s">
        <v>2430</v>
      </c>
      <c r="F597" s="199"/>
      <c r="G597" s="199"/>
      <c r="H597" s="199">
        <v>87</v>
      </c>
      <c r="I597" s="199" t="s">
        <v>2430</v>
      </c>
      <c r="J597" s="199" t="s">
        <v>952</v>
      </c>
      <c r="K597" s="199"/>
      <c r="L597" s="199" t="s">
        <v>1687</v>
      </c>
      <c r="M597" s="221" t="s">
        <v>1688</v>
      </c>
      <c r="N597" s="221"/>
      <c r="O597" s="221"/>
      <c r="P597" s="386" t="s">
        <v>3361</v>
      </c>
      <c r="Q597" s="387" t="s">
        <v>670</v>
      </c>
      <c r="R597" s="108">
        <f t="shared" si="9"/>
        <v>180830</v>
      </c>
      <c r="S597">
        <v>134650</v>
      </c>
      <c r="X597">
        <v>136562</v>
      </c>
      <c r="AE597">
        <v>180830</v>
      </c>
      <c r="AG597">
        <v>4600</v>
      </c>
      <c r="AM597">
        <v>285400</v>
      </c>
      <c r="AV597">
        <v>83730</v>
      </c>
      <c r="BA597">
        <v>380530</v>
      </c>
      <c r="BJ597">
        <v>12100</v>
      </c>
      <c r="BP597">
        <v>51990</v>
      </c>
      <c r="BQ597">
        <v>71205</v>
      </c>
    </row>
    <row r="598" spans="1:72">
      <c r="A598" s="405">
        <v>5</v>
      </c>
      <c r="B598" s="199" t="s">
        <v>916</v>
      </c>
      <c r="C598" s="199" t="s">
        <v>917</v>
      </c>
      <c r="D598" s="199" t="s">
        <v>2428</v>
      </c>
      <c r="E598" s="199" t="s">
        <v>2430</v>
      </c>
      <c r="F598" s="199"/>
      <c r="G598" s="199"/>
      <c r="H598" s="199">
        <v>87</v>
      </c>
      <c r="I598" s="199" t="s">
        <v>2430</v>
      </c>
      <c r="J598" s="199" t="s">
        <v>952</v>
      </c>
      <c r="K598" s="199"/>
      <c r="L598" s="199" t="s">
        <v>1687</v>
      </c>
      <c r="M598" s="221" t="s">
        <v>1688</v>
      </c>
      <c r="N598" s="221"/>
      <c r="O598" s="221"/>
      <c r="P598" s="386" t="s">
        <v>3362</v>
      </c>
      <c r="Q598" s="387" t="s">
        <v>3363</v>
      </c>
      <c r="R598" s="108">
        <f t="shared" si="9"/>
        <v>96628.5</v>
      </c>
      <c r="S598">
        <v>622239</v>
      </c>
      <c r="AD598">
        <v>6790</v>
      </c>
      <c r="AE598">
        <v>96628.5</v>
      </c>
      <c r="AG598">
        <v>54866</v>
      </c>
      <c r="AM598">
        <v>811697.25</v>
      </c>
      <c r="AV598">
        <v>900</v>
      </c>
      <c r="BA598">
        <v>562337.75</v>
      </c>
      <c r="BJ598">
        <v>1300</v>
      </c>
      <c r="BM598">
        <v>287532</v>
      </c>
      <c r="BQ598">
        <v>23100</v>
      </c>
    </row>
    <row r="599" spans="1:72">
      <c r="A599" s="405">
        <v>5</v>
      </c>
      <c r="B599" s="199" t="s">
        <v>916</v>
      </c>
      <c r="C599" s="199" t="s">
        <v>917</v>
      </c>
      <c r="D599" s="199" t="s">
        <v>2428</v>
      </c>
      <c r="E599" s="199" t="s">
        <v>2430</v>
      </c>
      <c r="F599" s="199"/>
      <c r="G599" s="199"/>
      <c r="H599" s="199">
        <v>87</v>
      </c>
      <c r="I599" s="199" t="s">
        <v>2430</v>
      </c>
      <c r="J599" s="199" t="s">
        <v>952</v>
      </c>
      <c r="K599" s="199"/>
      <c r="L599" s="199" t="s">
        <v>1687</v>
      </c>
      <c r="M599" s="221" t="s">
        <v>1688</v>
      </c>
      <c r="N599" s="221"/>
      <c r="O599" s="221"/>
      <c r="P599" s="386" t="s">
        <v>3364</v>
      </c>
      <c r="Q599" s="387" t="s">
        <v>3365</v>
      </c>
      <c r="R599" s="108">
        <f t="shared" si="9"/>
        <v>0</v>
      </c>
    </row>
    <row r="600" spans="1:72">
      <c r="A600" s="405">
        <v>5</v>
      </c>
      <c r="B600" s="199" t="s">
        <v>916</v>
      </c>
      <c r="C600" s="199" t="s">
        <v>917</v>
      </c>
      <c r="D600" s="199" t="s">
        <v>2428</v>
      </c>
      <c r="E600" s="199" t="s">
        <v>2430</v>
      </c>
      <c r="F600" s="199"/>
      <c r="G600" s="199"/>
      <c r="H600" s="199">
        <v>87</v>
      </c>
      <c r="I600" s="199" t="s">
        <v>2430</v>
      </c>
      <c r="J600" s="199" t="s">
        <v>952</v>
      </c>
      <c r="K600" s="199"/>
      <c r="L600" s="199" t="s">
        <v>1687</v>
      </c>
      <c r="M600" s="221" t="s">
        <v>1688</v>
      </c>
      <c r="N600" s="221"/>
      <c r="O600" s="221"/>
      <c r="P600" s="386" t="s">
        <v>3366</v>
      </c>
      <c r="Q600" s="387" t="s">
        <v>3367</v>
      </c>
      <c r="R600" s="108">
        <f t="shared" si="9"/>
        <v>0</v>
      </c>
    </row>
    <row r="601" spans="1:72">
      <c r="A601" s="405">
        <v>5</v>
      </c>
      <c r="B601" s="199" t="s">
        <v>916</v>
      </c>
      <c r="C601" s="199" t="s">
        <v>917</v>
      </c>
      <c r="D601" s="199" t="s">
        <v>2428</v>
      </c>
      <c r="E601" s="199" t="s">
        <v>2430</v>
      </c>
      <c r="F601" s="199"/>
      <c r="G601" s="199"/>
      <c r="H601" s="199">
        <v>87</v>
      </c>
      <c r="I601" s="199" t="s">
        <v>2430</v>
      </c>
      <c r="J601" s="199" t="s">
        <v>952</v>
      </c>
      <c r="K601" s="199"/>
      <c r="L601" s="199" t="s">
        <v>1687</v>
      </c>
      <c r="M601" s="221" t="s">
        <v>1688</v>
      </c>
      <c r="N601" s="221"/>
      <c r="O601" s="221"/>
      <c r="P601" s="386" t="s">
        <v>3368</v>
      </c>
      <c r="Q601" s="387" t="s">
        <v>3369</v>
      </c>
      <c r="R601" s="108">
        <f t="shared" si="9"/>
        <v>0</v>
      </c>
    </row>
    <row r="602" spans="1:72">
      <c r="A602" s="405">
        <v>5</v>
      </c>
      <c r="B602" s="199" t="s">
        <v>916</v>
      </c>
      <c r="C602" s="199" t="s">
        <v>917</v>
      </c>
      <c r="D602" s="199" t="s">
        <v>2434</v>
      </c>
      <c r="E602" s="199" t="s">
        <v>2435</v>
      </c>
      <c r="F602" s="199"/>
      <c r="G602" s="199"/>
      <c r="H602" s="199">
        <v>88</v>
      </c>
      <c r="I602" s="199" t="s">
        <v>2435</v>
      </c>
      <c r="J602" s="199" t="s">
        <v>952</v>
      </c>
      <c r="K602" s="199" t="s">
        <v>1358</v>
      </c>
      <c r="L602" s="199" t="s">
        <v>1687</v>
      </c>
      <c r="M602" s="221" t="s">
        <v>1688</v>
      </c>
      <c r="N602" s="221"/>
      <c r="O602" s="221"/>
      <c r="P602" s="386" t="s">
        <v>3370</v>
      </c>
      <c r="Q602" s="388" t="s">
        <v>3371</v>
      </c>
      <c r="R602" s="108">
        <f t="shared" si="9"/>
        <v>0</v>
      </c>
      <c r="Y602">
        <v>270000</v>
      </c>
      <c r="AG602">
        <v>60000</v>
      </c>
      <c r="AI602">
        <v>472140</v>
      </c>
      <c r="AK602">
        <v>240000</v>
      </c>
      <c r="AL602">
        <v>90000</v>
      </c>
      <c r="AV602">
        <v>330000</v>
      </c>
      <c r="AW602">
        <v>240000</v>
      </c>
      <c r="AY602">
        <v>330000</v>
      </c>
      <c r="AZ602">
        <v>240000</v>
      </c>
      <c r="BA602">
        <v>2100000</v>
      </c>
      <c r="BF602">
        <v>30000</v>
      </c>
      <c r="BJ602">
        <v>60000</v>
      </c>
      <c r="BK602">
        <v>60000</v>
      </c>
      <c r="BM602">
        <v>270000</v>
      </c>
      <c r="BP602">
        <v>217135</v>
      </c>
      <c r="BQ602">
        <v>180000</v>
      </c>
      <c r="BR602">
        <v>420000</v>
      </c>
    </row>
    <row r="603" spans="1:72">
      <c r="A603" s="405">
        <v>5</v>
      </c>
      <c r="B603" s="199" t="s">
        <v>916</v>
      </c>
      <c r="C603" s="199" t="s">
        <v>917</v>
      </c>
      <c r="D603" s="199" t="s">
        <v>2434</v>
      </c>
      <c r="E603" s="199" t="s">
        <v>2435</v>
      </c>
      <c r="F603" s="199"/>
      <c r="G603" s="199"/>
      <c r="H603" s="199">
        <v>88</v>
      </c>
      <c r="I603" s="199" t="s">
        <v>2435</v>
      </c>
      <c r="J603" s="199" t="s">
        <v>952</v>
      </c>
      <c r="K603" s="199" t="s">
        <v>1738</v>
      </c>
      <c r="L603" s="199" t="s">
        <v>1687</v>
      </c>
      <c r="M603" s="221" t="s">
        <v>1688</v>
      </c>
      <c r="N603" s="221"/>
      <c r="O603" s="221"/>
      <c r="P603" s="386" t="s">
        <v>3372</v>
      </c>
      <c r="Q603" s="388" t="s">
        <v>3373</v>
      </c>
      <c r="R603" s="108">
        <f t="shared" si="9"/>
        <v>3612836.24</v>
      </c>
      <c r="S603">
        <v>6500301.7000000002</v>
      </c>
      <c r="T603">
        <v>233373.51</v>
      </c>
      <c r="U603">
        <v>294742</v>
      </c>
      <c r="V603">
        <v>775093</v>
      </c>
      <c r="W603">
        <v>1222031</v>
      </c>
      <c r="X603">
        <v>573968</v>
      </c>
      <c r="Y603">
        <v>1103512</v>
      </c>
      <c r="Z603">
        <v>245289.5</v>
      </c>
      <c r="AA603">
        <v>639371</v>
      </c>
      <c r="AB603">
        <v>600161.96</v>
      </c>
      <c r="AC603">
        <v>530112</v>
      </c>
      <c r="AD603">
        <v>584528.75</v>
      </c>
      <c r="AE603">
        <v>3612836.24</v>
      </c>
      <c r="AF603">
        <v>46307</v>
      </c>
      <c r="AG603">
        <v>291905</v>
      </c>
      <c r="AI603">
        <v>278866.59999999998</v>
      </c>
      <c r="AJ603">
        <v>126552.8</v>
      </c>
      <c r="AK603">
        <v>178800</v>
      </c>
      <c r="AL603">
        <v>58551.33</v>
      </c>
      <c r="AM603">
        <v>6161175.6900000004</v>
      </c>
      <c r="AN603">
        <v>570080.6</v>
      </c>
      <c r="AO603">
        <v>229692</v>
      </c>
      <c r="AP603">
        <v>563080</v>
      </c>
      <c r="AQ603">
        <v>794229</v>
      </c>
      <c r="AR603">
        <v>484468</v>
      </c>
      <c r="AS603">
        <v>1204826.19</v>
      </c>
      <c r="AT603">
        <v>266264</v>
      </c>
      <c r="AU603">
        <v>469202</v>
      </c>
      <c r="AV603">
        <v>423885.3</v>
      </c>
      <c r="AW603">
        <v>971492.94</v>
      </c>
      <c r="AX603">
        <v>364271.68</v>
      </c>
      <c r="AY603">
        <v>277924</v>
      </c>
      <c r="AZ603">
        <v>158038</v>
      </c>
      <c r="BB603">
        <v>193028.6</v>
      </c>
      <c r="BC603">
        <v>175830</v>
      </c>
      <c r="BD603">
        <v>268826.45</v>
      </c>
      <c r="BE603">
        <v>478256</v>
      </c>
      <c r="BF603">
        <v>726722.98</v>
      </c>
      <c r="BG603">
        <v>246613</v>
      </c>
      <c r="BH603">
        <v>1273018.8799999999</v>
      </c>
      <c r="BI603">
        <v>368275</v>
      </c>
      <c r="BJ603">
        <v>317929</v>
      </c>
      <c r="BK603">
        <v>294519</v>
      </c>
      <c r="BL603">
        <v>177455.2</v>
      </c>
      <c r="BM603">
        <v>1739201.71</v>
      </c>
      <c r="BN603">
        <v>2327329</v>
      </c>
      <c r="BO603">
        <v>336367</v>
      </c>
      <c r="BP603">
        <v>409102</v>
      </c>
      <c r="BQ603">
        <v>37200</v>
      </c>
      <c r="BR603">
        <v>517608</v>
      </c>
      <c r="BS603">
        <v>482642</v>
      </c>
      <c r="BT603">
        <v>108042</v>
      </c>
    </row>
    <row r="604" spans="1:72">
      <c r="A604" s="405">
        <v>5</v>
      </c>
      <c r="B604" s="199" t="s">
        <v>916</v>
      </c>
      <c r="C604" s="199" t="s">
        <v>917</v>
      </c>
      <c r="D604" s="199" t="s">
        <v>2434</v>
      </c>
      <c r="E604" s="199" t="s">
        <v>2437</v>
      </c>
      <c r="F604" s="199"/>
      <c r="G604" s="199"/>
      <c r="H604" s="199">
        <v>89</v>
      </c>
      <c r="I604" s="199" t="s">
        <v>2437</v>
      </c>
      <c r="J604" s="199" t="s">
        <v>952</v>
      </c>
      <c r="K604" s="199" t="s">
        <v>1738</v>
      </c>
      <c r="L604" s="199" t="s">
        <v>1687</v>
      </c>
      <c r="M604" s="221" t="s">
        <v>1688</v>
      </c>
      <c r="N604" s="221"/>
      <c r="O604" s="221"/>
      <c r="P604" s="386" t="s">
        <v>3374</v>
      </c>
      <c r="Q604" s="388" t="s">
        <v>3375</v>
      </c>
      <c r="R604" s="108">
        <f t="shared" si="9"/>
        <v>0</v>
      </c>
    </row>
    <row r="605" spans="1:72">
      <c r="A605" s="405">
        <v>5</v>
      </c>
      <c r="B605" s="199" t="s">
        <v>916</v>
      </c>
      <c r="C605" s="199" t="s">
        <v>917</v>
      </c>
      <c r="D605" s="199" t="s">
        <v>2440</v>
      </c>
      <c r="E605" s="199" t="s">
        <v>2441</v>
      </c>
      <c r="F605" s="199"/>
      <c r="G605" s="199"/>
      <c r="H605" s="199">
        <v>90</v>
      </c>
      <c r="I605" s="199" t="s">
        <v>2441</v>
      </c>
      <c r="J605" s="199" t="s">
        <v>952</v>
      </c>
      <c r="K605" s="199" t="s">
        <v>1738</v>
      </c>
      <c r="L605" s="199" t="s">
        <v>1743</v>
      </c>
      <c r="M605" s="221" t="s">
        <v>1745</v>
      </c>
      <c r="N605" s="221"/>
      <c r="O605" s="221"/>
      <c r="P605" s="386" t="s">
        <v>3376</v>
      </c>
      <c r="Q605" s="388" t="s">
        <v>3377</v>
      </c>
      <c r="R605" s="108">
        <f t="shared" si="9"/>
        <v>0</v>
      </c>
      <c r="S605">
        <v>113240</v>
      </c>
      <c r="T605">
        <v>800</v>
      </c>
      <c r="U605">
        <v>3000</v>
      </c>
      <c r="AA605">
        <v>5840</v>
      </c>
      <c r="AB605">
        <v>480</v>
      </c>
      <c r="AF605">
        <v>8500</v>
      </c>
      <c r="AG605">
        <v>7350</v>
      </c>
      <c r="AI605">
        <v>68000</v>
      </c>
      <c r="AK605">
        <v>46240</v>
      </c>
      <c r="AM605">
        <v>180315</v>
      </c>
      <c r="AO605">
        <v>8700</v>
      </c>
      <c r="AQ605">
        <v>15520</v>
      </c>
      <c r="AS605">
        <v>15760</v>
      </c>
      <c r="AU605">
        <v>600</v>
      </c>
      <c r="BA605">
        <v>435650</v>
      </c>
      <c r="BN605">
        <v>40000</v>
      </c>
      <c r="BP605">
        <v>88600</v>
      </c>
      <c r="BQ605">
        <v>12080</v>
      </c>
      <c r="BS605">
        <v>14272</v>
      </c>
      <c r="BT605">
        <v>1440</v>
      </c>
    </row>
    <row r="606" spans="1:72">
      <c r="A606" s="405">
        <v>5</v>
      </c>
      <c r="B606" s="199" t="s">
        <v>916</v>
      </c>
      <c r="C606" s="199" t="s">
        <v>917</v>
      </c>
      <c r="D606" s="199" t="s">
        <v>2440</v>
      </c>
      <c r="E606" s="199" t="s">
        <v>2441</v>
      </c>
      <c r="F606" s="199"/>
      <c r="G606" s="199"/>
      <c r="H606" s="199">
        <v>90</v>
      </c>
      <c r="I606" s="199" t="s">
        <v>2441</v>
      </c>
      <c r="J606" s="199" t="s">
        <v>952</v>
      </c>
      <c r="K606" s="199" t="s">
        <v>1738</v>
      </c>
      <c r="L606" s="199" t="s">
        <v>1743</v>
      </c>
      <c r="M606" s="221" t="s">
        <v>1745</v>
      </c>
      <c r="N606" s="221"/>
      <c r="O606" s="221"/>
      <c r="P606" s="386" t="s">
        <v>3378</v>
      </c>
      <c r="Q606" s="388" t="s">
        <v>3379</v>
      </c>
      <c r="R606" s="108">
        <f t="shared" si="9"/>
        <v>0</v>
      </c>
      <c r="S606">
        <v>110240</v>
      </c>
      <c r="T606">
        <v>1080</v>
      </c>
      <c r="U606">
        <v>1600</v>
      </c>
      <c r="W606">
        <v>2900</v>
      </c>
      <c r="AA606">
        <v>1800</v>
      </c>
      <c r="AF606">
        <v>31003.33</v>
      </c>
      <c r="AI606">
        <v>158060</v>
      </c>
      <c r="AK606">
        <v>96376</v>
      </c>
      <c r="AM606">
        <v>94600</v>
      </c>
      <c r="AO606">
        <v>1200</v>
      </c>
      <c r="BA606">
        <v>1530285.78</v>
      </c>
      <c r="BG606">
        <v>13000</v>
      </c>
      <c r="BN606">
        <v>100500</v>
      </c>
      <c r="BP606">
        <v>225217</v>
      </c>
      <c r="BQ606">
        <v>35500</v>
      </c>
      <c r="BS606">
        <v>66657</v>
      </c>
      <c r="BT606">
        <v>500</v>
      </c>
    </row>
    <row r="607" spans="1:72">
      <c r="A607" s="405">
        <v>5</v>
      </c>
      <c r="B607" s="199" t="s">
        <v>916</v>
      </c>
      <c r="C607" s="199" t="s">
        <v>917</v>
      </c>
      <c r="D607" s="199" t="s">
        <v>2440</v>
      </c>
      <c r="E607" s="199" t="s">
        <v>2441</v>
      </c>
      <c r="F607" s="199"/>
      <c r="G607" s="199"/>
      <c r="H607" s="199">
        <v>90</v>
      </c>
      <c r="I607" s="199" t="s">
        <v>2441</v>
      </c>
      <c r="J607" s="199" t="s">
        <v>952</v>
      </c>
      <c r="K607" s="199" t="s">
        <v>1738</v>
      </c>
      <c r="L607" s="199" t="s">
        <v>1743</v>
      </c>
      <c r="M607" s="221" t="s">
        <v>1745</v>
      </c>
      <c r="N607" s="221"/>
      <c r="O607" s="221"/>
      <c r="P607" s="386" t="s">
        <v>3380</v>
      </c>
      <c r="Q607" s="388" t="s">
        <v>3381</v>
      </c>
      <c r="R607" s="108">
        <f t="shared" si="9"/>
        <v>22679</v>
      </c>
      <c r="S607">
        <v>144754</v>
      </c>
      <c r="T607">
        <v>3762.5</v>
      </c>
      <c r="U607">
        <v>7236</v>
      </c>
      <c r="W607">
        <v>8840</v>
      </c>
      <c r="X607">
        <v>1780</v>
      </c>
      <c r="AA607">
        <v>22443</v>
      </c>
      <c r="AB607">
        <v>6164</v>
      </c>
      <c r="AE607">
        <v>22679</v>
      </c>
      <c r="AF607">
        <v>39639</v>
      </c>
      <c r="AG607">
        <v>3794</v>
      </c>
      <c r="AH607">
        <v>135543</v>
      </c>
      <c r="AI607">
        <v>73925</v>
      </c>
      <c r="AK607">
        <v>33202</v>
      </c>
      <c r="AM607">
        <v>94599</v>
      </c>
      <c r="AO607">
        <v>10664</v>
      </c>
      <c r="AQ607">
        <v>1225</v>
      </c>
      <c r="BA607">
        <v>2844212.1</v>
      </c>
      <c r="BB607">
        <v>2830</v>
      </c>
      <c r="BG607">
        <v>17912</v>
      </c>
      <c r="BM607">
        <v>105516</v>
      </c>
      <c r="BN607">
        <v>205478</v>
      </c>
      <c r="BO607">
        <v>3128</v>
      </c>
      <c r="BP607">
        <v>191298</v>
      </c>
      <c r="BQ607">
        <v>47183</v>
      </c>
      <c r="BR607">
        <v>23630</v>
      </c>
      <c r="BS607">
        <v>222884.18</v>
      </c>
      <c r="BT607">
        <v>7362</v>
      </c>
    </row>
    <row r="608" spans="1:72">
      <c r="A608" s="405">
        <v>5</v>
      </c>
      <c r="B608" s="199" t="s">
        <v>916</v>
      </c>
      <c r="C608" s="199" t="s">
        <v>917</v>
      </c>
      <c r="D608" s="199" t="s">
        <v>2444</v>
      </c>
      <c r="E608" s="199" t="s">
        <v>2445</v>
      </c>
      <c r="F608" s="199"/>
      <c r="G608" s="199" t="s">
        <v>2446</v>
      </c>
      <c r="H608" s="199">
        <v>91</v>
      </c>
      <c r="I608" s="199" t="s">
        <v>2445</v>
      </c>
      <c r="J608" s="199" t="s">
        <v>952</v>
      </c>
      <c r="K608" s="199"/>
      <c r="L608" s="199" t="s">
        <v>1752</v>
      </c>
      <c r="M608" s="221" t="s">
        <v>1754</v>
      </c>
      <c r="N608" s="221"/>
      <c r="O608" s="221"/>
      <c r="P608" s="386" t="s">
        <v>3382</v>
      </c>
      <c r="Q608" s="387" t="s">
        <v>694</v>
      </c>
      <c r="R608" s="108">
        <f t="shared" si="9"/>
        <v>2936901.94</v>
      </c>
      <c r="S608">
        <v>7856845.4900000002</v>
      </c>
      <c r="T608">
        <v>124964.47</v>
      </c>
      <c r="U608">
        <v>521772.01</v>
      </c>
      <c r="V608">
        <v>1275761.53</v>
      </c>
      <c r="W608">
        <v>2960776.62</v>
      </c>
      <c r="X608">
        <v>539478.66</v>
      </c>
      <c r="Y608">
        <v>604810.56000000006</v>
      </c>
      <c r="Z608">
        <v>265579.65000000002</v>
      </c>
      <c r="AA608">
        <v>767751</v>
      </c>
      <c r="AB608">
        <v>376158.75</v>
      </c>
      <c r="AC608">
        <v>481440</v>
      </c>
      <c r="AD608">
        <v>391241</v>
      </c>
      <c r="AE608">
        <v>2936901.94</v>
      </c>
      <c r="AF608">
        <v>245977.34</v>
      </c>
      <c r="AG608">
        <v>673086</v>
      </c>
      <c r="AH608">
        <v>278889.43</v>
      </c>
      <c r="AI608">
        <v>717867.55</v>
      </c>
      <c r="AJ608">
        <v>391189.29</v>
      </c>
      <c r="AK608">
        <v>220282.55</v>
      </c>
      <c r="AL608">
        <v>92486.96</v>
      </c>
      <c r="AM608">
        <v>4678163.8</v>
      </c>
      <c r="AN608">
        <v>306182.65000000002</v>
      </c>
      <c r="AO608">
        <v>617653.67000000004</v>
      </c>
      <c r="AP608">
        <v>512979.3</v>
      </c>
      <c r="AQ608">
        <v>521116.51</v>
      </c>
      <c r="AR608">
        <v>272578.15999999997</v>
      </c>
      <c r="AS608">
        <v>1951365</v>
      </c>
      <c r="AT608">
        <v>678263.72</v>
      </c>
      <c r="AU608">
        <v>580142.62</v>
      </c>
      <c r="AV608">
        <v>502438.44</v>
      </c>
      <c r="AW608">
        <v>460804.99</v>
      </c>
      <c r="AX608">
        <v>469938.8</v>
      </c>
      <c r="AY608">
        <v>345161.43</v>
      </c>
      <c r="AZ608">
        <v>451593</v>
      </c>
      <c r="BA608">
        <v>3832992.17</v>
      </c>
      <c r="BB608">
        <v>335329.65999999997</v>
      </c>
      <c r="BC608">
        <v>318134.48</v>
      </c>
      <c r="BD608">
        <v>598553.43999999994</v>
      </c>
      <c r="BE608">
        <v>571350.75</v>
      </c>
      <c r="BF608">
        <v>614245.92000000004</v>
      </c>
      <c r="BG608">
        <v>610187</v>
      </c>
      <c r="BH608">
        <v>1296119.77</v>
      </c>
      <c r="BI608">
        <v>256171.97</v>
      </c>
      <c r="BJ608">
        <v>208945</v>
      </c>
      <c r="BK608">
        <v>186323.86</v>
      </c>
      <c r="BL608">
        <v>184275.11</v>
      </c>
      <c r="BM608">
        <v>2192771.7999999998</v>
      </c>
      <c r="BN608">
        <v>1508773.5</v>
      </c>
      <c r="BO608">
        <v>525458.5</v>
      </c>
      <c r="BP608">
        <v>507545.42</v>
      </c>
      <c r="BQ608">
        <v>81233.5</v>
      </c>
      <c r="BR608">
        <v>290585.2</v>
      </c>
      <c r="BS608">
        <v>1208732.1200000001</v>
      </c>
      <c r="BT608">
        <v>226243.5</v>
      </c>
    </row>
    <row r="609" spans="1:72">
      <c r="A609" s="405">
        <v>5</v>
      </c>
      <c r="B609" s="199" t="s">
        <v>916</v>
      </c>
      <c r="C609" s="199" t="s">
        <v>917</v>
      </c>
      <c r="D609" s="199" t="s">
        <v>2444</v>
      </c>
      <c r="E609" s="199" t="s">
        <v>2445</v>
      </c>
      <c r="F609" s="199"/>
      <c r="G609" s="199" t="s">
        <v>2446</v>
      </c>
      <c r="H609" s="199">
        <v>91</v>
      </c>
      <c r="I609" s="199" t="s">
        <v>2445</v>
      </c>
      <c r="J609" s="199" t="s">
        <v>952</v>
      </c>
      <c r="K609" s="199"/>
      <c r="L609" s="199" t="s">
        <v>1752</v>
      </c>
      <c r="M609" s="221" t="s">
        <v>1754</v>
      </c>
      <c r="N609" s="221"/>
      <c r="O609" s="221"/>
      <c r="P609" s="386" t="s">
        <v>3383</v>
      </c>
      <c r="Q609" s="387" t="s">
        <v>695</v>
      </c>
      <c r="R609" s="108">
        <f t="shared" si="9"/>
        <v>414719.85</v>
      </c>
      <c r="S609">
        <v>163810</v>
      </c>
      <c r="U609">
        <v>116000</v>
      </c>
      <c r="V609">
        <v>123780</v>
      </c>
      <c r="W609">
        <v>251867.27</v>
      </c>
      <c r="X609">
        <v>8400</v>
      </c>
      <c r="Y609">
        <v>34150</v>
      </c>
      <c r="Z609">
        <v>59874</v>
      </c>
      <c r="AA609">
        <v>176912.22</v>
      </c>
      <c r="AB609">
        <v>68359.600000000006</v>
      </c>
      <c r="AC609">
        <v>1440</v>
      </c>
      <c r="AD609">
        <v>47600</v>
      </c>
      <c r="AE609">
        <v>414719.85</v>
      </c>
      <c r="AG609">
        <v>2300</v>
      </c>
      <c r="AJ609">
        <v>35028</v>
      </c>
      <c r="AL609">
        <v>360</v>
      </c>
      <c r="AO609">
        <v>1030</v>
      </c>
      <c r="AP609">
        <v>158146</v>
      </c>
      <c r="AQ609">
        <v>82285</v>
      </c>
      <c r="AR609">
        <v>1970</v>
      </c>
      <c r="AS609">
        <v>146734</v>
      </c>
      <c r="AT609">
        <v>66622.8</v>
      </c>
      <c r="AU609">
        <v>84226.15</v>
      </c>
      <c r="AV609">
        <v>86598.6</v>
      </c>
      <c r="AW609">
        <v>1384.6</v>
      </c>
      <c r="AX609">
        <v>61792.55</v>
      </c>
      <c r="AY609">
        <v>17515</v>
      </c>
      <c r="BA609">
        <v>118887.6</v>
      </c>
      <c r="BB609">
        <v>26410</v>
      </c>
      <c r="BD609">
        <v>30750</v>
      </c>
      <c r="BE609">
        <v>12148</v>
      </c>
      <c r="BF609">
        <v>6237.2</v>
      </c>
      <c r="BG609">
        <v>6300</v>
      </c>
      <c r="BJ609">
        <v>8240</v>
      </c>
      <c r="BK609">
        <v>35500</v>
      </c>
      <c r="BL609">
        <v>19361.75</v>
      </c>
      <c r="BM609">
        <v>158940</v>
      </c>
      <c r="BN609">
        <v>26955</v>
      </c>
      <c r="BO609">
        <v>57918</v>
      </c>
      <c r="BP609">
        <v>100647.5</v>
      </c>
      <c r="BQ609">
        <v>29110</v>
      </c>
      <c r="BR609">
        <v>3424</v>
      </c>
      <c r="BS609">
        <v>22070</v>
      </c>
    </row>
    <row r="610" spans="1:72">
      <c r="A610" s="405">
        <v>5</v>
      </c>
      <c r="B610" s="199" t="s">
        <v>916</v>
      </c>
      <c r="C610" s="199" t="s">
        <v>917</v>
      </c>
      <c r="D610" s="199" t="s">
        <v>2444</v>
      </c>
      <c r="E610" s="199" t="s">
        <v>2445</v>
      </c>
      <c r="F610" s="199"/>
      <c r="G610" s="199" t="s">
        <v>2446</v>
      </c>
      <c r="H610" s="199">
        <v>91</v>
      </c>
      <c r="I610" s="199" t="s">
        <v>2445</v>
      </c>
      <c r="J610" s="199" t="s">
        <v>952</v>
      </c>
      <c r="K610" s="199"/>
      <c r="L610" s="199" t="s">
        <v>1752</v>
      </c>
      <c r="M610" s="221" t="s">
        <v>1754</v>
      </c>
      <c r="N610" s="221"/>
      <c r="O610" s="221"/>
      <c r="P610" s="386" t="s">
        <v>3384</v>
      </c>
      <c r="Q610" s="387" t="s">
        <v>696</v>
      </c>
      <c r="R610" s="108">
        <f t="shared" si="9"/>
        <v>956118.16</v>
      </c>
      <c r="S610">
        <v>1085428</v>
      </c>
      <c r="T610">
        <v>34278</v>
      </c>
      <c r="U610">
        <v>68415.27</v>
      </c>
      <c r="V610">
        <v>99343</v>
      </c>
      <c r="W610">
        <v>250432.24</v>
      </c>
      <c r="X610">
        <v>178810.4</v>
      </c>
      <c r="Y610">
        <v>158873</v>
      </c>
      <c r="Z610">
        <v>103815</v>
      </c>
      <c r="AA610">
        <v>64095.88</v>
      </c>
      <c r="AB610">
        <v>58404.3</v>
      </c>
      <c r="AC610">
        <v>50166</v>
      </c>
      <c r="AD610">
        <v>21324</v>
      </c>
      <c r="AE610">
        <v>956118.16</v>
      </c>
      <c r="AF610">
        <v>38385</v>
      </c>
      <c r="AG610">
        <v>46446</v>
      </c>
      <c r="AH610">
        <v>24729</v>
      </c>
      <c r="AI610">
        <v>193177.66</v>
      </c>
      <c r="AJ610">
        <v>78094.7</v>
      </c>
      <c r="AK610">
        <v>27534</v>
      </c>
      <c r="AL610">
        <v>3698</v>
      </c>
      <c r="AM610">
        <v>768557.88</v>
      </c>
      <c r="AN610">
        <v>50182</v>
      </c>
      <c r="AO610">
        <v>134941.57999999999</v>
      </c>
      <c r="AP610">
        <v>1358963.15</v>
      </c>
      <c r="AQ610">
        <v>456725.82</v>
      </c>
      <c r="AR610">
        <v>106750.03</v>
      </c>
      <c r="AS610">
        <v>23545</v>
      </c>
      <c r="AT610">
        <v>77465</v>
      </c>
      <c r="AU610">
        <v>85822.2</v>
      </c>
      <c r="AV610">
        <v>144364.70000000001</v>
      </c>
      <c r="AW610">
        <v>150249.29999999999</v>
      </c>
      <c r="AX610">
        <v>108755</v>
      </c>
      <c r="AY610">
        <v>85975</v>
      </c>
      <c r="AZ610">
        <v>40619.1</v>
      </c>
      <c r="BA610">
        <v>1121315.69</v>
      </c>
      <c r="BB610">
        <v>112372</v>
      </c>
      <c r="BC610">
        <v>60705.7</v>
      </c>
      <c r="BD610">
        <v>149456</v>
      </c>
      <c r="BE610">
        <v>40210.9</v>
      </c>
      <c r="BF610">
        <v>99807.74</v>
      </c>
      <c r="BG610">
        <v>109442.85</v>
      </c>
      <c r="BH610">
        <v>278435.94</v>
      </c>
      <c r="BI610">
        <v>67656</v>
      </c>
      <c r="BJ610">
        <v>59099</v>
      </c>
      <c r="BK610">
        <v>30375.9</v>
      </c>
      <c r="BL610">
        <v>12605.5</v>
      </c>
      <c r="BM610">
        <v>832034.45</v>
      </c>
      <c r="BN610">
        <v>92073.7</v>
      </c>
      <c r="BO610">
        <v>79566.5</v>
      </c>
      <c r="BP610">
        <v>180777</v>
      </c>
      <c r="BQ610">
        <v>26395.1</v>
      </c>
      <c r="BR610">
        <v>81262.41</v>
      </c>
      <c r="BS610">
        <v>237353.45</v>
      </c>
      <c r="BT610">
        <v>50837.72</v>
      </c>
    </row>
    <row r="611" spans="1:72">
      <c r="A611" s="405">
        <v>5</v>
      </c>
      <c r="B611" s="199" t="s">
        <v>916</v>
      </c>
      <c r="C611" s="199" t="s">
        <v>917</v>
      </c>
      <c r="D611" s="199" t="s">
        <v>2444</v>
      </c>
      <c r="E611" s="199" t="s">
        <v>2445</v>
      </c>
      <c r="F611" s="199"/>
      <c r="G611" s="199" t="s">
        <v>2446</v>
      </c>
      <c r="H611" s="199">
        <v>91</v>
      </c>
      <c r="I611" s="199" t="s">
        <v>2445</v>
      </c>
      <c r="J611" s="199" t="s">
        <v>952</v>
      </c>
      <c r="K611" s="199"/>
      <c r="L611" s="199" t="s">
        <v>1752</v>
      </c>
      <c r="M611" s="221" t="s">
        <v>1754</v>
      </c>
      <c r="N611" s="221"/>
      <c r="O611" s="221"/>
      <c r="P611" s="386" t="s">
        <v>3385</v>
      </c>
      <c r="Q611" s="387" t="s">
        <v>697</v>
      </c>
      <c r="R611" s="108">
        <f t="shared" si="9"/>
        <v>217347</v>
      </c>
      <c r="S611">
        <v>270515.40000000002</v>
      </c>
      <c r="T611">
        <v>8400</v>
      </c>
      <c r="V611">
        <v>131085</v>
      </c>
      <c r="W611">
        <v>108669</v>
      </c>
      <c r="Y611">
        <v>11840</v>
      </c>
      <c r="Z611">
        <v>5990</v>
      </c>
      <c r="AD611">
        <v>8050</v>
      </c>
      <c r="AE611">
        <v>217347</v>
      </c>
      <c r="AF611">
        <v>1950</v>
      </c>
      <c r="AG611">
        <v>21850</v>
      </c>
      <c r="AI611">
        <v>17600</v>
      </c>
      <c r="AK611">
        <v>12325</v>
      </c>
      <c r="AM611">
        <v>2494755</v>
      </c>
      <c r="AN611">
        <v>12794</v>
      </c>
      <c r="AO611">
        <v>5690</v>
      </c>
      <c r="AS611">
        <v>12706</v>
      </c>
      <c r="AT611">
        <v>660</v>
      </c>
      <c r="AU611">
        <v>6760</v>
      </c>
      <c r="AV611">
        <v>5405.25</v>
      </c>
      <c r="AY611">
        <v>2610</v>
      </c>
      <c r="AZ611">
        <v>14000</v>
      </c>
      <c r="BA611">
        <v>28040</v>
      </c>
      <c r="BC611">
        <v>2820</v>
      </c>
      <c r="BD611">
        <v>21555</v>
      </c>
      <c r="BE611">
        <v>35360</v>
      </c>
      <c r="BG611">
        <v>2280</v>
      </c>
      <c r="BH611">
        <v>210153</v>
      </c>
      <c r="BI611">
        <v>5470</v>
      </c>
      <c r="BJ611">
        <v>3396.8</v>
      </c>
      <c r="BK611">
        <v>13200</v>
      </c>
      <c r="BL611">
        <v>380</v>
      </c>
      <c r="BM611">
        <v>752</v>
      </c>
      <c r="BO611">
        <v>18280.21</v>
      </c>
      <c r="BP611">
        <v>32132</v>
      </c>
      <c r="BQ611">
        <v>430</v>
      </c>
      <c r="BS611">
        <v>18910</v>
      </c>
      <c r="BT611">
        <v>4735</v>
      </c>
    </row>
    <row r="612" spans="1:72">
      <c r="A612" s="405">
        <v>5</v>
      </c>
      <c r="B612" s="199" t="s">
        <v>916</v>
      </c>
      <c r="C612" s="199" t="s">
        <v>917</v>
      </c>
      <c r="D612" s="199" t="s">
        <v>2444</v>
      </c>
      <c r="E612" s="199" t="s">
        <v>2445</v>
      </c>
      <c r="F612" s="199"/>
      <c r="G612" s="199" t="s">
        <v>2446</v>
      </c>
      <c r="H612" s="199">
        <v>91</v>
      </c>
      <c r="I612" s="199" t="s">
        <v>2445</v>
      </c>
      <c r="J612" s="199" t="s">
        <v>952</v>
      </c>
      <c r="K612" s="199"/>
      <c r="L612" s="199" t="s">
        <v>1752</v>
      </c>
      <c r="M612" s="221" t="s">
        <v>1754</v>
      </c>
      <c r="N612" s="221"/>
      <c r="O612" s="221"/>
      <c r="P612" s="386" t="s">
        <v>3386</v>
      </c>
      <c r="Q612" s="387" t="s">
        <v>3387</v>
      </c>
      <c r="R612" s="108">
        <f t="shared" si="9"/>
        <v>725258</v>
      </c>
      <c r="S612">
        <v>511770</v>
      </c>
      <c r="T612">
        <v>278520</v>
      </c>
      <c r="U612">
        <v>134416</v>
      </c>
      <c r="V612">
        <v>791310</v>
      </c>
      <c r="W612">
        <v>47390</v>
      </c>
      <c r="X612">
        <v>313067</v>
      </c>
      <c r="Y612">
        <v>371551.25</v>
      </c>
      <c r="Z612">
        <v>483906</v>
      </c>
      <c r="AA612">
        <v>117990</v>
      </c>
      <c r="AB612">
        <v>138513.76</v>
      </c>
      <c r="AC612">
        <v>184300.5</v>
      </c>
      <c r="AD612">
        <v>312530</v>
      </c>
      <c r="AE612">
        <v>725258</v>
      </c>
      <c r="AF612">
        <v>156760</v>
      </c>
      <c r="AG612">
        <v>196660</v>
      </c>
      <c r="AH612">
        <v>200533.35</v>
      </c>
      <c r="AI612">
        <v>318868.68</v>
      </c>
      <c r="AJ612">
        <v>75859</v>
      </c>
      <c r="AK612">
        <v>150827.01999999999</v>
      </c>
      <c r="AL612">
        <v>12640</v>
      </c>
      <c r="AM612">
        <v>2498675</v>
      </c>
      <c r="AN612">
        <v>315353</v>
      </c>
      <c r="AO612">
        <v>121793</v>
      </c>
      <c r="AP612">
        <v>564386.23</v>
      </c>
      <c r="AQ612">
        <v>240126</v>
      </c>
      <c r="AR612">
        <v>106315</v>
      </c>
      <c r="AS612">
        <v>622560</v>
      </c>
      <c r="AT612">
        <v>251534</v>
      </c>
      <c r="AU612">
        <v>208989.6</v>
      </c>
      <c r="AV612">
        <v>96744.1</v>
      </c>
      <c r="AW612">
        <v>210163.8</v>
      </c>
      <c r="AX612">
        <v>281439.35999999999</v>
      </c>
      <c r="AY612">
        <v>270130</v>
      </c>
      <c r="AZ612">
        <v>47200</v>
      </c>
      <c r="BA612">
        <v>853216.48</v>
      </c>
      <c r="BB612">
        <v>153519.32999999999</v>
      </c>
      <c r="BC612">
        <v>150842</v>
      </c>
      <c r="BD612">
        <v>428785</v>
      </c>
      <c r="BE612">
        <v>306390</v>
      </c>
      <c r="BF612">
        <v>468616</v>
      </c>
      <c r="BG612">
        <v>40155</v>
      </c>
      <c r="BH612">
        <v>34074.57</v>
      </c>
      <c r="BI612">
        <v>118310.39999999999</v>
      </c>
      <c r="BJ612">
        <v>144492</v>
      </c>
      <c r="BK612">
        <v>81626</v>
      </c>
      <c r="BL612">
        <v>69104.44</v>
      </c>
      <c r="BM612">
        <v>701980</v>
      </c>
      <c r="BN612">
        <v>235030</v>
      </c>
      <c r="BO612">
        <v>139170</v>
      </c>
      <c r="BP612">
        <v>381120</v>
      </c>
      <c r="BQ612">
        <v>59800</v>
      </c>
      <c r="BR612">
        <v>212575</v>
      </c>
      <c r="BS612">
        <v>644562</v>
      </c>
      <c r="BT612">
        <v>94405</v>
      </c>
    </row>
    <row r="613" spans="1:72">
      <c r="A613" s="405">
        <v>5</v>
      </c>
      <c r="B613" s="199" t="s">
        <v>916</v>
      </c>
      <c r="C613" s="199" t="s">
        <v>917</v>
      </c>
      <c r="D613" s="199" t="s">
        <v>2444</v>
      </c>
      <c r="E613" s="199" t="s">
        <v>2445</v>
      </c>
      <c r="F613" s="199"/>
      <c r="G613" s="199" t="s">
        <v>2446</v>
      </c>
      <c r="H613" s="199">
        <v>91</v>
      </c>
      <c r="I613" s="199" t="s">
        <v>2445</v>
      </c>
      <c r="J613" s="199" t="s">
        <v>952</v>
      </c>
      <c r="K613" s="199"/>
      <c r="L613" s="199" t="s">
        <v>1752</v>
      </c>
      <c r="M613" s="221" t="s">
        <v>1754</v>
      </c>
      <c r="N613" s="221"/>
      <c r="O613" s="221"/>
      <c r="P613" s="386" t="s">
        <v>3388</v>
      </c>
      <c r="Q613" s="387" t="s">
        <v>699</v>
      </c>
      <c r="R613" s="108">
        <f t="shared" si="9"/>
        <v>1818703</v>
      </c>
      <c r="S613">
        <v>4695885.3</v>
      </c>
      <c r="T613">
        <v>285823.07</v>
      </c>
      <c r="U613">
        <v>791975.17</v>
      </c>
      <c r="V613">
        <v>1375611.05</v>
      </c>
      <c r="W613">
        <v>5590729.54</v>
      </c>
      <c r="X613">
        <v>1631929.82</v>
      </c>
      <c r="Y613">
        <v>1300828.5900000001</v>
      </c>
      <c r="Z613">
        <v>641746.4</v>
      </c>
      <c r="AA613">
        <v>658458.39</v>
      </c>
      <c r="AB613">
        <v>598251.5</v>
      </c>
      <c r="AC613">
        <v>459472.6</v>
      </c>
      <c r="AD613">
        <v>361205.8</v>
      </c>
      <c r="AE613">
        <v>1818703</v>
      </c>
      <c r="AF613">
        <v>687153.02</v>
      </c>
      <c r="AG613">
        <v>218210.15</v>
      </c>
      <c r="AH613">
        <v>274403.14</v>
      </c>
      <c r="AI613">
        <v>530079.82999999996</v>
      </c>
      <c r="AJ613">
        <v>279967.87</v>
      </c>
      <c r="AK613">
        <v>176485.05</v>
      </c>
      <c r="AL613">
        <v>20049.32</v>
      </c>
      <c r="AM613">
        <v>14504295.98</v>
      </c>
      <c r="AN613">
        <v>410169.08</v>
      </c>
      <c r="AO613">
        <v>554708.67000000004</v>
      </c>
      <c r="AP613">
        <v>880616.3</v>
      </c>
      <c r="AQ613">
        <v>1117344.3700000001</v>
      </c>
      <c r="AR613">
        <v>534133.96</v>
      </c>
      <c r="AS613">
        <v>45384.05</v>
      </c>
      <c r="AT613">
        <v>700092.01</v>
      </c>
      <c r="AU613">
        <v>776394.22</v>
      </c>
      <c r="AV613">
        <v>335728.5</v>
      </c>
      <c r="AW613">
        <v>1421243</v>
      </c>
      <c r="AX613">
        <v>398506.9</v>
      </c>
      <c r="AY613">
        <v>630751.97</v>
      </c>
      <c r="AZ613">
        <v>130334.6</v>
      </c>
      <c r="BA613">
        <v>4309302.0599999996</v>
      </c>
      <c r="BB613">
        <v>291945.73</v>
      </c>
      <c r="BC613">
        <v>791149</v>
      </c>
      <c r="BD613">
        <v>670454.9</v>
      </c>
      <c r="BE613">
        <v>508677.08</v>
      </c>
      <c r="BF613">
        <v>737740.07</v>
      </c>
      <c r="BG613">
        <v>350511.66</v>
      </c>
      <c r="BH613">
        <v>1156079.75</v>
      </c>
      <c r="BI613">
        <v>341042.09</v>
      </c>
      <c r="BJ613">
        <v>114829</v>
      </c>
      <c r="BK613">
        <v>157750.79</v>
      </c>
      <c r="BL613">
        <v>95052.32</v>
      </c>
      <c r="BM613">
        <v>2629923.69</v>
      </c>
      <c r="BN613">
        <v>554380.49</v>
      </c>
      <c r="BO613">
        <v>288152.45</v>
      </c>
      <c r="BP613">
        <v>1423793.23</v>
      </c>
      <c r="BQ613">
        <v>178986.95</v>
      </c>
      <c r="BR613">
        <v>379166.61</v>
      </c>
      <c r="BS613">
        <v>1371871.32</v>
      </c>
      <c r="BT613">
        <v>331956.8</v>
      </c>
    </row>
    <row r="614" spans="1:72">
      <c r="A614" s="405">
        <v>5</v>
      </c>
      <c r="B614" s="199" t="s">
        <v>916</v>
      </c>
      <c r="C614" s="199" t="s">
        <v>917</v>
      </c>
      <c r="D614" s="199" t="s">
        <v>2444</v>
      </c>
      <c r="E614" s="199" t="s">
        <v>2445</v>
      </c>
      <c r="F614" s="199"/>
      <c r="G614" s="199" t="s">
        <v>2446</v>
      </c>
      <c r="H614" s="199">
        <v>91</v>
      </c>
      <c r="I614" s="199" t="s">
        <v>2445</v>
      </c>
      <c r="J614" s="199" t="s">
        <v>952</v>
      </c>
      <c r="K614" s="199"/>
      <c r="L614" s="199" t="s">
        <v>1752</v>
      </c>
      <c r="M614" s="221" t="s">
        <v>1754</v>
      </c>
      <c r="N614" s="221"/>
      <c r="O614" s="221"/>
      <c r="P614" s="386" t="s">
        <v>3389</v>
      </c>
      <c r="Q614" s="387" t="s">
        <v>700</v>
      </c>
      <c r="R614" s="108">
        <f t="shared" si="9"/>
        <v>637332.5</v>
      </c>
      <c r="S614">
        <v>822980</v>
      </c>
      <c r="T614">
        <v>80736.2</v>
      </c>
      <c r="U614">
        <v>40659</v>
      </c>
      <c r="V614">
        <v>16879.8</v>
      </c>
      <c r="W614">
        <v>1390540.09</v>
      </c>
      <c r="X614">
        <v>679446.8</v>
      </c>
      <c r="Y614">
        <v>25630.7</v>
      </c>
      <c r="Z614">
        <v>371008.5</v>
      </c>
      <c r="AA614">
        <v>212440.39</v>
      </c>
      <c r="AB614">
        <v>82938.17</v>
      </c>
      <c r="AC614">
        <v>80705</v>
      </c>
      <c r="AD614">
        <v>225079</v>
      </c>
      <c r="AE614">
        <v>637332.5</v>
      </c>
      <c r="AF614">
        <v>93735</v>
      </c>
      <c r="AG614">
        <v>55705</v>
      </c>
      <c r="AH614">
        <v>119030</v>
      </c>
      <c r="AI614">
        <v>65486</v>
      </c>
      <c r="AJ614">
        <v>123530.7</v>
      </c>
      <c r="AK614">
        <v>51339</v>
      </c>
      <c r="AL614">
        <v>3121</v>
      </c>
      <c r="AM614">
        <v>721115.8</v>
      </c>
      <c r="AO614">
        <v>205506</v>
      </c>
      <c r="AP614">
        <v>310479.19</v>
      </c>
      <c r="AQ614">
        <v>207922</v>
      </c>
      <c r="AR614">
        <v>110672.8</v>
      </c>
      <c r="AS614">
        <v>621047</v>
      </c>
      <c r="AT614">
        <v>64018.38</v>
      </c>
      <c r="AU614">
        <v>52082.39</v>
      </c>
      <c r="AV614">
        <v>87055.6</v>
      </c>
      <c r="AW614">
        <v>296123.89</v>
      </c>
      <c r="AX614">
        <v>287444.46999999997</v>
      </c>
      <c r="AY614">
        <v>233299</v>
      </c>
      <c r="AZ614">
        <v>48270.27</v>
      </c>
      <c r="BA614">
        <v>865708.5</v>
      </c>
      <c r="BB614">
        <v>91756.73</v>
      </c>
      <c r="BC614">
        <v>36970</v>
      </c>
      <c r="BD614">
        <v>130793.7</v>
      </c>
      <c r="BE614">
        <v>39950</v>
      </c>
      <c r="BF614">
        <v>115632.04</v>
      </c>
      <c r="BG614">
        <v>28855</v>
      </c>
      <c r="BH614">
        <v>169415.28</v>
      </c>
      <c r="BI614">
        <v>40883</v>
      </c>
      <c r="BJ614">
        <v>8566</v>
      </c>
      <c r="BK614">
        <v>17255.95</v>
      </c>
      <c r="BL614">
        <v>18650.3</v>
      </c>
      <c r="BM614">
        <v>937907.25</v>
      </c>
      <c r="BN614">
        <v>102059</v>
      </c>
      <c r="BO614">
        <v>113549</v>
      </c>
      <c r="BP614">
        <v>515304</v>
      </c>
      <c r="BQ614">
        <v>29698</v>
      </c>
      <c r="BR614">
        <v>71601.88</v>
      </c>
      <c r="BS614">
        <v>113580.15</v>
      </c>
      <c r="BT614">
        <v>32681</v>
      </c>
    </row>
    <row r="615" spans="1:72">
      <c r="A615" s="405">
        <v>5</v>
      </c>
      <c r="B615" s="199" t="s">
        <v>916</v>
      </c>
      <c r="C615" s="199" t="s">
        <v>917</v>
      </c>
      <c r="D615" s="199" t="s">
        <v>2444</v>
      </c>
      <c r="E615" s="199" t="s">
        <v>2445</v>
      </c>
      <c r="F615" s="199"/>
      <c r="G615" s="199" t="s">
        <v>2446</v>
      </c>
      <c r="H615" s="199">
        <v>91</v>
      </c>
      <c r="I615" s="199" t="s">
        <v>2445</v>
      </c>
      <c r="J615" s="199" t="s">
        <v>952</v>
      </c>
      <c r="K615" s="199"/>
      <c r="L615" s="199" t="s">
        <v>1752</v>
      </c>
      <c r="M615" s="221" t="s">
        <v>1754</v>
      </c>
      <c r="N615" s="221"/>
      <c r="O615" s="221"/>
      <c r="P615" s="386" t="s">
        <v>3390</v>
      </c>
      <c r="Q615" s="387" t="s">
        <v>701</v>
      </c>
      <c r="R615" s="108">
        <f t="shared" si="9"/>
        <v>196262.2</v>
      </c>
      <c r="S615">
        <v>99485</v>
      </c>
      <c r="T615">
        <v>9600</v>
      </c>
      <c r="U615">
        <v>12412</v>
      </c>
      <c r="V615">
        <v>1509577.4</v>
      </c>
      <c r="W615">
        <v>20657.599999999999</v>
      </c>
      <c r="X615">
        <v>58751</v>
      </c>
      <c r="Y615">
        <v>53204.32</v>
      </c>
      <c r="Z615">
        <v>41324</v>
      </c>
      <c r="AA615">
        <v>11213.75</v>
      </c>
      <c r="AB615">
        <v>5967</v>
      </c>
      <c r="AC615">
        <v>152592</v>
      </c>
      <c r="AD615">
        <v>22780</v>
      </c>
      <c r="AE615">
        <v>196262.2</v>
      </c>
      <c r="AG615">
        <v>75518.899999999994</v>
      </c>
      <c r="AH615">
        <v>57029.26</v>
      </c>
      <c r="AI615">
        <v>555874.46</v>
      </c>
      <c r="AJ615">
        <v>4581</v>
      </c>
      <c r="AK615">
        <v>420</v>
      </c>
      <c r="AL615">
        <v>1988</v>
      </c>
      <c r="AM615">
        <v>1044779.05</v>
      </c>
      <c r="AN615">
        <v>529931.31000000006</v>
      </c>
      <c r="AO615">
        <v>150310</v>
      </c>
      <c r="AP615">
        <v>16382.3</v>
      </c>
      <c r="AQ615">
        <v>46209.3</v>
      </c>
      <c r="AR615">
        <v>75247</v>
      </c>
      <c r="AS615">
        <v>1216906.73</v>
      </c>
      <c r="AT615">
        <v>842543.5</v>
      </c>
      <c r="AU615">
        <v>84330.5</v>
      </c>
      <c r="AV615">
        <v>71375.600000000006</v>
      </c>
      <c r="AW615">
        <v>426647.13</v>
      </c>
      <c r="AX615">
        <v>74889.75</v>
      </c>
      <c r="AY615">
        <v>10880</v>
      </c>
      <c r="AZ615">
        <v>129916.51</v>
      </c>
      <c r="BA615">
        <v>186396</v>
      </c>
      <c r="BD615">
        <v>62520</v>
      </c>
      <c r="BE615">
        <v>12960</v>
      </c>
      <c r="BF615">
        <v>64163.5</v>
      </c>
      <c r="BG615">
        <v>295428.37</v>
      </c>
      <c r="BH615">
        <v>34615</v>
      </c>
      <c r="BI615">
        <v>9610</v>
      </c>
      <c r="BJ615">
        <v>38519</v>
      </c>
      <c r="BK615">
        <v>7250</v>
      </c>
      <c r="BL615">
        <v>19477</v>
      </c>
      <c r="BM615">
        <v>88825</v>
      </c>
      <c r="BN615">
        <v>25667</v>
      </c>
      <c r="BO615">
        <v>35977.9</v>
      </c>
      <c r="BP615">
        <v>128646.39999999999</v>
      </c>
      <c r="BQ615">
        <v>23802.720000000001</v>
      </c>
      <c r="BR615">
        <v>3800</v>
      </c>
      <c r="BS615">
        <v>105626.95</v>
      </c>
      <c r="BT615">
        <v>34075</v>
      </c>
    </row>
    <row r="616" spans="1:72">
      <c r="A616" s="405">
        <v>5</v>
      </c>
      <c r="B616" s="199" t="s">
        <v>916</v>
      </c>
      <c r="C616" s="199" t="s">
        <v>917</v>
      </c>
      <c r="D616" s="199" t="s">
        <v>2444</v>
      </c>
      <c r="E616" s="199" t="s">
        <v>2445</v>
      </c>
      <c r="F616" s="199"/>
      <c r="G616" s="199"/>
      <c r="H616" s="199">
        <v>91</v>
      </c>
      <c r="I616" s="199" t="s">
        <v>2445</v>
      </c>
      <c r="J616" s="199" t="s">
        <v>952</v>
      </c>
      <c r="K616" s="199"/>
      <c r="L616" s="199" t="s">
        <v>1752</v>
      </c>
      <c r="M616" s="221" t="s">
        <v>1754</v>
      </c>
      <c r="N616" s="221"/>
      <c r="O616" s="221"/>
      <c r="P616" s="386" t="s">
        <v>3391</v>
      </c>
      <c r="Q616" s="387" t="s">
        <v>702</v>
      </c>
      <c r="R616" s="108">
        <f t="shared" si="9"/>
        <v>0</v>
      </c>
      <c r="BP616">
        <v>8054091.1500000004</v>
      </c>
    </row>
    <row r="617" spans="1:72">
      <c r="A617" s="405">
        <v>5</v>
      </c>
      <c r="B617" s="199" t="s">
        <v>916</v>
      </c>
      <c r="C617" s="199" t="s">
        <v>917</v>
      </c>
      <c r="D617" s="199" t="s">
        <v>2444</v>
      </c>
      <c r="E617" s="199" t="s">
        <v>2445</v>
      </c>
      <c r="F617" s="199"/>
      <c r="G617" s="199"/>
      <c r="H617" s="199">
        <v>91</v>
      </c>
      <c r="I617" s="199" t="s">
        <v>2445</v>
      </c>
      <c r="J617" s="199" t="s">
        <v>952</v>
      </c>
      <c r="K617" s="199" t="s">
        <v>1772</v>
      </c>
      <c r="L617" s="199" t="s">
        <v>1743</v>
      </c>
      <c r="M617" s="221" t="s">
        <v>1774</v>
      </c>
      <c r="N617" s="221"/>
      <c r="O617" s="221"/>
      <c r="P617" s="386" t="s">
        <v>3392</v>
      </c>
      <c r="Q617" s="387" t="s">
        <v>703</v>
      </c>
      <c r="R617" s="108">
        <f t="shared" si="9"/>
        <v>312300</v>
      </c>
      <c r="S617">
        <v>1734200</v>
      </c>
      <c r="T617">
        <v>38000</v>
      </c>
      <c r="U617">
        <v>53000</v>
      </c>
      <c r="V617">
        <v>59240</v>
      </c>
      <c r="W617">
        <v>562100</v>
      </c>
      <c r="X617">
        <v>47140</v>
      </c>
      <c r="Y617">
        <v>195300</v>
      </c>
      <c r="Z617">
        <v>71904</v>
      </c>
      <c r="AA617">
        <v>60300</v>
      </c>
      <c r="AB617">
        <v>29476.799999999999</v>
      </c>
      <c r="AD617">
        <v>203000</v>
      </c>
      <c r="AE617">
        <v>312300</v>
      </c>
      <c r="AI617">
        <v>334420</v>
      </c>
      <c r="AJ617">
        <v>746164.9</v>
      </c>
      <c r="AL617">
        <v>29760</v>
      </c>
      <c r="AM617">
        <v>3381582.58</v>
      </c>
      <c r="AN617">
        <v>470236</v>
      </c>
      <c r="AQ617">
        <v>482250</v>
      </c>
      <c r="AR617">
        <v>64880</v>
      </c>
      <c r="AT617">
        <v>37800</v>
      </c>
      <c r="AU617">
        <v>52100</v>
      </c>
      <c r="AV617">
        <v>12000</v>
      </c>
      <c r="AX617">
        <v>493764</v>
      </c>
      <c r="AY617">
        <v>362400</v>
      </c>
      <c r="BA617">
        <v>1749900</v>
      </c>
      <c r="BB617">
        <v>265840</v>
      </c>
      <c r="BC617">
        <v>363900</v>
      </c>
      <c r="BD617">
        <v>309930</v>
      </c>
      <c r="BE617">
        <v>2002.72</v>
      </c>
      <c r="BF617">
        <v>130500</v>
      </c>
      <c r="BG617">
        <v>6540</v>
      </c>
      <c r="BH617">
        <v>527184.4</v>
      </c>
      <c r="BI617">
        <v>764659</v>
      </c>
      <c r="BJ617">
        <v>29000</v>
      </c>
      <c r="BL617">
        <v>18000</v>
      </c>
      <c r="BM617">
        <v>1030660</v>
      </c>
      <c r="BN617">
        <v>123211</v>
      </c>
      <c r="BO617">
        <v>49575</v>
      </c>
      <c r="BP617">
        <v>405500</v>
      </c>
      <c r="BQ617">
        <v>7340</v>
      </c>
      <c r="BS617">
        <v>116130</v>
      </c>
      <c r="BT617">
        <v>40000</v>
      </c>
    </row>
    <row r="618" spans="1:72">
      <c r="A618" s="405">
        <v>5</v>
      </c>
      <c r="B618" s="199" t="s">
        <v>916</v>
      </c>
      <c r="C618" s="199" t="s">
        <v>917</v>
      </c>
      <c r="D618" s="199" t="s">
        <v>2444</v>
      </c>
      <c r="E618" s="199" t="s">
        <v>2445</v>
      </c>
      <c r="F618" s="199"/>
      <c r="G618" s="199"/>
      <c r="H618" s="199">
        <v>91</v>
      </c>
      <c r="I618" s="199" t="s">
        <v>2445</v>
      </c>
      <c r="J618" s="199" t="s">
        <v>952</v>
      </c>
      <c r="K618" s="199" t="s">
        <v>1772</v>
      </c>
      <c r="L618" s="199" t="s">
        <v>1743</v>
      </c>
      <c r="M618" s="221" t="s">
        <v>1774</v>
      </c>
      <c r="N618" s="221"/>
      <c r="O618" s="221"/>
      <c r="P618" s="386" t="s">
        <v>3393</v>
      </c>
      <c r="Q618" s="387" t="s">
        <v>704</v>
      </c>
      <c r="R618" s="108">
        <f t="shared" si="9"/>
        <v>221806</v>
      </c>
      <c r="S618">
        <v>907387.69</v>
      </c>
      <c r="T618">
        <v>41500</v>
      </c>
      <c r="U618">
        <v>58440</v>
      </c>
      <c r="V618">
        <v>17666.599999999999</v>
      </c>
      <c r="W618">
        <v>668070</v>
      </c>
      <c r="X618">
        <v>25912.93</v>
      </c>
      <c r="Y618">
        <v>44872.43</v>
      </c>
      <c r="Z618">
        <v>64450</v>
      </c>
      <c r="AA618">
        <v>24090</v>
      </c>
      <c r="AB618">
        <v>37746.39</v>
      </c>
      <c r="AD618">
        <v>9300</v>
      </c>
      <c r="AE618">
        <v>221806</v>
      </c>
      <c r="AG618">
        <v>9950</v>
      </c>
      <c r="AH618">
        <v>36300</v>
      </c>
      <c r="AI618">
        <v>7350</v>
      </c>
      <c r="AJ618">
        <v>741.51</v>
      </c>
      <c r="AK618">
        <v>9950</v>
      </c>
      <c r="AL618">
        <v>21800</v>
      </c>
      <c r="AN618">
        <v>86160</v>
      </c>
      <c r="AO618">
        <v>54551.75</v>
      </c>
      <c r="AP618">
        <v>145439.5</v>
      </c>
      <c r="AQ618">
        <v>207415</v>
      </c>
      <c r="AR618">
        <v>16200</v>
      </c>
      <c r="AS618">
        <v>198284.53</v>
      </c>
      <c r="AT618">
        <v>44680</v>
      </c>
      <c r="AV618">
        <v>22900</v>
      </c>
      <c r="AW618">
        <v>100281.93</v>
      </c>
      <c r="AX618">
        <v>57070</v>
      </c>
      <c r="AY618">
        <v>5900</v>
      </c>
      <c r="AZ618">
        <v>2000</v>
      </c>
      <c r="BA618">
        <v>561650</v>
      </c>
      <c r="BB618">
        <v>34390</v>
      </c>
      <c r="BC618">
        <v>49925</v>
      </c>
      <c r="BD618">
        <v>82570</v>
      </c>
      <c r="BE618">
        <v>112378</v>
      </c>
      <c r="BF618">
        <v>33000</v>
      </c>
      <c r="BG618">
        <v>84960</v>
      </c>
      <c r="BH618">
        <v>491543.75</v>
      </c>
      <c r="BI618">
        <v>101401</v>
      </c>
      <c r="BJ618">
        <v>20708</v>
      </c>
      <c r="BK618">
        <v>5700</v>
      </c>
      <c r="BL618">
        <v>10800</v>
      </c>
      <c r="BM618">
        <v>296513</v>
      </c>
      <c r="BN618">
        <v>580903.16</v>
      </c>
      <c r="BO618">
        <v>23200</v>
      </c>
      <c r="BP618">
        <v>199171</v>
      </c>
      <c r="BQ618">
        <v>11000</v>
      </c>
      <c r="BR618">
        <v>28750</v>
      </c>
      <c r="BS618">
        <v>66680</v>
      </c>
      <c r="BT618">
        <v>124340.48</v>
      </c>
    </row>
    <row r="619" spans="1:72">
      <c r="A619" s="405">
        <v>5</v>
      </c>
      <c r="B619" s="199" t="s">
        <v>916</v>
      </c>
      <c r="C619" s="199" t="s">
        <v>917</v>
      </c>
      <c r="D619" s="199" t="s">
        <v>2444</v>
      </c>
      <c r="E619" s="199" t="s">
        <v>2445</v>
      </c>
      <c r="F619" s="199"/>
      <c r="G619" s="199"/>
      <c r="H619" s="199">
        <v>91</v>
      </c>
      <c r="I619" s="199" t="s">
        <v>2445</v>
      </c>
      <c r="J619" s="199" t="s">
        <v>952</v>
      </c>
      <c r="K619" s="199" t="s">
        <v>1772</v>
      </c>
      <c r="L619" s="199" t="s">
        <v>1743</v>
      </c>
      <c r="M619" s="221" t="s">
        <v>1774</v>
      </c>
      <c r="N619" s="221"/>
      <c r="O619" s="221"/>
      <c r="P619" s="386" t="s">
        <v>3394</v>
      </c>
      <c r="Q619" s="387" t="s">
        <v>705</v>
      </c>
      <c r="R619" s="108">
        <f t="shared" si="9"/>
        <v>62829.06</v>
      </c>
      <c r="S619">
        <v>454065</v>
      </c>
      <c r="T619">
        <v>90750</v>
      </c>
      <c r="U619">
        <v>106129.34</v>
      </c>
      <c r="V619">
        <v>317228.5</v>
      </c>
      <c r="W619">
        <v>152982.38</v>
      </c>
      <c r="X619">
        <v>510804.51</v>
      </c>
      <c r="Y619">
        <v>297824.58</v>
      </c>
      <c r="Z619">
        <v>33224.9</v>
      </c>
      <c r="AA619">
        <v>93312.35</v>
      </c>
      <c r="AB619">
        <v>183424.51</v>
      </c>
      <c r="AC619">
        <v>111404.38</v>
      </c>
      <c r="AD619">
        <v>122142.67</v>
      </c>
      <c r="AE619">
        <v>62829.06</v>
      </c>
      <c r="AF619">
        <v>145003.76999999999</v>
      </c>
      <c r="AG619">
        <v>59578.879999999997</v>
      </c>
      <c r="AH619">
        <v>91284.01</v>
      </c>
      <c r="AI619">
        <v>51758.21</v>
      </c>
      <c r="AJ619">
        <v>239082.18</v>
      </c>
      <c r="AK619">
        <v>45463.73</v>
      </c>
      <c r="AL619">
        <v>41195</v>
      </c>
      <c r="AM619">
        <v>435928.64</v>
      </c>
      <c r="AN619">
        <v>30830</v>
      </c>
      <c r="AO619">
        <v>187273.67</v>
      </c>
      <c r="AP619">
        <v>113947.65</v>
      </c>
      <c r="AQ619">
        <v>175092.51</v>
      </c>
      <c r="AR619">
        <v>118217.83</v>
      </c>
      <c r="AS619">
        <v>195600.22</v>
      </c>
      <c r="AT619">
        <v>135842.91</v>
      </c>
      <c r="AU619">
        <v>131159.88</v>
      </c>
      <c r="AV619">
        <v>78418.16</v>
      </c>
      <c r="AW619">
        <v>359996.59</v>
      </c>
      <c r="AX619">
        <v>77487.73</v>
      </c>
      <c r="AY619">
        <v>218733.55</v>
      </c>
      <c r="AZ619">
        <v>126530.95</v>
      </c>
      <c r="BA619">
        <v>600713.89</v>
      </c>
      <c r="BB619">
        <v>32221.94</v>
      </c>
      <c r="BC619">
        <v>77423.09</v>
      </c>
      <c r="BD619">
        <v>248016.4</v>
      </c>
      <c r="BE619">
        <v>284764.93</v>
      </c>
      <c r="BF619">
        <v>93146.04</v>
      </c>
      <c r="BG619">
        <v>236015.51</v>
      </c>
      <c r="BH619">
        <v>279276.44</v>
      </c>
      <c r="BI619">
        <v>283499.27</v>
      </c>
      <c r="BJ619">
        <v>74632.67</v>
      </c>
      <c r="BK619">
        <v>111811.44</v>
      </c>
      <c r="BL619">
        <v>54634.1</v>
      </c>
      <c r="BM619">
        <v>187188.57</v>
      </c>
      <c r="BN619">
        <v>445362.65</v>
      </c>
      <c r="BO619">
        <v>12278.25</v>
      </c>
      <c r="BP619">
        <v>1297448.1200000001</v>
      </c>
      <c r="BQ619">
        <v>79505.2</v>
      </c>
      <c r="BR619">
        <v>278828.73</v>
      </c>
      <c r="BS619">
        <v>289138.26</v>
      </c>
      <c r="BT619">
        <v>135449.25</v>
      </c>
    </row>
    <row r="620" spans="1:72">
      <c r="A620" s="405">
        <v>5</v>
      </c>
      <c r="B620" s="199" t="s">
        <v>916</v>
      </c>
      <c r="C620" s="199" t="s">
        <v>917</v>
      </c>
      <c r="D620" s="199" t="s">
        <v>2444</v>
      </c>
      <c r="E620" s="199" t="s">
        <v>2445</v>
      </c>
      <c r="F620" s="199"/>
      <c r="G620" s="199"/>
      <c r="H620" s="199">
        <v>91</v>
      </c>
      <c r="I620" s="199" t="s">
        <v>2445</v>
      </c>
      <c r="J620" s="199" t="s">
        <v>952</v>
      </c>
      <c r="K620" s="199" t="s">
        <v>1772</v>
      </c>
      <c r="L620" s="199" t="s">
        <v>1743</v>
      </c>
      <c r="M620" s="221" t="s">
        <v>1774</v>
      </c>
      <c r="N620" s="221"/>
      <c r="O620" s="221"/>
      <c r="P620" s="386" t="s">
        <v>3395</v>
      </c>
      <c r="Q620" s="387" t="s">
        <v>706</v>
      </c>
      <c r="R620" s="108">
        <f t="shared" si="9"/>
        <v>259964.1</v>
      </c>
      <c r="S620">
        <v>41676.93</v>
      </c>
      <c r="X620">
        <v>82330.48</v>
      </c>
      <c r="Y620">
        <v>119585.2</v>
      </c>
      <c r="Z620">
        <v>2200</v>
      </c>
      <c r="AE620">
        <v>259964.1</v>
      </c>
      <c r="AG620">
        <v>90108.5</v>
      </c>
      <c r="AI620">
        <v>114143</v>
      </c>
      <c r="AJ620">
        <v>8562</v>
      </c>
      <c r="AN620">
        <v>17850</v>
      </c>
      <c r="AO620">
        <v>16846.5</v>
      </c>
      <c r="AP620">
        <v>1600</v>
      </c>
      <c r="AQ620">
        <v>11150</v>
      </c>
      <c r="AR620">
        <v>22800</v>
      </c>
      <c r="AT620">
        <v>115000</v>
      </c>
      <c r="AU620">
        <v>42832.3</v>
      </c>
      <c r="AV620">
        <v>34445.440000000002</v>
      </c>
      <c r="AW620">
        <v>6340</v>
      </c>
      <c r="AX620">
        <v>600</v>
      </c>
      <c r="AY620">
        <v>110551.32</v>
      </c>
      <c r="AZ620">
        <v>3000</v>
      </c>
      <c r="BA620">
        <v>18160</v>
      </c>
      <c r="BB620">
        <v>2306.36</v>
      </c>
      <c r="BC620">
        <v>25000</v>
      </c>
      <c r="BD620">
        <v>146548</v>
      </c>
      <c r="BG620">
        <v>34290</v>
      </c>
      <c r="BH620">
        <v>179760</v>
      </c>
      <c r="BI620">
        <v>68054</v>
      </c>
      <c r="BM620">
        <v>241742</v>
      </c>
      <c r="BN620">
        <v>107112.98</v>
      </c>
      <c r="BO620">
        <v>2500</v>
      </c>
      <c r="BP620">
        <v>92383</v>
      </c>
      <c r="BQ620">
        <v>800</v>
      </c>
      <c r="BR620">
        <v>5210</v>
      </c>
      <c r="BS620">
        <v>231548</v>
      </c>
      <c r="BT620">
        <v>265175</v>
      </c>
    </row>
    <row r="621" spans="1:72">
      <c r="A621" s="405">
        <v>5</v>
      </c>
      <c r="B621" s="199" t="s">
        <v>916</v>
      </c>
      <c r="C621" s="199" t="s">
        <v>917</v>
      </c>
      <c r="D621" s="199" t="s">
        <v>2444</v>
      </c>
      <c r="E621" s="199" t="s">
        <v>2445</v>
      </c>
      <c r="F621" s="199"/>
      <c r="G621" s="199"/>
      <c r="H621" s="199">
        <v>91</v>
      </c>
      <c r="I621" s="199" t="s">
        <v>2445</v>
      </c>
      <c r="J621" s="199" t="s">
        <v>952</v>
      </c>
      <c r="K621" s="199" t="s">
        <v>1772</v>
      </c>
      <c r="L621" s="199" t="s">
        <v>1743</v>
      </c>
      <c r="M621" s="221" t="s">
        <v>1774</v>
      </c>
      <c r="N621" s="221"/>
      <c r="O621" s="221"/>
      <c r="P621" s="386" t="s">
        <v>3396</v>
      </c>
      <c r="Q621" s="387" t="s">
        <v>707</v>
      </c>
      <c r="R621" s="108">
        <f t="shared" si="9"/>
        <v>10861.7</v>
      </c>
      <c r="U621">
        <v>850</v>
      </c>
      <c r="Y621">
        <v>8500</v>
      </c>
      <c r="AA621">
        <v>500</v>
      </c>
      <c r="AE621">
        <v>10861.7</v>
      </c>
      <c r="AP621">
        <v>2400</v>
      </c>
      <c r="AS621">
        <v>1150</v>
      </c>
      <c r="AU621">
        <v>22900</v>
      </c>
      <c r="AW621">
        <v>3400</v>
      </c>
      <c r="AY621">
        <v>5750</v>
      </c>
      <c r="BA621">
        <v>10250</v>
      </c>
      <c r="BC621">
        <v>675</v>
      </c>
      <c r="BD621">
        <v>10589</v>
      </c>
      <c r="BE621">
        <v>13060</v>
      </c>
      <c r="BI621">
        <v>21550</v>
      </c>
      <c r="BL621">
        <v>800</v>
      </c>
      <c r="BM621">
        <v>856</v>
      </c>
      <c r="BP621">
        <v>1830</v>
      </c>
      <c r="BS621">
        <v>1700</v>
      </c>
      <c r="BT621">
        <v>1200</v>
      </c>
    </row>
    <row r="622" spans="1:72">
      <c r="A622" s="405">
        <v>5</v>
      </c>
      <c r="B622" s="199" t="s">
        <v>916</v>
      </c>
      <c r="C622" s="199" t="s">
        <v>917</v>
      </c>
      <c r="D622" s="199" t="s">
        <v>2444</v>
      </c>
      <c r="E622" s="199" t="s">
        <v>2445</v>
      </c>
      <c r="F622" s="199"/>
      <c r="G622" s="199"/>
      <c r="H622" s="199">
        <v>91</v>
      </c>
      <c r="I622" s="199" t="s">
        <v>2445</v>
      </c>
      <c r="J622" s="199" t="s">
        <v>952</v>
      </c>
      <c r="K622" s="199" t="s">
        <v>1772</v>
      </c>
      <c r="L622" s="199" t="s">
        <v>1743</v>
      </c>
      <c r="M622" s="221" t="s">
        <v>1774</v>
      </c>
      <c r="N622" s="221"/>
      <c r="O622" s="221"/>
      <c r="P622" s="386" t="s">
        <v>3397</v>
      </c>
      <c r="Q622" s="387" t="s">
        <v>708</v>
      </c>
      <c r="R622" s="108">
        <f t="shared" si="9"/>
        <v>427595</v>
      </c>
      <c r="S622">
        <v>4366206.0999999996</v>
      </c>
      <c r="T622">
        <v>109334.75</v>
      </c>
      <c r="U622">
        <v>116618.73</v>
      </c>
      <c r="V622">
        <v>263910</v>
      </c>
      <c r="W622">
        <v>71500</v>
      </c>
      <c r="X622">
        <v>264690</v>
      </c>
      <c r="Y622">
        <v>210728.2</v>
      </c>
      <c r="Z622">
        <v>315637.81</v>
      </c>
      <c r="AA622">
        <v>87809.4</v>
      </c>
      <c r="AB622">
        <v>226581.66</v>
      </c>
      <c r="AC622">
        <v>206150</v>
      </c>
      <c r="AD622">
        <v>53450</v>
      </c>
      <c r="AE622">
        <v>427595</v>
      </c>
      <c r="AF622">
        <v>177206</v>
      </c>
      <c r="AG622">
        <v>134410</v>
      </c>
      <c r="AH622">
        <v>74866.100000000006</v>
      </c>
      <c r="AI622">
        <v>41900.1</v>
      </c>
      <c r="AJ622">
        <v>322128.7</v>
      </c>
      <c r="AK622">
        <v>6955</v>
      </c>
      <c r="AL622">
        <v>80154</v>
      </c>
      <c r="AM622">
        <v>8789301.2100000009</v>
      </c>
      <c r="AN622">
        <v>60035</v>
      </c>
      <c r="AO622">
        <v>299649.56</v>
      </c>
      <c r="AP622">
        <v>12000</v>
      </c>
      <c r="AQ622">
        <v>531820.5</v>
      </c>
      <c r="AR622">
        <v>145620</v>
      </c>
      <c r="AS622">
        <v>641145</v>
      </c>
      <c r="AT622">
        <v>135144.29999999999</v>
      </c>
      <c r="AU622">
        <v>77957.600000000006</v>
      </c>
      <c r="AV622">
        <v>398485.19</v>
      </c>
      <c r="AW622">
        <v>176028.35</v>
      </c>
      <c r="AX622">
        <v>60369.27</v>
      </c>
      <c r="AY622">
        <v>248360</v>
      </c>
      <c r="BA622">
        <v>4575898.0999999996</v>
      </c>
      <c r="BB622">
        <v>97749</v>
      </c>
      <c r="BC622">
        <v>281490.59999999998</v>
      </c>
      <c r="BD622">
        <v>940811.75</v>
      </c>
      <c r="BE622">
        <v>57036</v>
      </c>
      <c r="BF622">
        <v>96417.600000000006</v>
      </c>
      <c r="BG622">
        <v>213661.58</v>
      </c>
      <c r="BH622">
        <v>443732.05</v>
      </c>
      <c r="BI622">
        <v>68081.850000000006</v>
      </c>
      <c r="BJ622">
        <v>43170</v>
      </c>
      <c r="BK622">
        <v>72950</v>
      </c>
      <c r="BL622">
        <v>30150</v>
      </c>
      <c r="BM622">
        <v>5431981.6799999997</v>
      </c>
      <c r="BN622">
        <v>456891.8</v>
      </c>
      <c r="BO622">
        <v>80784.3</v>
      </c>
      <c r="BP622">
        <v>521474.6</v>
      </c>
      <c r="BQ622">
        <v>5350</v>
      </c>
      <c r="BR622">
        <v>46350</v>
      </c>
      <c r="BS622">
        <v>342810.48</v>
      </c>
      <c r="BT622">
        <v>194820</v>
      </c>
    </row>
    <row r="623" spans="1:72">
      <c r="A623" s="405">
        <v>5</v>
      </c>
      <c r="B623" s="199" t="s">
        <v>916</v>
      </c>
      <c r="C623" s="199" t="s">
        <v>917</v>
      </c>
      <c r="D623" s="199" t="s">
        <v>2444</v>
      </c>
      <c r="E623" s="199" t="s">
        <v>2445</v>
      </c>
      <c r="F623" s="199"/>
      <c r="G623" s="199"/>
      <c r="H623" s="199">
        <v>91</v>
      </c>
      <c r="I623" s="199" t="s">
        <v>2445</v>
      </c>
      <c r="J623" s="199" t="s">
        <v>952</v>
      </c>
      <c r="K623" s="199" t="s">
        <v>1772</v>
      </c>
      <c r="L623" s="199" t="s">
        <v>1743</v>
      </c>
      <c r="M623" s="221" t="s">
        <v>1774</v>
      </c>
      <c r="N623" s="221"/>
      <c r="O623" s="221"/>
      <c r="P623" s="386" t="s">
        <v>3398</v>
      </c>
      <c r="Q623" s="387" t="s">
        <v>709</v>
      </c>
      <c r="R623" s="108">
        <f t="shared" si="9"/>
        <v>26060</v>
      </c>
      <c r="S623">
        <v>622730</v>
      </c>
      <c r="T623">
        <v>10100</v>
      </c>
      <c r="U623">
        <v>11500</v>
      </c>
      <c r="Y623">
        <v>4450</v>
      </c>
      <c r="Z623">
        <v>41640</v>
      </c>
      <c r="AA623">
        <v>2140</v>
      </c>
      <c r="AB623">
        <v>3900</v>
      </c>
      <c r="AC623">
        <v>4900</v>
      </c>
      <c r="AD623">
        <v>950</v>
      </c>
      <c r="AE623">
        <v>26060</v>
      </c>
      <c r="AF623">
        <v>20890</v>
      </c>
      <c r="AG623">
        <v>37300</v>
      </c>
      <c r="AH623">
        <v>7390</v>
      </c>
      <c r="AI623">
        <v>3550</v>
      </c>
      <c r="AJ623">
        <v>6930</v>
      </c>
      <c r="AL623">
        <v>9730</v>
      </c>
      <c r="AM623">
        <v>4050</v>
      </c>
      <c r="AN623">
        <v>15500</v>
      </c>
      <c r="AO623">
        <v>24515</v>
      </c>
      <c r="AP623">
        <v>11700</v>
      </c>
      <c r="AQ623">
        <v>6993</v>
      </c>
      <c r="AR623">
        <v>3500</v>
      </c>
      <c r="AS623">
        <v>167920</v>
      </c>
      <c r="AU623">
        <v>25200</v>
      </c>
      <c r="AV623">
        <v>9250</v>
      </c>
      <c r="AW623">
        <v>5940</v>
      </c>
      <c r="AX623">
        <v>16480</v>
      </c>
      <c r="AY623">
        <v>16420</v>
      </c>
      <c r="BA623">
        <v>18850</v>
      </c>
      <c r="BB623">
        <v>25130</v>
      </c>
      <c r="BC623">
        <v>2400</v>
      </c>
      <c r="BD623">
        <v>3350</v>
      </c>
      <c r="BE623">
        <v>24450</v>
      </c>
      <c r="BG623">
        <v>19470</v>
      </c>
      <c r="BI623">
        <v>37820</v>
      </c>
      <c r="BJ623">
        <v>2150</v>
      </c>
      <c r="BK623">
        <v>800</v>
      </c>
      <c r="BL623">
        <v>8100</v>
      </c>
      <c r="BM623">
        <v>23040</v>
      </c>
      <c r="BN623">
        <v>50515</v>
      </c>
      <c r="BO623">
        <v>5000</v>
      </c>
      <c r="BP623">
        <v>16322.6</v>
      </c>
      <c r="BQ623">
        <v>11540</v>
      </c>
      <c r="BR623">
        <v>1500</v>
      </c>
      <c r="BS623">
        <v>51645</v>
      </c>
      <c r="BT623">
        <v>16340</v>
      </c>
    </row>
    <row r="624" spans="1:72">
      <c r="A624" s="405">
        <v>5</v>
      </c>
      <c r="B624" s="199" t="s">
        <v>916</v>
      </c>
      <c r="C624" s="199" t="s">
        <v>917</v>
      </c>
      <c r="D624" s="199" t="s">
        <v>2444</v>
      </c>
      <c r="E624" s="199" t="s">
        <v>2445</v>
      </c>
      <c r="F624" s="199"/>
      <c r="G624" s="199"/>
      <c r="H624" s="199">
        <v>91</v>
      </c>
      <c r="I624" s="199" t="s">
        <v>2445</v>
      </c>
      <c r="J624" s="199" t="s">
        <v>952</v>
      </c>
      <c r="K624" s="199" t="s">
        <v>1772</v>
      </c>
      <c r="L624" s="199" t="s">
        <v>1743</v>
      </c>
      <c r="M624" s="221" t="s">
        <v>1774</v>
      </c>
      <c r="N624" s="221"/>
      <c r="O624" s="221"/>
      <c r="P624" s="386" t="s">
        <v>3399</v>
      </c>
      <c r="Q624" s="387" t="s">
        <v>710</v>
      </c>
      <c r="R624" s="108">
        <f t="shared" si="9"/>
        <v>103734.69</v>
      </c>
      <c r="S624">
        <v>181762.15</v>
      </c>
      <c r="T624">
        <v>850</v>
      </c>
      <c r="U624">
        <v>17500</v>
      </c>
      <c r="V624">
        <v>1000</v>
      </c>
      <c r="W624">
        <v>65900</v>
      </c>
      <c r="X624">
        <v>4050</v>
      </c>
      <c r="Y624">
        <v>85842</v>
      </c>
      <c r="Z624">
        <v>12370</v>
      </c>
      <c r="AA624">
        <v>30640</v>
      </c>
      <c r="AB624">
        <v>8276</v>
      </c>
      <c r="AC624">
        <v>10614.48</v>
      </c>
      <c r="AD624">
        <v>10153.379999999999</v>
      </c>
      <c r="AE624">
        <v>103734.69</v>
      </c>
      <c r="AF624">
        <v>28000</v>
      </c>
      <c r="AG624">
        <v>68009.2</v>
      </c>
      <c r="AH624">
        <v>80785</v>
      </c>
      <c r="AJ624">
        <v>160903.53</v>
      </c>
      <c r="AK624">
        <v>35552.36</v>
      </c>
      <c r="AL624">
        <v>28765</v>
      </c>
      <c r="AM624">
        <v>2335631.06</v>
      </c>
      <c r="AN624">
        <v>65059.94</v>
      </c>
      <c r="AO624">
        <v>42089</v>
      </c>
      <c r="AP624">
        <v>28040.7</v>
      </c>
      <c r="AQ624">
        <v>125595.3</v>
      </c>
      <c r="AR624">
        <v>30211</v>
      </c>
      <c r="AS624">
        <v>376028.9</v>
      </c>
      <c r="AT624">
        <v>48723</v>
      </c>
      <c r="AU624">
        <v>107870.95</v>
      </c>
      <c r="AV624">
        <v>20740</v>
      </c>
      <c r="AW624">
        <v>203349.1</v>
      </c>
      <c r="AX624">
        <v>13930</v>
      </c>
      <c r="AY624">
        <v>24032.5</v>
      </c>
      <c r="BA624">
        <v>816963.91</v>
      </c>
      <c r="BB624">
        <v>367175</v>
      </c>
      <c r="BC624">
        <v>26520</v>
      </c>
      <c r="BD624">
        <v>263031</v>
      </c>
      <c r="BE624">
        <v>9009.4</v>
      </c>
      <c r="BF624">
        <v>85934.8</v>
      </c>
      <c r="BG624">
        <v>34959.760000000002</v>
      </c>
      <c r="BH624">
        <v>59069.5</v>
      </c>
      <c r="BI624">
        <v>46494</v>
      </c>
      <c r="BJ624">
        <v>5300</v>
      </c>
      <c r="BK624">
        <v>24875.25</v>
      </c>
      <c r="BM624">
        <v>392622.5</v>
      </c>
      <c r="BN624">
        <v>52188.800000000003</v>
      </c>
      <c r="BO624">
        <v>7800</v>
      </c>
      <c r="BP624">
        <v>20256</v>
      </c>
      <c r="BS624">
        <v>76817.2</v>
      </c>
      <c r="BT624">
        <v>39666.9</v>
      </c>
    </row>
    <row r="625" spans="1:72">
      <c r="A625" s="405">
        <v>5</v>
      </c>
      <c r="B625" s="199" t="s">
        <v>916</v>
      </c>
      <c r="C625" s="199" t="s">
        <v>917</v>
      </c>
      <c r="D625" s="199" t="s">
        <v>2444</v>
      </c>
      <c r="E625" s="199" t="s">
        <v>2445</v>
      </c>
      <c r="F625" s="199"/>
      <c r="G625" s="199"/>
      <c r="H625" s="199">
        <v>91</v>
      </c>
      <c r="I625" s="199" t="s">
        <v>2445</v>
      </c>
      <c r="J625" s="199" t="s">
        <v>952</v>
      </c>
      <c r="K625" s="199" t="s">
        <v>1783</v>
      </c>
      <c r="L625" s="199" t="s">
        <v>1743</v>
      </c>
      <c r="M625" s="221" t="s">
        <v>1785</v>
      </c>
      <c r="N625" s="221"/>
      <c r="O625" s="221"/>
      <c r="P625" s="386" t="s">
        <v>3400</v>
      </c>
      <c r="Q625" s="387" t="s">
        <v>711</v>
      </c>
      <c r="R625" s="108">
        <f t="shared" si="9"/>
        <v>250960</v>
      </c>
      <c r="S625">
        <v>223034.74</v>
      </c>
      <c r="W625">
        <v>22470</v>
      </c>
      <c r="X625">
        <v>16050</v>
      </c>
      <c r="Y625">
        <v>1605</v>
      </c>
      <c r="AE625">
        <v>250960</v>
      </c>
      <c r="AM625">
        <v>222727.62</v>
      </c>
      <c r="BA625">
        <v>264343</v>
      </c>
      <c r="BH625">
        <v>58849.96</v>
      </c>
      <c r="BM625">
        <v>81000</v>
      </c>
    </row>
    <row r="626" spans="1:72">
      <c r="A626" s="405">
        <v>5</v>
      </c>
      <c r="B626" s="199" t="s">
        <v>916</v>
      </c>
      <c r="C626" s="199" t="s">
        <v>917</v>
      </c>
      <c r="D626" s="199" t="s">
        <v>2444</v>
      </c>
      <c r="E626" s="199" t="s">
        <v>2445</v>
      </c>
      <c r="F626" s="199"/>
      <c r="G626" s="199"/>
      <c r="H626" s="199">
        <v>91</v>
      </c>
      <c r="I626" s="199" t="s">
        <v>2445</v>
      </c>
      <c r="J626" s="199" t="s">
        <v>952</v>
      </c>
      <c r="K626" s="199" t="s">
        <v>1783</v>
      </c>
      <c r="L626" s="199" t="s">
        <v>1743</v>
      </c>
      <c r="M626" s="221" t="s">
        <v>1785</v>
      </c>
      <c r="N626" s="221"/>
      <c r="O626" s="221"/>
      <c r="P626" s="386" t="s">
        <v>3401</v>
      </c>
      <c r="Q626" s="387" t="s">
        <v>712</v>
      </c>
      <c r="R626" s="108">
        <f t="shared" si="9"/>
        <v>0</v>
      </c>
      <c r="AC626">
        <v>750</v>
      </c>
      <c r="AM626">
        <v>42000</v>
      </c>
      <c r="AU626">
        <v>76800</v>
      </c>
      <c r="BD626">
        <v>276560</v>
      </c>
      <c r="BF626">
        <v>72000</v>
      </c>
      <c r="BG626">
        <v>22000</v>
      </c>
      <c r="BN626">
        <v>205535</v>
      </c>
      <c r="BT626">
        <v>60600</v>
      </c>
    </row>
    <row r="627" spans="1:72">
      <c r="A627" s="405">
        <v>5</v>
      </c>
      <c r="B627" s="199" t="s">
        <v>916</v>
      </c>
      <c r="C627" s="199" t="s">
        <v>917</v>
      </c>
      <c r="D627" s="199" t="s">
        <v>2444</v>
      </c>
      <c r="E627" s="199" t="s">
        <v>2445</v>
      </c>
      <c r="F627" s="199"/>
      <c r="G627" s="199"/>
      <c r="H627" s="199">
        <v>91</v>
      </c>
      <c r="I627" s="199" t="s">
        <v>2445</v>
      </c>
      <c r="J627" s="199" t="s">
        <v>952</v>
      </c>
      <c r="K627" s="199" t="s">
        <v>1783</v>
      </c>
      <c r="L627" s="199" t="s">
        <v>1743</v>
      </c>
      <c r="M627" s="221" t="s">
        <v>1785</v>
      </c>
      <c r="N627" s="221"/>
      <c r="O627" s="221"/>
      <c r="P627" s="386" t="s">
        <v>3402</v>
      </c>
      <c r="Q627" s="387" t="s">
        <v>713</v>
      </c>
      <c r="R627" s="108">
        <f t="shared" si="9"/>
        <v>362643</v>
      </c>
      <c r="W627">
        <v>22600</v>
      </c>
      <c r="X627">
        <v>14500</v>
      </c>
      <c r="AA627">
        <v>82500</v>
      </c>
      <c r="AB627">
        <v>21666.67</v>
      </c>
      <c r="AC627">
        <v>39600</v>
      </c>
      <c r="AE627">
        <v>362643</v>
      </c>
      <c r="AK627">
        <v>3500</v>
      </c>
      <c r="AM627">
        <v>1457629.13</v>
      </c>
      <c r="AP627">
        <v>175000</v>
      </c>
      <c r="AQ627">
        <v>182773.2</v>
      </c>
      <c r="AS627">
        <v>100518</v>
      </c>
      <c r="AT627">
        <v>492000</v>
      </c>
      <c r="AU627">
        <v>332000</v>
      </c>
      <c r="AW627">
        <v>7875</v>
      </c>
      <c r="BA627">
        <v>139795</v>
      </c>
      <c r="BG627">
        <v>77500</v>
      </c>
      <c r="BH627">
        <v>71690</v>
      </c>
      <c r="BO627">
        <v>5000</v>
      </c>
      <c r="BQ627">
        <v>4000</v>
      </c>
      <c r="BR627">
        <v>11000</v>
      </c>
    </row>
    <row r="628" spans="1:72">
      <c r="A628" s="405">
        <v>5</v>
      </c>
      <c r="B628" s="199" t="s">
        <v>916</v>
      </c>
      <c r="C628" s="199" t="s">
        <v>917</v>
      </c>
      <c r="D628" s="199" t="s">
        <v>2444</v>
      </c>
      <c r="E628" s="199" t="s">
        <v>2445</v>
      </c>
      <c r="F628" s="199"/>
      <c r="G628" s="199"/>
      <c r="H628" s="199">
        <v>91</v>
      </c>
      <c r="I628" s="199" t="s">
        <v>2445</v>
      </c>
      <c r="J628" s="199" t="s">
        <v>952</v>
      </c>
      <c r="K628" s="199" t="s">
        <v>1783</v>
      </c>
      <c r="L628" s="199" t="s">
        <v>1743</v>
      </c>
      <c r="M628" s="221" t="s">
        <v>1785</v>
      </c>
      <c r="N628" s="221"/>
      <c r="O628" s="221"/>
      <c r="P628" s="386" t="s">
        <v>3403</v>
      </c>
      <c r="Q628" s="387" t="s">
        <v>714</v>
      </c>
      <c r="R628" s="108">
        <f t="shared" si="9"/>
        <v>279300</v>
      </c>
      <c r="S628">
        <v>585200</v>
      </c>
      <c r="V628">
        <v>76950</v>
      </c>
      <c r="W628">
        <v>24800</v>
      </c>
      <c r="X628">
        <v>118220</v>
      </c>
      <c r="Y628">
        <v>103855</v>
      </c>
      <c r="Z628">
        <v>50700</v>
      </c>
      <c r="AA628">
        <v>98650</v>
      </c>
      <c r="AB628">
        <v>44600</v>
      </c>
      <c r="AC628">
        <v>37390</v>
      </c>
      <c r="AD628">
        <v>9700</v>
      </c>
      <c r="AE628">
        <v>279300</v>
      </c>
      <c r="AF628">
        <v>236580</v>
      </c>
      <c r="AJ628">
        <v>130400</v>
      </c>
      <c r="AO628">
        <v>26161.5</v>
      </c>
      <c r="AP628">
        <v>59718.5</v>
      </c>
      <c r="AQ628">
        <v>146815</v>
      </c>
      <c r="AR628">
        <v>42431.6</v>
      </c>
      <c r="AT628">
        <v>19200</v>
      </c>
      <c r="AU628">
        <v>69264</v>
      </c>
      <c r="AV628">
        <v>21060</v>
      </c>
      <c r="AY628">
        <v>36950</v>
      </c>
      <c r="AZ628">
        <v>800</v>
      </c>
      <c r="BA628">
        <v>35000</v>
      </c>
      <c r="BB628">
        <v>50850</v>
      </c>
      <c r="BD628">
        <v>79550</v>
      </c>
      <c r="BE628">
        <v>41569.5</v>
      </c>
      <c r="BH628">
        <v>132714.4</v>
      </c>
      <c r="BK628">
        <v>8900</v>
      </c>
      <c r="BL628">
        <v>8550</v>
      </c>
      <c r="BM628">
        <v>102320</v>
      </c>
      <c r="BO628">
        <v>10600</v>
      </c>
      <c r="BP628">
        <v>2568</v>
      </c>
      <c r="BQ628">
        <v>22050</v>
      </c>
      <c r="BS628">
        <v>115114</v>
      </c>
    </row>
    <row r="629" spans="1:72">
      <c r="A629" s="405">
        <v>5</v>
      </c>
      <c r="B629" s="199" t="s">
        <v>916</v>
      </c>
      <c r="C629" s="199" t="s">
        <v>917</v>
      </c>
      <c r="D629" s="199" t="s">
        <v>2444</v>
      </c>
      <c r="E629" s="199" t="s">
        <v>2445</v>
      </c>
      <c r="F629" s="199"/>
      <c r="G629" s="199"/>
      <c r="H629" s="199">
        <v>91</v>
      </c>
      <c r="I629" s="199" t="s">
        <v>2445</v>
      </c>
      <c r="J629" s="199" t="s">
        <v>952</v>
      </c>
      <c r="K629" s="199" t="s">
        <v>1783</v>
      </c>
      <c r="L629" s="199" t="s">
        <v>1743</v>
      </c>
      <c r="M629" s="221" t="s">
        <v>1785</v>
      </c>
      <c r="N629" s="221"/>
      <c r="O629" s="221"/>
      <c r="P629" s="386" t="s">
        <v>3404</v>
      </c>
      <c r="Q629" s="387" t="s">
        <v>715</v>
      </c>
      <c r="R629" s="108">
        <f t="shared" si="9"/>
        <v>0</v>
      </c>
      <c r="W629">
        <v>30055</v>
      </c>
      <c r="X629">
        <v>5680</v>
      </c>
      <c r="AC629">
        <v>77445</v>
      </c>
      <c r="AD629">
        <v>2000</v>
      </c>
      <c r="AQ629">
        <v>18200</v>
      </c>
      <c r="AS629">
        <v>47000</v>
      </c>
      <c r="AT629">
        <v>4950</v>
      </c>
      <c r="BR629">
        <v>37650</v>
      </c>
    </row>
    <row r="630" spans="1:72">
      <c r="A630" s="405">
        <v>5</v>
      </c>
      <c r="B630" s="199" t="s">
        <v>916</v>
      </c>
      <c r="C630" s="199" t="s">
        <v>917</v>
      </c>
      <c r="D630" s="199" t="s">
        <v>2444</v>
      </c>
      <c r="E630" s="199" t="s">
        <v>2445</v>
      </c>
      <c r="F630" s="199"/>
      <c r="G630" s="199"/>
      <c r="H630" s="199">
        <v>91</v>
      </c>
      <c r="I630" s="199" t="s">
        <v>2445</v>
      </c>
      <c r="J630" s="199" t="s">
        <v>952</v>
      </c>
      <c r="K630" s="199"/>
      <c r="L630" s="199" t="s">
        <v>1752</v>
      </c>
      <c r="M630" s="221" t="s">
        <v>1754</v>
      </c>
      <c r="N630" s="221"/>
      <c r="O630" s="221"/>
      <c r="P630" s="386" t="s">
        <v>3405</v>
      </c>
      <c r="Q630" s="387" t="s">
        <v>716</v>
      </c>
      <c r="R630" s="108">
        <f t="shared" si="9"/>
        <v>2259400</v>
      </c>
      <c r="S630">
        <v>5658529.6399999997</v>
      </c>
      <c r="T630">
        <v>193487.09</v>
      </c>
      <c r="U630">
        <v>777505.5</v>
      </c>
      <c r="V630">
        <v>714344.58</v>
      </c>
      <c r="W630">
        <v>846371.04</v>
      </c>
      <c r="X630">
        <v>741035.1</v>
      </c>
      <c r="Y630">
        <v>466489</v>
      </c>
      <c r="Z630">
        <v>517193.47</v>
      </c>
      <c r="AA630">
        <v>458267</v>
      </c>
      <c r="AB630">
        <v>626016.93999999994</v>
      </c>
      <c r="AC630">
        <v>489805.9</v>
      </c>
      <c r="AD630">
        <v>393202.6</v>
      </c>
      <c r="AE630">
        <v>2259400</v>
      </c>
      <c r="AF630">
        <v>407302.27</v>
      </c>
      <c r="AG630">
        <v>276624.33</v>
      </c>
      <c r="AH630">
        <v>329620.8</v>
      </c>
      <c r="AI630">
        <v>517817.5</v>
      </c>
      <c r="AJ630">
        <v>883317</v>
      </c>
      <c r="AK630">
        <v>292495</v>
      </c>
      <c r="AL630">
        <v>226261.5</v>
      </c>
      <c r="AM630">
        <v>10010517.619999999</v>
      </c>
      <c r="AN630">
        <v>327003.3</v>
      </c>
      <c r="AO630">
        <v>745723</v>
      </c>
      <c r="AP630">
        <v>372015.4</v>
      </c>
      <c r="AQ630">
        <v>614386.06000000006</v>
      </c>
      <c r="AR630">
        <v>451238.6</v>
      </c>
      <c r="AS630">
        <v>1524653</v>
      </c>
      <c r="AT630">
        <v>732712.34</v>
      </c>
      <c r="AU630">
        <v>866950.08</v>
      </c>
      <c r="AV630">
        <v>553278.65</v>
      </c>
      <c r="AW630">
        <v>879615</v>
      </c>
      <c r="AX630">
        <v>697317.6</v>
      </c>
      <c r="AY630">
        <v>668024.24</v>
      </c>
      <c r="AZ630">
        <v>388634.1</v>
      </c>
      <c r="BA630">
        <v>3267597.82</v>
      </c>
      <c r="BB630">
        <v>283362.5</v>
      </c>
      <c r="BC630">
        <v>303379.69</v>
      </c>
      <c r="BD630">
        <v>1079031.2</v>
      </c>
      <c r="BE630">
        <v>537410.81000000006</v>
      </c>
      <c r="BF630">
        <v>387156.9</v>
      </c>
      <c r="BG630">
        <v>478015</v>
      </c>
      <c r="BH630">
        <v>939966.76</v>
      </c>
      <c r="BI630">
        <v>309259.5</v>
      </c>
      <c r="BJ630">
        <v>306753.15000000002</v>
      </c>
      <c r="BK630">
        <v>339117.63</v>
      </c>
      <c r="BL630">
        <v>348435.67</v>
      </c>
      <c r="BM630">
        <v>1606897.83</v>
      </c>
      <c r="BN630">
        <v>877109</v>
      </c>
      <c r="BO630">
        <v>552853.4</v>
      </c>
      <c r="BP630">
        <v>1031236.74</v>
      </c>
      <c r="BQ630">
        <v>186607.2</v>
      </c>
      <c r="BR630">
        <v>931532.72</v>
      </c>
      <c r="BS630">
        <v>773556.89</v>
      </c>
      <c r="BT630">
        <v>654335.69999999995</v>
      </c>
    </row>
    <row r="631" spans="1:72">
      <c r="A631" s="405">
        <v>5</v>
      </c>
      <c r="B631" s="199" t="s">
        <v>916</v>
      </c>
      <c r="C631" s="199" t="s">
        <v>917</v>
      </c>
      <c r="D631" s="199" t="s">
        <v>2444</v>
      </c>
      <c r="E631" s="199" t="s">
        <v>2448</v>
      </c>
      <c r="F631" s="199"/>
      <c r="G631" s="199"/>
      <c r="H631" s="199">
        <v>92</v>
      </c>
      <c r="I631" s="199" t="s">
        <v>2448</v>
      </c>
      <c r="J631" s="199" t="s">
        <v>952</v>
      </c>
      <c r="K631" s="199" t="s">
        <v>1783</v>
      </c>
      <c r="L631" s="199" t="s">
        <v>1743</v>
      </c>
      <c r="M631" s="221" t="s">
        <v>1794</v>
      </c>
      <c r="N631" s="221"/>
      <c r="O631" s="221"/>
      <c r="P631" s="386" t="s">
        <v>3406</v>
      </c>
      <c r="Q631" s="387" t="s">
        <v>717</v>
      </c>
      <c r="R631" s="108">
        <f t="shared" si="9"/>
        <v>1992850</v>
      </c>
      <c r="AA631">
        <v>5100</v>
      </c>
      <c r="AE631">
        <v>1992850</v>
      </c>
      <c r="AK631">
        <v>374928</v>
      </c>
      <c r="AM631">
        <v>1951500</v>
      </c>
      <c r="AR631">
        <v>691850</v>
      </c>
      <c r="AT631">
        <v>495350</v>
      </c>
      <c r="AW631">
        <v>384000</v>
      </c>
      <c r="BC631">
        <v>502182.75</v>
      </c>
      <c r="BD631">
        <v>1707360</v>
      </c>
      <c r="BE631">
        <v>1013401.5</v>
      </c>
      <c r="BF631">
        <v>739620</v>
      </c>
      <c r="BH631">
        <v>2095125</v>
      </c>
      <c r="BI631">
        <v>729620</v>
      </c>
      <c r="BK631">
        <v>154973.07</v>
      </c>
      <c r="BN631">
        <v>362670</v>
      </c>
      <c r="BR631">
        <v>15000</v>
      </c>
    </row>
    <row r="632" spans="1:72">
      <c r="A632" s="405">
        <v>5</v>
      </c>
      <c r="B632" s="199" t="s">
        <v>916</v>
      </c>
      <c r="C632" s="199" t="s">
        <v>917</v>
      </c>
      <c r="D632" s="199" t="s">
        <v>2444</v>
      </c>
      <c r="E632" s="199" t="s">
        <v>2448</v>
      </c>
      <c r="F632" s="199"/>
      <c r="G632" s="199"/>
      <c r="H632" s="199">
        <v>92</v>
      </c>
      <c r="I632" s="199" t="s">
        <v>2448</v>
      </c>
      <c r="J632" s="199" t="s">
        <v>952</v>
      </c>
      <c r="K632" s="199" t="s">
        <v>1783</v>
      </c>
      <c r="L632" s="199" t="s">
        <v>1743</v>
      </c>
      <c r="M632" s="221" t="s">
        <v>1794</v>
      </c>
      <c r="N632" s="221"/>
      <c r="O632" s="221"/>
      <c r="P632" s="386" t="s">
        <v>3407</v>
      </c>
      <c r="Q632" s="387" t="s">
        <v>718</v>
      </c>
      <c r="R632" s="108">
        <f t="shared" si="9"/>
        <v>0</v>
      </c>
      <c r="S632">
        <v>8155399.9000000004</v>
      </c>
      <c r="U632">
        <v>540800</v>
      </c>
      <c r="V632">
        <v>530817</v>
      </c>
      <c r="AF632">
        <v>417900</v>
      </c>
      <c r="AH632">
        <v>440555</v>
      </c>
      <c r="AK632">
        <v>193640</v>
      </c>
      <c r="AM632">
        <v>261600</v>
      </c>
      <c r="AN632">
        <v>422865</v>
      </c>
      <c r="AQ632">
        <v>1472460</v>
      </c>
      <c r="AR632">
        <v>551407.06999999995</v>
      </c>
      <c r="AV632">
        <v>851460.96</v>
      </c>
      <c r="AY632">
        <v>565625</v>
      </c>
      <c r="BB632">
        <v>459250</v>
      </c>
      <c r="BC632">
        <v>675200</v>
      </c>
      <c r="BE632">
        <v>618880</v>
      </c>
      <c r="BF632">
        <v>674010</v>
      </c>
      <c r="BG632">
        <v>499135</v>
      </c>
      <c r="BI632">
        <v>748135</v>
      </c>
      <c r="BN632">
        <v>258446</v>
      </c>
      <c r="BQ632">
        <v>173280</v>
      </c>
    </row>
    <row r="633" spans="1:72">
      <c r="A633" s="405">
        <v>5</v>
      </c>
      <c r="B633" s="199" t="s">
        <v>916</v>
      </c>
      <c r="C633" s="199" t="s">
        <v>917</v>
      </c>
      <c r="D633" s="199" t="s">
        <v>2444</v>
      </c>
      <c r="E633" s="199" t="s">
        <v>2448</v>
      </c>
      <c r="F633" s="199"/>
      <c r="G633" s="199"/>
      <c r="H633" s="199">
        <v>92</v>
      </c>
      <c r="I633" s="199" t="s">
        <v>2448</v>
      </c>
      <c r="J633" s="199" t="s">
        <v>952</v>
      </c>
      <c r="K633" s="199" t="s">
        <v>1783</v>
      </c>
      <c r="L633" s="199" t="s">
        <v>1743</v>
      </c>
      <c r="M633" s="221" t="s">
        <v>1794</v>
      </c>
      <c r="N633" s="221"/>
      <c r="O633" s="221"/>
      <c r="P633" s="386" t="s">
        <v>3408</v>
      </c>
      <c r="Q633" s="387" t="s">
        <v>719</v>
      </c>
      <c r="R633" s="108">
        <f t="shared" si="9"/>
        <v>0</v>
      </c>
      <c r="AM633">
        <v>1925507</v>
      </c>
      <c r="BD633">
        <v>22000</v>
      </c>
      <c r="BH633">
        <v>28900</v>
      </c>
    </row>
    <row r="634" spans="1:72">
      <c r="A634" s="405">
        <v>5</v>
      </c>
      <c r="B634" s="199" t="s">
        <v>916</v>
      </c>
      <c r="C634" s="199" t="s">
        <v>917</v>
      </c>
      <c r="D634" s="199" t="s">
        <v>2444</v>
      </c>
      <c r="E634" s="199" t="s">
        <v>2448</v>
      </c>
      <c r="F634" s="199"/>
      <c r="G634" s="199"/>
      <c r="H634" s="199">
        <v>92</v>
      </c>
      <c r="I634" s="199" t="s">
        <v>2448</v>
      </c>
      <c r="J634" s="199" t="s">
        <v>952</v>
      </c>
      <c r="K634" s="199" t="s">
        <v>1783</v>
      </c>
      <c r="L634" s="199" t="s">
        <v>1743</v>
      </c>
      <c r="M634" s="221" t="s">
        <v>1794</v>
      </c>
      <c r="N634" s="221"/>
      <c r="O634" s="221"/>
      <c r="P634" s="386" t="s">
        <v>3409</v>
      </c>
      <c r="Q634" s="387" t="s">
        <v>720</v>
      </c>
      <c r="R634" s="108">
        <f t="shared" si="9"/>
        <v>0</v>
      </c>
      <c r="S634">
        <v>1078500</v>
      </c>
      <c r="AB634">
        <v>216000</v>
      </c>
      <c r="AH634">
        <v>19800</v>
      </c>
      <c r="AK634">
        <v>160490</v>
      </c>
      <c r="AM634">
        <v>3397086.27</v>
      </c>
      <c r="AR634">
        <v>44800</v>
      </c>
      <c r="AT634">
        <v>281496</v>
      </c>
      <c r="AV634">
        <v>75000</v>
      </c>
      <c r="BM634">
        <v>1706144</v>
      </c>
      <c r="BN634">
        <v>60500</v>
      </c>
    </row>
    <row r="635" spans="1:72">
      <c r="A635" s="405">
        <v>5</v>
      </c>
      <c r="B635" s="199" t="s">
        <v>916</v>
      </c>
      <c r="C635" s="199" t="s">
        <v>917</v>
      </c>
      <c r="D635" s="199" t="s">
        <v>2444</v>
      </c>
      <c r="E635" s="199" t="s">
        <v>2448</v>
      </c>
      <c r="F635" s="199"/>
      <c r="G635" s="199"/>
      <c r="H635" s="199">
        <v>92</v>
      </c>
      <c r="I635" s="199" t="s">
        <v>2448</v>
      </c>
      <c r="J635" s="199" t="s">
        <v>952</v>
      </c>
      <c r="K635" s="199" t="s">
        <v>1783</v>
      </c>
      <c r="L635" s="199" t="s">
        <v>1743</v>
      </c>
      <c r="M635" s="221" t="s">
        <v>1794</v>
      </c>
      <c r="N635" s="221"/>
      <c r="O635" s="221"/>
      <c r="P635" s="386" t="s">
        <v>3410</v>
      </c>
      <c r="Q635" s="387" t="s">
        <v>721</v>
      </c>
      <c r="R635" s="108">
        <f t="shared" si="9"/>
        <v>0</v>
      </c>
      <c r="S635">
        <v>6699377.5</v>
      </c>
      <c r="W635">
        <v>10400</v>
      </c>
      <c r="AC635">
        <v>119245.5</v>
      </c>
      <c r="AI635">
        <v>42720</v>
      </c>
      <c r="AJ635">
        <v>12166</v>
      </c>
      <c r="AM635">
        <v>645646.42000000004</v>
      </c>
      <c r="BA635">
        <v>7640347.3099999996</v>
      </c>
      <c r="BD635">
        <v>2760</v>
      </c>
      <c r="BN635">
        <v>1434475</v>
      </c>
    </row>
    <row r="636" spans="1:72">
      <c r="A636" s="405">
        <v>5</v>
      </c>
      <c r="B636" s="199" t="s">
        <v>916</v>
      </c>
      <c r="C636" s="199" t="s">
        <v>917</v>
      </c>
      <c r="D636" s="199" t="s">
        <v>2444</v>
      </c>
      <c r="E636" s="199" t="s">
        <v>2448</v>
      </c>
      <c r="F636" s="199"/>
      <c r="G636" s="199"/>
      <c r="H636" s="199">
        <v>92</v>
      </c>
      <c r="I636" s="199" t="s">
        <v>2448</v>
      </c>
      <c r="J636" s="199" t="s">
        <v>952</v>
      </c>
      <c r="K636" s="199" t="s">
        <v>1783</v>
      </c>
      <c r="L636" s="199" t="s">
        <v>1743</v>
      </c>
      <c r="M636" s="221" t="s">
        <v>1794</v>
      </c>
      <c r="N636" s="221"/>
      <c r="O636" s="221"/>
      <c r="P636" s="386" t="s">
        <v>3411</v>
      </c>
      <c r="Q636" s="387" t="s">
        <v>722</v>
      </c>
      <c r="R636" s="108">
        <f t="shared" si="9"/>
        <v>715338.9</v>
      </c>
      <c r="S636">
        <v>2086054.82</v>
      </c>
      <c r="T636">
        <v>19701</v>
      </c>
      <c r="V636">
        <v>111416</v>
      </c>
      <c r="W636">
        <v>187821</v>
      </c>
      <c r="X636">
        <v>140220</v>
      </c>
      <c r="AB636">
        <v>80505</v>
      </c>
      <c r="AC636">
        <v>76010</v>
      </c>
      <c r="AD636">
        <v>27063</v>
      </c>
      <c r="AE636">
        <v>715338.9</v>
      </c>
      <c r="AF636">
        <v>57990</v>
      </c>
      <c r="AG636">
        <v>44612</v>
      </c>
      <c r="AH636">
        <v>38488.5</v>
      </c>
      <c r="AI636">
        <v>101617.5</v>
      </c>
      <c r="AJ636">
        <v>84711.3</v>
      </c>
      <c r="AK636">
        <v>43641.8</v>
      </c>
      <c r="AM636">
        <v>1875071.6</v>
      </c>
      <c r="AN636">
        <v>110720</v>
      </c>
      <c r="AO636">
        <v>71136</v>
      </c>
      <c r="AP636">
        <v>169939</v>
      </c>
      <c r="AQ636">
        <v>283301.76000000001</v>
      </c>
      <c r="AR636">
        <v>81288</v>
      </c>
      <c r="AS636">
        <v>432465.94</v>
      </c>
      <c r="AT636">
        <v>121752.9</v>
      </c>
      <c r="AU636">
        <v>261980.5</v>
      </c>
      <c r="AV636">
        <v>107732</v>
      </c>
      <c r="AW636">
        <v>335169</v>
      </c>
      <c r="AX636">
        <v>95003</v>
      </c>
      <c r="AY636">
        <v>119060</v>
      </c>
      <c r="AZ636">
        <v>31930</v>
      </c>
      <c r="BA636">
        <v>1155660</v>
      </c>
      <c r="BB636">
        <v>75720</v>
      </c>
      <c r="BC636">
        <v>79914</v>
      </c>
      <c r="BD636">
        <v>298394.5</v>
      </c>
      <c r="BE636">
        <v>117276</v>
      </c>
      <c r="BF636">
        <v>101640</v>
      </c>
      <c r="BG636">
        <v>101255</v>
      </c>
      <c r="BH636">
        <v>299575.90000000002</v>
      </c>
      <c r="BI636">
        <v>96768</v>
      </c>
      <c r="BK636">
        <v>35820</v>
      </c>
      <c r="BM636">
        <v>673223.1</v>
      </c>
      <c r="BN636">
        <v>240220</v>
      </c>
      <c r="BO636">
        <v>106620</v>
      </c>
      <c r="BP636">
        <v>17610</v>
      </c>
      <c r="BQ636">
        <v>38948</v>
      </c>
      <c r="BR636">
        <v>164870</v>
      </c>
      <c r="BS636">
        <v>198680</v>
      </c>
      <c r="BT636">
        <v>123744</v>
      </c>
    </row>
    <row r="637" spans="1:72">
      <c r="A637" s="405">
        <v>5</v>
      </c>
      <c r="B637" s="199" t="s">
        <v>916</v>
      </c>
      <c r="C637" s="199" t="s">
        <v>917</v>
      </c>
      <c r="D637" s="199" t="s">
        <v>2444</v>
      </c>
      <c r="E637" s="199" t="s">
        <v>2448</v>
      </c>
      <c r="F637" s="199"/>
      <c r="G637" s="199"/>
      <c r="H637" s="199">
        <v>92</v>
      </c>
      <c r="I637" s="199" t="s">
        <v>2448</v>
      </c>
      <c r="J637" s="199" t="s">
        <v>952</v>
      </c>
      <c r="K637" s="199" t="s">
        <v>1783</v>
      </c>
      <c r="L637" s="199" t="s">
        <v>1743</v>
      </c>
      <c r="M637" s="221" t="s">
        <v>1803</v>
      </c>
      <c r="N637" s="221"/>
      <c r="O637" s="221"/>
      <c r="P637" s="386" t="s">
        <v>3412</v>
      </c>
      <c r="Q637" s="387" t="s">
        <v>723</v>
      </c>
      <c r="R637" s="108">
        <f t="shared" si="9"/>
        <v>0</v>
      </c>
      <c r="S637">
        <v>7367320</v>
      </c>
      <c r="W637">
        <v>2229740</v>
      </c>
      <c r="X637">
        <v>538529.4</v>
      </c>
      <c r="AD637">
        <v>2800</v>
      </c>
      <c r="AF637">
        <v>440000</v>
      </c>
      <c r="AG637">
        <v>459620.3</v>
      </c>
      <c r="AJ637">
        <v>18930</v>
      </c>
      <c r="AM637">
        <v>3384390</v>
      </c>
      <c r="AP637">
        <v>70000</v>
      </c>
      <c r="AQ637">
        <v>315751.86</v>
      </c>
      <c r="AR637">
        <v>26250</v>
      </c>
      <c r="AS637">
        <v>1685445</v>
      </c>
      <c r="AZ637">
        <v>176060</v>
      </c>
      <c r="BC637">
        <v>424440</v>
      </c>
      <c r="BD637">
        <v>18151320</v>
      </c>
      <c r="BF637">
        <v>87840</v>
      </c>
      <c r="BG637">
        <v>1482354</v>
      </c>
      <c r="BH637">
        <v>368570.5</v>
      </c>
      <c r="BO637">
        <v>31000</v>
      </c>
      <c r="BP637">
        <v>588735</v>
      </c>
      <c r="BQ637">
        <v>110378.3</v>
      </c>
    </row>
    <row r="638" spans="1:72">
      <c r="A638" s="405">
        <v>5</v>
      </c>
      <c r="B638" s="199" t="s">
        <v>916</v>
      </c>
      <c r="C638" s="199" t="s">
        <v>917</v>
      </c>
      <c r="D638" s="199" t="s">
        <v>2444</v>
      </c>
      <c r="E638" s="199" t="s">
        <v>2448</v>
      </c>
      <c r="F638" s="199"/>
      <c r="G638" s="199"/>
      <c r="H638" s="199">
        <v>92</v>
      </c>
      <c r="I638" s="199" t="s">
        <v>2448</v>
      </c>
      <c r="J638" s="199" t="s">
        <v>952</v>
      </c>
      <c r="K638" s="199" t="s">
        <v>1783</v>
      </c>
      <c r="L638" s="199" t="s">
        <v>1743</v>
      </c>
      <c r="M638" s="221" t="s">
        <v>1794</v>
      </c>
      <c r="N638" s="221"/>
      <c r="O638" s="221"/>
      <c r="P638" s="386" t="s">
        <v>3413</v>
      </c>
      <c r="Q638" s="387" t="s">
        <v>724</v>
      </c>
      <c r="R638" s="108">
        <f t="shared" si="9"/>
        <v>9857180.5700000003</v>
      </c>
      <c r="S638">
        <v>18532866.52</v>
      </c>
      <c r="T638">
        <v>787127.87</v>
      </c>
      <c r="U638">
        <v>111813.69</v>
      </c>
      <c r="V638">
        <v>997473.19</v>
      </c>
      <c r="W638">
        <v>438148.78</v>
      </c>
      <c r="X638">
        <v>785200.42</v>
      </c>
      <c r="Y638">
        <v>2054775.23</v>
      </c>
      <c r="Z638">
        <v>429074.42</v>
      </c>
      <c r="AA638">
        <v>121100.1</v>
      </c>
      <c r="AB638">
        <v>1280168.67</v>
      </c>
      <c r="AC638">
        <v>506552.5</v>
      </c>
      <c r="AD638">
        <v>1559585.4</v>
      </c>
      <c r="AE638">
        <v>9857180.5700000003</v>
      </c>
      <c r="AF638">
        <v>1404905.71</v>
      </c>
      <c r="AG638">
        <v>923853.6</v>
      </c>
      <c r="AH638">
        <v>1356161.35</v>
      </c>
      <c r="AI638">
        <v>2052382.26</v>
      </c>
      <c r="AJ638">
        <v>978286.3</v>
      </c>
      <c r="AK638">
        <v>440627.7</v>
      </c>
      <c r="AL638">
        <v>349719.34</v>
      </c>
      <c r="AM638">
        <v>7962428.3200000003</v>
      </c>
      <c r="AN638">
        <v>494220.21</v>
      </c>
      <c r="AO638">
        <v>1524925.32</v>
      </c>
      <c r="AP638">
        <v>196303.16</v>
      </c>
      <c r="AQ638">
        <v>550384.44999999995</v>
      </c>
      <c r="AR638">
        <v>306309.34000000003</v>
      </c>
      <c r="AS638">
        <v>1445843.39</v>
      </c>
      <c r="AT638">
        <v>965454.85</v>
      </c>
      <c r="AU638">
        <v>724247.6</v>
      </c>
      <c r="AV638">
        <v>1649564.46</v>
      </c>
      <c r="AW638">
        <v>179417.87</v>
      </c>
      <c r="AX638">
        <v>826987.47</v>
      </c>
      <c r="AY638">
        <v>79164.09</v>
      </c>
      <c r="AZ638">
        <v>441771.96</v>
      </c>
      <c r="BA638">
        <v>3523428.73</v>
      </c>
      <c r="BB638">
        <v>56200</v>
      </c>
      <c r="BC638">
        <v>384697.59999999998</v>
      </c>
      <c r="BD638">
        <v>621268.5</v>
      </c>
      <c r="BE638">
        <v>1079904.47</v>
      </c>
      <c r="BF638">
        <v>2008036.15</v>
      </c>
      <c r="BG638">
        <v>694256.68</v>
      </c>
      <c r="BH638">
        <v>221804.78</v>
      </c>
      <c r="BI638">
        <v>948324.26</v>
      </c>
      <c r="BJ638">
        <v>1756900.89</v>
      </c>
      <c r="BK638">
        <v>231970</v>
      </c>
      <c r="BL638">
        <v>113299.65</v>
      </c>
      <c r="BM638">
        <v>1811233.01</v>
      </c>
      <c r="BN638">
        <v>1272246.6000000001</v>
      </c>
      <c r="BO638">
        <v>313690</v>
      </c>
      <c r="BP638">
        <v>3081971.76</v>
      </c>
      <c r="BQ638">
        <v>135655</v>
      </c>
      <c r="BR638">
        <v>429032.46</v>
      </c>
      <c r="BS638">
        <v>906009.5</v>
      </c>
      <c r="BT638">
        <v>357718.39</v>
      </c>
    </row>
    <row r="639" spans="1:72">
      <c r="A639" s="405">
        <v>5</v>
      </c>
      <c r="B639" s="199" t="s">
        <v>916</v>
      </c>
      <c r="C639" s="199" t="s">
        <v>917</v>
      </c>
      <c r="D639" s="199" t="s">
        <v>2444</v>
      </c>
      <c r="E639" s="199" t="s">
        <v>2448</v>
      </c>
      <c r="F639" s="199"/>
      <c r="G639" s="199"/>
      <c r="H639" s="199">
        <v>92</v>
      </c>
      <c r="I639" s="199" t="s">
        <v>2448</v>
      </c>
      <c r="J639" s="199" t="s">
        <v>952</v>
      </c>
      <c r="K639" s="199" t="s">
        <v>1783</v>
      </c>
      <c r="L639" s="199" t="s">
        <v>1743</v>
      </c>
      <c r="M639" s="221" t="s">
        <v>1803</v>
      </c>
      <c r="N639" s="221"/>
      <c r="O639" s="221"/>
      <c r="P639" s="386" t="s">
        <v>3414</v>
      </c>
      <c r="Q639" s="387" t="s">
        <v>725</v>
      </c>
      <c r="R639" s="108">
        <f t="shared" si="9"/>
        <v>8646385</v>
      </c>
      <c r="S639">
        <v>4328545</v>
      </c>
      <c r="T639">
        <v>571660</v>
      </c>
      <c r="U639">
        <v>486527.9</v>
      </c>
      <c r="V639">
        <v>1079785.3</v>
      </c>
      <c r="W639">
        <v>1478363</v>
      </c>
      <c r="X639">
        <v>1113790</v>
      </c>
      <c r="Y639">
        <v>775780</v>
      </c>
      <c r="Z639">
        <v>433248.55</v>
      </c>
      <c r="AA639">
        <v>377990</v>
      </c>
      <c r="AB639">
        <v>365630.2</v>
      </c>
      <c r="AC639">
        <v>420176.3</v>
      </c>
      <c r="AD639">
        <v>177796.45</v>
      </c>
      <c r="AE639">
        <v>8646385</v>
      </c>
      <c r="AF639">
        <v>567873</v>
      </c>
      <c r="AG639">
        <v>382211.7</v>
      </c>
      <c r="AH639">
        <v>1428615.4</v>
      </c>
      <c r="AI639">
        <v>283757</v>
      </c>
      <c r="AJ639">
        <v>929286.8</v>
      </c>
      <c r="AK639">
        <v>466643.4</v>
      </c>
      <c r="AL639">
        <v>94112</v>
      </c>
      <c r="AM639">
        <v>13375249</v>
      </c>
      <c r="AN639">
        <v>391000</v>
      </c>
      <c r="AO639">
        <v>1323110</v>
      </c>
      <c r="AP639">
        <v>1396290</v>
      </c>
      <c r="AQ639">
        <v>96149.84</v>
      </c>
      <c r="AR639">
        <v>516305</v>
      </c>
      <c r="AS639">
        <v>4941065</v>
      </c>
      <c r="AT639">
        <v>1105580</v>
      </c>
      <c r="AU639">
        <v>989942</v>
      </c>
      <c r="AV639">
        <v>618324</v>
      </c>
      <c r="AW639">
        <v>1095560</v>
      </c>
      <c r="AX639">
        <v>824738</v>
      </c>
      <c r="AY639">
        <v>800078</v>
      </c>
      <c r="AZ639">
        <v>218920</v>
      </c>
      <c r="BA639">
        <v>11941880</v>
      </c>
      <c r="BB639">
        <v>911288</v>
      </c>
      <c r="BC639">
        <v>1423407.5</v>
      </c>
      <c r="BD639">
        <v>2194855.7999999998</v>
      </c>
      <c r="BE639">
        <v>1589561.9</v>
      </c>
      <c r="BF639">
        <v>523582.25</v>
      </c>
      <c r="BG639">
        <v>1199622</v>
      </c>
      <c r="BH639">
        <v>1946285.5</v>
      </c>
      <c r="BI639">
        <v>678734.1</v>
      </c>
      <c r="BJ639">
        <v>657553.94999999995</v>
      </c>
      <c r="BK639">
        <v>357174.5</v>
      </c>
      <c r="BL639">
        <v>365630</v>
      </c>
      <c r="BM639">
        <v>7065997.0999999996</v>
      </c>
      <c r="BN639">
        <v>721020</v>
      </c>
      <c r="BO639">
        <v>897062.3</v>
      </c>
      <c r="BP639">
        <v>1029277.6</v>
      </c>
      <c r="BQ639">
        <v>115304</v>
      </c>
      <c r="BR639">
        <v>1203973.46</v>
      </c>
      <c r="BS639">
        <v>998702.67</v>
      </c>
      <c r="BT639">
        <v>493389</v>
      </c>
    </row>
    <row r="640" spans="1:72">
      <c r="A640" s="405">
        <v>5</v>
      </c>
      <c r="B640" s="199" t="s">
        <v>916</v>
      </c>
      <c r="C640" s="199" t="s">
        <v>917</v>
      </c>
      <c r="D640" s="199" t="s">
        <v>2444</v>
      </c>
      <c r="E640" s="199" t="s">
        <v>2448</v>
      </c>
      <c r="F640" s="199"/>
      <c r="G640" s="199"/>
      <c r="H640" s="199">
        <v>92</v>
      </c>
      <c r="I640" s="199" t="s">
        <v>2448</v>
      </c>
      <c r="J640" s="199" t="s">
        <v>952</v>
      </c>
      <c r="K640" s="199" t="s">
        <v>1783</v>
      </c>
      <c r="L640" s="199" t="s">
        <v>1743</v>
      </c>
      <c r="M640" s="221" t="s">
        <v>1803</v>
      </c>
      <c r="N640" s="221"/>
      <c r="O640" s="221"/>
      <c r="P640" s="386" t="s">
        <v>3415</v>
      </c>
      <c r="Q640" s="387" t="s">
        <v>726</v>
      </c>
      <c r="R640" s="108">
        <f t="shared" si="9"/>
        <v>0</v>
      </c>
      <c r="S640">
        <v>3538576</v>
      </c>
      <c r="T640">
        <v>99475</v>
      </c>
      <c r="U640">
        <v>262950</v>
      </c>
      <c r="V640">
        <v>357803.1</v>
      </c>
      <c r="W640">
        <v>402720</v>
      </c>
      <c r="X640">
        <v>682497</v>
      </c>
      <c r="Y640">
        <v>488667</v>
      </c>
      <c r="Z640">
        <v>262307</v>
      </c>
      <c r="AA640">
        <v>175530</v>
      </c>
      <c r="AB640">
        <v>139130</v>
      </c>
      <c r="AC640">
        <v>16950</v>
      </c>
      <c r="AD640">
        <v>168195</v>
      </c>
      <c r="AF640">
        <v>891329.35</v>
      </c>
      <c r="AG640">
        <v>812686</v>
      </c>
      <c r="AH640">
        <v>520000</v>
      </c>
      <c r="AI640">
        <v>1529555</v>
      </c>
      <c r="AJ640">
        <v>2263390</v>
      </c>
      <c r="AK640">
        <v>272700</v>
      </c>
      <c r="AL640">
        <v>572295.01</v>
      </c>
      <c r="AM640">
        <v>60685057</v>
      </c>
      <c r="AP640">
        <v>8000</v>
      </c>
      <c r="AR640">
        <v>352638</v>
      </c>
      <c r="AT640">
        <v>9000</v>
      </c>
      <c r="AW640">
        <v>269381</v>
      </c>
      <c r="AX640">
        <v>2000</v>
      </c>
      <c r="BA640">
        <v>3527313</v>
      </c>
      <c r="BB640">
        <v>798235</v>
      </c>
      <c r="BC640">
        <v>1262194</v>
      </c>
      <c r="BD640">
        <v>3042987</v>
      </c>
      <c r="BE640">
        <v>1950843</v>
      </c>
      <c r="BF640">
        <v>282150</v>
      </c>
      <c r="BG640">
        <v>915285</v>
      </c>
      <c r="BH640">
        <v>4242385</v>
      </c>
      <c r="BI640">
        <v>878053</v>
      </c>
      <c r="BJ640">
        <v>703537.25</v>
      </c>
      <c r="BK640">
        <v>316024</v>
      </c>
      <c r="BL640">
        <v>733182.75</v>
      </c>
      <c r="BM640">
        <v>9250602.5999999996</v>
      </c>
      <c r="BO640">
        <v>866450</v>
      </c>
      <c r="BP640">
        <v>2063800</v>
      </c>
      <c r="BQ640">
        <v>260140</v>
      </c>
      <c r="BR640">
        <v>1161180</v>
      </c>
      <c r="BS640">
        <v>765050</v>
      </c>
      <c r="BT640">
        <v>816300</v>
      </c>
    </row>
    <row r="641" spans="1:72">
      <c r="A641" s="405">
        <v>5</v>
      </c>
      <c r="B641" s="199" t="s">
        <v>916</v>
      </c>
      <c r="C641" s="199" t="s">
        <v>917</v>
      </c>
      <c r="D641" s="199" t="s">
        <v>2444</v>
      </c>
      <c r="E641" s="199" t="s">
        <v>727</v>
      </c>
      <c r="F641" s="199"/>
      <c r="G641" s="199"/>
      <c r="H641" s="199">
        <v>93</v>
      </c>
      <c r="I641" s="199" t="s">
        <v>727</v>
      </c>
      <c r="J641" s="199" t="s">
        <v>952</v>
      </c>
      <c r="K641" s="199" t="s">
        <v>1783</v>
      </c>
      <c r="L641" s="199" t="s">
        <v>1743</v>
      </c>
      <c r="M641" s="221" t="s">
        <v>1745</v>
      </c>
      <c r="N641" s="221"/>
      <c r="O641" s="221"/>
      <c r="P641" s="386" t="s">
        <v>3416</v>
      </c>
      <c r="Q641" s="387" t="s">
        <v>727</v>
      </c>
      <c r="R641" s="108">
        <f t="shared" si="9"/>
        <v>0</v>
      </c>
      <c r="BD641">
        <v>26500</v>
      </c>
      <c r="BM641">
        <v>15089.89</v>
      </c>
    </row>
    <row r="642" spans="1:72">
      <c r="A642" s="405">
        <v>5</v>
      </c>
      <c r="B642" s="199" t="s">
        <v>916</v>
      </c>
      <c r="C642" s="199" t="s">
        <v>917</v>
      </c>
      <c r="D642" s="199" t="s">
        <v>2444</v>
      </c>
      <c r="E642" s="199" t="s">
        <v>728</v>
      </c>
      <c r="F642" s="199"/>
      <c r="G642" s="199"/>
      <c r="H642" s="199">
        <v>94</v>
      </c>
      <c r="I642" s="199" t="s">
        <v>728</v>
      </c>
      <c r="J642" s="199" t="s">
        <v>952</v>
      </c>
      <c r="K642" s="199" t="s">
        <v>1783</v>
      </c>
      <c r="L642" s="199" t="s">
        <v>1743</v>
      </c>
      <c r="M642" s="221" t="s">
        <v>1745</v>
      </c>
      <c r="N642" s="221"/>
      <c r="O642" s="221"/>
      <c r="P642" s="386" t="s">
        <v>3417</v>
      </c>
      <c r="Q642" s="387" t="s">
        <v>728</v>
      </c>
      <c r="R642" s="108">
        <f t="shared" si="9"/>
        <v>514</v>
      </c>
      <c r="S642">
        <v>3829.31</v>
      </c>
      <c r="T642">
        <v>304</v>
      </c>
      <c r="U642">
        <v>328</v>
      </c>
      <c r="V642">
        <v>414</v>
      </c>
      <c r="W642">
        <v>553</v>
      </c>
      <c r="X642">
        <v>496</v>
      </c>
      <c r="Y642">
        <v>422</v>
      </c>
      <c r="Z642">
        <v>2269</v>
      </c>
      <c r="AA642">
        <v>676</v>
      </c>
      <c r="AB642">
        <v>612</v>
      </c>
      <c r="AC642">
        <v>342</v>
      </c>
      <c r="AD642">
        <v>320</v>
      </c>
      <c r="AE642">
        <v>514</v>
      </c>
      <c r="AF642">
        <v>72</v>
      </c>
      <c r="AG642">
        <v>240</v>
      </c>
      <c r="AH642">
        <v>156</v>
      </c>
      <c r="AJ642">
        <v>264</v>
      </c>
      <c r="AK642">
        <v>192</v>
      </c>
      <c r="AL642">
        <v>168</v>
      </c>
      <c r="AM642">
        <v>60690.65</v>
      </c>
      <c r="AN642">
        <v>459</v>
      </c>
      <c r="AO642">
        <v>406</v>
      </c>
      <c r="AP642">
        <v>1159</v>
      </c>
      <c r="AQ642">
        <v>354</v>
      </c>
      <c r="AR642">
        <v>288</v>
      </c>
      <c r="AS642">
        <v>20</v>
      </c>
      <c r="AT642">
        <v>420</v>
      </c>
      <c r="AV642">
        <v>354</v>
      </c>
      <c r="AW642">
        <v>412</v>
      </c>
      <c r="AX642">
        <v>18</v>
      </c>
      <c r="AY642">
        <v>290</v>
      </c>
      <c r="AZ642">
        <v>246</v>
      </c>
      <c r="BA642">
        <v>836</v>
      </c>
      <c r="BB642">
        <v>40</v>
      </c>
      <c r="BD642">
        <v>20.6</v>
      </c>
      <c r="BF642">
        <v>20</v>
      </c>
      <c r="BG642">
        <v>10</v>
      </c>
      <c r="BH642">
        <v>90</v>
      </c>
      <c r="BJ642">
        <v>406</v>
      </c>
      <c r="BK642">
        <v>10</v>
      </c>
      <c r="BL642">
        <v>10</v>
      </c>
      <c r="BM642">
        <v>7657.09</v>
      </c>
      <c r="BN642">
        <v>216</v>
      </c>
      <c r="BO642">
        <v>102</v>
      </c>
      <c r="BP642">
        <v>108</v>
      </c>
      <c r="BQ642">
        <v>104</v>
      </c>
      <c r="BR642">
        <v>126</v>
      </c>
      <c r="BS642">
        <v>229.2</v>
      </c>
      <c r="BT642">
        <v>108</v>
      </c>
    </row>
    <row r="643" spans="1:72">
      <c r="A643" s="405">
        <v>5</v>
      </c>
      <c r="B643" s="199" t="s">
        <v>916</v>
      </c>
      <c r="C643" s="199" t="s">
        <v>917</v>
      </c>
      <c r="D643" s="199" t="s">
        <v>2444</v>
      </c>
      <c r="E643" s="199" t="s">
        <v>2450</v>
      </c>
      <c r="F643" s="199"/>
      <c r="G643" s="199"/>
      <c r="H643" s="199">
        <v>95</v>
      </c>
      <c r="I643" s="199" t="s">
        <v>2450</v>
      </c>
      <c r="J643" s="199" t="s">
        <v>952</v>
      </c>
      <c r="K643" s="199" t="s">
        <v>1813</v>
      </c>
      <c r="L643" s="199" t="s">
        <v>1814</v>
      </c>
      <c r="M643" s="221" t="s">
        <v>1816</v>
      </c>
      <c r="N643" s="221"/>
      <c r="O643" s="221"/>
      <c r="P643" s="386" t="s">
        <v>3418</v>
      </c>
      <c r="Q643" s="387" t="s">
        <v>729</v>
      </c>
      <c r="R643" s="108">
        <f t="shared" si="9"/>
        <v>19661703.829999998</v>
      </c>
      <c r="S643">
        <v>21129680.260000002</v>
      </c>
      <c r="T643">
        <v>1333017.93</v>
      </c>
      <c r="U643">
        <v>2262081.7200000002</v>
      </c>
      <c r="V643">
        <v>3065388.43</v>
      </c>
      <c r="W643">
        <v>4541272.62</v>
      </c>
      <c r="X643">
        <v>3702409.32</v>
      </c>
      <c r="Y643">
        <v>3131092.99</v>
      </c>
      <c r="Z643">
        <v>2097307.54</v>
      </c>
      <c r="AA643">
        <v>1981397.7</v>
      </c>
      <c r="AB643">
        <v>1629701.06</v>
      </c>
      <c r="AC643">
        <v>1525784.43</v>
      </c>
      <c r="AD643">
        <v>897610.82</v>
      </c>
      <c r="AE643">
        <v>19661703.829999998</v>
      </c>
      <c r="AF643">
        <v>1857264.33</v>
      </c>
      <c r="AG643">
        <v>2467457.59</v>
      </c>
      <c r="AH643">
        <v>1614648.25</v>
      </c>
      <c r="AI643">
        <v>3474244.26</v>
      </c>
      <c r="AJ643">
        <v>2670297.3199999998</v>
      </c>
      <c r="AK643">
        <v>796957.92</v>
      </c>
      <c r="AL643">
        <v>327572.09000000003</v>
      </c>
      <c r="AM643">
        <v>24325883.530000001</v>
      </c>
      <c r="AN643">
        <v>2154913.09</v>
      </c>
      <c r="AO643">
        <v>4474275.8600000003</v>
      </c>
      <c r="AP643">
        <v>3108586.42</v>
      </c>
      <c r="AQ643">
        <v>3118557.18</v>
      </c>
      <c r="AR643">
        <v>2348643.5</v>
      </c>
      <c r="AS643">
        <v>5329056.8899999997</v>
      </c>
      <c r="AT643">
        <v>3049632.61</v>
      </c>
      <c r="AU643">
        <v>3474606.17</v>
      </c>
      <c r="AV643">
        <v>2057837.59</v>
      </c>
      <c r="AW643">
        <v>4705441.7</v>
      </c>
      <c r="AX643">
        <v>2492714.38</v>
      </c>
      <c r="AY643">
        <v>1685919.35</v>
      </c>
      <c r="AZ643">
        <v>690590.65</v>
      </c>
      <c r="BA643">
        <v>16612742.310000001</v>
      </c>
      <c r="BB643">
        <v>1595484.03</v>
      </c>
      <c r="BC643">
        <v>1718756.81</v>
      </c>
      <c r="BD643">
        <v>4556690.34</v>
      </c>
      <c r="BE643">
        <v>2419742.7999999998</v>
      </c>
      <c r="BF643">
        <v>1518776.42</v>
      </c>
      <c r="BG643">
        <v>2380050.33</v>
      </c>
      <c r="BH643">
        <v>5373348.1600000001</v>
      </c>
      <c r="BI643">
        <v>1772590.71</v>
      </c>
      <c r="BJ643">
        <v>746569.05</v>
      </c>
      <c r="BK643">
        <v>659116.19999999995</v>
      </c>
      <c r="BL643">
        <v>410308.72</v>
      </c>
      <c r="BM643">
        <v>13026114.1</v>
      </c>
      <c r="BN643">
        <v>4503338.5999999996</v>
      </c>
      <c r="BO643">
        <v>1596437.47</v>
      </c>
      <c r="BP643">
        <v>4408928.59</v>
      </c>
      <c r="BQ643">
        <v>983948.7</v>
      </c>
      <c r="BR643">
        <v>3184473.63</v>
      </c>
      <c r="BS643">
        <v>3270549.14</v>
      </c>
      <c r="BT643">
        <v>1523788.84</v>
      </c>
    </row>
    <row r="644" spans="1:72">
      <c r="A644" s="405">
        <v>5</v>
      </c>
      <c r="B644" s="199" t="s">
        <v>916</v>
      </c>
      <c r="C644" s="199" t="s">
        <v>917</v>
      </c>
      <c r="D644" s="199" t="s">
        <v>2444</v>
      </c>
      <c r="E644" s="199" t="s">
        <v>2450</v>
      </c>
      <c r="F644" s="199"/>
      <c r="G644" s="199"/>
      <c r="H644" s="199">
        <v>95</v>
      </c>
      <c r="I644" s="199" t="s">
        <v>2450</v>
      </c>
      <c r="J644" s="199" t="s">
        <v>952</v>
      </c>
      <c r="K644" s="199" t="s">
        <v>1818</v>
      </c>
      <c r="L644" s="199" t="s">
        <v>1814</v>
      </c>
      <c r="M644" s="221" t="s">
        <v>1816</v>
      </c>
      <c r="N644" s="221"/>
      <c r="O644" s="221"/>
      <c r="P644" s="386" t="s">
        <v>3419</v>
      </c>
      <c r="Q644" s="387" t="s">
        <v>730</v>
      </c>
      <c r="R644" s="108">
        <f t="shared" ref="R644:R707" si="10">SUMIF($S$1:$BT$1,$R$1,$S644:$BT644)</f>
        <v>3236796.33</v>
      </c>
      <c r="S644">
        <v>60215.39</v>
      </c>
      <c r="V644">
        <v>483699.78</v>
      </c>
      <c r="Y644">
        <v>701958.8</v>
      </c>
      <c r="Z644">
        <v>2696.4</v>
      </c>
      <c r="AD644">
        <v>2684</v>
      </c>
      <c r="AE644">
        <v>3236796.33</v>
      </c>
      <c r="AG644">
        <v>1394.8</v>
      </c>
      <c r="AJ644">
        <v>186533.71</v>
      </c>
      <c r="AM644">
        <v>3274408.02</v>
      </c>
      <c r="AN644">
        <v>109438.73</v>
      </c>
      <c r="AP644">
        <v>481843.38</v>
      </c>
      <c r="AR644">
        <v>364092.6</v>
      </c>
      <c r="AS644">
        <v>521830.37</v>
      </c>
      <c r="AT644">
        <v>313982.32</v>
      </c>
      <c r="AU644">
        <v>380983.03</v>
      </c>
      <c r="AV644">
        <v>402585.57</v>
      </c>
      <c r="AW644">
        <v>152411.67000000001</v>
      </c>
      <c r="BA644">
        <v>23569.46</v>
      </c>
      <c r="BB644">
        <v>35237.93</v>
      </c>
      <c r="BC644">
        <v>1920</v>
      </c>
      <c r="BD644">
        <v>7908.37</v>
      </c>
      <c r="BF644">
        <v>37038.230000000003</v>
      </c>
      <c r="BG644">
        <v>271736.19</v>
      </c>
      <c r="BH644">
        <v>8346</v>
      </c>
      <c r="BL644">
        <v>1724.38</v>
      </c>
      <c r="BM644">
        <v>1650341.95</v>
      </c>
      <c r="BN644">
        <v>604513.91</v>
      </c>
      <c r="BO644">
        <v>409316.55</v>
      </c>
      <c r="BP644">
        <v>504189.73</v>
      </c>
      <c r="BQ644">
        <v>225548.56</v>
      </c>
      <c r="BR644">
        <v>57385</v>
      </c>
      <c r="BS644">
        <v>6420</v>
      </c>
      <c r="BT644">
        <v>16506</v>
      </c>
    </row>
    <row r="645" spans="1:72">
      <c r="A645" s="405">
        <v>5</v>
      </c>
      <c r="B645" s="199" t="s">
        <v>916</v>
      </c>
      <c r="C645" s="199" t="s">
        <v>917</v>
      </c>
      <c r="D645" s="199" t="s">
        <v>2444</v>
      </c>
      <c r="E645" s="199" t="s">
        <v>2450</v>
      </c>
      <c r="F645" s="199"/>
      <c r="G645" s="199"/>
      <c r="H645" s="199">
        <v>95</v>
      </c>
      <c r="I645" s="199" t="s">
        <v>2450</v>
      </c>
      <c r="J645" s="199" t="s">
        <v>952</v>
      </c>
      <c r="K645" s="199" t="s">
        <v>1821</v>
      </c>
      <c r="L645" s="199" t="s">
        <v>1814</v>
      </c>
      <c r="M645" s="221" t="s">
        <v>1816</v>
      </c>
      <c r="N645" s="221"/>
      <c r="O645" s="221"/>
      <c r="P645" s="386" t="s">
        <v>3420</v>
      </c>
      <c r="Q645" s="387" t="s">
        <v>731</v>
      </c>
      <c r="R645" s="108">
        <f t="shared" si="10"/>
        <v>255115.99</v>
      </c>
      <c r="S645">
        <v>605849.73</v>
      </c>
      <c r="T645">
        <v>34206.74</v>
      </c>
      <c r="U645">
        <v>10005.24</v>
      </c>
      <c r="V645">
        <v>16170.68</v>
      </c>
      <c r="W645">
        <v>66512.86</v>
      </c>
      <c r="X645">
        <v>72079.03</v>
      </c>
      <c r="Y645">
        <v>91444.45</v>
      </c>
      <c r="Z645">
        <v>65177.79</v>
      </c>
      <c r="AA645">
        <v>8122.37</v>
      </c>
      <c r="AB645">
        <v>79023.02</v>
      </c>
      <c r="AC645">
        <v>12454.8</v>
      </c>
      <c r="AD645">
        <v>23132.71</v>
      </c>
      <c r="AE645">
        <v>255115.99</v>
      </c>
      <c r="AF645">
        <v>53831.040000000001</v>
      </c>
      <c r="AG645">
        <v>36341.54</v>
      </c>
      <c r="AH645">
        <v>86477.28</v>
      </c>
      <c r="AI645">
        <v>39475.22</v>
      </c>
      <c r="AJ645">
        <v>66939.740000000005</v>
      </c>
      <c r="AK645">
        <v>21895.95</v>
      </c>
      <c r="AL645">
        <v>10886.18</v>
      </c>
      <c r="AM645">
        <v>870827.1</v>
      </c>
      <c r="AN645">
        <v>37239.06</v>
      </c>
      <c r="AO645">
        <v>40827.25</v>
      </c>
      <c r="AP645">
        <v>168191.83</v>
      </c>
      <c r="AQ645">
        <v>63651.39</v>
      </c>
      <c r="AR645">
        <v>79909.63</v>
      </c>
      <c r="AS645">
        <v>83193.259999999995</v>
      </c>
      <c r="AT645">
        <v>32064.66</v>
      </c>
      <c r="AU645">
        <v>70047.23</v>
      </c>
      <c r="AV645">
        <v>75343.08</v>
      </c>
      <c r="AW645">
        <v>133949.1</v>
      </c>
      <c r="AX645">
        <v>28898.29</v>
      </c>
      <c r="AY645">
        <v>27047.86</v>
      </c>
      <c r="AZ645">
        <v>36411.57</v>
      </c>
      <c r="BA645">
        <v>396025.34</v>
      </c>
      <c r="BB645">
        <v>55618.97</v>
      </c>
      <c r="BC645">
        <v>23526.82</v>
      </c>
      <c r="BD645">
        <v>56927.73</v>
      </c>
      <c r="BE645">
        <v>39248.43</v>
      </c>
      <c r="BF645">
        <v>96743.61</v>
      </c>
      <c r="BG645">
        <v>65435.29</v>
      </c>
      <c r="BH645">
        <v>57073.87</v>
      </c>
      <c r="BI645">
        <v>32800.699999999997</v>
      </c>
      <c r="BJ645">
        <v>27031.31</v>
      </c>
      <c r="BK645">
        <v>24687.59</v>
      </c>
      <c r="BL645">
        <v>27826.95</v>
      </c>
      <c r="BM645">
        <v>510128.25</v>
      </c>
      <c r="BN645">
        <v>146186.84</v>
      </c>
      <c r="BO645">
        <v>21241.55</v>
      </c>
      <c r="BP645">
        <v>87306.44</v>
      </c>
      <c r="BQ645">
        <v>34111.599999999999</v>
      </c>
      <c r="BR645">
        <v>114944.7</v>
      </c>
      <c r="BS645">
        <v>21318.93</v>
      </c>
      <c r="BT645">
        <v>54774.51</v>
      </c>
    </row>
    <row r="646" spans="1:72">
      <c r="A646" s="405">
        <v>5</v>
      </c>
      <c r="B646" s="199" t="s">
        <v>916</v>
      </c>
      <c r="C646" s="199" t="s">
        <v>917</v>
      </c>
      <c r="D646" s="199" t="s">
        <v>2444</v>
      </c>
      <c r="E646" s="199" t="s">
        <v>2450</v>
      </c>
      <c r="F646" s="199"/>
      <c r="G646" s="199"/>
      <c r="H646" s="199">
        <v>95</v>
      </c>
      <c r="I646" s="199" t="s">
        <v>2450</v>
      </c>
      <c r="J646" s="199" t="s">
        <v>952</v>
      </c>
      <c r="K646" s="199" t="s">
        <v>1824</v>
      </c>
      <c r="L646" s="199" t="s">
        <v>1814</v>
      </c>
      <c r="M646" s="221" t="s">
        <v>1816</v>
      </c>
      <c r="N646" s="221"/>
      <c r="O646" s="221"/>
      <c r="P646" s="386" t="s">
        <v>3421</v>
      </c>
      <c r="Q646" s="387" t="s">
        <v>732</v>
      </c>
      <c r="R646" s="108">
        <f t="shared" si="10"/>
        <v>60219.6</v>
      </c>
      <c r="S646">
        <v>511007.39</v>
      </c>
      <c r="T646">
        <v>151585.37</v>
      </c>
      <c r="U646">
        <v>145826.89000000001</v>
      </c>
      <c r="V646">
        <v>283312.28000000003</v>
      </c>
      <c r="W646">
        <v>167477.04999999999</v>
      </c>
      <c r="X646">
        <v>315847.95</v>
      </c>
      <c r="Y646">
        <v>94181.4</v>
      </c>
      <c r="Z646">
        <v>121530.6</v>
      </c>
      <c r="AA646">
        <v>134504.35</v>
      </c>
      <c r="AB646">
        <v>126890.23</v>
      </c>
      <c r="AC646">
        <v>113768.53</v>
      </c>
      <c r="AD646">
        <v>127126.39</v>
      </c>
      <c r="AE646">
        <v>60219.6</v>
      </c>
      <c r="AF646">
        <v>46607.37</v>
      </c>
      <c r="AG646">
        <v>15962.95</v>
      </c>
      <c r="AI646">
        <v>49518.98</v>
      </c>
      <c r="AJ646">
        <v>17826.2</v>
      </c>
      <c r="AK646">
        <v>17655</v>
      </c>
      <c r="AM646">
        <v>175287.33</v>
      </c>
      <c r="AN646">
        <v>49346.48</v>
      </c>
      <c r="AO646">
        <v>105833.60000000001</v>
      </c>
      <c r="AP646">
        <v>82133.67</v>
      </c>
      <c r="AQ646">
        <v>94823.38</v>
      </c>
      <c r="AR646">
        <v>114518.88</v>
      </c>
      <c r="AS646">
        <v>75802.14</v>
      </c>
      <c r="AT646">
        <v>104004</v>
      </c>
      <c r="AU646">
        <v>120179.6</v>
      </c>
      <c r="AV646">
        <v>29045.48</v>
      </c>
      <c r="AW646">
        <v>88082.4</v>
      </c>
      <c r="AX646">
        <v>88902.78</v>
      </c>
      <c r="AY646">
        <v>61145.98</v>
      </c>
      <c r="AZ646">
        <v>20128.689999999999</v>
      </c>
      <c r="BA646">
        <v>262627.86</v>
      </c>
      <c r="BB646">
        <v>41225.599999999999</v>
      </c>
      <c r="BC646">
        <v>34775</v>
      </c>
      <c r="BD646">
        <v>88189.4</v>
      </c>
      <c r="BE646">
        <v>129224.24</v>
      </c>
      <c r="BF646">
        <v>60582.8</v>
      </c>
      <c r="BG646">
        <v>56496</v>
      </c>
      <c r="BH646">
        <v>145966.07999999999</v>
      </c>
      <c r="BI646">
        <v>144062.72</v>
      </c>
      <c r="BJ646">
        <v>62509.74</v>
      </c>
      <c r="BK646">
        <v>31971.599999999999</v>
      </c>
      <c r="BL646">
        <v>44940</v>
      </c>
      <c r="BN646">
        <v>155749</v>
      </c>
      <c r="BO646">
        <v>69193.8</v>
      </c>
      <c r="BP646">
        <v>22789.66</v>
      </c>
      <c r="BQ646">
        <v>3900</v>
      </c>
      <c r="BS646">
        <v>101436</v>
      </c>
      <c r="BT646">
        <v>7575.6</v>
      </c>
    </row>
    <row r="647" spans="1:72">
      <c r="A647" s="405">
        <v>5</v>
      </c>
      <c r="B647" s="199" t="s">
        <v>916</v>
      </c>
      <c r="C647" s="199" t="s">
        <v>917</v>
      </c>
      <c r="D647" s="199" t="s">
        <v>2444</v>
      </c>
      <c r="E647" s="199" t="s">
        <v>2450</v>
      </c>
      <c r="F647" s="199"/>
      <c r="G647" s="199"/>
      <c r="H647" s="199">
        <v>95</v>
      </c>
      <c r="I647" s="199" t="s">
        <v>2450</v>
      </c>
      <c r="J647" s="199" t="s">
        <v>952</v>
      </c>
      <c r="K647" s="199" t="s">
        <v>1824</v>
      </c>
      <c r="L647" s="199" t="s">
        <v>1814</v>
      </c>
      <c r="M647" s="221" t="s">
        <v>1816</v>
      </c>
      <c r="N647" s="221"/>
      <c r="O647" s="221"/>
      <c r="P647" s="386" t="s">
        <v>3422</v>
      </c>
      <c r="Q647" s="387" t="s">
        <v>733</v>
      </c>
      <c r="R647" s="108">
        <f t="shared" si="10"/>
        <v>121657</v>
      </c>
      <c r="S647">
        <v>181115</v>
      </c>
      <c r="T647">
        <v>3373</v>
      </c>
      <c r="U647">
        <v>12215</v>
      </c>
      <c r="V647">
        <v>32366</v>
      </c>
      <c r="W647">
        <v>25638</v>
      </c>
      <c r="X647">
        <v>32432</v>
      </c>
      <c r="Y647">
        <v>25119</v>
      </c>
      <c r="Z647">
        <v>12419</v>
      </c>
      <c r="AA647">
        <v>10802</v>
      </c>
      <c r="AB647">
        <v>8759</v>
      </c>
      <c r="AC647">
        <v>11416.16</v>
      </c>
      <c r="AD647">
        <v>7124</v>
      </c>
      <c r="AE647">
        <v>121657</v>
      </c>
      <c r="AF647">
        <v>13475</v>
      </c>
      <c r="AG647">
        <v>8654</v>
      </c>
      <c r="AH647">
        <v>8195</v>
      </c>
      <c r="AI647">
        <v>14927</v>
      </c>
      <c r="AJ647">
        <v>23010</v>
      </c>
      <c r="AK647">
        <v>4879</v>
      </c>
      <c r="AM647">
        <v>295134</v>
      </c>
      <c r="AN647">
        <v>13903</v>
      </c>
      <c r="AO647">
        <v>3631</v>
      </c>
      <c r="AP647">
        <v>10389</v>
      </c>
      <c r="AQ647">
        <v>28489</v>
      </c>
      <c r="AR647">
        <v>5607</v>
      </c>
      <c r="AS647">
        <v>57492</v>
      </c>
      <c r="AT647">
        <v>12180</v>
      </c>
      <c r="AU647">
        <v>24048</v>
      </c>
      <c r="AV647">
        <v>4717</v>
      </c>
      <c r="AW647">
        <v>17902.009999999998</v>
      </c>
      <c r="AX647">
        <v>10717</v>
      </c>
      <c r="AY647">
        <v>7000</v>
      </c>
      <c r="BA647">
        <v>194761</v>
      </c>
      <c r="BB647">
        <v>15933</v>
      </c>
      <c r="BC647">
        <v>16556</v>
      </c>
      <c r="BD647">
        <v>30533</v>
      </c>
      <c r="BE647">
        <v>15908</v>
      </c>
      <c r="BF647">
        <v>8852</v>
      </c>
      <c r="BG647">
        <v>13611</v>
      </c>
      <c r="BH647">
        <v>54811</v>
      </c>
      <c r="BI647">
        <v>6196</v>
      </c>
      <c r="BJ647">
        <v>5970</v>
      </c>
      <c r="BK647">
        <v>11170.94</v>
      </c>
      <c r="BL647">
        <v>8843</v>
      </c>
      <c r="BM647">
        <v>169888</v>
      </c>
      <c r="BN647">
        <v>72071</v>
      </c>
      <c r="BO647">
        <v>11773</v>
      </c>
      <c r="BP647">
        <v>30961</v>
      </c>
      <c r="BQ647">
        <v>4299</v>
      </c>
      <c r="BR647">
        <v>28906</v>
      </c>
      <c r="BS647">
        <v>14888</v>
      </c>
      <c r="BT647">
        <v>8992</v>
      </c>
    </row>
    <row r="648" spans="1:72">
      <c r="A648" s="405">
        <v>5</v>
      </c>
      <c r="B648" s="199" t="s">
        <v>916</v>
      </c>
      <c r="C648" s="199" t="s">
        <v>917</v>
      </c>
      <c r="D648" s="199" t="s">
        <v>2444</v>
      </c>
      <c r="E648" s="199" t="s">
        <v>755</v>
      </c>
      <c r="F648" s="199"/>
      <c r="G648" s="199"/>
      <c r="H648" s="199">
        <v>96</v>
      </c>
      <c r="I648" s="199" t="s">
        <v>755</v>
      </c>
      <c r="J648" s="199" t="s">
        <v>952</v>
      </c>
      <c r="K648" s="199" t="s">
        <v>1783</v>
      </c>
      <c r="L648" s="199" t="s">
        <v>1743</v>
      </c>
      <c r="M648" s="221" t="s">
        <v>1745</v>
      </c>
      <c r="N648" s="221"/>
      <c r="O648" s="221"/>
      <c r="P648" s="386" t="s">
        <v>3423</v>
      </c>
      <c r="Q648" s="387" t="s">
        <v>734</v>
      </c>
      <c r="R648" s="108">
        <f t="shared" si="10"/>
        <v>0</v>
      </c>
      <c r="U648">
        <v>34855</v>
      </c>
      <c r="AA648">
        <v>18050</v>
      </c>
      <c r="AF648">
        <v>30000</v>
      </c>
    </row>
    <row r="649" spans="1:72">
      <c r="A649" s="405">
        <v>5</v>
      </c>
      <c r="B649" s="199" t="s">
        <v>916</v>
      </c>
      <c r="C649" s="199" t="s">
        <v>917</v>
      </c>
      <c r="D649" s="199" t="s">
        <v>2444</v>
      </c>
      <c r="E649" s="199" t="s">
        <v>755</v>
      </c>
      <c r="F649" s="199"/>
      <c r="G649" s="199"/>
      <c r="H649" s="199">
        <v>96</v>
      </c>
      <c r="I649" s="199" t="s">
        <v>755</v>
      </c>
      <c r="J649" s="199" t="s">
        <v>952</v>
      </c>
      <c r="K649" s="199" t="s">
        <v>1697</v>
      </c>
      <c r="L649" s="199" t="s">
        <v>1743</v>
      </c>
      <c r="M649" s="221" t="s">
        <v>1745</v>
      </c>
      <c r="N649" s="221"/>
      <c r="O649" s="221"/>
      <c r="P649" s="386" t="s">
        <v>3424</v>
      </c>
      <c r="Q649" s="387" t="s">
        <v>735</v>
      </c>
      <c r="R649" s="108">
        <f t="shared" si="10"/>
        <v>0</v>
      </c>
      <c r="S649">
        <v>130848.88</v>
      </c>
      <c r="T649">
        <v>32724.880000000001</v>
      </c>
      <c r="U649">
        <v>66090.509999999995</v>
      </c>
      <c r="V649">
        <v>44176.08</v>
      </c>
      <c r="W649">
        <v>189025</v>
      </c>
      <c r="Y649">
        <v>178193.52</v>
      </c>
      <c r="Z649">
        <v>86987.27</v>
      </c>
      <c r="AA649">
        <v>63631.65</v>
      </c>
      <c r="AB649">
        <v>84062.39</v>
      </c>
      <c r="AD649">
        <v>12377.76</v>
      </c>
      <c r="AF649">
        <v>52922.2</v>
      </c>
      <c r="AG649">
        <v>198677.4</v>
      </c>
      <c r="AH649">
        <v>50740.47</v>
      </c>
      <c r="AI649">
        <v>70703.460000000006</v>
      </c>
      <c r="AJ649">
        <v>105490</v>
      </c>
      <c r="AK649">
        <v>51077.52</v>
      </c>
      <c r="AL649">
        <v>18427.54</v>
      </c>
      <c r="AM649">
        <v>213636.53</v>
      </c>
      <c r="AN649">
        <v>73025.36</v>
      </c>
      <c r="AO649">
        <v>50760.800000000003</v>
      </c>
      <c r="AP649">
        <v>89759.09</v>
      </c>
      <c r="AQ649">
        <v>95169.01</v>
      </c>
      <c r="AR649">
        <v>114485.26</v>
      </c>
      <c r="AS649">
        <v>191243.17</v>
      </c>
      <c r="AT649">
        <v>104651.35</v>
      </c>
      <c r="AU649">
        <v>179150</v>
      </c>
      <c r="AV649">
        <v>108100</v>
      </c>
      <c r="AW649">
        <v>104815.16</v>
      </c>
      <c r="AX649">
        <v>49284.2</v>
      </c>
      <c r="AY649">
        <v>136550.42000000001</v>
      </c>
      <c r="AZ649">
        <v>42179.4</v>
      </c>
      <c r="BA649">
        <v>97452.39</v>
      </c>
      <c r="BB649">
        <v>26871.98</v>
      </c>
      <c r="BC649">
        <v>91920.49</v>
      </c>
      <c r="BD649">
        <v>91933.33</v>
      </c>
      <c r="BE649">
        <v>92120.76</v>
      </c>
      <c r="BG649">
        <v>90345.1</v>
      </c>
      <c r="BH649">
        <v>100021.56</v>
      </c>
      <c r="BI649">
        <v>56220.58</v>
      </c>
      <c r="BJ649">
        <v>48762.04</v>
      </c>
      <c r="BK649">
        <v>74289.03</v>
      </c>
      <c r="BL649">
        <v>49638.37</v>
      </c>
      <c r="BM649">
        <v>141446</v>
      </c>
      <c r="BN649">
        <v>124042.03</v>
      </c>
      <c r="BO649">
        <v>153939.82999999999</v>
      </c>
      <c r="BP649">
        <v>157950.21</v>
      </c>
      <c r="BQ649">
        <v>47807.13</v>
      </c>
      <c r="BR649">
        <v>207934.93</v>
      </c>
      <c r="BS649">
        <v>185542.32</v>
      </c>
      <c r="BT649">
        <v>65629.039999999994</v>
      </c>
    </row>
    <row r="650" spans="1:72">
      <c r="A650" s="405">
        <v>5</v>
      </c>
      <c r="B650" s="199" t="s">
        <v>916</v>
      </c>
      <c r="C650" s="199" t="s">
        <v>917</v>
      </c>
      <c r="D650" s="199" t="s">
        <v>2444</v>
      </c>
      <c r="E650" s="199" t="s">
        <v>2452</v>
      </c>
      <c r="F650" s="199" t="s">
        <v>2453</v>
      </c>
      <c r="G650" s="199" t="s">
        <v>736</v>
      </c>
      <c r="H650" s="199">
        <v>97</v>
      </c>
      <c r="I650" s="199" t="s">
        <v>2452</v>
      </c>
      <c r="J650" s="199" t="s">
        <v>952</v>
      </c>
      <c r="K650" s="199"/>
      <c r="L650" s="199" t="s">
        <v>1829</v>
      </c>
      <c r="M650" s="221" t="s">
        <v>1830</v>
      </c>
      <c r="N650" s="221"/>
      <c r="O650" s="221"/>
      <c r="P650" s="386" t="s">
        <v>3425</v>
      </c>
      <c r="Q650" s="387" t="s">
        <v>736</v>
      </c>
      <c r="R650" s="108">
        <f t="shared" si="10"/>
        <v>100331922.69</v>
      </c>
      <c r="S650">
        <v>155350438.38</v>
      </c>
      <c r="T650">
        <v>4281979.09</v>
      </c>
      <c r="U650">
        <v>9287257.3399999999</v>
      </c>
      <c r="V650">
        <v>16341483.1</v>
      </c>
      <c r="W650">
        <v>27194857.550000001</v>
      </c>
      <c r="X650">
        <v>24645808.690000001</v>
      </c>
      <c r="Y650">
        <v>10916831.029999999</v>
      </c>
      <c r="Z650">
        <v>8910895.9800000004</v>
      </c>
      <c r="AA650">
        <v>6762955.2400000002</v>
      </c>
      <c r="AB650">
        <v>5774242.3099999996</v>
      </c>
      <c r="AC650">
        <v>5560353.8200000003</v>
      </c>
      <c r="AD650">
        <v>3442675.11</v>
      </c>
      <c r="AE650">
        <v>100331922.69</v>
      </c>
      <c r="AF650">
        <v>5986479.7599999998</v>
      </c>
      <c r="AG650">
        <v>5623810.0300000003</v>
      </c>
      <c r="AH650">
        <v>5432355.5099999998</v>
      </c>
      <c r="AI650">
        <v>10777013.869999999</v>
      </c>
      <c r="AJ650">
        <v>9340138.3399999999</v>
      </c>
      <c r="AK650">
        <v>3584550.56</v>
      </c>
      <c r="AL650">
        <v>2112337.2799999998</v>
      </c>
      <c r="AM650">
        <v>406453170.23000002</v>
      </c>
      <c r="AN650">
        <v>7394824.8899999997</v>
      </c>
      <c r="AO650">
        <v>23039810.329999998</v>
      </c>
      <c r="AP650">
        <v>18269593.43</v>
      </c>
      <c r="AQ650">
        <v>20431753.030000001</v>
      </c>
      <c r="AR650">
        <v>8669058.4700000007</v>
      </c>
      <c r="AS650">
        <v>26883650.010000002</v>
      </c>
      <c r="AT650">
        <v>17200333.239999998</v>
      </c>
      <c r="AU650">
        <v>10895667.35</v>
      </c>
      <c r="AV650">
        <v>15955698.83</v>
      </c>
      <c r="AW650">
        <v>26111214.649999999</v>
      </c>
      <c r="AX650">
        <v>8565909.9900000002</v>
      </c>
      <c r="AY650">
        <v>9834988.7100000009</v>
      </c>
      <c r="AZ650">
        <v>3010732.75</v>
      </c>
      <c r="BA650">
        <v>161292676.5</v>
      </c>
      <c r="BB650">
        <v>6236328.7300000004</v>
      </c>
      <c r="BC650">
        <v>5563796.1900000004</v>
      </c>
      <c r="BD650">
        <v>28299854.23</v>
      </c>
      <c r="BE650">
        <v>8586374.6500000004</v>
      </c>
      <c r="BF650">
        <v>7961633.4299999997</v>
      </c>
      <c r="BG650">
        <v>8020819.0199999996</v>
      </c>
      <c r="BH650">
        <v>31010713.420000002</v>
      </c>
      <c r="BI650">
        <v>4612214.28</v>
      </c>
      <c r="BJ650">
        <v>4595397.4000000004</v>
      </c>
      <c r="BK650">
        <v>2225674.12</v>
      </c>
      <c r="BL650">
        <v>2694659.47</v>
      </c>
      <c r="BM650">
        <v>72885098.730000004</v>
      </c>
      <c r="BN650">
        <v>12943978</v>
      </c>
      <c r="BO650">
        <v>5165400.2300000004</v>
      </c>
      <c r="BP650">
        <v>18569996.719999999</v>
      </c>
      <c r="BQ650">
        <v>2198736.27</v>
      </c>
      <c r="BR650">
        <v>8766613.8599999994</v>
      </c>
      <c r="BS650">
        <v>10670464.9</v>
      </c>
      <c r="BT650">
        <v>4837718</v>
      </c>
    </row>
    <row r="651" spans="1:72">
      <c r="A651" s="405">
        <v>5</v>
      </c>
      <c r="B651" s="199" t="s">
        <v>916</v>
      </c>
      <c r="C651" s="199" t="s">
        <v>917</v>
      </c>
      <c r="D651" s="199" t="s">
        <v>2444</v>
      </c>
      <c r="E651" s="199" t="s">
        <v>2452</v>
      </c>
      <c r="F651" s="199" t="s">
        <v>2453</v>
      </c>
      <c r="G651" s="199" t="s">
        <v>2454</v>
      </c>
      <c r="H651" s="199">
        <v>97</v>
      </c>
      <c r="I651" s="199" t="s">
        <v>2452</v>
      </c>
      <c r="J651" s="199" t="s">
        <v>952</v>
      </c>
      <c r="K651" s="199"/>
      <c r="L651" s="199" t="s">
        <v>1832</v>
      </c>
      <c r="M651" s="221" t="s">
        <v>1834</v>
      </c>
      <c r="N651" s="221"/>
      <c r="O651" s="221"/>
      <c r="P651" s="386" t="s">
        <v>3426</v>
      </c>
      <c r="Q651" s="387" t="s">
        <v>737</v>
      </c>
      <c r="R651" s="108">
        <f t="shared" si="10"/>
        <v>1000147</v>
      </c>
      <c r="S651">
        <v>518937.07</v>
      </c>
      <c r="V651">
        <v>48992</v>
      </c>
      <c r="Y651">
        <v>551420.1</v>
      </c>
      <c r="Z651">
        <v>1458732.22</v>
      </c>
      <c r="AA651">
        <v>570</v>
      </c>
      <c r="AC651">
        <v>189656</v>
      </c>
      <c r="AD651">
        <v>237000.82</v>
      </c>
      <c r="AE651">
        <v>1000147</v>
      </c>
      <c r="AF651">
        <v>224190</v>
      </c>
      <c r="AG651">
        <v>106824</v>
      </c>
      <c r="AI651">
        <v>2227570.42</v>
      </c>
      <c r="AJ651">
        <v>71400</v>
      </c>
      <c r="AM651">
        <v>3043065.49</v>
      </c>
      <c r="AP651">
        <v>666792</v>
      </c>
      <c r="AS651">
        <v>428063.33</v>
      </c>
      <c r="AW651">
        <v>637636.76</v>
      </c>
      <c r="AX651">
        <v>217175</v>
      </c>
      <c r="AY651">
        <v>118355</v>
      </c>
      <c r="BA651">
        <v>13975494.109999999</v>
      </c>
      <c r="BD651">
        <v>341867.53</v>
      </c>
      <c r="BF651">
        <v>1326194.2</v>
      </c>
      <c r="BH651">
        <v>299683.26</v>
      </c>
      <c r="BI651">
        <v>123439.78</v>
      </c>
      <c r="BJ651">
        <v>99077.05</v>
      </c>
      <c r="BK651">
        <v>57741</v>
      </c>
      <c r="BL651">
        <v>32465</v>
      </c>
      <c r="BM651">
        <v>635008.36</v>
      </c>
      <c r="BN651">
        <v>4121329.06</v>
      </c>
      <c r="BO651">
        <v>217956.15</v>
      </c>
      <c r="BP651">
        <v>5657771.9699999997</v>
      </c>
      <c r="BQ651">
        <v>328157.95</v>
      </c>
      <c r="BR651">
        <v>3332915.51</v>
      </c>
      <c r="BS651">
        <v>3202527.14</v>
      </c>
      <c r="BT651">
        <v>1525035.81</v>
      </c>
    </row>
    <row r="652" spans="1:72">
      <c r="A652" s="405">
        <v>5</v>
      </c>
      <c r="B652" s="199" t="s">
        <v>916</v>
      </c>
      <c r="C652" s="199" t="s">
        <v>917</v>
      </c>
      <c r="D652" s="199" t="s">
        <v>2444</v>
      </c>
      <c r="E652" s="199" t="s">
        <v>2452</v>
      </c>
      <c r="F652" s="199" t="s">
        <v>2453</v>
      </c>
      <c r="G652" s="199" t="s">
        <v>2455</v>
      </c>
      <c r="H652" s="199">
        <v>97</v>
      </c>
      <c r="I652" s="199" t="s">
        <v>2452</v>
      </c>
      <c r="J652" s="199" t="s">
        <v>952</v>
      </c>
      <c r="K652" s="199"/>
      <c r="L652" s="199" t="s">
        <v>1832</v>
      </c>
      <c r="M652" s="221" t="s">
        <v>1837</v>
      </c>
      <c r="N652" s="221"/>
      <c r="O652" s="221"/>
      <c r="P652" s="386" t="s">
        <v>3427</v>
      </c>
      <c r="Q652" s="387" t="s">
        <v>738</v>
      </c>
      <c r="R652" s="108">
        <f t="shared" si="10"/>
        <v>39351960.950000003</v>
      </c>
      <c r="S652">
        <v>97763673.640000001</v>
      </c>
      <c r="T652">
        <v>781275.17</v>
      </c>
      <c r="U652">
        <v>1751925.06</v>
      </c>
      <c r="V652">
        <v>3395185.47</v>
      </c>
      <c r="W652">
        <v>4946488.1900000004</v>
      </c>
      <c r="X652">
        <v>3975447.74</v>
      </c>
      <c r="Y652">
        <v>4296369.63</v>
      </c>
      <c r="Z652">
        <v>980746</v>
      </c>
      <c r="AA652">
        <v>3388983.37</v>
      </c>
      <c r="AB652">
        <v>1657912.94</v>
      </c>
      <c r="AC652">
        <v>1504914.48</v>
      </c>
      <c r="AD652">
        <v>702110.74</v>
      </c>
      <c r="AE652">
        <v>39351960.950000003</v>
      </c>
      <c r="AF652">
        <v>1572235.92</v>
      </c>
      <c r="AG652">
        <v>1695522.92</v>
      </c>
      <c r="AH652">
        <v>1508121.74</v>
      </c>
      <c r="AI652">
        <v>151953.93</v>
      </c>
      <c r="AJ652">
        <v>2621545.54</v>
      </c>
      <c r="AK652">
        <v>960651.26</v>
      </c>
      <c r="AL652">
        <v>196072.92</v>
      </c>
      <c r="AM652">
        <v>174533884.09</v>
      </c>
      <c r="AN652">
        <v>1642416.48</v>
      </c>
      <c r="AO652">
        <v>6670279.6900000004</v>
      </c>
      <c r="AP652">
        <v>3192547.86</v>
      </c>
      <c r="AQ652">
        <v>6343015.1799999997</v>
      </c>
      <c r="AR652">
        <v>1561946.62</v>
      </c>
      <c r="AS652">
        <v>5439393.3499999996</v>
      </c>
      <c r="AT652">
        <v>2867228.13</v>
      </c>
      <c r="AU652">
        <v>2753597.58</v>
      </c>
      <c r="AV652">
        <v>2379513.62</v>
      </c>
      <c r="AW652">
        <v>7581530.8899999997</v>
      </c>
      <c r="AX652">
        <v>2029000.7</v>
      </c>
      <c r="AY652">
        <v>1257296.5</v>
      </c>
      <c r="AZ652">
        <v>744882.76</v>
      </c>
      <c r="BA652">
        <v>62665863.990000002</v>
      </c>
      <c r="BB652">
        <v>1511569.72</v>
      </c>
      <c r="BC652">
        <v>1981856.3</v>
      </c>
      <c r="BD652">
        <v>9150929.6500000004</v>
      </c>
      <c r="BE652">
        <v>2792829.55</v>
      </c>
      <c r="BF652">
        <v>278184.5</v>
      </c>
      <c r="BG652">
        <v>1924009.49</v>
      </c>
      <c r="BH652">
        <v>7149061.6100000003</v>
      </c>
      <c r="BI652">
        <v>1471949.93</v>
      </c>
      <c r="BJ652">
        <v>542930.42000000004</v>
      </c>
      <c r="BK652">
        <v>472882.12</v>
      </c>
      <c r="BL652">
        <v>587816.66</v>
      </c>
      <c r="BM652">
        <v>55361490.539999999</v>
      </c>
      <c r="BN652">
        <v>6500</v>
      </c>
      <c r="BO652">
        <v>1003128.54</v>
      </c>
      <c r="BP652">
        <v>1358391.82</v>
      </c>
      <c r="BQ652">
        <v>62110</v>
      </c>
      <c r="BR652">
        <v>261360</v>
      </c>
      <c r="BS652">
        <v>1126635.94</v>
      </c>
      <c r="BT652">
        <v>226872.1</v>
      </c>
    </row>
    <row r="653" spans="1:72">
      <c r="A653" s="405">
        <v>5</v>
      </c>
      <c r="B653" s="199" t="s">
        <v>916</v>
      </c>
      <c r="C653" s="199" t="s">
        <v>917</v>
      </c>
      <c r="D653" s="199" t="s">
        <v>2444</v>
      </c>
      <c r="E653" s="199" t="s">
        <v>2452</v>
      </c>
      <c r="F653" s="199" t="s">
        <v>2453</v>
      </c>
      <c r="G653" s="199" t="s">
        <v>2456</v>
      </c>
      <c r="H653" s="199">
        <v>97</v>
      </c>
      <c r="I653" s="199" t="s">
        <v>2452</v>
      </c>
      <c r="J653" s="199" t="s">
        <v>952</v>
      </c>
      <c r="K653" s="199"/>
      <c r="L653" s="199" t="s">
        <v>1839</v>
      </c>
      <c r="M653" s="221" t="s">
        <v>1840</v>
      </c>
      <c r="N653" s="221"/>
      <c r="O653" s="221"/>
      <c r="P653" s="386" t="s">
        <v>3428</v>
      </c>
      <c r="Q653" s="387" t="s">
        <v>739</v>
      </c>
      <c r="R653" s="108">
        <f t="shared" si="10"/>
        <v>19425006.969999999</v>
      </c>
      <c r="S653">
        <v>35876533.439999998</v>
      </c>
      <c r="T653">
        <v>2347545</v>
      </c>
      <c r="U653">
        <v>4945023.2</v>
      </c>
      <c r="V653">
        <v>11414584.300000001</v>
      </c>
      <c r="W653">
        <v>13770012.85</v>
      </c>
      <c r="X653">
        <v>14672407.1</v>
      </c>
      <c r="Y653">
        <v>7037584.7800000003</v>
      </c>
      <c r="Z653">
        <v>4838780</v>
      </c>
      <c r="AA653">
        <v>6835823.5999999996</v>
      </c>
      <c r="AB653">
        <v>4799844</v>
      </c>
      <c r="AC653">
        <v>5465856</v>
      </c>
      <c r="AD653">
        <v>3500598.35</v>
      </c>
      <c r="AE653">
        <v>19425006.969999999</v>
      </c>
      <c r="AF653">
        <v>1287846.8</v>
      </c>
      <c r="AG653">
        <v>2198447.5</v>
      </c>
      <c r="AH653">
        <v>1734484.19</v>
      </c>
      <c r="AI653">
        <v>3534669.6</v>
      </c>
      <c r="AJ653">
        <v>3091584.83</v>
      </c>
      <c r="AK653">
        <v>1798187.77</v>
      </c>
      <c r="AL653">
        <v>783065.57</v>
      </c>
      <c r="AM653">
        <v>61450850.619999997</v>
      </c>
      <c r="AN653">
        <v>2321939.69</v>
      </c>
      <c r="AO653">
        <v>4072138.2</v>
      </c>
      <c r="AP653">
        <v>5954031.9000000004</v>
      </c>
      <c r="AQ653">
        <v>5384172.2699999996</v>
      </c>
      <c r="AR653">
        <v>2553898.6</v>
      </c>
      <c r="AS653">
        <v>9511813.75</v>
      </c>
      <c r="AT653">
        <v>6069417.04</v>
      </c>
      <c r="AU653">
        <v>5687417.6500000004</v>
      </c>
      <c r="AV653">
        <v>4313922.0999999996</v>
      </c>
      <c r="AW653">
        <v>14089437.939999999</v>
      </c>
      <c r="AX653">
        <v>2383719.2999999998</v>
      </c>
      <c r="AY653">
        <v>5344159.76</v>
      </c>
      <c r="AZ653">
        <v>1925289.55</v>
      </c>
      <c r="BA653">
        <v>23624247.670000002</v>
      </c>
      <c r="BB653">
        <v>2103437.52</v>
      </c>
      <c r="BC653">
        <v>2193309.46</v>
      </c>
      <c r="BD653">
        <v>6064426.3499999996</v>
      </c>
      <c r="BE653">
        <v>2515886.06</v>
      </c>
      <c r="BF653">
        <v>2366208.67</v>
      </c>
      <c r="BG653">
        <v>3103431.8</v>
      </c>
      <c r="BH653">
        <v>7606196.8099999996</v>
      </c>
      <c r="BI653">
        <v>2168961.9</v>
      </c>
      <c r="BJ653">
        <v>1309690.82</v>
      </c>
      <c r="BK653">
        <v>1136514.28</v>
      </c>
      <c r="BL653">
        <v>735504.8</v>
      </c>
      <c r="BM653">
        <v>12955241.279999999</v>
      </c>
      <c r="BN653">
        <v>8138138.9699999997</v>
      </c>
      <c r="BO653">
        <v>4254740.7</v>
      </c>
      <c r="BP653">
        <v>6581485.3300000001</v>
      </c>
      <c r="BQ653">
        <v>1156537.8</v>
      </c>
      <c r="BR653">
        <v>5186771.71</v>
      </c>
      <c r="BS653">
        <v>5170025.7</v>
      </c>
      <c r="BT653">
        <v>1391253.05</v>
      </c>
    </row>
    <row r="654" spans="1:72">
      <c r="A654" s="405">
        <v>5</v>
      </c>
      <c r="B654" s="199" t="s">
        <v>916</v>
      </c>
      <c r="C654" s="199" t="s">
        <v>917</v>
      </c>
      <c r="D654" s="199" t="s">
        <v>2444</v>
      </c>
      <c r="E654" s="199" t="s">
        <v>2452</v>
      </c>
      <c r="F654" s="199"/>
      <c r="G654" s="199" t="s">
        <v>742</v>
      </c>
      <c r="H654" s="199">
        <v>97</v>
      </c>
      <c r="I654" s="199" t="s">
        <v>2452</v>
      </c>
      <c r="J654" s="199" t="s">
        <v>952</v>
      </c>
      <c r="K654" s="199"/>
      <c r="L654" s="199" t="s">
        <v>1752</v>
      </c>
      <c r="M654" s="221" t="s">
        <v>1754</v>
      </c>
      <c r="N654" s="221"/>
      <c r="O654" s="221"/>
      <c r="P654" s="386" t="s">
        <v>3429</v>
      </c>
      <c r="Q654" s="387" t="s">
        <v>740</v>
      </c>
      <c r="R654" s="108">
        <f t="shared" si="10"/>
        <v>6147847.3399999999</v>
      </c>
      <c r="S654">
        <v>540732.68999999994</v>
      </c>
      <c r="U654">
        <v>12005</v>
      </c>
      <c r="V654">
        <v>647914</v>
      </c>
      <c r="W654">
        <v>1485834.4</v>
      </c>
      <c r="X654">
        <v>1069283.5</v>
      </c>
      <c r="Y654">
        <v>1282133</v>
      </c>
      <c r="Z654">
        <v>676253</v>
      </c>
      <c r="AA654">
        <v>725056</v>
      </c>
      <c r="AB654">
        <v>220395.7</v>
      </c>
      <c r="AC654">
        <v>522840</v>
      </c>
      <c r="AE654">
        <v>6147847.3399999999</v>
      </c>
      <c r="AG654">
        <v>446611</v>
      </c>
      <c r="AI654">
        <v>687742.87</v>
      </c>
      <c r="AJ654">
        <v>641672</v>
      </c>
      <c r="AM654">
        <v>12726948.5</v>
      </c>
      <c r="AO654">
        <v>1257926.5</v>
      </c>
      <c r="AP654">
        <v>986284</v>
      </c>
      <c r="AR654">
        <v>26050</v>
      </c>
      <c r="AS654">
        <v>3068866</v>
      </c>
      <c r="AT654">
        <v>1248930</v>
      </c>
      <c r="AU654">
        <v>1091560</v>
      </c>
      <c r="AV654">
        <v>7928.25</v>
      </c>
      <c r="AW654">
        <v>2953987</v>
      </c>
      <c r="AX654">
        <v>584031</v>
      </c>
      <c r="AZ654">
        <v>6920</v>
      </c>
      <c r="BA654">
        <v>9321990.5</v>
      </c>
      <c r="BB654">
        <v>157444.35</v>
      </c>
      <c r="BD654">
        <v>1270836</v>
      </c>
      <c r="BE654">
        <v>35463</v>
      </c>
      <c r="BG654">
        <v>34990.800000000003</v>
      </c>
      <c r="BH654">
        <v>1465355.15</v>
      </c>
      <c r="BK654">
        <v>4290</v>
      </c>
      <c r="BL654">
        <v>5510</v>
      </c>
      <c r="BM654">
        <v>5507481</v>
      </c>
      <c r="BN654">
        <v>1170250</v>
      </c>
      <c r="BO654">
        <v>622710</v>
      </c>
      <c r="BP654">
        <v>1452976</v>
      </c>
      <c r="BQ654">
        <v>23997</v>
      </c>
      <c r="BR654">
        <v>1643511</v>
      </c>
      <c r="BS654">
        <v>1170589</v>
      </c>
      <c r="BT654">
        <v>670033</v>
      </c>
    </row>
    <row r="655" spans="1:72">
      <c r="A655" s="405">
        <v>5</v>
      </c>
      <c r="B655" s="199" t="s">
        <v>916</v>
      </c>
      <c r="C655" s="199" t="s">
        <v>917</v>
      </c>
      <c r="D655" s="199" t="s">
        <v>2444</v>
      </c>
      <c r="E655" s="199" t="s">
        <v>2452</v>
      </c>
      <c r="F655" s="199"/>
      <c r="G655" s="199" t="s">
        <v>742</v>
      </c>
      <c r="H655" s="199">
        <v>97</v>
      </c>
      <c r="I655" s="199" t="s">
        <v>2452</v>
      </c>
      <c r="J655" s="199" t="s">
        <v>952</v>
      </c>
      <c r="K655" s="199"/>
      <c r="L655" s="199" t="s">
        <v>1752</v>
      </c>
      <c r="M655" s="221" t="s">
        <v>1754</v>
      </c>
      <c r="N655" s="221"/>
      <c r="O655" s="221"/>
      <c r="P655" s="386" t="s">
        <v>3430</v>
      </c>
      <c r="Q655" s="387" t="s">
        <v>741</v>
      </c>
      <c r="R655" s="108">
        <f t="shared" si="10"/>
        <v>929900</v>
      </c>
      <c r="S655">
        <v>3234930</v>
      </c>
      <c r="U655">
        <v>139675</v>
      </c>
      <c r="W655">
        <v>218700</v>
      </c>
      <c r="Y655">
        <v>228980</v>
      </c>
      <c r="AA655">
        <v>171740</v>
      </c>
      <c r="AB655">
        <v>15600</v>
      </c>
      <c r="AD655">
        <v>108100</v>
      </c>
      <c r="AE655">
        <v>929900</v>
      </c>
      <c r="AF655">
        <v>43450</v>
      </c>
      <c r="AG655">
        <v>35550</v>
      </c>
      <c r="AH655">
        <v>43975</v>
      </c>
      <c r="AI655">
        <v>323610.45</v>
      </c>
      <c r="AK655">
        <v>82610</v>
      </c>
      <c r="AM655">
        <v>3863350</v>
      </c>
      <c r="AO655">
        <v>87820</v>
      </c>
      <c r="AP655">
        <v>476358</v>
      </c>
      <c r="AQ655">
        <v>83850</v>
      </c>
      <c r="AR655">
        <v>46525</v>
      </c>
      <c r="AS655">
        <v>109050</v>
      </c>
      <c r="AT655">
        <v>163800</v>
      </c>
      <c r="AV655">
        <v>62260</v>
      </c>
      <c r="AW655">
        <v>92940</v>
      </c>
      <c r="AX655">
        <v>47500</v>
      </c>
      <c r="AY655">
        <v>217900</v>
      </c>
      <c r="AZ655">
        <v>850</v>
      </c>
      <c r="BA655">
        <v>722100</v>
      </c>
      <c r="BB655">
        <v>99980</v>
      </c>
      <c r="BC655">
        <v>184460</v>
      </c>
      <c r="BD655">
        <v>187610</v>
      </c>
      <c r="BE655">
        <v>98820</v>
      </c>
      <c r="BG655">
        <v>153942</v>
      </c>
      <c r="BH655">
        <v>157560</v>
      </c>
      <c r="BI655">
        <v>148410.54999999999</v>
      </c>
      <c r="BK655">
        <v>11090</v>
      </c>
      <c r="BL655">
        <v>34310</v>
      </c>
      <c r="BM655">
        <v>399074</v>
      </c>
      <c r="BN655">
        <v>224580</v>
      </c>
      <c r="BO655">
        <v>1436</v>
      </c>
      <c r="BP655">
        <v>149454.9</v>
      </c>
      <c r="BR655">
        <v>12800</v>
      </c>
      <c r="BS655">
        <v>127125</v>
      </c>
      <c r="BT655">
        <v>97550</v>
      </c>
    </row>
    <row r="656" spans="1:72">
      <c r="A656" s="405">
        <v>5</v>
      </c>
      <c r="B656" s="199" t="s">
        <v>916</v>
      </c>
      <c r="C656" s="199" t="s">
        <v>917</v>
      </c>
      <c r="D656" s="199" t="s">
        <v>2444</v>
      </c>
      <c r="E656" s="199" t="s">
        <v>2452</v>
      </c>
      <c r="F656" s="199" t="s">
        <v>2453</v>
      </c>
      <c r="G656" s="199" t="s">
        <v>743</v>
      </c>
      <c r="H656" s="199">
        <v>97</v>
      </c>
      <c r="I656" s="199" t="s">
        <v>2452</v>
      </c>
      <c r="J656" s="199" t="s">
        <v>952</v>
      </c>
      <c r="K656" s="199"/>
      <c r="L656" s="199" t="s">
        <v>1846</v>
      </c>
      <c r="M656" s="221" t="s">
        <v>1847</v>
      </c>
      <c r="N656" s="221"/>
      <c r="O656" s="221"/>
      <c r="P656" s="386" t="s">
        <v>3431</v>
      </c>
      <c r="Q656" s="387" t="s">
        <v>742</v>
      </c>
      <c r="R656" s="108">
        <f t="shared" si="10"/>
        <v>1053700.54</v>
      </c>
      <c r="S656">
        <v>1992993.95</v>
      </c>
      <c r="T656">
        <v>279542.52</v>
      </c>
      <c r="U656">
        <v>269312.7</v>
      </c>
      <c r="V656">
        <v>297356.79999999999</v>
      </c>
      <c r="W656">
        <v>1018352.82</v>
      </c>
      <c r="X656">
        <v>382289.49</v>
      </c>
      <c r="Y656">
        <v>691538.99</v>
      </c>
      <c r="Z656">
        <v>179499.38</v>
      </c>
      <c r="AA656">
        <v>148682.13</v>
      </c>
      <c r="AB656">
        <v>126452.39</v>
      </c>
      <c r="AC656">
        <v>110429</v>
      </c>
      <c r="AD656">
        <v>126118.28</v>
      </c>
      <c r="AE656">
        <v>1053700.54</v>
      </c>
      <c r="AF656">
        <v>189395.16</v>
      </c>
      <c r="AG656">
        <v>848812.76</v>
      </c>
      <c r="AH656">
        <v>278405.82</v>
      </c>
      <c r="AI656">
        <v>724281.3</v>
      </c>
      <c r="AJ656">
        <v>234040.46</v>
      </c>
      <c r="AK656">
        <v>156491.62</v>
      </c>
      <c r="AL656">
        <v>153247.32999999999</v>
      </c>
      <c r="AM656">
        <v>5659820.1600000001</v>
      </c>
      <c r="AN656">
        <v>977735.39</v>
      </c>
      <c r="AO656">
        <v>486748.13</v>
      </c>
      <c r="AP656">
        <v>1396531.36</v>
      </c>
      <c r="AQ656">
        <v>302209.53000000003</v>
      </c>
      <c r="AR656">
        <v>981587.56</v>
      </c>
      <c r="AS656">
        <v>2247014.36</v>
      </c>
      <c r="AT656">
        <v>1150635.25</v>
      </c>
      <c r="AU656">
        <v>632356.21</v>
      </c>
      <c r="AV656">
        <v>855541.06</v>
      </c>
      <c r="AW656">
        <v>1486504.34</v>
      </c>
      <c r="AX656">
        <v>699199.9</v>
      </c>
      <c r="AY656">
        <v>775307.88</v>
      </c>
      <c r="AZ656">
        <v>235336.88</v>
      </c>
      <c r="BA656">
        <v>3444384.95</v>
      </c>
      <c r="BB656">
        <v>339979.83</v>
      </c>
      <c r="BC656">
        <v>354379.78</v>
      </c>
      <c r="BD656">
        <v>1269194.1100000001</v>
      </c>
      <c r="BE656">
        <v>857275.09</v>
      </c>
      <c r="BF656">
        <v>733305.45</v>
      </c>
      <c r="BG656">
        <v>263071.59000000003</v>
      </c>
      <c r="BH656">
        <v>2109323.0099999998</v>
      </c>
      <c r="BI656">
        <v>215623.07</v>
      </c>
      <c r="BJ656">
        <v>251559.45</v>
      </c>
      <c r="BK656">
        <v>324101.21999999997</v>
      </c>
      <c r="BL656">
        <v>133516.35</v>
      </c>
      <c r="BM656">
        <v>815717.98</v>
      </c>
      <c r="BN656">
        <v>1926815.98</v>
      </c>
      <c r="BO656">
        <v>265472.55</v>
      </c>
      <c r="BP656">
        <v>973479.1</v>
      </c>
      <c r="BQ656">
        <v>275080.53999999998</v>
      </c>
      <c r="BR656">
        <v>533458.56999999995</v>
      </c>
      <c r="BS656">
        <v>523979.19</v>
      </c>
      <c r="BT656">
        <v>217994.23</v>
      </c>
    </row>
    <row r="657" spans="1:72">
      <c r="A657" s="405">
        <v>5</v>
      </c>
      <c r="B657" s="199" t="s">
        <v>916</v>
      </c>
      <c r="C657" s="199" t="s">
        <v>917</v>
      </c>
      <c r="D657" s="199" t="s">
        <v>2444</v>
      </c>
      <c r="E657" s="199" t="s">
        <v>2452</v>
      </c>
      <c r="F657" s="199" t="s">
        <v>2453</v>
      </c>
      <c r="G657" s="199" t="s">
        <v>2446</v>
      </c>
      <c r="H657" s="199">
        <v>97</v>
      </c>
      <c r="I657" s="199" t="s">
        <v>2452</v>
      </c>
      <c r="J657" s="199" t="s">
        <v>952</v>
      </c>
      <c r="K657" s="199"/>
      <c r="L657" s="199" t="s">
        <v>1832</v>
      </c>
      <c r="M657" s="221" t="s">
        <v>1834</v>
      </c>
      <c r="N657" s="221"/>
      <c r="O657" s="221"/>
      <c r="P657" s="386" t="s">
        <v>3432</v>
      </c>
      <c r="Q657" s="387" t="s">
        <v>743</v>
      </c>
      <c r="R657" s="108">
        <f t="shared" si="10"/>
        <v>259723.2</v>
      </c>
      <c r="S657">
        <v>483040</v>
      </c>
      <c r="T657">
        <v>98600</v>
      </c>
      <c r="U657">
        <v>218979</v>
      </c>
      <c r="W657">
        <v>11000</v>
      </c>
      <c r="AA657">
        <v>7950</v>
      </c>
      <c r="AC657">
        <v>695</v>
      </c>
      <c r="AD657">
        <v>126612</v>
      </c>
      <c r="AE657">
        <v>259723.2</v>
      </c>
      <c r="AK657">
        <v>41091</v>
      </c>
      <c r="AM657">
        <v>63575</v>
      </c>
      <c r="AN657">
        <v>161656.68</v>
      </c>
      <c r="AO657">
        <v>2700</v>
      </c>
      <c r="AP657">
        <v>119065</v>
      </c>
      <c r="AR657">
        <v>201708</v>
      </c>
      <c r="AU657">
        <v>38390</v>
      </c>
      <c r="AV657">
        <v>182355</v>
      </c>
      <c r="AY657">
        <v>154327</v>
      </c>
      <c r="AZ657">
        <v>88541</v>
      </c>
      <c r="BB657">
        <v>9004.9599999999991</v>
      </c>
      <c r="BC657">
        <v>59887.09</v>
      </c>
      <c r="BJ657">
        <v>66121.09</v>
      </c>
      <c r="BK657">
        <v>65415.199999999997</v>
      </c>
      <c r="BM657">
        <v>26592</v>
      </c>
      <c r="BQ657">
        <v>66776</v>
      </c>
    </row>
    <row r="658" spans="1:72">
      <c r="A658" s="405">
        <v>5</v>
      </c>
      <c r="B658" s="199" t="s">
        <v>916</v>
      </c>
      <c r="C658" s="199" t="s">
        <v>917</v>
      </c>
      <c r="D658" s="199" t="s">
        <v>2444</v>
      </c>
      <c r="E658" s="199" t="s">
        <v>2457</v>
      </c>
      <c r="F658" s="199"/>
      <c r="G658" s="199"/>
      <c r="H658" s="199">
        <v>98</v>
      </c>
      <c r="I658" s="199" t="s">
        <v>2457</v>
      </c>
      <c r="J658" s="199" t="s">
        <v>952</v>
      </c>
      <c r="K658" s="199"/>
      <c r="L658" s="199" t="s">
        <v>1752</v>
      </c>
      <c r="M658" s="221" t="s">
        <v>1754</v>
      </c>
      <c r="N658" s="221"/>
      <c r="O658" s="221"/>
      <c r="P658" s="386" t="s">
        <v>3433</v>
      </c>
      <c r="Q658" s="387" t="s">
        <v>2458</v>
      </c>
      <c r="R658" s="108">
        <f t="shared" si="10"/>
        <v>479295</v>
      </c>
      <c r="S658">
        <v>1459759.96</v>
      </c>
      <c r="T658">
        <v>48520</v>
      </c>
      <c r="U658">
        <v>273506</v>
      </c>
      <c r="V658">
        <v>65725</v>
      </c>
      <c r="W658">
        <v>446386</v>
      </c>
      <c r="X658">
        <v>653528</v>
      </c>
      <c r="Z658">
        <v>113798</v>
      </c>
      <c r="AA658">
        <v>201240</v>
      </c>
      <c r="AB658">
        <v>269737.5</v>
      </c>
      <c r="AC658">
        <v>95008.5</v>
      </c>
      <c r="AE658">
        <v>479295</v>
      </c>
      <c r="AM658">
        <v>2155611</v>
      </c>
      <c r="AN658">
        <v>227328.5</v>
      </c>
      <c r="AO658">
        <v>133602</v>
      </c>
      <c r="AP658">
        <v>172937.5</v>
      </c>
      <c r="AQ658">
        <v>303532.5</v>
      </c>
      <c r="AR658">
        <v>260119</v>
      </c>
      <c r="AS658">
        <v>714581</v>
      </c>
      <c r="AT658">
        <v>140570</v>
      </c>
      <c r="AU658">
        <v>7784.8</v>
      </c>
      <c r="AV658">
        <v>443581</v>
      </c>
      <c r="AW658">
        <v>50500</v>
      </c>
      <c r="AX658">
        <v>178517</v>
      </c>
      <c r="AY658">
        <v>124517</v>
      </c>
      <c r="AZ658">
        <v>190439</v>
      </c>
      <c r="BA658">
        <v>258389</v>
      </c>
      <c r="BB658">
        <v>142920</v>
      </c>
      <c r="BC658">
        <v>35120</v>
      </c>
      <c r="BH658">
        <v>70288</v>
      </c>
      <c r="BI658">
        <v>17460</v>
      </c>
      <c r="BN658">
        <v>225161</v>
      </c>
      <c r="BO658">
        <v>162665</v>
      </c>
      <c r="BP658">
        <v>432494</v>
      </c>
      <c r="BQ658">
        <v>254700</v>
      </c>
      <c r="BS658">
        <v>617657</v>
      </c>
    </row>
    <row r="659" spans="1:72">
      <c r="A659" s="405">
        <v>5</v>
      </c>
      <c r="B659" s="199" t="s">
        <v>916</v>
      </c>
      <c r="C659" s="199" t="s">
        <v>917</v>
      </c>
      <c r="D659" s="199" t="s">
        <v>2444</v>
      </c>
      <c r="E659" s="199" t="s">
        <v>745</v>
      </c>
      <c r="F659" s="199"/>
      <c r="G659" s="199"/>
      <c r="H659" s="199">
        <v>99</v>
      </c>
      <c r="I659" s="199" t="s">
        <v>745</v>
      </c>
      <c r="J659" s="199" t="s">
        <v>952</v>
      </c>
      <c r="K659" s="199" t="s">
        <v>1738</v>
      </c>
      <c r="L659" s="199" t="s">
        <v>1743</v>
      </c>
      <c r="M659" s="221" t="s">
        <v>1745</v>
      </c>
      <c r="N659" s="221"/>
      <c r="O659" s="221"/>
      <c r="P659" s="386" t="s">
        <v>3434</v>
      </c>
      <c r="Q659" s="387" t="s">
        <v>745</v>
      </c>
      <c r="R659" s="108">
        <f t="shared" si="10"/>
        <v>0</v>
      </c>
      <c r="X659">
        <v>124010</v>
      </c>
      <c r="AA659">
        <v>1800</v>
      </c>
      <c r="AD659">
        <v>21395</v>
      </c>
      <c r="AI659">
        <v>60323</v>
      </c>
      <c r="AM659">
        <v>348850</v>
      </c>
      <c r="AR659">
        <v>13280</v>
      </c>
      <c r="AV659">
        <v>107650.37</v>
      </c>
      <c r="BA659">
        <v>12000</v>
      </c>
      <c r="BB659">
        <v>36310</v>
      </c>
      <c r="BC659">
        <v>36250</v>
      </c>
      <c r="BF659">
        <v>107810</v>
      </c>
      <c r="BG659">
        <v>40500</v>
      </c>
      <c r="BJ659">
        <v>520425</v>
      </c>
      <c r="BL659">
        <v>150</v>
      </c>
      <c r="BN659">
        <v>90000</v>
      </c>
    </row>
    <row r="660" spans="1:72">
      <c r="A660" s="405">
        <v>5</v>
      </c>
      <c r="B660" s="199" t="s">
        <v>916</v>
      </c>
      <c r="C660" s="199" t="s">
        <v>917</v>
      </c>
      <c r="D660" s="199" t="s">
        <v>2444</v>
      </c>
      <c r="E660" s="199" t="s">
        <v>746</v>
      </c>
      <c r="F660" s="199"/>
      <c r="G660" s="199"/>
      <c r="H660" s="199">
        <v>100</v>
      </c>
      <c r="I660" s="199" t="s">
        <v>746</v>
      </c>
      <c r="J660" s="199" t="s">
        <v>952</v>
      </c>
      <c r="K660" s="199" t="s">
        <v>1738</v>
      </c>
      <c r="L660" s="199" t="s">
        <v>1743</v>
      </c>
      <c r="M660" s="221" t="s">
        <v>1745</v>
      </c>
      <c r="N660" s="221"/>
      <c r="O660" s="221"/>
      <c r="P660" s="386" t="s">
        <v>3435</v>
      </c>
      <c r="Q660" s="388" t="s">
        <v>746</v>
      </c>
      <c r="R660" s="108">
        <f t="shared" si="10"/>
        <v>0</v>
      </c>
      <c r="BD660">
        <v>2382</v>
      </c>
      <c r="BJ660">
        <v>6000</v>
      </c>
    </row>
    <row r="661" spans="1:72">
      <c r="A661" s="405">
        <v>5</v>
      </c>
      <c r="B661" s="199" t="s">
        <v>916</v>
      </c>
      <c r="C661" s="199" t="s">
        <v>917</v>
      </c>
      <c r="D661" s="199" t="s">
        <v>2444</v>
      </c>
      <c r="E661" s="199" t="s">
        <v>2459</v>
      </c>
      <c r="F661" s="199"/>
      <c r="G661" s="199"/>
      <c r="H661" s="199">
        <v>101</v>
      </c>
      <c r="I661" s="199" t="s">
        <v>2459</v>
      </c>
      <c r="J661" s="199" t="s">
        <v>952</v>
      </c>
      <c r="K661" s="199" t="s">
        <v>1783</v>
      </c>
      <c r="L661" s="199" t="s">
        <v>1743</v>
      </c>
      <c r="M661" s="221" t="s">
        <v>1745</v>
      </c>
      <c r="N661" s="221"/>
      <c r="O661" s="221"/>
      <c r="P661" s="386" t="s">
        <v>3436</v>
      </c>
      <c r="Q661" s="387" t="s">
        <v>747</v>
      </c>
      <c r="R661" s="108">
        <f t="shared" si="10"/>
        <v>0</v>
      </c>
      <c r="S661">
        <v>948870</v>
      </c>
      <c r="AM661">
        <v>66000</v>
      </c>
      <c r="BA661">
        <v>4089960</v>
      </c>
      <c r="BM661">
        <v>6014515</v>
      </c>
      <c r="BN661">
        <v>498000</v>
      </c>
    </row>
    <row r="662" spans="1:72">
      <c r="A662" s="405">
        <v>5</v>
      </c>
      <c r="B662" s="199" t="s">
        <v>916</v>
      </c>
      <c r="C662" s="199" t="s">
        <v>917</v>
      </c>
      <c r="D662" s="199" t="s">
        <v>2444</v>
      </c>
      <c r="E662" s="199" t="s">
        <v>2459</v>
      </c>
      <c r="F662" s="199"/>
      <c r="G662" s="199"/>
      <c r="H662" s="199">
        <v>101</v>
      </c>
      <c r="I662" s="199" t="s">
        <v>2459</v>
      </c>
      <c r="J662" s="199" t="s">
        <v>952</v>
      </c>
      <c r="K662" s="199" t="s">
        <v>1783</v>
      </c>
      <c r="L662" s="199" t="s">
        <v>1743</v>
      </c>
      <c r="M662" s="221" t="s">
        <v>1745</v>
      </c>
      <c r="N662" s="221"/>
      <c r="O662" s="221"/>
      <c r="P662" s="386" t="s">
        <v>3437</v>
      </c>
      <c r="Q662" s="387" t="s">
        <v>748</v>
      </c>
      <c r="R662" s="108">
        <f t="shared" si="10"/>
        <v>0</v>
      </c>
      <c r="X662">
        <v>166400</v>
      </c>
      <c r="Z662">
        <v>420000</v>
      </c>
      <c r="AA662">
        <v>518000</v>
      </c>
      <c r="AG662">
        <v>120000</v>
      </c>
      <c r="AI662">
        <v>488500</v>
      </c>
      <c r="AL662">
        <v>29395.52</v>
      </c>
      <c r="AM662">
        <v>2812810</v>
      </c>
      <c r="AO662">
        <v>495000</v>
      </c>
      <c r="AP662">
        <v>182866.19</v>
      </c>
      <c r="AQ662">
        <v>479965.49</v>
      </c>
      <c r="AT662">
        <v>24024</v>
      </c>
      <c r="AU662">
        <v>22924</v>
      </c>
      <c r="AW662">
        <v>722076.65</v>
      </c>
      <c r="AY662">
        <v>12564</v>
      </c>
      <c r="AZ662">
        <v>5778</v>
      </c>
      <c r="BB662">
        <v>430868</v>
      </c>
      <c r="BC662">
        <v>351000</v>
      </c>
      <c r="BD662">
        <v>192000</v>
      </c>
      <c r="BK662">
        <v>20051</v>
      </c>
      <c r="BL662">
        <v>18000</v>
      </c>
      <c r="BP662">
        <v>13027.8</v>
      </c>
      <c r="BQ662">
        <v>18250</v>
      </c>
      <c r="BS662">
        <v>41000</v>
      </c>
    </row>
    <row r="663" spans="1:72">
      <c r="A663" s="405">
        <v>5</v>
      </c>
      <c r="B663" s="199" t="s">
        <v>916</v>
      </c>
      <c r="C663" s="199" t="s">
        <v>917</v>
      </c>
      <c r="D663" s="199" t="s">
        <v>2444</v>
      </c>
      <c r="E663" s="199" t="s">
        <v>749</v>
      </c>
      <c r="F663" s="199"/>
      <c r="G663" s="199"/>
      <c r="H663" s="199">
        <v>102</v>
      </c>
      <c r="I663" s="199" t="s">
        <v>749</v>
      </c>
      <c r="J663" s="199" t="s">
        <v>952</v>
      </c>
      <c r="K663" s="199" t="s">
        <v>1783</v>
      </c>
      <c r="L663" s="199" t="s">
        <v>1743</v>
      </c>
      <c r="M663" s="221" t="s">
        <v>1745</v>
      </c>
      <c r="N663" s="221"/>
      <c r="O663" s="221"/>
      <c r="P663" s="386" t="s">
        <v>3438</v>
      </c>
      <c r="Q663" s="387" t="s">
        <v>749</v>
      </c>
      <c r="R663" s="108">
        <f t="shared" si="10"/>
        <v>0</v>
      </c>
    </row>
    <row r="664" spans="1:72">
      <c r="A664" s="405">
        <v>5</v>
      </c>
      <c r="B664" s="199" t="s">
        <v>916</v>
      </c>
      <c r="C664" s="199" t="s">
        <v>917</v>
      </c>
      <c r="D664" s="199" t="s">
        <v>2444</v>
      </c>
      <c r="E664" s="199" t="s">
        <v>749</v>
      </c>
      <c r="F664" s="199"/>
      <c r="G664" s="199"/>
      <c r="H664" s="199">
        <v>102</v>
      </c>
      <c r="I664" s="199" t="s">
        <v>749</v>
      </c>
      <c r="J664" s="199" t="s">
        <v>952</v>
      </c>
      <c r="K664" s="199" t="s">
        <v>1783</v>
      </c>
      <c r="L664" s="199" t="s">
        <v>1858</v>
      </c>
      <c r="M664" s="221" t="s">
        <v>1860</v>
      </c>
      <c r="N664" s="221"/>
      <c r="O664" s="221"/>
      <c r="P664" s="386" t="s">
        <v>3439</v>
      </c>
      <c r="Q664" s="387" t="s">
        <v>750</v>
      </c>
      <c r="R664" s="108">
        <f t="shared" si="10"/>
        <v>0</v>
      </c>
      <c r="V664">
        <v>5447.22</v>
      </c>
      <c r="AK664">
        <v>79.180000000000007</v>
      </c>
      <c r="AM664">
        <v>469620.57</v>
      </c>
      <c r="BN664">
        <v>53.89</v>
      </c>
    </row>
    <row r="665" spans="1:72">
      <c r="A665" s="405">
        <v>5</v>
      </c>
      <c r="B665" s="199" t="s">
        <v>916</v>
      </c>
      <c r="C665" s="199" t="s">
        <v>917</v>
      </c>
      <c r="D665" s="199" t="s">
        <v>2444</v>
      </c>
      <c r="E665" s="199" t="s">
        <v>751</v>
      </c>
      <c r="F665" s="199"/>
      <c r="G665" s="199"/>
      <c r="H665" s="199">
        <v>103</v>
      </c>
      <c r="I665" s="199" t="s">
        <v>751</v>
      </c>
      <c r="J665" s="199" t="s">
        <v>952</v>
      </c>
      <c r="K665" s="199" t="s">
        <v>1783</v>
      </c>
      <c r="L665" s="199" t="s">
        <v>1743</v>
      </c>
      <c r="M665" s="221" t="s">
        <v>1745</v>
      </c>
      <c r="N665" s="221"/>
      <c r="O665" s="221"/>
      <c r="P665" s="386" t="s">
        <v>3440</v>
      </c>
      <c r="Q665" s="387" t="s">
        <v>751</v>
      </c>
      <c r="R665" s="108">
        <f t="shared" si="10"/>
        <v>0</v>
      </c>
      <c r="BN665">
        <v>21000</v>
      </c>
    </row>
    <row r="666" spans="1:72">
      <c r="A666" s="405">
        <v>5</v>
      </c>
      <c r="B666" s="199" t="s">
        <v>916</v>
      </c>
      <c r="C666" s="199" t="s">
        <v>917</v>
      </c>
      <c r="D666" s="199" t="s">
        <v>2444</v>
      </c>
      <c r="E666" s="199" t="s">
        <v>752</v>
      </c>
      <c r="F666" s="199"/>
      <c r="G666" s="199"/>
      <c r="H666" s="199">
        <v>104</v>
      </c>
      <c r="I666" s="199" t="s">
        <v>752</v>
      </c>
      <c r="J666" s="199" t="s">
        <v>952</v>
      </c>
      <c r="K666" s="199" t="s">
        <v>1783</v>
      </c>
      <c r="L666" s="199" t="s">
        <v>1743</v>
      </c>
      <c r="M666" s="221" t="s">
        <v>1745</v>
      </c>
      <c r="N666" s="221"/>
      <c r="O666" s="221"/>
      <c r="P666" s="386" t="s">
        <v>3441</v>
      </c>
      <c r="Q666" s="387" t="s">
        <v>752</v>
      </c>
      <c r="R666" s="108">
        <f t="shared" si="10"/>
        <v>0</v>
      </c>
    </row>
    <row r="667" spans="1:72">
      <c r="A667" s="405">
        <v>5</v>
      </c>
      <c r="B667" s="199" t="s">
        <v>916</v>
      </c>
      <c r="C667" s="199" t="s">
        <v>917</v>
      </c>
      <c r="D667" s="199" t="s">
        <v>2444</v>
      </c>
      <c r="E667" s="199" t="s">
        <v>2460</v>
      </c>
      <c r="F667" s="199"/>
      <c r="G667" s="199"/>
      <c r="H667" s="199">
        <v>105</v>
      </c>
      <c r="I667" s="199" t="s">
        <v>2460</v>
      </c>
      <c r="J667" s="199" t="s">
        <v>952</v>
      </c>
      <c r="K667" s="199" t="s">
        <v>1697</v>
      </c>
      <c r="L667" s="199" t="s">
        <v>1743</v>
      </c>
      <c r="M667" s="221" t="s">
        <v>1745</v>
      </c>
      <c r="N667" s="221"/>
      <c r="O667" s="221"/>
      <c r="P667" s="386" t="s">
        <v>3442</v>
      </c>
      <c r="Q667" s="387" t="s">
        <v>3443</v>
      </c>
      <c r="R667" s="108">
        <f t="shared" si="10"/>
        <v>0</v>
      </c>
      <c r="S667">
        <v>281258</v>
      </c>
      <c r="V667">
        <v>326050</v>
      </c>
      <c r="W667">
        <v>178672</v>
      </c>
      <c r="X667">
        <v>12674</v>
      </c>
      <c r="Y667">
        <v>48055</v>
      </c>
      <c r="Z667">
        <v>1767</v>
      </c>
      <c r="AB667">
        <v>53163</v>
      </c>
      <c r="AD667">
        <v>22408</v>
      </c>
      <c r="AG667">
        <v>45307</v>
      </c>
      <c r="AK667">
        <v>63445.75</v>
      </c>
      <c r="AM667">
        <v>2998463</v>
      </c>
      <c r="AO667">
        <v>6868</v>
      </c>
      <c r="AP667">
        <v>40946</v>
      </c>
      <c r="AS667">
        <v>200745</v>
      </c>
      <c r="AT667">
        <v>930</v>
      </c>
      <c r="BA667">
        <v>662219.5</v>
      </c>
      <c r="BC667">
        <v>941</v>
      </c>
      <c r="BD667">
        <v>96415</v>
      </c>
      <c r="BE667">
        <v>61517</v>
      </c>
      <c r="BF667">
        <v>199201</v>
      </c>
      <c r="BH667">
        <v>74530</v>
      </c>
      <c r="BK667">
        <v>75926</v>
      </c>
      <c r="BL667">
        <v>5196</v>
      </c>
      <c r="BM667">
        <v>576249</v>
      </c>
      <c r="BN667">
        <v>137611</v>
      </c>
      <c r="BO667">
        <v>135804</v>
      </c>
      <c r="BQ667">
        <v>3950</v>
      </c>
    </row>
    <row r="668" spans="1:72">
      <c r="A668" s="405">
        <v>5</v>
      </c>
      <c r="B668" s="199" t="s">
        <v>916</v>
      </c>
      <c r="C668" s="199" t="s">
        <v>917</v>
      </c>
      <c r="D668" s="199" t="s">
        <v>2444</v>
      </c>
      <c r="E668" s="199" t="s">
        <v>2460</v>
      </c>
      <c r="F668" s="199"/>
      <c r="G668" s="199"/>
      <c r="H668" s="199">
        <v>105</v>
      </c>
      <c r="I668" s="199" t="s">
        <v>2460</v>
      </c>
      <c r="J668" s="199" t="s">
        <v>952</v>
      </c>
      <c r="K668" s="199" t="s">
        <v>1864</v>
      </c>
      <c r="L668" s="199" t="s">
        <v>1858</v>
      </c>
      <c r="M668" s="221" t="s">
        <v>1866</v>
      </c>
      <c r="N668" s="221"/>
      <c r="O668" s="221"/>
      <c r="P668" s="386" t="s">
        <v>3444</v>
      </c>
      <c r="Q668" s="387" t="s">
        <v>3445</v>
      </c>
      <c r="R668" s="108">
        <f t="shared" si="10"/>
        <v>664450</v>
      </c>
      <c r="T668">
        <v>181943.71</v>
      </c>
      <c r="U668">
        <v>218420</v>
      </c>
      <c r="V668">
        <v>413232.8</v>
      </c>
      <c r="W668">
        <v>2061931.76</v>
      </c>
      <c r="X668">
        <v>17000</v>
      </c>
      <c r="Y668">
        <v>1233802.43</v>
      </c>
      <c r="Z668">
        <v>472055</v>
      </c>
      <c r="AA668">
        <v>307940</v>
      </c>
      <c r="AC668">
        <v>141139</v>
      </c>
      <c r="AE668">
        <v>664450</v>
      </c>
      <c r="AF668">
        <v>169230.5</v>
      </c>
      <c r="AG668">
        <v>243981.9</v>
      </c>
      <c r="AH668">
        <v>65340</v>
      </c>
      <c r="AJ668">
        <v>1077365.96</v>
      </c>
      <c r="AK668">
        <v>683003.58</v>
      </c>
      <c r="AM668">
        <v>2149822</v>
      </c>
      <c r="AN668">
        <v>645344</v>
      </c>
      <c r="AO668">
        <v>1815696.84</v>
      </c>
      <c r="AP668">
        <v>192282.94</v>
      </c>
      <c r="AQ668">
        <v>1685239.9</v>
      </c>
      <c r="AR668">
        <v>1030491</v>
      </c>
      <c r="AS668">
        <v>3802338.5</v>
      </c>
      <c r="AT668">
        <v>44887.6</v>
      </c>
      <c r="AU668">
        <v>613573</v>
      </c>
      <c r="AV668">
        <v>194860</v>
      </c>
      <c r="AW668">
        <v>1155331</v>
      </c>
      <c r="AX668">
        <v>577520</v>
      </c>
      <c r="AY668">
        <v>348018.13</v>
      </c>
      <c r="AZ668">
        <v>154516</v>
      </c>
      <c r="BA668">
        <v>823335</v>
      </c>
      <c r="BB668">
        <v>680706.5</v>
      </c>
      <c r="BC668">
        <v>1109815</v>
      </c>
      <c r="BD668">
        <v>2080302.78</v>
      </c>
      <c r="BE668">
        <v>1768723</v>
      </c>
      <c r="BG668">
        <v>2031616.4</v>
      </c>
      <c r="BH668">
        <v>718753.74</v>
      </c>
      <c r="BI668">
        <v>3500</v>
      </c>
      <c r="BJ668">
        <v>848122</v>
      </c>
      <c r="BK668">
        <v>435147</v>
      </c>
      <c r="BL668">
        <v>831565</v>
      </c>
      <c r="BN668">
        <v>296206</v>
      </c>
      <c r="BP668">
        <v>1285744</v>
      </c>
      <c r="BR668">
        <v>14400</v>
      </c>
      <c r="BT668">
        <v>105746</v>
      </c>
    </row>
    <row r="669" spans="1:72">
      <c r="A669" s="405">
        <v>5</v>
      </c>
      <c r="B669" s="199" t="s">
        <v>916</v>
      </c>
      <c r="C669" s="199" t="s">
        <v>917</v>
      </c>
      <c r="D669" s="199" t="s">
        <v>2444</v>
      </c>
      <c r="E669" s="199" t="s">
        <v>2460</v>
      </c>
      <c r="F669" s="199"/>
      <c r="G669" s="199"/>
      <c r="H669" s="199">
        <v>105</v>
      </c>
      <c r="I669" s="199" t="s">
        <v>2460</v>
      </c>
      <c r="J669" s="199" t="s">
        <v>952</v>
      </c>
      <c r="K669" s="199" t="s">
        <v>1864</v>
      </c>
      <c r="L669" s="199" t="s">
        <v>1858</v>
      </c>
      <c r="M669" s="221" t="s">
        <v>1868</v>
      </c>
      <c r="N669" s="221"/>
      <c r="O669" s="221"/>
      <c r="P669" s="386" t="s">
        <v>3446</v>
      </c>
      <c r="Q669" s="387" t="s">
        <v>3447</v>
      </c>
      <c r="R669" s="108">
        <f t="shared" si="10"/>
        <v>1838044</v>
      </c>
      <c r="S669">
        <v>9461439.3800000008</v>
      </c>
      <c r="T669">
        <v>947235.43</v>
      </c>
      <c r="U669">
        <v>892211.95</v>
      </c>
      <c r="V669">
        <v>2357248.13</v>
      </c>
      <c r="W669">
        <v>1415308.5</v>
      </c>
      <c r="X669">
        <v>822539.24</v>
      </c>
      <c r="Y669">
        <v>121100</v>
      </c>
      <c r="Z669">
        <v>343376</v>
      </c>
      <c r="AA669">
        <v>1185503.97</v>
      </c>
      <c r="AB669">
        <v>1950612.8</v>
      </c>
      <c r="AC669">
        <v>1257827.8799999999</v>
      </c>
      <c r="AD669">
        <v>1042198</v>
      </c>
      <c r="AE669">
        <v>1838044</v>
      </c>
      <c r="AF669">
        <v>25565</v>
      </c>
      <c r="AG669">
        <v>154561</v>
      </c>
      <c r="AH669">
        <v>218852</v>
      </c>
      <c r="AI669">
        <v>131095</v>
      </c>
      <c r="AJ669">
        <v>193003</v>
      </c>
      <c r="AK669">
        <v>583956.44999999995</v>
      </c>
      <c r="AL669">
        <v>79844</v>
      </c>
      <c r="AM669">
        <v>8925300.0700000003</v>
      </c>
      <c r="AN669">
        <v>512078</v>
      </c>
      <c r="AO669">
        <v>912957.6</v>
      </c>
      <c r="AP669">
        <v>859920.69</v>
      </c>
      <c r="AQ669">
        <v>949830</v>
      </c>
      <c r="AR669">
        <v>450611.4</v>
      </c>
      <c r="AS669">
        <v>885215.35</v>
      </c>
      <c r="AT669">
        <v>253589</v>
      </c>
      <c r="AU669">
        <v>26650</v>
      </c>
      <c r="AV669">
        <v>57148</v>
      </c>
      <c r="AW669">
        <v>254590</v>
      </c>
      <c r="AX669">
        <v>211212</v>
      </c>
      <c r="AY669">
        <v>647308.4</v>
      </c>
      <c r="AZ669">
        <v>38410</v>
      </c>
      <c r="BA669">
        <v>3852237.89</v>
      </c>
      <c r="BB669">
        <v>304825</v>
      </c>
      <c r="BC669">
        <v>402701.75</v>
      </c>
      <c r="BD669">
        <v>16380</v>
      </c>
      <c r="BE669">
        <v>387635</v>
      </c>
      <c r="BF669">
        <v>287416</v>
      </c>
      <c r="BH669">
        <v>490732.24</v>
      </c>
      <c r="BI669">
        <v>997833.1</v>
      </c>
      <c r="BJ669">
        <v>63900</v>
      </c>
      <c r="BK669">
        <v>215250</v>
      </c>
      <c r="BM669">
        <v>1629663.6</v>
      </c>
      <c r="BN669">
        <v>3600</v>
      </c>
      <c r="BO669">
        <v>282210.28000000003</v>
      </c>
      <c r="BP669">
        <v>2287618</v>
      </c>
      <c r="BQ669">
        <v>157717.6</v>
      </c>
      <c r="BR669">
        <v>152093.5</v>
      </c>
      <c r="BS669">
        <v>651742</v>
      </c>
      <c r="BT669">
        <v>114235</v>
      </c>
    </row>
    <row r="670" spans="1:72">
      <c r="A670" s="405">
        <v>5</v>
      </c>
      <c r="B670" s="199" t="s">
        <v>916</v>
      </c>
      <c r="C670" s="199" t="s">
        <v>917</v>
      </c>
      <c r="D670" s="199" t="s">
        <v>2444</v>
      </c>
      <c r="E670" s="199" t="s">
        <v>2460</v>
      </c>
      <c r="F670" s="199"/>
      <c r="G670" s="199"/>
      <c r="H670" s="199">
        <v>105</v>
      </c>
      <c r="I670" s="199" t="s">
        <v>2460</v>
      </c>
      <c r="J670" s="199" t="s">
        <v>952</v>
      </c>
      <c r="K670" s="199" t="s">
        <v>1697</v>
      </c>
      <c r="L670" s="199" t="s">
        <v>1743</v>
      </c>
      <c r="M670" s="221" t="s">
        <v>1745</v>
      </c>
      <c r="N670" s="221"/>
      <c r="O670" s="221"/>
      <c r="P670" s="386" t="s">
        <v>3448</v>
      </c>
      <c r="Q670" s="387" t="s">
        <v>755</v>
      </c>
      <c r="R670" s="108">
        <f t="shared" si="10"/>
        <v>0</v>
      </c>
      <c r="S670">
        <v>6000</v>
      </c>
      <c r="W670">
        <v>23000</v>
      </c>
      <c r="AA670">
        <v>6500</v>
      </c>
      <c r="AG670">
        <v>20206</v>
      </c>
      <c r="AI670">
        <v>19757</v>
      </c>
      <c r="AO670">
        <v>21272.1</v>
      </c>
      <c r="AU670">
        <v>15898.26</v>
      </c>
      <c r="AY670">
        <v>24944</v>
      </c>
      <c r="AZ670">
        <v>1448.5</v>
      </c>
      <c r="BD670">
        <v>10756.27</v>
      </c>
      <c r="BF670">
        <v>4000</v>
      </c>
      <c r="BJ670">
        <v>415.2</v>
      </c>
      <c r="BM670">
        <v>395</v>
      </c>
      <c r="BN670">
        <v>1067760.49</v>
      </c>
      <c r="BP670">
        <v>1000</v>
      </c>
    </row>
    <row r="671" spans="1:72">
      <c r="A671" s="405">
        <v>5</v>
      </c>
      <c r="B671" s="199" t="s">
        <v>916</v>
      </c>
      <c r="C671" s="199" t="s">
        <v>917</v>
      </c>
      <c r="D671" s="199" t="s">
        <v>2444</v>
      </c>
      <c r="E671" s="199" t="s">
        <v>2460</v>
      </c>
      <c r="F671" s="199"/>
      <c r="G671" s="199"/>
      <c r="H671" s="199">
        <v>105</v>
      </c>
      <c r="I671" s="199" t="s">
        <v>2460</v>
      </c>
      <c r="J671" s="199" t="s">
        <v>952</v>
      </c>
      <c r="K671" s="199" t="s">
        <v>1697</v>
      </c>
      <c r="L671" s="199" t="s">
        <v>1858</v>
      </c>
      <c r="M671" s="221" t="s">
        <v>1873</v>
      </c>
      <c r="N671" s="221"/>
      <c r="O671" s="221"/>
      <c r="P671" s="386" t="s">
        <v>3449</v>
      </c>
      <c r="Q671" s="387" t="s">
        <v>3450</v>
      </c>
      <c r="R671" s="108">
        <f t="shared" si="10"/>
        <v>489897.25</v>
      </c>
      <c r="S671">
        <v>11484274.67</v>
      </c>
      <c r="T671">
        <v>3015428.5</v>
      </c>
      <c r="U671">
        <v>9036097.75</v>
      </c>
      <c r="V671">
        <v>9823249.75</v>
      </c>
      <c r="W671">
        <v>12648743.189999999</v>
      </c>
      <c r="X671">
        <v>10310352.529999999</v>
      </c>
      <c r="Y671">
        <v>8945151.5099999998</v>
      </c>
      <c r="Z671">
        <v>4998339.42</v>
      </c>
      <c r="AA671">
        <v>3725672.25</v>
      </c>
      <c r="AB671">
        <v>5671185.0300000003</v>
      </c>
      <c r="AC671">
        <v>2845710.05</v>
      </c>
      <c r="AD671">
        <v>7420887</v>
      </c>
      <c r="AE671">
        <v>489897.25</v>
      </c>
      <c r="AF671">
        <v>4900118.01</v>
      </c>
      <c r="AG671">
        <v>3052682.05</v>
      </c>
      <c r="AH671">
        <v>8123729.5999999996</v>
      </c>
      <c r="AI671">
        <v>8894043.7400000002</v>
      </c>
      <c r="AJ671">
        <v>11173290.25</v>
      </c>
      <c r="AK671">
        <v>2721790.5</v>
      </c>
      <c r="AL671">
        <v>1820246.65</v>
      </c>
      <c r="AM671">
        <v>6258589.79</v>
      </c>
      <c r="AN671">
        <v>4148410.05</v>
      </c>
      <c r="AO671">
        <v>10498292.43</v>
      </c>
      <c r="AP671">
        <v>11312204.869999999</v>
      </c>
      <c r="AQ671">
        <v>15350200.119999999</v>
      </c>
      <c r="AR671">
        <v>7557556</v>
      </c>
      <c r="AS671">
        <v>9591464.3399999999</v>
      </c>
      <c r="AT671">
        <v>15095928.449999999</v>
      </c>
      <c r="AU671">
        <v>14718499.23</v>
      </c>
      <c r="AV671">
        <v>13559815.74</v>
      </c>
      <c r="AW671">
        <v>23488245.719999999</v>
      </c>
      <c r="AX671">
        <v>5497194</v>
      </c>
      <c r="AY671">
        <v>11425712.4</v>
      </c>
      <c r="AZ671">
        <v>6163086.2199999997</v>
      </c>
      <c r="BA671">
        <v>3003857</v>
      </c>
      <c r="BB671">
        <v>2994294</v>
      </c>
      <c r="BC671">
        <v>5877710.75</v>
      </c>
      <c r="BD671">
        <v>4291510.25</v>
      </c>
      <c r="BE671">
        <v>5392095.5</v>
      </c>
      <c r="BF671">
        <v>6789531.3799999999</v>
      </c>
      <c r="BG671">
        <v>3094325</v>
      </c>
      <c r="BH671">
        <v>5332540.24</v>
      </c>
      <c r="BI671">
        <v>4348725.96</v>
      </c>
      <c r="BJ671">
        <v>3341819.68</v>
      </c>
      <c r="BK671">
        <v>2052218.3</v>
      </c>
      <c r="BL671">
        <v>3490592.25</v>
      </c>
      <c r="BM671">
        <v>1805342.75</v>
      </c>
      <c r="BN671">
        <v>3144381.8</v>
      </c>
      <c r="BO671">
        <v>3026375.95</v>
      </c>
      <c r="BP671">
        <v>3464661</v>
      </c>
      <c r="BQ671">
        <v>2038387.75</v>
      </c>
      <c r="BR671">
        <v>3270730.68</v>
      </c>
      <c r="BS671">
        <v>4720672.38</v>
      </c>
      <c r="BT671">
        <v>1687956.29</v>
      </c>
    </row>
    <row r="672" spans="1:72">
      <c r="A672" s="405">
        <v>5</v>
      </c>
      <c r="B672" s="199" t="s">
        <v>916</v>
      </c>
      <c r="C672" s="199" t="s">
        <v>917</v>
      </c>
      <c r="D672" s="199" t="s">
        <v>2444</v>
      </c>
      <c r="E672" s="199" t="s">
        <v>2460</v>
      </c>
      <c r="F672" s="199"/>
      <c r="G672" s="199"/>
      <c r="H672" s="199">
        <v>105</v>
      </c>
      <c r="I672" s="199" t="s">
        <v>2460</v>
      </c>
      <c r="J672" s="199" t="s">
        <v>952</v>
      </c>
      <c r="K672" s="199" t="s">
        <v>1697</v>
      </c>
      <c r="L672" s="199" t="s">
        <v>1858</v>
      </c>
      <c r="M672" s="221" t="s">
        <v>1873</v>
      </c>
      <c r="N672" s="221"/>
      <c r="O672" s="221"/>
      <c r="P672" s="386" t="s">
        <v>3451</v>
      </c>
      <c r="Q672" s="387" t="s">
        <v>3452</v>
      </c>
      <c r="R672" s="108">
        <f t="shared" si="10"/>
        <v>7226200</v>
      </c>
      <c r="S672">
        <v>2744.5</v>
      </c>
      <c r="T672">
        <v>929998.75</v>
      </c>
      <c r="U672">
        <v>2456658.15</v>
      </c>
      <c r="V672">
        <v>2481652.25</v>
      </c>
      <c r="W672">
        <v>1622137</v>
      </c>
      <c r="X672">
        <v>2713899.75</v>
      </c>
      <c r="Y672">
        <v>2539265.25</v>
      </c>
      <c r="Z672">
        <v>2378870.5</v>
      </c>
      <c r="AA672">
        <v>1160046.75</v>
      </c>
      <c r="AB672">
        <v>568864.5</v>
      </c>
      <c r="AC672">
        <v>921187.05</v>
      </c>
      <c r="AD672">
        <v>71224.5</v>
      </c>
      <c r="AE672">
        <v>7226200</v>
      </c>
      <c r="AF672">
        <v>740931</v>
      </c>
      <c r="AG672">
        <v>148168.5</v>
      </c>
      <c r="AH672">
        <v>853140</v>
      </c>
      <c r="AM672">
        <v>3859215.5</v>
      </c>
      <c r="AN672">
        <v>1378588.67</v>
      </c>
      <c r="AO672">
        <v>2281269.61</v>
      </c>
      <c r="AP672">
        <v>1047168.64</v>
      </c>
      <c r="AQ672">
        <v>538992.1</v>
      </c>
      <c r="AR672">
        <v>640800.5</v>
      </c>
      <c r="AS672">
        <v>5989056.7199999997</v>
      </c>
      <c r="AT672">
        <v>2795711.75</v>
      </c>
      <c r="AU672">
        <v>4279894.6500000004</v>
      </c>
      <c r="AV672">
        <v>1694027.42</v>
      </c>
      <c r="AW672">
        <v>1988154.95</v>
      </c>
      <c r="AX672">
        <v>1502970</v>
      </c>
      <c r="AY672">
        <v>2014029.38</v>
      </c>
      <c r="AZ672">
        <v>48409</v>
      </c>
      <c r="BA672">
        <v>16409476.5</v>
      </c>
      <c r="BB672">
        <v>845708.5</v>
      </c>
      <c r="BC672">
        <v>2188533</v>
      </c>
      <c r="BD672">
        <v>1545366.97</v>
      </c>
      <c r="BE672">
        <v>1473216.06</v>
      </c>
      <c r="BF672">
        <v>32251</v>
      </c>
      <c r="BG672">
        <v>227</v>
      </c>
      <c r="BH672">
        <v>8869</v>
      </c>
      <c r="BJ672">
        <v>265312.5</v>
      </c>
      <c r="BK672">
        <v>467398.25</v>
      </c>
      <c r="BO672">
        <v>685938</v>
      </c>
      <c r="BP672">
        <v>198497</v>
      </c>
      <c r="BQ672">
        <v>345353.5</v>
      </c>
    </row>
    <row r="673" spans="1:72">
      <c r="A673" s="405">
        <v>5</v>
      </c>
      <c r="B673" s="199" t="s">
        <v>916</v>
      </c>
      <c r="C673" s="199" t="s">
        <v>917</v>
      </c>
      <c r="D673" s="199" t="s">
        <v>2444</v>
      </c>
      <c r="E673" s="199" t="s">
        <v>2460</v>
      </c>
      <c r="F673" s="199"/>
      <c r="G673" s="199"/>
      <c r="H673" s="199">
        <v>105</v>
      </c>
      <c r="I673" s="199" t="s">
        <v>2460</v>
      </c>
      <c r="J673" s="199" t="s">
        <v>952</v>
      </c>
      <c r="K673" s="199" t="s">
        <v>1697</v>
      </c>
      <c r="L673" s="199" t="s">
        <v>1858</v>
      </c>
      <c r="M673" s="221">
        <v>52100</v>
      </c>
      <c r="N673" s="221"/>
      <c r="O673" s="221"/>
      <c r="P673" s="386" t="s">
        <v>3453</v>
      </c>
      <c r="Q673" s="387" t="s">
        <v>3454</v>
      </c>
      <c r="R673" s="108">
        <f t="shared" si="10"/>
        <v>0</v>
      </c>
      <c r="AB673">
        <v>4664</v>
      </c>
      <c r="AF673">
        <v>50000</v>
      </c>
      <c r="AP673">
        <v>12397.33</v>
      </c>
      <c r="AQ673">
        <v>31340.54</v>
      </c>
      <c r="AT673">
        <v>62214.5</v>
      </c>
      <c r="BI673">
        <v>14741.56</v>
      </c>
    </row>
    <row r="674" spans="1:72">
      <c r="A674" s="405">
        <v>5</v>
      </c>
      <c r="B674" s="199" t="s">
        <v>916</v>
      </c>
      <c r="C674" s="199" t="s">
        <v>917</v>
      </c>
      <c r="D674" s="199" t="s">
        <v>2444</v>
      </c>
      <c r="E674" s="199" t="s">
        <v>2460</v>
      </c>
      <c r="F674" s="199"/>
      <c r="G674" s="199"/>
      <c r="H674" s="199">
        <v>105</v>
      </c>
      <c r="I674" s="199" t="s">
        <v>2460</v>
      </c>
      <c r="J674" s="199" t="s">
        <v>952</v>
      </c>
      <c r="K674" s="199" t="s">
        <v>1697</v>
      </c>
      <c r="L674" s="199" t="s">
        <v>1858</v>
      </c>
      <c r="M674" s="221" t="s">
        <v>1866</v>
      </c>
      <c r="N674" s="221"/>
      <c r="O674" s="221"/>
      <c r="P674" s="386" t="s">
        <v>3455</v>
      </c>
      <c r="Q674" s="387" t="s">
        <v>3456</v>
      </c>
      <c r="R674" s="108">
        <f t="shared" si="10"/>
        <v>0</v>
      </c>
      <c r="BF674">
        <v>26471</v>
      </c>
    </row>
    <row r="675" spans="1:72">
      <c r="A675" s="405">
        <v>5</v>
      </c>
      <c r="B675" s="199" t="s">
        <v>916</v>
      </c>
      <c r="C675" s="199" t="s">
        <v>917</v>
      </c>
      <c r="D675" s="199" t="s">
        <v>2444</v>
      </c>
      <c r="E675" s="199" t="s">
        <v>2460</v>
      </c>
      <c r="F675" s="199"/>
      <c r="G675" s="199"/>
      <c r="H675" s="199">
        <v>105</v>
      </c>
      <c r="I675" s="199" t="s">
        <v>2460</v>
      </c>
      <c r="J675" s="199" t="s">
        <v>952</v>
      </c>
      <c r="K675" s="199" t="s">
        <v>1697</v>
      </c>
      <c r="L675" s="199" t="s">
        <v>1858</v>
      </c>
      <c r="M675" s="221" t="s">
        <v>1873</v>
      </c>
      <c r="N675" s="221"/>
      <c r="O675" s="221"/>
      <c r="P675" s="386" t="s">
        <v>3457</v>
      </c>
      <c r="Q675" s="387" t="s">
        <v>763</v>
      </c>
      <c r="R675" s="108">
        <f t="shared" si="10"/>
        <v>1500</v>
      </c>
      <c r="S675">
        <v>95</v>
      </c>
      <c r="U675">
        <v>170</v>
      </c>
      <c r="AE675">
        <v>1500</v>
      </c>
      <c r="AF675">
        <v>100</v>
      </c>
      <c r="BF675">
        <v>10659</v>
      </c>
    </row>
    <row r="676" spans="1:72">
      <c r="A676" s="405">
        <v>5</v>
      </c>
      <c r="B676" s="199" t="s">
        <v>916</v>
      </c>
      <c r="C676" s="199" t="s">
        <v>917</v>
      </c>
      <c r="D676" s="199" t="s">
        <v>2444</v>
      </c>
      <c r="E676" s="199" t="s">
        <v>2465</v>
      </c>
      <c r="F676" s="199"/>
      <c r="G676" s="199"/>
      <c r="H676" s="199">
        <v>106</v>
      </c>
      <c r="I676" s="199" t="s">
        <v>2465</v>
      </c>
      <c r="J676" s="199" t="s">
        <v>952</v>
      </c>
      <c r="K676" s="199" t="s">
        <v>1653</v>
      </c>
      <c r="L676" s="199" t="s">
        <v>1654</v>
      </c>
      <c r="M676" s="221" t="s">
        <v>1656</v>
      </c>
      <c r="N676" s="221"/>
      <c r="O676" s="221"/>
      <c r="P676" s="386" t="s">
        <v>3458</v>
      </c>
      <c r="Q676" s="387" t="s">
        <v>3459</v>
      </c>
      <c r="R676" s="108">
        <f t="shared" si="10"/>
        <v>37050398.5</v>
      </c>
      <c r="S676">
        <v>72966434.25</v>
      </c>
      <c r="T676">
        <v>2067997.5</v>
      </c>
      <c r="U676">
        <v>4261643.75</v>
      </c>
      <c r="V676">
        <v>5830300</v>
      </c>
      <c r="W676">
        <v>12189488</v>
      </c>
      <c r="X676">
        <v>10674081.859999999</v>
      </c>
      <c r="Y676">
        <v>7551577.5</v>
      </c>
      <c r="Z676">
        <v>3064110</v>
      </c>
      <c r="AA676">
        <v>4414465</v>
      </c>
      <c r="AB676">
        <v>4543605</v>
      </c>
      <c r="AC676">
        <v>5381410</v>
      </c>
      <c r="AD676">
        <v>2705065</v>
      </c>
      <c r="AE676">
        <v>37050398.5</v>
      </c>
      <c r="AF676">
        <v>3864590</v>
      </c>
      <c r="AG676">
        <v>5751587</v>
      </c>
      <c r="AH676">
        <v>3069430</v>
      </c>
      <c r="AI676">
        <v>8760555.25</v>
      </c>
      <c r="AJ676">
        <v>5705145</v>
      </c>
      <c r="AK676">
        <v>4063712</v>
      </c>
      <c r="AL676">
        <v>89880</v>
      </c>
      <c r="AM676">
        <v>77057502</v>
      </c>
      <c r="AN676">
        <v>4233650.5</v>
      </c>
      <c r="AO676">
        <v>9606537</v>
      </c>
      <c r="AP676">
        <v>7418194.25</v>
      </c>
      <c r="AQ676">
        <v>13328863.4</v>
      </c>
      <c r="AR676">
        <v>5806269</v>
      </c>
      <c r="AS676">
        <v>15545218</v>
      </c>
      <c r="AT676">
        <v>9889805</v>
      </c>
      <c r="AU676">
        <v>6074302</v>
      </c>
      <c r="AV676">
        <v>7979776.25</v>
      </c>
      <c r="AW676">
        <v>15921480</v>
      </c>
      <c r="AX676">
        <v>5286710</v>
      </c>
      <c r="AY676">
        <v>6627500</v>
      </c>
      <c r="AZ676">
        <v>2729010</v>
      </c>
      <c r="BA676">
        <v>69415261.469999999</v>
      </c>
      <c r="BB676">
        <v>4458856.05</v>
      </c>
      <c r="BC676">
        <v>4056016.38</v>
      </c>
      <c r="BD676">
        <v>9127188.5</v>
      </c>
      <c r="BE676">
        <v>3702695.36</v>
      </c>
      <c r="BF676">
        <v>3927502.5</v>
      </c>
      <c r="BG676">
        <v>4968477</v>
      </c>
      <c r="BI676">
        <v>4080222.74</v>
      </c>
      <c r="BJ676">
        <v>3361041.51</v>
      </c>
      <c r="BK676">
        <v>2637371.19</v>
      </c>
      <c r="BL676">
        <v>2686876.11</v>
      </c>
      <c r="BM676">
        <v>30306878.5</v>
      </c>
      <c r="BN676">
        <v>11741858</v>
      </c>
      <c r="BO676">
        <v>4778367.5</v>
      </c>
      <c r="BP676">
        <v>13078889.4</v>
      </c>
      <c r="BQ676">
        <v>1622700</v>
      </c>
      <c r="BR676">
        <v>10437570</v>
      </c>
      <c r="BS676">
        <v>9616652.5</v>
      </c>
      <c r="BT676">
        <v>5082215</v>
      </c>
    </row>
    <row r="677" spans="1:72">
      <c r="A677" s="405">
        <v>5</v>
      </c>
      <c r="B677" s="199" t="s">
        <v>916</v>
      </c>
      <c r="C677" s="199" t="s">
        <v>917</v>
      </c>
      <c r="D677" s="199" t="s">
        <v>2444</v>
      </c>
      <c r="E677" s="199" t="s">
        <v>2465</v>
      </c>
      <c r="F677" s="199"/>
      <c r="G677" s="199"/>
      <c r="H677" s="199">
        <v>106</v>
      </c>
      <c r="I677" s="199" t="s">
        <v>2465</v>
      </c>
      <c r="J677" s="199" t="s">
        <v>952</v>
      </c>
      <c r="K677" s="199" t="s">
        <v>1653</v>
      </c>
      <c r="L677" s="199" t="s">
        <v>1654</v>
      </c>
      <c r="M677" s="221" t="s">
        <v>1656</v>
      </c>
      <c r="N677" s="221"/>
      <c r="O677" s="221"/>
      <c r="P677" s="386" t="s">
        <v>3460</v>
      </c>
      <c r="Q677" s="387" t="s">
        <v>3461</v>
      </c>
      <c r="R677" s="108">
        <f t="shared" si="10"/>
        <v>4088921.5</v>
      </c>
      <c r="S677">
        <v>8076255</v>
      </c>
      <c r="T677">
        <v>449737.5</v>
      </c>
      <c r="U677">
        <v>684390</v>
      </c>
      <c r="V677">
        <v>177120</v>
      </c>
      <c r="W677">
        <v>653865</v>
      </c>
      <c r="X677">
        <v>785062.53</v>
      </c>
      <c r="Z677">
        <v>504475</v>
      </c>
      <c r="AA677">
        <v>297960</v>
      </c>
      <c r="AB677">
        <v>163005</v>
      </c>
      <c r="AC677">
        <v>760560</v>
      </c>
      <c r="AD677">
        <v>532410</v>
      </c>
      <c r="AE677">
        <v>4088921.5</v>
      </c>
      <c r="AG677">
        <v>1338186</v>
      </c>
      <c r="AH677">
        <v>1298625</v>
      </c>
      <c r="AI677">
        <v>633286</v>
      </c>
      <c r="AJ677">
        <v>1306060</v>
      </c>
      <c r="AL677">
        <v>61525</v>
      </c>
      <c r="AM677">
        <v>9043822.5</v>
      </c>
      <c r="AN677">
        <v>464865</v>
      </c>
      <c r="AO677">
        <v>801325</v>
      </c>
      <c r="AP677">
        <v>956402.5</v>
      </c>
      <c r="AR677">
        <v>515780</v>
      </c>
      <c r="AS677">
        <v>2540822</v>
      </c>
      <c r="AT677">
        <v>925369</v>
      </c>
      <c r="AU677">
        <v>244545</v>
      </c>
      <c r="AV677">
        <v>296131</v>
      </c>
      <c r="AW677">
        <v>2912130</v>
      </c>
      <c r="AX677">
        <v>958268</v>
      </c>
      <c r="AY677">
        <v>81802.5</v>
      </c>
      <c r="AZ677">
        <v>384910</v>
      </c>
      <c r="BA677">
        <v>7132106.8700000001</v>
      </c>
      <c r="BB677">
        <v>299475.88</v>
      </c>
      <c r="BC677">
        <v>690222.5</v>
      </c>
      <c r="BD677">
        <v>2343756.4900000002</v>
      </c>
      <c r="BE677">
        <v>1007381.31</v>
      </c>
      <c r="BF677">
        <v>7735</v>
      </c>
      <c r="BG677">
        <v>767372</v>
      </c>
      <c r="BI677">
        <v>452102.5</v>
      </c>
      <c r="BJ677">
        <v>680384.08</v>
      </c>
      <c r="BK677">
        <v>307048.12</v>
      </c>
      <c r="BM677">
        <v>6814264.5</v>
      </c>
      <c r="BN677">
        <v>852214</v>
      </c>
      <c r="BP677">
        <v>2642910.9</v>
      </c>
      <c r="BQ677">
        <v>346470</v>
      </c>
      <c r="BR677">
        <v>543140</v>
      </c>
      <c r="BS677">
        <v>811740</v>
      </c>
      <c r="BT677">
        <v>579220</v>
      </c>
    </row>
    <row r="678" spans="1:72">
      <c r="A678" s="405">
        <v>5</v>
      </c>
      <c r="B678" s="199" t="s">
        <v>916</v>
      </c>
      <c r="C678" s="199" t="s">
        <v>917</v>
      </c>
      <c r="D678" s="199" t="s">
        <v>2444</v>
      </c>
      <c r="E678" s="199" t="s">
        <v>2465</v>
      </c>
      <c r="F678" s="199"/>
      <c r="G678" s="199"/>
      <c r="H678" s="199">
        <v>106</v>
      </c>
      <c r="I678" s="199" t="s">
        <v>2465</v>
      </c>
      <c r="J678" s="199" t="s">
        <v>952</v>
      </c>
      <c r="K678" s="199" t="s">
        <v>1703</v>
      </c>
      <c r="L678" s="199" t="s">
        <v>1654</v>
      </c>
      <c r="M678" s="221" t="s">
        <v>1656</v>
      </c>
      <c r="N678" s="221"/>
      <c r="O678" s="221"/>
      <c r="P678" s="386" t="s">
        <v>3462</v>
      </c>
      <c r="Q678" s="389" t="s">
        <v>3463</v>
      </c>
      <c r="R678" s="108">
        <f t="shared" si="10"/>
        <v>1995450</v>
      </c>
      <c r="AE678">
        <v>1995450</v>
      </c>
      <c r="AJ678">
        <v>279095</v>
      </c>
      <c r="AP678">
        <v>795312.25</v>
      </c>
      <c r="BB678">
        <v>75356.5</v>
      </c>
      <c r="BC678">
        <v>233249.6</v>
      </c>
      <c r="BH678">
        <v>17795239.57</v>
      </c>
      <c r="BR678">
        <v>3950</v>
      </c>
    </row>
    <row r="679" spans="1:72">
      <c r="A679" s="405">
        <v>5</v>
      </c>
      <c r="B679" s="199" t="s">
        <v>916</v>
      </c>
      <c r="C679" s="199" t="s">
        <v>917</v>
      </c>
      <c r="D679" s="199" t="s">
        <v>2444</v>
      </c>
      <c r="E679" s="199" t="s">
        <v>2465</v>
      </c>
      <c r="F679" s="199"/>
      <c r="G679" s="199"/>
      <c r="H679" s="199">
        <v>106</v>
      </c>
      <c r="I679" s="199" t="s">
        <v>2465</v>
      </c>
      <c r="J679" s="199" t="s">
        <v>952</v>
      </c>
      <c r="K679" s="199" t="s">
        <v>1703</v>
      </c>
      <c r="L679" s="199" t="s">
        <v>1654</v>
      </c>
      <c r="M679" s="221" t="s">
        <v>1656</v>
      </c>
      <c r="N679" s="221"/>
      <c r="O679" s="221"/>
      <c r="P679" s="386" t="s">
        <v>3464</v>
      </c>
      <c r="Q679" s="389" t="s">
        <v>3465</v>
      </c>
      <c r="R679" s="108">
        <f t="shared" si="10"/>
        <v>104350</v>
      </c>
      <c r="S679">
        <v>64850</v>
      </c>
      <c r="T679">
        <v>4150</v>
      </c>
      <c r="U679">
        <v>22000</v>
      </c>
      <c r="V679">
        <v>9000</v>
      </c>
      <c r="W679">
        <v>34650</v>
      </c>
      <c r="X679">
        <v>40425</v>
      </c>
      <c r="Y679">
        <v>12150</v>
      </c>
      <c r="AA679">
        <v>10800</v>
      </c>
      <c r="AB679">
        <v>13200</v>
      </c>
      <c r="AC679">
        <v>5250</v>
      </c>
      <c r="AD679">
        <v>6000</v>
      </c>
      <c r="AE679">
        <v>104350</v>
      </c>
      <c r="AF679">
        <v>7300</v>
      </c>
      <c r="AG679">
        <v>13900</v>
      </c>
      <c r="AH679">
        <v>37800</v>
      </c>
      <c r="AI679">
        <v>135900</v>
      </c>
      <c r="AJ679">
        <v>22600</v>
      </c>
      <c r="AK679">
        <v>4800</v>
      </c>
      <c r="AL679">
        <v>3400</v>
      </c>
      <c r="AM679">
        <v>1082375</v>
      </c>
      <c r="AN679">
        <v>7000</v>
      </c>
      <c r="AO679">
        <v>54400</v>
      </c>
      <c r="AP679">
        <v>39500</v>
      </c>
      <c r="AQ679">
        <v>20200</v>
      </c>
      <c r="AR679">
        <v>17700</v>
      </c>
      <c r="AS679">
        <v>41200</v>
      </c>
      <c r="AT679">
        <v>18700</v>
      </c>
      <c r="AU679">
        <v>37200</v>
      </c>
      <c r="AV679">
        <v>11300</v>
      </c>
      <c r="AW679">
        <v>292250</v>
      </c>
      <c r="AX679">
        <v>30100</v>
      </c>
      <c r="BA679">
        <v>73000</v>
      </c>
      <c r="BB679">
        <v>13150</v>
      </c>
      <c r="BC679">
        <v>18900</v>
      </c>
      <c r="BD679">
        <v>4950</v>
      </c>
      <c r="BE679">
        <v>18800</v>
      </c>
      <c r="BF679">
        <v>26300</v>
      </c>
      <c r="BG679">
        <v>13050</v>
      </c>
      <c r="BI679">
        <v>50700</v>
      </c>
      <c r="BJ679">
        <v>2400</v>
      </c>
      <c r="BK679">
        <v>26250</v>
      </c>
      <c r="BL679">
        <v>7700</v>
      </c>
      <c r="BM679">
        <v>14700</v>
      </c>
      <c r="BN679">
        <v>11350</v>
      </c>
      <c r="BO679">
        <v>9650</v>
      </c>
      <c r="BQ679">
        <v>6400</v>
      </c>
      <c r="BR679">
        <v>4800</v>
      </c>
      <c r="BS679">
        <v>42500</v>
      </c>
      <c r="BT679">
        <v>7000</v>
      </c>
    </row>
    <row r="680" spans="1:72">
      <c r="A680" s="405">
        <v>5</v>
      </c>
      <c r="B680" s="199" t="s">
        <v>916</v>
      </c>
      <c r="C680" s="199" t="s">
        <v>917</v>
      </c>
      <c r="D680" s="199" t="s">
        <v>2444</v>
      </c>
      <c r="E680" s="199" t="s">
        <v>2465</v>
      </c>
      <c r="F680" s="199"/>
      <c r="G680" s="199"/>
      <c r="H680" s="199">
        <v>106</v>
      </c>
      <c r="I680" s="199" t="s">
        <v>2465</v>
      </c>
      <c r="J680" s="199" t="s">
        <v>952</v>
      </c>
      <c r="K680" s="199" t="s">
        <v>1703</v>
      </c>
      <c r="L680" s="199" t="s">
        <v>1654</v>
      </c>
      <c r="M680" s="221" t="s">
        <v>1656</v>
      </c>
      <c r="N680" s="221"/>
      <c r="O680" s="221"/>
      <c r="P680" s="386" t="s">
        <v>3466</v>
      </c>
      <c r="Q680" s="387" t="s">
        <v>3467</v>
      </c>
      <c r="R680" s="108">
        <f t="shared" si="10"/>
        <v>385000</v>
      </c>
      <c r="S680">
        <v>670000</v>
      </c>
      <c r="T680">
        <v>60000</v>
      </c>
      <c r="U680">
        <v>60000</v>
      </c>
      <c r="V680">
        <v>60000</v>
      </c>
      <c r="W680">
        <v>290000</v>
      </c>
      <c r="X680">
        <v>120000</v>
      </c>
      <c r="Y680">
        <v>70000</v>
      </c>
      <c r="Z680">
        <v>60000</v>
      </c>
      <c r="AB680">
        <v>60000</v>
      </c>
      <c r="AC680">
        <v>110000</v>
      </c>
      <c r="AD680">
        <v>55000</v>
      </c>
      <c r="AE680">
        <v>385000</v>
      </c>
      <c r="AJ680">
        <v>1083775</v>
      </c>
      <c r="AM680">
        <v>755000</v>
      </c>
      <c r="AW680">
        <v>117550</v>
      </c>
      <c r="BA680">
        <v>205000</v>
      </c>
      <c r="BJ680">
        <v>5000</v>
      </c>
      <c r="BL680">
        <v>60000</v>
      </c>
      <c r="BQ680">
        <v>1000</v>
      </c>
    </row>
    <row r="681" spans="1:72">
      <c r="A681" s="405">
        <v>5</v>
      </c>
      <c r="B681" s="199" t="s">
        <v>916</v>
      </c>
      <c r="C681" s="199" t="s">
        <v>917</v>
      </c>
      <c r="D681" s="199" t="s">
        <v>2444</v>
      </c>
      <c r="E681" s="199" t="s">
        <v>2465</v>
      </c>
      <c r="F681" s="199"/>
      <c r="G681" s="199"/>
      <c r="H681" s="199">
        <v>106</v>
      </c>
      <c r="I681" s="199" t="s">
        <v>2465</v>
      </c>
      <c r="J681" s="199" t="s">
        <v>952</v>
      </c>
      <c r="K681" s="199" t="s">
        <v>1703</v>
      </c>
      <c r="L681" s="199" t="s">
        <v>1654</v>
      </c>
      <c r="M681" s="221" t="s">
        <v>1656</v>
      </c>
      <c r="N681" s="221"/>
      <c r="O681" s="221"/>
      <c r="P681" s="386" t="s">
        <v>3468</v>
      </c>
      <c r="Q681" s="387" t="s">
        <v>3469</v>
      </c>
      <c r="R681" s="108">
        <f t="shared" si="10"/>
        <v>3280000</v>
      </c>
      <c r="S681">
        <v>5500000</v>
      </c>
      <c r="T681">
        <v>230000</v>
      </c>
      <c r="U681">
        <v>370000</v>
      </c>
      <c r="V681">
        <v>390000</v>
      </c>
      <c r="W681">
        <v>1170000</v>
      </c>
      <c r="X681">
        <v>920000</v>
      </c>
      <c r="Y681">
        <v>550000</v>
      </c>
      <c r="Z681">
        <v>560000</v>
      </c>
      <c r="AA681">
        <v>380000</v>
      </c>
      <c r="AB681">
        <v>460000</v>
      </c>
      <c r="AC681">
        <v>360000</v>
      </c>
      <c r="AD681">
        <v>240000</v>
      </c>
      <c r="AE681">
        <v>3280000</v>
      </c>
      <c r="AF681">
        <v>440000</v>
      </c>
      <c r="AG681">
        <v>300000</v>
      </c>
      <c r="AH681">
        <v>525000</v>
      </c>
      <c r="AI681">
        <v>530000</v>
      </c>
      <c r="AJ681">
        <v>560000</v>
      </c>
      <c r="AK681">
        <v>210000</v>
      </c>
      <c r="AM681">
        <v>10650000</v>
      </c>
      <c r="AN681">
        <v>320000</v>
      </c>
      <c r="AO681">
        <v>620000</v>
      </c>
      <c r="AP681">
        <v>760000</v>
      </c>
      <c r="AQ681">
        <v>540000</v>
      </c>
      <c r="AR681">
        <v>500000</v>
      </c>
      <c r="AS681">
        <v>1195000</v>
      </c>
      <c r="AT681">
        <v>860000</v>
      </c>
      <c r="AU681">
        <v>640000</v>
      </c>
      <c r="AV681">
        <v>250000</v>
      </c>
      <c r="AW681">
        <v>1480000</v>
      </c>
      <c r="AX681">
        <v>760000</v>
      </c>
      <c r="AY681">
        <v>620000</v>
      </c>
      <c r="AZ681">
        <v>140000</v>
      </c>
      <c r="BA681">
        <v>4050000</v>
      </c>
      <c r="BB681">
        <v>190000</v>
      </c>
      <c r="BC681">
        <v>230000</v>
      </c>
      <c r="BD681">
        <v>740000</v>
      </c>
      <c r="BE681">
        <v>470000</v>
      </c>
      <c r="BF681">
        <v>330000</v>
      </c>
      <c r="BG681">
        <v>580000</v>
      </c>
      <c r="BH681">
        <v>710000</v>
      </c>
      <c r="BI681">
        <v>170000</v>
      </c>
      <c r="BJ681">
        <v>40000</v>
      </c>
      <c r="BK681">
        <v>220000</v>
      </c>
      <c r="BL681">
        <v>320000</v>
      </c>
      <c r="BM681">
        <v>2690000</v>
      </c>
      <c r="BN681">
        <v>930000</v>
      </c>
      <c r="BO681">
        <v>620000</v>
      </c>
      <c r="BP681">
        <v>860000</v>
      </c>
      <c r="BQ681">
        <v>240000</v>
      </c>
      <c r="BR681">
        <v>510000</v>
      </c>
      <c r="BS681">
        <v>710000</v>
      </c>
      <c r="BT681">
        <v>280000</v>
      </c>
    </row>
    <row r="682" spans="1:72">
      <c r="A682" s="405">
        <v>5</v>
      </c>
      <c r="B682" s="199" t="s">
        <v>916</v>
      </c>
      <c r="C682" s="199" t="s">
        <v>917</v>
      </c>
      <c r="D682" s="199" t="s">
        <v>2444</v>
      </c>
      <c r="E682" s="199" t="s">
        <v>2465</v>
      </c>
      <c r="F682" s="199"/>
      <c r="G682" s="199"/>
      <c r="H682" s="199">
        <v>106</v>
      </c>
      <c r="I682" s="199" t="s">
        <v>2465</v>
      </c>
      <c r="J682" s="199" t="s">
        <v>952</v>
      </c>
      <c r="K682" s="199" t="s">
        <v>1703</v>
      </c>
      <c r="L682" s="199" t="s">
        <v>1654</v>
      </c>
      <c r="M682" s="221" t="s">
        <v>1656</v>
      </c>
      <c r="N682" s="221"/>
      <c r="O682" s="221"/>
      <c r="P682" s="386" t="s">
        <v>3470</v>
      </c>
      <c r="Q682" s="387" t="s">
        <v>765</v>
      </c>
      <c r="R682" s="108">
        <f t="shared" si="10"/>
        <v>330000</v>
      </c>
      <c r="S682">
        <v>640000</v>
      </c>
      <c r="T682">
        <v>180000</v>
      </c>
      <c r="U682">
        <v>50000</v>
      </c>
      <c r="V682">
        <v>450000</v>
      </c>
      <c r="W682">
        <v>400000</v>
      </c>
      <c r="X682">
        <v>160000</v>
      </c>
      <c r="Y682">
        <v>755000</v>
      </c>
      <c r="Z682">
        <v>120000</v>
      </c>
      <c r="AA682">
        <v>120000</v>
      </c>
      <c r="AB682">
        <v>360000</v>
      </c>
      <c r="AC682">
        <v>340000</v>
      </c>
      <c r="AD682">
        <v>240000</v>
      </c>
      <c r="AE682">
        <v>330000</v>
      </c>
      <c r="AF682">
        <v>120000</v>
      </c>
      <c r="AG682">
        <v>270000</v>
      </c>
      <c r="AH682">
        <v>70000</v>
      </c>
      <c r="AI682">
        <v>350000</v>
      </c>
      <c r="AJ682">
        <v>255000</v>
      </c>
      <c r="AK682">
        <v>20000</v>
      </c>
      <c r="AL682">
        <v>185000</v>
      </c>
      <c r="AM682">
        <v>610000</v>
      </c>
      <c r="AN682">
        <v>240000</v>
      </c>
      <c r="AO682">
        <v>120000</v>
      </c>
      <c r="AP682">
        <v>110000</v>
      </c>
      <c r="AQ682">
        <v>370000</v>
      </c>
      <c r="AR682">
        <v>240000</v>
      </c>
      <c r="AS682">
        <v>380000</v>
      </c>
      <c r="AU682">
        <v>410000</v>
      </c>
      <c r="AW682">
        <v>170000</v>
      </c>
      <c r="AX682">
        <v>20000</v>
      </c>
      <c r="AY682">
        <v>290000</v>
      </c>
      <c r="AZ682">
        <v>155000</v>
      </c>
      <c r="BA682">
        <v>360000</v>
      </c>
      <c r="BB682">
        <v>260000</v>
      </c>
      <c r="BC682">
        <v>220000</v>
      </c>
      <c r="BD682">
        <v>10000</v>
      </c>
      <c r="BE682">
        <v>350000</v>
      </c>
      <c r="BF682">
        <v>200000</v>
      </c>
      <c r="BG682">
        <v>320000</v>
      </c>
      <c r="BH682">
        <v>700000</v>
      </c>
      <c r="BI682">
        <v>240000</v>
      </c>
      <c r="BJ682">
        <v>100000</v>
      </c>
      <c r="BL682">
        <v>50000</v>
      </c>
      <c r="BM682">
        <v>615000</v>
      </c>
      <c r="BN682">
        <v>190000</v>
      </c>
      <c r="BP682">
        <v>110000</v>
      </c>
      <c r="BQ682">
        <v>210000</v>
      </c>
      <c r="BR682">
        <v>390000</v>
      </c>
      <c r="BS682">
        <v>460000</v>
      </c>
      <c r="BT682">
        <v>180000</v>
      </c>
    </row>
    <row r="683" spans="1:72">
      <c r="A683" s="405">
        <v>5</v>
      </c>
      <c r="B683" s="199" t="s">
        <v>916</v>
      </c>
      <c r="C683" s="199" t="s">
        <v>917</v>
      </c>
      <c r="D683" s="199" t="s">
        <v>2444</v>
      </c>
      <c r="E683" s="199" t="s">
        <v>2465</v>
      </c>
      <c r="F683" s="199"/>
      <c r="G683" s="199"/>
      <c r="H683" s="199">
        <v>106</v>
      </c>
      <c r="I683" s="199" t="s">
        <v>2465</v>
      </c>
      <c r="J683" s="199" t="s">
        <v>952</v>
      </c>
      <c r="K683" s="199" t="s">
        <v>1703</v>
      </c>
      <c r="L683" s="199" t="s">
        <v>1654</v>
      </c>
      <c r="M683" s="221" t="s">
        <v>1656</v>
      </c>
      <c r="N683" s="221"/>
      <c r="O683" s="221"/>
      <c r="P683" s="386" t="s">
        <v>3471</v>
      </c>
      <c r="Q683" s="387" t="s">
        <v>3472</v>
      </c>
      <c r="R683" s="108">
        <f t="shared" si="10"/>
        <v>575000</v>
      </c>
      <c r="S683">
        <v>1355000</v>
      </c>
      <c r="T683">
        <v>120000</v>
      </c>
      <c r="U683">
        <v>240000</v>
      </c>
      <c r="V683">
        <v>295000</v>
      </c>
      <c r="W683">
        <v>410000</v>
      </c>
      <c r="X683">
        <v>380000</v>
      </c>
      <c r="Y683">
        <v>410000</v>
      </c>
      <c r="Z683">
        <v>140000</v>
      </c>
      <c r="AA683">
        <v>10000</v>
      </c>
      <c r="AB683">
        <v>120000</v>
      </c>
      <c r="AC683">
        <v>180000</v>
      </c>
      <c r="AD683">
        <v>70000</v>
      </c>
      <c r="AE683">
        <v>575000</v>
      </c>
      <c r="AF683">
        <v>60000</v>
      </c>
      <c r="AG683">
        <v>235000</v>
      </c>
      <c r="AH683">
        <v>110000</v>
      </c>
      <c r="AI683">
        <v>290000</v>
      </c>
      <c r="AJ683">
        <v>320000</v>
      </c>
      <c r="AK683">
        <v>95000</v>
      </c>
      <c r="AL683">
        <v>90000</v>
      </c>
      <c r="AM683">
        <v>1615000</v>
      </c>
      <c r="AN683">
        <v>71400</v>
      </c>
      <c r="AO683">
        <v>235000</v>
      </c>
      <c r="AP683">
        <v>380000</v>
      </c>
      <c r="AQ683">
        <v>335000</v>
      </c>
      <c r="AR683">
        <v>185000</v>
      </c>
      <c r="AS683">
        <v>125000</v>
      </c>
      <c r="AT683">
        <v>60000</v>
      </c>
      <c r="AU683">
        <v>265000</v>
      </c>
      <c r="AW683">
        <v>120000</v>
      </c>
      <c r="AX683">
        <v>240000</v>
      </c>
      <c r="AY683">
        <v>275000</v>
      </c>
      <c r="AZ683">
        <v>35000</v>
      </c>
      <c r="BA683">
        <v>1090000</v>
      </c>
      <c r="BB683">
        <v>115000</v>
      </c>
      <c r="BC683">
        <v>110000</v>
      </c>
      <c r="BD683">
        <v>420000</v>
      </c>
      <c r="BE683">
        <v>215000</v>
      </c>
      <c r="BF683">
        <v>160000</v>
      </c>
      <c r="BG683">
        <v>195000</v>
      </c>
      <c r="BH683">
        <v>420000</v>
      </c>
      <c r="BI683">
        <v>180000</v>
      </c>
      <c r="BJ683">
        <v>60000</v>
      </c>
      <c r="BK683">
        <v>130000</v>
      </c>
      <c r="BL683">
        <v>60000</v>
      </c>
      <c r="BM683">
        <v>805000</v>
      </c>
      <c r="BN683">
        <v>305000</v>
      </c>
      <c r="BO683">
        <v>195000</v>
      </c>
      <c r="BP683">
        <v>410160</v>
      </c>
      <c r="BQ683">
        <v>120000</v>
      </c>
      <c r="BR683">
        <v>240000</v>
      </c>
      <c r="BS683">
        <v>360000</v>
      </c>
      <c r="BT683">
        <v>120000</v>
      </c>
    </row>
    <row r="684" spans="1:72">
      <c r="A684" s="405">
        <v>5</v>
      </c>
      <c r="B684" s="199" t="s">
        <v>916</v>
      </c>
      <c r="C684" s="199" t="s">
        <v>917</v>
      </c>
      <c r="D684" s="199" t="s">
        <v>2444</v>
      </c>
      <c r="E684" s="199" t="s">
        <v>2465</v>
      </c>
      <c r="F684" s="199"/>
      <c r="G684" s="199"/>
      <c r="H684" s="199">
        <v>106</v>
      </c>
      <c r="I684" s="199" t="s">
        <v>2465</v>
      </c>
      <c r="J684" s="199" t="s">
        <v>952</v>
      </c>
      <c r="K684" s="199" t="s">
        <v>1703</v>
      </c>
      <c r="L684" s="199" t="s">
        <v>1654</v>
      </c>
      <c r="M684" s="221" t="s">
        <v>1656</v>
      </c>
      <c r="N684" s="221"/>
      <c r="O684" s="221"/>
      <c r="P684" s="386" t="s">
        <v>3473</v>
      </c>
      <c r="Q684" s="387" t="s">
        <v>3474</v>
      </c>
      <c r="R684" s="108">
        <f t="shared" si="10"/>
        <v>0</v>
      </c>
      <c r="U684">
        <v>3200</v>
      </c>
      <c r="AF684">
        <v>44640</v>
      </c>
      <c r="AG684">
        <v>30000</v>
      </c>
      <c r="AJ684">
        <v>12880</v>
      </c>
      <c r="AR684">
        <v>60000</v>
      </c>
      <c r="AS684">
        <v>45000</v>
      </c>
      <c r="AY684">
        <v>47750</v>
      </c>
      <c r="BC684">
        <v>4600</v>
      </c>
      <c r="BE684">
        <v>167760</v>
      </c>
      <c r="BF684">
        <v>46500</v>
      </c>
      <c r="BG684">
        <v>44280</v>
      </c>
      <c r="BJ684">
        <v>18000</v>
      </c>
    </row>
    <row r="685" spans="1:72">
      <c r="A685" s="405">
        <v>5</v>
      </c>
      <c r="B685" s="199" t="s">
        <v>916</v>
      </c>
      <c r="C685" s="199" t="s">
        <v>917</v>
      </c>
      <c r="D685" s="199" t="s">
        <v>2444</v>
      </c>
      <c r="E685" s="199" t="s">
        <v>2465</v>
      </c>
      <c r="F685" s="199"/>
      <c r="G685" s="199"/>
      <c r="H685" s="199">
        <v>106</v>
      </c>
      <c r="I685" s="199" t="s">
        <v>2465</v>
      </c>
      <c r="J685" s="199" t="s">
        <v>952</v>
      </c>
      <c r="K685" s="199" t="s">
        <v>1703</v>
      </c>
      <c r="L685" s="199" t="s">
        <v>1654</v>
      </c>
      <c r="M685" s="221" t="s">
        <v>1656</v>
      </c>
      <c r="N685" s="221"/>
      <c r="O685" s="221"/>
      <c r="P685" s="386" t="s">
        <v>3475</v>
      </c>
      <c r="Q685" s="387" t="s">
        <v>2467</v>
      </c>
      <c r="R685" s="108">
        <f t="shared" si="10"/>
        <v>73500</v>
      </c>
      <c r="S685">
        <v>42300</v>
      </c>
      <c r="AD685">
        <v>5000</v>
      </c>
      <c r="AE685">
        <v>73500</v>
      </c>
      <c r="AH685">
        <v>19800</v>
      </c>
      <c r="AI685">
        <v>1716500</v>
      </c>
      <c r="AJ685">
        <v>658120</v>
      </c>
      <c r="AL685">
        <v>2400</v>
      </c>
      <c r="AM685">
        <v>7642081</v>
      </c>
      <c r="AO685">
        <v>6640</v>
      </c>
      <c r="AW685">
        <v>39000</v>
      </c>
      <c r="BA685">
        <v>5105889.9400000004</v>
      </c>
      <c r="BB685">
        <v>2400</v>
      </c>
      <c r="BD685">
        <v>18050</v>
      </c>
      <c r="BH685">
        <v>158000</v>
      </c>
      <c r="BM685">
        <v>541050</v>
      </c>
      <c r="BN685">
        <v>21000</v>
      </c>
      <c r="BP685">
        <v>611000</v>
      </c>
      <c r="BR685">
        <v>11120</v>
      </c>
      <c r="BS685">
        <v>659730</v>
      </c>
    </row>
    <row r="686" spans="1:72">
      <c r="A686" s="405">
        <v>5</v>
      </c>
      <c r="B686" s="199" t="s">
        <v>916</v>
      </c>
      <c r="C686" s="199" t="s">
        <v>917</v>
      </c>
      <c r="D686" s="199" t="s">
        <v>2468</v>
      </c>
      <c r="E686" s="199" t="s">
        <v>2468</v>
      </c>
      <c r="F686" s="199"/>
      <c r="G686" s="199"/>
      <c r="H686" s="199">
        <v>107</v>
      </c>
      <c r="I686" s="199" t="s">
        <v>2468</v>
      </c>
      <c r="J686" s="199" t="s">
        <v>952</v>
      </c>
      <c r="K686" s="199"/>
      <c r="L686" s="199" t="s">
        <v>1877</v>
      </c>
      <c r="M686" s="221" t="s">
        <v>1879</v>
      </c>
      <c r="N686" s="221"/>
      <c r="O686" s="221"/>
      <c r="P686" s="386" t="s">
        <v>3476</v>
      </c>
      <c r="Q686" s="387" t="s">
        <v>784</v>
      </c>
      <c r="R686" s="108">
        <f t="shared" si="10"/>
        <v>1139681.79</v>
      </c>
      <c r="S686">
        <v>6585014.04</v>
      </c>
      <c r="T686">
        <v>154000</v>
      </c>
      <c r="U686">
        <v>183446.13</v>
      </c>
      <c r="V686">
        <v>230049.96</v>
      </c>
      <c r="W686">
        <v>1373233.92</v>
      </c>
      <c r="X686">
        <v>320360.03999999998</v>
      </c>
      <c r="Y686">
        <v>878552.99</v>
      </c>
      <c r="Z686">
        <v>275984.52</v>
      </c>
      <c r="AA686">
        <v>304671.2</v>
      </c>
      <c r="AB686">
        <v>306609.15000000002</v>
      </c>
      <c r="AC686">
        <v>576204</v>
      </c>
      <c r="AE686">
        <v>1139681.79</v>
      </c>
      <c r="AF686">
        <v>454933.56</v>
      </c>
      <c r="AG686">
        <v>335938.12</v>
      </c>
      <c r="AH686">
        <v>551974.69999999995</v>
      </c>
      <c r="AI686">
        <v>667151.19999999995</v>
      </c>
      <c r="AJ686">
        <v>542939.63</v>
      </c>
      <c r="AK686">
        <v>356399.79</v>
      </c>
      <c r="AL686">
        <v>475246</v>
      </c>
      <c r="AM686">
        <v>5696869.6900000004</v>
      </c>
      <c r="AN686">
        <v>256440</v>
      </c>
      <c r="AO686">
        <v>264421.48</v>
      </c>
      <c r="AP686">
        <v>245604</v>
      </c>
      <c r="AR686">
        <v>249960</v>
      </c>
      <c r="AS686">
        <v>362815.44</v>
      </c>
      <c r="AT686">
        <v>287960</v>
      </c>
      <c r="AU686">
        <v>695910</v>
      </c>
      <c r="AV686">
        <v>500457.4</v>
      </c>
      <c r="AW686">
        <v>505918.64</v>
      </c>
      <c r="AX686">
        <v>140519.62</v>
      </c>
      <c r="AY686">
        <v>243124.03</v>
      </c>
      <c r="AZ686">
        <v>41094.559999999998</v>
      </c>
      <c r="BA686">
        <v>5236324.9400000004</v>
      </c>
      <c r="BB686">
        <v>511516</v>
      </c>
      <c r="BC686">
        <v>644344.80000000005</v>
      </c>
      <c r="BD686">
        <v>363400.01</v>
      </c>
      <c r="BE686">
        <v>558161.67000000004</v>
      </c>
      <c r="BF686">
        <v>726738.44</v>
      </c>
      <c r="BG686">
        <v>363207.19</v>
      </c>
      <c r="BH686">
        <v>313707.36</v>
      </c>
      <c r="BI686">
        <v>178645.84</v>
      </c>
      <c r="BJ686">
        <v>293189.65000000002</v>
      </c>
      <c r="BK686">
        <v>293534.69</v>
      </c>
      <c r="BL686">
        <v>238795.38</v>
      </c>
      <c r="BM686">
        <v>402012</v>
      </c>
      <c r="BN686">
        <v>83999.24</v>
      </c>
      <c r="BO686">
        <v>1021120</v>
      </c>
      <c r="BP686">
        <v>321621.19</v>
      </c>
      <c r="BQ686">
        <v>29880</v>
      </c>
      <c r="BR686">
        <v>107900.01</v>
      </c>
      <c r="BS686">
        <v>380080</v>
      </c>
      <c r="BT686">
        <v>716562.6</v>
      </c>
    </row>
    <row r="687" spans="1:72">
      <c r="A687" s="405">
        <v>5</v>
      </c>
      <c r="B687" s="199" t="s">
        <v>916</v>
      </c>
      <c r="C687" s="199" t="s">
        <v>917</v>
      </c>
      <c r="D687" s="199" t="s">
        <v>2468</v>
      </c>
      <c r="E687" s="199" t="s">
        <v>2468</v>
      </c>
      <c r="F687" s="199"/>
      <c r="G687" s="199"/>
      <c r="H687" s="199">
        <v>107</v>
      </c>
      <c r="I687" s="199" t="s">
        <v>2468</v>
      </c>
      <c r="J687" s="199" t="s">
        <v>952</v>
      </c>
      <c r="K687" s="199"/>
      <c r="L687" s="199" t="s">
        <v>1877</v>
      </c>
      <c r="M687" s="221" t="s">
        <v>1879</v>
      </c>
      <c r="N687" s="221"/>
      <c r="O687" s="221"/>
      <c r="P687" s="386" t="s">
        <v>3477</v>
      </c>
      <c r="Q687" s="387" t="s">
        <v>3478</v>
      </c>
      <c r="R687" s="108">
        <f t="shared" si="10"/>
        <v>13827503.640000001</v>
      </c>
      <c r="T687">
        <v>28240</v>
      </c>
      <c r="U687">
        <v>1014754.75</v>
      </c>
      <c r="V687">
        <v>200218.8</v>
      </c>
      <c r="W687">
        <v>3711018.48</v>
      </c>
      <c r="X687">
        <v>392840.04</v>
      </c>
      <c r="Y687">
        <v>202961.18</v>
      </c>
      <c r="Z687">
        <v>380887.56</v>
      </c>
      <c r="AA687">
        <v>514071.92</v>
      </c>
      <c r="AB687">
        <v>554870</v>
      </c>
      <c r="AC687">
        <v>981520</v>
      </c>
      <c r="AE687">
        <v>13827503.640000001</v>
      </c>
      <c r="AG687">
        <v>0</v>
      </c>
      <c r="AI687">
        <v>528246.84</v>
      </c>
      <c r="AK687">
        <v>903019.32</v>
      </c>
      <c r="AL687">
        <v>488646</v>
      </c>
      <c r="AM687">
        <v>12223411.48</v>
      </c>
      <c r="AN687">
        <v>394261.32</v>
      </c>
      <c r="AP687">
        <v>544210.80000000005</v>
      </c>
      <c r="AW687">
        <v>257960.2</v>
      </c>
      <c r="AZ687">
        <v>465600</v>
      </c>
      <c r="BA687">
        <v>2639901.7999999998</v>
      </c>
      <c r="BB687">
        <v>973040</v>
      </c>
      <c r="BC687">
        <v>256693.88</v>
      </c>
      <c r="BD687">
        <v>5808377.0599999996</v>
      </c>
      <c r="BE687">
        <v>1196509.3500000001</v>
      </c>
      <c r="BF687">
        <v>691958.3</v>
      </c>
      <c r="BG687">
        <v>845811.45</v>
      </c>
      <c r="BH687">
        <v>2394540.96</v>
      </c>
      <c r="BI687">
        <v>711121.52</v>
      </c>
      <c r="BJ687">
        <v>464799.96</v>
      </c>
      <c r="BK687">
        <v>464799.96</v>
      </c>
      <c r="BL687">
        <v>561222.77</v>
      </c>
      <c r="BM687">
        <v>8198664.7400000002</v>
      </c>
      <c r="BN687">
        <v>293315</v>
      </c>
      <c r="BO687">
        <v>530418.21</v>
      </c>
      <c r="BQ687">
        <v>638826.71</v>
      </c>
      <c r="BR687">
        <v>246560.01</v>
      </c>
      <c r="BS687">
        <v>585193.80000000005</v>
      </c>
      <c r="BT687">
        <v>818422.33</v>
      </c>
    </row>
    <row r="688" spans="1:72">
      <c r="A688" s="405">
        <v>5</v>
      </c>
      <c r="B688" s="199" t="s">
        <v>916</v>
      </c>
      <c r="C688" s="199" t="s">
        <v>917</v>
      </c>
      <c r="D688" s="199" t="s">
        <v>2468</v>
      </c>
      <c r="E688" s="199" t="s">
        <v>2468</v>
      </c>
      <c r="F688" s="199"/>
      <c r="G688" s="199"/>
      <c r="H688" s="199">
        <v>107</v>
      </c>
      <c r="I688" s="199" t="s">
        <v>2468</v>
      </c>
      <c r="J688" s="199" t="s">
        <v>952</v>
      </c>
      <c r="K688" s="199"/>
      <c r="L688" s="199" t="s">
        <v>1877</v>
      </c>
      <c r="M688" s="221" t="s">
        <v>1879</v>
      </c>
      <c r="N688" s="221"/>
      <c r="O688" s="221"/>
      <c r="P688" s="386" t="s">
        <v>3479</v>
      </c>
      <c r="Q688" s="387" t="s">
        <v>3480</v>
      </c>
      <c r="R688" s="108">
        <f t="shared" si="10"/>
        <v>0</v>
      </c>
      <c r="S688">
        <v>178533.36</v>
      </c>
      <c r="U688">
        <v>31208.32</v>
      </c>
      <c r="V688">
        <v>78200.039999999994</v>
      </c>
      <c r="W688">
        <v>111330.96</v>
      </c>
      <c r="X688">
        <v>83960.04</v>
      </c>
      <c r="Y688">
        <v>13266.72</v>
      </c>
      <c r="Z688">
        <v>76207.199999999997</v>
      </c>
      <c r="AB688">
        <v>50712.43</v>
      </c>
      <c r="AC688">
        <v>85160</v>
      </c>
      <c r="AF688">
        <v>458754.03</v>
      </c>
      <c r="AH688">
        <v>1240917.3899999999</v>
      </c>
      <c r="AI688">
        <v>1073052.48</v>
      </c>
      <c r="AJ688">
        <v>341617.39</v>
      </c>
      <c r="AM688">
        <v>8678466.0399999991</v>
      </c>
      <c r="AO688">
        <v>1962829.17</v>
      </c>
      <c r="AP688">
        <v>149677.82</v>
      </c>
      <c r="AR688">
        <v>1206823.6599999999</v>
      </c>
      <c r="AS688">
        <v>4803727.0999999996</v>
      </c>
      <c r="AT688">
        <v>313880.02</v>
      </c>
      <c r="AU688">
        <v>2655473.86</v>
      </c>
      <c r="AV688">
        <v>808041.67</v>
      </c>
      <c r="AW688">
        <v>2768043.3</v>
      </c>
      <c r="AX688">
        <v>77006.81</v>
      </c>
      <c r="AY688">
        <v>783148.49</v>
      </c>
      <c r="AZ688">
        <v>73524.479999999996</v>
      </c>
      <c r="BA688">
        <v>7962989.0999999996</v>
      </c>
      <c r="BB688">
        <v>80960</v>
      </c>
      <c r="BF688">
        <v>90707.839999999997</v>
      </c>
      <c r="BG688">
        <v>102715.81</v>
      </c>
      <c r="BI688">
        <v>59566.53</v>
      </c>
      <c r="BJ688">
        <v>52799.96</v>
      </c>
      <c r="BK688">
        <v>84919.92</v>
      </c>
      <c r="BL688">
        <v>35680.410000000003</v>
      </c>
      <c r="BM688">
        <v>309412.34000000003</v>
      </c>
      <c r="BQ688">
        <v>28999.98</v>
      </c>
      <c r="BT688">
        <v>86502.44</v>
      </c>
    </row>
    <row r="689" spans="1:72">
      <c r="A689" s="405">
        <v>5</v>
      </c>
      <c r="B689" s="199" t="s">
        <v>916</v>
      </c>
      <c r="C689" s="199" t="s">
        <v>917</v>
      </c>
      <c r="D689" s="199" t="s">
        <v>2468</v>
      </c>
      <c r="E689" s="199" t="s">
        <v>2468</v>
      </c>
      <c r="F689" s="199"/>
      <c r="G689" s="199"/>
      <c r="H689" s="199">
        <v>107</v>
      </c>
      <c r="I689" s="199" t="s">
        <v>2468</v>
      </c>
      <c r="J689" s="199" t="s">
        <v>952</v>
      </c>
      <c r="K689" s="199"/>
      <c r="L689" s="199" t="s">
        <v>1877</v>
      </c>
      <c r="M689" s="221" t="s">
        <v>1879</v>
      </c>
      <c r="N689" s="221"/>
      <c r="O689" s="221"/>
      <c r="P689" s="386" t="s">
        <v>3481</v>
      </c>
      <c r="Q689" s="387" t="s">
        <v>3482</v>
      </c>
      <c r="R689" s="108">
        <f t="shared" si="10"/>
        <v>0</v>
      </c>
      <c r="V689">
        <v>21999.96</v>
      </c>
      <c r="Y689">
        <v>9663.9599999999991</v>
      </c>
      <c r="Z689">
        <v>19304.28</v>
      </c>
      <c r="AA689">
        <v>68871.72</v>
      </c>
      <c r="AB689">
        <v>1599.96</v>
      </c>
      <c r="AG689">
        <v>12724.59</v>
      </c>
      <c r="AI689">
        <v>82765.48</v>
      </c>
      <c r="AK689">
        <v>205081.06</v>
      </c>
      <c r="AM689">
        <v>4143.33</v>
      </c>
      <c r="AO689">
        <v>35266.67</v>
      </c>
      <c r="AP689">
        <v>19066.68</v>
      </c>
      <c r="AT689">
        <v>242259.33</v>
      </c>
      <c r="AU689">
        <v>130461.22</v>
      </c>
      <c r="AV689">
        <v>26333.33</v>
      </c>
      <c r="AW689">
        <v>239824</v>
      </c>
      <c r="AX689">
        <v>16058.65</v>
      </c>
      <c r="AY689">
        <v>173716.67</v>
      </c>
      <c r="AZ689">
        <v>1490068.59</v>
      </c>
      <c r="BE689">
        <v>38333.160000000003</v>
      </c>
      <c r="BF689">
        <v>10263.94</v>
      </c>
      <c r="BI689">
        <v>413333.33</v>
      </c>
      <c r="BJ689">
        <v>149747.96</v>
      </c>
      <c r="BK689">
        <v>70968.66</v>
      </c>
      <c r="BL689">
        <v>548543.19999999995</v>
      </c>
      <c r="BO689">
        <v>11288.89</v>
      </c>
      <c r="BS689">
        <v>16933.330000000002</v>
      </c>
    </row>
    <row r="690" spans="1:72">
      <c r="A690" s="405">
        <v>5</v>
      </c>
      <c r="B690" s="199" t="s">
        <v>916</v>
      </c>
      <c r="C690" s="199" t="s">
        <v>917</v>
      </c>
      <c r="D690" s="199" t="s">
        <v>2468</v>
      </c>
      <c r="E690" s="199" t="s">
        <v>2468</v>
      </c>
      <c r="F690" s="199"/>
      <c r="G690" s="199"/>
      <c r="H690" s="199">
        <v>107</v>
      </c>
      <c r="I690" s="199" t="s">
        <v>2468</v>
      </c>
      <c r="J690" s="199" t="s">
        <v>952</v>
      </c>
      <c r="K690" s="199"/>
      <c r="L690" s="199" t="s">
        <v>1877</v>
      </c>
      <c r="M690" s="221" t="s">
        <v>1879</v>
      </c>
      <c r="N690" s="221"/>
      <c r="O690" s="221"/>
      <c r="P690" s="386" t="s">
        <v>3483</v>
      </c>
      <c r="Q690" s="387" t="s">
        <v>788</v>
      </c>
      <c r="R690" s="108">
        <f t="shared" si="10"/>
        <v>0</v>
      </c>
      <c r="S690">
        <v>29000.04</v>
      </c>
      <c r="V690">
        <v>65199.96</v>
      </c>
      <c r="AA690">
        <v>54800</v>
      </c>
      <c r="AL690">
        <v>72989</v>
      </c>
      <c r="BH690">
        <v>23600.04</v>
      </c>
      <c r="BJ690">
        <v>235674.95</v>
      </c>
      <c r="BK690">
        <v>125689.41</v>
      </c>
    </row>
    <row r="691" spans="1:72">
      <c r="A691" s="405">
        <v>5</v>
      </c>
      <c r="B691" s="199" t="s">
        <v>916</v>
      </c>
      <c r="C691" s="199" t="s">
        <v>917</v>
      </c>
      <c r="D691" s="199" t="s">
        <v>2468</v>
      </c>
      <c r="E691" s="199" t="s">
        <v>2468</v>
      </c>
      <c r="F691" s="199"/>
      <c r="G691" s="199"/>
      <c r="H691" s="199">
        <v>107</v>
      </c>
      <c r="I691" s="199" t="s">
        <v>2468</v>
      </c>
      <c r="J691" s="199" t="s">
        <v>952</v>
      </c>
      <c r="K691" s="199"/>
      <c r="L691" s="199" t="s">
        <v>1877</v>
      </c>
      <c r="M691" s="221" t="s">
        <v>1879</v>
      </c>
      <c r="N691" s="221"/>
      <c r="O691" s="221"/>
      <c r="P691" s="386" t="s">
        <v>3484</v>
      </c>
      <c r="Q691" s="387" t="s">
        <v>3485</v>
      </c>
      <c r="R691" s="108">
        <f t="shared" si="10"/>
        <v>0</v>
      </c>
      <c r="V691">
        <v>192685.56</v>
      </c>
      <c r="X691">
        <v>80600.039999999994</v>
      </c>
      <c r="Z691">
        <v>145359.96</v>
      </c>
      <c r="AA691">
        <v>174024.8</v>
      </c>
      <c r="AL691">
        <v>42792</v>
      </c>
      <c r="BB691">
        <v>184814.51</v>
      </c>
      <c r="BF691">
        <v>142713.97</v>
      </c>
      <c r="BH691">
        <v>186800.04</v>
      </c>
      <c r="BI691">
        <v>263000</v>
      </c>
      <c r="BJ691">
        <v>5920.51</v>
      </c>
      <c r="BK691">
        <v>120059.93</v>
      </c>
    </row>
    <row r="692" spans="1:72">
      <c r="A692" s="405">
        <v>5</v>
      </c>
      <c r="B692" s="199" t="s">
        <v>916</v>
      </c>
      <c r="C692" s="199" t="s">
        <v>917</v>
      </c>
      <c r="D692" s="199" t="s">
        <v>2468</v>
      </c>
      <c r="E692" s="199" t="s">
        <v>2468</v>
      </c>
      <c r="F692" s="199"/>
      <c r="G692" s="199"/>
      <c r="H692" s="199">
        <v>107</v>
      </c>
      <c r="I692" s="199" t="s">
        <v>2468</v>
      </c>
      <c r="J692" s="199" t="s">
        <v>952</v>
      </c>
      <c r="K692" s="199"/>
      <c r="L692" s="199" t="s">
        <v>1877</v>
      </c>
      <c r="M692" s="221" t="s">
        <v>1879</v>
      </c>
      <c r="N692" s="221"/>
      <c r="O692" s="221"/>
      <c r="P692" s="386" t="s">
        <v>3486</v>
      </c>
      <c r="Q692" s="387" t="s">
        <v>3487</v>
      </c>
      <c r="R692" s="108">
        <f t="shared" si="10"/>
        <v>0</v>
      </c>
      <c r="S692">
        <v>85866.72</v>
      </c>
      <c r="AA692">
        <v>10180.35</v>
      </c>
      <c r="BJ692">
        <v>60474.95</v>
      </c>
      <c r="BK692">
        <v>80487.8</v>
      </c>
    </row>
    <row r="693" spans="1:72">
      <c r="A693" s="405">
        <v>5</v>
      </c>
      <c r="B693" s="199" t="s">
        <v>916</v>
      </c>
      <c r="C693" s="199" t="s">
        <v>917</v>
      </c>
      <c r="D693" s="199" t="s">
        <v>2468</v>
      </c>
      <c r="E693" s="199" t="s">
        <v>2468</v>
      </c>
      <c r="F693" s="199"/>
      <c r="G693" s="199"/>
      <c r="H693" s="199">
        <v>107</v>
      </c>
      <c r="I693" s="199" t="s">
        <v>2468</v>
      </c>
      <c r="J693" s="199" t="s">
        <v>952</v>
      </c>
      <c r="K693" s="199"/>
      <c r="L693" s="199" t="s">
        <v>1877</v>
      </c>
      <c r="M693" s="221" t="s">
        <v>1879</v>
      </c>
      <c r="N693" s="221"/>
      <c r="O693" s="221"/>
      <c r="P693" s="386" t="s">
        <v>3488</v>
      </c>
      <c r="Q693" s="387" t="s">
        <v>791</v>
      </c>
      <c r="R693" s="108">
        <f t="shared" si="10"/>
        <v>0</v>
      </c>
    </row>
    <row r="694" spans="1:72">
      <c r="A694" s="405">
        <v>5</v>
      </c>
      <c r="B694" s="199" t="s">
        <v>916</v>
      </c>
      <c r="C694" s="199" t="s">
        <v>917</v>
      </c>
      <c r="D694" s="199" t="s">
        <v>2468</v>
      </c>
      <c r="E694" s="199" t="s">
        <v>2468</v>
      </c>
      <c r="F694" s="199"/>
      <c r="G694" s="199"/>
      <c r="H694" s="199">
        <v>107</v>
      </c>
      <c r="I694" s="199" t="s">
        <v>2468</v>
      </c>
      <c r="J694" s="199" t="s">
        <v>952</v>
      </c>
      <c r="K694" s="199"/>
      <c r="L694" s="199" t="s">
        <v>1877</v>
      </c>
      <c r="M694" s="221" t="s">
        <v>1879</v>
      </c>
      <c r="N694" s="221"/>
      <c r="O694" s="221"/>
      <c r="P694" s="386" t="s">
        <v>3489</v>
      </c>
      <c r="Q694" s="387" t="s">
        <v>792</v>
      </c>
      <c r="R694" s="108">
        <f t="shared" si="10"/>
        <v>0</v>
      </c>
      <c r="S694">
        <v>103866.72</v>
      </c>
      <c r="V694">
        <v>24853.08</v>
      </c>
      <c r="W694">
        <v>36475.32</v>
      </c>
      <c r="AF694">
        <v>39066.720000000001</v>
      </c>
      <c r="AM694">
        <v>4239.53</v>
      </c>
      <c r="AV694">
        <v>0</v>
      </c>
      <c r="BF694">
        <v>30195.87</v>
      </c>
      <c r="BG694">
        <v>31550.18</v>
      </c>
      <c r="BH694">
        <v>782040</v>
      </c>
      <c r="BJ694">
        <v>453899.8</v>
      </c>
      <c r="BK694">
        <v>313799.8</v>
      </c>
      <c r="BT694">
        <v>2</v>
      </c>
    </row>
    <row r="695" spans="1:72">
      <c r="A695" s="405">
        <v>5</v>
      </c>
      <c r="B695" s="199" t="s">
        <v>916</v>
      </c>
      <c r="C695" s="199" t="s">
        <v>917</v>
      </c>
      <c r="D695" s="199" t="s">
        <v>2468</v>
      </c>
      <c r="E695" s="199" t="s">
        <v>2468</v>
      </c>
      <c r="F695" s="199"/>
      <c r="G695" s="199"/>
      <c r="H695" s="199">
        <v>107</v>
      </c>
      <c r="I695" s="199" t="s">
        <v>2468</v>
      </c>
      <c r="J695" s="199" t="s">
        <v>952</v>
      </c>
      <c r="K695" s="199"/>
      <c r="L695" s="199" t="s">
        <v>1877</v>
      </c>
      <c r="M695" s="221" t="s">
        <v>1907</v>
      </c>
      <c r="N695" s="221"/>
      <c r="O695" s="221"/>
      <c r="P695" s="386" t="s">
        <v>3490</v>
      </c>
      <c r="Q695" s="387" t="s">
        <v>793</v>
      </c>
      <c r="R695" s="108">
        <f t="shared" si="10"/>
        <v>183358.95</v>
      </c>
      <c r="W695">
        <v>115898.28</v>
      </c>
      <c r="AE695">
        <v>183358.95</v>
      </c>
      <c r="AI695">
        <v>649247.19999999995</v>
      </c>
      <c r="AK695">
        <v>9249.75</v>
      </c>
      <c r="AL695">
        <v>21058</v>
      </c>
      <c r="AV695">
        <v>8832.33</v>
      </c>
      <c r="AZ695">
        <v>1687.5</v>
      </c>
      <c r="BA695">
        <v>20741.080000000002</v>
      </c>
      <c r="BD695">
        <v>18924.48</v>
      </c>
      <c r="BE695">
        <v>10071.81</v>
      </c>
      <c r="BG695">
        <v>3668.98</v>
      </c>
      <c r="BM695">
        <v>28929.34</v>
      </c>
      <c r="BO695">
        <v>37977.11</v>
      </c>
      <c r="BP695">
        <v>1380</v>
      </c>
      <c r="BQ695">
        <v>10800</v>
      </c>
      <c r="BT695">
        <v>18125</v>
      </c>
    </row>
    <row r="696" spans="1:72">
      <c r="A696" s="405">
        <v>5</v>
      </c>
      <c r="B696" s="199" t="s">
        <v>916</v>
      </c>
      <c r="C696" s="199" t="s">
        <v>917</v>
      </c>
      <c r="D696" s="199" t="s">
        <v>2468</v>
      </c>
      <c r="E696" s="199" t="s">
        <v>2468</v>
      </c>
      <c r="F696" s="199"/>
      <c r="G696" s="199"/>
      <c r="H696" s="199">
        <v>107</v>
      </c>
      <c r="I696" s="199" t="s">
        <v>2468</v>
      </c>
      <c r="J696" s="199" t="s">
        <v>952</v>
      </c>
      <c r="K696" s="199"/>
      <c r="L696" s="199" t="s">
        <v>1877</v>
      </c>
      <c r="M696" s="221" t="s">
        <v>1907</v>
      </c>
      <c r="N696" s="221"/>
      <c r="O696" s="221"/>
      <c r="P696" s="386" t="s">
        <v>3491</v>
      </c>
      <c r="Q696" s="387" t="s">
        <v>794</v>
      </c>
      <c r="R696" s="108">
        <f t="shared" si="10"/>
        <v>187025.39</v>
      </c>
      <c r="Y696">
        <v>120016.66</v>
      </c>
      <c r="AE696">
        <v>187025.39</v>
      </c>
      <c r="AG696">
        <v>365619.52</v>
      </c>
      <c r="AI696">
        <v>149000</v>
      </c>
      <c r="AJ696">
        <v>670684.93000000005</v>
      </c>
      <c r="AK696">
        <v>409200.79</v>
      </c>
      <c r="AL696">
        <v>409199</v>
      </c>
      <c r="AM696">
        <v>122850</v>
      </c>
      <c r="AR696">
        <v>400000</v>
      </c>
      <c r="AT696">
        <v>82666.649999999994</v>
      </c>
      <c r="AV696">
        <v>760000</v>
      </c>
      <c r="AX696">
        <v>133200</v>
      </c>
      <c r="AY696">
        <v>399600</v>
      </c>
      <c r="AZ696">
        <v>82666.67</v>
      </c>
      <c r="BF696">
        <v>527299.6</v>
      </c>
      <c r="BI696">
        <v>398600</v>
      </c>
      <c r="BJ696">
        <v>885812.47</v>
      </c>
      <c r="BK696">
        <v>236692.49</v>
      </c>
      <c r="BL696">
        <v>590299.19999999995</v>
      </c>
      <c r="BM696">
        <v>910333.33</v>
      </c>
      <c r="BN696">
        <v>318000</v>
      </c>
      <c r="BO696">
        <v>957200</v>
      </c>
      <c r="BS696">
        <v>366666.67</v>
      </c>
      <c r="BT696">
        <v>510600</v>
      </c>
    </row>
    <row r="697" spans="1:72">
      <c r="A697" s="405">
        <v>5</v>
      </c>
      <c r="B697" s="199" t="s">
        <v>916</v>
      </c>
      <c r="C697" s="199" t="s">
        <v>917</v>
      </c>
      <c r="D697" s="199" t="s">
        <v>2468</v>
      </c>
      <c r="E697" s="199" t="s">
        <v>2468</v>
      </c>
      <c r="F697" s="199"/>
      <c r="G697" s="199"/>
      <c r="H697" s="199">
        <v>107</v>
      </c>
      <c r="I697" s="199" t="s">
        <v>2468</v>
      </c>
      <c r="J697" s="199" t="s">
        <v>952</v>
      </c>
      <c r="K697" s="199"/>
      <c r="L697" s="199" t="s">
        <v>1877</v>
      </c>
      <c r="M697" s="221" t="s">
        <v>1907</v>
      </c>
      <c r="N697" s="221"/>
      <c r="O697" s="221"/>
      <c r="P697" s="386" t="s">
        <v>3492</v>
      </c>
      <c r="Q697" s="387" t="s">
        <v>795</v>
      </c>
      <c r="R697" s="108">
        <f t="shared" si="10"/>
        <v>329812.92</v>
      </c>
      <c r="T697">
        <v>29610.1</v>
      </c>
      <c r="V697">
        <v>41249</v>
      </c>
      <c r="X697">
        <v>299.52</v>
      </c>
      <c r="Y697">
        <v>84000</v>
      </c>
      <c r="AC697">
        <v>124000</v>
      </c>
      <c r="AE697">
        <v>329812.92</v>
      </c>
      <c r="AG697">
        <v>0</v>
      </c>
      <c r="AI697">
        <v>109914.59</v>
      </c>
      <c r="AK697">
        <v>231308.2</v>
      </c>
      <c r="AL697">
        <v>250685</v>
      </c>
      <c r="AV697">
        <v>1696</v>
      </c>
      <c r="AX697">
        <v>131599</v>
      </c>
      <c r="AZ697">
        <v>9879</v>
      </c>
      <c r="BB697">
        <v>88295.75</v>
      </c>
      <c r="BE697">
        <v>273999.84000000003</v>
      </c>
      <c r="BF697">
        <v>91429.63</v>
      </c>
      <c r="BG697">
        <v>69900.14</v>
      </c>
      <c r="BK697">
        <v>248333.13</v>
      </c>
      <c r="BM697">
        <v>1909633.33</v>
      </c>
    </row>
    <row r="698" spans="1:72">
      <c r="A698" s="405">
        <v>5</v>
      </c>
      <c r="B698" s="199" t="s">
        <v>916</v>
      </c>
      <c r="C698" s="199" t="s">
        <v>917</v>
      </c>
      <c r="D698" s="199" t="s">
        <v>2468</v>
      </c>
      <c r="E698" s="199" t="s">
        <v>2468</v>
      </c>
      <c r="F698" s="199"/>
      <c r="G698" s="199"/>
      <c r="H698" s="199">
        <v>107</v>
      </c>
      <c r="I698" s="199" t="s">
        <v>2468</v>
      </c>
      <c r="J698" s="199" t="s">
        <v>952</v>
      </c>
      <c r="K698" s="199"/>
      <c r="L698" s="199" t="s">
        <v>1877</v>
      </c>
      <c r="M698" s="221" t="s">
        <v>1907</v>
      </c>
      <c r="N698" s="221"/>
      <c r="O698" s="221"/>
      <c r="P698" s="386" t="s">
        <v>3493</v>
      </c>
      <c r="Q698" s="387" t="s">
        <v>796</v>
      </c>
      <c r="R698" s="108">
        <f t="shared" si="10"/>
        <v>44679.89</v>
      </c>
      <c r="AE698">
        <v>44679.89</v>
      </c>
      <c r="AG698">
        <v>20405.39</v>
      </c>
      <c r="AI698">
        <v>12285.92</v>
      </c>
      <c r="BA698">
        <v>12970.91</v>
      </c>
      <c r="BE698">
        <v>3825.92</v>
      </c>
      <c r="BG698">
        <v>3655.65</v>
      </c>
    </row>
    <row r="699" spans="1:72">
      <c r="A699" s="405">
        <v>5</v>
      </c>
      <c r="B699" s="199" t="s">
        <v>916</v>
      </c>
      <c r="C699" s="199" t="s">
        <v>917</v>
      </c>
      <c r="D699" s="199" t="s">
        <v>2468</v>
      </c>
      <c r="E699" s="199" t="s">
        <v>2468</v>
      </c>
      <c r="F699" s="199"/>
      <c r="G699" s="199"/>
      <c r="H699" s="199">
        <v>107</v>
      </c>
      <c r="I699" s="199" t="s">
        <v>2468</v>
      </c>
      <c r="J699" s="199" t="s">
        <v>952</v>
      </c>
      <c r="K699" s="199"/>
      <c r="L699" s="199" t="s">
        <v>1877</v>
      </c>
      <c r="M699" s="221" t="s">
        <v>1907</v>
      </c>
      <c r="N699" s="221"/>
      <c r="O699" s="221"/>
      <c r="P699" s="386" t="s">
        <v>3494</v>
      </c>
      <c r="Q699" s="387" t="s">
        <v>797</v>
      </c>
      <c r="R699" s="108">
        <f t="shared" si="10"/>
        <v>0</v>
      </c>
      <c r="AI699">
        <v>4228.6000000000004</v>
      </c>
      <c r="AJ699">
        <v>915.45</v>
      </c>
      <c r="AV699">
        <v>22000</v>
      </c>
      <c r="BF699">
        <v>22606.44</v>
      </c>
    </row>
    <row r="700" spans="1:72">
      <c r="A700" s="405">
        <v>5</v>
      </c>
      <c r="B700" s="199" t="s">
        <v>916</v>
      </c>
      <c r="C700" s="199" t="s">
        <v>917</v>
      </c>
      <c r="D700" s="199" t="s">
        <v>2468</v>
      </c>
      <c r="E700" s="199" t="s">
        <v>2468</v>
      </c>
      <c r="F700" s="199"/>
      <c r="G700" s="199"/>
      <c r="H700" s="199">
        <v>107</v>
      </c>
      <c r="I700" s="199" t="s">
        <v>2468</v>
      </c>
      <c r="J700" s="199" t="s">
        <v>952</v>
      </c>
      <c r="K700" s="199"/>
      <c r="L700" s="199" t="s">
        <v>1877</v>
      </c>
      <c r="M700" s="221" t="s">
        <v>1907</v>
      </c>
      <c r="N700" s="221"/>
      <c r="O700" s="221"/>
      <c r="P700" s="386" t="s">
        <v>3495</v>
      </c>
      <c r="Q700" s="387" t="s">
        <v>799</v>
      </c>
      <c r="R700" s="108">
        <f t="shared" si="10"/>
        <v>0</v>
      </c>
      <c r="V700">
        <v>7959.96</v>
      </c>
      <c r="AI700">
        <v>35381.33</v>
      </c>
      <c r="AS700">
        <v>111111.11</v>
      </c>
      <c r="BA700">
        <v>9184.35</v>
      </c>
    </row>
    <row r="701" spans="1:72">
      <c r="A701" s="405">
        <v>5</v>
      </c>
      <c r="B701" s="199" t="s">
        <v>916</v>
      </c>
      <c r="C701" s="199" t="s">
        <v>917</v>
      </c>
      <c r="D701" s="199" t="s">
        <v>2468</v>
      </c>
      <c r="E701" s="199" t="s">
        <v>2468</v>
      </c>
      <c r="F701" s="199"/>
      <c r="G701" s="199"/>
      <c r="H701" s="199">
        <v>107</v>
      </c>
      <c r="I701" s="199" t="s">
        <v>2468</v>
      </c>
      <c r="J701" s="199" t="s">
        <v>952</v>
      </c>
      <c r="K701" s="199"/>
      <c r="L701" s="199" t="s">
        <v>1877</v>
      </c>
      <c r="M701" s="221" t="s">
        <v>1907</v>
      </c>
      <c r="N701" s="221"/>
      <c r="O701" s="221"/>
      <c r="P701" s="386" t="s">
        <v>3496</v>
      </c>
      <c r="Q701" s="387" t="s">
        <v>800</v>
      </c>
      <c r="R701" s="108">
        <f t="shared" si="10"/>
        <v>21400801.620000001</v>
      </c>
      <c r="W701">
        <v>596527.24</v>
      </c>
      <c r="Y701">
        <v>407498.49</v>
      </c>
      <c r="Z701">
        <v>91523.28</v>
      </c>
      <c r="AC701">
        <v>90000</v>
      </c>
      <c r="AE701">
        <v>21400801.620000001</v>
      </c>
      <c r="AF701">
        <v>63234.94</v>
      </c>
      <c r="AG701">
        <v>1942122.73</v>
      </c>
      <c r="AI701">
        <v>1366633.43</v>
      </c>
      <c r="AK701">
        <v>480945.34</v>
      </c>
      <c r="AL701">
        <v>509131</v>
      </c>
      <c r="AM701">
        <v>18995929.199999999</v>
      </c>
      <c r="AN701">
        <v>9982.1</v>
      </c>
      <c r="AO701">
        <v>1391008.57</v>
      </c>
      <c r="AP701">
        <v>536532.61</v>
      </c>
      <c r="AQ701">
        <v>209538.71</v>
      </c>
      <c r="AR701">
        <v>388762.17</v>
      </c>
      <c r="AS701">
        <v>1680990.74</v>
      </c>
      <c r="AT701">
        <v>2308939.4700000002</v>
      </c>
      <c r="AU701">
        <v>129303.67</v>
      </c>
      <c r="AV701">
        <v>2293777.38</v>
      </c>
      <c r="AW701">
        <v>642157.52</v>
      </c>
      <c r="AX701">
        <v>552224.99</v>
      </c>
      <c r="AY701">
        <v>71333.33</v>
      </c>
      <c r="AZ701">
        <v>502954</v>
      </c>
      <c r="BA701">
        <v>9862344.5</v>
      </c>
      <c r="BB701">
        <v>668698</v>
      </c>
      <c r="BC701">
        <v>191346.66</v>
      </c>
      <c r="BD701">
        <v>267829.73</v>
      </c>
      <c r="BE701">
        <v>1146365.6100000001</v>
      </c>
      <c r="BF701">
        <v>337694.68</v>
      </c>
      <c r="BG701">
        <v>283877.78000000003</v>
      </c>
      <c r="BI701">
        <v>169285.71</v>
      </c>
      <c r="BJ701">
        <v>599256.92000000004</v>
      </c>
      <c r="BK701">
        <v>682054.16</v>
      </c>
      <c r="BL701">
        <v>269331.59999999998</v>
      </c>
      <c r="BM701">
        <v>8951049</v>
      </c>
      <c r="BN701">
        <v>381904.76</v>
      </c>
      <c r="BO701">
        <v>999657.46</v>
      </c>
      <c r="BP701">
        <v>684153.06</v>
      </c>
      <c r="BQ701">
        <v>928554.19</v>
      </c>
      <c r="BR701">
        <v>376428.6</v>
      </c>
      <c r="BS701">
        <v>671023.81000000006</v>
      </c>
      <c r="BT701">
        <v>1459995.05</v>
      </c>
    </row>
    <row r="702" spans="1:72">
      <c r="A702" s="405">
        <v>5</v>
      </c>
      <c r="B702" s="199" t="s">
        <v>916</v>
      </c>
      <c r="C702" s="199" t="s">
        <v>917</v>
      </c>
      <c r="D702" s="199" t="s">
        <v>2468</v>
      </c>
      <c r="E702" s="199" t="s">
        <v>2468</v>
      </c>
      <c r="F702" s="199"/>
      <c r="G702" s="199"/>
      <c r="H702" s="199">
        <v>107</v>
      </c>
      <c r="I702" s="199" t="s">
        <v>2468</v>
      </c>
      <c r="J702" s="199" t="s">
        <v>952</v>
      </c>
      <c r="K702" s="199"/>
      <c r="L702" s="199" t="s">
        <v>1877</v>
      </c>
      <c r="M702" s="221" t="s">
        <v>1907</v>
      </c>
      <c r="N702" s="221"/>
      <c r="O702" s="221"/>
      <c r="P702" s="386" t="s">
        <v>3497</v>
      </c>
      <c r="Q702" s="387" t="s">
        <v>801</v>
      </c>
      <c r="R702" s="108">
        <f t="shared" si="10"/>
        <v>160090.47</v>
      </c>
      <c r="AE702">
        <v>160090.47</v>
      </c>
      <c r="AI702">
        <v>11565.6</v>
      </c>
      <c r="BA702">
        <v>2526.65</v>
      </c>
      <c r="BR702">
        <v>121709.77</v>
      </c>
    </row>
    <row r="703" spans="1:72">
      <c r="A703" s="405">
        <v>5</v>
      </c>
      <c r="B703" s="199" t="s">
        <v>916</v>
      </c>
      <c r="C703" s="199" t="s">
        <v>917</v>
      </c>
      <c r="D703" s="199" t="s">
        <v>2468</v>
      </c>
      <c r="E703" s="199" t="s">
        <v>2468</v>
      </c>
      <c r="F703" s="199"/>
      <c r="G703" s="199"/>
      <c r="H703" s="199">
        <v>107</v>
      </c>
      <c r="I703" s="199" t="s">
        <v>2468</v>
      </c>
      <c r="J703" s="199" t="s">
        <v>952</v>
      </c>
      <c r="K703" s="199"/>
      <c r="L703" s="199" t="s">
        <v>1877</v>
      </c>
      <c r="M703" s="221" t="s">
        <v>1907</v>
      </c>
      <c r="N703" s="221"/>
      <c r="O703" s="221"/>
      <c r="P703" s="386" t="s">
        <v>3498</v>
      </c>
      <c r="Q703" s="387" t="s">
        <v>802</v>
      </c>
      <c r="R703" s="108">
        <f t="shared" si="10"/>
        <v>0</v>
      </c>
      <c r="BA703">
        <v>588793.79</v>
      </c>
    </row>
    <row r="704" spans="1:72">
      <c r="A704" s="405">
        <v>5</v>
      </c>
      <c r="B704" s="199" t="s">
        <v>916</v>
      </c>
      <c r="C704" s="199" t="s">
        <v>917</v>
      </c>
      <c r="D704" s="199" t="s">
        <v>2468</v>
      </c>
      <c r="E704" s="199" t="s">
        <v>2468</v>
      </c>
      <c r="F704" s="199"/>
      <c r="G704" s="199"/>
      <c r="H704" s="199">
        <v>107</v>
      </c>
      <c r="I704" s="199" t="s">
        <v>2468</v>
      </c>
      <c r="J704" s="199" t="s">
        <v>952</v>
      </c>
      <c r="K704" s="199"/>
      <c r="L704" s="199" t="s">
        <v>1877</v>
      </c>
      <c r="M704" s="221" t="s">
        <v>1907</v>
      </c>
      <c r="N704" s="221"/>
      <c r="O704" s="221"/>
      <c r="P704" s="386" t="s">
        <v>3499</v>
      </c>
      <c r="Q704" s="387" t="s">
        <v>803</v>
      </c>
      <c r="R704" s="108">
        <f t="shared" si="10"/>
        <v>693531.93</v>
      </c>
      <c r="AE704">
        <v>693531.93</v>
      </c>
      <c r="AG704">
        <v>0</v>
      </c>
      <c r="AI704">
        <v>100497.5</v>
      </c>
      <c r="AK704">
        <v>211643.55</v>
      </c>
      <c r="AQ704">
        <v>106943.46</v>
      </c>
      <c r="AS704">
        <v>119221.22</v>
      </c>
      <c r="AX704">
        <v>229165.66</v>
      </c>
      <c r="AY704">
        <v>122221.22</v>
      </c>
      <c r="BE704">
        <v>4332.96</v>
      </c>
      <c r="BO704">
        <v>91352.44</v>
      </c>
      <c r="BT704">
        <v>115138.89</v>
      </c>
    </row>
    <row r="705" spans="1:72">
      <c r="A705" s="405">
        <v>5</v>
      </c>
      <c r="B705" s="199" t="s">
        <v>916</v>
      </c>
      <c r="C705" s="199" t="s">
        <v>917</v>
      </c>
      <c r="D705" s="199" t="s">
        <v>2468</v>
      </c>
      <c r="E705" s="199" t="s">
        <v>2468</v>
      </c>
      <c r="F705" s="199"/>
      <c r="G705" s="199"/>
      <c r="H705" s="199">
        <v>107</v>
      </c>
      <c r="I705" s="199" t="s">
        <v>2468</v>
      </c>
      <c r="J705" s="199" t="s">
        <v>952</v>
      </c>
      <c r="K705" s="199"/>
      <c r="L705" s="199" t="s">
        <v>1877</v>
      </c>
      <c r="M705" s="221" t="s">
        <v>1907</v>
      </c>
      <c r="N705" s="221"/>
      <c r="O705" s="221"/>
      <c r="P705" s="386" t="s">
        <v>3500</v>
      </c>
      <c r="Q705" s="387" t="s">
        <v>804</v>
      </c>
      <c r="R705" s="108">
        <f t="shared" si="10"/>
        <v>0</v>
      </c>
    </row>
    <row r="706" spans="1:72">
      <c r="A706" s="405">
        <v>5</v>
      </c>
      <c r="B706" s="199" t="s">
        <v>916</v>
      </c>
      <c r="C706" s="199" t="s">
        <v>917</v>
      </c>
      <c r="D706" s="199" t="s">
        <v>2468</v>
      </c>
      <c r="E706" s="199" t="s">
        <v>2468</v>
      </c>
      <c r="F706" s="199"/>
      <c r="G706" s="199"/>
      <c r="H706" s="199">
        <v>107</v>
      </c>
      <c r="I706" s="199" t="s">
        <v>2468</v>
      </c>
      <c r="J706" s="199" t="s">
        <v>952</v>
      </c>
      <c r="K706" s="199"/>
      <c r="L706" s="199" t="s">
        <v>1877</v>
      </c>
      <c r="M706" s="221" t="s">
        <v>1907</v>
      </c>
      <c r="N706" s="221"/>
      <c r="O706" s="221"/>
      <c r="P706" s="386" t="s">
        <v>3501</v>
      </c>
      <c r="Q706" s="387" t="s">
        <v>805</v>
      </c>
      <c r="R706" s="108">
        <f t="shared" si="10"/>
        <v>0</v>
      </c>
    </row>
    <row r="707" spans="1:72">
      <c r="A707" s="405">
        <v>5</v>
      </c>
      <c r="B707" s="199" t="s">
        <v>916</v>
      </c>
      <c r="C707" s="199" t="s">
        <v>917</v>
      </c>
      <c r="D707" s="199" t="s">
        <v>2468</v>
      </c>
      <c r="E707" s="199" t="s">
        <v>2468</v>
      </c>
      <c r="F707" s="199"/>
      <c r="G707" s="199"/>
      <c r="H707" s="199">
        <v>107</v>
      </c>
      <c r="I707" s="199" t="s">
        <v>2468</v>
      </c>
      <c r="J707" s="199" t="s">
        <v>952</v>
      </c>
      <c r="K707" s="199"/>
      <c r="L707" s="199" t="s">
        <v>1877</v>
      </c>
      <c r="M707" s="221" t="s">
        <v>1907</v>
      </c>
      <c r="N707" s="221"/>
      <c r="O707" s="221"/>
      <c r="P707" s="386" t="s">
        <v>3502</v>
      </c>
      <c r="Q707" s="387" t="s">
        <v>806</v>
      </c>
      <c r="R707" s="108">
        <f t="shared" si="10"/>
        <v>0</v>
      </c>
    </row>
    <row r="708" spans="1:72">
      <c r="A708" s="405">
        <v>5</v>
      </c>
      <c r="B708" s="199" t="s">
        <v>916</v>
      </c>
      <c r="C708" s="199" t="s">
        <v>917</v>
      </c>
      <c r="D708" s="199" t="s">
        <v>2468</v>
      </c>
      <c r="E708" s="199" t="s">
        <v>2468</v>
      </c>
      <c r="F708" s="199"/>
      <c r="G708" s="199"/>
      <c r="H708" s="199">
        <v>107</v>
      </c>
      <c r="I708" s="199" t="s">
        <v>2468</v>
      </c>
      <c r="J708" s="199" t="s">
        <v>952</v>
      </c>
      <c r="K708" s="199"/>
      <c r="L708" s="199" t="s">
        <v>1877</v>
      </c>
      <c r="M708" s="221" t="s">
        <v>1907</v>
      </c>
      <c r="N708" s="221"/>
      <c r="O708" s="221"/>
      <c r="P708" s="386" t="s">
        <v>3503</v>
      </c>
      <c r="Q708" s="387" t="s">
        <v>807</v>
      </c>
      <c r="R708" s="108">
        <f t="shared" ref="R708:R771" si="11">SUMIF($S$1:$BT$1,$R$1,$S708:$BT708)</f>
        <v>464002.05</v>
      </c>
      <c r="AE708">
        <v>464002.05</v>
      </c>
      <c r="AI708">
        <v>1601</v>
      </c>
      <c r="BA708">
        <v>19146.490000000002</v>
      </c>
    </row>
    <row r="709" spans="1:72">
      <c r="A709" s="405">
        <v>5</v>
      </c>
      <c r="B709" s="199" t="s">
        <v>916</v>
      </c>
      <c r="C709" s="199" t="s">
        <v>917</v>
      </c>
      <c r="D709" s="199" t="s">
        <v>2468</v>
      </c>
      <c r="E709" s="199" t="s">
        <v>2468</v>
      </c>
      <c r="F709" s="199"/>
      <c r="G709" s="199"/>
      <c r="H709" s="199">
        <v>107</v>
      </c>
      <c r="I709" s="199" t="s">
        <v>2468</v>
      </c>
      <c r="J709" s="199" t="s">
        <v>952</v>
      </c>
      <c r="K709" s="199"/>
      <c r="L709" s="199" t="s">
        <v>1877</v>
      </c>
      <c r="M709" s="221" t="s">
        <v>1922</v>
      </c>
      <c r="N709" s="221"/>
      <c r="O709" s="221"/>
      <c r="P709" s="386" t="s">
        <v>3504</v>
      </c>
      <c r="Q709" s="387" t="s">
        <v>808</v>
      </c>
      <c r="R709" s="108">
        <f t="shared" si="11"/>
        <v>0</v>
      </c>
      <c r="AN709">
        <v>12887.88</v>
      </c>
    </row>
    <row r="710" spans="1:72">
      <c r="A710" s="405">
        <v>5</v>
      </c>
      <c r="B710" s="199" t="s">
        <v>916</v>
      </c>
      <c r="C710" s="199" t="s">
        <v>917</v>
      </c>
      <c r="D710" s="199" t="s">
        <v>2468</v>
      </c>
      <c r="E710" s="199" t="s">
        <v>2468</v>
      </c>
      <c r="F710" s="199"/>
      <c r="G710" s="199"/>
      <c r="H710" s="199">
        <v>107</v>
      </c>
      <c r="I710" s="199" t="s">
        <v>2468</v>
      </c>
      <c r="J710" s="199" t="s">
        <v>952</v>
      </c>
      <c r="K710" s="199"/>
      <c r="L710" s="199" t="s">
        <v>1877</v>
      </c>
      <c r="M710" s="221" t="s">
        <v>1922</v>
      </c>
      <c r="N710" s="221"/>
      <c r="O710" s="221"/>
      <c r="P710" s="386" t="s">
        <v>3505</v>
      </c>
      <c r="Q710" s="387" t="s">
        <v>809</v>
      </c>
      <c r="R710" s="108">
        <f t="shared" si="11"/>
        <v>0</v>
      </c>
    </row>
    <row r="711" spans="1:72">
      <c r="A711" s="405">
        <v>5</v>
      </c>
      <c r="B711" s="199" t="s">
        <v>916</v>
      </c>
      <c r="C711" s="199" t="s">
        <v>917</v>
      </c>
      <c r="D711" s="199" t="s">
        <v>2468</v>
      </c>
      <c r="E711" s="199" t="s">
        <v>2468</v>
      </c>
      <c r="F711" s="199"/>
      <c r="G711" s="199"/>
      <c r="H711" s="199">
        <v>107</v>
      </c>
      <c r="I711" s="199" t="s">
        <v>2468</v>
      </c>
      <c r="J711" s="199" t="s">
        <v>952</v>
      </c>
      <c r="K711" s="199"/>
      <c r="L711" s="199" t="s">
        <v>1877</v>
      </c>
      <c r="M711" s="221" t="s">
        <v>1879</v>
      </c>
      <c r="N711" s="221"/>
      <c r="O711" s="221"/>
      <c r="P711" s="386" t="s">
        <v>3506</v>
      </c>
      <c r="Q711" s="387" t="s">
        <v>3507</v>
      </c>
      <c r="R711" s="108">
        <f t="shared" si="11"/>
        <v>0</v>
      </c>
    </row>
    <row r="712" spans="1:72">
      <c r="A712" s="405">
        <v>5</v>
      </c>
      <c r="B712" s="199" t="s">
        <v>916</v>
      </c>
      <c r="C712" s="199" t="s">
        <v>917</v>
      </c>
      <c r="D712" s="199" t="s">
        <v>2468</v>
      </c>
      <c r="E712" s="199" t="s">
        <v>2484</v>
      </c>
      <c r="F712" s="199"/>
      <c r="G712" s="199"/>
      <c r="H712" s="199">
        <v>108</v>
      </c>
      <c r="I712" s="199" t="s">
        <v>2484</v>
      </c>
      <c r="J712" s="199" t="s">
        <v>952</v>
      </c>
      <c r="K712" s="199"/>
      <c r="L712" s="199" t="s">
        <v>1877</v>
      </c>
      <c r="M712" s="221" t="s">
        <v>1879</v>
      </c>
      <c r="N712" s="221"/>
      <c r="O712" s="221"/>
      <c r="P712" s="386" t="s">
        <v>3508</v>
      </c>
      <c r="Q712" s="388" t="s">
        <v>811</v>
      </c>
      <c r="R712" s="108">
        <f t="shared" si="11"/>
        <v>0</v>
      </c>
      <c r="S712">
        <v>1262316</v>
      </c>
      <c r="U712">
        <v>303189.42</v>
      </c>
      <c r="V712">
        <v>402003.96</v>
      </c>
      <c r="X712">
        <v>305204.03999999998</v>
      </c>
      <c r="Y712">
        <v>254336.7</v>
      </c>
      <c r="Z712">
        <v>305203.92</v>
      </c>
      <c r="AA712">
        <v>305204.03999999998</v>
      </c>
      <c r="AB712">
        <v>738526.56</v>
      </c>
      <c r="AD712">
        <v>493200</v>
      </c>
      <c r="AG712">
        <v>1078240.51</v>
      </c>
      <c r="AI712">
        <v>445440</v>
      </c>
      <c r="AM712">
        <v>1434774.42</v>
      </c>
      <c r="AO712">
        <v>316000</v>
      </c>
      <c r="AP712">
        <v>354633.12</v>
      </c>
      <c r="AQ712">
        <v>929778.67</v>
      </c>
      <c r="AR712">
        <v>353616.96</v>
      </c>
      <c r="AS712">
        <v>5833.33</v>
      </c>
      <c r="AT712">
        <v>93084.12</v>
      </c>
      <c r="AU712">
        <v>77415.520000000004</v>
      </c>
      <c r="AV712">
        <v>29000</v>
      </c>
      <c r="AW712">
        <v>76824</v>
      </c>
      <c r="AX712">
        <v>69520.009999999995</v>
      </c>
      <c r="AY712">
        <v>1276136.74</v>
      </c>
      <c r="AZ712">
        <v>80291.039999999994</v>
      </c>
      <c r="BA712">
        <v>152639.92000000001</v>
      </c>
      <c r="BB712">
        <v>35209</v>
      </c>
      <c r="BE712">
        <v>84330.74</v>
      </c>
      <c r="BH712">
        <v>345600</v>
      </c>
      <c r="BI712">
        <v>6600</v>
      </c>
      <c r="BM712">
        <v>1022000</v>
      </c>
      <c r="BN712">
        <v>495180</v>
      </c>
      <c r="BO712">
        <v>56094.67</v>
      </c>
      <c r="BQ712">
        <v>25922.799999999999</v>
      </c>
      <c r="BR712">
        <v>420327.96</v>
      </c>
      <c r="BS712">
        <v>359556.6</v>
      </c>
      <c r="BT712">
        <v>177979.4</v>
      </c>
    </row>
    <row r="713" spans="1:72">
      <c r="A713" s="405">
        <v>5</v>
      </c>
      <c r="B713" s="199" t="s">
        <v>916</v>
      </c>
      <c r="C713" s="199" t="s">
        <v>917</v>
      </c>
      <c r="D713" s="199" t="s">
        <v>2468</v>
      </c>
      <c r="E713" s="199" t="s">
        <v>2484</v>
      </c>
      <c r="F713" s="199"/>
      <c r="G713" s="199"/>
      <c r="H713" s="199">
        <v>108</v>
      </c>
      <c r="I713" s="199" t="s">
        <v>2484</v>
      </c>
      <c r="J713" s="199" t="s">
        <v>952</v>
      </c>
      <c r="K713" s="199"/>
      <c r="L713" s="199" t="s">
        <v>1877</v>
      </c>
      <c r="M713" s="221" t="s">
        <v>1879</v>
      </c>
      <c r="N713" s="221"/>
      <c r="O713" s="221"/>
      <c r="P713" s="386" t="s">
        <v>3509</v>
      </c>
      <c r="Q713" s="388" t="s">
        <v>812</v>
      </c>
      <c r="R713" s="108">
        <f t="shared" si="11"/>
        <v>97439.64</v>
      </c>
      <c r="S713">
        <v>11570774.52</v>
      </c>
      <c r="T713">
        <v>524171.67</v>
      </c>
      <c r="U713">
        <v>71735.570000000007</v>
      </c>
      <c r="V713">
        <v>686995.1</v>
      </c>
      <c r="X713">
        <v>2827751.82</v>
      </c>
      <c r="Y713">
        <v>479665.09</v>
      </c>
      <c r="Z713">
        <v>429181.72</v>
      </c>
      <c r="AA713">
        <v>482688</v>
      </c>
      <c r="AB713">
        <v>445996.56</v>
      </c>
      <c r="AC713">
        <v>84011.8</v>
      </c>
      <c r="AD713">
        <v>778269.44</v>
      </c>
      <c r="AE713">
        <v>97439.64</v>
      </c>
      <c r="AF713">
        <v>37478.400000000001</v>
      </c>
      <c r="AG713">
        <v>1303236.3</v>
      </c>
      <c r="AI713">
        <v>245960</v>
      </c>
      <c r="AJ713">
        <v>900717.1</v>
      </c>
      <c r="AM713">
        <v>2182363.38</v>
      </c>
      <c r="AN713">
        <v>247347.09</v>
      </c>
      <c r="AP713">
        <v>39271.089999999997</v>
      </c>
      <c r="BB713">
        <v>238279.04000000001</v>
      </c>
      <c r="BC713">
        <v>126608.4</v>
      </c>
      <c r="BD713">
        <v>402339</v>
      </c>
      <c r="BE713">
        <v>154851.20000000001</v>
      </c>
      <c r="BF713">
        <v>216669.8</v>
      </c>
      <c r="BG713">
        <v>75089.37</v>
      </c>
      <c r="BH713">
        <v>1829816.88</v>
      </c>
      <c r="BI713">
        <v>175382</v>
      </c>
      <c r="BK713">
        <v>9944.25</v>
      </c>
      <c r="BL713">
        <v>16709.5</v>
      </c>
      <c r="BM713">
        <v>1394068.26</v>
      </c>
      <c r="BN713">
        <v>466764</v>
      </c>
      <c r="BO713">
        <v>721907.64</v>
      </c>
      <c r="BP713">
        <v>1030322.2</v>
      </c>
      <c r="BQ713">
        <v>21420.400000000001</v>
      </c>
      <c r="BR713">
        <v>268189.68</v>
      </c>
      <c r="BS713">
        <v>44058.2</v>
      </c>
    </row>
    <row r="714" spans="1:72">
      <c r="A714" s="405">
        <v>5</v>
      </c>
      <c r="B714" s="199" t="s">
        <v>916</v>
      </c>
      <c r="C714" s="199" t="s">
        <v>917</v>
      </c>
      <c r="D714" s="199" t="s">
        <v>2468</v>
      </c>
      <c r="E714" s="199" t="s">
        <v>2484</v>
      </c>
      <c r="F714" s="199"/>
      <c r="G714" s="199"/>
      <c r="H714" s="199">
        <v>108</v>
      </c>
      <c r="I714" s="199" t="s">
        <v>2484</v>
      </c>
      <c r="J714" s="199" t="s">
        <v>952</v>
      </c>
      <c r="K714" s="199"/>
      <c r="L714" s="199" t="s">
        <v>1877</v>
      </c>
      <c r="M714" s="221" t="s">
        <v>1879</v>
      </c>
      <c r="N714" s="221"/>
      <c r="O714" s="221"/>
      <c r="P714" s="386" t="s">
        <v>3510</v>
      </c>
      <c r="Q714" s="388" t="s">
        <v>813</v>
      </c>
      <c r="R714" s="108">
        <f t="shared" si="11"/>
        <v>451200</v>
      </c>
      <c r="S714">
        <v>146449.92000000001</v>
      </c>
      <c r="T714">
        <v>44326.67</v>
      </c>
      <c r="U714">
        <v>114571.66</v>
      </c>
      <c r="V714">
        <v>109170.84</v>
      </c>
      <c r="X714">
        <v>551556</v>
      </c>
      <c r="Y714">
        <v>27951.17</v>
      </c>
      <c r="AA714">
        <v>66646.67</v>
      </c>
      <c r="AB714">
        <v>879.96</v>
      </c>
      <c r="AC714">
        <v>33346.93</v>
      </c>
      <c r="AD714">
        <v>272650</v>
      </c>
      <c r="AE714">
        <v>451200</v>
      </c>
      <c r="AG714">
        <v>8553390.8000000007</v>
      </c>
      <c r="AH714">
        <v>98307.8</v>
      </c>
      <c r="AI714">
        <v>367200</v>
      </c>
      <c r="AJ714">
        <v>170867.31</v>
      </c>
      <c r="AL714">
        <v>25904</v>
      </c>
      <c r="AN714">
        <v>27500</v>
      </c>
      <c r="AO714">
        <v>345595.02</v>
      </c>
      <c r="AP714">
        <v>40138.080000000002</v>
      </c>
      <c r="AQ714">
        <v>1647774.93</v>
      </c>
      <c r="AR714">
        <v>268020.24</v>
      </c>
      <c r="AS714">
        <v>258565.36</v>
      </c>
      <c r="AT714">
        <v>1907008</v>
      </c>
      <c r="AU714">
        <v>292926.34000000003</v>
      </c>
      <c r="AV714">
        <v>137054.67000000001</v>
      </c>
      <c r="AW714">
        <v>111075.33</v>
      </c>
      <c r="AX714">
        <v>932777.51</v>
      </c>
      <c r="AY714">
        <v>717706.67</v>
      </c>
      <c r="BA714">
        <v>6851346.6200000001</v>
      </c>
      <c r="BB714">
        <v>3493.33</v>
      </c>
      <c r="BC714">
        <v>128932.09</v>
      </c>
      <c r="BF714">
        <v>84763.839999999997</v>
      </c>
      <c r="BG714">
        <v>19391.12</v>
      </c>
      <c r="BI714">
        <v>141920</v>
      </c>
      <c r="BJ714">
        <v>2148.86</v>
      </c>
      <c r="BK714">
        <v>3979.96</v>
      </c>
      <c r="BL714">
        <v>73565.399999999994</v>
      </c>
      <c r="BM714">
        <v>143066.66</v>
      </c>
      <c r="BN714">
        <v>124280</v>
      </c>
      <c r="BP714">
        <v>245359.97</v>
      </c>
      <c r="BQ714">
        <v>5360</v>
      </c>
      <c r="BR714">
        <v>2799.96</v>
      </c>
    </row>
    <row r="715" spans="1:72">
      <c r="A715" s="405">
        <v>5</v>
      </c>
      <c r="B715" s="199" t="s">
        <v>916</v>
      </c>
      <c r="C715" s="199" t="s">
        <v>917</v>
      </c>
      <c r="D715" s="199" t="s">
        <v>2468</v>
      </c>
      <c r="E715" s="199" t="s">
        <v>2484</v>
      </c>
      <c r="F715" s="199"/>
      <c r="G715" s="199"/>
      <c r="H715" s="199">
        <v>108</v>
      </c>
      <c r="I715" s="199" t="s">
        <v>2484</v>
      </c>
      <c r="J715" s="199" t="s">
        <v>952</v>
      </c>
      <c r="K715" s="199"/>
      <c r="L715" s="199" t="s">
        <v>1877</v>
      </c>
      <c r="M715" s="221" t="s">
        <v>1879</v>
      </c>
      <c r="N715" s="221"/>
      <c r="O715" s="221"/>
      <c r="P715" s="386" t="s">
        <v>3511</v>
      </c>
      <c r="Q715" s="388" t="s">
        <v>814</v>
      </c>
      <c r="R715" s="108">
        <f t="shared" si="11"/>
        <v>959104.84</v>
      </c>
      <c r="S715">
        <v>502815.86</v>
      </c>
      <c r="T715">
        <v>130430</v>
      </c>
      <c r="V715">
        <v>94370.85</v>
      </c>
      <c r="W715">
        <v>80373.36</v>
      </c>
      <c r="X715">
        <v>117200.04</v>
      </c>
      <c r="Y715">
        <v>310232.40000000002</v>
      </c>
      <c r="Z715">
        <v>84223.92</v>
      </c>
      <c r="AA715">
        <v>124992.68</v>
      </c>
      <c r="AB715">
        <v>432072.72</v>
      </c>
      <c r="AC715">
        <v>78298.83</v>
      </c>
      <c r="AD715">
        <v>197533.34</v>
      </c>
      <c r="AE715">
        <v>959104.84</v>
      </c>
      <c r="AF715">
        <v>52878.42</v>
      </c>
      <c r="AG715">
        <v>3365575.54</v>
      </c>
      <c r="AH715">
        <v>130443.1</v>
      </c>
      <c r="AJ715">
        <v>3992.52</v>
      </c>
      <c r="AK715">
        <v>14666.5</v>
      </c>
      <c r="AN715">
        <v>278816.68</v>
      </c>
      <c r="AO715">
        <v>188399</v>
      </c>
      <c r="AP715">
        <v>48956.639999999999</v>
      </c>
      <c r="AQ715">
        <v>380906.55</v>
      </c>
      <c r="AR715">
        <v>29671.75</v>
      </c>
      <c r="AS715">
        <v>36466.67</v>
      </c>
      <c r="AT715">
        <v>148083.4</v>
      </c>
      <c r="AU715">
        <v>257592.02</v>
      </c>
      <c r="AV715">
        <v>51277.78</v>
      </c>
      <c r="AW715">
        <v>610833.96</v>
      </c>
      <c r="AX715">
        <v>92440.92</v>
      </c>
      <c r="AY715">
        <v>67180</v>
      </c>
      <c r="AZ715">
        <v>42283.69</v>
      </c>
      <c r="BB715">
        <v>5483.33</v>
      </c>
      <c r="BD715">
        <v>142242.09</v>
      </c>
      <c r="BE715">
        <v>237765.47</v>
      </c>
      <c r="BF715">
        <v>312070.49</v>
      </c>
      <c r="BG715">
        <v>54650.1</v>
      </c>
      <c r="BI715">
        <v>111710.33</v>
      </c>
      <c r="BJ715">
        <v>19821.490000000002</v>
      </c>
      <c r="BK715">
        <v>19146.77</v>
      </c>
      <c r="BL715">
        <v>4993.4399999999996</v>
      </c>
      <c r="BN715">
        <v>236750.38</v>
      </c>
      <c r="BO715">
        <v>214280.77</v>
      </c>
      <c r="BP715">
        <v>304642.40000000002</v>
      </c>
      <c r="BQ715">
        <v>15838</v>
      </c>
      <c r="BR715">
        <v>64279.08</v>
      </c>
      <c r="BS715">
        <v>16650.53</v>
      </c>
    </row>
    <row r="716" spans="1:72">
      <c r="A716" s="405">
        <v>5</v>
      </c>
      <c r="B716" s="199" t="s">
        <v>916</v>
      </c>
      <c r="C716" s="199" t="s">
        <v>917</v>
      </c>
      <c r="D716" s="199" t="s">
        <v>2468</v>
      </c>
      <c r="E716" s="199" t="s">
        <v>2484</v>
      </c>
      <c r="F716" s="199"/>
      <c r="G716" s="199"/>
      <c r="H716" s="199">
        <v>108</v>
      </c>
      <c r="I716" s="199" t="s">
        <v>2484</v>
      </c>
      <c r="J716" s="199" t="s">
        <v>952</v>
      </c>
      <c r="K716" s="199"/>
      <c r="L716" s="199" t="s">
        <v>1877</v>
      </c>
      <c r="M716" s="221" t="s">
        <v>1879</v>
      </c>
      <c r="N716" s="221"/>
      <c r="O716" s="221"/>
      <c r="P716" s="386" t="s">
        <v>3512</v>
      </c>
      <c r="Q716" s="388" t="s">
        <v>815</v>
      </c>
      <c r="R716" s="108">
        <f t="shared" si="11"/>
        <v>0</v>
      </c>
      <c r="S716">
        <v>276730.92</v>
      </c>
      <c r="T716">
        <v>33843.83</v>
      </c>
      <c r="U716">
        <v>44600</v>
      </c>
      <c r="AD716">
        <v>199700</v>
      </c>
      <c r="AM716">
        <v>15098.66</v>
      </c>
      <c r="BB716">
        <v>17999.97</v>
      </c>
      <c r="BD716">
        <v>221671.92</v>
      </c>
      <c r="BE716">
        <v>19790.43</v>
      </c>
      <c r="BH716">
        <v>12660</v>
      </c>
    </row>
    <row r="717" spans="1:72">
      <c r="A717" s="405">
        <v>5</v>
      </c>
      <c r="B717" s="199" t="s">
        <v>916</v>
      </c>
      <c r="C717" s="199" t="s">
        <v>917</v>
      </c>
      <c r="D717" s="199" t="s">
        <v>2468</v>
      </c>
      <c r="E717" s="199" t="s">
        <v>2484</v>
      </c>
      <c r="F717" s="199"/>
      <c r="G717" s="199"/>
      <c r="H717" s="199">
        <v>108</v>
      </c>
      <c r="I717" s="199" t="s">
        <v>2484</v>
      </c>
      <c r="J717" s="199" t="s">
        <v>952</v>
      </c>
      <c r="K717" s="199"/>
      <c r="L717" s="199" t="s">
        <v>1877</v>
      </c>
      <c r="M717" s="221" t="s">
        <v>1879</v>
      </c>
      <c r="N717" s="221"/>
      <c r="O717" s="221"/>
      <c r="P717" s="386" t="s">
        <v>3513</v>
      </c>
      <c r="Q717" s="388" t="s">
        <v>816</v>
      </c>
      <c r="R717" s="108">
        <f t="shared" si="11"/>
        <v>0</v>
      </c>
      <c r="U717">
        <v>45796</v>
      </c>
      <c r="W717">
        <v>24666.720000000001</v>
      </c>
      <c r="X717">
        <v>59880</v>
      </c>
      <c r="Y717">
        <v>21244.66</v>
      </c>
      <c r="AV717">
        <v>0</v>
      </c>
      <c r="BB717">
        <v>33847.67</v>
      </c>
      <c r="BG717">
        <v>24692.49</v>
      </c>
      <c r="BI717">
        <v>2333.33</v>
      </c>
    </row>
    <row r="718" spans="1:72">
      <c r="A718" s="405">
        <v>5</v>
      </c>
      <c r="B718" s="199" t="s">
        <v>916</v>
      </c>
      <c r="C718" s="199" t="s">
        <v>917</v>
      </c>
      <c r="D718" s="199" t="s">
        <v>2468</v>
      </c>
      <c r="E718" s="199" t="s">
        <v>2484</v>
      </c>
      <c r="F718" s="199"/>
      <c r="G718" s="199"/>
      <c r="H718" s="199">
        <v>108</v>
      </c>
      <c r="I718" s="199" t="s">
        <v>2484</v>
      </c>
      <c r="J718" s="199" t="s">
        <v>952</v>
      </c>
      <c r="K718" s="199"/>
      <c r="L718" s="199" t="s">
        <v>1877</v>
      </c>
      <c r="M718" s="221" t="s">
        <v>1879</v>
      </c>
      <c r="N718" s="221"/>
      <c r="O718" s="221"/>
      <c r="P718" s="386" t="s">
        <v>3514</v>
      </c>
      <c r="Q718" s="388" t="s">
        <v>817</v>
      </c>
      <c r="R718" s="108">
        <f t="shared" si="11"/>
        <v>0</v>
      </c>
      <c r="S718">
        <v>1000425.36</v>
      </c>
      <c r="U718">
        <v>99848.41</v>
      </c>
      <c r="Y718">
        <v>41682.6</v>
      </c>
      <c r="AA718">
        <v>5359.76</v>
      </c>
      <c r="AB718">
        <v>23532.36</v>
      </c>
      <c r="AD718">
        <v>80126.789999999994</v>
      </c>
      <c r="BC718">
        <v>49721.08</v>
      </c>
      <c r="BH718">
        <v>63949.919999999998</v>
      </c>
      <c r="BP718">
        <v>8180.56</v>
      </c>
    </row>
    <row r="719" spans="1:72">
      <c r="A719" s="405">
        <v>5</v>
      </c>
      <c r="B719" s="199" t="s">
        <v>916</v>
      </c>
      <c r="C719" s="199" t="s">
        <v>917</v>
      </c>
      <c r="D719" s="199" t="s">
        <v>2468</v>
      </c>
      <c r="E719" s="199" t="s">
        <v>2484</v>
      </c>
      <c r="F719" s="199"/>
      <c r="G719" s="199"/>
      <c r="H719" s="199">
        <v>108</v>
      </c>
      <c r="I719" s="199" t="s">
        <v>2484</v>
      </c>
      <c r="J719" s="199" t="s">
        <v>952</v>
      </c>
      <c r="K719" s="199"/>
      <c r="L719" s="199" t="s">
        <v>1877</v>
      </c>
      <c r="M719" s="221" t="s">
        <v>1879</v>
      </c>
      <c r="N719" s="221"/>
      <c r="O719" s="221"/>
      <c r="P719" s="386" t="s">
        <v>3515</v>
      </c>
      <c r="Q719" s="388" t="s">
        <v>818</v>
      </c>
      <c r="R719" s="108">
        <f t="shared" si="11"/>
        <v>0</v>
      </c>
      <c r="S719">
        <v>132333.35999999999</v>
      </c>
    </row>
    <row r="720" spans="1:72">
      <c r="A720" s="405">
        <v>5</v>
      </c>
      <c r="B720" s="199" t="s">
        <v>916</v>
      </c>
      <c r="C720" s="199" t="s">
        <v>917</v>
      </c>
      <c r="D720" s="199" t="s">
        <v>2468</v>
      </c>
      <c r="E720" s="199" t="s">
        <v>2484</v>
      </c>
      <c r="F720" s="199"/>
      <c r="G720" s="199"/>
      <c r="H720" s="199">
        <v>108</v>
      </c>
      <c r="I720" s="199" t="s">
        <v>2484</v>
      </c>
      <c r="J720" s="199" t="s">
        <v>952</v>
      </c>
      <c r="K720" s="199"/>
      <c r="L720" s="199" t="s">
        <v>1877</v>
      </c>
      <c r="M720" s="221" t="s">
        <v>1879</v>
      </c>
      <c r="N720" s="221"/>
      <c r="O720" s="221"/>
      <c r="P720" s="386" t="s">
        <v>3516</v>
      </c>
      <c r="Q720" s="388" t="s">
        <v>819</v>
      </c>
      <c r="R720" s="108">
        <f t="shared" si="11"/>
        <v>0</v>
      </c>
      <c r="U720">
        <v>41697.22</v>
      </c>
      <c r="V720">
        <v>5791.92</v>
      </c>
      <c r="W720">
        <v>24042.240000000002</v>
      </c>
      <c r="Y720">
        <v>52058.879999999997</v>
      </c>
      <c r="AA720">
        <v>11519.28</v>
      </c>
      <c r="AC720">
        <v>97180.93</v>
      </c>
      <c r="AD720">
        <v>494050</v>
      </c>
      <c r="AM720">
        <v>46634.83</v>
      </c>
      <c r="BC720">
        <v>41360</v>
      </c>
      <c r="BE720">
        <v>55973.58</v>
      </c>
      <c r="BF720">
        <v>77899.8</v>
      </c>
      <c r="BI720">
        <v>30500</v>
      </c>
      <c r="BJ720">
        <v>6695.9</v>
      </c>
      <c r="BK720">
        <v>2999.9</v>
      </c>
      <c r="BO720">
        <v>43159.199999999997</v>
      </c>
      <c r="BS720">
        <v>6664</v>
      </c>
    </row>
    <row r="721" spans="1:72">
      <c r="A721" s="405">
        <v>5</v>
      </c>
      <c r="B721" s="199" t="s">
        <v>916</v>
      </c>
      <c r="C721" s="199" t="s">
        <v>917</v>
      </c>
      <c r="D721" s="199" t="s">
        <v>2468</v>
      </c>
      <c r="E721" s="199" t="s">
        <v>2484</v>
      </c>
      <c r="F721" s="199"/>
      <c r="G721" s="199"/>
      <c r="H721" s="199">
        <v>108</v>
      </c>
      <c r="I721" s="199" t="s">
        <v>2484</v>
      </c>
      <c r="J721" s="199" t="s">
        <v>952</v>
      </c>
      <c r="K721" s="199"/>
      <c r="L721" s="199" t="s">
        <v>1877</v>
      </c>
      <c r="M721" s="221" t="s">
        <v>1907</v>
      </c>
      <c r="N721" s="221"/>
      <c r="O721" s="221"/>
      <c r="P721" s="386" t="s">
        <v>3517</v>
      </c>
      <c r="Q721" s="388" t="s">
        <v>820</v>
      </c>
      <c r="R721" s="108">
        <f t="shared" si="11"/>
        <v>827842.98</v>
      </c>
      <c r="S721">
        <v>2260129.4</v>
      </c>
      <c r="T721">
        <v>211593.76</v>
      </c>
      <c r="U721">
        <v>302883.23</v>
      </c>
      <c r="V721">
        <v>896773.16</v>
      </c>
      <c r="W721">
        <v>2656951.3199999998</v>
      </c>
      <c r="X721">
        <v>1194234.74</v>
      </c>
      <c r="Y721">
        <v>275095.65999999997</v>
      </c>
      <c r="Z721">
        <v>670693.69999999995</v>
      </c>
      <c r="AA721">
        <v>597625.75</v>
      </c>
      <c r="AB721">
        <v>325529.13</v>
      </c>
      <c r="AC721">
        <v>332743.7</v>
      </c>
      <c r="AD721">
        <v>274007.96999999997</v>
      </c>
      <c r="AE721">
        <v>827842.98</v>
      </c>
      <c r="AF721">
        <v>175398.96</v>
      </c>
      <c r="AG721">
        <v>108238.02</v>
      </c>
      <c r="AH721">
        <v>227955.3</v>
      </c>
      <c r="AI721">
        <v>57488.13</v>
      </c>
      <c r="AJ721">
        <v>140802.43</v>
      </c>
      <c r="AK721">
        <v>174581.78</v>
      </c>
      <c r="AL721">
        <v>171883</v>
      </c>
      <c r="AM721">
        <v>2507688.4700000002</v>
      </c>
      <c r="AN721">
        <v>145986.95000000001</v>
      </c>
      <c r="AO721">
        <v>340345.7</v>
      </c>
      <c r="AP721">
        <v>265830.39</v>
      </c>
      <c r="AQ721">
        <v>558632.97</v>
      </c>
      <c r="AR721">
        <v>338520.22</v>
      </c>
      <c r="AS721">
        <v>616551.73</v>
      </c>
      <c r="AT721">
        <v>627648.14</v>
      </c>
      <c r="AU721">
        <v>504956.68</v>
      </c>
      <c r="AV721">
        <v>244302.53</v>
      </c>
      <c r="AW721">
        <v>1184172.8</v>
      </c>
      <c r="AX721">
        <v>331978.09000000003</v>
      </c>
      <c r="AY721">
        <v>227998.75</v>
      </c>
      <c r="AZ721">
        <v>121469.72</v>
      </c>
      <c r="BA721">
        <v>7278763.5099999998</v>
      </c>
      <c r="BB721">
        <v>165497.89000000001</v>
      </c>
      <c r="BC721">
        <v>267687.02</v>
      </c>
      <c r="BD721">
        <v>468448.13</v>
      </c>
      <c r="BE721">
        <v>280996.63</v>
      </c>
      <c r="BF721">
        <v>1182473.8999999999</v>
      </c>
      <c r="BG721">
        <v>362967.12</v>
      </c>
      <c r="BH721">
        <v>333540.55</v>
      </c>
      <c r="BI721">
        <v>180345.08</v>
      </c>
      <c r="BJ721">
        <v>135778.72</v>
      </c>
      <c r="BK721">
        <v>276466.75</v>
      </c>
      <c r="BL721">
        <v>161306.45000000001</v>
      </c>
      <c r="BM721">
        <v>1649584.08</v>
      </c>
      <c r="BN721">
        <v>1789500.28</v>
      </c>
      <c r="BO721">
        <v>276827.15999999997</v>
      </c>
      <c r="BP721">
        <v>681092.28</v>
      </c>
      <c r="BQ721">
        <v>101945.83</v>
      </c>
      <c r="BR721">
        <v>288843.58</v>
      </c>
      <c r="BS721">
        <v>367930.4</v>
      </c>
      <c r="BT721">
        <v>230431.28</v>
      </c>
    </row>
    <row r="722" spans="1:72">
      <c r="A722" s="405">
        <v>5</v>
      </c>
      <c r="B722" s="199" t="s">
        <v>916</v>
      </c>
      <c r="C722" s="199" t="s">
        <v>917</v>
      </c>
      <c r="D722" s="199" t="s">
        <v>2468</v>
      </c>
      <c r="E722" s="199" t="s">
        <v>2484</v>
      </c>
      <c r="F722" s="199"/>
      <c r="G722" s="199"/>
      <c r="H722" s="199">
        <v>108</v>
      </c>
      <c r="I722" s="199" t="s">
        <v>2484</v>
      </c>
      <c r="J722" s="199" t="s">
        <v>952</v>
      </c>
      <c r="K722" s="199"/>
      <c r="L722" s="199" t="s">
        <v>1877</v>
      </c>
      <c r="M722" s="221" t="s">
        <v>1907</v>
      </c>
      <c r="N722" s="221"/>
      <c r="O722" s="221"/>
      <c r="P722" s="386" t="s">
        <v>3518</v>
      </c>
      <c r="Q722" s="388" t="s">
        <v>821</v>
      </c>
      <c r="R722" s="108">
        <f t="shared" si="11"/>
        <v>645999</v>
      </c>
      <c r="S722">
        <v>2090091.17</v>
      </c>
      <c r="U722">
        <v>925600</v>
      </c>
      <c r="V722">
        <v>664599.96</v>
      </c>
      <c r="W722">
        <v>258399.96</v>
      </c>
      <c r="X722">
        <v>537299.04</v>
      </c>
      <c r="Y722">
        <v>860083.34</v>
      </c>
      <c r="Z722">
        <v>222520.83</v>
      </c>
      <c r="AA722">
        <v>786179.99</v>
      </c>
      <c r="AB722">
        <v>588518.24</v>
      </c>
      <c r="AC722">
        <v>598963.34</v>
      </c>
      <c r="AE722">
        <v>645999</v>
      </c>
      <c r="AF722">
        <v>178350.03</v>
      </c>
      <c r="AG722">
        <v>0</v>
      </c>
      <c r="AH722">
        <v>402845.12</v>
      </c>
      <c r="AI722">
        <v>715390.78</v>
      </c>
      <c r="AJ722">
        <v>533785.75</v>
      </c>
      <c r="AK722">
        <v>406376.8</v>
      </c>
      <c r="AL722">
        <v>45307</v>
      </c>
      <c r="AM722">
        <v>2297658.96</v>
      </c>
      <c r="AN722">
        <v>1317348</v>
      </c>
      <c r="AO722">
        <v>390000</v>
      </c>
      <c r="AP722">
        <v>248665.65</v>
      </c>
      <c r="AQ722">
        <v>922832.67</v>
      </c>
      <c r="AS722">
        <v>1480839.33</v>
      </c>
      <c r="AT722">
        <v>602424.75</v>
      </c>
      <c r="AU722">
        <v>900182</v>
      </c>
      <c r="AV722">
        <v>92750</v>
      </c>
      <c r="AW722">
        <v>2656447.34</v>
      </c>
      <c r="AX722">
        <v>366300</v>
      </c>
      <c r="AY722">
        <v>528598</v>
      </c>
      <c r="AZ722">
        <v>148199.79999999999</v>
      </c>
      <c r="BA722">
        <v>1199564.78</v>
      </c>
      <c r="BD722">
        <v>674473.31</v>
      </c>
      <c r="BF722">
        <v>601980.35</v>
      </c>
      <c r="BG722">
        <v>110245.57</v>
      </c>
      <c r="BH722">
        <v>720170.97</v>
      </c>
      <c r="BK722">
        <v>397999.8</v>
      </c>
      <c r="BL722">
        <v>304698.8</v>
      </c>
      <c r="BM722">
        <v>2954012.67</v>
      </c>
      <c r="BN722">
        <v>678465.66</v>
      </c>
      <c r="BO722">
        <v>360342.33</v>
      </c>
      <c r="BP722">
        <v>259108</v>
      </c>
      <c r="BR722">
        <v>1305398.04</v>
      </c>
      <c r="BS722">
        <v>517400</v>
      </c>
      <c r="BT722">
        <v>9301</v>
      </c>
    </row>
    <row r="723" spans="1:72">
      <c r="A723" s="405">
        <v>5</v>
      </c>
      <c r="B723" s="199" t="s">
        <v>916</v>
      </c>
      <c r="C723" s="199" t="s">
        <v>917</v>
      </c>
      <c r="D723" s="199" t="s">
        <v>2468</v>
      </c>
      <c r="E723" s="199" t="s">
        <v>2484</v>
      </c>
      <c r="F723" s="199"/>
      <c r="G723" s="199"/>
      <c r="H723" s="199">
        <v>108</v>
      </c>
      <c r="I723" s="199" t="s">
        <v>2484</v>
      </c>
      <c r="J723" s="199" t="s">
        <v>952</v>
      </c>
      <c r="K723" s="199"/>
      <c r="L723" s="199" t="s">
        <v>1877</v>
      </c>
      <c r="M723" s="221" t="s">
        <v>1907</v>
      </c>
      <c r="N723" s="221"/>
      <c r="O723" s="221"/>
      <c r="P723" s="386" t="s">
        <v>3519</v>
      </c>
      <c r="Q723" s="388" t="s">
        <v>822</v>
      </c>
      <c r="R723" s="108">
        <f t="shared" si="11"/>
        <v>34900.18</v>
      </c>
      <c r="S723">
        <v>276786.81</v>
      </c>
      <c r="T723">
        <v>52708.6</v>
      </c>
      <c r="U723">
        <v>108058</v>
      </c>
      <c r="V723">
        <v>571657.35</v>
      </c>
      <c r="W723">
        <v>62825.48</v>
      </c>
      <c r="X723">
        <v>362263.07</v>
      </c>
      <c r="Y723">
        <v>350589.66</v>
      </c>
      <c r="Z723">
        <v>485978.64</v>
      </c>
      <c r="AA723">
        <v>101516.67</v>
      </c>
      <c r="AB723">
        <v>306026.56</v>
      </c>
      <c r="AC723">
        <v>9979.5300000000007</v>
      </c>
      <c r="AD723">
        <v>99874</v>
      </c>
      <c r="AE723">
        <v>34900.18</v>
      </c>
      <c r="AF723">
        <v>95484.18</v>
      </c>
      <c r="AG723">
        <v>577476.56000000006</v>
      </c>
      <c r="AH723">
        <v>8941.6200000000008</v>
      </c>
      <c r="AI723">
        <v>461286.21</v>
      </c>
      <c r="AJ723">
        <v>571654.62</v>
      </c>
      <c r="AK723">
        <v>15642.51</v>
      </c>
      <c r="AL723">
        <v>1905</v>
      </c>
      <c r="AM723">
        <v>85929.84</v>
      </c>
      <c r="AN723">
        <v>7175.76</v>
      </c>
      <c r="AO723">
        <v>367200</v>
      </c>
      <c r="AP723">
        <v>66509.149999999994</v>
      </c>
      <c r="AQ723">
        <v>379927.68</v>
      </c>
      <c r="AR723">
        <v>24032</v>
      </c>
      <c r="AS723">
        <v>22782</v>
      </c>
      <c r="AT723">
        <v>77492.44</v>
      </c>
      <c r="AU723">
        <v>9803.93</v>
      </c>
      <c r="AV723">
        <v>29532</v>
      </c>
      <c r="AW723">
        <v>492587.69</v>
      </c>
      <c r="AX723">
        <v>111566.33</v>
      </c>
      <c r="AY723">
        <v>1500</v>
      </c>
      <c r="AZ723">
        <v>7903.33</v>
      </c>
      <c r="BA723">
        <v>397469.05</v>
      </c>
      <c r="BB723">
        <v>23855.08</v>
      </c>
      <c r="BD723">
        <v>32731.62</v>
      </c>
      <c r="BE723">
        <v>43847.57</v>
      </c>
      <c r="BF723">
        <v>13654.16</v>
      </c>
      <c r="BG723">
        <v>176641.93</v>
      </c>
      <c r="BH723">
        <v>60014.59</v>
      </c>
      <c r="BI723">
        <v>7113.3</v>
      </c>
      <c r="BJ723">
        <v>153933.99</v>
      </c>
      <c r="BK723">
        <v>71648.460000000006</v>
      </c>
      <c r="BL723">
        <v>94716.65</v>
      </c>
      <c r="BM723">
        <v>133307.56</v>
      </c>
      <c r="BN723">
        <v>405612.18</v>
      </c>
      <c r="BO723">
        <v>57892.5</v>
      </c>
      <c r="BP723">
        <v>79209.22</v>
      </c>
      <c r="BQ723">
        <v>26398.89</v>
      </c>
      <c r="BR723">
        <v>16415.2</v>
      </c>
      <c r="BS723">
        <v>116243.19</v>
      </c>
      <c r="BT723">
        <v>95330.63</v>
      </c>
    </row>
    <row r="724" spans="1:72">
      <c r="A724" s="405">
        <v>5</v>
      </c>
      <c r="B724" s="199" t="s">
        <v>916</v>
      </c>
      <c r="C724" s="199" t="s">
        <v>917</v>
      </c>
      <c r="D724" s="199" t="s">
        <v>2468</v>
      </c>
      <c r="E724" s="199" t="s">
        <v>2484</v>
      </c>
      <c r="F724" s="199"/>
      <c r="G724" s="199"/>
      <c r="H724" s="199">
        <v>108</v>
      </c>
      <c r="I724" s="199" t="s">
        <v>2484</v>
      </c>
      <c r="J724" s="199" t="s">
        <v>952</v>
      </c>
      <c r="K724" s="199"/>
      <c r="L724" s="199" t="s">
        <v>1877</v>
      </c>
      <c r="M724" s="221" t="s">
        <v>1907</v>
      </c>
      <c r="N724" s="221"/>
      <c r="O724" s="221"/>
      <c r="P724" s="386" t="s">
        <v>3520</v>
      </c>
      <c r="Q724" s="388" t="s">
        <v>823</v>
      </c>
      <c r="R724" s="108">
        <f t="shared" si="11"/>
        <v>147408.6</v>
      </c>
      <c r="S724">
        <v>466491.56</v>
      </c>
      <c r="T724">
        <v>58616.02</v>
      </c>
      <c r="U724">
        <v>9945.67</v>
      </c>
      <c r="V724">
        <v>208087.18</v>
      </c>
      <c r="W724">
        <v>206404.84</v>
      </c>
      <c r="X724">
        <v>67480.5</v>
      </c>
      <c r="Y724">
        <v>111634.34</v>
      </c>
      <c r="Z724">
        <v>60642.1</v>
      </c>
      <c r="AA724">
        <v>10316</v>
      </c>
      <c r="AB724">
        <v>20179.5</v>
      </c>
      <c r="AC724">
        <v>89804.67</v>
      </c>
      <c r="AD724">
        <v>82733.84</v>
      </c>
      <c r="AE724">
        <v>147408.6</v>
      </c>
      <c r="AF724">
        <v>27702.02</v>
      </c>
      <c r="AG724">
        <v>1037618.49</v>
      </c>
      <c r="AH724">
        <v>15626.5</v>
      </c>
      <c r="AK724">
        <v>54184.93</v>
      </c>
      <c r="AL724">
        <v>13599</v>
      </c>
      <c r="AM724">
        <v>586732.94999999995</v>
      </c>
      <c r="AN724">
        <v>30468.14</v>
      </c>
      <c r="AO724">
        <v>33451.33</v>
      </c>
      <c r="AP724">
        <v>31560.68</v>
      </c>
      <c r="AQ724">
        <v>56421.599999999999</v>
      </c>
      <c r="AR724">
        <v>28773.42</v>
      </c>
      <c r="AS724">
        <v>96093</v>
      </c>
      <c r="AT724">
        <v>121761.18</v>
      </c>
      <c r="AU724">
        <v>57886.26</v>
      </c>
      <c r="AV724">
        <v>3348</v>
      </c>
      <c r="AW724">
        <v>100659.77</v>
      </c>
      <c r="AX724">
        <v>35213.339999999997</v>
      </c>
      <c r="AY724">
        <v>155808.29999999999</v>
      </c>
      <c r="AZ724">
        <v>14900</v>
      </c>
      <c r="BA724">
        <v>1184531.92</v>
      </c>
      <c r="BB724">
        <v>15691.11</v>
      </c>
      <c r="BC724">
        <v>13559.15</v>
      </c>
      <c r="BD724">
        <v>24637.89</v>
      </c>
      <c r="BE724">
        <v>76180</v>
      </c>
      <c r="BF724">
        <v>60496.42</v>
      </c>
      <c r="BG724">
        <v>8477.4699999999993</v>
      </c>
      <c r="BH724">
        <v>60071</v>
      </c>
      <c r="BI724">
        <v>36879</v>
      </c>
      <c r="BJ724">
        <v>33322</v>
      </c>
      <c r="BK724">
        <v>35068.79</v>
      </c>
      <c r="BL724">
        <v>22640.45</v>
      </c>
      <c r="BM724">
        <v>245152.46</v>
      </c>
      <c r="BN724">
        <v>79584.34</v>
      </c>
      <c r="BO724">
        <v>11641.83</v>
      </c>
      <c r="BP724">
        <v>105229.34</v>
      </c>
      <c r="BQ724">
        <v>8634.01</v>
      </c>
      <c r="BR724">
        <v>40398.6</v>
      </c>
      <c r="BS724">
        <v>35406.870000000003</v>
      </c>
      <c r="BT724">
        <v>8663.66</v>
      </c>
    </row>
    <row r="725" spans="1:72">
      <c r="A725" s="405">
        <v>5</v>
      </c>
      <c r="B725" s="199" t="s">
        <v>916</v>
      </c>
      <c r="C725" s="199" t="s">
        <v>917</v>
      </c>
      <c r="D725" s="199" t="s">
        <v>2468</v>
      </c>
      <c r="E725" s="199" t="s">
        <v>2484</v>
      </c>
      <c r="F725" s="199"/>
      <c r="G725" s="199"/>
      <c r="H725" s="199">
        <v>108</v>
      </c>
      <c r="I725" s="199" t="s">
        <v>2484</v>
      </c>
      <c r="J725" s="199" t="s">
        <v>952</v>
      </c>
      <c r="K725" s="199"/>
      <c r="L725" s="199" t="s">
        <v>1877</v>
      </c>
      <c r="M725" s="221" t="s">
        <v>1907</v>
      </c>
      <c r="N725" s="221"/>
      <c r="O725" s="221"/>
      <c r="P725" s="386" t="s">
        <v>3521</v>
      </c>
      <c r="Q725" s="388" t="s">
        <v>824</v>
      </c>
      <c r="R725" s="108">
        <f t="shared" si="11"/>
        <v>0</v>
      </c>
      <c r="S725">
        <v>17010.48</v>
      </c>
      <c r="T725">
        <v>17000</v>
      </c>
      <c r="V725">
        <v>32338.65</v>
      </c>
      <c r="X725">
        <v>23957.4</v>
      </c>
      <c r="Y725">
        <v>32035.84</v>
      </c>
      <c r="Z725">
        <v>6665.74</v>
      </c>
      <c r="AA725">
        <v>7956.33</v>
      </c>
      <c r="AB725">
        <v>40841.839999999997</v>
      </c>
      <c r="AG725">
        <v>2324.5700000000002</v>
      </c>
      <c r="AH725">
        <v>13470.23</v>
      </c>
      <c r="AJ725">
        <v>687.87</v>
      </c>
      <c r="AK725">
        <v>6480.28</v>
      </c>
      <c r="AN725">
        <v>47756.63</v>
      </c>
      <c r="AO725">
        <v>17000</v>
      </c>
      <c r="AP725">
        <v>18000</v>
      </c>
      <c r="AQ725">
        <v>50037.13</v>
      </c>
      <c r="AR725">
        <v>7585.67</v>
      </c>
      <c r="AS725">
        <v>31665.67</v>
      </c>
      <c r="AT725">
        <v>20553.080000000002</v>
      </c>
      <c r="AU725">
        <v>13247</v>
      </c>
      <c r="AV725">
        <v>60144.06</v>
      </c>
      <c r="AW725">
        <v>19521.21</v>
      </c>
      <c r="AX725">
        <v>64188.38</v>
      </c>
      <c r="AY725">
        <v>4412.75</v>
      </c>
      <c r="AZ725">
        <v>22916.67</v>
      </c>
      <c r="BA725">
        <v>77014.44</v>
      </c>
      <c r="BB725">
        <v>345.83</v>
      </c>
      <c r="BC725">
        <v>60997.33</v>
      </c>
      <c r="BD725">
        <v>18765</v>
      </c>
      <c r="BE725">
        <v>45674.93</v>
      </c>
      <c r="BF725">
        <v>45970.99</v>
      </c>
      <c r="BG725">
        <v>17321.93</v>
      </c>
      <c r="BI725">
        <v>1416.67</v>
      </c>
      <c r="BJ725">
        <v>3202.5</v>
      </c>
      <c r="BM725">
        <v>66346.03</v>
      </c>
      <c r="BN725">
        <v>29010.67</v>
      </c>
      <c r="BO725">
        <v>15921.16</v>
      </c>
      <c r="BP725">
        <v>59567.86</v>
      </c>
      <c r="BQ725">
        <v>83194.490000000005</v>
      </c>
      <c r="BR725">
        <v>37431.760000000002</v>
      </c>
      <c r="BS725">
        <v>59164</v>
      </c>
      <c r="BT725">
        <v>10999.6</v>
      </c>
    </row>
    <row r="726" spans="1:72">
      <c r="A726" s="405">
        <v>5</v>
      </c>
      <c r="B726" s="199" t="s">
        <v>916</v>
      </c>
      <c r="C726" s="199" t="s">
        <v>917</v>
      </c>
      <c r="D726" s="199" t="s">
        <v>2468</v>
      </c>
      <c r="E726" s="199" t="s">
        <v>2484</v>
      </c>
      <c r="F726" s="199"/>
      <c r="G726" s="199"/>
      <c r="H726" s="199">
        <v>108</v>
      </c>
      <c r="I726" s="199" t="s">
        <v>2484</v>
      </c>
      <c r="J726" s="199" t="s">
        <v>952</v>
      </c>
      <c r="K726" s="199"/>
      <c r="L726" s="199" t="s">
        <v>1877</v>
      </c>
      <c r="M726" s="221" t="s">
        <v>1907</v>
      </c>
      <c r="N726" s="221"/>
      <c r="O726" s="221"/>
      <c r="P726" s="386" t="s">
        <v>3522</v>
      </c>
      <c r="Q726" s="388" t="s">
        <v>825</v>
      </c>
      <c r="R726" s="108">
        <f t="shared" si="11"/>
        <v>0</v>
      </c>
      <c r="T726">
        <v>1666.67</v>
      </c>
      <c r="X726">
        <v>4771.8</v>
      </c>
      <c r="AB726">
        <v>1484.64</v>
      </c>
      <c r="AD726">
        <v>3900</v>
      </c>
      <c r="AF726">
        <v>177988.96</v>
      </c>
      <c r="AH726">
        <v>7931.4</v>
      </c>
      <c r="AM726">
        <v>1594.31</v>
      </c>
      <c r="AO726">
        <v>10719.6</v>
      </c>
      <c r="AQ726">
        <v>10240</v>
      </c>
      <c r="AS726">
        <v>7113.33</v>
      </c>
      <c r="AU726">
        <v>1733.33</v>
      </c>
      <c r="AZ726">
        <v>2083.33</v>
      </c>
      <c r="BA726">
        <v>75104.789999999994</v>
      </c>
      <c r="BD726">
        <v>80933.279999999999</v>
      </c>
      <c r="BI726">
        <v>7372.97</v>
      </c>
      <c r="BJ726">
        <v>22677.87</v>
      </c>
      <c r="BK726">
        <v>2423.4</v>
      </c>
      <c r="BM726">
        <v>5000</v>
      </c>
      <c r="BS726">
        <v>1070</v>
      </c>
    </row>
    <row r="727" spans="1:72">
      <c r="A727" s="405">
        <v>5</v>
      </c>
      <c r="B727" s="199" t="s">
        <v>916</v>
      </c>
      <c r="C727" s="199" t="s">
        <v>917</v>
      </c>
      <c r="D727" s="199" t="s">
        <v>2468</v>
      </c>
      <c r="E727" s="199" t="s">
        <v>2484</v>
      </c>
      <c r="F727" s="199"/>
      <c r="G727" s="199"/>
      <c r="H727" s="199">
        <v>108</v>
      </c>
      <c r="I727" s="199" t="s">
        <v>2484</v>
      </c>
      <c r="J727" s="199" t="s">
        <v>952</v>
      </c>
      <c r="K727" s="199"/>
      <c r="L727" s="199" t="s">
        <v>1877</v>
      </c>
      <c r="M727" s="221" t="s">
        <v>1907</v>
      </c>
      <c r="N727" s="221"/>
      <c r="O727" s="221"/>
      <c r="P727" s="386" t="s">
        <v>3523</v>
      </c>
      <c r="Q727" s="388" t="s">
        <v>826</v>
      </c>
      <c r="R727" s="108">
        <f t="shared" si="11"/>
        <v>20291280.41</v>
      </c>
      <c r="S727">
        <v>50859317.18</v>
      </c>
      <c r="T727">
        <v>1578995.62</v>
      </c>
      <c r="U727">
        <v>2828439.33</v>
      </c>
      <c r="V727">
        <v>5532861.4500000002</v>
      </c>
      <c r="W727">
        <v>9001440.1199999992</v>
      </c>
      <c r="X727">
        <v>10511572</v>
      </c>
      <c r="Y727">
        <v>5808722.04</v>
      </c>
      <c r="Z727">
        <v>3073002.87</v>
      </c>
      <c r="AA727">
        <v>4487482.57</v>
      </c>
      <c r="AB727">
        <v>2218405.29</v>
      </c>
      <c r="AC727">
        <v>1904179.39</v>
      </c>
      <c r="AD727">
        <v>2619193.33</v>
      </c>
      <c r="AE727">
        <v>20291280.41</v>
      </c>
      <c r="AF727">
        <v>1177522.1100000001</v>
      </c>
      <c r="AG727">
        <v>7130842.1399999997</v>
      </c>
      <c r="AH727">
        <v>1090274.1000000001</v>
      </c>
      <c r="AI727">
        <v>1554384.65</v>
      </c>
      <c r="AJ727">
        <v>1682393.64</v>
      </c>
      <c r="AK727">
        <v>875660.95</v>
      </c>
      <c r="AL727">
        <v>159829</v>
      </c>
      <c r="AM727">
        <v>85374194.969999999</v>
      </c>
      <c r="AN727">
        <v>1401888.31</v>
      </c>
      <c r="AO727">
        <v>3527791.86</v>
      </c>
      <c r="AP727">
        <v>2317433.52</v>
      </c>
      <c r="AQ727">
        <v>5022751.08</v>
      </c>
      <c r="AR727">
        <v>1898236.29</v>
      </c>
      <c r="AS727">
        <v>7182417.75</v>
      </c>
      <c r="AT727">
        <v>2544803.59</v>
      </c>
      <c r="AU727">
        <v>2241035.69</v>
      </c>
      <c r="AV727">
        <v>457281.25</v>
      </c>
      <c r="AW727">
        <v>11227071.84</v>
      </c>
      <c r="AX727">
        <v>2410253.69</v>
      </c>
      <c r="AY727">
        <v>2766019.21</v>
      </c>
      <c r="AZ727">
        <v>711213.66</v>
      </c>
      <c r="BA727">
        <v>30836033.329999998</v>
      </c>
      <c r="BB727">
        <v>1319069.08</v>
      </c>
      <c r="BC727">
        <v>1815158.16</v>
      </c>
      <c r="BD727">
        <v>5548799.4299999997</v>
      </c>
      <c r="BE727">
        <v>2351108.71</v>
      </c>
      <c r="BF727">
        <v>3179390.45</v>
      </c>
      <c r="BG727">
        <v>1446598.2</v>
      </c>
      <c r="BH727">
        <v>5776419.4900000002</v>
      </c>
      <c r="BI727">
        <v>831753.28</v>
      </c>
      <c r="BJ727">
        <v>507083.94</v>
      </c>
      <c r="BK727">
        <v>728531.6</v>
      </c>
      <c r="BL727">
        <v>1476830.04</v>
      </c>
      <c r="BM727">
        <v>16724682.470000001</v>
      </c>
      <c r="BN727">
        <v>2709067.96</v>
      </c>
      <c r="BO727">
        <v>1348138.42</v>
      </c>
      <c r="BP727">
        <v>6419062.7400000002</v>
      </c>
      <c r="BQ727">
        <v>521762.55</v>
      </c>
      <c r="BR727">
        <v>3499774.27</v>
      </c>
      <c r="BS727">
        <v>2344916.64</v>
      </c>
      <c r="BT727">
        <v>1519221.43</v>
      </c>
    </row>
    <row r="728" spans="1:72">
      <c r="A728" s="405">
        <v>5</v>
      </c>
      <c r="B728" s="199" t="s">
        <v>916</v>
      </c>
      <c r="C728" s="199" t="s">
        <v>917</v>
      </c>
      <c r="D728" s="199" t="s">
        <v>2468</v>
      </c>
      <c r="E728" s="199" t="s">
        <v>2484</v>
      </c>
      <c r="F728" s="199"/>
      <c r="G728" s="199"/>
      <c r="H728" s="199">
        <v>108</v>
      </c>
      <c r="I728" s="199" t="s">
        <v>2484</v>
      </c>
      <c r="J728" s="199" t="s">
        <v>952</v>
      </c>
      <c r="K728" s="199"/>
      <c r="L728" s="199" t="s">
        <v>1877</v>
      </c>
      <c r="M728" s="221" t="s">
        <v>1907</v>
      </c>
      <c r="N728" s="221"/>
      <c r="O728" s="221"/>
      <c r="P728" s="386" t="s">
        <v>3524</v>
      </c>
      <c r="Q728" s="388" t="s">
        <v>827</v>
      </c>
      <c r="R728" s="108">
        <f t="shared" si="11"/>
        <v>334935.8</v>
      </c>
      <c r="S728">
        <v>1773075.07</v>
      </c>
      <c r="T728">
        <v>148419.78</v>
      </c>
      <c r="U728">
        <v>167641.56</v>
      </c>
      <c r="V728">
        <v>259447.61</v>
      </c>
      <c r="W728">
        <v>57544.37</v>
      </c>
      <c r="X728">
        <v>217643</v>
      </c>
      <c r="Y728">
        <v>238629.72</v>
      </c>
      <c r="Z728">
        <v>182176.45</v>
      </c>
      <c r="AA728">
        <v>184080.56</v>
      </c>
      <c r="AB728">
        <v>225792.15</v>
      </c>
      <c r="AC728">
        <v>129159.38</v>
      </c>
      <c r="AD728">
        <v>230074.25</v>
      </c>
      <c r="AE728">
        <v>334935.8</v>
      </c>
      <c r="AF728">
        <v>165494.69</v>
      </c>
      <c r="AG728">
        <v>71454.259999999995</v>
      </c>
      <c r="AH728">
        <v>230219.31</v>
      </c>
      <c r="AI728">
        <v>49393.56</v>
      </c>
      <c r="AJ728">
        <v>52805.85</v>
      </c>
      <c r="AK728">
        <v>271835.14</v>
      </c>
      <c r="AL728">
        <v>107114</v>
      </c>
      <c r="AM728">
        <v>3336381.92</v>
      </c>
      <c r="AN728">
        <v>136247.13</v>
      </c>
      <c r="AO728">
        <v>282101.89</v>
      </c>
      <c r="AP728">
        <v>168603.41</v>
      </c>
      <c r="AQ728">
        <v>269379.17</v>
      </c>
      <c r="AR728">
        <v>76929.440000000002</v>
      </c>
      <c r="AS728">
        <v>483541.28</v>
      </c>
      <c r="AT728">
        <v>293578.33</v>
      </c>
      <c r="AU728">
        <v>186542.41</v>
      </c>
      <c r="AV728">
        <v>188469.44</v>
      </c>
      <c r="AW728">
        <v>419719.3</v>
      </c>
      <c r="AX728">
        <v>287970.65999999997</v>
      </c>
      <c r="AY728">
        <v>224667.83</v>
      </c>
      <c r="AZ728">
        <v>126469.4</v>
      </c>
      <c r="BA728">
        <v>2301096.0299999998</v>
      </c>
      <c r="BB728">
        <v>93444.78</v>
      </c>
      <c r="BC728">
        <v>88912.9</v>
      </c>
      <c r="BD728">
        <v>244196.16</v>
      </c>
      <c r="BE728">
        <v>314590.28000000003</v>
      </c>
      <c r="BF728">
        <v>466311.71</v>
      </c>
      <c r="BG728">
        <v>148945.88</v>
      </c>
      <c r="BH728">
        <v>594438.72</v>
      </c>
      <c r="BI728">
        <v>211817.33</v>
      </c>
      <c r="BJ728">
        <v>102758.97</v>
      </c>
      <c r="BK728">
        <v>124765.35</v>
      </c>
      <c r="BL728">
        <v>83238.45</v>
      </c>
      <c r="BM728">
        <v>626347.51</v>
      </c>
      <c r="BN728">
        <v>516288.33</v>
      </c>
      <c r="BO728">
        <v>311542.17</v>
      </c>
      <c r="BP728">
        <v>163273.35</v>
      </c>
      <c r="BQ728">
        <v>126132.56</v>
      </c>
      <c r="BR728">
        <v>69300</v>
      </c>
      <c r="BS728">
        <v>361670.57</v>
      </c>
      <c r="BT728">
        <v>100798.45</v>
      </c>
    </row>
    <row r="729" spans="1:72">
      <c r="A729" s="405">
        <v>5</v>
      </c>
      <c r="B729" s="199" t="s">
        <v>916</v>
      </c>
      <c r="C729" s="199" t="s">
        <v>917</v>
      </c>
      <c r="D729" s="199" t="s">
        <v>2468</v>
      </c>
      <c r="E729" s="199" t="s">
        <v>2484</v>
      </c>
      <c r="F729" s="199"/>
      <c r="G729" s="199"/>
      <c r="H729" s="199">
        <v>108</v>
      </c>
      <c r="I729" s="199" t="s">
        <v>2484</v>
      </c>
      <c r="J729" s="199" t="s">
        <v>952</v>
      </c>
      <c r="K729" s="199"/>
      <c r="L729" s="199" t="s">
        <v>1877</v>
      </c>
      <c r="M729" s="221" t="s">
        <v>1907</v>
      </c>
      <c r="N729" s="221"/>
      <c r="O729" s="221"/>
      <c r="P729" s="386" t="s">
        <v>3525</v>
      </c>
      <c r="Q729" s="388" t="s">
        <v>828</v>
      </c>
      <c r="R729" s="108">
        <f t="shared" si="11"/>
        <v>91683.43</v>
      </c>
      <c r="S729">
        <v>388033.63</v>
      </c>
      <c r="T729">
        <v>35015.269999999997</v>
      </c>
      <c r="U729">
        <v>250002.77</v>
      </c>
      <c r="V729">
        <v>475962.4</v>
      </c>
      <c r="W729">
        <v>799554.4</v>
      </c>
      <c r="X729">
        <v>432185.39</v>
      </c>
      <c r="Y729">
        <v>47006.53</v>
      </c>
      <c r="Z729">
        <v>170067.47</v>
      </c>
      <c r="AA729">
        <v>93370.66</v>
      </c>
      <c r="AB729">
        <v>135547.9</v>
      </c>
      <c r="AC729">
        <v>219885.85</v>
      </c>
      <c r="AD729">
        <v>205847.39</v>
      </c>
      <c r="AE729">
        <v>91683.43</v>
      </c>
      <c r="AF729">
        <v>48463.31</v>
      </c>
      <c r="AG729">
        <v>661367.85</v>
      </c>
      <c r="AH729">
        <v>16298.88</v>
      </c>
      <c r="AI729">
        <v>238488.02</v>
      </c>
      <c r="AJ729">
        <v>199404.19</v>
      </c>
      <c r="AK729">
        <v>57670.45</v>
      </c>
      <c r="AL729">
        <v>24651</v>
      </c>
      <c r="AM729">
        <v>812774.65</v>
      </c>
      <c r="AN729">
        <v>75180.179999999993</v>
      </c>
      <c r="AO729">
        <v>68815.64</v>
      </c>
      <c r="AP729">
        <v>188541.82</v>
      </c>
      <c r="AQ729">
        <v>443390.48</v>
      </c>
      <c r="AR729">
        <v>207792.67</v>
      </c>
      <c r="AS729">
        <v>142698.73000000001</v>
      </c>
      <c r="AT729">
        <v>200505.72</v>
      </c>
      <c r="AU729">
        <v>196973.66</v>
      </c>
      <c r="AV729">
        <v>62968.89</v>
      </c>
      <c r="AW729">
        <v>255659.58</v>
      </c>
      <c r="AX729">
        <v>66506.55</v>
      </c>
      <c r="AY729">
        <v>34767.53</v>
      </c>
      <c r="AZ729">
        <v>25760.89</v>
      </c>
      <c r="BA729">
        <v>1290240.58</v>
      </c>
      <c r="BB729">
        <v>157614.22</v>
      </c>
      <c r="BC729">
        <v>70225.06</v>
      </c>
      <c r="BD729">
        <v>98231.08</v>
      </c>
      <c r="BE729">
        <v>212645.81</v>
      </c>
      <c r="BF729">
        <v>782363.95</v>
      </c>
      <c r="BG729">
        <v>76999.240000000005</v>
      </c>
      <c r="BH729">
        <v>218737.91</v>
      </c>
      <c r="BI729">
        <v>135581.34</v>
      </c>
      <c r="BJ729">
        <v>6842.1</v>
      </c>
      <c r="BK729">
        <v>52305</v>
      </c>
      <c r="BL729">
        <v>43529.919999999998</v>
      </c>
      <c r="BM729">
        <v>651056.78</v>
      </c>
      <c r="BN729">
        <v>124262.78</v>
      </c>
      <c r="BO729">
        <v>49637.06</v>
      </c>
      <c r="BP729">
        <v>179960.47</v>
      </c>
      <c r="BQ729">
        <v>150890.62</v>
      </c>
      <c r="BR729">
        <v>45696.98</v>
      </c>
      <c r="BS729">
        <v>864786.33</v>
      </c>
      <c r="BT729">
        <v>96475.839999999997</v>
      </c>
    </row>
    <row r="730" spans="1:72">
      <c r="A730" s="405">
        <v>5</v>
      </c>
      <c r="B730" s="199" t="s">
        <v>916</v>
      </c>
      <c r="C730" s="199" t="s">
        <v>917</v>
      </c>
      <c r="D730" s="199" t="s">
        <v>2468</v>
      </c>
      <c r="E730" s="199" t="s">
        <v>2484</v>
      </c>
      <c r="F730" s="199"/>
      <c r="G730" s="199"/>
      <c r="H730" s="199">
        <v>108</v>
      </c>
      <c r="I730" s="199" t="s">
        <v>2484</v>
      </c>
      <c r="J730" s="199" t="s">
        <v>952</v>
      </c>
      <c r="K730" s="199"/>
      <c r="L730" s="199" t="s">
        <v>1877</v>
      </c>
      <c r="M730" s="221" t="s">
        <v>1907</v>
      </c>
      <c r="N730" s="221"/>
      <c r="O730" s="221"/>
      <c r="P730" s="386" t="s">
        <v>3526</v>
      </c>
      <c r="Q730" s="388" t="s">
        <v>829</v>
      </c>
      <c r="R730" s="108">
        <f t="shared" si="11"/>
        <v>136191.82999999999</v>
      </c>
      <c r="U730">
        <v>7484</v>
      </c>
      <c r="V730">
        <v>123347.74</v>
      </c>
      <c r="X730">
        <v>91797.96</v>
      </c>
      <c r="Y730">
        <v>37389.99</v>
      </c>
      <c r="AA730">
        <v>1748</v>
      </c>
      <c r="AB730">
        <v>1875</v>
      </c>
      <c r="AE730">
        <v>136191.82999999999</v>
      </c>
      <c r="AG730">
        <v>0</v>
      </c>
      <c r="AH730">
        <v>23046.97</v>
      </c>
      <c r="AJ730">
        <v>13600</v>
      </c>
      <c r="AM730">
        <v>408064.27</v>
      </c>
      <c r="AN730">
        <v>2700</v>
      </c>
      <c r="AO730">
        <v>8370.5</v>
      </c>
      <c r="AP730">
        <v>6776.68</v>
      </c>
      <c r="AQ730">
        <v>41122</v>
      </c>
      <c r="AR730">
        <v>17620</v>
      </c>
      <c r="AS730">
        <v>13060.76</v>
      </c>
      <c r="AT730">
        <v>25129.919999999998</v>
      </c>
      <c r="AV730">
        <v>5443</v>
      </c>
      <c r="AZ730">
        <v>6825</v>
      </c>
      <c r="BA730">
        <v>169694.99</v>
      </c>
      <c r="BC730">
        <v>19100.669999999998</v>
      </c>
      <c r="BE730">
        <v>17079.21</v>
      </c>
      <c r="BG730">
        <v>27424.12</v>
      </c>
      <c r="BH730">
        <v>55434.58</v>
      </c>
      <c r="BI730">
        <v>35082.33</v>
      </c>
      <c r="BK730">
        <v>6071.08</v>
      </c>
      <c r="BM730">
        <v>2680</v>
      </c>
      <c r="BO730">
        <v>99174.6</v>
      </c>
      <c r="BP730">
        <v>513840.84</v>
      </c>
      <c r="BS730">
        <v>122282</v>
      </c>
      <c r="BT730">
        <v>5985.42</v>
      </c>
    </row>
    <row r="731" spans="1:72">
      <c r="A731" s="405">
        <v>5</v>
      </c>
      <c r="B731" s="199" t="s">
        <v>916</v>
      </c>
      <c r="C731" s="199" t="s">
        <v>917</v>
      </c>
      <c r="D731" s="199" t="s">
        <v>2468</v>
      </c>
      <c r="E731" s="199" t="s">
        <v>2484</v>
      </c>
      <c r="F731" s="199"/>
      <c r="G731" s="199"/>
      <c r="H731" s="199">
        <v>108</v>
      </c>
      <c r="I731" s="199" t="s">
        <v>2484</v>
      </c>
      <c r="J731" s="199" t="s">
        <v>952</v>
      </c>
      <c r="K731" s="199"/>
      <c r="L731" s="199" t="s">
        <v>1877</v>
      </c>
      <c r="M731" s="221" t="s">
        <v>1922</v>
      </c>
      <c r="N731" s="221"/>
      <c r="O731" s="221"/>
      <c r="P731" s="386" t="s">
        <v>3527</v>
      </c>
      <c r="Q731" s="389" t="s">
        <v>830</v>
      </c>
      <c r="R731" s="108">
        <f t="shared" si="11"/>
        <v>25277.77</v>
      </c>
      <c r="W731">
        <v>24000</v>
      </c>
      <c r="AD731">
        <v>18050</v>
      </c>
      <c r="AE731">
        <v>25277.77</v>
      </c>
      <c r="AF731">
        <v>29709.63</v>
      </c>
      <c r="AG731">
        <v>109390</v>
      </c>
      <c r="AH731">
        <v>28000</v>
      </c>
      <c r="AK731">
        <v>72759.8</v>
      </c>
      <c r="AP731">
        <v>65130.55</v>
      </c>
      <c r="AR731">
        <v>18748</v>
      </c>
      <c r="AS731">
        <v>21232.33</v>
      </c>
      <c r="AZ731">
        <v>12126.66</v>
      </c>
      <c r="BB731">
        <v>4904.16</v>
      </c>
      <c r="BC731">
        <v>3999</v>
      </c>
      <c r="BH731">
        <v>6666.72</v>
      </c>
      <c r="BS731">
        <v>47500</v>
      </c>
    </row>
    <row r="732" spans="1:72">
      <c r="A732" s="405">
        <v>5</v>
      </c>
      <c r="B732" s="199" t="s">
        <v>916</v>
      </c>
      <c r="C732" s="199" t="s">
        <v>917</v>
      </c>
      <c r="D732" s="199" t="s">
        <v>2468</v>
      </c>
      <c r="E732" s="199" t="s">
        <v>2484</v>
      </c>
      <c r="F732" s="199"/>
      <c r="G732" s="199"/>
      <c r="H732" s="199">
        <v>108</v>
      </c>
      <c r="I732" s="199" t="s">
        <v>2484</v>
      </c>
      <c r="J732" s="199" t="s">
        <v>952</v>
      </c>
      <c r="K732" s="199"/>
      <c r="L732" s="199" t="s">
        <v>1877</v>
      </c>
      <c r="M732" s="221" t="s">
        <v>1922</v>
      </c>
      <c r="N732" s="221"/>
      <c r="O732" s="221"/>
      <c r="P732" s="386" t="s">
        <v>3528</v>
      </c>
      <c r="Q732" s="388" t="s">
        <v>831</v>
      </c>
      <c r="R732" s="108">
        <f t="shared" si="11"/>
        <v>0</v>
      </c>
      <c r="X732">
        <v>14979.96</v>
      </c>
      <c r="AA732">
        <v>5333.34</v>
      </c>
      <c r="AB732">
        <v>7440.6</v>
      </c>
      <c r="AC732">
        <v>3424</v>
      </c>
    </row>
    <row r="733" spans="1:72">
      <c r="A733" s="405">
        <v>5</v>
      </c>
      <c r="B733" s="199" t="s">
        <v>916</v>
      </c>
      <c r="C733" s="199" t="s">
        <v>917</v>
      </c>
      <c r="D733" s="199" t="s">
        <v>2468</v>
      </c>
      <c r="E733" s="199" t="s">
        <v>2484</v>
      </c>
      <c r="F733" s="199"/>
      <c r="G733" s="199"/>
      <c r="H733" s="199">
        <v>108</v>
      </c>
      <c r="I733" s="199" t="s">
        <v>2484</v>
      </c>
      <c r="J733" s="199" t="s">
        <v>952</v>
      </c>
      <c r="K733" s="199"/>
      <c r="L733" s="199" t="s">
        <v>1877</v>
      </c>
      <c r="M733" s="221" t="s">
        <v>1879</v>
      </c>
      <c r="N733" s="221"/>
      <c r="O733" s="221"/>
      <c r="P733" s="386" t="s">
        <v>3529</v>
      </c>
      <c r="Q733" s="387" t="s">
        <v>832</v>
      </c>
      <c r="R733" s="108">
        <f t="shared" si="11"/>
        <v>11148455.58</v>
      </c>
      <c r="AE733">
        <v>11148455.58</v>
      </c>
    </row>
    <row r="734" spans="1:72">
      <c r="A734" s="405">
        <v>5</v>
      </c>
      <c r="B734" s="199" t="s">
        <v>916</v>
      </c>
      <c r="C734" s="199" t="s">
        <v>917</v>
      </c>
      <c r="D734" s="199" t="s">
        <v>2468</v>
      </c>
      <c r="E734" s="199" t="s">
        <v>2484</v>
      </c>
      <c r="F734" s="199"/>
      <c r="G734" s="199"/>
      <c r="H734" s="199">
        <v>108</v>
      </c>
      <c r="I734" s="199" t="s">
        <v>2484</v>
      </c>
      <c r="J734" s="199" t="s">
        <v>952</v>
      </c>
      <c r="K734" s="199"/>
      <c r="L734" s="199" t="s">
        <v>1877</v>
      </c>
      <c r="M734" s="221" t="s">
        <v>1907</v>
      </c>
      <c r="N734" s="221"/>
      <c r="O734" s="221"/>
      <c r="P734" s="386" t="s">
        <v>3530</v>
      </c>
      <c r="Q734" s="387" t="s">
        <v>833</v>
      </c>
      <c r="R734" s="108">
        <f t="shared" si="11"/>
        <v>0</v>
      </c>
    </row>
    <row r="735" spans="1:72">
      <c r="A735" s="405">
        <v>5</v>
      </c>
      <c r="B735" s="199" t="s">
        <v>916</v>
      </c>
      <c r="C735" s="199" t="s">
        <v>917</v>
      </c>
      <c r="D735" s="199" t="s">
        <v>2499</v>
      </c>
      <c r="E735" s="199" t="s">
        <v>2500</v>
      </c>
      <c r="F735" s="199"/>
      <c r="G735" s="199"/>
      <c r="H735" s="199">
        <v>109</v>
      </c>
      <c r="I735" s="199" t="s">
        <v>2500</v>
      </c>
      <c r="J735" s="199" t="s">
        <v>952</v>
      </c>
      <c r="K735" s="199" t="s">
        <v>1697</v>
      </c>
      <c r="L735" s="199" t="s">
        <v>1858</v>
      </c>
      <c r="M735" s="221" t="s">
        <v>1860</v>
      </c>
      <c r="N735" s="221"/>
      <c r="O735" s="221"/>
      <c r="P735" s="386" t="s">
        <v>3531</v>
      </c>
      <c r="Q735" s="387" t="s">
        <v>835</v>
      </c>
      <c r="R735" s="108">
        <f t="shared" si="11"/>
        <v>0</v>
      </c>
      <c r="AJ735">
        <v>1060000</v>
      </c>
      <c r="BF735">
        <v>100000</v>
      </c>
      <c r="BH735">
        <v>455414.11</v>
      </c>
      <c r="BI735">
        <v>7502</v>
      </c>
      <c r="BQ735">
        <v>200000</v>
      </c>
    </row>
    <row r="736" spans="1:72">
      <c r="A736" s="405">
        <v>5</v>
      </c>
      <c r="B736" s="199" t="s">
        <v>916</v>
      </c>
      <c r="C736" s="199" t="s">
        <v>917</v>
      </c>
      <c r="D736" s="199" t="s">
        <v>2499</v>
      </c>
      <c r="E736" s="199" t="s">
        <v>2502</v>
      </c>
      <c r="F736" s="199"/>
      <c r="G736" s="199"/>
      <c r="H736" s="199">
        <v>110</v>
      </c>
      <c r="I736" s="199" t="s">
        <v>2502</v>
      </c>
      <c r="J736" s="199" t="s">
        <v>952</v>
      </c>
      <c r="K736" s="199" t="s">
        <v>1697</v>
      </c>
      <c r="L736" s="199" t="s">
        <v>1858</v>
      </c>
      <c r="M736" s="221" t="s">
        <v>1860</v>
      </c>
      <c r="N736" s="221"/>
      <c r="O736" s="221"/>
      <c r="P736" s="386" t="s">
        <v>3532</v>
      </c>
      <c r="Q736" s="387" t="s">
        <v>836</v>
      </c>
      <c r="R736" s="108">
        <f t="shared" si="11"/>
        <v>0</v>
      </c>
      <c r="BP736">
        <v>32966.959999999999</v>
      </c>
    </row>
    <row r="737" spans="1:72">
      <c r="A737" s="405">
        <v>5</v>
      </c>
      <c r="B737" s="199" t="s">
        <v>916</v>
      </c>
      <c r="C737" s="199" t="s">
        <v>917</v>
      </c>
      <c r="D737" s="199" t="s">
        <v>2499</v>
      </c>
      <c r="E737" s="199" t="s">
        <v>837</v>
      </c>
      <c r="F737" s="199"/>
      <c r="G737" s="199"/>
      <c r="H737" s="199">
        <v>111</v>
      </c>
      <c r="I737" s="199" t="s">
        <v>837</v>
      </c>
      <c r="J737" s="199" t="s">
        <v>952</v>
      </c>
      <c r="K737" s="199" t="s">
        <v>1697</v>
      </c>
      <c r="L737" s="199" t="s">
        <v>1858</v>
      </c>
      <c r="M737" s="221" t="s">
        <v>1860</v>
      </c>
      <c r="N737" s="221"/>
      <c r="O737" s="221"/>
      <c r="P737" s="396" t="s">
        <v>3533</v>
      </c>
      <c r="Q737" s="387" t="s">
        <v>837</v>
      </c>
      <c r="R737" s="108">
        <f t="shared" si="11"/>
        <v>0</v>
      </c>
    </row>
    <row r="738" spans="1:72">
      <c r="A738" s="405">
        <v>5</v>
      </c>
      <c r="B738" s="199" t="s">
        <v>916</v>
      </c>
      <c r="C738" s="199" t="s">
        <v>917</v>
      </c>
      <c r="D738" s="199" t="s">
        <v>2503</v>
      </c>
      <c r="E738" s="199" t="s">
        <v>2503</v>
      </c>
      <c r="F738" s="199"/>
      <c r="G738" s="199"/>
      <c r="H738" s="199">
        <v>112</v>
      </c>
      <c r="I738" s="199" t="s">
        <v>2503</v>
      </c>
      <c r="J738" s="199" t="s">
        <v>952</v>
      </c>
      <c r="K738" s="199"/>
      <c r="L738" s="199" t="s">
        <v>1954</v>
      </c>
      <c r="M738" s="221" t="s">
        <v>1955</v>
      </c>
      <c r="N738" s="221"/>
      <c r="O738" s="221"/>
      <c r="P738" s="386" t="s">
        <v>3534</v>
      </c>
      <c r="Q738" s="387" t="s">
        <v>838</v>
      </c>
      <c r="R738" s="108">
        <f t="shared" si="11"/>
        <v>648465</v>
      </c>
      <c r="S738">
        <v>0</v>
      </c>
      <c r="AE738">
        <v>648465</v>
      </c>
    </row>
    <row r="739" spans="1:72">
      <c r="A739" s="405">
        <v>5</v>
      </c>
      <c r="B739" s="199" t="s">
        <v>916</v>
      </c>
      <c r="C739" s="199" t="s">
        <v>917</v>
      </c>
      <c r="D739" s="199" t="s">
        <v>2503</v>
      </c>
      <c r="E739" s="199" t="s">
        <v>2503</v>
      </c>
      <c r="F739" s="199"/>
      <c r="G739" s="199"/>
      <c r="H739" s="199">
        <v>112</v>
      </c>
      <c r="I739" s="199" t="s">
        <v>2503</v>
      </c>
      <c r="J739" s="199" t="s">
        <v>952</v>
      </c>
      <c r="K739" s="199"/>
      <c r="L739" s="199" t="s">
        <v>1954</v>
      </c>
      <c r="M739" s="221" t="s">
        <v>1955</v>
      </c>
      <c r="N739" s="221"/>
      <c r="O739" s="221"/>
      <c r="P739" s="386" t="s">
        <v>3535</v>
      </c>
      <c r="Q739" s="387" t="s">
        <v>839</v>
      </c>
      <c r="R739" s="108">
        <f t="shared" si="11"/>
        <v>0</v>
      </c>
    </row>
    <row r="740" spans="1:72">
      <c r="A740" s="405">
        <v>5</v>
      </c>
      <c r="B740" s="199" t="s">
        <v>916</v>
      </c>
      <c r="C740" s="199" t="s">
        <v>917</v>
      </c>
      <c r="D740" s="199" t="s">
        <v>2503</v>
      </c>
      <c r="E740" s="199" t="s">
        <v>2503</v>
      </c>
      <c r="F740" s="199"/>
      <c r="G740" s="199"/>
      <c r="H740" s="199">
        <v>112</v>
      </c>
      <c r="I740" s="199" t="s">
        <v>2503</v>
      </c>
      <c r="J740" s="199" t="s">
        <v>952</v>
      </c>
      <c r="K740" s="199"/>
      <c r="L740" s="199" t="s">
        <v>1954</v>
      </c>
      <c r="M740" s="221" t="s">
        <v>1955</v>
      </c>
      <c r="N740" s="221"/>
      <c r="O740" s="221"/>
      <c r="P740" s="386" t="s">
        <v>3536</v>
      </c>
      <c r="Q740" s="387" t="s">
        <v>840</v>
      </c>
      <c r="R740" s="108">
        <f t="shared" si="11"/>
        <v>0</v>
      </c>
    </row>
    <row r="741" spans="1:72">
      <c r="A741" s="405">
        <v>5</v>
      </c>
      <c r="B741" s="199" t="s">
        <v>916</v>
      </c>
      <c r="C741" s="199" t="s">
        <v>917</v>
      </c>
      <c r="D741" s="199" t="s">
        <v>2503</v>
      </c>
      <c r="E741" s="199" t="s">
        <v>2503</v>
      </c>
      <c r="F741" s="199"/>
      <c r="G741" s="199"/>
      <c r="H741" s="199">
        <v>112</v>
      </c>
      <c r="I741" s="199" t="s">
        <v>2503</v>
      </c>
      <c r="J741" s="199" t="s">
        <v>952</v>
      </c>
      <c r="K741" s="199" t="s">
        <v>1044</v>
      </c>
      <c r="L741" s="199" t="s">
        <v>1954</v>
      </c>
      <c r="M741" s="221" t="s">
        <v>1955</v>
      </c>
      <c r="N741" s="221"/>
      <c r="O741" s="221"/>
      <c r="P741" s="386" t="s">
        <v>3537</v>
      </c>
      <c r="Q741" s="387" t="s">
        <v>841</v>
      </c>
      <c r="R741" s="108">
        <f t="shared" si="11"/>
        <v>0</v>
      </c>
      <c r="U741">
        <v>67728</v>
      </c>
      <c r="V741">
        <v>135811</v>
      </c>
      <c r="W741">
        <v>333469</v>
      </c>
      <c r="X741">
        <v>269261</v>
      </c>
      <c r="Y741">
        <v>101114</v>
      </c>
      <c r="AB741">
        <v>93509</v>
      </c>
      <c r="AC741">
        <v>118986</v>
      </c>
      <c r="AM741">
        <v>240320</v>
      </c>
      <c r="AX741">
        <v>148827</v>
      </c>
      <c r="BI741">
        <v>4659</v>
      </c>
      <c r="BM741">
        <v>369967</v>
      </c>
      <c r="BO741">
        <v>64054</v>
      </c>
      <c r="BR741">
        <v>179428</v>
      </c>
      <c r="BS741">
        <v>114872</v>
      </c>
      <c r="BT741">
        <v>230883.5</v>
      </c>
    </row>
    <row r="742" spans="1:72">
      <c r="A742" s="405">
        <v>5</v>
      </c>
      <c r="B742" s="199" t="s">
        <v>916</v>
      </c>
      <c r="C742" s="199" t="s">
        <v>917</v>
      </c>
      <c r="D742" s="199" t="s">
        <v>2503</v>
      </c>
      <c r="E742" s="199" t="s">
        <v>2503</v>
      </c>
      <c r="F742" s="199"/>
      <c r="G742" s="199"/>
      <c r="H742" s="199">
        <v>112</v>
      </c>
      <c r="I742" s="199" t="s">
        <v>2503</v>
      </c>
      <c r="J742" s="199" t="s">
        <v>952</v>
      </c>
      <c r="K742" s="199" t="s">
        <v>1044</v>
      </c>
      <c r="L742" s="199" t="s">
        <v>1954</v>
      </c>
      <c r="M742" s="221" t="s">
        <v>1955</v>
      </c>
      <c r="N742" s="221"/>
      <c r="O742" s="221"/>
      <c r="P742" s="386" t="s">
        <v>3538</v>
      </c>
      <c r="Q742" s="387" t="s">
        <v>842</v>
      </c>
      <c r="R742" s="108">
        <f t="shared" si="11"/>
        <v>0</v>
      </c>
      <c r="U742">
        <v>18810</v>
      </c>
      <c r="V742">
        <v>69948</v>
      </c>
      <c r="W742">
        <v>335642</v>
      </c>
      <c r="X742">
        <v>58082</v>
      </c>
      <c r="AB742">
        <v>31102</v>
      </c>
      <c r="AC742">
        <v>43547</v>
      </c>
      <c r="AM742">
        <v>3680899.25</v>
      </c>
      <c r="AX742">
        <v>82042.649999999994</v>
      </c>
      <c r="BI742">
        <v>21774</v>
      </c>
      <c r="BM742">
        <v>31107</v>
      </c>
      <c r="BO742">
        <v>49530</v>
      </c>
      <c r="BR742">
        <v>68734</v>
      </c>
      <c r="BS742">
        <v>73084</v>
      </c>
      <c r="BT742">
        <v>40008</v>
      </c>
    </row>
    <row r="743" spans="1:72">
      <c r="A743" s="405">
        <v>5</v>
      </c>
      <c r="B743" s="199" t="s">
        <v>916</v>
      </c>
      <c r="C743" s="199" t="s">
        <v>917</v>
      </c>
      <c r="D743" s="199" t="s">
        <v>2503</v>
      </c>
      <c r="E743" s="199" t="s">
        <v>2503</v>
      </c>
      <c r="F743" s="199"/>
      <c r="G743" s="199"/>
      <c r="H743" s="199">
        <v>112</v>
      </c>
      <c r="I743" s="199" t="s">
        <v>2503</v>
      </c>
      <c r="J743" s="199" t="s">
        <v>952</v>
      </c>
      <c r="K743" s="199"/>
      <c r="L743" s="199" t="s">
        <v>1954</v>
      </c>
      <c r="M743" s="221" t="s">
        <v>1955</v>
      </c>
      <c r="N743" s="221"/>
      <c r="O743" s="221"/>
      <c r="P743" s="386" t="s">
        <v>3539</v>
      </c>
      <c r="Q743" s="387" t="s">
        <v>3540</v>
      </c>
      <c r="R743" s="108">
        <f t="shared" si="11"/>
        <v>0</v>
      </c>
      <c r="T743">
        <v>97586</v>
      </c>
      <c r="V743">
        <v>1714</v>
      </c>
      <c r="W743">
        <v>845802.86</v>
      </c>
      <c r="BF743">
        <v>1300</v>
      </c>
      <c r="BO743">
        <v>318233</v>
      </c>
    </row>
    <row r="744" spans="1:72">
      <c r="A744" s="405">
        <v>5</v>
      </c>
      <c r="B744" s="199" t="s">
        <v>916</v>
      </c>
      <c r="C744" s="199" t="s">
        <v>917</v>
      </c>
      <c r="D744" s="199" t="s">
        <v>2503</v>
      </c>
      <c r="E744" s="199" t="s">
        <v>2503</v>
      </c>
      <c r="F744" s="199"/>
      <c r="G744" s="199"/>
      <c r="H744" s="199">
        <v>112</v>
      </c>
      <c r="I744" s="199" t="s">
        <v>2503</v>
      </c>
      <c r="J744" s="199" t="s">
        <v>952</v>
      </c>
      <c r="K744" s="199"/>
      <c r="L744" s="199" t="s">
        <v>1954</v>
      </c>
      <c r="M744" s="221" t="s">
        <v>1955</v>
      </c>
      <c r="N744" s="221"/>
      <c r="O744" s="221"/>
      <c r="P744" s="386" t="s">
        <v>3541</v>
      </c>
      <c r="Q744" s="387" t="s">
        <v>843</v>
      </c>
      <c r="R744" s="108">
        <f t="shared" si="11"/>
        <v>26832392.449999999</v>
      </c>
      <c r="S744">
        <v>0</v>
      </c>
      <c r="T744">
        <v>25244</v>
      </c>
      <c r="U744">
        <v>20354</v>
      </c>
      <c r="V744">
        <v>28722</v>
      </c>
      <c r="W744">
        <v>83952</v>
      </c>
      <c r="X744">
        <v>107702</v>
      </c>
      <c r="Y744">
        <v>409390</v>
      </c>
      <c r="Z744">
        <v>24915</v>
      </c>
      <c r="AA744">
        <v>119251</v>
      </c>
      <c r="AB744">
        <v>84605</v>
      </c>
      <c r="AC744">
        <v>68386</v>
      </c>
      <c r="AD744">
        <v>15201</v>
      </c>
      <c r="AE744">
        <v>26832392.449999999</v>
      </c>
      <c r="AM744">
        <v>5970691.4000000004</v>
      </c>
      <c r="BF744">
        <v>11440</v>
      </c>
      <c r="BG744">
        <v>943</v>
      </c>
      <c r="BI744">
        <v>8359</v>
      </c>
      <c r="BK744">
        <v>400134</v>
      </c>
      <c r="BL744">
        <v>429</v>
      </c>
      <c r="BM744">
        <v>4074879.23</v>
      </c>
      <c r="BO744">
        <v>600</v>
      </c>
      <c r="BQ744">
        <v>1395.75</v>
      </c>
    </row>
    <row r="745" spans="1:72">
      <c r="A745" s="405">
        <v>5</v>
      </c>
      <c r="B745" s="199" t="s">
        <v>916</v>
      </c>
      <c r="C745" s="199" t="s">
        <v>917</v>
      </c>
      <c r="D745" s="199" t="s">
        <v>2503</v>
      </c>
      <c r="E745" s="199" t="s">
        <v>2503</v>
      </c>
      <c r="F745" s="199"/>
      <c r="G745" s="199"/>
      <c r="H745" s="199">
        <v>112</v>
      </c>
      <c r="I745" s="199" t="s">
        <v>2503</v>
      </c>
      <c r="J745" s="199" t="s">
        <v>952</v>
      </c>
      <c r="K745" s="199"/>
      <c r="L745" s="199" t="s">
        <v>1954</v>
      </c>
      <c r="M745" s="221" t="s">
        <v>1955</v>
      </c>
      <c r="N745" s="221"/>
      <c r="O745" s="221"/>
      <c r="P745" s="386" t="s">
        <v>3542</v>
      </c>
      <c r="Q745" s="387" t="s">
        <v>844</v>
      </c>
      <c r="R745" s="108">
        <f t="shared" si="11"/>
        <v>0</v>
      </c>
      <c r="AH745">
        <v>33028.269999999997</v>
      </c>
      <c r="BF745">
        <v>1180</v>
      </c>
      <c r="BO745">
        <v>100623</v>
      </c>
      <c r="BQ745">
        <v>570.29</v>
      </c>
    </row>
    <row r="746" spans="1:72">
      <c r="A746" s="405">
        <v>5</v>
      </c>
      <c r="B746" s="199" t="s">
        <v>916</v>
      </c>
      <c r="C746" s="199" t="s">
        <v>917</v>
      </c>
      <c r="D746" s="199" t="s">
        <v>2503</v>
      </c>
      <c r="E746" s="199" t="s">
        <v>2503</v>
      </c>
      <c r="F746" s="199"/>
      <c r="G746" s="199"/>
      <c r="H746" s="199">
        <v>112</v>
      </c>
      <c r="I746" s="199" t="s">
        <v>2503</v>
      </c>
      <c r="J746" s="199" t="s">
        <v>952</v>
      </c>
      <c r="K746" s="199" t="s">
        <v>1005</v>
      </c>
      <c r="L746" s="199" t="s">
        <v>1954</v>
      </c>
      <c r="M746" s="221" t="s">
        <v>1955</v>
      </c>
      <c r="N746" s="221"/>
      <c r="O746" s="221"/>
      <c r="P746" s="386" t="s">
        <v>3543</v>
      </c>
      <c r="Q746" s="387" t="s">
        <v>3544</v>
      </c>
      <c r="R746" s="108">
        <f t="shared" si="11"/>
        <v>152508.43</v>
      </c>
      <c r="T746">
        <v>56746</v>
      </c>
      <c r="V746">
        <v>650</v>
      </c>
      <c r="Z746">
        <v>97762</v>
      </c>
      <c r="AE746">
        <v>152508.43</v>
      </c>
      <c r="AO746">
        <v>126</v>
      </c>
      <c r="AP746">
        <v>24833.8</v>
      </c>
      <c r="BD746">
        <v>40302</v>
      </c>
      <c r="BF746">
        <v>38335.25</v>
      </c>
      <c r="BI746">
        <v>1692</v>
      </c>
      <c r="BJ746">
        <v>53728.97</v>
      </c>
      <c r="BK746">
        <v>34114.61</v>
      </c>
      <c r="BN746">
        <v>86518.080000000002</v>
      </c>
      <c r="BQ746">
        <v>107476.3</v>
      </c>
    </row>
    <row r="747" spans="1:72">
      <c r="A747" s="405">
        <v>5</v>
      </c>
      <c r="B747" s="199" t="s">
        <v>916</v>
      </c>
      <c r="C747" s="199" t="s">
        <v>917</v>
      </c>
      <c r="D747" s="199" t="s">
        <v>2503</v>
      </c>
      <c r="E747" s="199" t="s">
        <v>2503</v>
      </c>
      <c r="F747" s="199"/>
      <c r="G747" s="199"/>
      <c r="H747" s="199">
        <v>112</v>
      </c>
      <c r="I747" s="199" t="s">
        <v>2503</v>
      </c>
      <c r="J747" s="199" t="s">
        <v>952</v>
      </c>
      <c r="K747" s="199" t="s">
        <v>1005</v>
      </c>
      <c r="L747" s="199" t="s">
        <v>1954</v>
      </c>
      <c r="M747" s="221" t="s">
        <v>1955</v>
      </c>
      <c r="N747" s="221"/>
      <c r="O747" s="221"/>
      <c r="P747" s="386" t="s">
        <v>3545</v>
      </c>
      <c r="Q747" s="387" t="s">
        <v>3546</v>
      </c>
      <c r="R747" s="108">
        <f t="shared" si="11"/>
        <v>321370.09000000003</v>
      </c>
      <c r="AE747">
        <v>321370.09000000003</v>
      </c>
      <c r="AP747">
        <v>33520</v>
      </c>
      <c r="BD747">
        <v>34288</v>
      </c>
      <c r="BF747">
        <v>108815</v>
      </c>
      <c r="BN747">
        <v>32078.400000000001</v>
      </c>
      <c r="BQ747">
        <v>2403</v>
      </c>
    </row>
    <row r="748" spans="1:72">
      <c r="A748" s="405">
        <v>5</v>
      </c>
      <c r="B748" s="199" t="s">
        <v>916</v>
      </c>
      <c r="C748" s="199" t="s">
        <v>917</v>
      </c>
      <c r="D748" s="199" t="s">
        <v>2503</v>
      </c>
      <c r="E748" s="199" t="s">
        <v>2503</v>
      </c>
      <c r="F748" s="199"/>
      <c r="G748" s="199"/>
      <c r="H748" s="199">
        <v>112</v>
      </c>
      <c r="I748" s="199" t="s">
        <v>2503</v>
      </c>
      <c r="J748" s="199" t="s">
        <v>952</v>
      </c>
      <c r="K748" s="199" t="s">
        <v>1005</v>
      </c>
      <c r="L748" s="199" t="s">
        <v>1954</v>
      </c>
      <c r="M748" s="221" t="s">
        <v>1955</v>
      </c>
      <c r="N748" s="221"/>
      <c r="O748" s="221"/>
      <c r="P748" s="386" t="s">
        <v>3547</v>
      </c>
      <c r="Q748" s="387" t="s">
        <v>3548</v>
      </c>
      <c r="R748" s="108">
        <f t="shared" si="11"/>
        <v>3196669.5</v>
      </c>
      <c r="AE748">
        <v>3196669.5</v>
      </c>
      <c r="BD748">
        <v>62391</v>
      </c>
    </row>
    <row r="749" spans="1:72">
      <c r="A749" s="405">
        <v>5</v>
      </c>
      <c r="B749" s="199" t="s">
        <v>916</v>
      </c>
      <c r="C749" s="199" t="s">
        <v>917</v>
      </c>
      <c r="D749" s="199" t="s">
        <v>2503</v>
      </c>
      <c r="E749" s="199" t="s">
        <v>2503</v>
      </c>
      <c r="F749" s="199"/>
      <c r="G749" s="199"/>
      <c r="H749" s="199">
        <v>112</v>
      </c>
      <c r="I749" s="199" t="s">
        <v>2503</v>
      </c>
      <c r="J749" s="199" t="s">
        <v>952</v>
      </c>
      <c r="K749" s="199" t="s">
        <v>1005</v>
      </c>
      <c r="L749" s="199" t="s">
        <v>1954</v>
      </c>
      <c r="M749" s="221" t="s">
        <v>1955</v>
      </c>
      <c r="N749" s="221"/>
      <c r="O749" s="221"/>
      <c r="P749" s="386" t="s">
        <v>3549</v>
      </c>
      <c r="Q749" s="387" t="s">
        <v>3550</v>
      </c>
      <c r="R749" s="108">
        <f t="shared" si="11"/>
        <v>0</v>
      </c>
    </row>
    <row r="750" spans="1:72">
      <c r="A750" s="405">
        <v>5</v>
      </c>
      <c r="B750" s="199" t="s">
        <v>916</v>
      </c>
      <c r="C750" s="199" t="s">
        <v>917</v>
      </c>
      <c r="D750" s="199" t="s">
        <v>2503</v>
      </c>
      <c r="E750" s="199" t="s">
        <v>2503</v>
      </c>
      <c r="F750" s="199"/>
      <c r="G750" s="199"/>
      <c r="H750" s="199">
        <v>112</v>
      </c>
      <c r="I750" s="199" t="s">
        <v>2503</v>
      </c>
      <c r="J750" s="199" t="s">
        <v>952</v>
      </c>
      <c r="K750" s="199" t="s">
        <v>1005</v>
      </c>
      <c r="L750" s="199" t="s">
        <v>1954</v>
      </c>
      <c r="M750" s="221" t="s">
        <v>1955</v>
      </c>
      <c r="N750" s="221"/>
      <c r="O750" s="221"/>
      <c r="P750" s="386" t="s">
        <v>3551</v>
      </c>
      <c r="Q750" s="387" t="s">
        <v>3552</v>
      </c>
      <c r="R750" s="108">
        <f t="shared" si="11"/>
        <v>80000</v>
      </c>
      <c r="AE750">
        <v>80000</v>
      </c>
    </row>
    <row r="751" spans="1:72">
      <c r="A751" s="405">
        <v>5</v>
      </c>
      <c r="B751" s="199" t="s">
        <v>916</v>
      </c>
      <c r="C751" s="199" t="s">
        <v>917</v>
      </c>
      <c r="D751" s="199" t="s">
        <v>2503</v>
      </c>
      <c r="E751" s="199" t="s">
        <v>2503</v>
      </c>
      <c r="F751" s="199"/>
      <c r="G751" s="199"/>
      <c r="H751" s="199">
        <v>112</v>
      </c>
      <c r="I751" s="199" t="s">
        <v>2503</v>
      </c>
      <c r="J751" s="199" t="s">
        <v>952</v>
      </c>
      <c r="K751" s="199"/>
      <c r="L751" s="199" t="s">
        <v>1954</v>
      </c>
      <c r="M751" s="221" t="s">
        <v>1955</v>
      </c>
      <c r="N751" s="221"/>
      <c r="O751" s="221"/>
      <c r="P751" s="386" t="s">
        <v>3553</v>
      </c>
      <c r="Q751" s="387" t="s">
        <v>2505</v>
      </c>
      <c r="R751" s="108">
        <f t="shared" si="11"/>
        <v>117999.81</v>
      </c>
      <c r="AE751">
        <v>117999.81</v>
      </c>
      <c r="AH751">
        <v>12250</v>
      </c>
      <c r="AJ751">
        <v>186325</v>
      </c>
      <c r="AP751">
        <v>405</v>
      </c>
      <c r="AW751">
        <v>533</v>
      </c>
      <c r="AZ751">
        <v>300</v>
      </c>
      <c r="BF751">
        <v>405492.34</v>
      </c>
      <c r="BK751">
        <v>2580</v>
      </c>
      <c r="BN751">
        <v>500</v>
      </c>
    </row>
    <row r="752" spans="1:72">
      <c r="A752" s="405">
        <v>5</v>
      </c>
      <c r="B752" s="199" t="s">
        <v>916</v>
      </c>
      <c r="C752" s="199" t="s">
        <v>917</v>
      </c>
      <c r="D752" s="199" t="s">
        <v>2503</v>
      </c>
      <c r="E752" s="199" t="s">
        <v>2503</v>
      </c>
      <c r="F752" s="199"/>
      <c r="G752" s="199"/>
      <c r="H752" s="199">
        <v>112</v>
      </c>
      <c r="I752" s="199" t="s">
        <v>2503</v>
      </c>
      <c r="J752" s="199" t="s">
        <v>952</v>
      </c>
      <c r="K752" s="199" t="s">
        <v>1056</v>
      </c>
      <c r="L752" s="199" t="s">
        <v>1954</v>
      </c>
      <c r="M752" s="221" t="s">
        <v>1955</v>
      </c>
      <c r="N752" s="221"/>
      <c r="O752" s="221"/>
      <c r="P752" s="386" t="s">
        <v>3554</v>
      </c>
      <c r="Q752" s="387" t="s">
        <v>2506</v>
      </c>
      <c r="R752" s="108">
        <f t="shared" si="11"/>
        <v>0</v>
      </c>
      <c r="X752">
        <v>75</v>
      </c>
      <c r="AD752">
        <v>858</v>
      </c>
      <c r="AH752">
        <v>726</v>
      </c>
      <c r="AO752">
        <v>6484</v>
      </c>
      <c r="AR752">
        <v>118334</v>
      </c>
      <c r="AW752">
        <v>4461</v>
      </c>
      <c r="BB752">
        <v>78876</v>
      </c>
      <c r="BE752">
        <v>488</v>
      </c>
      <c r="BF752">
        <v>50</v>
      </c>
      <c r="BI752">
        <v>110</v>
      </c>
      <c r="BK752">
        <v>120</v>
      </c>
      <c r="BM752">
        <v>3283</v>
      </c>
      <c r="BN752">
        <v>13096</v>
      </c>
      <c r="BO752">
        <v>41549</v>
      </c>
      <c r="BQ752">
        <v>87383.5</v>
      </c>
      <c r="BR752">
        <v>367857</v>
      </c>
      <c r="BS752">
        <v>390254.72</v>
      </c>
      <c r="BT752">
        <v>16938</v>
      </c>
    </row>
    <row r="753" spans="1:72">
      <c r="A753" s="405">
        <v>5</v>
      </c>
      <c r="B753" s="199" t="s">
        <v>916</v>
      </c>
      <c r="C753" s="199" t="s">
        <v>917</v>
      </c>
      <c r="D753" s="199" t="s">
        <v>2503</v>
      </c>
      <c r="E753" s="199" t="s">
        <v>2503</v>
      </c>
      <c r="F753" s="199"/>
      <c r="G753" s="199"/>
      <c r="H753" s="199">
        <v>112</v>
      </c>
      <c r="I753" s="199" t="s">
        <v>2503</v>
      </c>
      <c r="J753" s="199" t="s">
        <v>952</v>
      </c>
      <c r="K753" s="199" t="s">
        <v>1056</v>
      </c>
      <c r="L753" s="199" t="s">
        <v>1954</v>
      </c>
      <c r="M753" s="221" t="s">
        <v>1955</v>
      </c>
      <c r="N753" s="221"/>
      <c r="O753" s="221"/>
      <c r="P753" s="386" t="s">
        <v>3555</v>
      </c>
      <c r="Q753" s="387" t="s">
        <v>2507</v>
      </c>
      <c r="R753" s="108">
        <f t="shared" si="11"/>
        <v>49619</v>
      </c>
      <c r="AE753">
        <v>49619</v>
      </c>
      <c r="AH753">
        <v>650</v>
      </c>
      <c r="AR753">
        <v>66749</v>
      </c>
      <c r="AW753">
        <v>1190</v>
      </c>
      <c r="BB753">
        <v>28043</v>
      </c>
      <c r="BD753">
        <v>3713</v>
      </c>
      <c r="BM753">
        <v>67371.5</v>
      </c>
      <c r="BN753">
        <v>67361</v>
      </c>
      <c r="BO753">
        <v>14280</v>
      </c>
      <c r="BQ753">
        <v>11930</v>
      </c>
      <c r="BR753">
        <v>125380</v>
      </c>
      <c r="BS753">
        <v>188250</v>
      </c>
      <c r="BT753">
        <v>651.75</v>
      </c>
    </row>
    <row r="754" spans="1:72">
      <c r="A754" s="405">
        <v>5</v>
      </c>
      <c r="B754" s="199" t="s">
        <v>916</v>
      </c>
      <c r="C754" s="199" t="s">
        <v>917</v>
      </c>
      <c r="D754" s="199" t="s">
        <v>2503</v>
      </c>
      <c r="E754" s="199" t="s">
        <v>2503</v>
      </c>
      <c r="F754" s="199"/>
      <c r="G754" s="199"/>
      <c r="H754" s="199">
        <v>112</v>
      </c>
      <c r="I754" s="199" t="s">
        <v>2503</v>
      </c>
      <c r="J754" s="199" t="s">
        <v>952</v>
      </c>
      <c r="K754" s="199"/>
      <c r="L754" s="199" t="s">
        <v>1954</v>
      </c>
      <c r="M754" s="221" t="s">
        <v>1955</v>
      </c>
      <c r="N754" s="221"/>
      <c r="O754" s="221"/>
      <c r="P754" s="386" t="s">
        <v>3556</v>
      </c>
      <c r="Q754" s="387" t="s">
        <v>845</v>
      </c>
      <c r="R754" s="108">
        <f t="shared" si="11"/>
        <v>0</v>
      </c>
      <c r="AM754">
        <v>339439.5</v>
      </c>
      <c r="BA754">
        <v>0</v>
      </c>
      <c r="BH754">
        <v>12453</v>
      </c>
    </row>
    <row r="755" spans="1:72">
      <c r="A755" s="405">
        <v>5</v>
      </c>
      <c r="B755" s="199" t="s">
        <v>916</v>
      </c>
      <c r="C755" s="199" t="s">
        <v>917</v>
      </c>
      <c r="D755" s="199" t="s">
        <v>2503</v>
      </c>
      <c r="E755" s="199" t="s">
        <v>2503</v>
      </c>
      <c r="F755" s="199"/>
      <c r="G755" s="199"/>
      <c r="H755" s="199">
        <v>112</v>
      </c>
      <c r="I755" s="199" t="s">
        <v>2503</v>
      </c>
      <c r="J755" s="199" t="s">
        <v>952</v>
      </c>
      <c r="K755" s="199"/>
      <c r="L755" s="199" t="s">
        <v>1954</v>
      </c>
      <c r="M755" s="221" t="s">
        <v>1955</v>
      </c>
      <c r="N755" s="221"/>
      <c r="O755" s="221"/>
      <c r="P755" s="386" t="s">
        <v>3557</v>
      </c>
      <c r="Q755" s="387" t="s">
        <v>846</v>
      </c>
      <c r="R755" s="108">
        <f t="shared" si="11"/>
        <v>0</v>
      </c>
      <c r="AM755">
        <v>234007.36</v>
      </c>
    </row>
    <row r="756" spans="1:72">
      <c r="A756" s="405">
        <v>5</v>
      </c>
      <c r="B756" s="199" t="s">
        <v>916</v>
      </c>
      <c r="C756" s="199" t="s">
        <v>917</v>
      </c>
      <c r="D756" s="199" t="s">
        <v>2503</v>
      </c>
      <c r="E756" s="199" t="s">
        <v>2503</v>
      </c>
      <c r="F756" s="199"/>
      <c r="G756" s="199"/>
      <c r="H756" s="199">
        <v>112</v>
      </c>
      <c r="I756" s="199" t="s">
        <v>2503</v>
      </c>
      <c r="J756" s="199" t="s">
        <v>952</v>
      </c>
      <c r="K756" s="199"/>
      <c r="L756" s="199" t="s">
        <v>1954</v>
      </c>
      <c r="M756" s="221" t="s">
        <v>1955</v>
      </c>
      <c r="N756" s="221"/>
      <c r="O756" s="221"/>
      <c r="P756" s="386" t="s">
        <v>3558</v>
      </c>
      <c r="Q756" s="387" t="s">
        <v>848</v>
      </c>
      <c r="R756" s="108">
        <f t="shared" si="11"/>
        <v>0</v>
      </c>
      <c r="T756">
        <v>23587.55</v>
      </c>
      <c r="U756">
        <v>79242.350000000006</v>
      </c>
      <c r="V756">
        <v>0</v>
      </c>
      <c r="W756">
        <v>240037.45</v>
      </c>
      <c r="Y756">
        <v>37244.949999999997</v>
      </c>
      <c r="Z756">
        <v>41551.800000000003</v>
      </c>
      <c r="AA756">
        <v>134434.5</v>
      </c>
      <c r="AB756">
        <v>44815.3</v>
      </c>
      <c r="AC756">
        <v>15119.25</v>
      </c>
      <c r="AD756">
        <v>27806.400000000001</v>
      </c>
      <c r="AK756">
        <v>20008.189999999999</v>
      </c>
      <c r="AM756">
        <v>368714.95</v>
      </c>
      <c r="AP756">
        <v>24727.55</v>
      </c>
      <c r="BC756">
        <v>53777.599999999999</v>
      </c>
      <c r="BE756">
        <v>9363.2000000000007</v>
      </c>
      <c r="BG756">
        <v>78675.7</v>
      </c>
      <c r="BI756">
        <v>0</v>
      </c>
      <c r="BL756">
        <v>49336.35</v>
      </c>
      <c r="BM756">
        <v>69553.3</v>
      </c>
      <c r="BN756">
        <v>531681.75</v>
      </c>
      <c r="BO756">
        <v>14103.46</v>
      </c>
      <c r="BP756">
        <v>615354.9</v>
      </c>
      <c r="BQ756">
        <v>184445.83</v>
      </c>
      <c r="BR756">
        <v>214810.58</v>
      </c>
      <c r="BS756">
        <v>19102.599999999999</v>
      </c>
      <c r="BT756">
        <v>19226.439999999999</v>
      </c>
    </row>
    <row r="757" spans="1:72">
      <c r="A757" s="405">
        <v>5</v>
      </c>
      <c r="B757" s="199" t="s">
        <v>916</v>
      </c>
      <c r="C757" s="199" t="s">
        <v>917</v>
      </c>
      <c r="D757" s="199" t="s">
        <v>2503</v>
      </c>
      <c r="E757" s="199" t="s">
        <v>2503</v>
      </c>
      <c r="F757" s="199"/>
      <c r="G757" s="199"/>
      <c r="H757" s="199">
        <v>112</v>
      </c>
      <c r="I757" s="199" t="s">
        <v>2503</v>
      </c>
      <c r="J757" s="199" t="s">
        <v>952</v>
      </c>
      <c r="K757" s="199"/>
      <c r="L757" s="199" t="s">
        <v>1954</v>
      </c>
      <c r="M757" s="221" t="s">
        <v>1955</v>
      </c>
      <c r="N757" s="221"/>
      <c r="O757" s="221"/>
      <c r="P757" s="386" t="s">
        <v>3559</v>
      </c>
      <c r="Q757" s="387" t="s">
        <v>3560</v>
      </c>
      <c r="R757" s="108">
        <f t="shared" si="11"/>
        <v>0</v>
      </c>
      <c r="T757">
        <v>16890.05</v>
      </c>
      <c r="U757">
        <v>19104.5</v>
      </c>
      <c r="V757">
        <v>0</v>
      </c>
      <c r="W757">
        <v>116299.95</v>
      </c>
      <c r="Z757">
        <v>20188.45</v>
      </c>
      <c r="AB757">
        <v>17191.2</v>
      </c>
      <c r="AC757">
        <v>0</v>
      </c>
      <c r="AM757">
        <v>4459835.09</v>
      </c>
      <c r="BC757">
        <v>14756.35</v>
      </c>
      <c r="BE757">
        <v>0</v>
      </c>
      <c r="BG757">
        <v>6076.2</v>
      </c>
      <c r="BI757">
        <v>0</v>
      </c>
      <c r="BM757">
        <v>11048.69</v>
      </c>
      <c r="BN757">
        <v>93384.05</v>
      </c>
      <c r="BO757">
        <v>29168.33</v>
      </c>
      <c r="BP757">
        <v>325003.55</v>
      </c>
      <c r="BQ757">
        <v>101330.8</v>
      </c>
      <c r="BR757">
        <v>30999.45</v>
      </c>
      <c r="BS757">
        <v>0</v>
      </c>
      <c r="BT757">
        <v>0</v>
      </c>
    </row>
    <row r="758" spans="1:72">
      <c r="A758" s="405">
        <v>5</v>
      </c>
      <c r="B758" s="199" t="s">
        <v>916</v>
      </c>
      <c r="C758" s="199" t="s">
        <v>917</v>
      </c>
      <c r="D758" s="199" t="s">
        <v>2503</v>
      </c>
      <c r="E758" s="199" t="s">
        <v>2503</v>
      </c>
      <c r="F758" s="199"/>
      <c r="G758" s="199"/>
      <c r="H758" s="199">
        <v>112</v>
      </c>
      <c r="I758" s="199" t="s">
        <v>2503</v>
      </c>
      <c r="J758" s="199" t="s">
        <v>952</v>
      </c>
      <c r="K758" s="199"/>
      <c r="L758" s="199" t="s">
        <v>1954</v>
      </c>
      <c r="M758" s="221" t="s">
        <v>1955</v>
      </c>
      <c r="N758" s="221"/>
      <c r="O758" s="221"/>
      <c r="P758" s="386" t="s">
        <v>3561</v>
      </c>
      <c r="Q758" s="387" t="s">
        <v>3562</v>
      </c>
      <c r="R758" s="108">
        <f t="shared" si="11"/>
        <v>0</v>
      </c>
      <c r="V758">
        <v>214392.9</v>
      </c>
    </row>
    <row r="759" spans="1:72">
      <c r="A759" s="405">
        <v>5</v>
      </c>
      <c r="B759" s="199" t="s">
        <v>916</v>
      </c>
      <c r="C759" s="199" t="s">
        <v>917</v>
      </c>
      <c r="D759" s="199" t="s">
        <v>2503</v>
      </c>
      <c r="E759" s="199" t="s">
        <v>2503</v>
      </c>
      <c r="F759" s="199"/>
      <c r="G759" s="199"/>
      <c r="H759" s="199">
        <v>112</v>
      </c>
      <c r="I759" s="199" t="s">
        <v>2503</v>
      </c>
      <c r="J759" s="199" t="s">
        <v>952</v>
      </c>
      <c r="K759" s="199"/>
      <c r="L759" s="199" t="s">
        <v>1954</v>
      </c>
      <c r="M759" s="221" t="s">
        <v>1955</v>
      </c>
      <c r="N759" s="221"/>
      <c r="O759" s="221"/>
      <c r="P759" s="386" t="s">
        <v>3563</v>
      </c>
      <c r="Q759" s="387" t="s">
        <v>3564</v>
      </c>
      <c r="R759" s="108">
        <f t="shared" si="11"/>
        <v>0</v>
      </c>
      <c r="AX759">
        <v>0</v>
      </c>
    </row>
    <row r="760" spans="1:72">
      <c r="A760" s="405">
        <v>5</v>
      </c>
      <c r="B760" s="199" t="s">
        <v>916</v>
      </c>
      <c r="C760" s="199" t="s">
        <v>917</v>
      </c>
      <c r="D760" s="199" t="s">
        <v>2503</v>
      </c>
      <c r="E760" s="199" t="s">
        <v>2503</v>
      </c>
      <c r="F760" s="199"/>
      <c r="G760" s="199"/>
      <c r="H760" s="199">
        <v>112</v>
      </c>
      <c r="I760" s="199" t="s">
        <v>2503</v>
      </c>
      <c r="J760" s="199" t="s">
        <v>952</v>
      </c>
      <c r="K760" s="199"/>
      <c r="L760" s="199" t="s">
        <v>1954</v>
      </c>
      <c r="M760" s="221" t="s">
        <v>1955</v>
      </c>
      <c r="N760" s="221"/>
      <c r="O760" s="221"/>
      <c r="P760" s="386" t="s">
        <v>3565</v>
      </c>
      <c r="Q760" s="387" t="s">
        <v>3566</v>
      </c>
      <c r="R760" s="108">
        <f t="shared" si="11"/>
        <v>0</v>
      </c>
      <c r="AX760">
        <v>0</v>
      </c>
    </row>
    <row r="761" spans="1:72">
      <c r="A761" s="405">
        <v>5</v>
      </c>
      <c r="B761" s="199" t="s">
        <v>916</v>
      </c>
      <c r="C761" s="199" t="s">
        <v>917</v>
      </c>
      <c r="D761" s="199" t="s">
        <v>2503</v>
      </c>
      <c r="E761" s="199" t="s">
        <v>2503</v>
      </c>
      <c r="F761" s="199"/>
      <c r="G761" s="199"/>
      <c r="H761" s="199">
        <v>112</v>
      </c>
      <c r="I761" s="199" t="s">
        <v>2503</v>
      </c>
      <c r="J761" s="199" t="s">
        <v>952</v>
      </c>
      <c r="K761" s="199"/>
      <c r="L761" s="199" t="s">
        <v>1954</v>
      </c>
      <c r="M761" s="221" t="s">
        <v>1955</v>
      </c>
      <c r="N761" s="221"/>
      <c r="O761" s="221"/>
      <c r="P761" s="386" t="s">
        <v>3567</v>
      </c>
      <c r="Q761" s="387" t="s">
        <v>3568</v>
      </c>
      <c r="R761" s="108">
        <f t="shared" si="11"/>
        <v>0</v>
      </c>
      <c r="AK761">
        <v>180</v>
      </c>
    </row>
    <row r="762" spans="1:72">
      <c r="A762" s="405">
        <v>5</v>
      </c>
      <c r="B762" s="199" t="s">
        <v>916</v>
      </c>
      <c r="C762" s="199" t="s">
        <v>917</v>
      </c>
      <c r="D762" s="199" t="s">
        <v>2503</v>
      </c>
      <c r="E762" s="199" t="s">
        <v>2503</v>
      </c>
      <c r="F762" s="199"/>
      <c r="G762" s="199"/>
      <c r="H762" s="199">
        <v>112</v>
      </c>
      <c r="I762" s="199" t="s">
        <v>2503</v>
      </c>
      <c r="J762" s="199" t="s">
        <v>952</v>
      </c>
      <c r="K762" s="199"/>
      <c r="L762" s="199" t="s">
        <v>1954</v>
      </c>
      <c r="M762" s="221" t="s">
        <v>1955</v>
      </c>
      <c r="N762" s="221"/>
      <c r="O762" s="221"/>
      <c r="P762" s="386" t="s">
        <v>3569</v>
      </c>
      <c r="Q762" s="387" t="s">
        <v>3570</v>
      </c>
      <c r="R762" s="108">
        <f t="shared" si="11"/>
        <v>0</v>
      </c>
    </row>
    <row r="763" spans="1:72">
      <c r="A763" s="405">
        <v>5</v>
      </c>
      <c r="B763" s="199" t="s">
        <v>916</v>
      </c>
      <c r="C763" s="199" t="s">
        <v>917</v>
      </c>
      <c r="D763" s="199" t="s">
        <v>2503</v>
      </c>
      <c r="E763" s="199" t="s">
        <v>2503</v>
      </c>
      <c r="F763" s="199"/>
      <c r="G763" s="199"/>
      <c r="H763" s="199">
        <v>112</v>
      </c>
      <c r="I763" s="199" t="s">
        <v>2503</v>
      </c>
      <c r="J763" s="199" t="s">
        <v>952</v>
      </c>
      <c r="K763" s="199"/>
      <c r="L763" s="199" t="s">
        <v>1954</v>
      </c>
      <c r="M763" s="221" t="s">
        <v>1955</v>
      </c>
      <c r="N763" s="221"/>
      <c r="O763" s="221"/>
      <c r="P763" s="386" t="s">
        <v>3571</v>
      </c>
      <c r="Q763" s="387" t="s">
        <v>3572</v>
      </c>
      <c r="R763" s="108">
        <f t="shared" si="11"/>
        <v>0</v>
      </c>
    </row>
    <row r="764" spans="1:72">
      <c r="A764" s="405">
        <v>5</v>
      </c>
      <c r="B764" s="199" t="s">
        <v>916</v>
      </c>
      <c r="C764" s="199" t="s">
        <v>917</v>
      </c>
      <c r="D764" s="199" t="s">
        <v>2503</v>
      </c>
      <c r="E764" s="199" t="s">
        <v>2503</v>
      </c>
      <c r="F764" s="199"/>
      <c r="G764" s="199"/>
      <c r="H764" s="199">
        <v>112</v>
      </c>
      <c r="I764" s="199" t="s">
        <v>2503</v>
      </c>
      <c r="J764" s="199" t="s">
        <v>952</v>
      </c>
      <c r="K764" s="199"/>
      <c r="L764" s="199" t="s">
        <v>1954</v>
      </c>
      <c r="M764" s="221" t="s">
        <v>1955</v>
      </c>
      <c r="N764" s="221"/>
      <c r="O764" s="221"/>
      <c r="P764" s="386" t="s">
        <v>3573</v>
      </c>
      <c r="Q764" s="387" t="s">
        <v>3574</v>
      </c>
      <c r="R764" s="108">
        <f t="shared" si="11"/>
        <v>0</v>
      </c>
    </row>
    <row r="765" spans="1:72">
      <c r="A765" s="405">
        <v>5</v>
      </c>
      <c r="B765" s="199" t="s">
        <v>916</v>
      </c>
      <c r="C765" s="199" t="s">
        <v>918</v>
      </c>
      <c r="D765" s="199" t="s">
        <v>2508</v>
      </c>
      <c r="E765" s="199" t="s">
        <v>2508</v>
      </c>
      <c r="F765" s="199"/>
      <c r="G765" s="199"/>
      <c r="H765" s="199">
        <v>113</v>
      </c>
      <c r="I765" s="199" t="s">
        <v>2508</v>
      </c>
      <c r="J765" s="199" t="s">
        <v>952</v>
      </c>
      <c r="K765" s="199"/>
      <c r="L765" s="199" t="s">
        <v>1858</v>
      </c>
      <c r="M765" s="221" t="s">
        <v>1860</v>
      </c>
      <c r="N765" s="221"/>
      <c r="O765" s="221"/>
      <c r="P765" s="386" t="s">
        <v>3575</v>
      </c>
      <c r="Q765" s="387" t="s">
        <v>853</v>
      </c>
      <c r="R765" s="108">
        <f t="shared" si="11"/>
        <v>0</v>
      </c>
    </row>
    <row r="766" spans="1:72">
      <c r="A766" s="405">
        <v>5</v>
      </c>
      <c r="B766" s="199" t="s">
        <v>916</v>
      </c>
      <c r="C766" s="199" t="s">
        <v>918</v>
      </c>
      <c r="D766" s="199" t="s">
        <v>2508</v>
      </c>
      <c r="E766" s="199" t="s">
        <v>2508</v>
      </c>
      <c r="F766" s="199"/>
      <c r="G766" s="199"/>
      <c r="H766" s="199">
        <v>113</v>
      </c>
      <c r="I766" s="199" t="s">
        <v>2508</v>
      </c>
      <c r="J766" s="199" t="s">
        <v>952</v>
      </c>
      <c r="K766" s="199"/>
      <c r="L766" s="199" t="s">
        <v>1858</v>
      </c>
      <c r="M766" s="221" t="s">
        <v>1860</v>
      </c>
      <c r="N766" s="221"/>
      <c r="O766" s="221"/>
      <c r="P766" s="386" t="s">
        <v>3576</v>
      </c>
      <c r="Q766" s="387" t="s">
        <v>854</v>
      </c>
      <c r="R766" s="108">
        <f t="shared" si="11"/>
        <v>0</v>
      </c>
    </row>
    <row r="767" spans="1:72">
      <c r="A767" s="405">
        <v>5</v>
      </c>
      <c r="B767" s="199" t="s">
        <v>916</v>
      </c>
      <c r="C767" s="199" t="s">
        <v>918</v>
      </c>
      <c r="D767" s="199" t="s">
        <v>2508</v>
      </c>
      <c r="E767" s="199" t="s">
        <v>2508</v>
      </c>
      <c r="F767" s="199"/>
      <c r="G767" s="199"/>
      <c r="H767" s="199">
        <v>113</v>
      </c>
      <c r="I767" s="199" t="s">
        <v>2508</v>
      </c>
      <c r="J767" s="199" t="s">
        <v>952</v>
      </c>
      <c r="K767" s="199"/>
      <c r="L767" s="199" t="s">
        <v>1858</v>
      </c>
      <c r="M767" s="221" t="s">
        <v>1860</v>
      </c>
      <c r="N767" s="221"/>
      <c r="O767" s="221"/>
      <c r="P767" s="386" t="s">
        <v>3577</v>
      </c>
      <c r="Q767" s="387" t="s">
        <v>855</v>
      </c>
      <c r="R767" s="108">
        <f t="shared" si="11"/>
        <v>0</v>
      </c>
    </row>
    <row r="768" spans="1:72">
      <c r="A768" s="405">
        <v>5</v>
      </c>
      <c r="B768" s="199" t="s">
        <v>916</v>
      </c>
      <c r="C768" s="199" t="s">
        <v>918</v>
      </c>
      <c r="D768" s="199" t="s">
        <v>2508</v>
      </c>
      <c r="E768" s="199" t="s">
        <v>2508</v>
      </c>
      <c r="F768" s="199"/>
      <c r="G768" s="199"/>
      <c r="H768" s="199">
        <v>113</v>
      </c>
      <c r="I768" s="199" t="s">
        <v>2508</v>
      </c>
      <c r="J768" s="199" t="s">
        <v>952</v>
      </c>
      <c r="K768" s="199"/>
      <c r="L768" s="199" t="s">
        <v>1858</v>
      </c>
      <c r="M768" s="221" t="s">
        <v>1860</v>
      </c>
      <c r="N768" s="221"/>
      <c r="O768" s="221"/>
      <c r="P768" s="386" t="s">
        <v>3578</v>
      </c>
      <c r="Q768" s="387" t="s">
        <v>856</v>
      </c>
      <c r="R768" s="108">
        <f t="shared" si="11"/>
        <v>0</v>
      </c>
    </row>
    <row r="769" spans="1:70">
      <c r="A769" s="405">
        <v>5</v>
      </c>
      <c r="B769" s="199" t="s">
        <v>916</v>
      </c>
      <c r="C769" s="199" t="s">
        <v>918</v>
      </c>
      <c r="D769" s="199" t="s">
        <v>2508</v>
      </c>
      <c r="E769" s="199" t="s">
        <v>2508</v>
      </c>
      <c r="F769" s="199"/>
      <c r="G769" s="199"/>
      <c r="H769" s="199">
        <v>113</v>
      </c>
      <c r="I769" s="199" t="s">
        <v>2508</v>
      </c>
      <c r="J769" s="199" t="s">
        <v>952</v>
      </c>
      <c r="K769" s="199"/>
      <c r="L769" s="199" t="s">
        <v>1858</v>
      </c>
      <c r="M769" s="221" t="s">
        <v>1860</v>
      </c>
      <c r="N769" s="221"/>
      <c r="O769" s="221"/>
      <c r="P769" s="386" t="s">
        <v>3579</v>
      </c>
      <c r="Q769" s="389" t="s">
        <v>857</v>
      </c>
      <c r="R769" s="108">
        <f t="shared" si="11"/>
        <v>0</v>
      </c>
      <c r="BO769">
        <v>46505.33</v>
      </c>
    </row>
    <row r="770" spans="1:70">
      <c r="A770" s="405">
        <v>5</v>
      </c>
      <c r="B770" s="199" t="s">
        <v>916</v>
      </c>
      <c r="C770" s="199" t="s">
        <v>918</v>
      </c>
      <c r="D770" s="199" t="s">
        <v>2508</v>
      </c>
      <c r="E770" s="199" t="s">
        <v>2508</v>
      </c>
      <c r="F770" s="199"/>
      <c r="G770" s="199"/>
      <c r="H770" s="199">
        <v>113</v>
      </c>
      <c r="I770" s="199" t="s">
        <v>2508</v>
      </c>
      <c r="J770" s="199" t="s">
        <v>952</v>
      </c>
      <c r="K770" s="199"/>
      <c r="L770" s="199" t="s">
        <v>1858</v>
      </c>
      <c r="M770" s="221" t="s">
        <v>1860</v>
      </c>
      <c r="N770" s="221"/>
      <c r="O770" s="221"/>
      <c r="P770" s="386" t="s">
        <v>3580</v>
      </c>
      <c r="Q770" s="387" t="s">
        <v>858</v>
      </c>
      <c r="R770" s="108">
        <f t="shared" si="11"/>
        <v>0</v>
      </c>
      <c r="U770">
        <v>13</v>
      </c>
      <c r="AB770">
        <v>3</v>
      </c>
      <c r="AM770">
        <v>30.99</v>
      </c>
      <c r="AS770">
        <v>1</v>
      </c>
      <c r="AU770">
        <v>4</v>
      </c>
      <c r="BC770">
        <v>2</v>
      </c>
    </row>
    <row r="771" spans="1:70">
      <c r="A771" s="405">
        <v>5</v>
      </c>
      <c r="B771" s="199" t="s">
        <v>916</v>
      </c>
      <c r="C771" s="199" t="s">
        <v>918</v>
      </c>
      <c r="D771" s="199" t="s">
        <v>2508</v>
      </c>
      <c r="E771" s="199" t="s">
        <v>2508</v>
      </c>
      <c r="F771" s="199"/>
      <c r="G771" s="199"/>
      <c r="H771" s="199">
        <v>113</v>
      </c>
      <c r="I771" s="199" t="s">
        <v>2508</v>
      </c>
      <c r="J771" s="199" t="s">
        <v>952</v>
      </c>
      <c r="K771" s="199"/>
      <c r="L771" s="199" t="s">
        <v>1858</v>
      </c>
      <c r="M771" s="221" t="s">
        <v>1860</v>
      </c>
      <c r="N771" s="221"/>
      <c r="O771" s="221"/>
      <c r="P771" s="386" t="s">
        <v>3581</v>
      </c>
      <c r="Q771" s="387" t="s">
        <v>859</v>
      </c>
      <c r="R771" s="108">
        <f t="shared" si="11"/>
        <v>0</v>
      </c>
      <c r="BR771">
        <v>109834.34</v>
      </c>
    </row>
    <row r="772" spans="1:70">
      <c r="A772" s="405">
        <v>5</v>
      </c>
      <c r="B772" s="199" t="s">
        <v>916</v>
      </c>
      <c r="C772" s="199" t="s">
        <v>918</v>
      </c>
      <c r="D772" s="199" t="s">
        <v>2508</v>
      </c>
      <c r="E772" s="199" t="s">
        <v>2508</v>
      </c>
      <c r="F772" s="199"/>
      <c r="G772" s="199"/>
      <c r="H772" s="199">
        <v>113</v>
      </c>
      <c r="I772" s="199" t="s">
        <v>2508</v>
      </c>
      <c r="J772" s="199" t="s">
        <v>952</v>
      </c>
      <c r="K772" s="199"/>
      <c r="L772" s="199" t="s">
        <v>1858</v>
      </c>
      <c r="M772" s="221" t="s">
        <v>1860</v>
      </c>
      <c r="N772" s="221"/>
      <c r="O772" s="221"/>
      <c r="P772" s="386" t="s">
        <v>3582</v>
      </c>
      <c r="Q772" s="387" t="s">
        <v>860</v>
      </c>
      <c r="R772" s="108">
        <f t="shared" ref="R772:R806" si="12">SUMIF($S$1:$BT$1,$R$1,$S772:$BT772)</f>
        <v>0</v>
      </c>
      <c r="V772">
        <v>8</v>
      </c>
    </row>
    <row r="773" spans="1:70">
      <c r="A773" s="405">
        <v>5</v>
      </c>
      <c r="B773" s="199" t="s">
        <v>916</v>
      </c>
      <c r="C773" s="199" t="s">
        <v>918</v>
      </c>
      <c r="D773" s="199" t="s">
        <v>2508</v>
      </c>
      <c r="E773" s="199" t="s">
        <v>2508</v>
      </c>
      <c r="F773" s="199"/>
      <c r="G773" s="199"/>
      <c r="H773" s="199">
        <v>113</v>
      </c>
      <c r="I773" s="199" t="s">
        <v>2508</v>
      </c>
      <c r="J773" s="199" t="s">
        <v>952</v>
      </c>
      <c r="K773" s="199"/>
      <c r="L773" s="199" t="s">
        <v>1858</v>
      </c>
      <c r="M773" s="221" t="s">
        <v>1860</v>
      </c>
      <c r="N773" s="221"/>
      <c r="O773" s="221"/>
      <c r="P773" s="386" t="s">
        <v>3583</v>
      </c>
      <c r="Q773" s="387" t="s">
        <v>861</v>
      </c>
      <c r="R773" s="108">
        <f t="shared" si="12"/>
        <v>0</v>
      </c>
      <c r="U773">
        <v>9</v>
      </c>
      <c r="V773">
        <v>2</v>
      </c>
      <c r="AB773">
        <v>1</v>
      </c>
      <c r="AM773">
        <v>2</v>
      </c>
      <c r="BC773">
        <v>1</v>
      </c>
    </row>
    <row r="774" spans="1:70">
      <c r="A774" s="405">
        <v>5</v>
      </c>
      <c r="B774" s="199" t="s">
        <v>916</v>
      </c>
      <c r="C774" s="199" t="s">
        <v>918</v>
      </c>
      <c r="D774" s="199" t="s">
        <v>2508</v>
      </c>
      <c r="E774" s="199" t="s">
        <v>2508</v>
      </c>
      <c r="F774" s="199"/>
      <c r="G774" s="199"/>
      <c r="H774" s="199">
        <v>113</v>
      </c>
      <c r="I774" s="199" t="s">
        <v>2508</v>
      </c>
      <c r="J774" s="199" t="s">
        <v>952</v>
      </c>
      <c r="K774" s="199"/>
      <c r="L774" s="199" t="s">
        <v>1858</v>
      </c>
      <c r="M774" s="221" t="s">
        <v>1860</v>
      </c>
      <c r="N774" s="221"/>
      <c r="O774" s="221"/>
      <c r="P774" s="386" t="s">
        <v>3584</v>
      </c>
      <c r="Q774" s="387" t="s">
        <v>862</v>
      </c>
      <c r="R774" s="108">
        <f t="shared" si="12"/>
        <v>0</v>
      </c>
    </row>
    <row r="775" spans="1:70">
      <c r="A775" s="405">
        <v>5</v>
      </c>
      <c r="B775" s="199" t="s">
        <v>916</v>
      </c>
      <c r="C775" s="199" t="s">
        <v>918</v>
      </c>
      <c r="D775" s="199" t="s">
        <v>2508</v>
      </c>
      <c r="E775" s="199" t="s">
        <v>2508</v>
      </c>
      <c r="F775" s="199"/>
      <c r="G775" s="199"/>
      <c r="H775" s="199">
        <v>113</v>
      </c>
      <c r="I775" s="199" t="s">
        <v>2508</v>
      </c>
      <c r="J775" s="199" t="s">
        <v>952</v>
      </c>
      <c r="K775" s="199"/>
      <c r="L775" s="199" t="s">
        <v>1858</v>
      </c>
      <c r="M775" s="221" t="s">
        <v>1860</v>
      </c>
      <c r="N775" s="221"/>
      <c r="O775" s="221"/>
      <c r="P775" s="386" t="s">
        <v>3585</v>
      </c>
      <c r="Q775" s="387" t="s">
        <v>863</v>
      </c>
      <c r="R775" s="108">
        <f t="shared" si="12"/>
        <v>0</v>
      </c>
    </row>
    <row r="776" spans="1:70">
      <c r="A776" s="405">
        <v>5</v>
      </c>
      <c r="B776" s="199" t="s">
        <v>916</v>
      </c>
      <c r="C776" s="199" t="s">
        <v>918</v>
      </c>
      <c r="D776" s="199" t="s">
        <v>2508</v>
      </c>
      <c r="E776" s="199" t="s">
        <v>2508</v>
      </c>
      <c r="F776" s="199"/>
      <c r="G776" s="199"/>
      <c r="H776" s="199">
        <v>113</v>
      </c>
      <c r="I776" s="199" t="s">
        <v>2508</v>
      </c>
      <c r="J776" s="199" t="s">
        <v>952</v>
      </c>
      <c r="K776" s="199"/>
      <c r="L776" s="199" t="s">
        <v>1858</v>
      </c>
      <c r="M776" s="221" t="s">
        <v>1860</v>
      </c>
      <c r="N776" s="221"/>
      <c r="O776" s="221"/>
      <c r="P776" s="386" t="s">
        <v>3586</v>
      </c>
      <c r="Q776" s="387" t="s">
        <v>864</v>
      </c>
      <c r="R776" s="108">
        <f t="shared" si="12"/>
        <v>3242939.14</v>
      </c>
      <c r="U776">
        <v>26</v>
      </c>
      <c r="V776">
        <v>2</v>
      </c>
      <c r="AB776">
        <v>3</v>
      </c>
      <c r="AE776">
        <v>3242939.14</v>
      </c>
      <c r="AG776">
        <v>10</v>
      </c>
      <c r="AK776">
        <v>112129.44</v>
      </c>
      <c r="AM776">
        <v>50.97</v>
      </c>
      <c r="AS776">
        <v>1740.33</v>
      </c>
      <c r="AU776">
        <v>11</v>
      </c>
      <c r="BC776">
        <v>1</v>
      </c>
    </row>
    <row r="777" spans="1:70">
      <c r="A777" s="405">
        <v>5</v>
      </c>
      <c r="B777" s="199" t="s">
        <v>916</v>
      </c>
      <c r="C777" s="199" t="s">
        <v>918</v>
      </c>
      <c r="D777" s="199" t="s">
        <v>2508</v>
      </c>
      <c r="E777" s="199" t="s">
        <v>2508</v>
      </c>
      <c r="F777" s="199"/>
      <c r="G777" s="199"/>
      <c r="H777" s="199">
        <v>113</v>
      </c>
      <c r="I777" s="199" t="s">
        <v>2508</v>
      </c>
      <c r="J777" s="199" t="s">
        <v>952</v>
      </c>
      <c r="K777" s="199"/>
      <c r="L777" s="199" t="s">
        <v>1858</v>
      </c>
      <c r="M777" s="221" t="s">
        <v>1860</v>
      </c>
      <c r="N777" s="221"/>
      <c r="O777" s="221"/>
      <c r="P777" s="386" t="s">
        <v>3587</v>
      </c>
      <c r="Q777" s="387" t="s">
        <v>865</v>
      </c>
      <c r="R777" s="108">
        <f t="shared" si="12"/>
        <v>0</v>
      </c>
      <c r="U777">
        <v>16</v>
      </c>
      <c r="V777">
        <v>54</v>
      </c>
      <c r="AB777">
        <v>3</v>
      </c>
      <c r="AK777">
        <v>2</v>
      </c>
      <c r="AM777">
        <v>37</v>
      </c>
      <c r="BC777">
        <v>2</v>
      </c>
    </row>
    <row r="778" spans="1:70">
      <c r="A778" s="405">
        <v>5</v>
      </c>
      <c r="B778" s="199" t="s">
        <v>916</v>
      </c>
      <c r="C778" s="199" t="s">
        <v>918</v>
      </c>
      <c r="D778" s="199" t="s">
        <v>2508</v>
      </c>
      <c r="E778" s="199" t="s">
        <v>2508</v>
      </c>
      <c r="F778" s="199"/>
      <c r="G778" s="199"/>
      <c r="H778" s="199">
        <v>113</v>
      </c>
      <c r="I778" s="199" t="s">
        <v>2508</v>
      </c>
      <c r="J778" s="199" t="s">
        <v>952</v>
      </c>
      <c r="K778" s="199"/>
      <c r="L778" s="199" t="s">
        <v>1858</v>
      </c>
      <c r="M778" s="221" t="s">
        <v>1860</v>
      </c>
      <c r="N778" s="221"/>
      <c r="O778" s="221"/>
      <c r="P778" s="386" t="s">
        <v>3588</v>
      </c>
      <c r="Q778" s="387" t="s">
        <v>866</v>
      </c>
      <c r="R778" s="108">
        <f t="shared" si="12"/>
        <v>0</v>
      </c>
      <c r="U778">
        <v>13</v>
      </c>
      <c r="AM778">
        <v>4</v>
      </c>
      <c r="BC778">
        <v>1</v>
      </c>
    </row>
    <row r="779" spans="1:70">
      <c r="A779" s="405">
        <v>5</v>
      </c>
      <c r="B779" s="199" t="s">
        <v>916</v>
      </c>
      <c r="C779" s="199" t="s">
        <v>918</v>
      </c>
      <c r="D779" s="199" t="s">
        <v>2508</v>
      </c>
      <c r="E779" s="199" t="s">
        <v>2508</v>
      </c>
      <c r="F779" s="199"/>
      <c r="G779" s="199"/>
      <c r="H779" s="199">
        <v>113</v>
      </c>
      <c r="I779" s="199" t="s">
        <v>2508</v>
      </c>
      <c r="J779" s="199" t="s">
        <v>952</v>
      </c>
      <c r="K779" s="199"/>
      <c r="L779" s="199" t="s">
        <v>1858</v>
      </c>
      <c r="M779" s="221" t="s">
        <v>1860</v>
      </c>
      <c r="N779" s="221"/>
      <c r="O779" s="221"/>
      <c r="P779" s="386" t="s">
        <v>3589</v>
      </c>
      <c r="Q779" s="387" t="s">
        <v>867</v>
      </c>
      <c r="R779" s="108">
        <f t="shared" si="12"/>
        <v>0</v>
      </c>
    </row>
    <row r="780" spans="1:70">
      <c r="A780" s="405">
        <v>5</v>
      </c>
      <c r="B780" s="199" t="s">
        <v>916</v>
      </c>
      <c r="C780" s="199" t="s">
        <v>918</v>
      </c>
      <c r="D780" s="199" t="s">
        <v>2508</v>
      </c>
      <c r="E780" s="199" t="s">
        <v>2508</v>
      </c>
      <c r="F780" s="199"/>
      <c r="G780" s="199"/>
      <c r="H780" s="199">
        <v>113</v>
      </c>
      <c r="I780" s="199" t="s">
        <v>2508</v>
      </c>
      <c r="J780" s="199" t="s">
        <v>952</v>
      </c>
      <c r="K780" s="199"/>
      <c r="L780" s="199" t="s">
        <v>1858</v>
      </c>
      <c r="M780" s="221" t="s">
        <v>1860</v>
      </c>
      <c r="N780" s="221"/>
      <c r="O780" s="221"/>
      <c r="P780" s="386" t="s">
        <v>3590</v>
      </c>
      <c r="Q780" s="388" t="s">
        <v>868</v>
      </c>
      <c r="R780" s="108">
        <f t="shared" si="12"/>
        <v>533536.93999999994</v>
      </c>
      <c r="U780">
        <v>125945.84</v>
      </c>
      <c r="V780">
        <v>2</v>
      </c>
      <c r="AB780">
        <v>1308.74</v>
      </c>
      <c r="AC780">
        <v>28289.67</v>
      </c>
      <c r="AE780">
        <v>533536.93999999994</v>
      </c>
      <c r="AK780">
        <v>4593.96</v>
      </c>
      <c r="AM780">
        <v>179470.01</v>
      </c>
      <c r="AQ780">
        <v>1982.29</v>
      </c>
      <c r="AU780">
        <v>76471.240000000005</v>
      </c>
      <c r="BA780">
        <v>107769.59</v>
      </c>
      <c r="BF780">
        <v>12463.73</v>
      </c>
      <c r="BN780">
        <v>43811.33</v>
      </c>
      <c r="BO780">
        <v>15654.66</v>
      </c>
    </row>
    <row r="781" spans="1:70">
      <c r="A781" s="405">
        <v>5</v>
      </c>
      <c r="B781" s="199" t="s">
        <v>916</v>
      </c>
      <c r="C781" s="199" t="s">
        <v>918</v>
      </c>
      <c r="D781" s="199" t="s">
        <v>2508</v>
      </c>
      <c r="E781" s="199" t="s">
        <v>2508</v>
      </c>
      <c r="F781" s="199"/>
      <c r="G781" s="199"/>
      <c r="H781" s="199">
        <v>113</v>
      </c>
      <c r="I781" s="199" t="s">
        <v>2508</v>
      </c>
      <c r="J781" s="199" t="s">
        <v>952</v>
      </c>
      <c r="K781" s="199"/>
      <c r="L781" s="199" t="s">
        <v>1858</v>
      </c>
      <c r="M781" s="221" t="s">
        <v>1860</v>
      </c>
      <c r="N781" s="221"/>
      <c r="O781" s="221"/>
      <c r="P781" s="386" t="s">
        <v>3591</v>
      </c>
      <c r="Q781" s="388" t="s">
        <v>869</v>
      </c>
      <c r="R781" s="108">
        <f t="shared" si="12"/>
        <v>0</v>
      </c>
    </row>
    <row r="782" spans="1:70">
      <c r="A782" s="405">
        <v>5</v>
      </c>
      <c r="B782" s="199" t="s">
        <v>916</v>
      </c>
      <c r="C782" s="199" t="s">
        <v>918</v>
      </c>
      <c r="D782" s="199" t="s">
        <v>2508</v>
      </c>
      <c r="E782" s="199" t="s">
        <v>2508</v>
      </c>
      <c r="F782" s="199"/>
      <c r="G782" s="199"/>
      <c r="H782" s="199">
        <v>113</v>
      </c>
      <c r="I782" s="199" t="s">
        <v>2508</v>
      </c>
      <c r="J782" s="199" t="s">
        <v>952</v>
      </c>
      <c r="K782" s="199"/>
      <c r="L782" s="199" t="s">
        <v>1858</v>
      </c>
      <c r="M782" s="221" t="s">
        <v>1860</v>
      </c>
      <c r="N782" s="221"/>
      <c r="O782" s="221"/>
      <c r="P782" s="386" t="s">
        <v>3592</v>
      </c>
      <c r="Q782" s="387" t="s">
        <v>870</v>
      </c>
      <c r="R782" s="108">
        <f t="shared" si="12"/>
        <v>0</v>
      </c>
    </row>
    <row r="783" spans="1:70">
      <c r="A783" s="405">
        <v>5</v>
      </c>
      <c r="B783" s="199" t="s">
        <v>916</v>
      </c>
      <c r="C783" s="199" t="s">
        <v>918</v>
      </c>
      <c r="D783" s="199" t="s">
        <v>2508</v>
      </c>
      <c r="E783" s="199" t="s">
        <v>2508</v>
      </c>
      <c r="F783" s="199"/>
      <c r="G783" s="199"/>
      <c r="H783" s="199">
        <v>113</v>
      </c>
      <c r="I783" s="199" t="s">
        <v>2508</v>
      </c>
      <c r="J783" s="199" t="s">
        <v>952</v>
      </c>
      <c r="K783" s="199"/>
      <c r="L783" s="199" t="s">
        <v>1858</v>
      </c>
      <c r="M783" s="221" t="s">
        <v>1860</v>
      </c>
      <c r="N783" s="221"/>
      <c r="O783" s="221"/>
      <c r="P783" s="386" t="s">
        <v>3593</v>
      </c>
      <c r="Q783" s="387" t="s">
        <v>871</v>
      </c>
      <c r="R783" s="108">
        <f t="shared" si="12"/>
        <v>12</v>
      </c>
      <c r="AE783">
        <v>12</v>
      </c>
    </row>
    <row r="784" spans="1:70">
      <c r="A784" s="405">
        <v>5</v>
      </c>
      <c r="B784" s="199" t="s">
        <v>916</v>
      </c>
      <c r="C784" s="199" t="s">
        <v>918</v>
      </c>
      <c r="D784" s="199" t="s">
        <v>2512</v>
      </c>
      <c r="E784" s="199" t="s">
        <v>2512</v>
      </c>
      <c r="F784" s="199"/>
      <c r="G784" s="199"/>
      <c r="H784" s="199">
        <v>114</v>
      </c>
      <c r="I784" s="199" t="s">
        <v>2512</v>
      </c>
      <c r="J784" s="199" t="s">
        <v>952</v>
      </c>
      <c r="K784" s="199" t="s">
        <v>1697</v>
      </c>
      <c r="L784" s="199" t="s">
        <v>1858</v>
      </c>
      <c r="M784" s="221" t="s">
        <v>1860</v>
      </c>
      <c r="N784" s="221"/>
      <c r="O784" s="221"/>
      <c r="P784" s="386" t="s">
        <v>3594</v>
      </c>
      <c r="Q784" s="387" t="s">
        <v>872</v>
      </c>
      <c r="R784" s="108">
        <f t="shared" si="12"/>
        <v>0</v>
      </c>
    </row>
    <row r="785" spans="1:72">
      <c r="A785" s="405">
        <v>5</v>
      </c>
      <c r="B785" s="199" t="s">
        <v>916</v>
      </c>
      <c r="C785" s="199" t="s">
        <v>918</v>
      </c>
      <c r="D785" s="199" t="s">
        <v>2513</v>
      </c>
      <c r="E785" s="199" t="s">
        <v>2514</v>
      </c>
      <c r="F785" s="199"/>
      <c r="G785" s="199"/>
      <c r="H785" s="199">
        <v>115</v>
      </c>
      <c r="I785" s="199" t="s">
        <v>2514</v>
      </c>
      <c r="J785" s="199" t="s">
        <v>952</v>
      </c>
      <c r="K785" s="199" t="s">
        <v>1697</v>
      </c>
      <c r="L785" s="199" t="s">
        <v>1858</v>
      </c>
      <c r="M785" s="221" t="s">
        <v>1860</v>
      </c>
      <c r="N785" s="221"/>
      <c r="O785" s="221"/>
      <c r="P785" s="386" t="s">
        <v>3595</v>
      </c>
      <c r="Q785" s="387" t="s">
        <v>873</v>
      </c>
      <c r="R785" s="108">
        <f t="shared" si="12"/>
        <v>20129.03</v>
      </c>
      <c r="AE785">
        <v>20129.03</v>
      </c>
    </row>
    <row r="786" spans="1:72">
      <c r="A786" s="405">
        <v>5</v>
      </c>
      <c r="B786" s="199" t="s">
        <v>916</v>
      </c>
      <c r="C786" s="199" t="s">
        <v>918</v>
      </c>
      <c r="D786" s="199" t="s">
        <v>2515</v>
      </c>
      <c r="E786" s="199" t="s">
        <v>2515</v>
      </c>
      <c r="F786" s="199"/>
      <c r="G786" s="199"/>
      <c r="H786" s="199">
        <v>116</v>
      </c>
      <c r="I786" s="199" t="s">
        <v>2515</v>
      </c>
      <c r="J786" s="199" t="s">
        <v>952</v>
      </c>
      <c r="K786" s="199" t="s">
        <v>1697</v>
      </c>
      <c r="L786" s="199" t="s">
        <v>1858</v>
      </c>
      <c r="M786" s="221" t="s">
        <v>1860</v>
      </c>
      <c r="N786" s="221"/>
      <c r="O786" s="221"/>
      <c r="P786" s="386" t="s">
        <v>3596</v>
      </c>
      <c r="Q786" s="390" t="s">
        <v>874</v>
      </c>
      <c r="R786" s="108">
        <f t="shared" si="12"/>
        <v>0</v>
      </c>
    </row>
    <row r="787" spans="1:72">
      <c r="A787" s="405">
        <v>5</v>
      </c>
      <c r="B787" s="199" t="s">
        <v>916</v>
      </c>
      <c r="C787" s="199" t="s">
        <v>918</v>
      </c>
      <c r="D787" s="199" t="s">
        <v>2515</v>
      </c>
      <c r="E787" s="199" t="s">
        <v>2515</v>
      </c>
      <c r="F787" s="199"/>
      <c r="G787" s="199"/>
      <c r="H787" s="199">
        <v>116</v>
      </c>
      <c r="I787" s="199" t="s">
        <v>2515</v>
      </c>
      <c r="J787" s="199" t="s">
        <v>952</v>
      </c>
      <c r="K787" s="199" t="s">
        <v>1697</v>
      </c>
      <c r="L787" s="199" t="s">
        <v>1858</v>
      </c>
      <c r="M787" s="221" t="s">
        <v>1860</v>
      </c>
      <c r="N787" s="221"/>
      <c r="O787" s="221"/>
      <c r="P787" s="386" t="s">
        <v>3597</v>
      </c>
      <c r="Q787" s="387" t="s">
        <v>3598</v>
      </c>
      <c r="R787" s="108">
        <f t="shared" si="12"/>
        <v>0</v>
      </c>
      <c r="AM787">
        <v>6600</v>
      </c>
      <c r="BJ787">
        <v>256593.62</v>
      </c>
    </row>
    <row r="788" spans="1:72">
      <c r="A788" s="405">
        <v>5</v>
      </c>
      <c r="B788" s="199" t="s">
        <v>916</v>
      </c>
      <c r="C788" s="199" t="s">
        <v>918</v>
      </c>
      <c r="D788" s="199" t="s">
        <v>2515</v>
      </c>
      <c r="E788" s="199" t="s">
        <v>2515</v>
      </c>
      <c r="F788" s="199"/>
      <c r="G788" s="199"/>
      <c r="H788" s="199">
        <v>116</v>
      </c>
      <c r="I788" s="199" t="s">
        <v>2515</v>
      </c>
      <c r="J788" s="199" t="s">
        <v>952</v>
      </c>
      <c r="K788" s="199" t="s">
        <v>1697</v>
      </c>
      <c r="L788" s="199" t="s">
        <v>1858</v>
      </c>
      <c r="M788" s="221" t="s">
        <v>1860</v>
      </c>
      <c r="N788" s="221"/>
      <c r="O788" s="221"/>
      <c r="P788" s="386" t="s">
        <v>3599</v>
      </c>
      <c r="Q788" s="387" t="s">
        <v>876</v>
      </c>
      <c r="R788" s="108">
        <f t="shared" si="12"/>
        <v>275876.90000000002</v>
      </c>
      <c r="AE788">
        <v>275876.90000000002</v>
      </c>
      <c r="AM788">
        <v>732000</v>
      </c>
      <c r="BF788">
        <v>17916.669999999998</v>
      </c>
    </row>
    <row r="789" spans="1:72">
      <c r="A789" s="405">
        <v>5</v>
      </c>
      <c r="B789" s="199" t="s">
        <v>916</v>
      </c>
      <c r="C789" s="199" t="s">
        <v>918</v>
      </c>
      <c r="D789" s="199" t="s">
        <v>2515</v>
      </c>
      <c r="E789" s="199" t="s">
        <v>2515</v>
      </c>
      <c r="F789" s="199"/>
      <c r="G789" s="199"/>
      <c r="H789" s="199">
        <v>116</v>
      </c>
      <c r="I789" s="199" t="s">
        <v>2515</v>
      </c>
      <c r="J789" s="199" t="s">
        <v>952</v>
      </c>
      <c r="K789" s="199" t="s">
        <v>1697</v>
      </c>
      <c r="L789" s="199" t="s">
        <v>1858</v>
      </c>
      <c r="M789" s="221" t="s">
        <v>1860</v>
      </c>
      <c r="N789" s="221"/>
      <c r="O789" s="221"/>
      <c r="P789" s="386" t="s">
        <v>3600</v>
      </c>
      <c r="Q789" s="387" t="s">
        <v>877</v>
      </c>
      <c r="R789" s="108">
        <f t="shared" si="12"/>
        <v>173660000</v>
      </c>
      <c r="AE789">
        <v>173660000</v>
      </c>
    </row>
    <row r="790" spans="1:72">
      <c r="A790" s="405">
        <v>5</v>
      </c>
      <c r="B790" s="199" t="s">
        <v>916</v>
      </c>
      <c r="C790" s="199" t="s">
        <v>918</v>
      </c>
      <c r="D790" s="199" t="s">
        <v>2515</v>
      </c>
      <c r="E790" s="199" t="s">
        <v>2515</v>
      </c>
      <c r="F790" s="199"/>
      <c r="G790" s="199"/>
      <c r="H790" s="199">
        <v>116</v>
      </c>
      <c r="I790" s="199" t="s">
        <v>2515</v>
      </c>
      <c r="J790" s="199" t="s">
        <v>952</v>
      </c>
      <c r="K790" s="199" t="s">
        <v>1697</v>
      </c>
      <c r="L790" s="199" t="s">
        <v>1858</v>
      </c>
      <c r="M790" s="221" t="s">
        <v>1860</v>
      </c>
      <c r="N790" s="221"/>
      <c r="O790" s="221"/>
      <c r="P790" s="386" t="s">
        <v>3601</v>
      </c>
      <c r="Q790" s="387" t="s">
        <v>3602</v>
      </c>
      <c r="R790" s="108">
        <f t="shared" si="12"/>
        <v>0</v>
      </c>
      <c r="S790">
        <v>1331650.5</v>
      </c>
      <c r="AN790">
        <v>133.83000000000001</v>
      </c>
      <c r="BA790">
        <v>968420.9</v>
      </c>
    </row>
    <row r="791" spans="1:72">
      <c r="A791" s="405">
        <v>5</v>
      </c>
      <c r="B791" s="199" t="s">
        <v>916</v>
      </c>
      <c r="C791" s="199" t="s">
        <v>918</v>
      </c>
      <c r="D791" s="199" t="s">
        <v>2515</v>
      </c>
      <c r="E791" s="199" t="s">
        <v>2515</v>
      </c>
      <c r="F791" s="199"/>
      <c r="G791" s="199"/>
      <c r="H791" s="199">
        <v>116</v>
      </c>
      <c r="I791" s="199" t="s">
        <v>2515</v>
      </c>
      <c r="J791" s="199" t="s">
        <v>952</v>
      </c>
      <c r="K791" s="199" t="s">
        <v>1697</v>
      </c>
      <c r="L791" s="199" t="s">
        <v>1858</v>
      </c>
      <c r="M791" s="221" t="s">
        <v>1860</v>
      </c>
      <c r="N791" s="221"/>
      <c r="O791" s="221"/>
      <c r="P791" s="386" t="s">
        <v>3603</v>
      </c>
      <c r="Q791" s="387" t="s">
        <v>2521</v>
      </c>
      <c r="R791" s="108">
        <f t="shared" si="12"/>
        <v>0</v>
      </c>
    </row>
    <row r="792" spans="1:72">
      <c r="A792" s="405">
        <v>5</v>
      </c>
      <c r="B792" s="199" t="s">
        <v>916</v>
      </c>
      <c r="C792" s="199" t="s">
        <v>918</v>
      </c>
      <c r="D792" s="199" t="s">
        <v>2515</v>
      </c>
      <c r="E792" s="199" t="s">
        <v>2522</v>
      </c>
      <c r="F792" s="199"/>
      <c r="G792" s="199"/>
      <c r="H792" s="199">
        <v>117</v>
      </c>
      <c r="I792" s="199" t="s">
        <v>2522</v>
      </c>
      <c r="J792" s="199" t="s">
        <v>952</v>
      </c>
      <c r="K792" s="199" t="s">
        <v>1697</v>
      </c>
      <c r="L792" s="199" t="s">
        <v>1858</v>
      </c>
      <c r="M792" s="221" t="s">
        <v>1860</v>
      </c>
      <c r="N792" s="221"/>
      <c r="O792" s="221"/>
      <c r="P792" s="386" t="s">
        <v>3604</v>
      </c>
      <c r="Q792" s="387" t="s">
        <v>881</v>
      </c>
      <c r="R792" s="108">
        <f t="shared" si="12"/>
        <v>0</v>
      </c>
    </row>
    <row r="793" spans="1:72">
      <c r="A793" s="405">
        <v>5</v>
      </c>
      <c r="B793" s="199" t="s">
        <v>916</v>
      </c>
      <c r="C793" s="199" t="s">
        <v>918</v>
      </c>
      <c r="D793" s="199" t="s">
        <v>2515</v>
      </c>
      <c r="E793" s="199" t="s">
        <v>2523</v>
      </c>
      <c r="F793" s="199"/>
      <c r="G793" s="199"/>
      <c r="H793" s="199">
        <v>118</v>
      </c>
      <c r="I793" s="199" t="s">
        <v>2523</v>
      </c>
      <c r="J793" s="199" t="s">
        <v>952</v>
      </c>
      <c r="K793" s="199" t="s">
        <v>1697</v>
      </c>
      <c r="L793" s="199" t="s">
        <v>1858</v>
      </c>
      <c r="M793" s="221" t="s">
        <v>1860</v>
      </c>
      <c r="N793" s="221"/>
      <c r="O793" s="221"/>
      <c r="P793" s="386" t="s">
        <v>3605</v>
      </c>
      <c r="Q793" s="387" t="s">
        <v>883</v>
      </c>
      <c r="R793" s="108">
        <f t="shared" si="12"/>
        <v>0</v>
      </c>
      <c r="BA793">
        <v>12789000</v>
      </c>
      <c r="BN793">
        <v>31500</v>
      </c>
      <c r="BO793">
        <v>80000</v>
      </c>
    </row>
    <row r="794" spans="1:72">
      <c r="A794" s="405">
        <v>5</v>
      </c>
      <c r="B794" s="199" t="s">
        <v>916</v>
      </c>
      <c r="C794" s="199" t="s">
        <v>918</v>
      </c>
      <c r="D794" s="199" t="s">
        <v>2515</v>
      </c>
      <c r="E794" s="199" t="s">
        <v>2523</v>
      </c>
      <c r="F794" s="199"/>
      <c r="G794" s="199"/>
      <c r="H794" s="199">
        <v>118</v>
      </c>
      <c r="I794" s="199" t="s">
        <v>2523</v>
      </c>
      <c r="J794" s="199" t="s">
        <v>952</v>
      </c>
      <c r="K794" s="199" t="s">
        <v>1697</v>
      </c>
      <c r="L794" s="199" t="s">
        <v>1858</v>
      </c>
      <c r="M794" s="221" t="s">
        <v>1860</v>
      </c>
      <c r="N794" s="221"/>
      <c r="O794" s="221"/>
      <c r="P794" s="386" t="s">
        <v>3606</v>
      </c>
      <c r="Q794" s="387" t="s">
        <v>884</v>
      </c>
      <c r="R794" s="108">
        <f t="shared" si="12"/>
        <v>0</v>
      </c>
      <c r="S794">
        <v>1170000</v>
      </c>
      <c r="T794">
        <v>60000</v>
      </c>
      <c r="U794">
        <v>30000</v>
      </c>
      <c r="V794">
        <v>90000</v>
      </c>
      <c r="W794">
        <v>300000</v>
      </c>
      <c r="Z794">
        <v>240000</v>
      </c>
      <c r="AA794">
        <v>210000</v>
      </c>
      <c r="AB794">
        <v>90000</v>
      </c>
      <c r="AC794">
        <v>420000</v>
      </c>
      <c r="AD794">
        <v>120000</v>
      </c>
      <c r="AF794">
        <v>60000</v>
      </c>
      <c r="AM794">
        <v>5490000</v>
      </c>
      <c r="AN794">
        <v>210000</v>
      </c>
      <c r="AO794">
        <v>375000</v>
      </c>
      <c r="AP794">
        <v>270000</v>
      </c>
      <c r="AQ794">
        <v>630000</v>
      </c>
      <c r="AR794">
        <v>90000</v>
      </c>
      <c r="AS794">
        <v>120000</v>
      </c>
      <c r="AT794">
        <v>180000</v>
      </c>
      <c r="AU794">
        <v>390000</v>
      </c>
      <c r="AX794">
        <v>90000</v>
      </c>
      <c r="BC794">
        <v>60000</v>
      </c>
      <c r="BE794">
        <v>30000</v>
      </c>
      <c r="BI794">
        <v>30000</v>
      </c>
      <c r="BN794">
        <v>150000</v>
      </c>
      <c r="BO794">
        <v>30000</v>
      </c>
      <c r="BS794">
        <v>210000</v>
      </c>
    </row>
    <row r="795" spans="1:72">
      <c r="A795" s="405">
        <v>5</v>
      </c>
      <c r="B795" s="199" t="s">
        <v>916</v>
      </c>
      <c r="C795" s="199" t="s">
        <v>918</v>
      </c>
      <c r="D795" s="199" t="s">
        <v>2515</v>
      </c>
      <c r="E795" s="199" t="s">
        <v>2523</v>
      </c>
      <c r="F795" s="199"/>
      <c r="G795" s="199"/>
      <c r="H795" s="199">
        <v>118</v>
      </c>
      <c r="I795" s="199" t="s">
        <v>2523</v>
      </c>
      <c r="J795" s="199" t="s">
        <v>952</v>
      </c>
      <c r="K795" s="199" t="s">
        <v>1697</v>
      </c>
      <c r="L795" s="199" t="s">
        <v>1858</v>
      </c>
      <c r="M795" s="221" t="s">
        <v>1860</v>
      </c>
      <c r="N795" s="221"/>
      <c r="O795" s="221"/>
      <c r="P795" s="386" t="s">
        <v>3607</v>
      </c>
      <c r="Q795" s="387" t="s">
        <v>885</v>
      </c>
      <c r="R795" s="108">
        <f t="shared" si="12"/>
        <v>0</v>
      </c>
    </row>
    <row r="796" spans="1:72">
      <c r="A796" s="405">
        <v>5</v>
      </c>
      <c r="B796" s="199" t="s">
        <v>916</v>
      </c>
      <c r="C796" s="199" t="s">
        <v>918</v>
      </c>
      <c r="D796" s="199" t="s">
        <v>2515</v>
      </c>
      <c r="E796" s="199" t="s">
        <v>2523</v>
      </c>
      <c r="F796" s="199"/>
      <c r="G796" s="199"/>
      <c r="H796" s="199">
        <v>118</v>
      </c>
      <c r="I796" s="199" t="s">
        <v>2523</v>
      </c>
      <c r="J796" s="199" t="s">
        <v>952</v>
      </c>
      <c r="K796" s="199" t="s">
        <v>1697</v>
      </c>
      <c r="L796" s="199" t="s">
        <v>1858</v>
      </c>
      <c r="M796" s="221" t="s">
        <v>1860</v>
      </c>
      <c r="N796" s="221"/>
      <c r="O796" s="221"/>
      <c r="P796" s="386" t="s">
        <v>3608</v>
      </c>
      <c r="Q796" s="387" t="s">
        <v>886</v>
      </c>
      <c r="R796" s="108">
        <f t="shared" si="12"/>
        <v>1711200.21</v>
      </c>
      <c r="S796">
        <v>222713.75</v>
      </c>
      <c r="V796">
        <v>55575</v>
      </c>
      <c r="W796">
        <v>72915</v>
      </c>
      <c r="X796">
        <v>90755</v>
      </c>
      <c r="AA796">
        <v>18500</v>
      </c>
      <c r="AC796">
        <v>950191.77</v>
      </c>
      <c r="AE796">
        <v>1711200.21</v>
      </c>
      <c r="AF796">
        <v>184899.8</v>
      </c>
      <c r="AG796">
        <v>10906</v>
      </c>
      <c r="AH796">
        <v>35622</v>
      </c>
      <c r="AI796">
        <v>464003.28</v>
      </c>
      <c r="AJ796">
        <v>316870</v>
      </c>
      <c r="AK796">
        <v>164170</v>
      </c>
      <c r="AL796">
        <v>3500</v>
      </c>
      <c r="AM796">
        <v>450340</v>
      </c>
      <c r="AN796">
        <v>36567.279999999999</v>
      </c>
      <c r="AO796">
        <v>40650</v>
      </c>
      <c r="AP796">
        <v>23101.75</v>
      </c>
      <c r="AQ796">
        <v>320360.56</v>
      </c>
      <c r="AR796">
        <v>27025</v>
      </c>
      <c r="AS796">
        <v>23000</v>
      </c>
      <c r="AT796">
        <v>137175</v>
      </c>
      <c r="AU796">
        <v>450</v>
      </c>
      <c r="AV796">
        <v>14493.02</v>
      </c>
      <c r="AW796">
        <v>479784.66</v>
      </c>
      <c r="AX796">
        <v>55751.75</v>
      </c>
      <c r="AY796">
        <v>8000</v>
      </c>
      <c r="AZ796">
        <v>405502.09</v>
      </c>
      <c r="BA796">
        <v>361805.75</v>
      </c>
      <c r="BB796">
        <v>0.04</v>
      </c>
      <c r="BC796">
        <v>35575</v>
      </c>
      <c r="BE796">
        <v>115503.89</v>
      </c>
      <c r="BF796">
        <v>527570</v>
      </c>
      <c r="BG796">
        <v>101204.73</v>
      </c>
      <c r="BH796">
        <v>3000.6</v>
      </c>
      <c r="BJ796">
        <v>177315</v>
      </c>
      <c r="BK796">
        <v>43056</v>
      </c>
      <c r="BM796">
        <v>98637.05</v>
      </c>
      <c r="BP796">
        <v>57706</v>
      </c>
      <c r="BS796">
        <v>32627.599999999999</v>
      </c>
      <c r="BT796">
        <v>564300</v>
      </c>
    </row>
    <row r="797" spans="1:72">
      <c r="A797" s="405">
        <v>5</v>
      </c>
      <c r="B797" s="199" t="s">
        <v>916</v>
      </c>
      <c r="C797" s="199" t="s">
        <v>918</v>
      </c>
      <c r="D797" s="199" t="s">
        <v>2515</v>
      </c>
      <c r="E797" s="199" t="s">
        <v>2523</v>
      </c>
      <c r="F797" s="199"/>
      <c r="G797" s="199"/>
      <c r="H797" s="199">
        <v>118</v>
      </c>
      <c r="I797" s="199" t="s">
        <v>2523</v>
      </c>
      <c r="J797" s="199" t="s">
        <v>952</v>
      </c>
      <c r="K797" s="199" t="s">
        <v>1697</v>
      </c>
      <c r="L797" s="199" t="s">
        <v>1858</v>
      </c>
      <c r="M797" s="221" t="s">
        <v>1860</v>
      </c>
      <c r="N797" s="221"/>
      <c r="O797" s="221"/>
      <c r="P797" s="386" t="s">
        <v>3609</v>
      </c>
      <c r="Q797" s="387" t="s">
        <v>887</v>
      </c>
      <c r="R797" s="108">
        <f t="shared" si="12"/>
        <v>0</v>
      </c>
      <c r="AY797">
        <v>30000</v>
      </c>
    </row>
    <row r="798" spans="1:72">
      <c r="A798" s="405">
        <v>5</v>
      </c>
      <c r="B798" s="199" t="s">
        <v>916</v>
      </c>
      <c r="C798" s="199" t="s">
        <v>918</v>
      </c>
      <c r="D798" s="199" t="s">
        <v>2515</v>
      </c>
      <c r="E798" s="199" t="s">
        <v>2523</v>
      </c>
      <c r="F798" s="199"/>
      <c r="G798" s="199"/>
      <c r="H798" s="199">
        <v>118</v>
      </c>
      <c r="I798" s="199" t="s">
        <v>2523</v>
      </c>
      <c r="J798" s="199" t="s">
        <v>952</v>
      </c>
      <c r="K798" s="199" t="s">
        <v>1697</v>
      </c>
      <c r="L798" s="199" t="s">
        <v>1858</v>
      </c>
      <c r="M798" s="221" t="s">
        <v>1860</v>
      </c>
      <c r="N798" s="221"/>
      <c r="O798" s="221"/>
      <c r="P798" s="386" t="s">
        <v>3610</v>
      </c>
      <c r="Q798" s="387" t="s">
        <v>888</v>
      </c>
      <c r="R798" s="108">
        <f t="shared" si="12"/>
        <v>0</v>
      </c>
      <c r="U798">
        <v>115745</v>
      </c>
      <c r="Y798">
        <v>106041.49</v>
      </c>
      <c r="AA798">
        <v>86580</v>
      </c>
      <c r="AC798">
        <v>2252666</v>
      </c>
      <c r="AX798">
        <v>846751.39</v>
      </c>
    </row>
    <row r="799" spans="1:72">
      <c r="A799" s="405">
        <v>5</v>
      </c>
      <c r="B799" s="199" t="s">
        <v>916</v>
      </c>
      <c r="C799" s="199" t="s">
        <v>918</v>
      </c>
      <c r="D799" s="199" t="s">
        <v>2515</v>
      </c>
      <c r="E799" s="199" t="s">
        <v>2523</v>
      </c>
      <c r="F799" s="199"/>
      <c r="G799" s="199"/>
      <c r="H799" s="199">
        <v>118</v>
      </c>
      <c r="I799" s="199" t="s">
        <v>2523</v>
      </c>
      <c r="J799" s="199" t="s">
        <v>952</v>
      </c>
      <c r="K799" s="199" t="s">
        <v>1697</v>
      </c>
      <c r="L799" s="199" t="s">
        <v>1858</v>
      </c>
      <c r="M799" s="221" t="s">
        <v>1860</v>
      </c>
      <c r="N799" s="221"/>
      <c r="O799" s="221"/>
      <c r="P799" s="386" t="s">
        <v>3611</v>
      </c>
      <c r="Q799" s="387" t="s">
        <v>889</v>
      </c>
      <c r="R799" s="108">
        <f t="shared" si="12"/>
        <v>0</v>
      </c>
      <c r="V799">
        <v>101100</v>
      </c>
      <c r="Y799">
        <v>39900</v>
      </c>
      <c r="AA799">
        <v>27969.52</v>
      </c>
      <c r="AJ799">
        <v>139950</v>
      </c>
      <c r="AP799">
        <v>9750</v>
      </c>
      <c r="AQ799">
        <v>399901</v>
      </c>
      <c r="AT799">
        <v>1</v>
      </c>
      <c r="AY799">
        <v>39001</v>
      </c>
      <c r="BL799">
        <v>8000</v>
      </c>
    </row>
    <row r="800" spans="1:72">
      <c r="A800" s="405">
        <v>5</v>
      </c>
      <c r="B800" s="199" t="s">
        <v>916</v>
      </c>
      <c r="C800" s="199" t="s">
        <v>918</v>
      </c>
      <c r="D800" s="199" t="s">
        <v>2515</v>
      </c>
      <c r="E800" s="199" t="s">
        <v>2523</v>
      </c>
      <c r="F800" s="199"/>
      <c r="G800" s="199"/>
      <c r="H800" s="199">
        <v>118</v>
      </c>
      <c r="I800" s="199" t="s">
        <v>2523</v>
      </c>
      <c r="J800" s="199" t="s">
        <v>952</v>
      </c>
      <c r="K800" s="199"/>
      <c r="L800" s="199" t="s">
        <v>1858</v>
      </c>
      <c r="M800" s="221" t="s">
        <v>1860</v>
      </c>
      <c r="N800" s="221"/>
      <c r="O800" s="221"/>
      <c r="P800" s="386" t="s">
        <v>3612</v>
      </c>
      <c r="Q800" s="387" t="s">
        <v>890</v>
      </c>
      <c r="R800" s="108">
        <f t="shared" si="12"/>
        <v>0</v>
      </c>
      <c r="AJ800">
        <v>69500</v>
      </c>
      <c r="AS800">
        <v>62400</v>
      </c>
    </row>
    <row r="801" spans="1:72">
      <c r="A801" s="405">
        <v>5</v>
      </c>
      <c r="B801" s="199" t="s">
        <v>916</v>
      </c>
      <c r="C801" s="199" t="s">
        <v>918</v>
      </c>
      <c r="D801" s="199" t="s">
        <v>2515</v>
      </c>
      <c r="E801" s="199" t="s">
        <v>2523</v>
      </c>
      <c r="F801" s="199"/>
      <c r="G801" s="199"/>
      <c r="H801" s="199">
        <v>118</v>
      </c>
      <c r="I801" s="199" t="s">
        <v>2523</v>
      </c>
      <c r="J801" s="199" t="s">
        <v>952</v>
      </c>
      <c r="K801" s="199"/>
      <c r="L801" s="199" t="s">
        <v>1858</v>
      </c>
      <c r="M801" s="221" t="s">
        <v>1860</v>
      </c>
      <c r="N801" s="221"/>
      <c r="O801" s="221"/>
      <c r="P801" s="386" t="s">
        <v>3613</v>
      </c>
      <c r="Q801" s="387" t="s">
        <v>3614</v>
      </c>
      <c r="R801" s="108">
        <f t="shared" si="12"/>
        <v>0</v>
      </c>
      <c r="AO801">
        <v>696600</v>
      </c>
      <c r="BC801">
        <v>5300</v>
      </c>
    </row>
    <row r="802" spans="1:72">
      <c r="A802" s="405">
        <v>5</v>
      </c>
      <c r="B802" s="199" t="s">
        <v>916</v>
      </c>
      <c r="C802" s="199" t="s">
        <v>918</v>
      </c>
      <c r="D802" s="199" t="s">
        <v>2515</v>
      </c>
      <c r="E802" s="199" t="s">
        <v>2523</v>
      </c>
      <c r="F802" s="199"/>
      <c r="G802" s="199"/>
      <c r="H802" s="199">
        <v>118</v>
      </c>
      <c r="I802" s="199" t="s">
        <v>2523</v>
      </c>
      <c r="J802" s="199" t="s">
        <v>952</v>
      </c>
      <c r="K802" s="199"/>
      <c r="L802" s="199" t="s">
        <v>1858</v>
      </c>
      <c r="M802" s="221" t="s">
        <v>1860</v>
      </c>
      <c r="N802" s="221"/>
      <c r="O802" s="221"/>
      <c r="P802" s="386" t="s">
        <v>3615</v>
      </c>
      <c r="Q802" s="387" t="s">
        <v>3616</v>
      </c>
      <c r="R802" s="108">
        <f t="shared" si="12"/>
        <v>0</v>
      </c>
      <c r="AI802">
        <v>211525</v>
      </c>
      <c r="BL802">
        <v>100000</v>
      </c>
    </row>
    <row r="803" spans="1:72">
      <c r="A803" s="405">
        <v>5</v>
      </c>
      <c r="B803" s="199" t="s">
        <v>916</v>
      </c>
      <c r="C803" s="199" t="s">
        <v>918</v>
      </c>
      <c r="D803" s="199" t="s">
        <v>2515</v>
      </c>
      <c r="E803" s="199" t="s">
        <v>2523</v>
      </c>
      <c r="F803" s="199"/>
      <c r="G803" s="199"/>
      <c r="H803" s="199">
        <v>118</v>
      </c>
      <c r="I803" s="199" t="s">
        <v>2523</v>
      </c>
      <c r="J803" s="199" t="s">
        <v>952</v>
      </c>
      <c r="K803" s="199"/>
      <c r="L803" s="199" t="s">
        <v>1858</v>
      </c>
      <c r="M803" s="221" t="s">
        <v>1860</v>
      </c>
      <c r="N803" s="221"/>
      <c r="O803" s="221"/>
      <c r="P803" s="386" t="s">
        <v>3617</v>
      </c>
      <c r="Q803" s="387" t="s">
        <v>3618</v>
      </c>
      <c r="R803" s="108">
        <f t="shared" si="12"/>
        <v>0</v>
      </c>
      <c r="AR803">
        <v>345600</v>
      </c>
    </row>
    <row r="804" spans="1:72">
      <c r="A804" s="405">
        <v>5</v>
      </c>
      <c r="B804" s="199" t="s">
        <v>916</v>
      </c>
      <c r="C804" s="199" t="s">
        <v>918</v>
      </c>
      <c r="D804" s="199" t="s">
        <v>2515</v>
      </c>
      <c r="E804" s="199" t="s">
        <v>2523</v>
      </c>
      <c r="F804" s="199"/>
      <c r="G804" s="199"/>
      <c r="H804" s="199">
        <v>118</v>
      </c>
      <c r="I804" s="199" t="s">
        <v>2523</v>
      </c>
      <c r="J804" s="199" t="s">
        <v>952</v>
      </c>
      <c r="K804" s="199"/>
      <c r="L804" s="199" t="s">
        <v>1858</v>
      </c>
      <c r="M804" s="221" t="s">
        <v>1860</v>
      </c>
      <c r="N804" s="221"/>
      <c r="O804" s="221"/>
      <c r="P804" s="386" t="s">
        <v>3619</v>
      </c>
      <c r="Q804" s="387" t="s">
        <v>2527</v>
      </c>
      <c r="R804" s="108">
        <f t="shared" si="12"/>
        <v>0</v>
      </c>
    </row>
    <row r="805" spans="1:72">
      <c r="A805" s="405">
        <v>5</v>
      </c>
      <c r="B805" s="199" t="s">
        <v>916</v>
      </c>
      <c r="C805" s="199" t="s">
        <v>918</v>
      </c>
      <c r="D805" s="199" t="s">
        <v>2515</v>
      </c>
      <c r="E805" s="199" t="s">
        <v>2523</v>
      </c>
      <c r="F805" s="199"/>
      <c r="G805" s="199" t="s">
        <v>2528</v>
      </c>
      <c r="H805" s="199">
        <v>118</v>
      </c>
      <c r="I805" s="199" t="s">
        <v>2523</v>
      </c>
      <c r="J805" s="199" t="s">
        <v>952</v>
      </c>
      <c r="K805" s="199" t="s">
        <v>1358</v>
      </c>
      <c r="L805" s="199" t="s">
        <v>1858</v>
      </c>
      <c r="M805" s="221" t="s">
        <v>1860</v>
      </c>
      <c r="N805" s="221"/>
      <c r="O805" s="221"/>
      <c r="P805" s="386" t="s">
        <v>3620</v>
      </c>
      <c r="Q805" s="387" t="s">
        <v>3621</v>
      </c>
      <c r="R805" s="108">
        <f t="shared" si="12"/>
        <v>88240</v>
      </c>
      <c r="S805">
        <v>606400</v>
      </c>
      <c r="T805">
        <v>291520</v>
      </c>
      <c r="U805">
        <v>2888647.04</v>
      </c>
      <c r="V805">
        <v>6761844.0800000001</v>
      </c>
      <c r="W805">
        <v>3673765.72</v>
      </c>
      <c r="X805">
        <v>3677142</v>
      </c>
      <c r="Y805">
        <v>1961286.27</v>
      </c>
      <c r="Z805">
        <v>1567117.01</v>
      </c>
      <c r="AA805">
        <v>1912457.4</v>
      </c>
      <c r="AB805">
        <v>693744.76</v>
      </c>
      <c r="AC805">
        <v>556709.54</v>
      </c>
      <c r="AD805">
        <v>1668665.33</v>
      </c>
      <c r="AE805">
        <v>88240</v>
      </c>
      <c r="AF805">
        <v>4887.83</v>
      </c>
      <c r="AH805">
        <v>1149675</v>
      </c>
      <c r="AI805">
        <v>507534.35</v>
      </c>
      <c r="AK805">
        <v>560000</v>
      </c>
      <c r="AM805">
        <v>2714500</v>
      </c>
      <c r="AN805">
        <v>519900</v>
      </c>
      <c r="AO805">
        <v>2916630</v>
      </c>
      <c r="AP805">
        <v>1102400</v>
      </c>
      <c r="AQ805">
        <v>898600</v>
      </c>
      <c r="AR805">
        <v>700000</v>
      </c>
      <c r="AT805">
        <v>864000</v>
      </c>
      <c r="AU805">
        <v>2729400</v>
      </c>
      <c r="AV805">
        <v>1201700</v>
      </c>
      <c r="AW805">
        <v>1955790</v>
      </c>
      <c r="AY805">
        <v>618100</v>
      </c>
      <c r="AZ805">
        <v>3000000</v>
      </c>
      <c r="BA805">
        <v>7263666.0099999998</v>
      </c>
      <c r="BB805">
        <v>162502.51</v>
      </c>
      <c r="BE805">
        <v>271509.3</v>
      </c>
      <c r="BF805">
        <v>359169.69</v>
      </c>
      <c r="BI805">
        <v>1272243.1399999999</v>
      </c>
      <c r="BM805">
        <v>5524053.7699999996</v>
      </c>
      <c r="BN805">
        <v>1477590</v>
      </c>
      <c r="BO805">
        <v>898220</v>
      </c>
      <c r="BP805">
        <v>3790154.87</v>
      </c>
      <c r="BQ805">
        <v>316800</v>
      </c>
      <c r="BR805">
        <v>2474030.69</v>
      </c>
      <c r="BS805">
        <v>815517.09</v>
      </c>
      <c r="BT805">
        <v>297000</v>
      </c>
    </row>
    <row r="806" spans="1:72">
      <c r="A806" s="405">
        <v>5</v>
      </c>
      <c r="B806" s="199" t="s">
        <v>916</v>
      </c>
      <c r="C806" s="199" t="s">
        <v>919</v>
      </c>
      <c r="D806" s="199" t="s">
        <v>919</v>
      </c>
      <c r="E806" s="199" t="s">
        <v>2529</v>
      </c>
      <c r="F806" s="199"/>
      <c r="G806" s="199"/>
      <c r="H806" s="199">
        <v>119</v>
      </c>
      <c r="I806" s="199" t="s">
        <v>2529</v>
      </c>
      <c r="J806" s="199" t="s">
        <v>952</v>
      </c>
      <c r="K806" s="199" t="s">
        <v>1697</v>
      </c>
      <c r="L806" s="199" t="s">
        <v>1858</v>
      </c>
      <c r="M806" s="221" t="s">
        <v>1860</v>
      </c>
      <c r="N806" s="221"/>
      <c r="O806" s="221"/>
      <c r="P806" s="386" t="s">
        <v>3622</v>
      </c>
      <c r="Q806" s="387" t="s">
        <v>896</v>
      </c>
      <c r="R806" s="108">
        <f t="shared" si="12"/>
        <v>0</v>
      </c>
    </row>
  </sheetData>
  <autoFilter ref="A2:X806" xr:uid="{00000000-0009-0000-0000-00000A000000}"/>
  <phoneticPr fontId="7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BT806"/>
  <sheetViews>
    <sheetView zoomScale="85" zoomScaleNormal="85" workbookViewId="0">
      <pane xSplit="1" ySplit="2" topLeftCell="O3" activePane="bottomRight" state="frozen"/>
      <selection activeCell="F94" sqref="F94:F100"/>
      <selection pane="topRight" activeCell="F94" sqref="F94:F100"/>
      <selection pane="bottomLeft" activeCell="F94" sqref="F94:F100"/>
      <selection pane="bottomRight" activeCell="R3" sqref="R3:R806"/>
    </sheetView>
  </sheetViews>
  <sheetFormatPr defaultRowHeight="21"/>
  <cols>
    <col min="1" max="1" width="5.5" style="397" customWidth="1"/>
    <col min="2" max="11" width="5.5" hidden="1" customWidth="1"/>
    <col min="12" max="12" width="9" hidden="1" customWidth="1"/>
    <col min="13" max="14" width="5.5" hidden="1" customWidth="1"/>
    <col min="15" max="15" width="5.5" style="397" customWidth="1"/>
    <col min="16" max="16" width="20.125" customWidth="1"/>
    <col min="17" max="17" width="93.375" bestFit="1" customWidth="1"/>
    <col min="18" max="18" width="16.125" customWidth="1"/>
  </cols>
  <sheetData>
    <row r="1" spans="1:72">
      <c r="R1">
        <f>+'F&amp;R Balance sheet'!B2</f>
        <v>10694</v>
      </c>
      <c r="S1" s="565">
        <v>10721</v>
      </c>
      <c r="T1" s="565">
        <v>11228</v>
      </c>
      <c r="U1" s="565">
        <v>11229</v>
      </c>
      <c r="V1" s="565">
        <v>11230</v>
      </c>
      <c r="W1" s="565">
        <v>11231</v>
      </c>
      <c r="X1" s="565">
        <v>11232</v>
      </c>
      <c r="Y1" s="565">
        <v>11233</v>
      </c>
      <c r="Z1" s="565">
        <v>11234</v>
      </c>
      <c r="AA1" s="565">
        <v>11235</v>
      </c>
      <c r="AB1" s="565">
        <v>11236</v>
      </c>
      <c r="AC1" s="565">
        <v>14135</v>
      </c>
      <c r="AD1" s="565">
        <v>28010</v>
      </c>
      <c r="AE1" s="565">
        <v>10694</v>
      </c>
      <c r="AF1" s="565">
        <v>10802</v>
      </c>
      <c r="AG1" s="565">
        <v>10803</v>
      </c>
      <c r="AH1" s="565">
        <v>10804</v>
      </c>
      <c r="AI1" s="565">
        <v>10805</v>
      </c>
      <c r="AJ1" s="565">
        <v>10806</v>
      </c>
      <c r="AK1" s="565">
        <v>27974</v>
      </c>
      <c r="AL1" s="565">
        <v>27975</v>
      </c>
      <c r="AM1" s="565">
        <v>10675</v>
      </c>
      <c r="AN1" s="565">
        <v>11209</v>
      </c>
      <c r="AO1" s="565">
        <v>11210</v>
      </c>
      <c r="AP1" s="565">
        <v>11211</v>
      </c>
      <c r="AQ1" s="565">
        <v>11212</v>
      </c>
      <c r="AR1" s="565">
        <v>11213</v>
      </c>
      <c r="AS1" s="565">
        <v>11214</v>
      </c>
      <c r="AT1" s="565">
        <v>11215</v>
      </c>
      <c r="AU1" s="565">
        <v>11216</v>
      </c>
      <c r="AV1" s="565">
        <v>11217</v>
      </c>
      <c r="AW1" s="565">
        <v>11218</v>
      </c>
      <c r="AX1" s="565">
        <v>11219</v>
      </c>
      <c r="AY1" s="565">
        <v>11220</v>
      </c>
      <c r="AZ1" s="565">
        <v>40749</v>
      </c>
      <c r="BA1" s="565">
        <v>10726</v>
      </c>
      <c r="BB1" s="565">
        <v>11258</v>
      </c>
      <c r="BC1" s="565">
        <v>11259</v>
      </c>
      <c r="BD1" s="565">
        <v>11260</v>
      </c>
      <c r="BE1" s="565">
        <v>11261</v>
      </c>
      <c r="BF1" s="565">
        <v>11262</v>
      </c>
      <c r="BG1" s="565">
        <v>11263</v>
      </c>
      <c r="BH1" s="565">
        <v>11456</v>
      </c>
      <c r="BI1" s="565">
        <v>11631</v>
      </c>
      <c r="BJ1" s="565">
        <v>27978</v>
      </c>
      <c r="BK1" s="565">
        <v>27979</v>
      </c>
      <c r="BL1" s="565">
        <v>27980</v>
      </c>
      <c r="BM1" s="565">
        <v>10720</v>
      </c>
      <c r="BN1" s="565">
        <v>11221</v>
      </c>
      <c r="BO1" s="565">
        <v>11222</v>
      </c>
      <c r="BP1" s="565">
        <v>11223</v>
      </c>
      <c r="BQ1" s="565">
        <v>11224</v>
      </c>
      <c r="BR1" s="565">
        <v>11225</v>
      </c>
      <c r="BS1" s="565">
        <v>11226</v>
      </c>
      <c r="BT1" s="565">
        <v>11227</v>
      </c>
    </row>
    <row r="2" spans="1:72" ht="26.25">
      <c r="A2" s="404" t="s">
        <v>899</v>
      </c>
      <c r="B2" s="364" t="s">
        <v>900</v>
      </c>
      <c r="C2" s="364" t="s">
        <v>901</v>
      </c>
      <c r="D2" s="364" t="s">
        <v>902</v>
      </c>
      <c r="E2" s="364" t="s">
        <v>2016</v>
      </c>
      <c r="F2" s="364" t="s">
        <v>2017</v>
      </c>
      <c r="G2" s="364" t="s">
        <v>2018</v>
      </c>
      <c r="H2" s="364" t="s">
        <v>2594</v>
      </c>
      <c r="I2" s="364" t="s">
        <v>2595</v>
      </c>
      <c r="J2" s="364" t="s">
        <v>947</v>
      </c>
      <c r="K2" s="194" t="s">
        <v>948</v>
      </c>
      <c r="L2" s="195"/>
      <c r="M2" s="195" t="s">
        <v>2596</v>
      </c>
      <c r="N2" s="365" t="s">
        <v>2597</v>
      </c>
      <c r="O2" s="105" t="s">
        <v>920</v>
      </c>
      <c r="P2" s="366" t="s">
        <v>897</v>
      </c>
      <c r="Q2" s="367" t="s">
        <v>898</v>
      </c>
      <c r="R2" s="398" t="s">
        <v>3624</v>
      </c>
      <c r="S2" s="566" t="s">
        <v>3663</v>
      </c>
      <c r="T2" s="566" t="s">
        <v>3664</v>
      </c>
      <c r="U2" s="566" t="s">
        <v>3665</v>
      </c>
      <c r="V2" s="566" t="s">
        <v>3666</v>
      </c>
      <c r="W2" s="566" t="s">
        <v>3667</v>
      </c>
      <c r="X2" s="566" t="s">
        <v>3668</v>
      </c>
      <c r="Y2" s="566" t="s">
        <v>3669</v>
      </c>
      <c r="Z2" s="566" t="s">
        <v>3670</v>
      </c>
      <c r="AA2" s="566" t="s">
        <v>3671</v>
      </c>
      <c r="AB2" s="566" t="s">
        <v>3672</v>
      </c>
      <c r="AC2" s="566" t="s">
        <v>3673</v>
      </c>
      <c r="AD2" s="566" t="s">
        <v>3674</v>
      </c>
      <c r="AE2" s="566" t="s">
        <v>3675</v>
      </c>
      <c r="AF2" s="566" t="s">
        <v>3676</v>
      </c>
      <c r="AG2" s="566" t="s">
        <v>3677</v>
      </c>
      <c r="AH2" s="566" t="s">
        <v>3678</v>
      </c>
      <c r="AI2" s="566" t="s">
        <v>3679</v>
      </c>
      <c r="AJ2" s="566" t="s">
        <v>3680</v>
      </c>
      <c r="AK2" s="566" t="s">
        <v>3681</v>
      </c>
      <c r="AL2" s="566" t="s">
        <v>3682</v>
      </c>
      <c r="AM2" s="566" t="s">
        <v>3683</v>
      </c>
      <c r="AN2" s="566" t="s">
        <v>3684</v>
      </c>
      <c r="AO2" s="566" t="s">
        <v>3685</v>
      </c>
      <c r="AP2" s="566" t="s">
        <v>3686</v>
      </c>
      <c r="AQ2" s="566" t="s">
        <v>3687</v>
      </c>
      <c r="AR2" s="566" t="s">
        <v>3688</v>
      </c>
      <c r="AS2" s="566" t="s">
        <v>3689</v>
      </c>
      <c r="AT2" s="566" t="s">
        <v>3690</v>
      </c>
      <c r="AU2" s="566" t="s">
        <v>3691</v>
      </c>
      <c r="AV2" s="566" t="s">
        <v>3692</v>
      </c>
      <c r="AW2" s="566" t="s">
        <v>3693</v>
      </c>
      <c r="AX2" s="566" t="s">
        <v>3694</v>
      </c>
      <c r="AY2" s="566" t="s">
        <v>3695</v>
      </c>
      <c r="AZ2" s="566" t="s">
        <v>3696</v>
      </c>
      <c r="BA2" s="566" t="s">
        <v>3697</v>
      </c>
      <c r="BB2" s="566" t="s">
        <v>3698</v>
      </c>
      <c r="BC2" s="566" t="s">
        <v>3699</v>
      </c>
      <c r="BD2" s="566" t="s">
        <v>3700</v>
      </c>
      <c r="BE2" s="566" t="s">
        <v>3701</v>
      </c>
      <c r="BF2" s="566" t="s">
        <v>3702</v>
      </c>
      <c r="BG2" s="566" t="s">
        <v>3703</v>
      </c>
      <c r="BH2" s="566" t="s">
        <v>3704</v>
      </c>
      <c r="BI2" s="566" t="s">
        <v>3705</v>
      </c>
      <c r="BJ2" s="566" t="s">
        <v>3706</v>
      </c>
      <c r="BK2" s="566" t="s">
        <v>3707</v>
      </c>
      <c r="BL2" s="566" t="s">
        <v>3708</v>
      </c>
      <c r="BM2" s="566" t="s">
        <v>3709</v>
      </c>
      <c r="BN2" s="566" t="s">
        <v>3710</v>
      </c>
      <c r="BO2" s="566" t="s">
        <v>3711</v>
      </c>
      <c r="BP2" s="566" t="s">
        <v>3712</v>
      </c>
      <c r="BQ2" s="566" t="s">
        <v>3713</v>
      </c>
      <c r="BR2" s="566" t="s">
        <v>3714</v>
      </c>
      <c r="BS2" s="566" t="s">
        <v>3715</v>
      </c>
      <c r="BT2" s="566" t="s">
        <v>3716</v>
      </c>
    </row>
    <row r="3" spans="1:72">
      <c r="A3" s="406">
        <v>1</v>
      </c>
      <c r="B3" s="368" t="s">
        <v>903</v>
      </c>
      <c r="C3" s="368" t="s">
        <v>57</v>
      </c>
      <c r="D3" s="368" t="s">
        <v>2021</v>
      </c>
      <c r="E3" s="368" t="s">
        <v>2022</v>
      </c>
      <c r="F3" s="368" t="s">
        <v>2022</v>
      </c>
      <c r="G3" s="368"/>
      <c r="H3" s="368">
        <v>1</v>
      </c>
      <c r="I3" s="368" t="s">
        <v>2022</v>
      </c>
      <c r="J3" s="368" t="s">
        <v>952</v>
      </c>
      <c r="K3" s="368"/>
      <c r="L3" s="368"/>
      <c r="M3" s="368" t="s">
        <v>944</v>
      </c>
      <c r="N3" s="369" t="s">
        <v>953</v>
      </c>
      <c r="O3" s="407">
        <v>1.1000000000000001</v>
      </c>
      <c r="P3" s="370" t="s">
        <v>2598</v>
      </c>
      <c r="Q3" s="371" t="s">
        <v>71</v>
      </c>
      <c r="R3" s="108">
        <f>SUMIF($S$1:$BT$1,$R$1,$S3:$BT3)</f>
        <v>0</v>
      </c>
      <c r="U3" s="399"/>
    </row>
    <row r="4" spans="1:72">
      <c r="A4" s="406">
        <v>1</v>
      </c>
      <c r="B4" s="368" t="s">
        <v>903</v>
      </c>
      <c r="C4" s="368" t="s">
        <v>57</v>
      </c>
      <c r="D4" s="368" t="s">
        <v>2021</v>
      </c>
      <c r="E4" s="368" t="s">
        <v>2022</v>
      </c>
      <c r="F4" s="368" t="s">
        <v>2022</v>
      </c>
      <c r="G4" s="368"/>
      <c r="H4" s="368">
        <v>1</v>
      </c>
      <c r="I4" s="368" t="s">
        <v>2022</v>
      </c>
      <c r="J4" s="368" t="s">
        <v>952</v>
      </c>
      <c r="K4" s="368"/>
      <c r="L4" s="368"/>
      <c r="M4" s="368"/>
      <c r="N4" s="369" t="s">
        <v>953</v>
      </c>
      <c r="O4" s="407" t="s">
        <v>904</v>
      </c>
      <c r="P4" s="470" t="s">
        <v>2599</v>
      </c>
      <c r="Q4" s="471" t="s">
        <v>72</v>
      </c>
      <c r="R4" s="108">
        <f t="shared" ref="R4:R67" si="0">SUMIF($S$1:$BT$1,$R$1,$S4:$BT4)</f>
        <v>0</v>
      </c>
      <c r="U4" s="399"/>
    </row>
    <row r="5" spans="1:72">
      <c r="A5" s="406">
        <v>1</v>
      </c>
      <c r="B5" s="368" t="s">
        <v>903</v>
      </c>
      <c r="C5" s="368" t="s">
        <v>57</v>
      </c>
      <c r="D5" s="368" t="s">
        <v>2021</v>
      </c>
      <c r="E5" s="368" t="s">
        <v>2022</v>
      </c>
      <c r="F5" s="368" t="s">
        <v>2022</v>
      </c>
      <c r="G5" s="368"/>
      <c r="H5" s="368">
        <v>1</v>
      </c>
      <c r="I5" s="368" t="s">
        <v>2022</v>
      </c>
      <c r="J5" s="368" t="s">
        <v>952</v>
      </c>
      <c r="K5" s="368"/>
      <c r="L5" s="368"/>
      <c r="M5" s="368"/>
      <c r="N5" s="369" t="s">
        <v>953</v>
      </c>
      <c r="O5" s="407" t="s">
        <v>904</v>
      </c>
      <c r="P5" s="470" t="s">
        <v>2600</v>
      </c>
      <c r="Q5" s="471" t="s">
        <v>73</v>
      </c>
      <c r="R5" s="108">
        <f t="shared" si="0"/>
        <v>0</v>
      </c>
      <c r="U5" s="399"/>
    </row>
    <row r="6" spans="1:72">
      <c r="A6" s="406">
        <v>1</v>
      </c>
      <c r="B6" s="368" t="s">
        <v>903</v>
      </c>
      <c r="C6" s="368" t="s">
        <v>57</v>
      </c>
      <c r="D6" s="368" t="s">
        <v>2021</v>
      </c>
      <c r="E6" s="368" t="s">
        <v>2022</v>
      </c>
      <c r="F6" s="368" t="s">
        <v>2022</v>
      </c>
      <c r="G6" s="368"/>
      <c r="H6" s="368">
        <v>1</v>
      </c>
      <c r="I6" s="368" t="s">
        <v>2022</v>
      </c>
      <c r="J6" s="368" t="s">
        <v>952</v>
      </c>
      <c r="K6" s="368"/>
      <c r="L6" s="368"/>
      <c r="M6" s="368"/>
      <c r="N6" s="369" t="s">
        <v>953</v>
      </c>
      <c r="O6" s="407" t="s">
        <v>904</v>
      </c>
      <c r="P6" s="470" t="s">
        <v>2601</v>
      </c>
      <c r="Q6" s="471" t="s">
        <v>74</v>
      </c>
      <c r="R6" s="108">
        <f t="shared" si="0"/>
        <v>0</v>
      </c>
      <c r="U6" s="399"/>
    </row>
    <row r="7" spans="1:72">
      <c r="A7" s="406">
        <v>1</v>
      </c>
      <c r="B7" s="368" t="s">
        <v>903</v>
      </c>
      <c r="C7" s="368" t="s">
        <v>57</v>
      </c>
      <c r="D7" s="368" t="s">
        <v>2021</v>
      </c>
      <c r="E7" s="368" t="s">
        <v>2024</v>
      </c>
      <c r="F7" s="368" t="s">
        <v>2024</v>
      </c>
      <c r="G7" s="368"/>
      <c r="H7" s="368">
        <v>2</v>
      </c>
      <c r="I7" s="368" t="s">
        <v>2024</v>
      </c>
      <c r="J7" s="368" t="s">
        <v>952</v>
      </c>
      <c r="K7" s="368"/>
      <c r="L7" s="368"/>
      <c r="M7" s="368" t="s">
        <v>944</v>
      </c>
      <c r="N7" s="369" t="s">
        <v>953</v>
      </c>
      <c r="O7" s="407">
        <v>1.1000000000000001</v>
      </c>
      <c r="P7" s="370" t="s">
        <v>2602</v>
      </c>
      <c r="Q7" s="371" t="s">
        <v>2603</v>
      </c>
      <c r="R7" s="108">
        <f t="shared" si="0"/>
        <v>0</v>
      </c>
      <c r="U7" s="399"/>
    </row>
    <row r="8" spans="1:72">
      <c r="A8" s="406">
        <v>1</v>
      </c>
      <c r="B8" s="368" t="s">
        <v>903</v>
      </c>
      <c r="C8" s="368" t="s">
        <v>57</v>
      </c>
      <c r="D8" s="368" t="s">
        <v>2021</v>
      </c>
      <c r="E8" s="368" t="s">
        <v>2024</v>
      </c>
      <c r="F8" s="368" t="s">
        <v>2024</v>
      </c>
      <c r="G8" s="368"/>
      <c r="H8" s="368">
        <v>2</v>
      </c>
      <c r="I8" s="368" t="s">
        <v>2024</v>
      </c>
      <c r="J8" s="368" t="s">
        <v>952</v>
      </c>
      <c r="K8" s="368"/>
      <c r="L8" s="368"/>
      <c r="M8" s="368" t="s">
        <v>944</v>
      </c>
      <c r="N8" s="369" t="s">
        <v>953</v>
      </c>
      <c r="O8" s="407">
        <v>1.1000000000000001</v>
      </c>
      <c r="P8" s="370" t="s">
        <v>2604</v>
      </c>
      <c r="Q8" s="371" t="s">
        <v>2605</v>
      </c>
      <c r="R8" s="108">
        <f t="shared" si="0"/>
        <v>0</v>
      </c>
      <c r="U8" s="399"/>
    </row>
    <row r="9" spans="1:72">
      <c r="A9" s="406">
        <v>1</v>
      </c>
      <c r="B9" s="368" t="s">
        <v>903</v>
      </c>
      <c r="C9" s="368" t="s">
        <v>57</v>
      </c>
      <c r="D9" s="368" t="s">
        <v>2021</v>
      </c>
      <c r="E9" s="368" t="s">
        <v>2027</v>
      </c>
      <c r="F9" s="368" t="s">
        <v>2027</v>
      </c>
      <c r="G9" s="368"/>
      <c r="H9" s="368">
        <v>3</v>
      </c>
      <c r="I9" s="368" t="s">
        <v>2027</v>
      </c>
      <c r="J9" s="368" t="s">
        <v>952</v>
      </c>
      <c r="K9" s="368"/>
      <c r="L9" s="368"/>
      <c r="M9" s="368" t="s">
        <v>944</v>
      </c>
      <c r="N9" s="369" t="s">
        <v>953</v>
      </c>
      <c r="O9" s="407" t="s">
        <v>904</v>
      </c>
      <c r="P9" s="470" t="s">
        <v>2606</v>
      </c>
      <c r="Q9" s="471" t="s">
        <v>80</v>
      </c>
      <c r="R9" s="108">
        <f t="shared" si="0"/>
        <v>0</v>
      </c>
      <c r="U9" s="399"/>
    </row>
    <row r="10" spans="1:72">
      <c r="A10" s="406">
        <v>1</v>
      </c>
      <c r="B10" s="368" t="s">
        <v>903</v>
      </c>
      <c r="C10" s="368" t="s">
        <v>57</v>
      </c>
      <c r="D10" s="368" t="s">
        <v>2021</v>
      </c>
      <c r="E10" s="368" t="s">
        <v>2027</v>
      </c>
      <c r="F10" s="368" t="s">
        <v>2027</v>
      </c>
      <c r="G10" s="368"/>
      <c r="H10" s="368">
        <v>3</v>
      </c>
      <c r="I10" s="368" t="s">
        <v>2027</v>
      </c>
      <c r="J10" s="368" t="s">
        <v>952</v>
      </c>
      <c r="K10" s="368"/>
      <c r="L10" s="368"/>
      <c r="M10" s="368"/>
      <c r="N10" s="369" t="s">
        <v>953</v>
      </c>
      <c r="O10" s="407" t="s">
        <v>904</v>
      </c>
      <c r="P10" s="470" t="s">
        <v>2607</v>
      </c>
      <c r="Q10" s="471" t="s">
        <v>2608</v>
      </c>
      <c r="R10" s="108">
        <f t="shared" si="0"/>
        <v>0</v>
      </c>
      <c r="U10" s="399"/>
    </row>
    <row r="11" spans="1:72">
      <c r="A11" s="406">
        <v>1</v>
      </c>
      <c r="B11" s="368" t="s">
        <v>903</v>
      </c>
      <c r="C11" s="368" t="s">
        <v>57</v>
      </c>
      <c r="D11" s="368" t="s">
        <v>2021</v>
      </c>
      <c r="E11" s="368" t="s">
        <v>2027</v>
      </c>
      <c r="F11" s="368" t="s">
        <v>2027</v>
      </c>
      <c r="G11" s="368"/>
      <c r="H11" s="368">
        <v>3</v>
      </c>
      <c r="I11" s="368" t="s">
        <v>2027</v>
      </c>
      <c r="J11" s="368" t="s">
        <v>952</v>
      </c>
      <c r="K11" s="368"/>
      <c r="L11" s="368"/>
      <c r="M11" s="368" t="s">
        <v>944</v>
      </c>
      <c r="N11" s="369" t="s">
        <v>953</v>
      </c>
      <c r="O11" s="407">
        <v>1.1000000000000001</v>
      </c>
      <c r="P11" s="370" t="s">
        <v>2609</v>
      </c>
      <c r="Q11" s="371" t="s">
        <v>2610</v>
      </c>
      <c r="R11" s="108">
        <f t="shared" si="0"/>
        <v>0</v>
      </c>
      <c r="U11" s="399"/>
    </row>
    <row r="12" spans="1:72">
      <c r="A12" s="406">
        <v>1</v>
      </c>
      <c r="B12" s="368" t="s">
        <v>903</v>
      </c>
      <c r="C12" s="368" t="s">
        <v>57</v>
      </c>
      <c r="D12" s="368" t="s">
        <v>2021</v>
      </c>
      <c r="E12" s="368" t="s">
        <v>2027</v>
      </c>
      <c r="F12" s="368" t="s">
        <v>2027</v>
      </c>
      <c r="G12" s="368"/>
      <c r="H12" s="368">
        <v>3</v>
      </c>
      <c r="I12" s="368" t="s">
        <v>2027</v>
      </c>
      <c r="J12" s="368" t="s">
        <v>952</v>
      </c>
      <c r="K12" s="368"/>
      <c r="L12" s="368"/>
      <c r="M12" s="368"/>
      <c r="N12" s="372" t="s">
        <v>960</v>
      </c>
      <c r="O12" s="407" t="s">
        <v>904</v>
      </c>
      <c r="P12" s="470" t="s">
        <v>2611</v>
      </c>
      <c r="Q12" s="471" t="s">
        <v>2612</v>
      </c>
      <c r="R12" s="108">
        <f t="shared" si="0"/>
        <v>0</v>
      </c>
      <c r="U12" s="399"/>
    </row>
    <row r="13" spans="1:72" ht="23.25">
      <c r="A13" s="406">
        <v>1</v>
      </c>
      <c r="B13" s="368" t="s">
        <v>903</v>
      </c>
      <c r="C13" s="368" t="s">
        <v>57</v>
      </c>
      <c r="D13" s="368" t="s">
        <v>2021</v>
      </c>
      <c r="E13" s="368" t="s">
        <v>2025</v>
      </c>
      <c r="F13" s="368" t="s">
        <v>2025</v>
      </c>
      <c r="G13" s="368"/>
      <c r="H13" s="368">
        <v>4</v>
      </c>
      <c r="I13" s="368" t="s">
        <v>2025</v>
      </c>
      <c r="J13" s="368" t="s">
        <v>952</v>
      </c>
      <c r="K13" s="368"/>
      <c r="L13" s="368"/>
      <c r="M13" s="368" t="s">
        <v>944</v>
      </c>
      <c r="N13" s="369" t="s">
        <v>953</v>
      </c>
      <c r="O13" s="78">
        <v>1.1000000000000001</v>
      </c>
      <c r="P13" s="370" t="s">
        <v>2613</v>
      </c>
      <c r="Q13" s="371" t="s">
        <v>2614</v>
      </c>
      <c r="R13" s="108">
        <f t="shared" si="0"/>
        <v>0</v>
      </c>
      <c r="U13" s="399"/>
    </row>
    <row r="14" spans="1:72" ht="23.25">
      <c r="A14" s="406">
        <v>1</v>
      </c>
      <c r="B14" s="368" t="s">
        <v>903</v>
      </c>
      <c r="C14" s="368" t="s">
        <v>57</v>
      </c>
      <c r="D14" s="368" t="s">
        <v>2021</v>
      </c>
      <c r="E14" s="368" t="s">
        <v>2025</v>
      </c>
      <c r="F14" s="368" t="s">
        <v>2025</v>
      </c>
      <c r="G14" s="368"/>
      <c r="H14" s="368">
        <v>4</v>
      </c>
      <c r="I14" s="368" t="s">
        <v>2025</v>
      </c>
      <c r="J14" s="368" t="s">
        <v>952</v>
      </c>
      <c r="K14" s="368"/>
      <c r="L14" s="368"/>
      <c r="M14" s="368" t="s">
        <v>944</v>
      </c>
      <c r="N14" s="369" t="s">
        <v>960</v>
      </c>
      <c r="O14" s="78">
        <v>1.1000000000000001</v>
      </c>
      <c r="P14" s="370" t="s">
        <v>2615</v>
      </c>
      <c r="Q14" s="371" t="s">
        <v>86</v>
      </c>
      <c r="R14" s="108">
        <f t="shared" si="0"/>
        <v>0</v>
      </c>
      <c r="U14" s="399"/>
    </row>
    <row r="15" spans="1:72" ht="23.25">
      <c r="A15" s="406">
        <v>1</v>
      </c>
      <c r="B15" s="368" t="s">
        <v>903</v>
      </c>
      <c r="C15" s="368" t="s">
        <v>57</v>
      </c>
      <c r="D15" s="368" t="s">
        <v>2021</v>
      </c>
      <c r="E15" s="368" t="s">
        <v>2025</v>
      </c>
      <c r="F15" s="368" t="s">
        <v>2025</v>
      </c>
      <c r="G15" s="368"/>
      <c r="H15" s="368">
        <v>4</v>
      </c>
      <c r="I15" s="368" t="s">
        <v>2025</v>
      </c>
      <c r="J15" s="368" t="s">
        <v>952</v>
      </c>
      <c r="K15" s="368"/>
      <c r="L15" s="368"/>
      <c r="M15" s="368"/>
      <c r="N15" s="369" t="s">
        <v>960</v>
      </c>
      <c r="O15" s="78">
        <v>1.1000000000000001</v>
      </c>
      <c r="P15" s="370" t="s">
        <v>2616</v>
      </c>
      <c r="Q15" s="371" t="s">
        <v>2617</v>
      </c>
      <c r="R15" s="108">
        <f t="shared" si="0"/>
        <v>0</v>
      </c>
      <c r="U15" s="399"/>
    </row>
    <row r="16" spans="1:72" ht="23.25">
      <c r="A16" s="406">
        <v>1</v>
      </c>
      <c r="B16" s="368" t="s">
        <v>903</v>
      </c>
      <c r="C16" s="368" t="s">
        <v>905</v>
      </c>
      <c r="D16" s="368" t="s">
        <v>2021</v>
      </c>
      <c r="E16" s="368" t="s">
        <v>2025</v>
      </c>
      <c r="F16" s="368" t="s">
        <v>2025</v>
      </c>
      <c r="G16" s="368"/>
      <c r="H16" s="368">
        <v>4</v>
      </c>
      <c r="I16" s="368" t="s">
        <v>2025</v>
      </c>
      <c r="J16" s="368" t="s">
        <v>952</v>
      </c>
      <c r="K16" s="368"/>
      <c r="L16" s="368"/>
      <c r="M16" s="368"/>
      <c r="N16" s="369" t="s">
        <v>964</v>
      </c>
      <c r="O16" s="78">
        <v>6</v>
      </c>
      <c r="P16" s="370" t="s">
        <v>2618</v>
      </c>
      <c r="Q16" s="371" t="s">
        <v>88</v>
      </c>
      <c r="R16" s="108">
        <f t="shared" si="0"/>
        <v>0</v>
      </c>
      <c r="U16" s="399"/>
    </row>
    <row r="17" spans="1:21" ht="23.25">
      <c r="A17" s="406">
        <v>1</v>
      </c>
      <c r="B17" s="368" t="s">
        <v>903</v>
      </c>
      <c r="C17" s="368" t="s">
        <v>57</v>
      </c>
      <c r="D17" s="368" t="s">
        <v>2021</v>
      </c>
      <c r="E17" s="368" t="s">
        <v>2025</v>
      </c>
      <c r="F17" s="368" t="s">
        <v>2025</v>
      </c>
      <c r="G17" s="368"/>
      <c r="H17" s="368">
        <v>4</v>
      </c>
      <c r="I17" s="368" t="s">
        <v>2025</v>
      </c>
      <c r="J17" s="368" t="s">
        <v>952</v>
      </c>
      <c r="K17" s="368"/>
      <c r="L17" s="368"/>
      <c r="M17" s="368" t="s">
        <v>944</v>
      </c>
      <c r="N17" s="369" t="s">
        <v>953</v>
      </c>
      <c r="O17" s="78">
        <v>1.1000000000000001</v>
      </c>
      <c r="P17" s="370" t="s">
        <v>2619</v>
      </c>
      <c r="Q17" s="371" t="s">
        <v>2620</v>
      </c>
      <c r="R17" s="108">
        <f t="shared" si="0"/>
        <v>0</v>
      </c>
      <c r="U17" s="399"/>
    </row>
    <row r="18" spans="1:21" ht="23.25">
      <c r="A18" s="406">
        <v>1</v>
      </c>
      <c r="B18" s="368" t="s">
        <v>903</v>
      </c>
      <c r="C18" s="368" t="s">
        <v>57</v>
      </c>
      <c r="D18" s="368" t="s">
        <v>2021</v>
      </c>
      <c r="E18" s="368" t="s">
        <v>2025</v>
      </c>
      <c r="F18" s="368" t="s">
        <v>2025</v>
      </c>
      <c r="G18" s="368"/>
      <c r="H18" s="368">
        <v>4</v>
      </c>
      <c r="I18" s="368" t="s">
        <v>2025</v>
      </c>
      <c r="J18" s="368" t="s">
        <v>952</v>
      </c>
      <c r="K18" s="368"/>
      <c r="L18" s="368"/>
      <c r="M18" s="368" t="s">
        <v>944</v>
      </c>
      <c r="N18" s="369" t="s">
        <v>960</v>
      </c>
      <c r="O18" s="78">
        <v>1.1000000000000001</v>
      </c>
      <c r="P18" s="370" t="s">
        <v>2621</v>
      </c>
      <c r="Q18" s="371" t="s">
        <v>2622</v>
      </c>
      <c r="R18" s="108">
        <f t="shared" si="0"/>
        <v>0</v>
      </c>
      <c r="U18" s="399"/>
    </row>
    <row r="19" spans="1:21" ht="23.25">
      <c r="A19" s="406">
        <v>1</v>
      </c>
      <c r="B19" s="368" t="s">
        <v>903</v>
      </c>
      <c r="C19" s="368" t="s">
        <v>57</v>
      </c>
      <c r="D19" s="368" t="s">
        <v>2021</v>
      </c>
      <c r="E19" s="368" t="s">
        <v>2025</v>
      </c>
      <c r="F19" s="368" t="s">
        <v>2025</v>
      </c>
      <c r="G19" s="368"/>
      <c r="H19" s="368">
        <v>4</v>
      </c>
      <c r="I19" s="368" t="s">
        <v>2025</v>
      </c>
      <c r="J19" s="368" t="s">
        <v>952</v>
      </c>
      <c r="K19" s="368"/>
      <c r="L19" s="368"/>
      <c r="M19" s="368"/>
      <c r="N19" s="369" t="s">
        <v>960</v>
      </c>
      <c r="O19" s="78">
        <v>1.1000000000000001</v>
      </c>
      <c r="P19" s="370" t="s">
        <v>2623</v>
      </c>
      <c r="Q19" s="371" t="s">
        <v>2624</v>
      </c>
      <c r="R19" s="108">
        <f t="shared" si="0"/>
        <v>0</v>
      </c>
      <c r="U19" s="399"/>
    </row>
    <row r="20" spans="1:21" ht="23.25">
      <c r="A20" s="406">
        <v>1</v>
      </c>
      <c r="B20" s="368" t="s">
        <v>903</v>
      </c>
      <c r="C20" s="368" t="s">
        <v>905</v>
      </c>
      <c r="D20" s="368" t="s">
        <v>2021</v>
      </c>
      <c r="E20" s="368" t="s">
        <v>2025</v>
      </c>
      <c r="F20" s="368" t="s">
        <v>2025</v>
      </c>
      <c r="G20" s="368"/>
      <c r="H20" s="368">
        <v>4</v>
      </c>
      <c r="I20" s="368" t="s">
        <v>2025</v>
      </c>
      <c r="J20" s="368" t="s">
        <v>952</v>
      </c>
      <c r="K20" s="368"/>
      <c r="L20" s="368"/>
      <c r="M20" s="368"/>
      <c r="N20" s="369" t="s">
        <v>964</v>
      </c>
      <c r="O20" s="409">
        <v>1.2</v>
      </c>
      <c r="P20" s="370" t="s">
        <v>2625</v>
      </c>
      <c r="Q20" s="371" t="s">
        <v>2626</v>
      </c>
      <c r="R20" s="108">
        <f t="shared" si="0"/>
        <v>0</v>
      </c>
      <c r="U20" s="399"/>
    </row>
    <row r="21" spans="1:21" ht="23.25">
      <c r="A21" s="406">
        <v>1</v>
      </c>
      <c r="B21" s="368" t="s">
        <v>903</v>
      </c>
      <c r="C21" s="368" t="s">
        <v>905</v>
      </c>
      <c r="D21" s="368" t="s">
        <v>2021</v>
      </c>
      <c r="E21" s="368" t="s">
        <v>2025</v>
      </c>
      <c r="F21" s="368" t="s">
        <v>2025</v>
      </c>
      <c r="G21" s="368"/>
      <c r="H21" s="368">
        <v>4</v>
      </c>
      <c r="I21" s="368" t="s">
        <v>2025</v>
      </c>
      <c r="J21" s="368" t="s">
        <v>952</v>
      </c>
      <c r="K21" s="368"/>
      <c r="L21" s="368"/>
      <c r="M21" s="368"/>
      <c r="N21" s="369" t="s">
        <v>962</v>
      </c>
      <c r="O21" s="409">
        <v>2</v>
      </c>
      <c r="P21" s="370" t="s">
        <v>2627</v>
      </c>
      <c r="Q21" s="371" t="s">
        <v>2628</v>
      </c>
      <c r="R21" s="108">
        <f t="shared" si="0"/>
        <v>0</v>
      </c>
      <c r="U21" s="399"/>
    </row>
    <row r="22" spans="1:21">
      <c r="A22" s="406">
        <v>1</v>
      </c>
      <c r="B22" s="368" t="s">
        <v>903</v>
      </c>
      <c r="C22" s="368" t="s">
        <v>57</v>
      </c>
      <c r="D22" s="368" t="s">
        <v>942</v>
      </c>
      <c r="E22" s="368" t="s">
        <v>2031</v>
      </c>
      <c r="F22" s="368" t="s">
        <v>2031</v>
      </c>
      <c r="G22" s="368"/>
      <c r="H22" s="368">
        <v>5</v>
      </c>
      <c r="I22" s="368" t="s">
        <v>2031</v>
      </c>
      <c r="J22" s="368" t="s">
        <v>952</v>
      </c>
      <c r="K22" s="368"/>
      <c r="L22" s="368"/>
      <c r="M22" s="368"/>
      <c r="N22" s="369" t="s">
        <v>980</v>
      </c>
      <c r="O22" s="407" t="s">
        <v>2555</v>
      </c>
      <c r="P22" s="370" t="s">
        <v>2629</v>
      </c>
      <c r="Q22" s="371" t="s">
        <v>94</v>
      </c>
      <c r="R22" s="108">
        <f t="shared" si="0"/>
        <v>0</v>
      </c>
      <c r="U22" s="399"/>
    </row>
    <row r="23" spans="1:21">
      <c r="A23" s="406">
        <v>1</v>
      </c>
      <c r="B23" s="368" t="s">
        <v>903</v>
      </c>
      <c r="C23" s="368" t="s">
        <v>57</v>
      </c>
      <c r="D23" s="368" t="s">
        <v>942</v>
      </c>
      <c r="E23" s="368" t="s">
        <v>2031</v>
      </c>
      <c r="F23" s="368" t="s">
        <v>2031</v>
      </c>
      <c r="G23" s="368"/>
      <c r="H23" s="368">
        <v>5</v>
      </c>
      <c r="I23" s="368" t="s">
        <v>2031</v>
      </c>
      <c r="J23" s="368" t="s">
        <v>952</v>
      </c>
      <c r="K23" s="368"/>
      <c r="L23" s="368"/>
      <c r="M23" s="368"/>
      <c r="N23" s="369" t="s">
        <v>980</v>
      </c>
      <c r="O23" s="407" t="s">
        <v>2555</v>
      </c>
      <c r="P23" s="370" t="s">
        <v>2630</v>
      </c>
      <c r="Q23" s="371" t="s">
        <v>95</v>
      </c>
      <c r="R23" s="108">
        <f t="shared" si="0"/>
        <v>0</v>
      </c>
      <c r="U23" s="399"/>
    </row>
    <row r="24" spans="1:21">
      <c r="A24" s="406">
        <v>1</v>
      </c>
      <c r="B24" s="368" t="s">
        <v>903</v>
      </c>
      <c r="C24" s="368" t="s">
        <v>57</v>
      </c>
      <c r="D24" s="368" t="s">
        <v>942</v>
      </c>
      <c r="E24" s="368" t="s">
        <v>2031</v>
      </c>
      <c r="F24" s="368" t="s">
        <v>2031</v>
      </c>
      <c r="G24" s="368"/>
      <c r="H24" s="368">
        <v>5</v>
      </c>
      <c r="I24" s="368" t="s">
        <v>2031</v>
      </c>
      <c r="J24" s="368" t="s">
        <v>952</v>
      </c>
      <c r="K24" s="368"/>
      <c r="L24" s="368"/>
      <c r="M24" s="368"/>
      <c r="N24" s="369" t="s">
        <v>980</v>
      </c>
      <c r="O24" s="407" t="s">
        <v>2555</v>
      </c>
      <c r="P24" s="370" t="s">
        <v>2631</v>
      </c>
      <c r="Q24" s="371" t="s">
        <v>2632</v>
      </c>
      <c r="R24" s="108">
        <f t="shared" si="0"/>
        <v>0</v>
      </c>
      <c r="U24" s="399"/>
    </row>
    <row r="25" spans="1:21">
      <c r="A25" s="406">
        <v>1</v>
      </c>
      <c r="B25" s="368" t="s">
        <v>903</v>
      </c>
      <c r="C25" s="368" t="s">
        <v>57</v>
      </c>
      <c r="D25" s="368" t="s">
        <v>942</v>
      </c>
      <c r="E25" s="368" t="s">
        <v>2031</v>
      </c>
      <c r="F25" s="368" t="s">
        <v>2031</v>
      </c>
      <c r="G25" s="368"/>
      <c r="H25" s="368">
        <v>5</v>
      </c>
      <c r="I25" s="368" t="s">
        <v>2031</v>
      </c>
      <c r="J25" s="368" t="s">
        <v>952</v>
      </c>
      <c r="K25" s="368"/>
      <c r="L25" s="368"/>
      <c r="M25" s="368"/>
      <c r="N25" s="369" t="s">
        <v>980</v>
      </c>
      <c r="O25" s="407" t="s">
        <v>2555</v>
      </c>
      <c r="P25" s="370" t="s">
        <v>2633</v>
      </c>
      <c r="Q25" s="371" t="s">
        <v>2634</v>
      </c>
      <c r="R25" s="108">
        <f t="shared" si="0"/>
        <v>0</v>
      </c>
      <c r="U25" s="399"/>
    </row>
    <row r="26" spans="1:21">
      <c r="A26" s="406">
        <v>1</v>
      </c>
      <c r="B26" s="368" t="s">
        <v>903</v>
      </c>
      <c r="C26" s="368" t="s">
        <v>57</v>
      </c>
      <c r="D26" s="368" t="s">
        <v>942</v>
      </c>
      <c r="E26" s="368" t="s">
        <v>2031</v>
      </c>
      <c r="F26" s="368" t="s">
        <v>2031</v>
      </c>
      <c r="G26" s="368"/>
      <c r="H26" s="368">
        <v>5</v>
      </c>
      <c r="I26" s="368" t="s">
        <v>2031</v>
      </c>
      <c r="J26" s="368" t="s">
        <v>952</v>
      </c>
      <c r="K26" s="368"/>
      <c r="L26" s="368"/>
      <c r="M26" s="368"/>
      <c r="N26" s="369" t="s">
        <v>980</v>
      </c>
      <c r="O26" s="407" t="s">
        <v>2555</v>
      </c>
      <c r="P26" s="370" t="s">
        <v>2635</v>
      </c>
      <c r="Q26" s="371" t="s">
        <v>2032</v>
      </c>
      <c r="R26" s="108">
        <f t="shared" si="0"/>
        <v>0</v>
      </c>
      <c r="U26" s="399"/>
    </row>
    <row r="27" spans="1:21">
      <c r="A27" s="406">
        <v>1</v>
      </c>
      <c r="B27" s="368" t="s">
        <v>903</v>
      </c>
      <c r="C27" s="368" t="s">
        <v>57</v>
      </c>
      <c r="D27" s="368" t="s">
        <v>942</v>
      </c>
      <c r="E27" s="368" t="s">
        <v>2031</v>
      </c>
      <c r="F27" s="368" t="s">
        <v>2031</v>
      </c>
      <c r="G27" s="368"/>
      <c r="H27" s="368">
        <v>5</v>
      </c>
      <c r="I27" s="368" t="s">
        <v>2031</v>
      </c>
      <c r="J27" s="368" t="s">
        <v>952</v>
      </c>
      <c r="K27" s="368"/>
      <c r="L27" s="368"/>
      <c r="M27" s="368"/>
      <c r="N27" s="369" t="s">
        <v>980</v>
      </c>
      <c r="O27" s="407" t="s">
        <v>2555</v>
      </c>
      <c r="P27" s="370" t="s">
        <v>2636</v>
      </c>
      <c r="Q27" s="371" t="s">
        <v>2637</v>
      </c>
      <c r="R27" s="108">
        <f t="shared" si="0"/>
        <v>0</v>
      </c>
      <c r="U27" s="399"/>
    </row>
    <row r="28" spans="1:21">
      <c r="A28" s="406">
        <v>1</v>
      </c>
      <c r="B28" s="368" t="s">
        <v>903</v>
      </c>
      <c r="C28" s="368" t="s">
        <v>57</v>
      </c>
      <c r="D28" s="368" t="s">
        <v>942</v>
      </c>
      <c r="E28" s="368" t="s">
        <v>2031</v>
      </c>
      <c r="F28" s="368" t="s">
        <v>2031</v>
      </c>
      <c r="G28" s="368"/>
      <c r="H28" s="368">
        <v>5</v>
      </c>
      <c r="I28" s="368" t="s">
        <v>2031</v>
      </c>
      <c r="J28" s="368" t="s">
        <v>952</v>
      </c>
      <c r="K28" s="368"/>
      <c r="L28" s="368"/>
      <c r="M28" s="368"/>
      <c r="N28" s="369" t="s">
        <v>980</v>
      </c>
      <c r="O28" s="407" t="s">
        <v>2555</v>
      </c>
      <c r="P28" s="370" t="s">
        <v>2638</v>
      </c>
      <c r="Q28" s="371" t="s">
        <v>2639</v>
      </c>
      <c r="R28" s="108">
        <f t="shared" si="0"/>
        <v>0</v>
      </c>
      <c r="U28" s="399"/>
    </row>
    <row r="29" spans="1:21">
      <c r="A29" s="406">
        <v>1</v>
      </c>
      <c r="B29" s="368" t="s">
        <v>903</v>
      </c>
      <c r="C29" s="368" t="s">
        <v>57</v>
      </c>
      <c r="D29" s="368" t="s">
        <v>942</v>
      </c>
      <c r="E29" s="368" t="s">
        <v>2033</v>
      </c>
      <c r="F29" s="368" t="s">
        <v>2034</v>
      </c>
      <c r="G29" s="368"/>
      <c r="H29" s="368">
        <v>6</v>
      </c>
      <c r="I29" s="368" t="s">
        <v>2033</v>
      </c>
      <c r="J29" s="368" t="s">
        <v>952</v>
      </c>
      <c r="K29" s="368"/>
      <c r="L29" s="368"/>
      <c r="M29" s="368"/>
      <c r="N29" s="372" t="s">
        <v>980</v>
      </c>
      <c r="O29" s="408">
        <v>5.0999999999999996</v>
      </c>
      <c r="P29" s="370" t="s">
        <v>2640</v>
      </c>
      <c r="Q29" s="371" t="s">
        <v>2641</v>
      </c>
      <c r="R29" s="108">
        <f t="shared" si="0"/>
        <v>0</v>
      </c>
      <c r="U29" s="399"/>
    </row>
    <row r="30" spans="1:21">
      <c r="A30" s="406">
        <v>1</v>
      </c>
      <c r="B30" s="368" t="s">
        <v>903</v>
      </c>
      <c r="C30" s="368" t="s">
        <v>57</v>
      </c>
      <c r="D30" s="368" t="s">
        <v>942</v>
      </c>
      <c r="E30" s="368" t="s">
        <v>2033</v>
      </c>
      <c r="F30" s="368" t="s">
        <v>2034</v>
      </c>
      <c r="G30" s="368"/>
      <c r="H30" s="368">
        <v>6</v>
      </c>
      <c r="I30" s="368" t="s">
        <v>2033</v>
      </c>
      <c r="J30" s="368" t="s">
        <v>952</v>
      </c>
      <c r="K30" s="368"/>
      <c r="L30" s="368"/>
      <c r="M30" s="368"/>
      <c r="N30" s="372" t="s">
        <v>980</v>
      </c>
      <c r="O30" s="408">
        <v>5.0999999999999996</v>
      </c>
      <c r="P30" s="370" t="s">
        <v>2642</v>
      </c>
      <c r="Q30" s="371" t="s">
        <v>2643</v>
      </c>
      <c r="R30" s="108">
        <f t="shared" si="0"/>
        <v>0</v>
      </c>
      <c r="U30" s="399"/>
    </row>
    <row r="31" spans="1:21">
      <c r="A31" s="406">
        <v>1</v>
      </c>
      <c r="B31" s="368" t="s">
        <v>903</v>
      </c>
      <c r="C31" s="368" t="s">
        <v>57</v>
      </c>
      <c r="D31" s="368" t="s">
        <v>942</v>
      </c>
      <c r="E31" s="368" t="s">
        <v>2033</v>
      </c>
      <c r="F31" s="368" t="s">
        <v>2034</v>
      </c>
      <c r="G31" s="368"/>
      <c r="H31" s="368">
        <v>6</v>
      </c>
      <c r="I31" s="368" t="s">
        <v>2033</v>
      </c>
      <c r="J31" s="368" t="s">
        <v>952</v>
      </c>
      <c r="K31" s="368"/>
      <c r="L31" s="368"/>
      <c r="M31" s="368"/>
      <c r="N31" s="372" t="s">
        <v>980</v>
      </c>
      <c r="O31" s="408">
        <v>5.0999999999999996</v>
      </c>
      <c r="P31" s="370" t="s">
        <v>2644</v>
      </c>
      <c r="Q31" s="371" t="s">
        <v>157</v>
      </c>
      <c r="R31" s="108">
        <f t="shared" si="0"/>
        <v>0</v>
      </c>
      <c r="U31" s="399"/>
    </row>
    <row r="32" spans="1:21">
      <c r="A32" s="406">
        <v>1</v>
      </c>
      <c r="B32" s="368" t="s">
        <v>903</v>
      </c>
      <c r="C32" s="368" t="s">
        <v>57</v>
      </c>
      <c r="D32" s="368" t="s">
        <v>942</v>
      </c>
      <c r="E32" s="368" t="s">
        <v>2033</v>
      </c>
      <c r="F32" s="368" t="s">
        <v>2034</v>
      </c>
      <c r="G32" s="368"/>
      <c r="H32" s="368">
        <v>6</v>
      </c>
      <c r="I32" s="368" t="s">
        <v>2033</v>
      </c>
      <c r="J32" s="368" t="s">
        <v>952</v>
      </c>
      <c r="K32" s="368" t="s">
        <v>1022</v>
      </c>
      <c r="L32" s="368"/>
      <c r="M32" s="368"/>
      <c r="N32" s="372" t="s">
        <v>980</v>
      </c>
      <c r="O32" s="408">
        <v>5.0999999999999996</v>
      </c>
      <c r="P32" s="370" t="s">
        <v>2645</v>
      </c>
      <c r="Q32" s="371" t="s">
        <v>2646</v>
      </c>
      <c r="R32" s="108">
        <f t="shared" si="0"/>
        <v>0</v>
      </c>
      <c r="U32" s="399"/>
    </row>
    <row r="33" spans="1:21">
      <c r="A33" s="406">
        <v>1</v>
      </c>
      <c r="B33" s="368" t="s">
        <v>903</v>
      </c>
      <c r="C33" s="368" t="s">
        <v>57</v>
      </c>
      <c r="D33" s="368" t="s">
        <v>942</v>
      </c>
      <c r="E33" s="368" t="s">
        <v>2033</v>
      </c>
      <c r="F33" s="368" t="s">
        <v>2034</v>
      </c>
      <c r="G33" s="368"/>
      <c r="H33" s="368">
        <v>6</v>
      </c>
      <c r="I33" s="368" t="s">
        <v>2033</v>
      </c>
      <c r="J33" s="368" t="s">
        <v>952</v>
      </c>
      <c r="K33" s="368" t="s">
        <v>1024</v>
      </c>
      <c r="L33" s="368"/>
      <c r="M33" s="368"/>
      <c r="N33" s="372" t="s">
        <v>980</v>
      </c>
      <c r="O33" s="408">
        <v>5.0999999999999996</v>
      </c>
      <c r="P33" s="370" t="s">
        <v>2647</v>
      </c>
      <c r="Q33" s="371" t="s">
        <v>2648</v>
      </c>
      <c r="R33" s="108">
        <f t="shared" si="0"/>
        <v>0</v>
      </c>
      <c r="U33" s="399"/>
    </row>
    <row r="34" spans="1:21">
      <c r="A34" s="406">
        <v>1</v>
      </c>
      <c r="B34" s="368" t="s">
        <v>903</v>
      </c>
      <c r="C34" s="368" t="s">
        <v>57</v>
      </c>
      <c r="D34" s="368" t="s">
        <v>942</v>
      </c>
      <c r="E34" s="368" t="s">
        <v>2033</v>
      </c>
      <c r="F34" s="368" t="s">
        <v>2034</v>
      </c>
      <c r="G34" s="368"/>
      <c r="H34" s="368">
        <v>6</v>
      </c>
      <c r="I34" s="368" t="s">
        <v>2033</v>
      </c>
      <c r="J34" s="368" t="s">
        <v>952</v>
      </c>
      <c r="K34" s="368"/>
      <c r="L34" s="368"/>
      <c r="M34" s="368"/>
      <c r="N34" s="372" t="s">
        <v>997</v>
      </c>
      <c r="O34" s="408">
        <v>5.0999999999999996</v>
      </c>
      <c r="P34" s="370" t="s">
        <v>2649</v>
      </c>
      <c r="Q34" s="371" t="s">
        <v>2650</v>
      </c>
      <c r="R34" s="108">
        <f t="shared" si="0"/>
        <v>0</v>
      </c>
      <c r="U34" s="399"/>
    </row>
    <row r="35" spans="1:21">
      <c r="A35" s="406">
        <v>1</v>
      </c>
      <c r="B35" s="368" t="s">
        <v>903</v>
      </c>
      <c r="C35" s="368" t="s">
        <v>57</v>
      </c>
      <c r="D35" s="368" t="s">
        <v>942</v>
      </c>
      <c r="E35" s="368" t="s">
        <v>2033</v>
      </c>
      <c r="F35" s="368" t="s">
        <v>2034</v>
      </c>
      <c r="G35" s="368"/>
      <c r="H35" s="368">
        <v>6</v>
      </c>
      <c r="I35" s="368" t="s">
        <v>2033</v>
      </c>
      <c r="J35" s="368" t="s">
        <v>952</v>
      </c>
      <c r="K35" s="368"/>
      <c r="L35" s="368"/>
      <c r="M35" s="368"/>
      <c r="N35" s="372" t="s">
        <v>997</v>
      </c>
      <c r="O35" s="408">
        <v>5.0999999999999996</v>
      </c>
      <c r="P35" s="370" t="s">
        <v>2651</v>
      </c>
      <c r="Q35" s="371" t="s">
        <v>2652</v>
      </c>
      <c r="R35" s="108">
        <f t="shared" si="0"/>
        <v>0</v>
      </c>
      <c r="U35" s="399"/>
    </row>
    <row r="36" spans="1:21" ht="23.25">
      <c r="A36" s="406">
        <v>1</v>
      </c>
      <c r="B36" s="368" t="s">
        <v>903</v>
      </c>
      <c r="C36" s="368" t="s">
        <v>57</v>
      </c>
      <c r="D36" s="368" t="s">
        <v>942</v>
      </c>
      <c r="E36" s="368" t="s">
        <v>2041</v>
      </c>
      <c r="F36" s="368" t="s">
        <v>2042</v>
      </c>
      <c r="G36" s="368"/>
      <c r="H36" s="368">
        <v>7</v>
      </c>
      <c r="I36" s="368" t="s">
        <v>2041</v>
      </c>
      <c r="J36" s="368" t="s">
        <v>1073</v>
      </c>
      <c r="K36" s="368"/>
      <c r="L36" s="368"/>
      <c r="M36" s="368"/>
      <c r="N36" s="372" t="s">
        <v>988</v>
      </c>
      <c r="O36" s="409">
        <v>123</v>
      </c>
      <c r="P36" s="370" t="s">
        <v>2653</v>
      </c>
      <c r="Q36" s="371" t="s">
        <v>2654</v>
      </c>
      <c r="R36" s="108">
        <f t="shared" si="0"/>
        <v>0</v>
      </c>
      <c r="U36" s="399"/>
    </row>
    <row r="37" spans="1:21" ht="23.25">
      <c r="A37" s="406">
        <v>1</v>
      </c>
      <c r="B37" s="368" t="s">
        <v>903</v>
      </c>
      <c r="C37" s="368" t="s">
        <v>57</v>
      </c>
      <c r="D37" s="368" t="s">
        <v>942</v>
      </c>
      <c r="E37" s="368" t="s">
        <v>2041</v>
      </c>
      <c r="F37" s="368" t="s">
        <v>2042</v>
      </c>
      <c r="G37" s="368"/>
      <c r="H37" s="368">
        <v>7</v>
      </c>
      <c r="I37" s="368" t="s">
        <v>2041</v>
      </c>
      <c r="J37" s="368" t="s">
        <v>1073</v>
      </c>
      <c r="K37" s="368"/>
      <c r="L37" s="368"/>
      <c r="M37" s="368"/>
      <c r="N37" s="372" t="s">
        <v>988</v>
      </c>
      <c r="O37" s="409">
        <v>123</v>
      </c>
      <c r="P37" s="370" t="s">
        <v>2655</v>
      </c>
      <c r="Q37" s="371" t="s">
        <v>2656</v>
      </c>
      <c r="R37" s="108">
        <f t="shared" si="0"/>
        <v>0</v>
      </c>
      <c r="U37" s="399"/>
    </row>
    <row r="38" spans="1:21" ht="23.25">
      <c r="A38" s="406">
        <v>1</v>
      </c>
      <c r="B38" s="368" t="s">
        <v>903</v>
      </c>
      <c r="C38" s="368" t="s">
        <v>57</v>
      </c>
      <c r="D38" s="368" t="s">
        <v>942</v>
      </c>
      <c r="E38" s="368" t="s">
        <v>2041</v>
      </c>
      <c r="F38" s="368" t="s">
        <v>2042</v>
      </c>
      <c r="G38" s="368"/>
      <c r="H38" s="368">
        <v>7</v>
      </c>
      <c r="I38" s="368" t="s">
        <v>2041</v>
      </c>
      <c r="J38" s="368" t="s">
        <v>1073</v>
      </c>
      <c r="K38" s="368"/>
      <c r="L38" s="368"/>
      <c r="M38" s="368"/>
      <c r="N38" s="372" t="s">
        <v>988</v>
      </c>
      <c r="O38" s="409">
        <v>123</v>
      </c>
      <c r="P38" s="370" t="s">
        <v>2657</v>
      </c>
      <c r="Q38" s="371" t="s">
        <v>2658</v>
      </c>
      <c r="R38" s="108">
        <f t="shared" si="0"/>
        <v>0</v>
      </c>
      <c r="U38" s="399"/>
    </row>
    <row r="39" spans="1:21" ht="23.25">
      <c r="A39" s="406">
        <v>1</v>
      </c>
      <c r="B39" s="368" t="s">
        <v>903</v>
      </c>
      <c r="C39" s="368" t="s">
        <v>57</v>
      </c>
      <c r="D39" s="368" t="s">
        <v>942</v>
      </c>
      <c r="E39" s="368" t="s">
        <v>2041</v>
      </c>
      <c r="F39" s="368" t="s">
        <v>2042</v>
      </c>
      <c r="G39" s="368"/>
      <c r="H39" s="368">
        <v>7</v>
      </c>
      <c r="I39" s="368" t="s">
        <v>2041</v>
      </c>
      <c r="J39" s="368" t="s">
        <v>1073</v>
      </c>
      <c r="K39" s="368"/>
      <c r="L39" s="368"/>
      <c r="M39" s="368"/>
      <c r="N39" s="372" t="s">
        <v>988</v>
      </c>
      <c r="O39" s="409">
        <v>123</v>
      </c>
      <c r="P39" s="370" t="s">
        <v>2659</v>
      </c>
      <c r="Q39" s="371" t="s">
        <v>2660</v>
      </c>
      <c r="R39" s="108">
        <f t="shared" si="0"/>
        <v>0</v>
      </c>
      <c r="U39" s="399"/>
    </row>
    <row r="40" spans="1:21" ht="23.25">
      <c r="A40" s="406">
        <v>1</v>
      </c>
      <c r="B40" s="368" t="s">
        <v>903</v>
      </c>
      <c r="C40" s="368" t="s">
        <v>57</v>
      </c>
      <c r="D40" s="368" t="s">
        <v>942</v>
      </c>
      <c r="E40" s="368" t="s">
        <v>2041</v>
      </c>
      <c r="F40" s="368" t="s">
        <v>2661</v>
      </c>
      <c r="G40" s="368"/>
      <c r="H40" s="368">
        <v>7</v>
      </c>
      <c r="I40" s="368" t="s">
        <v>2041</v>
      </c>
      <c r="J40" s="368" t="s">
        <v>1073</v>
      </c>
      <c r="K40" s="368"/>
      <c r="L40" s="368"/>
      <c r="M40" s="368"/>
      <c r="N40" s="372" t="s">
        <v>997</v>
      </c>
      <c r="O40" s="409">
        <v>123</v>
      </c>
      <c r="P40" s="370" t="s">
        <v>2662</v>
      </c>
      <c r="Q40" s="371" t="s">
        <v>2663</v>
      </c>
      <c r="R40" s="108">
        <f t="shared" si="0"/>
        <v>0</v>
      </c>
      <c r="U40" s="399"/>
    </row>
    <row r="41" spans="1:21" ht="23.25">
      <c r="A41" s="406">
        <v>1</v>
      </c>
      <c r="B41" s="368" t="s">
        <v>903</v>
      </c>
      <c r="C41" s="368" t="s">
        <v>57</v>
      </c>
      <c r="D41" s="368" t="s">
        <v>942</v>
      </c>
      <c r="E41" s="368" t="s">
        <v>2041</v>
      </c>
      <c r="F41" s="368" t="s">
        <v>2661</v>
      </c>
      <c r="G41" s="368"/>
      <c r="H41" s="368">
        <v>7</v>
      </c>
      <c r="I41" s="368" t="s">
        <v>2041</v>
      </c>
      <c r="J41" s="368" t="s">
        <v>1073</v>
      </c>
      <c r="K41" s="368"/>
      <c r="L41" s="368"/>
      <c r="M41" s="368"/>
      <c r="N41" s="372" t="s">
        <v>997</v>
      </c>
      <c r="O41" s="409">
        <v>123</v>
      </c>
      <c r="P41" s="370" t="s">
        <v>2664</v>
      </c>
      <c r="Q41" s="371" t="s">
        <v>2665</v>
      </c>
      <c r="R41" s="108">
        <f t="shared" si="0"/>
        <v>0</v>
      </c>
      <c r="U41" s="399"/>
    </row>
    <row r="42" spans="1:21" ht="23.25">
      <c r="A42" s="406">
        <v>1</v>
      </c>
      <c r="B42" s="368" t="s">
        <v>903</v>
      </c>
      <c r="C42" s="368" t="s">
        <v>57</v>
      </c>
      <c r="D42" s="368" t="s">
        <v>942</v>
      </c>
      <c r="E42" s="368" t="s">
        <v>2041</v>
      </c>
      <c r="F42" s="368" t="s">
        <v>2661</v>
      </c>
      <c r="G42" s="368"/>
      <c r="H42" s="368">
        <v>7</v>
      </c>
      <c r="I42" s="368" t="s">
        <v>2041</v>
      </c>
      <c r="J42" s="368" t="s">
        <v>1073</v>
      </c>
      <c r="K42" s="368"/>
      <c r="L42" s="368"/>
      <c r="M42" s="368"/>
      <c r="N42" s="372" t="s">
        <v>997</v>
      </c>
      <c r="O42" s="409">
        <v>123</v>
      </c>
      <c r="P42" s="370" t="s">
        <v>2666</v>
      </c>
      <c r="Q42" s="371" t="s">
        <v>2667</v>
      </c>
      <c r="R42" s="108">
        <f t="shared" si="0"/>
        <v>0</v>
      </c>
      <c r="U42" s="399"/>
    </row>
    <row r="43" spans="1:21" ht="23.25">
      <c r="A43" s="406">
        <v>1</v>
      </c>
      <c r="B43" s="368" t="s">
        <v>903</v>
      </c>
      <c r="C43" s="368" t="s">
        <v>57</v>
      </c>
      <c r="D43" s="368" t="s">
        <v>942</v>
      </c>
      <c r="E43" s="368" t="s">
        <v>2041</v>
      </c>
      <c r="F43" s="368" t="s">
        <v>2661</v>
      </c>
      <c r="G43" s="368"/>
      <c r="H43" s="368">
        <v>7</v>
      </c>
      <c r="I43" s="368" t="s">
        <v>2041</v>
      </c>
      <c r="J43" s="368" t="s">
        <v>1073</v>
      </c>
      <c r="K43" s="368"/>
      <c r="L43" s="368"/>
      <c r="M43" s="368"/>
      <c r="N43" s="372" t="s">
        <v>997</v>
      </c>
      <c r="O43" s="409">
        <v>123</v>
      </c>
      <c r="P43" s="370" t="s">
        <v>2668</v>
      </c>
      <c r="Q43" s="371" t="s">
        <v>2669</v>
      </c>
      <c r="R43" s="108">
        <f t="shared" si="0"/>
        <v>0</v>
      </c>
      <c r="U43" s="399"/>
    </row>
    <row r="44" spans="1:21" ht="23.25">
      <c r="A44" s="406">
        <v>1</v>
      </c>
      <c r="B44" s="368" t="s">
        <v>903</v>
      </c>
      <c r="C44" s="368" t="s">
        <v>57</v>
      </c>
      <c r="D44" s="368" t="s">
        <v>942</v>
      </c>
      <c r="E44" s="368" t="s">
        <v>2041</v>
      </c>
      <c r="F44" s="368" t="s">
        <v>2661</v>
      </c>
      <c r="G44" s="368"/>
      <c r="H44" s="368">
        <v>7</v>
      </c>
      <c r="I44" s="368" t="s">
        <v>2041</v>
      </c>
      <c r="J44" s="368" t="s">
        <v>1073</v>
      </c>
      <c r="K44" s="368"/>
      <c r="L44" s="368"/>
      <c r="M44" s="368"/>
      <c r="N44" s="372" t="s">
        <v>997</v>
      </c>
      <c r="O44" s="409">
        <v>123</v>
      </c>
      <c r="P44" s="370" t="s">
        <v>2670</v>
      </c>
      <c r="Q44" s="371" t="s">
        <v>2671</v>
      </c>
      <c r="R44" s="108">
        <f t="shared" si="0"/>
        <v>0</v>
      </c>
      <c r="U44" s="399"/>
    </row>
    <row r="45" spans="1:21" ht="23.25">
      <c r="A45" s="406">
        <v>1</v>
      </c>
      <c r="B45" s="368" t="s">
        <v>903</v>
      </c>
      <c r="C45" s="368" t="s">
        <v>57</v>
      </c>
      <c r="D45" s="368" t="s">
        <v>942</v>
      </c>
      <c r="E45" s="368" t="s">
        <v>2041</v>
      </c>
      <c r="F45" s="368" t="s">
        <v>2661</v>
      </c>
      <c r="G45" s="368"/>
      <c r="H45" s="368">
        <v>7</v>
      </c>
      <c r="I45" s="368" t="s">
        <v>2041</v>
      </c>
      <c r="J45" s="368" t="s">
        <v>1073</v>
      </c>
      <c r="K45" s="368"/>
      <c r="L45" s="368"/>
      <c r="M45" s="368"/>
      <c r="N45" s="372" t="s">
        <v>997</v>
      </c>
      <c r="O45" s="409">
        <v>123</v>
      </c>
      <c r="P45" s="370" t="s">
        <v>2672</v>
      </c>
      <c r="Q45" s="371" t="s">
        <v>2673</v>
      </c>
      <c r="R45" s="108">
        <f t="shared" si="0"/>
        <v>0</v>
      </c>
      <c r="U45" s="399"/>
    </row>
    <row r="46" spans="1:21" ht="23.25">
      <c r="A46" s="406">
        <v>1</v>
      </c>
      <c r="B46" s="368" t="s">
        <v>903</v>
      </c>
      <c r="C46" s="368" t="s">
        <v>57</v>
      </c>
      <c r="D46" s="368" t="s">
        <v>942</v>
      </c>
      <c r="E46" s="368" t="s">
        <v>2041</v>
      </c>
      <c r="F46" s="368" t="s">
        <v>2661</v>
      </c>
      <c r="G46" s="368"/>
      <c r="H46" s="368">
        <v>7</v>
      </c>
      <c r="I46" s="368" t="s">
        <v>2041</v>
      </c>
      <c r="J46" s="368" t="s">
        <v>1073</v>
      </c>
      <c r="K46" s="368"/>
      <c r="L46" s="368"/>
      <c r="M46" s="368"/>
      <c r="N46" s="372" t="s">
        <v>997</v>
      </c>
      <c r="O46" s="409">
        <v>123</v>
      </c>
      <c r="P46" s="370" t="s">
        <v>2674</v>
      </c>
      <c r="Q46" s="371" t="s">
        <v>2675</v>
      </c>
      <c r="R46" s="108">
        <f t="shared" si="0"/>
        <v>0</v>
      </c>
      <c r="U46" s="399"/>
    </row>
    <row r="47" spans="1:21">
      <c r="A47" s="406">
        <v>1</v>
      </c>
      <c r="B47" s="368" t="s">
        <v>903</v>
      </c>
      <c r="C47" s="368" t="s">
        <v>57</v>
      </c>
      <c r="D47" s="368" t="s">
        <v>942</v>
      </c>
      <c r="E47" s="368" t="s">
        <v>2033</v>
      </c>
      <c r="F47" s="368" t="s">
        <v>2034</v>
      </c>
      <c r="G47" s="368"/>
      <c r="H47" s="368">
        <v>6</v>
      </c>
      <c r="I47" s="368" t="s">
        <v>2033</v>
      </c>
      <c r="J47" s="368" t="s">
        <v>952</v>
      </c>
      <c r="K47" s="368"/>
      <c r="L47" s="368"/>
      <c r="M47" s="368"/>
      <c r="N47" s="372" t="s">
        <v>980</v>
      </c>
      <c r="O47" s="408">
        <v>5.0999999999999996</v>
      </c>
      <c r="P47" s="370" t="s">
        <v>2676</v>
      </c>
      <c r="Q47" s="371" t="s">
        <v>2677</v>
      </c>
      <c r="R47" s="108">
        <f t="shared" si="0"/>
        <v>0</v>
      </c>
      <c r="U47" s="399"/>
    </row>
    <row r="48" spans="1:21">
      <c r="A48" s="406">
        <v>1</v>
      </c>
      <c r="B48" s="368" t="s">
        <v>903</v>
      </c>
      <c r="C48" s="368" t="s">
        <v>57</v>
      </c>
      <c r="D48" s="368" t="s">
        <v>942</v>
      </c>
      <c r="E48" s="368" t="s">
        <v>2046</v>
      </c>
      <c r="F48" s="368" t="s">
        <v>2046</v>
      </c>
      <c r="G48" s="368"/>
      <c r="H48" s="368">
        <v>8</v>
      </c>
      <c r="I48" s="368" t="s">
        <v>2046</v>
      </c>
      <c r="J48" s="368" t="s">
        <v>952</v>
      </c>
      <c r="K48" s="368"/>
      <c r="L48" s="368"/>
      <c r="M48" s="368"/>
      <c r="N48" s="372" t="s">
        <v>980</v>
      </c>
      <c r="O48" s="408" t="s">
        <v>2555</v>
      </c>
      <c r="P48" s="370" t="s">
        <v>2678</v>
      </c>
      <c r="Q48" s="373" t="s">
        <v>2679</v>
      </c>
      <c r="R48" s="108">
        <f t="shared" si="0"/>
        <v>0</v>
      </c>
      <c r="U48" s="399"/>
    </row>
    <row r="49" spans="1:21">
      <c r="A49" s="406">
        <v>1</v>
      </c>
      <c r="B49" s="368" t="s">
        <v>903</v>
      </c>
      <c r="C49" s="368" t="s">
        <v>57</v>
      </c>
      <c r="D49" s="368" t="s">
        <v>942</v>
      </c>
      <c r="E49" s="368" t="s">
        <v>2046</v>
      </c>
      <c r="F49" s="368" t="s">
        <v>2046</v>
      </c>
      <c r="G49" s="368"/>
      <c r="H49" s="368">
        <v>8</v>
      </c>
      <c r="I49" s="368" t="s">
        <v>2046</v>
      </c>
      <c r="J49" s="368" t="s">
        <v>952</v>
      </c>
      <c r="K49" s="368"/>
      <c r="L49" s="368"/>
      <c r="M49" s="368"/>
      <c r="N49" s="372" t="s">
        <v>980</v>
      </c>
      <c r="O49" s="408" t="s">
        <v>2555</v>
      </c>
      <c r="P49" s="370" t="s">
        <v>2680</v>
      </c>
      <c r="Q49" s="371" t="s">
        <v>170</v>
      </c>
      <c r="R49" s="108">
        <f t="shared" si="0"/>
        <v>0</v>
      </c>
      <c r="U49" s="399"/>
    </row>
    <row r="50" spans="1:21">
      <c r="A50" s="406">
        <v>1</v>
      </c>
      <c r="B50" s="368" t="s">
        <v>903</v>
      </c>
      <c r="C50" s="368" t="s">
        <v>57</v>
      </c>
      <c r="D50" s="368" t="s">
        <v>942</v>
      </c>
      <c r="E50" s="368" t="s">
        <v>2046</v>
      </c>
      <c r="F50" s="368" t="s">
        <v>2046</v>
      </c>
      <c r="G50" s="368"/>
      <c r="H50" s="368">
        <v>8</v>
      </c>
      <c r="I50" s="368" t="s">
        <v>2046</v>
      </c>
      <c r="J50" s="368" t="s">
        <v>952</v>
      </c>
      <c r="K50" s="368"/>
      <c r="L50" s="368"/>
      <c r="M50" s="368"/>
      <c r="N50" s="369" t="s">
        <v>988</v>
      </c>
      <c r="O50" s="407" t="s">
        <v>2555</v>
      </c>
      <c r="P50" s="370" t="s">
        <v>2681</v>
      </c>
      <c r="Q50" s="371" t="s">
        <v>101</v>
      </c>
      <c r="R50" s="108">
        <f t="shared" si="0"/>
        <v>0</v>
      </c>
      <c r="U50" s="399"/>
    </row>
    <row r="51" spans="1:21">
      <c r="A51" s="406">
        <v>1</v>
      </c>
      <c r="B51" s="368" t="s">
        <v>903</v>
      </c>
      <c r="C51" s="368" t="s">
        <v>57</v>
      </c>
      <c r="D51" s="368" t="s">
        <v>942</v>
      </c>
      <c r="E51" s="368" t="s">
        <v>2046</v>
      </c>
      <c r="F51" s="368" t="s">
        <v>2046</v>
      </c>
      <c r="G51" s="368"/>
      <c r="H51" s="368">
        <v>8</v>
      </c>
      <c r="I51" s="368" t="s">
        <v>2046</v>
      </c>
      <c r="J51" s="368" t="s">
        <v>952</v>
      </c>
      <c r="K51" s="368"/>
      <c r="L51" s="368"/>
      <c r="M51" s="368"/>
      <c r="N51" s="369" t="s">
        <v>988</v>
      </c>
      <c r="O51" s="407" t="s">
        <v>2555</v>
      </c>
      <c r="P51" s="370" t="s">
        <v>2682</v>
      </c>
      <c r="Q51" s="371" t="s">
        <v>136</v>
      </c>
      <c r="R51" s="108">
        <f t="shared" si="0"/>
        <v>0</v>
      </c>
      <c r="U51" s="399"/>
    </row>
    <row r="52" spans="1:21">
      <c r="A52" s="406">
        <v>1</v>
      </c>
      <c r="B52" s="368" t="s">
        <v>903</v>
      </c>
      <c r="C52" s="368" t="s">
        <v>57</v>
      </c>
      <c r="D52" s="368" t="s">
        <v>942</v>
      </c>
      <c r="E52" s="368" t="s">
        <v>2046</v>
      </c>
      <c r="F52" s="368" t="s">
        <v>2046</v>
      </c>
      <c r="G52" s="368"/>
      <c r="H52" s="368">
        <v>8</v>
      </c>
      <c r="I52" s="368" t="s">
        <v>2046</v>
      </c>
      <c r="J52" s="368" t="s">
        <v>952</v>
      </c>
      <c r="K52" s="368" t="s">
        <v>990</v>
      </c>
      <c r="L52" s="368"/>
      <c r="M52" s="368"/>
      <c r="N52" s="369" t="s">
        <v>991</v>
      </c>
      <c r="O52" s="407" t="s">
        <v>2555</v>
      </c>
      <c r="P52" s="370" t="s">
        <v>2683</v>
      </c>
      <c r="Q52" s="371" t="s">
        <v>102</v>
      </c>
      <c r="R52" s="108">
        <f t="shared" si="0"/>
        <v>0</v>
      </c>
      <c r="U52" s="399"/>
    </row>
    <row r="53" spans="1:21">
      <c r="A53" s="406">
        <v>1</v>
      </c>
      <c r="B53" s="368" t="s">
        <v>903</v>
      </c>
      <c r="C53" s="368" t="s">
        <v>57</v>
      </c>
      <c r="D53" s="368" t="s">
        <v>942</v>
      </c>
      <c r="E53" s="368" t="s">
        <v>2046</v>
      </c>
      <c r="F53" s="368" t="s">
        <v>2046</v>
      </c>
      <c r="G53" s="368"/>
      <c r="H53" s="368">
        <v>8</v>
      </c>
      <c r="I53" s="368" t="s">
        <v>2046</v>
      </c>
      <c r="J53" s="368" t="s">
        <v>952</v>
      </c>
      <c r="K53" s="368"/>
      <c r="L53" s="368"/>
      <c r="M53" s="368"/>
      <c r="N53" s="369" t="s">
        <v>988</v>
      </c>
      <c r="O53" s="407" t="s">
        <v>2555</v>
      </c>
      <c r="P53" s="370" t="s">
        <v>2684</v>
      </c>
      <c r="Q53" s="371" t="s">
        <v>137</v>
      </c>
      <c r="R53" s="108">
        <f t="shared" si="0"/>
        <v>0</v>
      </c>
      <c r="U53" s="399"/>
    </row>
    <row r="54" spans="1:21">
      <c r="A54" s="406">
        <v>1</v>
      </c>
      <c r="B54" s="368" t="s">
        <v>903</v>
      </c>
      <c r="C54" s="368" t="s">
        <v>57</v>
      </c>
      <c r="D54" s="368" t="s">
        <v>942</v>
      </c>
      <c r="E54" s="368" t="s">
        <v>2046</v>
      </c>
      <c r="F54" s="368" t="s">
        <v>2046</v>
      </c>
      <c r="G54" s="368"/>
      <c r="H54" s="368">
        <v>8</v>
      </c>
      <c r="I54" s="368" t="s">
        <v>2046</v>
      </c>
      <c r="J54" s="368" t="s">
        <v>952</v>
      </c>
      <c r="K54" s="368"/>
      <c r="L54" s="368"/>
      <c r="M54" s="368"/>
      <c r="N54" s="369" t="s">
        <v>988</v>
      </c>
      <c r="O54" s="407" t="s">
        <v>2555</v>
      </c>
      <c r="P54" s="370" t="s">
        <v>2685</v>
      </c>
      <c r="Q54" s="371" t="s">
        <v>103</v>
      </c>
      <c r="R54" s="108">
        <f t="shared" si="0"/>
        <v>0</v>
      </c>
      <c r="U54" s="399"/>
    </row>
    <row r="55" spans="1:21">
      <c r="A55" s="406">
        <v>1</v>
      </c>
      <c r="B55" s="368" t="s">
        <v>903</v>
      </c>
      <c r="C55" s="368" t="s">
        <v>57</v>
      </c>
      <c r="D55" s="368" t="s">
        <v>942</v>
      </c>
      <c r="E55" s="368" t="s">
        <v>2046</v>
      </c>
      <c r="F55" s="368" t="s">
        <v>2046</v>
      </c>
      <c r="G55" s="368"/>
      <c r="H55" s="368">
        <v>8</v>
      </c>
      <c r="I55" s="368" t="s">
        <v>2046</v>
      </c>
      <c r="J55" s="368" t="s">
        <v>952</v>
      </c>
      <c r="K55" s="368"/>
      <c r="L55" s="368"/>
      <c r="M55" s="368"/>
      <c r="N55" s="369" t="s">
        <v>988</v>
      </c>
      <c r="O55" s="407" t="s">
        <v>2555</v>
      </c>
      <c r="P55" s="370" t="s">
        <v>2686</v>
      </c>
      <c r="Q55" s="371" t="s">
        <v>138</v>
      </c>
      <c r="R55" s="108">
        <f t="shared" si="0"/>
        <v>0</v>
      </c>
      <c r="U55" s="399"/>
    </row>
    <row r="56" spans="1:21">
      <c r="A56" s="406">
        <v>1</v>
      </c>
      <c r="B56" s="368" t="s">
        <v>903</v>
      </c>
      <c r="C56" s="368" t="s">
        <v>57</v>
      </c>
      <c r="D56" s="368" t="s">
        <v>942</v>
      </c>
      <c r="E56" s="368" t="s">
        <v>2046</v>
      </c>
      <c r="F56" s="368" t="s">
        <v>2046</v>
      </c>
      <c r="G56" s="368"/>
      <c r="H56" s="368">
        <v>8</v>
      </c>
      <c r="I56" s="368" t="s">
        <v>2046</v>
      </c>
      <c r="J56" s="368" t="s">
        <v>952</v>
      </c>
      <c r="K56" s="368"/>
      <c r="L56" s="368"/>
      <c r="M56" s="368"/>
      <c r="N56" s="372" t="s">
        <v>980</v>
      </c>
      <c r="O56" s="408" t="s">
        <v>2555</v>
      </c>
      <c r="P56" s="370" t="s">
        <v>2687</v>
      </c>
      <c r="Q56" s="371" t="s">
        <v>104</v>
      </c>
      <c r="R56" s="108">
        <f t="shared" si="0"/>
        <v>0</v>
      </c>
      <c r="U56" s="399"/>
    </row>
    <row r="57" spans="1:21">
      <c r="A57" s="406">
        <v>1</v>
      </c>
      <c r="B57" s="368" t="s">
        <v>903</v>
      </c>
      <c r="C57" s="368" t="s">
        <v>57</v>
      </c>
      <c r="D57" s="368" t="s">
        <v>942</v>
      </c>
      <c r="E57" s="368" t="s">
        <v>2046</v>
      </c>
      <c r="F57" s="368" t="s">
        <v>2046</v>
      </c>
      <c r="G57" s="368"/>
      <c r="H57" s="368">
        <v>8</v>
      </c>
      <c r="I57" s="368" t="s">
        <v>2046</v>
      </c>
      <c r="J57" s="368" t="s">
        <v>952</v>
      </c>
      <c r="K57" s="368"/>
      <c r="L57" s="368"/>
      <c r="M57" s="368"/>
      <c r="N57" s="372" t="s">
        <v>980</v>
      </c>
      <c r="O57" s="408" t="s">
        <v>2555</v>
      </c>
      <c r="P57" s="370" t="s">
        <v>2688</v>
      </c>
      <c r="Q57" s="371" t="s">
        <v>139</v>
      </c>
      <c r="R57" s="108">
        <f t="shared" si="0"/>
        <v>0</v>
      </c>
      <c r="U57" s="399"/>
    </row>
    <row r="58" spans="1:21">
      <c r="A58" s="406">
        <v>1</v>
      </c>
      <c r="B58" s="368" t="s">
        <v>903</v>
      </c>
      <c r="C58" s="368" t="s">
        <v>57</v>
      </c>
      <c r="D58" s="368" t="s">
        <v>942</v>
      </c>
      <c r="E58" s="368" t="s">
        <v>2046</v>
      </c>
      <c r="F58" s="368" t="s">
        <v>2046</v>
      </c>
      <c r="G58" s="368"/>
      <c r="H58" s="368">
        <v>8</v>
      </c>
      <c r="I58" s="368" t="s">
        <v>2046</v>
      </c>
      <c r="J58" s="368" t="s">
        <v>952</v>
      </c>
      <c r="K58" s="368" t="s">
        <v>1047</v>
      </c>
      <c r="L58" s="368"/>
      <c r="M58" s="368"/>
      <c r="N58" s="369" t="s">
        <v>1048</v>
      </c>
      <c r="O58" s="407">
        <v>3.4</v>
      </c>
      <c r="P58" s="370" t="s">
        <v>2689</v>
      </c>
      <c r="Q58" s="371" t="s">
        <v>2690</v>
      </c>
      <c r="R58" s="108">
        <f t="shared" si="0"/>
        <v>0</v>
      </c>
      <c r="U58" s="399"/>
    </row>
    <row r="59" spans="1:21">
      <c r="A59" s="406">
        <v>1</v>
      </c>
      <c r="B59" s="368" t="s">
        <v>903</v>
      </c>
      <c r="C59" s="368" t="s">
        <v>57</v>
      </c>
      <c r="D59" s="368" t="s">
        <v>942</v>
      </c>
      <c r="E59" s="368" t="s">
        <v>2046</v>
      </c>
      <c r="F59" s="368" t="s">
        <v>2046</v>
      </c>
      <c r="G59" s="368"/>
      <c r="H59" s="368">
        <v>8</v>
      </c>
      <c r="I59" s="368" t="s">
        <v>2046</v>
      </c>
      <c r="J59" s="368" t="s">
        <v>952</v>
      </c>
      <c r="K59" s="368" t="s">
        <v>1047</v>
      </c>
      <c r="L59" s="368"/>
      <c r="M59" s="368"/>
      <c r="N59" s="369" t="s">
        <v>1048</v>
      </c>
      <c r="O59" s="407">
        <v>3.4</v>
      </c>
      <c r="P59" s="370" t="s">
        <v>2691</v>
      </c>
      <c r="Q59" s="371" t="s">
        <v>2692</v>
      </c>
      <c r="R59" s="108">
        <f t="shared" si="0"/>
        <v>0</v>
      </c>
      <c r="U59" s="399"/>
    </row>
    <row r="60" spans="1:21">
      <c r="A60" s="406">
        <v>1</v>
      </c>
      <c r="B60" s="368" t="s">
        <v>903</v>
      </c>
      <c r="C60" s="368" t="s">
        <v>57</v>
      </c>
      <c r="D60" s="368" t="s">
        <v>942</v>
      </c>
      <c r="E60" s="368" t="s">
        <v>2046</v>
      </c>
      <c r="F60" s="368" t="s">
        <v>2046</v>
      </c>
      <c r="G60" s="368"/>
      <c r="H60" s="368">
        <v>8</v>
      </c>
      <c r="I60" s="368" t="s">
        <v>2046</v>
      </c>
      <c r="J60" s="368" t="s">
        <v>952</v>
      </c>
      <c r="K60" s="368" t="s">
        <v>1044</v>
      </c>
      <c r="L60" s="368"/>
      <c r="M60" s="368"/>
      <c r="N60" s="369" t="s">
        <v>988</v>
      </c>
      <c r="O60" s="407" t="s">
        <v>2555</v>
      </c>
      <c r="P60" s="370" t="s">
        <v>2693</v>
      </c>
      <c r="Q60" s="371" t="s">
        <v>2694</v>
      </c>
      <c r="R60" s="108">
        <f t="shared" si="0"/>
        <v>0</v>
      </c>
      <c r="U60" s="399"/>
    </row>
    <row r="61" spans="1:21">
      <c r="A61" s="406">
        <v>1</v>
      </c>
      <c r="B61" s="368" t="s">
        <v>903</v>
      </c>
      <c r="C61" s="368" t="s">
        <v>57</v>
      </c>
      <c r="D61" s="368" t="s">
        <v>942</v>
      </c>
      <c r="E61" s="368" t="s">
        <v>2046</v>
      </c>
      <c r="F61" s="368" t="s">
        <v>2046</v>
      </c>
      <c r="G61" s="368"/>
      <c r="H61" s="368">
        <v>8</v>
      </c>
      <c r="I61" s="368" t="s">
        <v>2046</v>
      </c>
      <c r="J61" s="368" t="s">
        <v>952</v>
      </c>
      <c r="K61" s="368" t="s">
        <v>1044</v>
      </c>
      <c r="L61" s="368"/>
      <c r="M61" s="368"/>
      <c r="N61" s="369" t="s">
        <v>988</v>
      </c>
      <c r="O61" s="407" t="s">
        <v>2555</v>
      </c>
      <c r="P61" s="370" t="s">
        <v>2695</v>
      </c>
      <c r="Q61" s="371" t="s">
        <v>2696</v>
      </c>
      <c r="R61" s="108">
        <f t="shared" si="0"/>
        <v>0</v>
      </c>
      <c r="U61" s="399"/>
    </row>
    <row r="62" spans="1:21">
      <c r="A62" s="406">
        <v>1</v>
      </c>
      <c r="B62" s="368" t="s">
        <v>903</v>
      </c>
      <c r="C62" s="368" t="s">
        <v>57</v>
      </c>
      <c r="D62" s="368" t="s">
        <v>942</v>
      </c>
      <c r="E62" s="368" t="s">
        <v>2046</v>
      </c>
      <c r="F62" s="368" t="s">
        <v>2046</v>
      </c>
      <c r="G62" s="368"/>
      <c r="H62" s="368">
        <v>8</v>
      </c>
      <c r="I62" s="368" t="s">
        <v>2046</v>
      </c>
      <c r="J62" s="368" t="s">
        <v>952</v>
      </c>
      <c r="K62" s="368" t="s">
        <v>995</v>
      </c>
      <c r="L62" s="368"/>
      <c r="M62" s="368"/>
      <c r="N62" s="369" t="s">
        <v>988</v>
      </c>
      <c r="O62" s="407" t="s">
        <v>2552</v>
      </c>
      <c r="P62" s="370" t="s">
        <v>2697</v>
      </c>
      <c r="Q62" s="371" t="s">
        <v>2698</v>
      </c>
      <c r="R62" s="108">
        <f t="shared" si="0"/>
        <v>0</v>
      </c>
      <c r="U62" s="399"/>
    </row>
    <row r="63" spans="1:21">
      <c r="A63" s="406">
        <v>1</v>
      </c>
      <c r="B63" s="368" t="s">
        <v>903</v>
      </c>
      <c r="C63" s="368" t="s">
        <v>57</v>
      </c>
      <c r="D63" s="368" t="s">
        <v>942</v>
      </c>
      <c r="E63" s="368" t="s">
        <v>2046</v>
      </c>
      <c r="F63" s="368" t="s">
        <v>2046</v>
      </c>
      <c r="G63" s="368"/>
      <c r="H63" s="368">
        <v>8</v>
      </c>
      <c r="I63" s="368" t="s">
        <v>2046</v>
      </c>
      <c r="J63" s="368" t="s">
        <v>952</v>
      </c>
      <c r="K63" s="368"/>
      <c r="L63" s="368"/>
      <c r="M63" s="368"/>
      <c r="N63" s="369" t="s">
        <v>980</v>
      </c>
      <c r="O63" s="407" t="s">
        <v>2555</v>
      </c>
      <c r="P63" s="370" t="s">
        <v>2699</v>
      </c>
      <c r="Q63" s="371" t="s">
        <v>171</v>
      </c>
      <c r="R63" s="108">
        <f t="shared" si="0"/>
        <v>0</v>
      </c>
      <c r="U63" s="399"/>
    </row>
    <row r="64" spans="1:21">
      <c r="A64" s="406">
        <v>1</v>
      </c>
      <c r="B64" s="368" t="s">
        <v>903</v>
      </c>
      <c r="C64" s="368" t="s">
        <v>57</v>
      </c>
      <c r="D64" s="368" t="s">
        <v>942</v>
      </c>
      <c r="E64" s="368" t="s">
        <v>2046</v>
      </c>
      <c r="F64" s="368" t="s">
        <v>2046</v>
      </c>
      <c r="G64" s="368"/>
      <c r="H64" s="368">
        <v>8</v>
      </c>
      <c r="I64" s="368" t="s">
        <v>2046</v>
      </c>
      <c r="J64" s="368" t="s">
        <v>952</v>
      </c>
      <c r="K64" s="368"/>
      <c r="L64" s="368"/>
      <c r="M64" s="368"/>
      <c r="N64" s="369" t="s">
        <v>980</v>
      </c>
      <c r="O64" s="407" t="s">
        <v>2555</v>
      </c>
      <c r="P64" s="370" t="s">
        <v>2700</v>
      </c>
      <c r="Q64" s="371" t="s">
        <v>172</v>
      </c>
      <c r="R64" s="108">
        <f t="shared" si="0"/>
        <v>0</v>
      </c>
      <c r="U64" s="399"/>
    </row>
    <row r="65" spans="1:21">
      <c r="A65" s="406">
        <v>1</v>
      </c>
      <c r="B65" s="368" t="s">
        <v>903</v>
      </c>
      <c r="C65" s="368" t="s">
        <v>57</v>
      </c>
      <c r="D65" s="368" t="s">
        <v>942</v>
      </c>
      <c r="E65" s="368" t="s">
        <v>2046</v>
      </c>
      <c r="F65" s="368" t="s">
        <v>2049</v>
      </c>
      <c r="G65" s="368"/>
      <c r="H65" s="368">
        <v>8</v>
      </c>
      <c r="I65" s="368" t="s">
        <v>2046</v>
      </c>
      <c r="J65" s="368" t="s">
        <v>952</v>
      </c>
      <c r="K65" s="368"/>
      <c r="L65" s="368"/>
      <c r="M65" s="368"/>
      <c r="N65" s="369" t="s">
        <v>997</v>
      </c>
      <c r="O65" s="407">
        <v>3.1</v>
      </c>
      <c r="P65" s="370" t="s">
        <v>2701</v>
      </c>
      <c r="Q65" s="371" t="s">
        <v>106</v>
      </c>
      <c r="R65" s="108">
        <f t="shared" si="0"/>
        <v>0</v>
      </c>
      <c r="U65" s="399"/>
    </row>
    <row r="66" spans="1:21">
      <c r="A66" s="406">
        <v>1</v>
      </c>
      <c r="B66" s="368" t="s">
        <v>903</v>
      </c>
      <c r="C66" s="368" t="s">
        <v>57</v>
      </c>
      <c r="D66" s="368" t="s">
        <v>942</v>
      </c>
      <c r="E66" s="368" t="s">
        <v>2046</v>
      </c>
      <c r="F66" s="368" t="s">
        <v>2050</v>
      </c>
      <c r="G66" s="368"/>
      <c r="H66" s="368">
        <v>8</v>
      </c>
      <c r="I66" s="368" t="s">
        <v>2046</v>
      </c>
      <c r="J66" s="368" t="s">
        <v>952</v>
      </c>
      <c r="K66" s="368" t="s">
        <v>999</v>
      </c>
      <c r="L66" s="368"/>
      <c r="M66" s="368"/>
      <c r="N66" s="369" t="s">
        <v>997</v>
      </c>
      <c r="O66" s="407">
        <v>3.1</v>
      </c>
      <c r="P66" s="370" t="s">
        <v>2702</v>
      </c>
      <c r="Q66" s="371" t="s">
        <v>2052</v>
      </c>
      <c r="R66" s="108">
        <f t="shared" si="0"/>
        <v>0</v>
      </c>
      <c r="U66" s="399"/>
    </row>
    <row r="67" spans="1:21">
      <c r="A67" s="406">
        <v>1</v>
      </c>
      <c r="B67" s="368" t="s">
        <v>903</v>
      </c>
      <c r="C67" s="368" t="s">
        <v>57</v>
      </c>
      <c r="D67" s="368" t="s">
        <v>942</v>
      </c>
      <c r="E67" s="368" t="s">
        <v>2046</v>
      </c>
      <c r="F67" s="368" t="s">
        <v>2049</v>
      </c>
      <c r="G67" s="368"/>
      <c r="H67" s="368">
        <v>8</v>
      </c>
      <c r="I67" s="368" t="s">
        <v>2046</v>
      </c>
      <c r="J67" s="368" t="s">
        <v>952</v>
      </c>
      <c r="K67" s="368"/>
      <c r="L67" s="368"/>
      <c r="M67" s="368"/>
      <c r="N67" s="369" t="s">
        <v>997</v>
      </c>
      <c r="O67" s="407" t="s">
        <v>2553</v>
      </c>
      <c r="P67" s="370" t="s">
        <v>2703</v>
      </c>
      <c r="Q67" s="371" t="s">
        <v>110</v>
      </c>
      <c r="R67" s="108">
        <f t="shared" si="0"/>
        <v>0</v>
      </c>
      <c r="U67" s="399"/>
    </row>
    <row r="68" spans="1:21">
      <c r="A68" s="406">
        <v>1</v>
      </c>
      <c r="B68" s="368" t="s">
        <v>903</v>
      </c>
      <c r="C68" s="368" t="s">
        <v>57</v>
      </c>
      <c r="D68" s="368" t="s">
        <v>942</v>
      </c>
      <c r="E68" s="368" t="s">
        <v>2046</v>
      </c>
      <c r="F68" s="368" t="s">
        <v>2050</v>
      </c>
      <c r="G68" s="368"/>
      <c r="H68" s="368">
        <v>8</v>
      </c>
      <c r="I68" s="368" t="s">
        <v>2046</v>
      </c>
      <c r="J68" s="368" t="s">
        <v>952</v>
      </c>
      <c r="K68" s="368" t="s">
        <v>1001</v>
      </c>
      <c r="L68" s="368"/>
      <c r="M68" s="368"/>
      <c r="N68" s="369" t="s">
        <v>997</v>
      </c>
      <c r="O68" s="407">
        <v>3.2</v>
      </c>
      <c r="P68" s="370" t="s">
        <v>2704</v>
      </c>
      <c r="Q68" s="371" t="s">
        <v>2705</v>
      </c>
      <c r="R68" s="108">
        <f t="shared" ref="R68:R131" si="1">SUMIF($S$1:$BT$1,$R$1,$S68:$BT68)</f>
        <v>0</v>
      </c>
      <c r="U68" s="399"/>
    </row>
    <row r="69" spans="1:21">
      <c r="A69" s="406">
        <v>1</v>
      </c>
      <c r="B69" s="368" t="s">
        <v>903</v>
      </c>
      <c r="C69" s="368" t="s">
        <v>57</v>
      </c>
      <c r="D69" s="368" t="s">
        <v>942</v>
      </c>
      <c r="E69" s="368" t="s">
        <v>2046</v>
      </c>
      <c r="F69" s="368" t="s">
        <v>2050</v>
      </c>
      <c r="G69" s="368"/>
      <c r="H69" s="368">
        <v>8</v>
      </c>
      <c r="I69" s="368" t="s">
        <v>2046</v>
      </c>
      <c r="J69" s="368" t="s">
        <v>952</v>
      </c>
      <c r="K69" s="368" t="s">
        <v>1001</v>
      </c>
      <c r="L69" s="368"/>
      <c r="M69" s="368"/>
      <c r="N69" s="369" t="s">
        <v>997</v>
      </c>
      <c r="O69" s="407">
        <v>3.2</v>
      </c>
      <c r="P69" s="370" t="s">
        <v>2706</v>
      </c>
      <c r="Q69" s="371" t="s">
        <v>2707</v>
      </c>
      <c r="R69" s="108">
        <f t="shared" si="1"/>
        <v>0</v>
      </c>
      <c r="U69" s="399"/>
    </row>
    <row r="70" spans="1:21">
      <c r="A70" s="406">
        <v>1</v>
      </c>
      <c r="B70" s="368" t="s">
        <v>903</v>
      </c>
      <c r="C70" s="368" t="s">
        <v>57</v>
      </c>
      <c r="D70" s="368" t="s">
        <v>942</v>
      </c>
      <c r="E70" s="368" t="s">
        <v>2046</v>
      </c>
      <c r="F70" s="368" t="s">
        <v>2050</v>
      </c>
      <c r="G70" s="368"/>
      <c r="H70" s="368">
        <v>8</v>
      </c>
      <c r="I70" s="368" t="s">
        <v>2046</v>
      </c>
      <c r="J70" s="368" t="s">
        <v>952</v>
      </c>
      <c r="K70" s="368" t="s">
        <v>1001</v>
      </c>
      <c r="L70" s="368"/>
      <c r="M70" s="368"/>
      <c r="N70" s="369" t="s">
        <v>997</v>
      </c>
      <c r="O70" s="407">
        <v>3.2</v>
      </c>
      <c r="P70" s="370" t="s">
        <v>2708</v>
      </c>
      <c r="Q70" s="371" t="s">
        <v>146</v>
      </c>
      <c r="R70" s="108">
        <f t="shared" si="1"/>
        <v>0</v>
      </c>
      <c r="U70" s="399"/>
    </row>
    <row r="71" spans="1:21">
      <c r="A71" s="406">
        <v>1</v>
      </c>
      <c r="B71" s="368" t="s">
        <v>903</v>
      </c>
      <c r="C71" s="368" t="s">
        <v>57</v>
      </c>
      <c r="D71" s="368" t="s">
        <v>942</v>
      </c>
      <c r="E71" s="368" t="s">
        <v>2046</v>
      </c>
      <c r="F71" s="368" t="s">
        <v>2050</v>
      </c>
      <c r="G71" s="368"/>
      <c r="H71" s="368">
        <v>8</v>
      </c>
      <c r="I71" s="368" t="s">
        <v>2046</v>
      </c>
      <c r="J71" s="368" t="s">
        <v>952</v>
      </c>
      <c r="K71" s="368" t="s">
        <v>1005</v>
      </c>
      <c r="L71" s="368"/>
      <c r="M71" s="368"/>
      <c r="N71" s="369" t="s">
        <v>997</v>
      </c>
      <c r="O71" s="407">
        <v>3.3</v>
      </c>
      <c r="P71" s="370" t="s">
        <v>2709</v>
      </c>
      <c r="Q71" s="371" t="s">
        <v>2710</v>
      </c>
      <c r="R71" s="108">
        <f t="shared" si="1"/>
        <v>0</v>
      </c>
      <c r="U71" s="399"/>
    </row>
    <row r="72" spans="1:21">
      <c r="A72" s="406">
        <v>1</v>
      </c>
      <c r="B72" s="368" t="s">
        <v>903</v>
      </c>
      <c r="C72" s="368" t="s">
        <v>57</v>
      </c>
      <c r="D72" s="368" t="s">
        <v>942</v>
      </c>
      <c r="E72" s="368" t="s">
        <v>2046</v>
      </c>
      <c r="F72" s="368" t="s">
        <v>2050</v>
      </c>
      <c r="G72" s="368"/>
      <c r="H72" s="368">
        <v>8</v>
      </c>
      <c r="I72" s="368" t="s">
        <v>2046</v>
      </c>
      <c r="J72" s="368" t="s">
        <v>952</v>
      </c>
      <c r="K72" s="368" t="s">
        <v>1005</v>
      </c>
      <c r="L72" s="368"/>
      <c r="M72" s="368"/>
      <c r="N72" s="369" t="s">
        <v>997</v>
      </c>
      <c r="O72" s="407">
        <v>3.3</v>
      </c>
      <c r="P72" s="370" t="s">
        <v>2711</v>
      </c>
      <c r="Q72" s="371" t="s">
        <v>2712</v>
      </c>
      <c r="R72" s="108">
        <f t="shared" si="1"/>
        <v>0</v>
      </c>
      <c r="U72" s="399"/>
    </row>
    <row r="73" spans="1:21">
      <c r="A73" s="406">
        <v>1</v>
      </c>
      <c r="B73" s="368" t="s">
        <v>903</v>
      </c>
      <c r="C73" s="368" t="s">
        <v>57</v>
      </c>
      <c r="D73" s="368" t="s">
        <v>942</v>
      </c>
      <c r="E73" s="368" t="s">
        <v>2046</v>
      </c>
      <c r="F73" s="368" t="s">
        <v>2050</v>
      </c>
      <c r="G73" s="368"/>
      <c r="H73" s="368">
        <v>8</v>
      </c>
      <c r="I73" s="368" t="s">
        <v>2046</v>
      </c>
      <c r="J73" s="368" t="s">
        <v>952</v>
      </c>
      <c r="K73" s="368" t="s">
        <v>1005</v>
      </c>
      <c r="L73" s="368"/>
      <c r="M73" s="368"/>
      <c r="N73" s="369" t="s">
        <v>997</v>
      </c>
      <c r="O73" s="407">
        <v>3.3</v>
      </c>
      <c r="P73" s="370" t="s">
        <v>2713</v>
      </c>
      <c r="Q73" s="371" t="s">
        <v>2714</v>
      </c>
      <c r="R73" s="108">
        <f t="shared" si="1"/>
        <v>0</v>
      </c>
      <c r="U73" s="399"/>
    </row>
    <row r="74" spans="1:21">
      <c r="A74" s="406">
        <v>1</v>
      </c>
      <c r="B74" s="368" t="s">
        <v>903</v>
      </c>
      <c r="C74" s="368" t="s">
        <v>57</v>
      </c>
      <c r="D74" s="368" t="s">
        <v>942</v>
      </c>
      <c r="E74" s="368" t="s">
        <v>2046</v>
      </c>
      <c r="F74" s="368" t="s">
        <v>2050</v>
      </c>
      <c r="G74" s="368"/>
      <c r="H74" s="368">
        <v>8</v>
      </c>
      <c r="I74" s="368" t="s">
        <v>2046</v>
      </c>
      <c r="J74" s="368" t="s">
        <v>952</v>
      </c>
      <c r="K74" s="368" t="s">
        <v>1005</v>
      </c>
      <c r="L74" s="368"/>
      <c r="M74" s="368"/>
      <c r="N74" s="369" t="s">
        <v>997</v>
      </c>
      <c r="O74" s="407">
        <v>3.3</v>
      </c>
      <c r="P74" s="370" t="s">
        <v>2715</v>
      </c>
      <c r="Q74" s="371" t="s">
        <v>2716</v>
      </c>
      <c r="R74" s="108">
        <f t="shared" si="1"/>
        <v>0</v>
      </c>
      <c r="U74" s="399"/>
    </row>
    <row r="75" spans="1:21">
      <c r="A75" s="406">
        <v>1</v>
      </c>
      <c r="B75" s="368" t="s">
        <v>903</v>
      </c>
      <c r="C75" s="368" t="s">
        <v>57</v>
      </c>
      <c r="D75" s="368" t="s">
        <v>942</v>
      </c>
      <c r="E75" s="368" t="s">
        <v>2046</v>
      </c>
      <c r="F75" s="368" t="s">
        <v>2050</v>
      </c>
      <c r="G75" s="368"/>
      <c r="H75" s="368">
        <v>8</v>
      </c>
      <c r="I75" s="368" t="s">
        <v>2046</v>
      </c>
      <c r="J75" s="368" t="s">
        <v>952</v>
      </c>
      <c r="K75" s="368" t="s">
        <v>1005</v>
      </c>
      <c r="L75" s="368"/>
      <c r="M75" s="368"/>
      <c r="N75" s="369" t="s">
        <v>997</v>
      </c>
      <c r="O75" s="407">
        <v>3.3</v>
      </c>
      <c r="P75" s="370" t="s">
        <v>2717</v>
      </c>
      <c r="Q75" s="371" t="s">
        <v>2718</v>
      </c>
      <c r="R75" s="108">
        <f t="shared" si="1"/>
        <v>0</v>
      </c>
      <c r="U75" s="399"/>
    </row>
    <row r="76" spans="1:21">
      <c r="A76" s="406">
        <v>1</v>
      </c>
      <c r="B76" s="368" t="s">
        <v>903</v>
      </c>
      <c r="C76" s="368" t="s">
        <v>57</v>
      </c>
      <c r="D76" s="368" t="s">
        <v>942</v>
      </c>
      <c r="E76" s="368" t="s">
        <v>2046</v>
      </c>
      <c r="F76" s="368" t="s">
        <v>2050</v>
      </c>
      <c r="G76" s="368"/>
      <c r="H76" s="368">
        <v>8</v>
      </c>
      <c r="I76" s="368" t="s">
        <v>2046</v>
      </c>
      <c r="J76" s="368" t="s">
        <v>952</v>
      </c>
      <c r="K76" s="368" t="s">
        <v>1005</v>
      </c>
      <c r="L76" s="368"/>
      <c r="M76" s="368"/>
      <c r="N76" s="369" t="s">
        <v>997</v>
      </c>
      <c r="O76" s="407">
        <v>3.3</v>
      </c>
      <c r="P76" s="370" t="s">
        <v>2719</v>
      </c>
      <c r="Q76" s="371" t="s">
        <v>2720</v>
      </c>
      <c r="R76" s="108">
        <f t="shared" si="1"/>
        <v>0</v>
      </c>
      <c r="U76" s="399"/>
    </row>
    <row r="77" spans="1:21">
      <c r="A77" s="406">
        <v>1</v>
      </c>
      <c r="B77" s="368" t="s">
        <v>903</v>
      </c>
      <c r="C77" s="368" t="s">
        <v>57</v>
      </c>
      <c r="D77" s="368" t="s">
        <v>942</v>
      </c>
      <c r="E77" s="368" t="s">
        <v>2046</v>
      </c>
      <c r="F77" s="368" t="s">
        <v>2050</v>
      </c>
      <c r="G77" s="368"/>
      <c r="H77" s="368">
        <v>8</v>
      </c>
      <c r="I77" s="368" t="s">
        <v>2046</v>
      </c>
      <c r="J77" s="368" t="s">
        <v>952</v>
      </c>
      <c r="K77" s="368" t="s">
        <v>1008</v>
      </c>
      <c r="L77" s="368"/>
      <c r="M77" s="368"/>
      <c r="N77" s="369" t="s">
        <v>997</v>
      </c>
      <c r="O77" s="407">
        <v>3.2</v>
      </c>
      <c r="P77" s="370" t="s">
        <v>2721</v>
      </c>
      <c r="Q77" s="371" t="s">
        <v>2061</v>
      </c>
      <c r="R77" s="108">
        <f t="shared" si="1"/>
        <v>0</v>
      </c>
      <c r="U77" s="399"/>
    </row>
    <row r="78" spans="1:21">
      <c r="A78" s="406">
        <v>1</v>
      </c>
      <c r="B78" s="368" t="s">
        <v>903</v>
      </c>
      <c r="C78" s="368" t="s">
        <v>57</v>
      </c>
      <c r="D78" s="368" t="s">
        <v>942</v>
      </c>
      <c r="E78" s="368" t="s">
        <v>2046</v>
      </c>
      <c r="F78" s="368" t="s">
        <v>2062</v>
      </c>
      <c r="G78" s="368"/>
      <c r="H78" s="368">
        <v>8</v>
      </c>
      <c r="I78" s="368" t="s">
        <v>2046</v>
      </c>
      <c r="J78" s="368" t="s">
        <v>952</v>
      </c>
      <c r="K78" s="368" t="s">
        <v>1012</v>
      </c>
      <c r="L78" s="368"/>
      <c r="M78" s="368"/>
      <c r="N78" s="372" t="s">
        <v>1013</v>
      </c>
      <c r="O78" s="408">
        <v>3.7</v>
      </c>
      <c r="P78" s="370" t="s">
        <v>2722</v>
      </c>
      <c r="Q78" s="371" t="s">
        <v>2064</v>
      </c>
      <c r="R78" s="108">
        <f t="shared" si="1"/>
        <v>0</v>
      </c>
      <c r="U78" s="399"/>
    </row>
    <row r="79" spans="1:21">
      <c r="A79" s="406">
        <v>1</v>
      </c>
      <c r="B79" s="368" t="s">
        <v>903</v>
      </c>
      <c r="C79" s="368" t="s">
        <v>57</v>
      </c>
      <c r="D79" s="368" t="s">
        <v>942</v>
      </c>
      <c r="E79" s="368" t="s">
        <v>2046</v>
      </c>
      <c r="F79" s="368" t="s">
        <v>2062</v>
      </c>
      <c r="G79" s="368"/>
      <c r="H79" s="368">
        <v>8</v>
      </c>
      <c r="I79" s="368" t="s">
        <v>2046</v>
      </c>
      <c r="J79" s="368" t="s">
        <v>952</v>
      </c>
      <c r="K79" s="368" t="s">
        <v>1012</v>
      </c>
      <c r="L79" s="368"/>
      <c r="M79" s="368"/>
      <c r="N79" s="372" t="s">
        <v>1013</v>
      </c>
      <c r="O79" s="408">
        <v>3.7</v>
      </c>
      <c r="P79" s="370" t="s">
        <v>2723</v>
      </c>
      <c r="Q79" s="371" t="s">
        <v>2065</v>
      </c>
      <c r="R79" s="108">
        <f t="shared" si="1"/>
        <v>0</v>
      </c>
      <c r="U79" s="399"/>
    </row>
    <row r="80" spans="1:21">
      <c r="A80" s="406">
        <v>1</v>
      </c>
      <c r="B80" s="368" t="s">
        <v>903</v>
      </c>
      <c r="C80" s="368" t="s">
        <v>57</v>
      </c>
      <c r="D80" s="368" t="s">
        <v>942</v>
      </c>
      <c r="E80" s="368" t="s">
        <v>2046</v>
      </c>
      <c r="F80" s="368" t="s">
        <v>2062</v>
      </c>
      <c r="G80" s="368"/>
      <c r="H80" s="368">
        <v>8</v>
      </c>
      <c r="I80" s="368" t="s">
        <v>2046</v>
      </c>
      <c r="J80" s="368" t="s">
        <v>952</v>
      </c>
      <c r="K80" s="368" t="s">
        <v>1012</v>
      </c>
      <c r="L80" s="368"/>
      <c r="M80" s="368"/>
      <c r="N80" s="372" t="s">
        <v>1013</v>
      </c>
      <c r="O80" s="408">
        <v>3.7</v>
      </c>
      <c r="P80" s="370" t="s">
        <v>2724</v>
      </c>
      <c r="Q80" s="371" t="s">
        <v>2066</v>
      </c>
      <c r="R80" s="108">
        <f t="shared" si="1"/>
        <v>0</v>
      </c>
      <c r="U80" s="399"/>
    </row>
    <row r="81" spans="1:21">
      <c r="A81" s="406">
        <v>1</v>
      </c>
      <c r="B81" s="368" t="s">
        <v>903</v>
      </c>
      <c r="C81" s="368" t="s">
        <v>57</v>
      </c>
      <c r="D81" s="368" t="s">
        <v>942</v>
      </c>
      <c r="E81" s="368" t="s">
        <v>2046</v>
      </c>
      <c r="F81" s="368" t="s">
        <v>2062</v>
      </c>
      <c r="G81" s="368"/>
      <c r="H81" s="368">
        <v>8</v>
      </c>
      <c r="I81" s="368" t="s">
        <v>2046</v>
      </c>
      <c r="J81" s="368" t="s">
        <v>952</v>
      </c>
      <c r="K81" s="368" t="s">
        <v>1012</v>
      </c>
      <c r="L81" s="368"/>
      <c r="M81" s="368"/>
      <c r="N81" s="372" t="s">
        <v>1013</v>
      </c>
      <c r="O81" s="408">
        <v>3.7</v>
      </c>
      <c r="P81" s="370" t="s">
        <v>2725</v>
      </c>
      <c r="Q81" s="371" t="s">
        <v>2067</v>
      </c>
      <c r="R81" s="108">
        <f t="shared" si="1"/>
        <v>0</v>
      </c>
      <c r="U81" s="399"/>
    </row>
    <row r="82" spans="1:21">
      <c r="A82" s="406">
        <v>1</v>
      </c>
      <c r="B82" s="368" t="s">
        <v>903</v>
      </c>
      <c r="C82" s="368" t="s">
        <v>57</v>
      </c>
      <c r="D82" s="368" t="s">
        <v>942</v>
      </c>
      <c r="E82" s="368" t="s">
        <v>2046</v>
      </c>
      <c r="F82" s="368" t="s">
        <v>2062</v>
      </c>
      <c r="G82" s="368"/>
      <c r="H82" s="368">
        <v>8</v>
      </c>
      <c r="I82" s="368" t="s">
        <v>2046</v>
      </c>
      <c r="J82" s="368" t="s">
        <v>952</v>
      </c>
      <c r="K82" s="368" t="s">
        <v>1012</v>
      </c>
      <c r="L82" s="368"/>
      <c r="M82" s="368"/>
      <c r="N82" s="372" t="s">
        <v>1013</v>
      </c>
      <c r="O82" s="408">
        <v>3.7</v>
      </c>
      <c r="P82" s="370" t="s">
        <v>2726</v>
      </c>
      <c r="Q82" s="371" t="s">
        <v>2727</v>
      </c>
      <c r="R82" s="108">
        <f t="shared" si="1"/>
        <v>0</v>
      </c>
      <c r="U82" s="399"/>
    </row>
    <row r="83" spans="1:21">
      <c r="A83" s="406">
        <v>1</v>
      </c>
      <c r="B83" s="368" t="s">
        <v>903</v>
      </c>
      <c r="C83" s="368" t="s">
        <v>57</v>
      </c>
      <c r="D83" s="368" t="s">
        <v>942</v>
      </c>
      <c r="E83" s="368" t="s">
        <v>2046</v>
      </c>
      <c r="F83" s="368" t="s">
        <v>2062</v>
      </c>
      <c r="G83" s="368"/>
      <c r="H83" s="368">
        <v>8</v>
      </c>
      <c r="I83" s="368" t="s">
        <v>2046</v>
      </c>
      <c r="J83" s="368" t="s">
        <v>952</v>
      </c>
      <c r="K83" s="368" t="s">
        <v>1012</v>
      </c>
      <c r="L83" s="368"/>
      <c r="M83" s="368"/>
      <c r="N83" s="372" t="s">
        <v>1013</v>
      </c>
      <c r="O83" s="408">
        <v>3.7</v>
      </c>
      <c r="P83" s="370" t="s">
        <v>2728</v>
      </c>
      <c r="Q83" s="371" t="s">
        <v>121</v>
      </c>
      <c r="R83" s="108">
        <f t="shared" si="1"/>
        <v>0</v>
      </c>
      <c r="U83" s="399"/>
    </row>
    <row r="84" spans="1:21">
      <c r="A84" s="406">
        <v>1</v>
      </c>
      <c r="B84" s="368" t="s">
        <v>903</v>
      </c>
      <c r="C84" s="368" t="s">
        <v>57</v>
      </c>
      <c r="D84" s="368" t="s">
        <v>942</v>
      </c>
      <c r="E84" s="368" t="s">
        <v>2046</v>
      </c>
      <c r="F84" s="368" t="s">
        <v>2062</v>
      </c>
      <c r="G84" s="368"/>
      <c r="H84" s="368">
        <v>8</v>
      </c>
      <c r="I84" s="368" t="s">
        <v>2046</v>
      </c>
      <c r="J84" s="368" t="s">
        <v>952</v>
      </c>
      <c r="K84" s="368" t="s">
        <v>1012</v>
      </c>
      <c r="L84" s="368"/>
      <c r="M84" s="368"/>
      <c r="N84" s="372" t="s">
        <v>1013</v>
      </c>
      <c r="O84" s="408">
        <v>3.7</v>
      </c>
      <c r="P84" s="370" t="s">
        <v>2729</v>
      </c>
      <c r="Q84" s="371" t="s">
        <v>2730</v>
      </c>
      <c r="R84" s="108">
        <f t="shared" si="1"/>
        <v>0</v>
      </c>
      <c r="U84" s="399"/>
    </row>
    <row r="85" spans="1:21">
      <c r="A85" s="406">
        <v>1</v>
      </c>
      <c r="B85" s="368" t="s">
        <v>903</v>
      </c>
      <c r="C85" s="368" t="s">
        <v>57</v>
      </c>
      <c r="D85" s="368" t="s">
        <v>942</v>
      </c>
      <c r="E85" s="368" t="s">
        <v>2046</v>
      </c>
      <c r="F85" s="368" t="s">
        <v>2062</v>
      </c>
      <c r="G85" s="368"/>
      <c r="H85" s="368">
        <v>8</v>
      </c>
      <c r="I85" s="368" t="s">
        <v>2046</v>
      </c>
      <c r="J85" s="368" t="s">
        <v>952</v>
      </c>
      <c r="K85" s="368" t="s">
        <v>1012</v>
      </c>
      <c r="L85" s="368"/>
      <c r="M85" s="368"/>
      <c r="N85" s="372" t="s">
        <v>1013</v>
      </c>
      <c r="O85" s="408">
        <v>3.7</v>
      </c>
      <c r="P85" s="370" t="s">
        <v>2731</v>
      </c>
      <c r="Q85" s="371" t="s">
        <v>2732</v>
      </c>
      <c r="R85" s="108">
        <f t="shared" si="1"/>
        <v>0</v>
      </c>
      <c r="U85" s="399"/>
    </row>
    <row r="86" spans="1:21">
      <c r="A86" s="406">
        <v>1</v>
      </c>
      <c r="B86" s="368" t="s">
        <v>903</v>
      </c>
      <c r="C86" s="368" t="s">
        <v>57</v>
      </c>
      <c r="D86" s="368" t="s">
        <v>942</v>
      </c>
      <c r="E86" s="368" t="s">
        <v>2046</v>
      </c>
      <c r="F86" s="368" t="s">
        <v>2068</v>
      </c>
      <c r="G86" s="368"/>
      <c r="H86" s="368">
        <v>8</v>
      </c>
      <c r="I86" s="368" t="s">
        <v>2046</v>
      </c>
      <c r="J86" s="368" t="s">
        <v>952</v>
      </c>
      <c r="K86" s="368" t="s">
        <v>1022</v>
      </c>
      <c r="L86" s="368"/>
      <c r="M86" s="368"/>
      <c r="N86" s="372" t="s">
        <v>991</v>
      </c>
      <c r="O86" s="408">
        <v>3.5</v>
      </c>
      <c r="P86" s="370" t="s">
        <v>2733</v>
      </c>
      <c r="Q86" s="371" t="s">
        <v>124</v>
      </c>
      <c r="R86" s="108">
        <f t="shared" si="1"/>
        <v>0</v>
      </c>
      <c r="U86" s="399"/>
    </row>
    <row r="87" spans="1:21">
      <c r="A87" s="406">
        <v>1</v>
      </c>
      <c r="B87" s="368" t="s">
        <v>903</v>
      </c>
      <c r="C87" s="368" t="s">
        <v>57</v>
      </c>
      <c r="D87" s="368" t="s">
        <v>942</v>
      </c>
      <c r="E87" s="368" t="s">
        <v>2046</v>
      </c>
      <c r="F87" s="368" t="s">
        <v>2068</v>
      </c>
      <c r="G87" s="368"/>
      <c r="H87" s="368">
        <v>8</v>
      </c>
      <c r="I87" s="368" t="s">
        <v>2046</v>
      </c>
      <c r="J87" s="368" t="s">
        <v>952</v>
      </c>
      <c r="K87" s="368" t="s">
        <v>1024</v>
      </c>
      <c r="L87" s="368"/>
      <c r="M87" s="368"/>
      <c r="N87" s="372" t="s">
        <v>991</v>
      </c>
      <c r="O87" s="408" t="s">
        <v>2549</v>
      </c>
      <c r="P87" s="370" t="s">
        <v>2734</v>
      </c>
      <c r="Q87" s="371" t="s">
        <v>2735</v>
      </c>
      <c r="R87" s="108">
        <f t="shared" si="1"/>
        <v>0</v>
      </c>
      <c r="U87" s="399"/>
    </row>
    <row r="88" spans="1:21">
      <c r="A88" s="406">
        <v>1</v>
      </c>
      <c r="B88" s="368" t="s">
        <v>903</v>
      </c>
      <c r="C88" s="368" t="s">
        <v>57</v>
      </c>
      <c r="D88" s="368" t="s">
        <v>942</v>
      </c>
      <c r="E88" s="368" t="s">
        <v>2046</v>
      </c>
      <c r="F88" s="368" t="s">
        <v>2072</v>
      </c>
      <c r="G88" s="368"/>
      <c r="H88" s="368">
        <v>8</v>
      </c>
      <c r="I88" s="368" t="s">
        <v>2046</v>
      </c>
      <c r="J88" s="368" t="s">
        <v>952</v>
      </c>
      <c r="K88" s="368" t="s">
        <v>1026</v>
      </c>
      <c r="L88" s="368"/>
      <c r="M88" s="368"/>
      <c r="N88" s="369" t="s">
        <v>1027</v>
      </c>
      <c r="O88" s="407" t="s">
        <v>2554</v>
      </c>
      <c r="P88" s="370" t="s">
        <v>2736</v>
      </c>
      <c r="Q88" s="371" t="s">
        <v>2737</v>
      </c>
      <c r="R88" s="108">
        <f t="shared" si="1"/>
        <v>0</v>
      </c>
      <c r="U88" s="399"/>
    </row>
    <row r="89" spans="1:21">
      <c r="A89" s="406">
        <v>1</v>
      </c>
      <c r="B89" s="368" t="s">
        <v>903</v>
      </c>
      <c r="C89" s="368" t="s">
        <v>57</v>
      </c>
      <c r="D89" s="368" t="s">
        <v>942</v>
      </c>
      <c r="E89" s="368" t="s">
        <v>2046</v>
      </c>
      <c r="F89" s="368" t="s">
        <v>2072</v>
      </c>
      <c r="G89" s="368"/>
      <c r="H89" s="368">
        <v>8</v>
      </c>
      <c r="I89" s="368" t="s">
        <v>2046</v>
      </c>
      <c r="J89" s="368" t="s">
        <v>952</v>
      </c>
      <c r="K89" s="368" t="s">
        <v>1026</v>
      </c>
      <c r="L89" s="368"/>
      <c r="M89" s="368"/>
      <c r="N89" s="369" t="s">
        <v>1027</v>
      </c>
      <c r="O89" s="407" t="s">
        <v>2554</v>
      </c>
      <c r="P89" s="370" t="s">
        <v>2738</v>
      </c>
      <c r="Q89" s="371" t="s">
        <v>2739</v>
      </c>
      <c r="R89" s="108">
        <f t="shared" si="1"/>
        <v>0</v>
      </c>
      <c r="U89" s="399"/>
    </row>
    <row r="90" spans="1:21">
      <c r="A90" s="406">
        <v>1</v>
      </c>
      <c r="B90" s="368" t="s">
        <v>903</v>
      </c>
      <c r="C90" s="368" t="s">
        <v>57</v>
      </c>
      <c r="D90" s="368" t="s">
        <v>942</v>
      </c>
      <c r="E90" s="368" t="s">
        <v>2046</v>
      </c>
      <c r="F90" s="368" t="s">
        <v>2072</v>
      </c>
      <c r="G90" s="368"/>
      <c r="H90" s="368">
        <v>8</v>
      </c>
      <c r="I90" s="368" t="s">
        <v>2046</v>
      </c>
      <c r="J90" s="368" t="s">
        <v>952</v>
      </c>
      <c r="K90" s="368" t="s">
        <v>1026</v>
      </c>
      <c r="L90" s="368"/>
      <c r="M90" s="368"/>
      <c r="N90" s="369" t="s">
        <v>1027</v>
      </c>
      <c r="O90" s="407" t="s">
        <v>2554</v>
      </c>
      <c r="P90" s="370" t="s">
        <v>2740</v>
      </c>
      <c r="Q90" s="371" t="s">
        <v>2741</v>
      </c>
      <c r="R90" s="108">
        <f t="shared" si="1"/>
        <v>0</v>
      </c>
      <c r="U90" s="399"/>
    </row>
    <row r="91" spans="1:21">
      <c r="A91" s="406">
        <v>1</v>
      </c>
      <c r="B91" s="368" t="s">
        <v>903</v>
      </c>
      <c r="C91" s="368" t="s">
        <v>57</v>
      </c>
      <c r="D91" s="368" t="s">
        <v>942</v>
      </c>
      <c r="E91" s="368" t="s">
        <v>2046</v>
      </c>
      <c r="F91" s="368" t="s">
        <v>2072</v>
      </c>
      <c r="G91" s="368"/>
      <c r="H91" s="368">
        <v>8</v>
      </c>
      <c r="I91" s="368" t="s">
        <v>2046</v>
      </c>
      <c r="J91" s="368" t="s">
        <v>952</v>
      </c>
      <c r="K91" s="368" t="s">
        <v>1026</v>
      </c>
      <c r="L91" s="368"/>
      <c r="M91" s="368"/>
      <c r="N91" s="369" t="s">
        <v>1027</v>
      </c>
      <c r="O91" s="407" t="s">
        <v>2554</v>
      </c>
      <c r="P91" s="370" t="s">
        <v>2742</v>
      </c>
      <c r="Q91" s="371" t="s">
        <v>2743</v>
      </c>
      <c r="R91" s="108">
        <f t="shared" si="1"/>
        <v>0</v>
      </c>
      <c r="U91" s="399"/>
    </row>
    <row r="92" spans="1:21">
      <c r="A92" s="406">
        <v>1</v>
      </c>
      <c r="B92" s="368" t="s">
        <v>903</v>
      </c>
      <c r="C92" s="368" t="s">
        <v>57</v>
      </c>
      <c r="D92" s="368" t="s">
        <v>942</v>
      </c>
      <c r="E92" s="368" t="s">
        <v>2046</v>
      </c>
      <c r="F92" s="368" t="s">
        <v>2072</v>
      </c>
      <c r="G92" s="368"/>
      <c r="H92" s="368">
        <v>8</v>
      </c>
      <c r="I92" s="368" t="s">
        <v>2046</v>
      </c>
      <c r="J92" s="368" t="s">
        <v>952</v>
      </c>
      <c r="K92" s="368" t="s">
        <v>1026</v>
      </c>
      <c r="L92" s="368"/>
      <c r="M92" s="368"/>
      <c r="N92" s="369" t="s">
        <v>1027</v>
      </c>
      <c r="O92" s="407" t="s">
        <v>2554</v>
      </c>
      <c r="P92" s="370" t="s">
        <v>2744</v>
      </c>
      <c r="Q92" s="371" t="s">
        <v>2745</v>
      </c>
      <c r="R92" s="108">
        <f t="shared" si="1"/>
        <v>0</v>
      </c>
      <c r="U92" s="399"/>
    </row>
    <row r="93" spans="1:21">
      <c r="A93" s="406">
        <v>1</v>
      </c>
      <c r="B93" s="368" t="s">
        <v>903</v>
      </c>
      <c r="C93" s="368" t="s">
        <v>57</v>
      </c>
      <c r="D93" s="368" t="s">
        <v>942</v>
      </c>
      <c r="E93" s="368" t="s">
        <v>2046</v>
      </c>
      <c r="F93" s="368" t="s">
        <v>2072</v>
      </c>
      <c r="G93" s="368"/>
      <c r="H93" s="368">
        <v>8</v>
      </c>
      <c r="I93" s="368" t="s">
        <v>2046</v>
      </c>
      <c r="J93" s="368" t="s">
        <v>952</v>
      </c>
      <c r="K93" s="368" t="s">
        <v>1026</v>
      </c>
      <c r="L93" s="368"/>
      <c r="M93" s="368"/>
      <c r="N93" s="369" t="s">
        <v>1027</v>
      </c>
      <c r="O93" s="407" t="s">
        <v>2554</v>
      </c>
      <c r="P93" s="370" t="s">
        <v>2746</v>
      </c>
      <c r="Q93" s="371" t="s">
        <v>2747</v>
      </c>
      <c r="R93" s="108">
        <f t="shared" si="1"/>
        <v>0</v>
      </c>
      <c r="U93" s="399"/>
    </row>
    <row r="94" spans="1:21">
      <c r="A94" s="406">
        <v>1</v>
      </c>
      <c r="B94" s="368" t="s">
        <v>903</v>
      </c>
      <c r="C94" s="368" t="s">
        <v>57</v>
      </c>
      <c r="D94" s="368" t="s">
        <v>942</v>
      </c>
      <c r="E94" s="368" t="s">
        <v>2046</v>
      </c>
      <c r="F94" s="368" t="s">
        <v>2080</v>
      </c>
      <c r="G94" s="368"/>
      <c r="H94" s="368">
        <v>8</v>
      </c>
      <c r="I94" s="368" t="s">
        <v>2046</v>
      </c>
      <c r="J94" s="368" t="s">
        <v>952</v>
      </c>
      <c r="K94" s="368" t="s">
        <v>1056</v>
      </c>
      <c r="L94" s="368"/>
      <c r="M94" s="368"/>
      <c r="N94" s="369" t="s">
        <v>1057</v>
      </c>
      <c r="O94" s="407">
        <v>3.8</v>
      </c>
      <c r="P94" s="370" t="s">
        <v>2748</v>
      </c>
      <c r="Q94" s="371" t="s">
        <v>2749</v>
      </c>
      <c r="R94" s="108">
        <f t="shared" si="1"/>
        <v>0</v>
      </c>
      <c r="U94" s="399"/>
    </row>
    <row r="95" spans="1:21">
      <c r="A95" s="406">
        <v>1</v>
      </c>
      <c r="B95" s="368" t="s">
        <v>903</v>
      </c>
      <c r="C95" s="368" t="s">
        <v>57</v>
      </c>
      <c r="D95" s="368" t="s">
        <v>942</v>
      </c>
      <c r="E95" s="368" t="s">
        <v>2046</v>
      </c>
      <c r="F95" s="368" t="s">
        <v>2080</v>
      </c>
      <c r="G95" s="368"/>
      <c r="H95" s="368">
        <v>8</v>
      </c>
      <c r="I95" s="368" t="s">
        <v>2046</v>
      </c>
      <c r="J95" s="368" t="s">
        <v>952</v>
      </c>
      <c r="K95" s="368" t="s">
        <v>1056</v>
      </c>
      <c r="L95" s="368"/>
      <c r="M95" s="368"/>
      <c r="N95" s="369" t="s">
        <v>1057</v>
      </c>
      <c r="O95" s="407">
        <v>3.8</v>
      </c>
      <c r="P95" s="370" t="s">
        <v>2750</v>
      </c>
      <c r="Q95" s="371" t="s">
        <v>2751</v>
      </c>
      <c r="R95" s="108">
        <f t="shared" si="1"/>
        <v>0</v>
      </c>
      <c r="U95" s="399"/>
    </row>
    <row r="96" spans="1:21">
      <c r="A96" s="406">
        <v>1</v>
      </c>
      <c r="B96" s="368" t="s">
        <v>903</v>
      </c>
      <c r="C96" s="368" t="s">
        <v>57</v>
      </c>
      <c r="D96" s="368" t="s">
        <v>942</v>
      </c>
      <c r="E96" s="368" t="s">
        <v>2046</v>
      </c>
      <c r="F96" s="368" t="s">
        <v>2082</v>
      </c>
      <c r="G96" s="368"/>
      <c r="H96" s="368">
        <v>8</v>
      </c>
      <c r="I96" s="368" t="s">
        <v>2046</v>
      </c>
      <c r="J96" s="368" t="s">
        <v>952</v>
      </c>
      <c r="K96" s="368" t="s">
        <v>1034</v>
      </c>
      <c r="L96" s="368"/>
      <c r="M96" s="368"/>
      <c r="N96" s="369" t="s">
        <v>1035</v>
      </c>
      <c r="O96" s="407" t="s">
        <v>2556</v>
      </c>
      <c r="P96" s="370" t="s">
        <v>2752</v>
      </c>
      <c r="Q96" s="371" t="s">
        <v>2753</v>
      </c>
      <c r="R96" s="108">
        <f t="shared" si="1"/>
        <v>0</v>
      </c>
      <c r="U96" s="399"/>
    </row>
    <row r="97" spans="1:21">
      <c r="A97" s="406">
        <v>1</v>
      </c>
      <c r="B97" s="368" t="s">
        <v>903</v>
      </c>
      <c r="C97" s="368" t="s">
        <v>57</v>
      </c>
      <c r="D97" s="368" t="s">
        <v>942</v>
      </c>
      <c r="E97" s="368" t="s">
        <v>2046</v>
      </c>
      <c r="F97" s="368" t="s">
        <v>2082</v>
      </c>
      <c r="G97" s="368"/>
      <c r="H97" s="368">
        <v>8</v>
      </c>
      <c r="I97" s="368" t="s">
        <v>2046</v>
      </c>
      <c r="J97" s="368" t="s">
        <v>952</v>
      </c>
      <c r="K97" s="368" t="s">
        <v>1034</v>
      </c>
      <c r="L97" s="368"/>
      <c r="M97" s="368"/>
      <c r="N97" s="369" t="s">
        <v>1035</v>
      </c>
      <c r="O97" s="407" t="s">
        <v>2556</v>
      </c>
      <c r="P97" s="370" t="s">
        <v>2754</v>
      </c>
      <c r="Q97" s="371" t="s">
        <v>2755</v>
      </c>
      <c r="R97" s="108">
        <f t="shared" si="1"/>
        <v>0</v>
      </c>
      <c r="U97" s="399"/>
    </row>
    <row r="98" spans="1:21">
      <c r="A98" s="406">
        <v>1</v>
      </c>
      <c r="B98" s="368" t="s">
        <v>903</v>
      </c>
      <c r="C98" s="368" t="s">
        <v>57</v>
      </c>
      <c r="D98" s="368" t="s">
        <v>942</v>
      </c>
      <c r="E98" s="368" t="s">
        <v>2046</v>
      </c>
      <c r="F98" s="368" t="s">
        <v>2082</v>
      </c>
      <c r="G98" s="368"/>
      <c r="H98" s="368">
        <v>8</v>
      </c>
      <c r="I98" s="368" t="s">
        <v>2046</v>
      </c>
      <c r="J98" s="368" t="s">
        <v>952</v>
      </c>
      <c r="K98" s="368" t="s">
        <v>1034</v>
      </c>
      <c r="L98" s="368"/>
      <c r="M98" s="368"/>
      <c r="N98" s="369" t="s">
        <v>1035</v>
      </c>
      <c r="O98" s="407" t="s">
        <v>2556</v>
      </c>
      <c r="P98" s="370" t="s">
        <v>2756</v>
      </c>
      <c r="Q98" s="371" t="s">
        <v>2084</v>
      </c>
      <c r="R98" s="108">
        <f t="shared" si="1"/>
        <v>0</v>
      </c>
      <c r="U98" s="399"/>
    </row>
    <row r="99" spans="1:21">
      <c r="A99" s="406">
        <v>1</v>
      </c>
      <c r="B99" s="368" t="s">
        <v>903</v>
      </c>
      <c r="C99" s="368" t="s">
        <v>57</v>
      </c>
      <c r="D99" s="368" t="s">
        <v>942</v>
      </c>
      <c r="E99" s="368" t="s">
        <v>2046</v>
      </c>
      <c r="F99" s="368" t="s">
        <v>2082</v>
      </c>
      <c r="G99" s="368"/>
      <c r="H99" s="368">
        <v>8</v>
      </c>
      <c r="I99" s="368" t="s">
        <v>2046</v>
      </c>
      <c r="J99" s="368" t="s">
        <v>952</v>
      </c>
      <c r="K99" s="368" t="s">
        <v>1034</v>
      </c>
      <c r="L99" s="368"/>
      <c r="M99" s="368"/>
      <c r="N99" s="369" t="s">
        <v>1035</v>
      </c>
      <c r="O99" s="407" t="s">
        <v>2556</v>
      </c>
      <c r="P99" s="370" t="s">
        <v>2757</v>
      </c>
      <c r="Q99" s="371" t="s">
        <v>2085</v>
      </c>
      <c r="R99" s="108">
        <f t="shared" si="1"/>
        <v>0</v>
      </c>
      <c r="U99" s="399"/>
    </row>
    <row r="100" spans="1:21">
      <c r="A100" s="406">
        <v>1</v>
      </c>
      <c r="B100" s="368" t="s">
        <v>903</v>
      </c>
      <c r="C100" s="368" t="s">
        <v>57</v>
      </c>
      <c r="D100" s="368" t="s">
        <v>942</v>
      </c>
      <c r="E100" s="368" t="s">
        <v>2046</v>
      </c>
      <c r="F100" s="368" t="s">
        <v>2086</v>
      </c>
      <c r="G100" s="368"/>
      <c r="H100" s="368">
        <v>8</v>
      </c>
      <c r="I100" s="368" t="s">
        <v>2046</v>
      </c>
      <c r="J100" s="368" t="s">
        <v>952</v>
      </c>
      <c r="K100" s="368" t="s">
        <v>1060</v>
      </c>
      <c r="L100" s="368"/>
      <c r="M100" s="368"/>
      <c r="N100" s="369" t="s">
        <v>1061</v>
      </c>
      <c r="O100" s="407">
        <v>3.6</v>
      </c>
      <c r="P100" s="370" t="s">
        <v>2758</v>
      </c>
      <c r="Q100" s="371" t="s">
        <v>2759</v>
      </c>
      <c r="R100" s="108">
        <f t="shared" si="1"/>
        <v>0</v>
      </c>
      <c r="U100" s="399"/>
    </row>
    <row r="101" spans="1:21">
      <c r="A101" s="406">
        <v>1</v>
      </c>
      <c r="B101" s="368" t="s">
        <v>903</v>
      </c>
      <c r="C101" s="368" t="s">
        <v>57</v>
      </c>
      <c r="D101" s="368" t="s">
        <v>942</v>
      </c>
      <c r="E101" s="368" t="s">
        <v>2046</v>
      </c>
      <c r="F101" s="368" t="s">
        <v>2086</v>
      </c>
      <c r="G101" s="368"/>
      <c r="H101" s="368">
        <v>8</v>
      </c>
      <c r="I101" s="368" t="s">
        <v>2046</v>
      </c>
      <c r="J101" s="368" t="s">
        <v>952</v>
      </c>
      <c r="K101" s="368" t="s">
        <v>1060</v>
      </c>
      <c r="L101" s="368"/>
      <c r="M101" s="368"/>
      <c r="N101" s="369" t="s">
        <v>1061</v>
      </c>
      <c r="O101" s="407">
        <v>3.6</v>
      </c>
      <c r="P101" s="370" t="s">
        <v>2760</v>
      </c>
      <c r="Q101" s="371" t="s">
        <v>2761</v>
      </c>
      <c r="R101" s="108">
        <f t="shared" si="1"/>
        <v>0</v>
      </c>
      <c r="U101" s="399"/>
    </row>
    <row r="102" spans="1:21">
      <c r="A102" s="406">
        <v>1</v>
      </c>
      <c r="B102" s="368" t="s">
        <v>903</v>
      </c>
      <c r="C102" s="368" t="s">
        <v>57</v>
      </c>
      <c r="D102" s="368" t="s">
        <v>942</v>
      </c>
      <c r="E102" s="368" t="s">
        <v>2046</v>
      </c>
      <c r="F102" s="368" t="s">
        <v>2086</v>
      </c>
      <c r="G102" s="368"/>
      <c r="H102" s="368">
        <v>8</v>
      </c>
      <c r="I102" s="368" t="s">
        <v>2046</v>
      </c>
      <c r="J102" s="368" t="s">
        <v>952</v>
      </c>
      <c r="K102" s="368" t="s">
        <v>1060</v>
      </c>
      <c r="L102" s="368"/>
      <c r="M102" s="368"/>
      <c r="N102" s="369" t="s">
        <v>1061</v>
      </c>
      <c r="O102" s="407">
        <v>3.6</v>
      </c>
      <c r="P102" s="370" t="s">
        <v>2762</v>
      </c>
      <c r="Q102" s="371" t="s">
        <v>2763</v>
      </c>
      <c r="R102" s="108">
        <f t="shared" si="1"/>
        <v>0</v>
      </c>
      <c r="U102" s="399"/>
    </row>
    <row r="103" spans="1:21">
      <c r="A103" s="406">
        <v>1</v>
      </c>
      <c r="B103" s="368" t="s">
        <v>903</v>
      </c>
      <c r="C103" s="368" t="s">
        <v>57</v>
      </c>
      <c r="D103" s="368" t="s">
        <v>942</v>
      </c>
      <c r="E103" s="368" t="s">
        <v>2046</v>
      </c>
      <c r="F103" s="368" t="s">
        <v>2086</v>
      </c>
      <c r="G103" s="368"/>
      <c r="H103" s="368">
        <v>8</v>
      </c>
      <c r="I103" s="368" t="s">
        <v>2046</v>
      </c>
      <c r="J103" s="368" t="s">
        <v>952</v>
      </c>
      <c r="K103" s="368" t="s">
        <v>1060</v>
      </c>
      <c r="L103" s="368"/>
      <c r="M103" s="368"/>
      <c r="N103" s="369" t="s">
        <v>1061</v>
      </c>
      <c r="O103" s="407">
        <v>3.6</v>
      </c>
      <c r="P103" s="370" t="s">
        <v>2764</v>
      </c>
      <c r="Q103" s="371" t="s">
        <v>2765</v>
      </c>
      <c r="R103" s="108">
        <f t="shared" si="1"/>
        <v>0</v>
      </c>
      <c r="U103" s="399"/>
    </row>
    <row r="104" spans="1:21">
      <c r="A104" s="406">
        <v>1</v>
      </c>
      <c r="B104" s="368" t="s">
        <v>903</v>
      </c>
      <c r="C104" s="368" t="s">
        <v>57</v>
      </c>
      <c r="D104" s="368" t="s">
        <v>942</v>
      </c>
      <c r="E104" s="368" t="s">
        <v>2046</v>
      </c>
      <c r="F104" s="368" t="s">
        <v>2086</v>
      </c>
      <c r="G104" s="368"/>
      <c r="H104" s="368">
        <v>8</v>
      </c>
      <c r="I104" s="368" t="s">
        <v>2046</v>
      </c>
      <c r="J104" s="368" t="s">
        <v>952</v>
      </c>
      <c r="K104" s="368" t="s">
        <v>1060</v>
      </c>
      <c r="L104" s="368"/>
      <c r="M104" s="368"/>
      <c r="N104" s="369" t="s">
        <v>1061</v>
      </c>
      <c r="O104" s="407">
        <v>3.6</v>
      </c>
      <c r="P104" s="370" t="s">
        <v>2766</v>
      </c>
      <c r="Q104" s="371" t="s">
        <v>2767</v>
      </c>
      <c r="R104" s="108">
        <f t="shared" si="1"/>
        <v>0</v>
      </c>
      <c r="U104" s="399"/>
    </row>
    <row r="105" spans="1:21">
      <c r="A105" s="406">
        <v>1</v>
      </c>
      <c r="B105" s="368" t="s">
        <v>903</v>
      </c>
      <c r="C105" s="368" t="s">
        <v>57</v>
      </c>
      <c r="D105" s="368" t="s">
        <v>942</v>
      </c>
      <c r="E105" s="368" t="s">
        <v>2046</v>
      </c>
      <c r="F105" s="368" t="s">
        <v>2086</v>
      </c>
      <c r="G105" s="368"/>
      <c r="H105" s="368">
        <v>8</v>
      </c>
      <c r="I105" s="368" t="s">
        <v>2046</v>
      </c>
      <c r="J105" s="368" t="s">
        <v>952</v>
      </c>
      <c r="K105" s="368" t="s">
        <v>1060</v>
      </c>
      <c r="L105" s="368"/>
      <c r="M105" s="368"/>
      <c r="N105" s="369" t="s">
        <v>1061</v>
      </c>
      <c r="O105" s="407">
        <v>3.6</v>
      </c>
      <c r="P105" s="370" t="s">
        <v>2768</v>
      </c>
      <c r="Q105" s="371" t="s">
        <v>2769</v>
      </c>
      <c r="R105" s="108">
        <f t="shared" si="1"/>
        <v>0</v>
      </c>
      <c r="U105" s="399"/>
    </row>
    <row r="106" spans="1:21">
      <c r="A106" s="406">
        <v>1</v>
      </c>
      <c r="B106" s="368" t="s">
        <v>903</v>
      </c>
      <c r="C106" s="368" t="s">
        <v>57</v>
      </c>
      <c r="D106" s="368" t="s">
        <v>2087</v>
      </c>
      <c r="E106" s="368" t="s">
        <v>2087</v>
      </c>
      <c r="F106" s="368"/>
      <c r="G106" s="368"/>
      <c r="H106" s="368">
        <v>9</v>
      </c>
      <c r="I106" s="368" t="s">
        <v>2087</v>
      </c>
      <c r="J106" s="368" t="s">
        <v>952</v>
      </c>
      <c r="K106" s="368"/>
      <c r="L106" s="368"/>
      <c r="M106" s="368"/>
      <c r="N106" s="369" t="s">
        <v>980</v>
      </c>
      <c r="O106" s="407">
        <v>5.2</v>
      </c>
      <c r="P106" s="370" t="s">
        <v>2770</v>
      </c>
      <c r="Q106" s="371" t="s">
        <v>173</v>
      </c>
      <c r="R106" s="108">
        <f t="shared" si="1"/>
        <v>0</v>
      </c>
      <c r="U106" s="399"/>
    </row>
    <row r="107" spans="1:21">
      <c r="A107" s="406">
        <v>1</v>
      </c>
      <c r="B107" s="368" t="s">
        <v>903</v>
      </c>
      <c r="C107" s="368" t="s">
        <v>57</v>
      </c>
      <c r="D107" s="368" t="s">
        <v>2027</v>
      </c>
      <c r="E107" s="368" t="s">
        <v>174</v>
      </c>
      <c r="F107" s="368" t="s">
        <v>174</v>
      </c>
      <c r="G107" s="368"/>
      <c r="H107" s="368">
        <v>10</v>
      </c>
      <c r="I107" s="368" t="s">
        <v>174</v>
      </c>
      <c r="J107" s="368" t="s">
        <v>952</v>
      </c>
      <c r="K107" s="368"/>
      <c r="L107" s="368"/>
      <c r="M107" s="368" t="s">
        <v>944</v>
      </c>
      <c r="N107" s="369" t="s">
        <v>953</v>
      </c>
      <c r="O107" s="338">
        <v>1.1000000000000001</v>
      </c>
      <c r="P107" s="370" t="s">
        <v>2771</v>
      </c>
      <c r="Q107" s="371" t="s">
        <v>174</v>
      </c>
      <c r="R107" s="108">
        <f t="shared" si="1"/>
        <v>0</v>
      </c>
      <c r="U107" s="399"/>
    </row>
    <row r="108" spans="1:21">
      <c r="A108" s="406">
        <v>1</v>
      </c>
      <c r="B108" s="368" t="s">
        <v>903</v>
      </c>
      <c r="C108" s="368" t="s">
        <v>57</v>
      </c>
      <c r="D108" s="368" t="s">
        <v>2088</v>
      </c>
      <c r="E108" s="368" t="s">
        <v>2088</v>
      </c>
      <c r="F108" s="368" t="s">
        <v>2088</v>
      </c>
      <c r="G108" s="368"/>
      <c r="H108" s="368">
        <v>11</v>
      </c>
      <c r="I108" s="368" t="s">
        <v>2089</v>
      </c>
      <c r="J108" s="368" t="s">
        <v>952</v>
      </c>
      <c r="K108" s="368"/>
      <c r="L108" s="368"/>
      <c r="M108" s="368"/>
      <c r="N108" s="372" t="s">
        <v>1087</v>
      </c>
      <c r="O108" s="408">
        <v>4.2</v>
      </c>
      <c r="P108" s="370" t="s">
        <v>2772</v>
      </c>
      <c r="Q108" s="371" t="s">
        <v>175</v>
      </c>
      <c r="R108" s="108">
        <f t="shared" si="1"/>
        <v>0</v>
      </c>
      <c r="U108" s="399"/>
    </row>
    <row r="109" spans="1:21">
      <c r="A109" s="406">
        <v>1</v>
      </c>
      <c r="B109" s="368" t="s">
        <v>903</v>
      </c>
      <c r="C109" s="368" t="s">
        <v>57</v>
      </c>
      <c r="D109" s="368" t="s">
        <v>2088</v>
      </c>
      <c r="E109" s="368" t="s">
        <v>2088</v>
      </c>
      <c r="F109" s="368" t="s">
        <v>2088</v>
      </c>
      <c r="G109" s="368"/>
      <c r="H109" s="368">
        <v>11</v>
      </c>
      <c r="I109" s="368" t="s">
        <v>2089</v>
      </c>
      <c r="J109" s="368" t="s">
        <v>952</v>
      </c>
      <c r="K109" s="368"/>
      <c r="L109" s="368"/>
      <c r="M109" s="368"/>
      <c r="N109" s="372" t="s">
        <v>1087</v>
      </c>
      <c r="O109" s="408">
        <v>4.3</v>
      </c>
      <c r="P109" s="370" t="s">
        <v>2773</v>
      </c>
      <c r="Q109" s="371" t="s">
        <v>176</v>
      </c>
      <c r="R109" s="108">
        <f t="shared" si="1"/>
        <v>0</v>
      </c>
      <c r="U109" s="399"/>
    </row>
    <row r="110" spans="1:21">
      <c r="A110" s="406">
        <v>1</v>
      </c>
      <c r="B110" s="368" t="s">
        <v>903</v>
      </c>
      <c r="C110" s="368" t="s">
        <v>57</v>
      </c>
      <c r="D110" s="368" t="s">
        <v>2088</v>
      </c>
      <c r="E110" s="368" t="s">
        <v>2088</v>
      </c>
      <c r="F110" s="368" t="s">
        <v>2088</v>
      </c>
      <c r="G110" s="368"/>
      <c r="H110" s="368">
        <v>11</v>
      </c>
      <c r="I110" s="368" t="s">
        <v>2089</v>
      </c>
      <c r="J110" s="368" t="s">
        <v>952</v>
      </c>
      <c r="K110" s="368"/>
      <c r="L110" s="368"/>
      <c r="M110" s="368"/>
      <c r="N110" s="372" t="s">
        <v>1087</v>
      </c>
      <c r="O110" s="408">
        <v>4.4000000000000004</v>
      </c>
      <c r="P110" s="370" t="s">
        <v>2774</v>
      </c>
      <c r="Q110" s="371" t="s">
        <v>177</v>
      </c>
      <c r="R110" s="108">
        <f t="shared" si="1"/>
        <v>0</v>
      </c>
      <c r="U110" s="399"/>
    </row>
    <row r="111" spans="1:21">
      <c r="A111" s="406">
        <v>1</v>
      </c>
      <c r="B111" s="368" t="s">
        <v>903</v>
      </c>
      <c r="C111" s="368" t="s">
        <v>57</v>
      </c>
      <c r="D111" s="368" t="s">
        <v>2088</v>
      </c>
      <c r="E111" s="368" t="s">
        <v>2088</v>
      </c>
      <c r="F111" s="368" t="s">
        <v>2090</v>
      </c>
      <c r="G111" s="368" t="s">
        <v>178</v>
      </c>
      <c r="H111" s="368">
        <v>11</v>
      </c>
      <c r="I111" s="368" t="s">
        <v>2089</v>
      </c>
      <c r="J111" s="368" t="s">
        <v>952</v>
      </c>
      <c r="K111" s="368"/>
      <c r="L111" s="368"/>
      <c r="M111" s="368"/>
      <c r="N111" s="369" t="s">
        <v>1091</v>
      </c>
      <c r="O111" s="407">
        <v>4.0999999999999996</v>
      </c>
      <c r="P111" s="370" t="s">
        <v>2775</v>
      </c>
      <c r="Q111" s="371" t="s">
        <v>178</v>
      </c>
      <c r="R111" s="108">
        <f t="shared" si="1"/>
        <v>0</v>
      </c>
      <c r="U111" s="399"/>
    </row>
    <row r="112" spans="1:21">
      <c r="A112" s="406">
        <v>1</v>
      </c>
      <c r="B112" s="368" t="s">
        <v>903</v>
      </c>
      <c r="C112" s="368" t="s">
        <v>57</v>
      </c>
      <c r="D112" s="368" t="s">
        <v>2088</v>
      </c>
      <c r="E112" s="368" t="s">
        <v>2088</v>
      </c>
      <c r="F112" s="368" t="s">
        <v>2090</v>
      </c>
      <c r="G112" s="368" t="s">
        <v>2091</v>
      </c>
      <c r="H112" s="368">
        <v>11</v>
      </c>
      <c r="I112" s="368" t="s">
        <v>2089</v>
      </c>
      <c r="J112" s="368" t="s">
        <v>952</v>
      </c>
      <c r="K112" s="368"/>
      <c r="L112" s="368"/>
      <c r="M112" s="368"/>
      <c r="N112" s="369" t="s">
        <v>1093</v>
      </c>
      <c r="O112" s="407">
        <v>4.5</v>
      </c>
      <c r="P112" s="370" t="s">
        <v>2776</v>
      </c>
      <c r="Q112" s="371" t="s">
        <v>179</v>
      </c>
      <c r="R112" s="108">
        <f t="shared" si="1"/>
        <v>0</v>
      </c>
      <c r="U112" s="399"/>
    </row>
    <row r="113" spans="1:21">
      <c r="A113" s="406">
        <v>1</v>
      </c>
      <c r="B113" s="368" t="s">
        <v>903</v>
      </c>
      <c r="C113" s="368" t="s">
        <v>57</v>
      </c>
      <c r="D113" s="368" t="s">
        <v>2088</v>
      </c>
      <c r="E113" s="368" t="s">
        <v>2088</v>
      </c>
      <c r="F113" s="368" t="s">
        <v>2090</v>
      </c>
      <c r="G113" s="368" t="s">
        <v>2092</v>
      </c>
      <c r="H113" s="368">
        <v>11</v>
      </c>
      <c r="I113" s="368" t="s">
        <v>2089</v>
      </c>
      <c r="J113" s="368" t="s">
        <v>952</v>
      </c>
      <c r="K113" s="368" t="s">
        <v>1095</v>
      </c>
      <c r="L113" s="368"/>
      <c r="M113" s="368"/>
      <c r="N113" s="369" t="s">
        <v>1096</v>
      </c>
      <c r="O113" s="407">
        <v>4.5999999999999996</v>
      </c>
      <c r="P113" s="370" t="s">
        <v>2777</v>
      </c>
      <c r="Q113" s="371" t="s">
        <v>180</v>
      </c>
      <c r="R113" s="108">
        <f t="shared" si="1"/>
        <v>0</v>
      </c>
      <c r="U113" s="399"/>
    </row>
    <row r="114" spans="1:21">
      <c r="A114" s="406">
        <v>1</v>
      </c>
      <c r="B114" s="368" t="s">
        <v>903</v>
      </c>
      <c r="C114" s="368" t="s">
        <v>57</v>
      </c>
      <c r="D114" s="368" t="s">
        <v>2088</v>
      </c>
      <c r="E114" s="368" t="s">
        <v>2088</v>
      </c>
      <c r="F114" s="368" t="s">
        <v>2090</v>
      </c>
      <c r="G114" s="368" t="s">
        <v>2093</v>
      </c>
      <c r="H114" s="368">
        <v>11</v>
      </c>
      <c r="I114" s="368" t="s">
        <v>2089</v>
      </c>
      <c r="J114" s="368" t="s">
        <v>952</v>
      </c>
      <c r="K114" s="368"/>
      <c r="L114" s="368"/>
      <c r="M114" s="368"/>
      <c r="N114" s="369" t="s">
        <v>1098</v>
      </c>
      <c r="O114" s="407">
        <v>4.7</v>
      </c>
      <c r="P114" s="370" t="s">
        <v>2778</v>
      </c>
      <c r="Q114" s="371" t="s">
        <v>181</v>
      </c>
      <c r="R114" s="108">
        <f t="shared" si="1"/>
        <v>0</v>
      </c>
      <c r="U114" s="399"/>
    </row>
    <row r="115" spans="1:21">
      <c r="A115" s="406">
        <v>1</v>
      </c>
      <c r="B115" s="368" t="s">
        <v>903</v>
      </c>
      <c r="C115" s="368" t="s">
        <v>57</v>
      </c>
      <c r="D115" s="368" t="s">
        <v>2088</v>
      </c>
      <c r="E115" s="368" t="s">
        <v>2088</v>
      </c>
      <c r="F115" s="368" t="s">
        <v>2090</v>
      </c>
      <c r="G115" s="368" t="s">
        <v>182</v>
      </c>
      <c r="H115" s="368">
        <v>11</v>
      </c>
      <c r="I115" s="368" t="s">
        <v>2089</v>
      </c>
      <c r="J115" s="368" t="s">
        <v>952</v>
      </c>
      <c r="K115" s="368"/>
      <c r="L115" s="368"/>
      <c r="M115" s="368"/>
      <c r="N115" s="369" t="s">
        <v>1098</v>
      </c>
      <c r="O115" s="407">
        <v>4.4000000000000004</v>
      </c>
      <c r="P115" s="370" t="s">
        <v>2779</v>
      </c>
      <c r="Q115" s="371" t="s">
        <v>182</v>
      </c>
      <c r="R115" s="108">
        <f t="shared" si="1"/>
        <v>0</v>
      </c>
      <c r="U115" s="399"/>
    </row>
    <row r="116" spans="1:21">
      <c r="A116" s="406">
        <v>1</v>
      </c>
      <c r="B116" s="368" t="s">
        <v>903</v>
      </c>
      <c r="C116" s="368" t="s">
        <v>57</v>
      </c>
      <c r="D116" s="368" t="s">
        <v>2088</v>
      </c>
      <c r="E116" s="368" t="s">
        <v>2088</v>
      </c>
      <c r="F116" s="368" t="s">
        <v>2090</v>
      </c>
      <c r="G116" s="368" t="s">
        <v>183</v>
      </c>
      <c r="H116" s="368">
        <v>11</v>
      </c>
      <c r="I116" s="368" t="s">
        <v>2089</v>
      </c>
      <c r="J116" s="368" t="s">
        <v>952</v>
      </c>
      <c r="K116" s="368"/>
      <c r="L116" s="368"/>
      <c r="M116" s="368"/>
      <c r="N116" s="369" t="s">
        <v>1101</v>
      </c>
      <c r="O116" s="407">
        <v>4.8</v>
      </c>
      <c r="P116" s="370" t="s">
        <v>2780</v>
      </c>
      <c r="Q116" s="371" t="s">
        <v>183</v>
      </c>
      <c r="R116" s="108">
        <f t="shared" si="1"/>
        <v>0</v>
      </c>
      <c r="U116" s="399"/>
    </row>
    <row r="117" spans="1:21">
      <c r="A117" s="406">
        <v>1</v>
      </c>
      <c r="B117" s="368" t="s">
        <v>903</v>
      </c>
      <c r="C117" s="368" t="s">
        <v>57</v>
      </c>
      <c r="D117" s="368" t="s">
        <v>2088</v>
      </c>
      <c r="E117" s="368" t="s">
        <v>2088</v>
      </c>
      <c r="F117" s="368" t="s">
        <v>2088</v>
      </c>
      <c r="G117" s="368" t="s">
        <v>2094</v>
      </c>
      <c r="H117" s="368">
        <v>11</v>
      </c>
      <c r="I117" s="368" t="s">
        <v>2089</v>
      </c>
      <c r="J117" s="368" t="s">
        <v>952</v>
      </c>
      <c r="K117" s="368" t="s">
        <v>1107</v>
      </c>
      <c r="L117" s="368"/>
      <c r="M117" s="368"/>
      <c r="N117" s="369" t="s">
        <v>1087</v>
      </c>
      <c r="O117" s="407" t="s">
        <v>921</v>
      </c>
      <c r="P117" s="370" t="s">
        <v>2781</v>
      </c>
      <c r="Q117" s="371" t="s">
        <v>186</v>
      </c>
      <c r="R117" s="108">
        <f t="shared" si="1"/>
        <v>0</v>
      </c>
      <c r="U117" s="399"/>
    </row>
    <row r="118" spans="1:21">
      <c r="A118" s="406">
        <v>1</v>
      </c>
      <c r="B118" s="368" t="s">
        <v>903</v>
      </c>
      <c r="C118" s="368" t="s">
        <v>57</v>
      </c>
      <c r="D118" s="368" t="s">
        <v>2088</v>
      </c>
      <c r="E118" s="368" t="s">
        <v>2088</v>
      </c>
      <c r="F118" s="368" t="s">
        <v>2088</v>
      </c>
      <c r="G118" s="368" t="s">
        <v>2094</v>
      </c>
      <c r="H118" s="368">
        <v>11</v>
      </c>
      <c r="I118" s="368" t="s">
        <v>2089</v>
      </c>
      <c r="J118" s="368" t="s">
        <v>952</v>
      </c>
      <c r="K118" s="368" t="s">
        <v>1109</v>
      </c>
      <c r="L118" s="368"/>
      <c r="M118" s="368"/>
      <c r="N118" s="369" t="s">
        <v>1087</v>
      </c>
      <c r="O118" s="407">
        <v>4.9000000000000004</v>
      </c>
      <c r="P118" s="370" t="s">
        <v>2782</v>
      </c>
      <c r="Q118" s="371" t="s">
        <v>187</v>
      </c>
      <c r="R118" s="108">
        <f t="shared" si="1"/>
        <v>0</v>
      </c>
      <c r="U118" s="399"/>
    </row>
    <row r="119" spans="1:21">
      <c r="A119" s="406">
        <v>1</v>
      </c>
      <c r="B119" s="368" t="s">
        <v>903</v>
      </c>
      <c r="C119" s="368" t="s">
        <v>57</v>
      </c>
      <c r="D119" s="368" t="s">
        <v>2088</v>
      </c>
      <c r="E119" s="368" t="s">
        <v>2088</v>
      </c>
      <c r="F119" s="368" t="s">
        <v>2088</v>
      </c>
      <c r="G119" s="368" t="s">
        <v>2094</v>
      </c>
      <c r="H119" s="368">
        <v>11</v>
      </c>
      <c r="I119" s="368" t="s">
        <v>2089</v>
      </c>
      <c r="J119" s="368" t="s">
        <v>952</v>
      </c>
      <c r="K119" s="368" t="s">
        <v>1111</v>
      </c>
      <c r="L119" s="368"/>
      <c r="M119" s="368"/>
      <c r="N119" s="369" t="s">
        <v>1087</v>
      </c>
      <c r="O119" s="407">
        <v>4.1100000000000003</v>
      </c>
      <c r="P119" s="370" t="s">
        <v>2783</v>
      </c>
      <c r="Q119" s="371" t="s">
        <v>188</v>
      </c>
      <c r="R119" s="108">
        <f t="shared" si="1"/>
        <v>0</v>
      </c>
      <c r="U119" s="399"/>
    </row>
    <row r="120" spans="1:21">
      <c r="A120" s="406">
        <v>1</v>
      </c>
      <c r="B120" s="368" t="s">
        <v>903</v>
      </c>
      <c r="C120" s="368" t="s">
        <v>57</v>
      </c>
      <c r="D120" s="368" t="s">
        <v>2088</v>
      </c>
      <c r="E120" s="368" t="s">
        <v>2088</v>
      </c>
      <c r="F120" s="368" t="s">
        <v>2088</v>
      </c>
      <c r="G120" s="368" t="s">
        <v>2094</v>
      </c>
      <c r="H120" s="368">
        <v>11</v>
      </c>
      <c r="I120" s="368" t="s">
        <v>2089</v>
      </c>
      <c r="J120" s="368" t="s">
        <v>952</v>
      </c>
      <c r="K120" s="368" t="s">
        <v>1113</v>
      </c>
      <c r="L120" s="368"/>
      <c r="M120" s="368"/>
      <c r="N120" s="369" t="s">
        <v>1087</v>
      </c>
      <c r="O120" s="407">
        <v>4.9000000000000004</v>
      </c>
      <c r="P120" s="370" t="s">
        <v>2784</v>
      </c>
      <c r="Q120" s="371" t="s">
        <v>189</v>
      </c>
      <c r="R120" s="108">
        <f t="shared" si="1"/>
        <v>0</v>
      </c>
      <c r="U120" s="399"/>
    </row>
    <row r="121" spans="1:21">
      <c r="A121" s="406">
        <v>1</v>
      </c>
      <c r="B121" s="368" t="s">
        <v>903</v>
      </c>
      <c r="C121" s="368" t="s">
        <v>57</v>
      </c>
      <c r="D121" s="368" t="s">
        <v>2088</v>
      </c>
      <c r="E121" s="368" t="s">
        <v>2088</v>
      </c>
      <c r="F121" s="368" t="s">
        <v>2088</v>
      </c>
      <c r="G121" s="368" t="s">
        <v>2094</v>
      </c>
      <c r="H121" s="368">
        <v>11</v>
      </c>
      <c r="I121" s="368" t="s">
        <v>2089</v>
      </c>
      <c r="J121" s="368" t="s">
        <v>952</v>
      </c>
      <c r="K121" s="368" t="s">
        <v>1115</v>
      </c>
      <c r="L121" s="368"/>
      <c r="M121" s="368"/>
      <c r="N121" s="369" t="s">
        <v>1087</v>
      </c>
      <c r="O121" s="407">
        <v>4.9000000000000004</v>
      </c>
      <c r="P121" s="370" t="s">
        <v>2785</v>
      </c>
      <c r="Q121" s="371" t="s">
        <v>190</v>
      </c>
      <c r="R121" s="108">
        <f t="shared" si="1"/>
        <v>0</v>
      </c>
      <c r="U121" s="399"/>
    </row>
    <row r="122" spans="1:21">
      <c r="A122" s="406">
        <v>1</v>
      </c>
      <c r="B122" s="368" t="s">
        <v>903</v>
      </c>
      <c r="C122" s="368" t="s">
        <v>57</v>
      </c>
      <c r="D122" s="368" t="s">
        <v>2088</v>
      </c>
      <c r="E122" s="368" t="s">
        <v>2088</v>
      </c>
      <c r="F122" s="368" t="s">
        <v>2088</v>
      </c>
      <c r="G122" s="368" t="s">
        <v>2094</v>
      </c>
      <c r="H122" s="368">
        <v>11</v>
      </c>
      <c r="I122" s="368" t="s">
        <v>2089</v>
      </c>
      <c r="J122" s="368" t="s">
        <v>952</v>
      </c>
      <c r="K122" s="368" t="s">
        <v>1117</v>
      </c>
      <c r="L122" s="368"/>
      <c r="M122" s="368"/>
      <c r="N122" s="369" t="s">
        <v>1087</v>
      </c>
      <c r="O122" s="407">
        <v>4.9000000000000004</v>
      </c>
      <c r="P122" s="370" t="s">
        <v>2786</v>
      </c>
      <c r="Q122" s="371" t="s">
        <v>191</v>
      </c>
      <c r="R122" s="108">
        <f t="shared" si="1"/>
        <v>0</v>
      </c>
      <c r="U122" s="399"/>
    </row>
    <row r="123" spans="1:21">
      <c r="A123" s="406">
        <v>1</v>
      </c>
      <c r="B123" s="368" t="s">
        <v>903</v>
      </c>
      <c r="C123" s="368" t="s">
        <v>57</v>
      </c>
      <c r="D123" s="368" t="s">
        <v>2088</v>
      </c>
      <c r="E123" s="368" t="s">
        <v>2088</v>
      </c>
      <c r="F123" s="368" t="s">
        <v>2088</v>
      </c>
      <c r="G123" s="368" t="s">
        <v>2094</v>
      </c>
      <c r="H123" s="368">
        <v>11</v>
      </c>
      <c r="I123" s="368" t="s">
        <v>2089</v>
      </c>
      <c r="J123" s="368" t="s">
        <v>952</v>
      </c>
      <c r="K123" s="368" t="s">
        <v>1119</v>
      </c>
      <c r="L123" s="368"/>
      <c r="M123" s="368"/>
      <c r="N123" s="369" t="s">
        <v>1087</v>
      </c>
      <c r="O123" s="407">
        <v>4.9000000000000004</v>
      </c>
      <c r="P123" s="370" t="s">
        <v>2787</v>
      </c>
      <c r="Q123" s="371" t="s">
        <v>192</v>
      </c>
      <c r="R123" s="108">
        <f t="shared" si="1"/>
        <v>0</v>
      </c>
      <c r="U123" s="399"/>
    </row>
    <row r="124" spans="1:21">
      <c r="A124" s="406">
        <v>1</v>
      </c>
      <c r="B124" s="368" t="s">
        <v>903</v>
      </c>
      <c r="C124" s="368" t="s">
        <v>57</v>
      </c>
      <c r="D124" s="368" t="s">
        <v>2088</v>
      </c>
      <c r="E124" s="368" t="s">
        <v>2088</v>
      </c>
      <c r="F124" s="368" t="s">
        <v>2088</v>
      </c>
      <c r="G124" s="368" t="s">
        <v>2094</v>
      </c>
      <c r="H124" s="368">
        <v>11</v>
      </c>
      <c r="I124" s="368" t="s">
        <v>2089</v>
      </c>
      <c r="J124" s="368" t="s">
        <v>952</v>
      </c>
      <c r="K124" s="368" t="s">
        <v>1103</v>
      </c>
      <c r="L124" s="368"/>
      <c r="M124" s="368"/>
      <c r="N124" s="369" t="s">
        <v>1087</v>
      </c>
      <c r="O124" s="407">
        <v>4.12</v>
      </c>
      <c r="P124" s="370" t="s">
        <v>2788</v>
      </c>
      <c r="Q124" s="371" t="s">
        <v>184</v>
      </c>
      <c r="R124" s="108">
        <f t="shared" si="1"/>
        <v>0</v>
      </c>
      <c r="U124" s="399"/>
    </row>
    <row r="125" spans="1:21">
      <c r="A125" s="406">
        <v>1</v>
      </c>
      <c r="B125" s="368" t="s">
        <v>903</v>
      </c>
      <c r="C125" s="368" t="s">
        <v>57</v>
      </c>
      <c r="D125" s="368" t="s">
        <v>2088</v>
      </c>
      <c r="E125" s="368" t="s">
        <v>2088</v>
      </c>
      <c r="F125" s="368" t="s">
        <v>2088</v>
      </c>
      <c r="G125" s="368" t="s">
        <v>2094</v>
      </c>
      <c r="H125" s="368">
        <v>11</v>
      </c>
      <c r="I125" s="368" t="s">
        <v>2089</v>
      </c>
      <c r="J125" s="368" t="s">
        <v>952</v>
      </c>
      <c r="K125" s="368" t="s">
        <v>1105</v>
      </c>
      <c r="L125" s="368"/>
      <c r="M125" s="368"/>
      <c r="N125" s="369" t="s">
        <v>1087</v>
      </c>
      <c r="O125" s="407">
        <v>4.13</v>
      </c>
      <c r="P125" s="370" t="s">
        <v>2789</v>
      </c>
      <c r="Q125" s="371" t="s">
        <v>185</v>
      </c>
      <c r="R125" s="108">
        <f t="shared" si="1"/>
        <v>0</v>
      </c>
      <c r="U125" s="399"/>
    </row>
    <row r="126" spans="1:21">
      <c r="A126" s="406">
        <v>1</v>
      </c>
      <c r="B126" s="368" t="s">
        <v>903</v>
      </c>
      <c r="C126" s="368" t="s">
        <v>57</v>
      </c>
      <c r="D126" s="368" t="s">
        <v>2088</v>
      </c>
      <c r="E126" s="368" t="s">
        <v>2088</v>
      </c>
      <c r="F126" s="368" t="s">
        <v>2088</v>
      </c>
      <c r="G126" s="368" t="s">
        <v>2094</v>
      </c>
      <c r="H126" s="368">
        <v>11</v>
      </c>
      <c r="I126" s="368" t="s">
        <v>2089</v>
      </c>
      <c r="J126" s="368" t="s">
        <v>952</v>
      </c>
      <c r="K126" s="368" t="s">
        <v>1121</v>
      </c>
      <c r="L126" s="368"/>
      <c r="M126" s="368"/>
      <c r="N126" s="369" t="s">
        <v>1087</v>
      </c>
      <c r="O126" s="407">
        <v>4.9000000000000004</v>
      </c>
      <c r="P126" s="370" t="s">
        <v>2790</v>
      </c>
      <c r="Q126" s="371" t="s">
        <v>193</v>
      </c>
      <c r="R126" s="108">
        <f t="shared" si="1"/>
        <v>0</v>
      </c>
      <c r="U126" s="399"/>
    </row>
    <row r="127" spans="1:21">
      <c r="A127" s="406">
        <v>1</v>
      </c>
      <c r="B127" s="368" t="s">
        <v>903</v>
      </c>
      <c r="C127" s="368" t="s">
        <v>57</v>
      </c>
      <c r="D127" s="368" t="s">
        <v>2088</v>
      </c>
      <c r="E127" s="368" t="s">
        <v>2088</v>
      </c>
      <c r="F127" s="368" t="s">
        <v>2088</v>
      </c>
      <c r="G127" s="368"/>
      <c r="H127" s="368">
        <v>11</v>
      </c>
      <c r="I127" s="368" t="s">
        <v>2089</v>
      </c>
      <c r="J127" s="368" t="s">
        <v>952</v>
      </c>
      <c r="K127" s="368" t="s">
        <v>1123</v>
      </c>
      <c r="L127" s="368"/>
      <c r="M127" s="368"/>
      <c r="N127" s="369" t="s">
        <v>1087</v>
      </c>
      <c r="O127" s="407">
        <v>4.9000000000000004</v>
      </c>
      <c r="P127" s="370" t="s">
        <v>2791</v>
      </c>
      <c r="Q127" s="371" t="s">
        <v>194</v>
      </c>
      <c r="R127" s="108">
        <f t="shared" si="1"/>
        <v>0</v>
      </c>
      <c r="U127" s="399"/>
    </row>
    <row r="128" spans="1:21">
      <c r="A128" s="406">
        <v>1</v>
      </c>
      <c r="B128" s="368" t="s">
        <v>903</v>
      </c>
      <c r="C128" s="368" t="s">
        <v>57</v>
      </c>
      <c r="D128" s="368" t="s">
        <v>2095</v>
      </c>
      <c r="E128" s="368" t="s">
        <v>2095</v>
      </c>
      <c r="F128" s="368" t="s">
        <v>2095</v>
      </c>
      <c r="G128" s="368"/>
      <c r="H128" s="368">
        <v>12</v>
      </c>
      <c r="I128" s="368" t="s">
        <v>2095</v>
      </c>
      <c r="J128" s="368" t="s">
        <v>952</v>
      </c>
      <c r="K128" s="368"/>
      <c r="L128" s="368"/>
      <c r="M128" s="368"/>
      <c r="N128" s="369" t="s">
        <v>1125</v>
      </c>
      <c r="O128" s="407">
        <v>5.2</v>
      </c>
      <c r="P128" s="370" t="s">
        <v>2792</v>
      </c>
      <c r="Q128" s="371" t="s">
        <v>195</v>
      </c>
      <c r="R128" s="108">
        <f t="shared" si="1"/>
        <v>0</v>
      </c>
      <c r="U128" s="399"/>
    </row>
    <row r="129" spans="1:21">
      <c r="A129" s="406">
        <v>1</v>
      </c>
      <c r="B129" s="368" t="s">
        <v>903</v>
      </c>
      <c r="C129" s="368" t="s">
        <v>57</v>
      </c>
      <c r="D129" s="368" t="s">
        <v>2095</v>
      </c>
      <c r="E129" s="368" t="s">
        <v>2095</v>
      </c>
      <c r="F129" s="368" t="s">
        <v>2095</v>
      </c>
      <c r="G129" s="368"/>
      <c r="H129" s="368">
        <v>12</v>
      </c>
      <c r="I129" s="368" t="s">
        <v>2095</v>
      </c>
      <c r="J129" s="368" t="s">
        <v>952</v>
      </c>
      <c r="K129" s="368"/>
      <c r="L129" s="368"/>
      <c r="M129" s="368"/>
      <c r="N129" s="369" t="s">
        <v>1125</v>
      </c>
      <c r="O129" s="407">
        <v>5.2</v>
      </c>
      <c r="P129" s="370" t="s">
        <v>2793</v>
      </c>
      <c r="Q129" s="371" t="s">
        <v>196</v>
      </c>
      <c r="R129" s="108">
        <f t="shared" si="1"/>
        <v>0</v>
      </c>
      <c r="U129" s="399"/>
    </row>
    <row r="130" spans="1:21">
      <c r="A130" s="406">
        <v>1</v>
      </c>
      <c r="B130" s="368" t="s">
        <v>903</v>
      </c>
      <c r="C130" s="368" t="s">
        <v>57</v>
      </c>
      <c r="D130" s="368" t="s">
        <v>2095</v>
      </c>
      <c r="E130" s="368" t="s">
        <v>2095</v>
      </c>
      <c r="F130" s="368" t="s">
        <v>2095</v>
      </c>
      <c r="G130" s="368"/>
      <c r="H130" s="368">
        <v>12</v>
      </c>
      <c r="I130" s="368" t="s">
        <v>2095</v>
      </c>
      <c r="J130" s="368" t="s">
        <v>952</v>
      </c>
      <c r="K130" s="368"/>
      <c r="L130" s="368"/>
      <c r="M130" s="368"/>
      <c r="N130" s="369" t="s">
        <v>1125</v>
      </c>
      <c r="O130" s="407">
        <v>5.2</v>
      </c>
      <c r="P130" s="370" t="s">
        <v>2794</v>
      </c>
      <c r="Q130" s="371" t="s">
        <v>197</v>
      </c>
      <c r="R130" s="108">
        <f t="shared" si="1"/>
        <v>0</v>
      </c>
      <c r="U130" s="399"/>
    </row>
    <row r="131" spans="1:21">
      <c r="A131" s="406">
        <v>1</v>
      </c>
      <c r="B131" s="368" t="s">
        <v>903</v>
      </c>
      <c r="C131" s="368" t="s">
        <v>57</v>
      </c>
      <c r="D131" s="368" t="s">
        <v>2095</v>
      </c>
      <c r="E131" s="368" t="s">
        <v>2095</v>
      </c>
      <c r="F131" s="368" t="s">
        <v>2095</v>
      </c>
      <c r="G131" s="368"/>
      <c r="H131" s="368">
        <v>12</v>
      </c>
      <c r="I131" s="368" t="s">
        <v>2095</v>
      </c>
      <c r="J131" s="368" t="s">
        <v>952</v>
      </c>
      <c r="K131" s="368"/>
      <c r="L131" s="368"/>
      <c r="M131" s="368"/>
      <c r="N131" s="369" t="s">
        <v>1125</v>
      </c>
      <c r="O131" s="407">
        <v>5.2</v>
      </c>
      <c r="P131" s="370" t="s">
        <v>2795</v>
      </c>
      <c r="Q131" s="371" t="s">
        <v>198</v>
      </c>
      <c r="R131" s="108">
        <f t="shared" si="1"/>
        <v>0</v>
      </c>
      <c r="U131" s="399"/>
    </row>
    <row r="132" spans="1:21">
      <c r="A132" s="406">
        <v>1</v>
      </c>
      <c r="B132" s="368" t="s">
        <v>903</v>
      </c>
      <c r="C132" s="368" t="s">
        <v>905</v>
      </c>
      <c r="D132" s="368" t="s">
        <v>2096</v>
      </c>
      <c r="E132" s="368" t="s">
        <v>2096</v>
      </c>
      <c r="F132" s="368" t="s">
        <v>2096</v>
      </c>
      <c r="G132" s="368"/>
      <c r="H132" s="368">
        <v>13</v>
      </c>
      <c r="I132" s="368" t="s">
        <v>2096</v>
      </c>
      <c r="J132" s="368" t="s">
        <v>952</v>
      </c>
      <c r="K132" s="368"/>
      <c r="L132" s="368"/>
      <c r="M132" s="368"/>
      <c r="N132" s="369" t="s">
        <v>1130</v>
      </c>
      <c r="O132" s="407">
        <v>6</v>
      </c>
      <c r="P132" s="370" t="s">
        <v>2796</v>
      </c>
      <c r="Q132" s="371" t="s">
        <v>200</v>
      </c>
      <c r="R132" s="108">
        <f t="shared" ref="R132:R195" si="2">SUMIF($S$1:$BT$1,$R$1,$S132:$BT132)</f>
        <v>0</v>
      </c>
      <c r="U132" s="399"/>
    </row>
    <row r="133" spans="1:21">
      <c r="A133" s="406">
        <v>1</v>
      </c>
      <c r="B133" s="368" t="s">
        <v>903</v>
      </c>
      <c r="C133" s="368" t="s">
        <v>905</v>
      </c>
      <c r="D133" s="368" t="s">
        <v>2097</v>
      </c>
      <c r="E133" s="368" t="s">
        <v>2098</v>
      </c>
      <c r="F133" s="368" t="s">
        <v>2098</v>
      </c>
      <c r="G133" s="368"/>
      <c r="H133" s="368">
        <v>14</v>
      </c>
      <c r="I133" s="368" t="s">
        <v>2098</v>
      </c>
      <c r="J133" s="368" t="s">
        <v>952</v>
      </c>
      <c r="K133" s="368"/>
      <c r="L133" s="368"/>
      <c r="M133" s="368" t="s">
        <v>944</v>
      </c>
      <c r="N133" s="369" t="s">
        <v>1130</v>
      </c>
      <c r="O133" s="407">
        <v>6</v>
      </c>
      <c r="P133" s="370" t="s">
        <v>2797</v>
      </c>
      <c r="Q133" s="371" t="s">
        <v>201</v>
      </c>
      <c r="R133" s="108">
        <f t="shared" si="2"/>
        <v>0</v>
      </c>
      <c r="U133" s="399"/>
    </row>
    <row r="134" spans="1:21">
      <c r="A134" s="406">
        <v>1</v>
      </c>
      <c r="B134" s="368" t="s">
        <v>903</v>
      </c>
      <c r="C134" s="368" t="s">
        <v>905</v>
      </c>
      <c r="D134" s="368" t="s">
        <v>2099</v>
      </c>
      <c r="E134" s="368" t="s">
        <v>2100</v>
      </c>
      <c r="F134" s="368" t="s">
        <v>2100</v>
      </c>
      <c r="G134" s="368"/>
      <c r="H134" s="368">
        <v>15</v>
      </c>
      <c r="I134" s="368" t="s">
        <v>2100</v>
      </c>
      <c r="J134" s="368" t="s">
        <v>952</v>
      </c>
      <c r="K134" s="368"/>
      <c r="L134" s="368"/>
      <c r="M134" s="368"/>
      <c r="N134" s="369" t="s">
        <v>1133</v>
      </c>
      <c r="O134" s="407">
        <v>6</v>
      </c>
      <c r="P134" s="370" t="s">
        <v>2798</v>
      </c>
      <c r="Q134" s="371" t="s">
        <v>2799</v>
      </c>
      <c r="R134" s="108">
        <f t="shared" si="2"/>
        <v>0</v>
      </c>
      <c r="U134" s="399"/>
    </row>
    <row r="135" spans="1:21">
      <c r="A135" s="406">
        <v>1</v>
      </c>
      <c r="B135" s="368" t="s">
        <v>903</v>
      </c>
      <c r="C135" s="368" t="s">
        <v>905</v>
      </c>
      <c r="D135" s="368" t="s">
        <v>2099</v>
      </c>
      <c r="E135" s="368" t="s">
        <v>2100</v>
      </c>
      <c r="F135" s="368" t="s">
        <v>2100</v>
      </c>
      <c r="G135" s="368"/>
      <c r="H135" s="368">
        <v>15</v>
      </c>
      <c r="I135" s="368" t="s">
        <v>2100</v>
      </c>
      <c r="J135" s="368" t="s">
        <v>952</v>
      </c>
      <c r="K135" s="368"/>
      <c r="L135" s="368"/>
      <c r="M135" s="368"/>
      <c r="N135" s="369" t="s">
        <v>1133</v>
      </c>
      <c r="O135" s="407">
        <v>6</v>
      </c>
      <c r="P135" s="370" t="s">
        <v>2800</v>
      </c>
      <c r="Q135" s="371" t="s">
        <v>202</v>
      </c>
      <c r="R135" s="108">
        <f t="shared" si="2"/>
        <v>0</v>
      </c>
      <c r="U135" s="399"/>
    </row>
    <row r="136" spans="1:21">
      <c r="A136" s="406">
        <v>1</v>
      </c>
      <c r="B136" s="368" t="s">
        <v>903</v>
      </c>
      <c r="C136" s="368" t="s">
        <v>905</v>
      </c>
      <c r="D136" s="368" t="s">
        <v>2101</v>
      </c>
      <c r="E136" s="368" t="s">
        <v>203</v>
      </c>
      <c r="F136" s="368" t="s">
        <v>203</v>
      </c>
      <c r="G136" s="368"/>
      <c r="H136" s="368">
        <v>16</v>
      </c>
      <c r="I136" s="368" t="s">
        <v>203</v>
      </c>
      <c r="J136" s="368" t="s">
        <v>952</v>
      </c>
      <c r="K136" s="368"/>
      <c r="L136" s="368"/>
      <c r="M136" s="368"/>
      <c r="N136" s="369" t="s">
        <v>1135</v>
      </c>
      <c r="O136" s="407">
        <v>6</v>
      </c>
      <c r="P136" s="370" t="s">
        <v>2801</v>
      </c>
      <c r="Q136" s="371" t="s">
        <v>203</v>
      </c>
      <c r="R136" s="108">
        <f t="shared" si="2"/>
        <v>0</v>
      </c>
      <c r="U136" s="399"/>
    </row>
    <row r="137" spans="1:21">
      <c r="A137" s="406">
        <v>1</v>
      </c>
      <c r="B137" s="368" t="s">
        <v>903</v>
      </c>
      <c r="C137" s="368" t="s">
        <v>905</v>
      </c>
      <c r="D137" s="368" t="s">
        <v>2101</v>
      </c>
      <c r="E137" s="368" t="s">
        <v>203</v>
      </c>
      <c r="F137" s="368" t="s">
        <v>203</v>
      </c>
      <c r="G137" s="368"/>
      <c r="H137" s="368">
        <v>16</v>
      </c>
      <c r="I137" s="368" t="s">
        <v>203</v>
      </c>
      <c r="J137" s="368" t="s">
        <v>952</v>
      </c>
      <c r="K137" s="368"/>
      <c r="L137" s="368"/>
      <c r="M137" s="368"/>
      <c r="N137" s="369" t="s">
        <v>1135</v>
      </c>
      <c r="O137" s="407">
        <v>6</v>
      </c>
      <c r="P137" s="370" t="s">
        <v>2802</v>
      </c>
      <c r="Q137" s="371" t="s">
        <v>204</v>
      </c>
      <c r="R137" s="108">
        <f t="shared" si="2"/>
        <v>0</v>
      </c>
      <c r="U137" s="399"/>
    </row>
    <row r="138" spans="1:21">
      <c r="A138" s="406">
        <v>1</v>
      </c>
      <c r="B138" s="368" t="s">
        <v>903</v>
      </c>
      <c r="C138" s="368" t="s">
        <v>905</v>
      </c>
      <c r="D138" s="368" t="s">
        <v>2101</v>
      </c>
      <c r="E138" s="368" t="s">
        <v>203</v>
      </c>
      <c r="F138" s="368" t="s">
        <v>203</v>
      </c>
      <c r="G138" s="368"/>
      <c r="H138" s="368">
        <v>16</v>
      </c>
      <c r="I138" s="368" t="s">
        <v>203</v>
      </c>
      <c r="J138" s="368" t="s">
        <v>1073</v>
      </c>
      <c r="K138" s="368"/>
      <c r="L138" s="368"/>
      <c r="M138" s="368"/>
      <c r="N138" s="369" t="s">
        <v>1135</v>
      </c>
      <c r="O138" s="407">
        <v>6</v>
      </c>
      <c r="P138" s="370" t="s">
        <v>2803</v>
      </c>
      <c r="Q138" s="371" t="s">
        <v>205</v>
      </c>
      <c r="R138" s="108">
        <f t="shared" si="2"/>
        <v>0</v>
      </c>
      <c r="U138" s="399"/>
    </row>
    <row r="139" spans="1:21">
      <c r="A139" s="406">
        <v>1</v>
      </c>
      <c r="B139" s="368" t="s">
        <v>903</v>
      </c>
      <c r="C139" s="368" t="s">
        <v>905</v>
      </c>
      <c r="D139" s="368" t="s">
        <v>2101</v>
      </c>
      <c r="E139" s="368" t="s">
        <v>206</v>
      </c>
      <c r="F139" s="368" t="s">
        <v>206</v>
      </c>
      <c r="G139" s="368"/>
      <c r="H139" s="368">
        <v>17</v>
      </c>
      <c r="I139" s="368" t="s">
        <v>206</v>
      </c>
      <c r="J139" s="368" t="s">
        <v>952</v>
      </c>
      <c r="K139" s="368"/>
      <c r="L139" s="368"/>
      <c r="M139" s="368"/>
      <c r="N139" s="369" t="s">
        <v>1135</v>
      </c>
      <c r="O139" s="407">
        <v>6</v>
      </c>
      <c r="P139" s="370" t="s">
        <v>2804</v>
      </c>
      <c r="Q139" s="371" t="s">
        <v>206</v>
      </c>
      <c r="R139" s="108">
        <f t="shared" si="2"/>
        <v>0</v>
      </c>
      <c r="U139" s="399"/>
    </row>
    <row r="140" spans="1:21">
      <c r="A140" s="406">
        <v>1</v>
      </c>
      <c r="B140" s="368" t="s">
        <v>903</v>
      </c>
      <c r="C140" s="368" t="s">
        <v>905</v>
      </c>
      <c r="D140" s="368" t="s">
        <v>2101</v>
      </c>
      <c r="E140" s="368" t="s">
        <v>206</v>
      </c>
      <c r="F140" s="368" t="s">
        <v>206</v>
      </c>
      <c r="G140" s="368"/>
      <c r="H140" s="368">
        <v>17</v>
      </c>
      <c r="I140" s="368" t="s">
        <v>206</v>
      </c>
      <c r="J140" s="368" t="s">
        <v>952</v>
      </c>
      <c r="K140" s="368"/>
      <c r="L140" s="368"/>
      <c r="M140" s="368"/>
      <c r="N140" s="369" t="s">
        <v>1135</v>
      </c>
      <c r="O140" s="407">
        <v>6</v>
      </c>
      <c r="P140" s="370" t="s">
        <v>2805</v>
      </c>
      <c r="Q140" s="371" t="s">
        <v>207</v>
      </c>
      <c r="R140" s="108">
        <f t="shared" si="2"/>
        <v>0</v>
      </c>
      <c r="U140" s="399"/>
    </row>
    <row r="141" spans="1:21">
      <c r="A141" s="406">
        <v>1</v>
      </c>
      <c r="B141" s="368" t="s">
        <v>903</v>
      </c>
      <c r="C141" s="368" t="s">
        <v>905</v>
      </c>
      <c r="D141" s="368" t="s">
        <v>2101</v>
      </c>
      <c r="E141" s="368" t="s">
        <v>206</v>
      </c>
      <c r="F141" s="368" t="s">
        <v>206</v>
      </c>
      <c r="G141" s="368"/>
      <c r="H141" s="368">
        <v>17</v>
      </c>
      <c r="I141" s="368" t="s">
        <v>206</v>
      </c>
      <c r="J141" s="368" t="s">
        <v>1073</v>
      </c>
      <c r="K141" s="368"/>
      <c r="L141" s="368"/>
      <c r="M141" s="368"/>
      <c r="N141" s="369" t="s">
        <v>1135</v>
      </c>
      <c r="O141" s="407">
        <v>6</v>
      </c>
      <c r="P141" s="370" t="s">
        <v>2806</v>
      </c>
      <c r="Q141" s="371" t="s">
        <v>208</v>
      </c>
      <c r="R141" s="108">
        <f t="shared" si="2"/>
        <v>0</v>
      </c>
      <c r="U141" s="399"/>
    </row>
    <row r="142" spans="1:21">
      <c r="A142" s="406">
        <v>1</v>
      </c>
      <c r="B142" s="368" t="s">
        <v>903</v>
      </c>
      <c r="C142" s="368" t="s">
        <v>905</v>
      </c>
      <c r="D142" s="368" t="s">
        <v>2101</v>
      </c>
      <c r="E142" s="368" t="s">
        <v>209</v>
      </c>
      <c r="F142" s="368" t="s">
        <v>209</v>
      </c>
      <c r="G142" s="368"/>
      <c r="H142" s="368">
        <v>18</v>
      </c>
      <c r="I142" s="368" t="s">
        <v>209</v>
      </c>
      <c r="J142" s="368" t="s">
        <v>952</v>
      </c>
      <c r="K142" s="368"/>
      <c r="L142" s="368"/>
      <c r="M142" s="368"/>
      <c r="N142" s="369" t="s">
        <v>1135</v>
      </c>
      <c r="O142" s="407">
        <v>6</v>
      </c>
      <c r="P142" s="370" t="s">
        <v>2807</v>
      </c>
      <c r="Q142" s="371" t="s">
        <v>209</v>
      </c>
      <c r="R142" s="108">
        <f t="shared" si="2"/>
        <v>0</v>
      </c>
      <c r="U142" s="399"/>
    </row>
    <row r="143" spans="1:21">
      <c r="A143" s="406">
        <v>1</v>
      </c>
      <c r="B143" s="368" t="s">
        <v>903</v>
      </c>
      <c r="C143" s="368" t="s">
        <v>905</v>
      </c>
      <c r="D143" s="368" t="s">
        <v>2101</v>
      </c>
      <c r="E143" s="368" t="s">
        <v>209</v>
      </c>
      <c r="F143" s="368" t="s">
        <v>209</v>
      </c>
      <c r="G143" s="368"/>
      <c r="H143" s="368">
        <v>18</v>
      </c>
      <c r="I143" s="368" t="s">
        <v>209</v>
      </c>
      <c r="J143" s="368" t="s">
        <v>952</v>
      </c>
      <c r="K143" s="368"/>
      <c r="L143" s="368"/>
      <c r="M143" s="368"/>
      <c r="N143" s="369" t="s">
        <v>1135</v>
      </c>
      <c r="O143" s="407">
        <v>6</v>
      </c>
      <c r="P143" s="370" t="s">
        <v>2808</v>
      </c>
      <c r="Q143" s="371" t="s">
        <v>210</v>
      </c>
      <c r="R143" s="108">
        <f t="shared" si="2"/>
        <v>0</v>
      </c>
      <c r="U143" s="399"/>
    </row>
    <row r="144" spans="1:21">
      <c r="A144" s="406">
        <v>1</v>
      </c>
      <c r="B144" s="368" t="s">
        <v>903</v>
      </c>
      <c r="C144" s="368" t="s">
        <v>905</v>
      </c>
      <c r="D144" s="368" t="s">
        <v>2101</v>
      </c>
      <c r="E144" s="368" t="s">
        <v>209</v>
      </c>
      <c r="F144" s="368" t="s">
        <v>209</v>
      </c>
      <c r="G144" s="368"/>
      <c r="H144" s="368">
        <v>18</v>
      </c>
      <c r="I144" s="368" t="s">
        <v>209</v>
      </c>
      <c r="J144" s="368" t="s">
        <v>1073</v>
      </c>
      <c r="K144" s="368"/>
      <c r="L144" s="368"/>
      <c r="M144" s="368"/>
      <c r="N144" s="369" t="s">
        <v>1135</v>
      </c>
      <c r="O144" s="407">
        <v>6</v>
      </c>
      <c r="P144" s="370" t="s">
        <v>2809</v>
      </c>
      <c r="Q144" s="371" t="s">
        <v>211</v>
      </c>
      <c r="R144" s="108">
        <f t="shared" si="2"/>
        <v>0</v>
      </c>
      <c r="U144" s="399"/>
    </row>
    <row r="145" spans="1:21">
      <c r="A145" s="406">
        <v>1</v>
      </c>
      <c r="B145" s="368" t="s">
        <v>903</v>
      </c>
      <c r="C145" s="368" t="s">
        <v>905</v>
      </c>
      <c r="D145" s="368" t="s">
        <v>2101</v>
      </c>
      <c r="E145" s="368" t="s">
        <v>209</v>
      </c>
      <c r="F145" s="368" t="s">
        <v>209</v>
      </c>
      <c r="G145" s="368"/>
      <c r="H145" s="368">
        <v>18</v>
      </c>
      <c r="I145" s="368" t="s">
        <v>209</v>
      </c>
      <c r="J145" s="368" t="s">
        <v>952</v>
      </c>
      <c r="K145" s="368"/>
      <c r="L145" s="368"/>
      <c r="M145" s="368"/>
      <c r="N145" s="369" t="s">
        <v>1135</v>
      </c>
      <c r="O145" s="407">
        <v>6</v>
      </c>
      <c r="P145" s="370" t="s">
        <v>2810</v>
      </c>
      <c r="Q145" s="371" t="s">
        <v>212</v>
      </c>
      <c r="R145" s="108">
        <f t="shared" si="2"/>
        <v>0</v>
      </c>
      <c r="U145" s="399"/>
    </row>
    <row r="146" spans="1:21">
      <c r="A146" s="406">
        <v>1</v>
      </c>
      <c r="B146" s="368" t="s">
        <v>903</v>
      </c>
      <c r="C146" s="368" t="s">
        <v>905</v>
      </c>
      <c r="D146" s="368" t="s">
        <v>2101</v>
      </c>
      <c r="E146" s="368" t="s">
        <v>209</v>
      </c>
      <c r="F146" s="368" t="s">
        <v>209</v>
      </c>
      <c r="G146" s="368"/>
      <c r="H146" s="368">
        <v>18</v>
      </c>
      <c r="I146" s="368" t="s">
        <v>209</v>
      </c>
      <c r="J146" s="368" t="s">
        <v>952</v>
      </c>
      <c r="K146" s="368"/>
      <c r="L146" s="368"/>
      <c r="M146" s="368"/>
      <c r="N146" s="369" t="s">
        <v>1135</v>
      </c>
      <c r="O146" s="407">
        <v>6</v>
      </c>
      <c r="P146" s="370" t="s">
        <v>2811</v>
      </c>
      <c r="Q146" s="371" t="s">
        <v>213</v>
      </c>
      <c r="R146" s="108">
        <f t="shared" si="2"/>
        <v>0</v>
      </c>
      <c r="U146" s="399"/>
    </row>
    <row r="147" spans="1:21">
      <c r="A147" s="406">
        <v>1</v>
      </c>
      <c r="B147" s="368" t="s">
        <v>903</v>
      </c>
      <c r="C147" s="368" t="s">
        <v>905</v>
      </c>
      <c r="D147" s="368" t="s">
        <v>2101</v>
      </c>
      <c r="E147" s="368" t="s">
        <v>209</v>
      </c>
      <c r="F147" s="368" t="s">
        <v>209</v>
      </c>
      <c r="G147" s="368"/>
      <c r="H147" s="368">
        <v>18</v>
      </c>
      <c r="I147" s="368" t="s">
        <v>209</v>
      </c>
      <c r="J147" s="368" t="s">
        <v>1073</v>
      </c>
      <c r="K147" s="368"/>
      <c r="L147" s="368"/>
      <c r="M147" s="368"/>
      <c r="N147" s="369" t="s">
        <v>1135</v>
      </c>
      <c r="O147" s="407">
        <v>6</v>
      </c>
      <c r="P147" s="370" t="s">
        <v>2812</v>
      </c>
      <c r="Q147" s="371" t="s">
        <v>214</v>
      </c>
      <c r="R147" s="108">
        <f t="shared" si="2"/>
        <v>0</v>
      </c>
      <c r="U147" s="399"/>
    </row>
    <row r="148" spans="1:21">
      <c r="A148" s="406">
        <v>1</v>
      </c>
      <c r="B148" s="368" t="s">
        <v>903</v>
      </c>
      <c r="C148" s="368" t="s">
        <v>905</v>
      </c>
      <c r="D148" s="368" t="s">
        <v>2101</v>
      </c>
      <c r="E148" s="368" t="s">
        <v>215</v>
      </c>
      <c r="F148" s="368" t="s">
        <v>215</v>
      </c>
      <c r="G148" s="368"/>
      <c r="H148" s="368">
        <v>19</v>
      </c>
      <c r="I148" s="368" t="s">
        <v>215</v>
      </c>
      <c r="J148" s="368" t="s">
        <v>952</v>
      </c>
      <c r="K148" s="368"/>
      <c r="L148" s="368"/>
      <c r="M148" s="368"/>
      <c r="N148" s="369" t="s">
        <v>1135</v>
      </c>
      <c r="O148" s="407">
        <v>6</v>
      </c>
      <c r="P148" s="370" t="s">
        <v>2813</v>
      </c>
      <c r="Q148" s="371" t="s">
        <v>215</v>
      </c>
      <c r="R148" s="108">
        <f t="shared" si="2"/>
        <v>0</v>
      </c>
      <c r="U148" s="399"/>
    </row>
    <row r="149" spans="1:21">
      <c r="A149" s="406">
        <v>1</v>
      </c>
      <c r="B149" s="368" t="s">
        <v>903</v>
      </c>
      <c r="C149" s="368" t="s">
        <v>905</v>
      </c>
      <c r="D149" s="368" t="s">
        <v>2101</v>
      </c>
      <c r="E149" s="368" t="s">
        <v>215</v>
      </c>
      <c r="F149" s="368" t="s">
        <v>215</v>
      </c>
      <c r="G149" s="368"/>
      <c r="H149" s="368">
        <v>19</v>
      </c>
      <c r="I149" s="368" t="s">
        <v>215</v>
      </c>
      <c r="J149" s="368" t="s">
        <v>952</v>
      </c>
      <c r="K149" s="368"/>
      <c r="L149" s="368"/>
      <c r="M149" s="368"/>
      <c r="N149" s="369" t="s">
        <v>1135</v>
      </c>
      <c r="O149" s="407">
        <v>6</v>
      </c>
      <c r="P149" s="370" t="s">
        <v>2814</v>
      </c>
      <c r="Q149" s="371" t="s">
        <v>216</v>
      </c>
      <c r="R149" s="108">
        <f t="shared" si="2"/>
        <v>0</v>
      </c>
      <c r="U149" s="399"/>
    </row>
    <row r="150" spans="1:21">
      <c r="A150" s="406">
        <v>1</v>
      </c>
      <c r="B150" s="368" t="s">
        <v>903</v>
      </c>
      <c r="C150" s="368" t="s">
        <v>905</v>
      </c>
      <c r="D150" s="368" t="s">
        <v>2101</v>
      </c>
      <c r="E150" s="368" t="s">
        <v>215</v>
      </c>
      <c r="F150" s="368" t="s">
        <v>215</v>
      </c>
      <c r="G150" s="368"/>
      <c r="H150" s="368">
        <v>19</v>
      </c>
      <c r="I150" s="368" t="s">
        <v>215</v>
      </c>
      <c r="J150" s="368" t="s">
        <v>952</v>
      </c>
      <c r="K150" s="368"/>
      <c r="L150" s="368"/>
      <c r="M150" s="368"/>
      <c r="N150" s="369" t="s">
        <v>1135</v>
      </c>
      <c r="O150" s="407">
        <v>6</v>
      </c>
      <c r="P150" s="370" t="s">
        <v>2815</v>
      </c>
      <c r="Q150" s="371" t="s">
        <v>217</v>
      </c>
      <c r="R150" s="108">
        <f t="shared" si="2"/>
        <v>0</v>
      </c>
      <c r="U150" s="399"/>
    </row>
    <row r="151" spans="1:21">
      <c r="A151" s="406">
        <v>1</v>
      </c>
      <c r="B151" s="368" t="s">
        <v>903</v>
      </c>
      <c r="C151" s="368" t="s">
        <v>905</v>
      </c>
      <c r="D151" s="368" t="s">
        <v>2101</v>
      </c>
      <c r="E151" s="368" t="s">
        <v>215</v>
      </c>
      <c r="F151" s="368" t="s">
        <v>215</v>
      </c>
      <c r="G151" s="368"/>
      <c r="H151" s="368">
        <v>19</v>
      </c>
      <c r="I151" s="368" t="s">
        <v>215</v>
      </c>
      <c r="J151" s="368" t="s">
        <v>952</v>
      </c>
      <c r="K151" s="368"/>
      <c r="L151" s="368"/>
      <c r="M151" s="368"/>
      <c r="N151" s="369" t="s">
        <v>1135</v>
      </c>
      <c r="O151" s="407">
        <v>6</v>
      </c>
      <c r="P151" s="370" t="s">
        <v>2816</v>
      </c>
      <c r="Q151" s="371" t="s">
        <v>218</v>
      </c>
      <c r="R151" s="108">
        <f t="shared" si="2"/>
        <v>0</v>
      </c>
      <c r="U151" s="399"/>
    </row>
    <row r="152" spans="1:21">
      <c r="A152" s="406">
        <v>1</v>
      </c>
      <c r="B152" s="368" t="s">
        <v>903</v>
      </c>
      <c r="C152" s="368" t="s">
        <v>905</v>
      </c>
      <c r="D152" s="368" t="s">
        <v>2101</v>
      </c>
      <c r="E152" s="368" t="s">
        <v>215</v>
      </c>
      <c r="F152" s="368" t="s">
        <v>215</v>
      </c>
      <c r="G152" s="368"/>
      <c r="H152" s="368">
        <v>19</v>
      </c>
      <c r="I152" s="368" t="s">
        <v>215</v>
      </c>
      <c r="J152" s="368" t="s">
        <v>952</v>
      </c>
      <c r="K152" s="368"/>
      <c r="L152" s="368"/>
      <c r="M152" s="368"/>
      <c r="N152" s="369" t="s">
        <v>1135</v>
      </c>
      <c r="O152" s="407">
        <v>6</v>
      </c>
      <c r="P152" s="370" t="s">
        <v>2817</v>
      </c>
      <c r="Q152" s="371" t="s">
        <v>219</v>
      </c>
      <c r="R152" s="108">
        <f t="shared" si="2"/>
        <v>0</v>
      </c>
      <c r="U152" s="399"/>
    </row>
    <row r="153" spans="1:21">
      <c r="A153" s="406">
        <v>1</v>
      </c>
      <c r="B153" s="368" t="s">
        <v>903</v>
      </c>
      <c r="C153" s="368" t="s">
        <v>905</v>
      </c>
      <c r="D153" s="368" t="s">
        <v>2101</v>
      </c>
      <c r="E153" s="368" t="s">
        <v>215</v>
      </c>
      <c r="F153" s="368" t="s">
        <v>215</v>
      </c>
      <c r="G153" s="368"/>
      <c r="H153" s="368">
        <v>19</v>
      </c>
      <c r="I153" s="368" t="s">
        <v>215</v>
      </c>
      <c r="J153" s="368" t="s">
        <v>952</v>
      </c>
      <c r="K153" s="368"/>
      <c r="L153" s="368"/>
      <c r="M153" s="368"/>
      <c r="N153" s="369" t="s">
        <v>1135</v>
      </c>
      <c r="O153" s="407">
        <v>6</v>
      </c>
      <c r="P153" s="370" t="s">
        <v>2818</v>
      </c>
      <c r="Q153" s="371" t="s">
        <v>220</v>
      </c>
      <c r="R153" s="108">
        <f t="shared" si="2"/>
        <v>0</v>
      </c>
      <c r="U153" s="399"/>
    </row>
    <row r="154" spans="1:21">
      <c r="A154" s="406">
        <v>1</v>
      </c>
      <c r="B154" s="368" t="s">
        <v>903</v>
      </c>
      <c r="C154" s="368" t="s">
        <v>905</v>
      </c>
      <c r="D154" s="368" t="s">
        <v>2101</v>
      </c>
      <c r="E154" s="368" t="s">
        <v>215</v>
      </c>
      <c r="F154" s="368" t="s">
        <v>215</v>
      </c>
      <c r="G154" s="368"/>
      <c r="H154" s="368">
        <v>19</v>
      </c>
      <c r="I154" s="368" t="s">
        <v>215</v>
      </c>
      <c r="J154" s="368" t="s">
        <v>952</v>
      </c>
      <c r="K154" s="368"/>
      <c r="L154" s="368"/>
      <c r="M154" s="368"/>
      <c r="N154" s="369" t="s">
        <v>1135</v>
      </c>
      <c r="O154" s="407">
        <v>6</v>
      </c>
      <c r="P154" s="370" t="s">
        <v>2819</v>
      </c>
      <c r="Q154" s="371" t="s">
        <v>221</v>
      </c>
      <c r="R154" s="108">
        <f t="shared" si="2"/>
        <v>0</v>
      </c>
      <c r="U154" s="399"/>
    </row>
    <row r="155" spans="1:21">
      <c r="A155" s="406">
        <v>1</v>
      </c>
      <c r="B155" s="368" t="s">
        <v>903</v>
      </c>
      <c r="C155" s="368" t="s">
        <v>905</v>
      </c>
      <c r="D155" s="368" t="s">
        <v>2101</v>
      </c>
      <c r="E155" s="368" t="s">
        <v>215</v>
      </c>
      <c r="F155" s="368" t="s">
        <v>215</v>
      </c>
      <c r="G155" s="368"/>
      <c r="H155" s="368">
        <v>19</v>
      </c>
      <c r="I155" s="368" t="s">
        <v>215</v>
      </c>
      <c r="J155" s="368" t="s">
        <v>952</v>
      </c>
      <c r="K155" s="368"/>
      <c r="L155" s="368"/>
      <c r="M155" s="368"/>
      <c r="N155" s="369" t="s">
        <v>1135</v>
      </c>
      <c r="O155" s="407">
        <v>6</v>
      </c>
      <c r="P155" s="370" t="s">
        <v>2820</v>
      </c>
      <c r="Q155" s="371" t="s">
        <v>222</v>
      </c>
      <c r="R155" s="108">
        <f t="shared" si="2"/>
        <v>0</v>
      </c>
      <c r="U155" s="399"/>
    </row>
    <row r="156" spans="1:21">
      <c r="A156" s="406">
        <v>1</v>
      </c>
      <c r="B156" s="368" t="s">
        <v>903</v>
      </c>
      <c r="C156" s="368" t="s">
        <v>905</v>
      </c>
      <c r="D156" s="368" t="s">
        <v>2101</v>
      </c>
      <c r="E156" s="368" t="s">
        <v>215</v>
      </c>
      <c r="F156" s="368" t="s">
        <v>215</v>
      </c>
      <c r="G156" s="368"/>
      <c r="H156" s="368">
        <v>19</v>
      </c>
      <c r="I156" s="368" t="s">
        <v>215</v>
      </c>
      <c r="J156" s="368" t="s">
        <v>952</v>
      </c>
      <c r="K156" s="368"/>
      <c r="L156" s="368"/>
      <c r="M156" s="368"/>
      <c r="N156" s="369" t="s">
        <v>1135</v>
      </c>
      <c r="O156" s="407">
        <v>6</v>
      </c>
      <c r="P156" s="370" t="s">
        <v>2821</v>
      </c>
      <c r="Q156" s="371" t="s">
        <v>223</v>
      </c>
      <c r="R156" s="108">
        <f t="shared" si="2"/>
        <v>0</v>
      </c>
      <c r="U156" s="399"/>
    </row>
    <row r="157" spans="1:21">
      <c r="A157" s="406">
        <v>1</v>
      </c>
      <c r="B157" s="368" t="s">
        <v>903</v>
      </c>
      <c r="C157" s="368" t="s">
        <v>905</v>
      </c>
      <c r="D157" s="368" t="s">
        <v>2101</v>
      </c>
      <c r="E157" s="368" t="s">
        <v>215</v>
      </c>
      <c r="F157" s="368" t="s">
        <v>215</v>
      </c>
      <c r="G157" s="368"/>
      <c r="H157" s="368">
        <v>19</v>
      </c>
      <c r="I157" s="368" t="s">
        <v>215</v>
      </c>
      <c r="J157" s="368" t="s">
        <v>952</v>
      </c>
      <c r="K157" s="368"/>
      <c r="L157" s="368"/>
      <c r="M157" s="368"/>
      <c r="N157" s="369" t="s">
        <v>1135</v>
      </c>
      <c r="O157" s="407">
        <v>6</v>
      </c>
      <c r="P157" s="370" t="s">
        <v>2822</v>
      </c>
      <c r="Q157" s="371" t="s">
        <v>224</v>
      </c>
      <c r="R157" s="108">
        <f t="shared" si="2"/>
        <v>0</v>
      </c>
      <c r="U157" s="399"/>
    </row>
    <row r="158" spans="1:21">
      <c r="A158" s="406">
        <v>1</v>
      </c>
      <c r="B158" s="368" t="s">
        <v>903</v>
      </c>
      <c r="C158" s="368" t="s">
        <v>905</v>
      </c>
      <c r="D158" s="368" t="s">
        <v>2101</v>
      </c>
      <c r="E158" s="368" t="s">
        <v>215</v>
      </c>
      <c r="F158" s="368" t="s">
        <v>215</v>
      </c>
      <c r="G158" s="368"/>
      <c r="H158" s="368">
        <v>19</v>
      </c>
      <c r="I158" s="368" t="s">
        <v>215</v>
      </c>
      <c r="J158" s="368" t="s">
        <v>952</v>
      </c>
      <c r="K158" s="368"/>
      <c r="L158" s="368"/>
      <c r="M158" s="368"/>
      <c r="N158" s="369" t="s">
        <v>1135</v>
      </c>
      <c r="O158" s="407">
        <v>6</v>
      </c>
      <c r="P158" s="370" t="s">
        <v>2823</v>
      </c>
      <c r="Q158" s="371" t="s">
        <v>225</v>
      </c>
      <c r="R158" s="108">
        <f t="shared" si="2"/>
        <v>0</v>
      </c>
      <c r="U158" s="399"/>
    </row>
    <row r="159" spans="1:21">
      <c r="A159" s="406">
        <v>1</v>
      </c>
      <c r="B159" s="368" t="s">
        <v>903</v>
      </c>
      <c r="C159" s="368" t="s">
        <v>905</v>
      </c>
      <c r="D159" s="368" t="s">
        <v>2101</v>
      </c>
      <c r="E159" s="368" t="s">
        <v>215</v>
      </c>
      <c r="F159" s="368" t="s">
        <v>215</v>
      </c>
      <c r="G159" s="368"/>
      <c r="H159" s="368">
        <v>19</v>
      </c>
      <c r="I159" s="368" t="s">
        <v>215</v>
      </c>
      <c r="J159" s="368" t="s">
        <v>952</v>
      </c>
      <c r="K159" s="368"/>
      <c r="L159" s="368"/>
      <c r="M159" s="368"/>
      <c r="N159" s="369" t="s">
        <v>1135</v>
      </c>
      <c r="O159" s="407">
        <v>6</v>
      </c>
      <c r="P159" s="370" t="s">
        <v>2824</v>
      </c>
      <c r="Q159" s="371" t="s">
        <v>226</v>
      </c>
      <c r="R159" s="108">
        <f t="shared" si="2"/>
        <v>0</v>
      </c>
      <c r="U159" s="399"/>
    </row>
    <row r="160" spans="1:21">
      <c r="A160" s="406">
        <v>1</v>
      </c>
      <c r="B160" s="368" t="s">
        <v>903</v>
      </c>
      <c r="C160" s="368" t="s">
        <v>905</v>
      </c>
      <c r="D160" s="368" t="s">
        <v>2101</v>
      </c>
      <c r="E160" s="368" t="s">
        <v>215</v>
      </c>
      <c r="F160" s="368" t="s">
        <v>215</v>
      </c>
      <c r="G160" s="368"/>
      <c r="H160" s="368">
        <v>19</v>
      </c>
      <c r="I160" s="368" t="s">
        <v>215</v>
      </c>
      <c r="J160" s="368" t="s">
        <v>1073</v>
      </c>
      <c r="K160" s="368"/>
      <c r="L160" s="368"/>
      <c r="M160" s="368"/>
      <c r="N160" s="369" t="s">
        <v>1135</v>
      </c>
      <c r="O160" s="407">
        <v>6</v>
      </c>
      <c r="P160" s="370" t="s">
        <v>2825</v>
      </c>
      <c r="Q160" s="371" t="s">
        <v>227</v>
      </c>
      <c r="R160" s="108">
        <f t="shared" si="2"/>
        <v>0</v>
      </c>
      <c r="U160" s="399"/>
    </row>
    <row r="161" spans="1:21">
      <c r="A161" s="406">
        <v>1</v>
      </c>
      <c r="B161" s="368" t="s">
        <v>903</v>
      </c>
      <c r="C161" s="368" t="s">
        <v>905</v>
      </c>
      <c r="D161" s="368" t="s">
        <v>2101</v>
      </c>
      <c r="E161" s="368" t="s">
        <v>215</v>
      </c>
      <c r="F161" s="368" t="s">
        <v>215</v>
      </c>
      <c r="G161" s="368"/>
      <c r="H161" s="368">
        <v>19</v>
      </c>
      <c r="I161" s="368" t="s">
        <v>215</v>
      </c>
      <c r="J161" s="368" t="s">
        <v>1073</v>
      </c>
      <c r="K161" s="368"/>
      <c r="L161" s="368"/>
      <c r="M161" s="368"/>
      <c r="N161" s="369" t="s">
        <v>1135</v>
      </c>
      <c r="O161" s="407">
        <v>6</v>
      </c>
      <c r="P161" s="370" t="s">
        <v>2826</v>
      </c>
      <c r="Q161" s="371" t="s">
        <v>228</v>
      </c>
      <c r="R161" s="108">
        <f t="shared" si="2"/>
        <v>0</v>
      </c>
      <c r="U161" s="399"/>
    </row>
    <row r="162" spans="1:21">
      <c r="A162" s="406">
        <v>1</v>
      </c>
      <c r="B162" s="368" t="s">
        <v>903</v>
      </c>
      <c r="C162" s="368" t="s">
        <v>905</v>
      </c>
      <c r="D162" s="368" t="s">
        <v>2101</v>
      </c>
      <c r="E162" s="368" t="s">
        <v>215</v>
      </c>
      <c r="F162" s="368" t="s">
        <v>215</v>
      </c>
      <c r="G162" s="368"/>
      <c r="H162" s="368">
        <v>19</v>
      </c>
      <c r="I162" s="368" t="s">
        <v>215</v>
      </c>
      <c r="J162" s="368" t="s">
        <v>1073</v>
      </c>
      <c r="K162" s="368"/>
      <c r="L162" s="368"/>
      <c r="M162" s="368"/>
      <c r="N162" s="369" t="s">
        <v>1135</v>
      </c>
      <c r="O162" s="407">
        <v>6</v>
      </c>
      <c r="P162" s="370" t="s">
        <v>2827</v>
      </c>
      <c r="Q162" s="371" t="s">
        <v>229</v>
      </c>
      <c r="R162" s="108">
        <f t="shared" si="2"/>
        <v>0</v>
      </c>
      <c r="U162" s="399"/>
    </row>
    <row r="163" spans="1:21">
      <c r="A163" s="406">
        <v>1</v>
      </c>
      <c r="B163" s="368" t="s">
        <v>903</v>
      </c>
      <c r="C163" s="368" t="s">
        <v>905</v>
      </c>
      <c r="D163" s="368" t="s">
        <v>2101</v>
      </c>
      <c r="E163" s="368" t="s">
        <v>215</v>
      </c>
      <c r="F163" s="368" t="s">
        <v>215</v>
      </c>
      <c r="G163" s="368"/>
      <c r="H163" s="368">
        <v>19</v>
      </c>
      <c r="I163" s="368" t="s">
        <v>215</v>
      </c>
      <c r="J163" s="368" t="s">
        <v>1073</v>
      </c>
      <c r="K163" s="368"/>
      <c r="L163" s="368"/>
      <c r="M163" s="368"/>
      <c r="N163" s="369" t="s">
        <v>1135</v>
      </c>
      <c r="O163" s="407">
        <v>6</v>
      </c>
      <c r="P163" s="370" t="s">
        <v>2828</v>
      </c>
      <c r="Q163" s="371" t="s">
        <v>230</v>
      </c>
      <c r="R163" s="108">
        <f t="shared" si="2"/>
        <v>0</v>
      </c>
      <c r="U163" s="399"/>
    </row>
    <row r="164" spans="1:21">
      <c r="A164" s="406">
        <v>1</v>
      </c>
      <c r="B164" s="368" t="s">
        <v>903</v>
      </c>
      <c r="C164" s="368" t="s">
        <v>905</v>
      </c>
      <c r="D164" s="368" t="s">
        <v>2101</v>
      </c>
      <c r="E164" s="368" t="s">
        <v>215</v>
      </c>
      <c r="F164" s="368" t="s">
        <v>215</v>
      </c>
      <c r="G164" s="368"/>
      <c r="H164" s="368">
        <v>19</v>
      </c>
      <c r="I164" s="368" t="s">
        <v>215</v>
      </c>
      <c r="J164" s="368" t="s">
        <v>1073</v>
      </c>
      <c r="K164" s="368"/>
      <c r="L164" s="368"/>
      <c r="M164" s="368"/>
      <c r="N164" s="369" t="s">
        <v>1135</v>
      </c>
      <c r="O164" s="407">
        <v>6</v>
      </c>
      <c r="P164" s="370" t="s">
        <v>2829</v>
      </c>
      <c r="Q164" s="371" t="s">
        <v>231</v>
      </c>
      <c r="R164" s="108">
        <f t="shared" si="2"/>
        <v>0</v>
      </c>
      <c r="U164" s="399"/>
    </row>
    <row r="165" spans="1:21">
      <c r="A165" s="406">
        <v>1</v>
      </c>
      <c r="B165" s="368" t="s">
        <v>903</v>
      </c>
      <c r="C165" s="368" t="s">
        <v>905</v>
      </c>
      <c r="D165" s="368" t="s">
        <v>2101</v>
      </c>
      <c r="E165" s="368" t="s">
        <v>215</v>
      </c>
      <c r="F165" s="368" t="s">
        <v>215</v>
      </c>
      <c r="G165" s="368"/>
      <c r="H165" s="368">
        <v>19</v>
      </c>
      <c r="I165" s="368" t="s">
        <v>215</v>
      </c>
      <c r="J165" s="368" t="s">
        <v>1073</v>
      </c>
      <c r="K165" s="368"/>
      <c r="L165" s="368"/>
      <c r="M165" s="368"/>
      <c r="N165" s="369" t="s">
        <v>1135</v>
      </c>
      <c r="O165" s="407">
        <v>6</v>
      </c>
      <c r="P165" s="370" t="s">
        <v>2830</v>
      </c>
      <c r="Q165" s="371" t="s">
        <v>232</v>
      </c>
      <c r="R165" s="108">
        <f t="shared" si="2"/>
        <v>0</v>
      </c>
      <c r="U165" s="399"/>
    </row>
    <row r="166" spans="1:21">
      <c r="A166" s="406">
        <v>1</v>
      </c>
      <c r="B166" s="368" t="s">
        <v>903</v>
      </c>
      <c r="C166" s="368" t="s">
        <v>905</v>
      </c>
      <c r="D166" s="368" t="s">
        <v>2101</v>
      </c>
      <c r="E166" s="368" t="s">
        <v>2110</v>
      </c>
      <c r="F166" s="368" t="s">
        <v>2110</v>
      </c>
      <c r="G166" s="368"/>
      <c r="H166" s="368">
        <v>20</v>
      </c>
      <c r="I166" s="368" t="s">
        <v>2110</v>
      </c>
      <c r="J166" s="368" t="s">
        <v>952</v>
      </c>
      <c r="K166" s="368"/>
      <c r="L166" s="368"/>
      <c r="M166" s="368"/>
      <c r="N166" s="369" t="s">
        <v>1135</v>
      </c>
      <c r="O166" s="407">
        <v>6</v>
      </c>
      <c r="P166" s="370" t="s">
        <v>2831</v>
      </c>
      <c r="Q166" s="371" t="s">
        <v>233</v>
      </c>
      <c r="R166" s="108">
        <f t="shared" si="2"/>
        <v>0</v>
      </c>
      <c r="U166" s="399"/>
    </row>
    <row r="167" spans="1:21">
      <c r="A167" s="406">
        <v>1</v>
      </c>
      <c r="B167" s="368" t="s">
        <v>903</v>
      </c>
      <c r="C167" s="368" t="s">
        <v>905</v>
      </c>
      <c r="D167" s="368" t="s">
        <v>2101</v>
      </c>
      <c r="E167" s="368" t="s">
        <v>2110</v>
      </c>
      <c r="F167" s="368" t="s">
        <v>2110</v>
      </c>
      <c r="G167" s="368"/>
      <c r="H167" s="368">
        <v>20</v>
      </c>
      <c r="I167" s="368" t="s">
        <v>2110</v>
      </c>
      <c r="J167" s="368" t="s">
        <v>952</v>
      </c>
      <c r="K167" s="368"/>
      <c r="L167" s="368"/>
      <c r="M167" s="368"/>
      <c r="N167" s="369" t="s">
        <v>1135</v>
      </c>
      <c r="O167" s="407">
        <v>6</v>
      </c>
      <c r="P167" s="370" t="s">
        <v>2832</v>
      </c>
      <c r="Q167" s="371" t="s">
        <v>234</v>
      </c>
      <c r="R167" s="108">
        <f t="shared" si="2"/>
        <v>0</v>
      </c>
      <c r="U167" s="399"/>
    </row>
    <row r="168" spans="1:21">
      <c r="A168" s="406">
        <v>1</v>
      </c>
      <c r="B168" s="368" t="s">
        <v>903</v>
      </c>
      <c r="C168" s="368" t="s">
        <v>905</v>
      </c>
      <c r="D168" s="368" t="s">
        <v>2101</v>
      </c>
      <c r="E168" s="368" t="s">
        <v>2110</v>
      </c>
      <c r="F168" s="368" t="s">
        <v>2110</v>
      </c>
      <c r="G168" s="368"/>
      <c r="H168" s="368">
        <v>20</v>
      </c>
      <c r="I168" s="368" t="s">
        <v>2110</v>
      </c>
      <c r="J168" s="368" t="s">
        <v>952</v>
      </c>
      <c r="K168" s="368"/>
      <c r="L168" s="368"/>
      <c r="M168" s="368"/>
      <c r="N168" s="369" t="s">
        <v>1135</v>
      </c>
      <c r="O168" s="407">
        <v>6</v>
      </c>
      <c r="P168" s="370" t="s">
        <v>2833</v>
      </c>
      <c r="Q168" s="371" t="s">
        <v>235</v>
      </c>
      <c r="R168" s="108">
        <f t="shared" si="2"/>
        <v>0</v>
      </c>
      <c r="U168" s="399"/>
    </row>
    <row r="169" spans="1:21">
      <c r="A169" s="406">
        <v>1</v>
      </c>
      <c r="B169" s="368" t="s">
        <v>903</v>
      </c>
      <c r="C169" s="368" t="s">
        <v>905</v>
      </c>
      <c r="D169" s="368" t="s">
        <v>2101</v>
      </c>
      <c r="E169" s="368" t="s">
        <v>2110</v>
      </c>
      <c r="F169" s="368" t="s">
        <v>2110</v>
      </c>
      <c r="G169" s="368"/>
      <c r="H169" s="368">
        <v>20</v>
      </c>
      <c r="I169" s="368" t="s">
        <v>2110</v>
      </c>
      <c r="J169" s="368" t="s">
        <v>952</v>
      </c>
      <c r="K169" s="368"/>
      <c r="L169" s="368"/>
      <c r="M169" s="368"/>
      <c r="N169" s="369" t="s">
        <v>1135</v>
      </c>
      <c r="O169" s="407">
        <v>6</v>
      </c>
      <c r="P169" s="370" t="s">
        <v>2834</v>
      </c>
      <c r="Q169" s="371" t="s">
        <v>236</v>
      </c>
      <c r="R169" s="108">
        <f t="shared" si="2"/>
        <v>0</v>
      </c>
      <c r="U169" s="399"/>
    </row>
    <row r="170" spans="1:21">
      <c r="A170" s="406">
        <v>1</v>
      </c>
      <c r="B170" s="368" t="s">
        <v>903</v>
      </c>
      <c r="C170" s="368" t="s">
        <v>905</v>
      </c>
      <c r="D170" s="368" t="s">
        <v>2101</v>
      </c>
      <c r="E170" s="368" t="s">
        <v>2110</v>
      </c>
      <c r="F170" s="368" t="s">
        <v>2110</v>
      </c>
      <c r="G170" s="368"/>
      <c r="H170" s="368">
        <v>20</v>
      </c>
      <c r="I170" s="368" t="s">
        <v>2110</v>
      </c>
      <c r="J170" s="368" t="s">
        <v>952</v>
      </c>
      <c r="K170" s="368"/>
      <c r="L170" s="368"/>
      <c r="M170" s="368"/>
      <c r="N170" s="369" t="s">
        <v>1135</v>
      </c>
      <c r="O170" s="407">
        <v>6</v>
      </c>
      <c r="P170" s="370" t="s">
        <v>2835</v>
      </c>
      <c r="Q170" s="371" t="s">
        <v>237</v>
      </c>
      <c r="R170" s="108">
        <f t="shared" si="2"/>
        <v>0</v>
      </c>
      <c r="U170" s="399"/>
    </row>
    <row r="171" spans="1:21">
      <c r="A171" s="406">
        <v>1</v>
      </c>
      <c r="B171" s="368" t="s">
        <v>903</v>
      </c>
      <c r="C171" s="368" t="s">
        <v>905</v>
      </c>
      <c r="D171" s="368" t="s">
        <v>2101</v>
      </c>
      <c r="E171" s="368" t="s">
        <v>2110</v>
      </c>
      <c r="F171" s="368" t="s">
        <v>2110</v>
      </c>
      <c r="G171" s="368"/>
      <c r="H171" s="368">
        <v>20</v>
      </c>
      <c r="I171" s="368" t="s">
        <v>2110</v>
      </c>
      <c r="J171" s="368" t="s">
        <v>952</v>
      </c>
      <c r="K171" s="368"/>
      <c r="L171" s="368"/>
      <c r="M171" s="368"/>
      <c r="N171" s="369" t="s">
        <v>1135</v>
      </c>
      <c r="O171" s="407">
        <v>6</v>
      </c>
      <c r="P171" s="370" t="s">
        <v>2836</v>
      </c>
      <c r="Q171" s="371" t="s">
        <v>238</v>
      </c>
      <c r="R171" s="108">
        <f t="shared" si="2"/>
        <v>0</v>
      </c>
      <c r="U171" s="399"/>
    </row>
    <row r="172" spans="1:21">
      <c r="A172" s="406">
        <v>1</v>
      </c>
      <c r="B172" s="368" t="s">
        <v>903</v>
      </c>
      <c r="C172" s="368" t="s">
        <v>905</v>
      </c>
      <c r="D172" s="368" t="s">
        <v>2101</v>
      </c>
      <c r="E172" s="368" t="s">
        <v>2110</v>
      </c>
      <c r="F172" s="368" t="s">
        <v>2110</v>
      </c>
      <c r="G172" s="368"/>
      <c r="H172" s="368">
        <v>20</v>
      </c>
      <c r="I172" s="368" t="s">
        <v>2110</v>
      </c>
      <c r="J172" s="368" t="s">
        <v>952</v>
      </c>
      <c r="K172" s="368"/>
      <c r="L172" s="368"/>
      <c r="M172" s="368"/>
      <c r="N172" s="369" t="s">
        <v>1135</v>
      </c>
      <c r="O172" s="407">
        <v>6</v>
      </c>
      <c r="P172" s="370" t="s">
        <v>2837</v>
      </c>
      <c r="Q172" s="371" t="s">
        <v>239</v>
      </c>
      <c r="R172" s="108">
        <f t="shared" si="2"/>
        <v>0</v>
      </c>
      <c r="U172" s="399"/>
    </row>
    <row r="173" spans="1:21">
      <c r="A173" s="406">
        <v>1</v>
      </c>
      <c r="B173" s="368" t="s">
        <v>903</v>
      </c>
      <c r="C173" s="368" t="s">
        <v>905</v>
      </c>
      <c r="D173" s="368" t="s">
        <v>2101</v>
      </c>
      <c r="E173" s="368" t="s">
        <v>2110</v>
      </c>
      <c r="F173" s="368" t="s">
        <v>2110</v>
      </c>
      <c r="G173" s="368"/>
      <c r="H173" s="368">
        <v>20</v>
      </c>
      <c r="I173" s="368" t="s">
        <v>2110</v>
      </c>
      <c r="J173" s="368" t="s">
        <v>952</v>
      </c>
      <c r="K173" s="368"/>
      <c r="L173" s="368"/>
      <c r="M173" s="368"/>
      <c r="N173" s="369" t="s">
        <v>1135</v>
      </c>
      <c r="O173" s="407">
        <v>6</v>
      </c>
      <c r="P173" s="370" t="s">
        <v>2838</v>
      </c>
      <c r="Q173" s="371" t="s">
        <v>240</v>
      </c>
      <c r="R173" s="108">
        <f t="shared" si="2"/>
        <v>0</v>
      </c>
      <c r="U173" s="399"/>
    </row>
    <row r="174" spans="1:21">
      <c r="A174" s="406">
        <v>1</v>
      </c>
      <c r="B174" s="368" t="s">
        <v>903</v>
      </c>
      <c r="C174" s="368" t="s">
        <v>905</v>
      </c>
      <c r="D174" s="368" t="s">
        <v>2101</v>
      </c>
      <c r="E174" s="368" t="s">
        <v>2110</v>
      </c>
      <c r="F174" s="368" t="s">
        <v>2110</v>
      </c>
      <c r="G174" s="368"/>
      <c r="H174" s="368">
        <v>20</v>
      </c>
      <c r="I174" s="368" t="s">
        <v>2110</v>
      </c>
      <c r="J174" s="368" t="s">
        <v>952</v>
      </c>
      <c r="K174" s="368"/>
      <c r="L174" s="368"/>
      <c r="M174" s="368"/>
      <c r="N174" s="369" t="s">
        <v>1135</v>
      </c>
      <c r="O174" s="407">
        <v>6</v>
      </c>
      <c r="P174" s="370" t="s">
        <v>2839</v>
      </c>
      <c r="Q174" s="371" t="s">
        <v>241</v>
      </c>
      <c r="R174" s="108">
        <f t="shared" si="2"/>
        <v>0</v>
      </c>
      <c r="U174" s="399"/>
    </row>
    <row r="175" spans="1:21">
      <c r="A175" s="406">
        <v>1</v>
      </c>
      <c r="B175" s="368" t="s">
        <v>903</v>
      </c>
      <c r="C175" s="368" t="s">
        <v>905</v>
      </c>
      <c r="D175" s="368" t="s">
        <v>2101</v>
      </c>
      <c r="E175" s="368" t="s">
        <v>2110</v>
      </c>
      <c r="F175" s="368" t="s">
        <v>2110</v>
      </c>
      <c r="G175" s="368"/>
      <c r="H175" s="368">
        <v>20</v>
      </c>
      <c r="I175" s="368" t="s">
        <v>2110</v>
      </c>
      <c r="J175" s="368" t="s">
        <v>1073</v>
      </c>
      <c r="K175" s="368"/>
      <c r="L175" s="368"/>
      <c r="M175" s="368"/>
      <c r="N175" s="369" t="s">
        <v>1135</v>
      </c>
      <c r="O175" s="407">
        <v>6</v>
      </c>
      <c r="P175" s="370" t="s">
        <v>2840</v>
      </c>
      <c r="Q175" s="373" t="s">
        <v>242</v>
      </c>
      <c r="R175" s="108">
        <f t="shared" si="2"/>
        <v>0</v>
      </c>
      <c r="U175" s="399"/>
    </row>
    <row r="176" spans="1:21">
      <c r="A176" s="406">
        <v>1</v>
      </c>
      <c r="B176" s="368" t="s">
        <v>903</v>
      </c>
      <c r="C176" s="368" t="s">
        <v>905</v>
      </c>
      <c r="D176" s="368" t="s">
        <v>2101</v>
      </c>
      <c r="E176" s="368" t="s">
        <v>2110</v>
      </c>
      <c r="F176" s="368" t="s">
        <v>2110</v>
      </c>
      <c r="G176" s="368"/>
      <c r="H176" s="368">
        <v>20</v>
      </c>
      <c r="I176" s="368" t="s">
        <v>2110</v>
      </c>
      <c r="J176" s="368" t="s">
        <v>1073</v>
      </c>
      <c r="K176" s="368"/>
      <c r="L176" s="368"/>
      <c r="M176" s="368"/>
      <c r="N176" s="369" t="s">
        <v>1135</v>
      </c>
      <c r="O176" s="407">
        <v>6</v>
      </c>
      <c r="P176" s="370" t="s">
        <v>2841</v>
      </c>
      <c r="Q176" s="371" t="s">
        <v>243</v>
      </c>
      <c r="R176" s="108">
        <f t="shared" si="2"/>
        <v>0</v>
      </c>
      <c r="U176" s="399"/>
    </row>
    <row r="177" spans="1:21">
      <c r="A177" s="406">
        <v>1</v>
      </c>
      <c r="B177" s="368" t="s">
        <v>903</v>
      </c>
      <c r="C177" s="368" t="s">
        <v>905</v>
      </c>
      <c r="D177" s="368" t="s">
        <v>2101</v>
      </c>
      <c r="E177" s="368" t="s">
        <v>2110</v>
      </c>
      <c r="F177" s="368" t="s">
        <v>2110</v>
      </c>
      <c r="G177" s="368"/>
      <c r="H177" s="368">
        <v>20</v>
      </c>
      <c r="I177" s="368" t="s">
        <v>2110</v>
      </c>
      <c r="J177" s="368" t="s">
        <v>1073</v>
      </c>
      <c r="K177" s="368"/>
      <c r="L177" s="368"/>
      <c r="M177" s="368"/>
      <c r="N177" s="369" t="s">
        <v>1135</v>
      </c>
      <c r="O177" s="407">
        <v>6</v>
      </c>
      <c r="P177" s="370" t="s">
        <v>2842</v>
      </c>
      <c r="Q177" s="371" t="s">
        <v>244</v>
      </c>
      <c r="R177" s="108">
        <f t="shared" si="2"/>
        <v>0</v>
      </c>
      <c r="U177" s="399"/>
    </row>
    <row r="178" spans="1:21">
      <c r="A178" s="406">
        <v>1</v>
      </c>
      <c r="B178" s="368" t="s">
        <v>903</v>
      </c>
      <c r="C178" s="368" t="s">
        <v>905</v>
      </c>
      <c r="D178" s="368" t="s">
        <v>2101</v>
      </c>
      <c r="E178" s="368" t="s">
        <v>2110</v>
      </c>
      <c r="F178" s="368" t="s">
        <v>2110</v>
      </c>
      <c r="G178" s="368"/>
      <c r="H178" s="368">
        <v>20</v>
      </c>
      <c r="I178" s="368" t="s">
        <v>2110</v>
      </c>
      <c r="J178" s="368" t="s">
        <v>1073</v>
      </c>
      <c r="K178" s="368"/>
      <c r="L178" s="368"/>
      <c r="M178" s="368"/>
      <c r="N178" s="369" t="s">
        <v>1135</v>
      </c>
      <c r="O178" s="407">
        <v>6</v>
      </c>
      <c r="P178" s="370" t="s">
        <v>2843</v>
      </c>
      <c r="Q178" s="371" t="s">
        <v>245</v>
      </c>
      <c r="R178" s="108">
        <f t="shared" si="2"/>
        <v>0</v>
      </c>
      <c r="U178" s="399"/>
    </row>
    <row r="179" spans="1:21">
      <c r="A179" s="406">
        <v>1</v>
      </c>
      <c r="B179" s="368" t="s">
        <v>903</v>
      </c>
      <c r="C179" s="368" t="s">
        <v>905</v>
      </c>
      <c r="D179" s="368" t="s">
        <v>2101</v>
      </c>
      <c r="E179" s="368" t="s">
        <v>2110</v>
      </c>
      <c r="F179" s="368" t="s">
        <v>2110</v>
      </c>
      <c r="G179" s="368"/>
      <c r="H179" s="368">
        <v>20</v>
      </c>
      <c r="I179" s="368" t="s">
        <v>2110</v>
      </c>
      <c r="J179" s="368" t="s">
        <v>1073</v>
      </c>
      <c r="K179" s="368"/>
      <c r="L179" s="368"/>
      <c r="M179" s="368"/>
      <c r="N179" s="369" t="s">
        <v>1135</v>
      </c>
      <c r="O179" s="407">
        <v>6</v>
      </c>
      <c r="P179" s="370" t="s">
        <v>2844</v>
      </c>
      <c r="Q179" s="371" t="s">
        <v>246</v>
      </c>
      <c r="R179" s="108">
        <f t="shared" si="2"/>
        <v>0</v>
      </c>
      <c r="U179" s="399"/>
    </row>
    <row r="180" spans="1:21">
      <c r="A180" s="406">
        <v>1</v>
      </c>
      <c r="B180" s="368" t="s">
        <v>903</v>
      </c>
      <c r="C180" s="368" t="s">
        <v>905</v>
      </c>
      <c r="D180" s="368" t="s">
        <v>2101</v>
      </c>
      <c r="E180" s="368" t="s">
        <v>2110</v>
      </c>
      <c r="F180" s="368" t="s">
        <v>2110</v>
      </c>
      <c r="G180" s="368"/>
      <c r="H180" s="368">
        <v>20</v>
      </c>
      <c r="I180" s="368" t="s">
        <v>2110</v>
      </c>
      <c r="J180" s="368" t="s">
        <v>1073</v>
      </c>
      <c r="K180" s="368"/>
      <c r="L180" s="368"/>
      <c r="M180" s="368"/>
      <c r="N180" s="369" t="s">
        <v>1135</v>
      </c>
      <c r="O180" s="407">
        <v>6</v>
      </c>
      <c r="P180" s="370" t="s">
        <v>2845</v>
      </c>
      <c r="Q180" s="371" t="s">
        <v>2116</v>
      </c>
      <c r="R180" s="108">
        <f t="shared" si="2"/>
        <v>0</v>
      </c>
      <c r="U180" s="399"/>
    </row>
    <row r="181" spans="1:21">
      <c r="A181" s="406">
        <v>1</v>
      </c>
      <c r="B181" s="368" t="s">
        <v>903</v>
      </c>
      <c r="C181" s="368" t="s">
        <v>905</v>
      </c>
      <c r="D181" s="368" t="s">
        <v>2101</v>
      </c>
      <c r="E181" s="368" t="s">
        <v>2110</v>
      </c>
      <c r="F181" s="368" t="s">
        <v>2110</v>
      </c>
      <c r="G181" s="368"/>
      <c r="H181" s="368">
        <v>20</v>
      </c>
      <c r="I181" s="368" t="s">
        <v>2110</v>
      </c>
      <c r="J181" s="368" t="s">
        <v>1073</v>
      </c>
      <c r="K181" s="368"/>
      <c r="L181" s="368"/>
      <c r="M181" s="368"/>
      <c r="N181" s="369" t="s">
        <v>1135</v>
      </c>
      <c r="O181" s="407">
        <v>6</v>
      </c>
      <c r="P181" s="370" t="s">
        <v>2846</v>
      </c>
      <c r="Q181" s="371" t="s">
        <v>2117</v>
      </c>
      <c r="R181" s="108">
        <f t="shared" si="2"/>
        <v>0</v>
      </c>
      <c r="U181" s="399"/>
    </row>
    <row r="182" spans="1:21">
      <c r="A182" s="406">
        <v>1</v>
      </c>
      <c r="B182" s="368" t="s">
        <v>903</v>
      </c>
      <c r="C182" s="368" t="s">
        <v>905</v>
      </c>
      <c r="D182" s="368" t="s">
        <v>2101</v>
      </c>
      <c r="E182" s="368" t="s">
        <v>2110</v>
      </c>
      <c r="F182" s="368" t="s">
        <v>2110</v>
      </c>
      <c r="G182" s="368"/>
      <c r="H182" s="368">
        <v>20</v>
      </c>
      <c r="I182" s="368" t="s">
        <v>2110</v>
      </c>
      <c r="J182" s="368" t="s">
        <v>1073</v>
      </c>
      <c r="K182" s="368"/>
      <c r="L182" s="368"/>
      <c r="M182" s="368"/>
      <c r="N182" s="369" t="s">
        <v>1135</v>
      </c>
      <c r="O182" s="407">
        <v>6</v>
      </c>
      <c r="P182" s="370" t="s">
        <v>2847</v>
      </c>
      <c r="Q182" s="371" t="s">
        <v>249</v>
      </c>
      <c r="R182" s="108">
        <f t="shared" si="2"/>
        <v>0</v>
      </c>
      <c r="U182" s="399"/>
    </row>
    <row r="183" spans="1:21">
      <c r="A183" s="406">
        <v>1</v>
      </c>
      <c r="B183" s="368" t="s">
        <v>903</v>
      </c>
      <c r="C183" s="368" t="s">
        <v>905</v>
      </c>
      <c r="D183" s="368" t="s">
        <v>2101</v>
      </c>
      <c r="E183" s="368" t="s">
        <v>2110</v>
      </c>
      <c r="F183" s="368" t="s">
        <v>2110</v>
      </c>
      <c r="G183" s="368"/>
      <c r="H183" s="368">
        <v>20</v>
      </c>
      <c r="I183" s="368" t="s">
        <v>2110</v>
      </c>
      <c r="J183" s="368" t="s">
        <v>1073</v>
      </c>
      <c r="K183" s="368"/>
      <c r="L183" s="368"/>
      <c r="M183" s="368"/>
      <c r="N183" s="369" t="s">
        <v>1135</v>
      </c>
      <c r="O183" s="407">
        <v>6</v>
      </c>
      <c r="P183" s="370" t="s">
        <v>2848</v>
      </c>
      <c r="Q183" s="371" t="s">
        <v>250</v>
      </c>
      <c r="R183" s="108">
        <f t="shared" si="2"/>
        <v>0</v>
      </c>
      <c r="U183" s="399"/>
    </row>
    <row r="184" spans="1:21">
      <c r="A184" s="406">
        <v>1</v>
      </c>
      <c r="B184" s="368" t="s">
        <v>903</v>
      </c>
      <c r="C184" s="368" t="s">
        <v>905</v>
      </c>
      <c r="D184" s="368" t="s">
        <v>2101</v>
      </c>
      <c r="E184" s="368" t="s">
        <v>2118</v>
      </c>
      <c r="F184" s="368" t="s">
        <v>2118</v>
      </c>
      <c r="G184" s="368"/>
      <c r="H184" s="368">
        <v>21</v>
      </c>
      <c r="I184" s="368" t="s">
        <v>2118</v>
      </c>
      <c r="J184" s="368" t="s">
        <v>952</v>
      </c>
      <c r="K184" s="368"/>
      <c r="L184" s="368"/>
      <c r="M184" s="368"/>
      <c r="N184" s="369" t="s">
        <v>1135</v>
      </c>
      <c r="O184" s="407">
        <v>6</v>
      </c>
      <c r="P184" s="370" t="s">
        <v>2849</v>
      </c>
      <c r="Q184" s="371" t="s">
        <v>251</v>
      </c>
      <c r="R184" s="108">
        <f t="shared" si="2"/>
        <v>0</v>
      </c>
      <c r="U184" s="399"/>
    </row>
    <row r="185" spans="1:21">
      <c r="A185" s="406">
        <v>1</v>
      </c>
      <c r="B185" s="368" t="s">
        <v>903</v>
      </c>
      <c r="C185" s="368" t="s">
        <v>905</v>
      </c>
      <c r="D185" s="368" t="s">
        <v>2101</v>
      </c>
      <c r="E185" s="368" t="s">
        <v>2118</v>
      </c>
      <c r="F185" s="368" t="s">
        <v>2118</v>
      </c>
      <c r="G185" s="368"/>
      <c r="H185" s="368">
        <v>21</v>
      </c>
      <c r="I185" s="368" t="s">
        <v>2118</v>
      </c>
      <c r="J185" s="368" t="s">
        <v>1073</v>
      </c>
      <c r="K185" s="368"/>
      <c r="L185" s="368"/>
      <c r="M185" s="368"/>
      <c r="N185" s="369" t="s">
        <v>1135</v>
      </c>
      <c r="O185" s="407">
        <v>6</v>
      </c>
      <c r="P185" s="370" t="s">
        <v>2850</v>
      </c>
      <c r="Q185" s="371" t="s">
        <v>252</v>
      </c>
      <c r="R185" s="108">
        <f t="shared" si="2"/>
        <v>0</v>
      </c>
      <c r="U185" s="399"/>
    </row>
    <row r="186" spans="1:21">
      <c r="A186" s="406">
        <v>1</v>
      </c>
      <c r="B186" s="368" t="s">
        <v>903</v>
      </c>
      <c r="C186" s="368" t="s">
        <v>905</v>
      </c>
      <c r="D186" s="368" t="s">
        <v>2120</v>
      </c>
      <c r="E186" s="368" t="s">
        <v>253</v>
      </c>
      <c r="F186" s="368" t="s">
        <v>253</v>
      </c>
      <c r="G186" s="368"/>
      <c r="H186" s="368">
        <v>22</v>
      </c>
      <c r="I186" s="368" t="s">
        <v>253</v>
      </c>
      <c r="J186" s="368" t="s">
        <v>952</v>
      </c>
      <c r="K186" s="368"/>
      <c r="L186" s="368"/>
      <c r="M186" s="368"/>
      <c r="N186" s="369" t="s">
        <v>1186</v>
      </c>
      <c r="O186" s="407">
        <v>6</v>
      </c>
      <c r="P186" s="370" t="s">
        <v>2851</v>
      </c>
      <c r="Q186" s="371" t="s">
        <v>253</v>
      </c>
      <c r="R186" s="108">
        <f t="shared" si="2"/>
        <v>0</v>
      </c>
      <c r="U186" s="399"/>
    </row>
    <row r="187" spans="1:21">
      <c r="A187" s="406">
        <v>1</v>
      </c>
      <c r="B187" s="368" t="s">
        <v>903</v>
      </c>
      <c r="C187" s="368" t="s">
        <v>905</v>
      </c>
      <c r="D187" s="368" t="s">
        <v>2120</v>
      </c>
      <c r="E187" s="368" t="s">
        <v>253</v>
      </c>
      <c r="F187" s="368" t="s">
        <v>253</v>
      </c>
      <c r="G187" s="368"/>
      <c r="H187" s="368">
        <v>22</v>
      </c>
      <c r="I187" s="368" t="s">
        <v>253</v>
      </c>
      <c r="J187" s="368" t="s">
        <v>952</v>
      </c>
      <c r="K187" s="368"/>
      <c r="L187" s="368"/>
      <c r="M187" s="368"/>
      <c r="N187" s="369" t="s">
        <v>1186</v>
      </c>
      <c r="O187" s="407">
        <v>6</v>
      </c>
      <c r="P187" s="370" t="s">
        <v>2852</v>
      </c>
      <c r="Q187" s="371" t="s">
        <v>254</v>
      </c>
      <c r="R187" s="108">
        <f t="shared" si="2"/>
        <v>0</v>
      </c>
      <c r="U187" s="399"/>
    </row>
    <row r="188" spans="1:21">
      <c r="A188" s="406">
        <v>1</v>
      </c>
      <c r="B188" s="368" t="s">
        <v>903</v>
      </c>
      <c r="C188" s="368" t="s">
        <v>905</v>
      </c>
      <c r="D188" s="368" t="s">
        <v>2120</v>
      </c>
      <c r="E188" s="368" t="s">
        <v>253</v>
      </c>
      <c r="F188" s="368" t="s">
        <v>253</v>
      </c>
      <c r="G188" s="368"/>
      <c r="H188" s="368">
        <v>22</v>
      </c>
      <c r="I188" s="368" t="s">
        <v>253</v>
      </c>
      <c r="J188" s="368" t="s">
        <v>1073</v>
      </c>
      <c r="K188" s="368"/>
      <c r="L188" s="368"/>
      <c r="M188" s="368"/>
      <c r="N188" s="369" t="s">
        <v>1186</v>
      </c>
      <c r="O188" s="407">
        <v>6</v>
      </c>
      <c r="P188" s="370" t="s">
        <v>2853</v>
      </c>
      <c r="Q188" s="371" t="s">
        <v>255</v>
      </c>
      <c r="R188" s="108">
        <f t="shared" si="2"/>
        <v>0</v>
      </c>
      <c r="U188" s="399"/>
    </row>
    <row r="189" spans="1:21">
      <c r="A189" s="406">
        <v>1</v>
      </c>
      <c r="B189" s="368" t="s">
        <v>903</v>
      </c>
      <c r="C189" s="368" t="s">
        <v>905</v>
      </c>
      <c r="D189" s="368" t="s">
        <v>2120</v>
      </c>
      <c r="E189" s="368" t="s">
        <v>256</v>
      </c>
      <c r="F189" s="368" t="s">
        <v>256</v>
      </c>
      <c r="G189" s="368"/>
      <c r="H189" s="368">
        <v>23</v>
      </c>
      <c r="I189" s="368" t="s">
        <v>256</v>
      </c>
      <c r="J189" s="368" t="s">
        <v>952</v>
      </c>
      <c r="K189" s="368"/>
      <c r="L189" s="368"/>
      <c r="M189" s="368"/>
      <c r="N189" s="369" t="s">
        <v>1186</v>
      </c>
      <c r="O189" s="407">
        <v>6</v>
      </c>
      <c r="P189" s="370" t="s">
        <v>2854</v>
      </c>
      <c r="Q189" s="371" t="s">
        <v>256</v>
      </c>
      <c r="R189" s="108">
        <f t="shared" si="2"/>
        <v>0</v>
      </c>
      <c r="U189" s="399"/>
    </row>
    <row r="190" spans="1:21">
      <c r="A190" s="406">
        <v>1</v>
      </c>
      <c r="B190" s="368" t="s">
        <v>903</v>
      </c>
      <c r="C190" s="368" t="s">
        <v>905</v>
      </c>
      <c r="D190" s="368" t="s">
        <v>2120</v>
      </c>
      <c r="E190" s="368" t="s">
        <v>256</v>
      </c>
      <c r="F190" s="368" t="s">
        <v>256</v>
      </c>
      <c r="G190" s="368"/>
      <c r="H190" s="368">
        <v>23</v>
      </c>
      <c r="I190" s="368" t="s">
        <v>256</v>
      </c>
      <c r="J190" s="368" t="s">
        <v>952</v>
      </c>
      <c r="K190" s="368"/>
      <c r="L190" s="368"/>
      <c r="M190" s="368"/>
      <c r="N190" s="369" t="s">
        <v>1186</v>
      </c>
      <c r="O190" s="407">
        <v>6</v>
      </c>
      <c r="P190" s="370" t="s">
        <v>2855</v>
      </c>
      <c r="Q190" s="371" t="s">
        <v>257</v>
      </c>
      <c r="R190" s="108">
        <f t="shared" si="2"/>
        <v>0</v>
      </c>
      <c r="U190" s="399"/>
    </row>
    <row r="191" spans="1:21">
      <c r="A191" s="406">
        <v>1</v>
      </c>
      <c r="B191" s="368" t="s">
        <v>903</v>
      </c>
      <c r="C191" s="368" t="s">
        <v>905</v>
      </c>
      <c r="D191" s="368" t="s">
        <v>2120</v>
      </c>
      <c r="E191" s="368" t="s">
        <v>256</v>
      </c>
      <c r="F191" s="368" t="s">
        <v>256</v>
      </c>
      <c r="G191" s="368"/>
      <c r="H191" s="368">
        <v>23</v>
      </c>
      <c r="I191" s="368" t="s">
        <v>256</v>
      </c>
      <c r="J191" s="368" t="s">
        <v>1073</v>
      </c>
      <c r="K191" s="368"/>
      <c r="L191" s="368"/>
      <c r="M191" s="368"/>
      <c r="N191" s="369" t="s">
        <v>1186</v>
      </c>
      <c r="O191" s="407">
        <v>6</v>
      </c>
      <c r="P191" s="370" t="s">
        <v>2856</v>
      </c>
      <c r="Q191" s="371" t="s">
        <v>258</v>
      </c>
      <c r="R191" s="108">
        <f t="shared" si="2"/>
        <v>0</v>
      </c>
      <c r="U191" s="399"/>
    </row>
    <row r="192" spans="1:21">
      <c r="A192" s="406">
        <v>1</v>
      </c>
      <c r="B192" s="368" t="s">
        <v>903</v>
      </c>
      <c r="C192" s="368" t="s">
        <v>905</v>
      </c>
      <c r="D192" s="368" t="s">
        <v>2120</v>
      </c>
      <c r="E192" s="368" t="s">
        <v>259</v>
      </c>
      <c r="F192" s="368" t="s">
        <v>259</v>
      </c>
      <c r="G192" s="368"/>
      <c r="H192" s="368">
        <v>24</v>
      </c>
      <c r="I192" s="368" t="s">
        <v>259</v>
      </c>
      <c r="J192" s="368" t="s">
        <v>952</v>
      </c>
      <c r="K192" s="368"/>
      <c r="L192" s="368"/>
      <c r="M192" s="368"/>
      <c r="N192" s="369" t="s">
        <v>1186</v>
      </c>
      <c r="O192" s="407">
        <v>6</v>
      </c>
      <c r="P192" s="370" t="s">
        <v>2857</v>
      </c>
      <c r="Q192" s="371" t="s">
        <v>259</v>
      </c>
      <c r="R192" s="108">
        <f t="shared" si="2"/>
        <v>0</v>
      </c>
      <c r="U192" s="399"/>
    </row>
    <row r="193" spans="1:21">
      <c r="A193" s="406">
        <v>1</v>
      </c>
      <c r="B193" s="368" t="s">
        <v>903</v>
      </c>
      <c r="C193" s="368" t="s">
        <v>905</v>
      </c>
      <c r="D193" s="368" t="s">
        <v>2120</v>
      </c>
      <c r="E193" s="368" t="s">
        <v>259</v>
      </c>
      <c r="F193" s="368" t="s">
        <v>259</v>
      </c>
      <c r="G193" s="368"/>
      <c r="H193" s="368">
        <v>24</v>
      </c>
      <c r="I193" s="368" t="s">
        <v>259</v>
      </c>
      <c r="J193" s="368" t="s">
        <v>952</v>
      </c>
      <c r="K193" s="368"/>
      <c r="L193" s="368"/>
      <c r="M193" s="368"/>
      <c r="N193" s="369" t="s">
        <v>1186</v>
      </c>
      <c r="O193" s="407">
        <v>6</v>
      </c>
      <c r="P193" s="370" t="s">
        <v>2858</v>
      </c>
      <c r="Q193" s="371" t="s">
        <v>260</v>
      </c>
      <c r="R193" s="108">
        <f t="shared" si="2"/>
        <v>0</v>
      </c>
      <c r="U193" s="399"/>
    </row>
    <row r="194" spans="1:21">
      <c r="A194" s="406">
        <v>1</v>
      </c>
      <c r="B194" s="368" t="s">
        <v>903</v>
      </c>
      <c r="C194" s="368" t="s">
        <v>905</v>
      </c>
      <c r="D194" s="368" t="s">
        <v>2120</v>
      </c>
      <c r="E194" s="368" t="s">
        <v>259</v>
      </c>
      <c r="F194" s="368" t="s">
        <v>259</v>
      </c>
      <c r="G194" s="368"/>
      <c r="H194" s="368">
        <v>24</v>
      </c>
      <c r="I194" s="368" t="s">
        <v>259</v>
      </c>
      <c r="J194" s="368" t="s">
        <v>1073</v>
      </c>
      <c r="K194" s="368"/>
      <c r="L194" s="368"/>
      <c r="M194" s="368"/>
      <c r="N194" s="369" t="s">
        <v>1186</v>
      </c>
      <c r="O194" s="407">
        <v>6</v>
      </c>
      <c r="P194" s="370" t="s">
        <v>2859</v>
      </c>
      <c r="Q194" s="371" t="s">
        <v>261</v>
      </c>
      <c r="R194" s="108">
        <f t="shared" si="2"/>
        <v>0</v>
      </c>
      <c r="U194" s="399"/>
    </row>
    <row r="195" spans="1:21">
      <c r="A195" s="406">
        <v>1</v>
      </c>
      <c r="B195" s="368" t="s">
        <v>903</v>
      </c>
      <c r="C195" s="368" t="s">
        <v>905</v>
      </c>
      <c r="D195" s="368" t="s">
        <v>2120</v>
      </c>
      <c r="E195" s="368" t="s">
        <v>2124</v>
      </c>
      <c r="F195" s="368" t="s">
        <v>2124</v>
      </c>
      <c r="G195" s="368"/>
      <c r="H195" s="368">
        <v>25</v>
      </c>
      <c r="I195" s="368" t="s">
        <v>2124</v>
      </c>
      <c r="J195" s="368" t="s">
        <v>952</v>
      </c>
      <c r="K195" s="368"/>
      <c r="L195" s="368"/>
      <c r="M195" s="368"/>
      <c r="N195" s="369" t="s">
        <v>1186</v>
      </c>
      <c r="O195" s="407">
        <v>6</v>
      </c>
      <c r="P195" s="370" t="s">
        <v>2860</v>
      </c>
      <c r="Q195" s="371" t="s">
        <v>262</v>
      </c>
      <c r="R195" s="108">
        <f t="shared" si="2"/>
        <v>0</v>
      </c>
      <c r="U195" s="399"/>
    </row>
    <row r="196" spans="1:21">
      <c r="A196" s="406">
        <v>1</v>
      </c>
      <c r="B196" s="368" t="s">
        <v>903</v>
      </c>
      <c r="C196" s="368" t="s">
        <v>905</v>
      </c>
      <c r="D196" s="368" t="s">
        <v>2120</v>
      </c>
      <c r="E196" s="368" t="s">
        <v>2124</v>
      </c>
      <c r="F196" s="368" t="s">
        <v>2124</v>
      </c>
      <c r="G196" s="368"/>
      <c r="H196" s="368">
        <v>25</v>
      </c>
      <c r="I196" s="368" t="s">
        <v>2124</v>
      </c>
      <c r="J196" s="368" t="s">
        <v>952</v>
      </c>
      <c r="K196" s="368"/>
      <c r="L196" s="368"/>
      <c r="M196" s="368"/>
      <c r="N196" s="369" t="s">
        <v>1186</v>
      </c>
      <c r="O196" s="407">
        <v>6</v>
      </c>
      <c r="P196" s="370" t="s">
        <v>2861</v>
      </c>
      <c r="Q196" s="371" t="s">
        <v>263</v>
      </c>
      <c r="R196" s="108">
        <f t="shared" ref="R196:R259" si="3">SUMIF($S$1:$BT$1,$R$1,$S196:$BT196)</f>
        <v>0</v>
      </c>
      <c r="U196" s="399"/>
    </row>
    <row r="197" spans="1:21">
      <c r="A197" s="406">
        <v>1</v>
      </c>
      <c r="B197" s="368" t="s">
        <v>903</v>
      </c>
      <c r="C197" s="368" t="s">
        <v>905</v>
      </c>
      <c r="D197" s="368" t="s">
        <v>2120</v>
      </c>
      <c r="E197" s="368" t="s">
        <v>2124</v>
      </c>
      <c r="F197" s="368" t="s">
        <v>2124</v>
      </c>
      <c r="G197" s="368"/>
      <c r="H197" s="368">
        <v>25</v>
      </c>
      <c r="I197" s="368" t="s">
        <v>2124</v>
      </c>
      <c r="J197" s="368" t="s">
        <v>1073</v>
      </c>
      <c r="K197" s="368"/>
      <c r="L197" s="368"/>
      <c r="M197" s="368"/>
      <c r="N197" s="369" t="s">
        <v>1186</v>
      </c>
      <c r="O197" s="407">
        <v>6</v>
      </c>
      <c r="P197" s="370" t="s">
        <v>2862</v>
      </c>
      <c r="Q197" s="371" t="s">
        <v>264</v>
      </c>
      <c r="R197" s="108">
        <f t="shared" si="3"/>
        <v>0</v>
      </c>
      <c r="U197" s="399"/>
    </row>
    <row r="198" spans="1:21">
      <c r="A198" s="406">
        <v>1</v>
      </c>
      <c r="B198" s="368" t="s">
        <v>903</v>
      </c>
      <c r="C198" s="368" t="s">
        <v>905</v>
      </c>
      <c r="D198" s="368" t="s">
        <v>2120</v>
      </c>
      <c r="E198" s="368" t="s">
        <v>265</v>
      </c>
      <c r="F198" s="368" t="s">
        <v>265</v>
      </c>
      <c r="G198" s="368"/>
      <c r="H198" s="368">
        <v>26</v>
      </c>
      <c r="I198" s="368" t="s">
        <v>265</v>
      </c>
      <c r="J198" s="368" t="s">
        <v>952</v>
      </c>
      <c r="K198" s="368"/>
      <c r="L198" s="368"/>
      <c r="M198" s="368"/>
      <c r="N198" s="369" t="s">
        <v>1186</v>
      </c>
      <c r="O198" s="407">
        <v>6</v>
      </c>
      <c r="P198" s="370" t="s">
        <v>2863</v>
      </c>
      <c r="Q198" s="371" t="s">
        <v>265</v>
      </c>
      <c r="R198" s="108">
        <f t="shared" si="3"/>
        <v>0</v>
      </c>
      <c r="U198" s="399"/>
    </row>
    <row r="199" spans="1:21">
      <c r="A199" s="406">
        <v>1</v>
      </c>
      <c r="B199" s="368" t="s">
        <v>903</v>
      </c>
      <c r="C199" s="368" t="s">
        <v>905</v>
      </c>
      <c r="D199" s="368" t="s">
        <v>2120</v>
      </c>
      <c r="E199" s="368" t="s">
        <v>265</v>
      </c>
      <c r="F199" s="368" t="s">
        <v>265</v>
      </c>
      <c r="G199" s="368"/>
      <c r="H199" s="368">
        <v>26</v>
      </c>
      <c r="I199" s="368" t="s">
        <v>265</v>
      </c>
      <c r="J199" s="368" t="s">
        <v>952</v>
      </c>
      <c r="K199" s="368"/>
      <c r="L199" s="368"/>
      <c r="M199" s="368"/>
      <c r="N199" s="369" t="s">
        <v>1186</v>
      </c>
      <c r="O199" s="407">
        <v>6</v>
      </c>
      <c r="P199" s="370" t="s">
        <v>2864</v>
      </c>
      <c r="Q199" s="371" t="s">
        <v>266</v>
      </c>
      <c r="R199" s="108">
        <f t="shared" si="3"/>
        <v>0</v>
      </c>
      <c r="U199" s="399"/>
    </row>
    <row r="200" spans="1:21">
      <c r="A200" s="406">
        <v>1</v>
      </c>
      <c r="B200" s="368" t="s">
        <v>903</v>
      </c>
      <c r="C200" s="368" t="s">
        <v>905</v>
      </c>
      <c r="D200" s="368" t="s">
        <v>2120</v>
      </c>
      <c r="E200" s="368" t="s">
        <v>265</v>
      </c>
      <c r="F200" s="368" t="s">
        <v>265</v>
      </c>
      <c r="G200" s="368"/>
      <c r="H200" s="368">
        <v>26</v>
      </c>
      <c r="I200" s="368" t="s">
        <v>265</v>
      </c>
      <c r="J200" s="368" t="s">
        <v>1073</v>
      </c>
      <c r="K200" s="368"/>
      <c r="L200" s="368"/>
      <c r="M200" s="368"/>
      <c r="N200" s="369" t="s">
        <v>1186</v>
      </c>
      <c r="O200" s="407">
        <v>6</v>
      </c>
      <c r="P200" s="370" t="s">
        <v>2865</v>
      </c>
      <c r="Q200" s="371" t="s">
        <v>267</v>
      </c>
      <c r="R200" s="108">
        <f t="shared" si="3"/>
        <v>0</v>
      </c>
      <c r="U200" s="399"/>
    </row>
    <row r="201" spans="1:21">
      <c r="A201" s="406">
        <v>1</v>
      </c>
      <c r="B201" s="368" t="s">
        <v>903</v>
      </c>
      <c r="C201" s="368" t="s">
        <v>905</v>
      </c>
      <c r="D201" s="368" t="s">
        <v>2120</v>
      </c>
      <c r="E201" s="368" t="s">
        <v>271</v>
      </c>
      <c r="F201" s="368" t="s">
        <v>271</v>
      </c>
      <c r="G201" s="368"/>
      <c r="H201" s="368">
        <v>27</v>
      </c>
      <c r="I201" s="368" t="s">
        <v>271</v>
      </c>
      <c r="J201" s="368" t="s">
        <v>952</v>
      </c>
      <c r="K201" s="368"/>
      <c r="L201" s="368"/>
      <c r="M201" s="368"/>
      <c r="N201" s="369" t="s">
        <v>1186</v>
      </c>
      <c r="O201" s="407">
        <v>6</v>
      </c>
      <c r="P201" s="370" t="s">
        <v>2866</v>
      </c>
      <c r="Q201" s="371" t="s">
        <v>271</v>
      </c>
      <c r="R201" s="108">
        <f t="shared" si="3"/>
        <v>0</v>
      </c>
      <c r="U201" s="399"/>
    </row>
    <row r="202" spans="1:21">
      <c r="A202" s="406">
        <v>1</v>
      </c>
      <c r="B202" s="368" t="s">
        <v>903</v>
      </c>
      <c r="C202" s="368" t="s">
        <v>905</v>
      </c>
      <c r="D202" s="368" t="s">
        <v>2120</v>
      </c>
      <c r="E202" s="368" t="s">
        <v>271</v>
      </c>
      <c r="F202" s="368" t="s">
        <v>271</v>
      </c>
      <c r="G202" s="368"/>
      <c r="H202" s="368">
        <v>27</v>
      </c>
      <c r="I202" s="368" t="s">
        <v>271</v>
      </c>
      <c r="J202" s="368" t="s">
        <v>952</v>
      </c>
      <c r="K202" s="368"/>
      <c r="L202" s="368"/>
      <c r="M202" s="368"/>
      <c r="N202" s="369" t="s">
        <v>1186</v>
      </c>
      <c r="O202" s="407">
        <v>6</v>
      </c>
      <c r="P202" s="370" t="s">
        <v>2867</v>
      </c>
      <c r="Q202" s="371" t="s">
        <v>272</v>
      </c>
      <c r="R202" s="108">
        <f t="shared" si="3"/>
        <v>0</v>
      </c>
      <c r="U202" s="399"/>
    </row>
    <row r="203" spans="1:21">
      <c r="A203" s="406">
        <v>1</v>
      </c>
      <c r="B203" s="368" t="s">
        <v>903</v>
      </c>
      <c r="C203" s="368" t="s">
        <v>905</v>
      </c>
      <c r="D203" s="368" t="s">
        <v>2120</v>
      </c>
      <c r="E203" s="368" t="s">
        <v>271</v>
      </c>
      <c r="F203" s="368" t="s">
        <v>271</v>
      </c>
      <c r="G203" s="368"/>
      <c r="H203" s="368">
        <v>27</v>
      </c>
      <c r="I203" s="368" t="s">
        <v>271</v>
      </c>
      <c r="J203" s="368" t="s">
        <v>1073</v>
      </c>
      <c r="K203" s="368"/>
      <c r="L203" s="368"/>
      <c r="M203" s="368"/>
      <c r="N203" s="369" t="s">
        <v>1186</v>
      </c>
      <c r="O203" s="407">
        <v>6</v>
      </c>
      <c r="P203" s="370" t="s">
        <v>2868</v>
      </c>
      <c r="Q203" s="371" t="s">
        <v>273</v>
      </c>
      <c r="R203" s="108">
        <f t="shared" si="3"/>
        <v>0</v>
      </c>
      <c r="U203" s="399"/>
    </row>
    <row r="204" spans="1:21">
      <c r="A204" s="406">
        <v>1</v>
      </c>
      <c r="B204" s="368" t="s">
        <v>903</v>
      </c>
      <c r="C204" s="368" t="s">
        <v>905</v>
      </c>
      <c r="D204" s="368" t="s">
        <v>2120</v>
      </c>
      <c r="E204" s="368" t="s">
        <v>2128</v>
      </c>
      <c r="F204" s="368" t="s">
        <v>2128</v>
      </c>
      <c r="G204" s="368"/>
      <c r="H204" s="368">
        <v>28</v>
      </c>
      <c r="I204" s="368" t="s">
        <v>2128</v>
      </c>
      <c r="J204" s="368" t="s">
        <v>952</v>
      </c>
      <c r="K204" s="368"/>
      <c r="L204" s="368"/>
      <c r="M204" s="368"/>
      <c r="N204" s="369" t="s">
        <v>1186</v>
      </c>
      <c r="O204" s="407">
        <v>6</v>
      </c>
      <c r="P204" s="370" t="s">
        <v>2869</v>
      </c>
      <c r="Q204" s="371" t="s">
        <v>274</v>
      </c>
      <c r="R204" s="108">
        <f t="shared" si="3"/>
        <v>0</v>
      </c>
      <c r="U204" s="399"/>
    </row>
    <row r="205" spans="1:21">
      <c r="A205" s="406">
        <v>1</v>
      </c>
      <c r="B205" s="368" t="s">
        <v>903</v>
      </c>
      <c r="C205" s="368" t="s">
        <v>905</v>
      </c>
      <c r="D205" s="368" t="s">
        <v>2120</v>
      </c>
      <c r="E205" s="368" t="s">
        <v>2128</v>
      </c>
      <c r="F205" s="368" t="s">
        <v>2128</v>
      </c>
      <c r="G205" s="368"/>
      <c r="H205" s="368">
        <v>28</v>
      </c>
      <c r="I205" s="368" t="s">
        <v>2128</v>
      </c>
      <c r="J205" s="368" t="s">
        <v>952</v>
      </c>
      <c r="K205" s="368"/>
      <c r="L205" s="368"/>
      <c r="M205" s="368"/>
      <c r="N205" s="369" t="s">
        <v>1186</v>
      </c>
      <c r="O205" s="407">
        <v>6</v>
      </c>
      <c r="P205" s="370" t="s">
        <v>2870</v>
      </c>
      <c r="Q205" s="371" t="s">
        <v>275</v>
      </c>
      <c r="R205" s="108">
        <f t="shared" si="3"/>
        <v>0</v>
      </c>
      <c r="U205" s="399"/>
    </row>
    <row r="206" spans="1:21">
      <c r="A206" s="406">
        <v>1</v>
      </c>
      <c r="B206" s="368" t="s">
        <v>903</v>
      </c>
      <c r="C206" s="368" t="s">
        <v>905</v>
      </c>
      <c r="D206" s="368" t="s">
        <v>2120</v>
      </c>
      <c r="E206" s="368" t="s">
        <v>2128</v>
      </c>
      <c r="F206" s="368" t="s">
        <v>2128</v>
      </c>
      <c r="G206" s="368"/>
      <c r="H206" s="368">
        <v>28</v>
      </c>
      <c r="I206" s="368" t="s">
        <v>2128</v>
      </c>
      <c r="J206" s="368" t="s">
        <v>1073</v>
      </c>
      <c r="K206" s="368"/>
      <c r="L206" s="368"/>
      <c r="M206" s="368"/>
      <c r="N206" s="369" t="s">
        <v>1186</v>
      </c>
      <c r="O206" s="407">
        <v>6</v>
      </c>
      <c r="P206" s="370" t="s">
        <v>2871</v>
      </c>
      <c r="Q206" s="371" t="s">
        <v>276</v>
      </c>
      <c r="R206" s="108">
        <f t="shared" si="3"/>
        <v>0</v>
      </c>
      <c r="U206" s="399"/>
    </row>
    <row r="207" spans="1:21">
      <c r="A207" s="406">
        <v>1</v>
      </c>
      <c r="B207" s="368" t="s">
        <v>903</v>
      </c>
      <c r="C207" s="368" t="s">
        <v>905</v>
      </c>
      <c r="D207" s="368" t="s">
        <v>2120</v>
      </c>
      <c r="E207" s="368" t="s">
        <v>277</v>
      </c>
      <c r="F207" s="368" t="s">
        <v>277</v>
      </c>
      <c r="G207" s="368"/>
      <c r="H207" s="368">
        <v>29</v>
      </c>
      <c r="I207" s="368" t="s">
        <v>277</v>
      </c>
      <c r="J207" s="368" t="s">
        <v>952</v>
      </c>
      <c r="K207" s="368"/>
      <c r="L207" s="368"/>
      <c r="M207" s="368"/>
      <c r="N207" s="369" t="s">
        <v>1186</v>
      </c>
      <c r="O207" s="407">
        <v>6</v>
      </c>
      <c r="P207" s="370" t="s">
        <v>2872</v>
      </c>
      <c r="Q207" s="371" t="s">
        <v>277</v>
      </c>
      <c r="R207" s="108">
        <f t="shared" si="3"/>
        <v>0</v>
      </c>
      <c r="U207" s="399"/>
    </row>
    <row r="208" spans="1:21">
      <c r="A208" s="406">
        <v>1</v>
      </c>
      <c r="B208" s="368" t="s">
        <v>903</v>
      </c>
      <c r="C208" s="368" t="s">
        <v>905</v>
      </c>
      <c r="D208" s="368" t="s">
        <v>2120</v>
      </c>
      <c r="E208" s="368" t="s">
        <v>277</v>
      </c>
      <c r="F208" s="368" t="s">
        <v>277</v>
      </c>
      <c r="G208" s="368"/>
      <c r="H208" s="368">
        <v>29</v>
      </c>
      <c r="I208" s="368" t="s">
        <v>277</v>
      </c>
      <c r="J208" s="368" t="s">
        <v>952</v>
      </c>
      <c r="K208" s="368"/>
      <c r="L208" s="368"/>
      <c r="M208" s="368"/>
      <c r="N208" s="369" t="s">
        <v>1186</v>
      </c>
      <c r="O208" s="407">
        <v>6</v>
      </c>
      <c r="P208" s="370" t="s">
        <v>2873</v>
      </c>
      <c r="Q208" s="371" t="s">
        <v>278</v>
      </c>
      <c r="R208" s="108">
        <f t="shared" si="3"/>
        <v>0</v>
      </c>
      <c r="U208" s="399"/>
    </row>
    <row r="209" spans="1:21">
      <c r="A209" s="406">
        <v>1</v>
      </c>
      <c r="B209" s="368" t="s">
        <v>903</v>
      </c>
      <c r="C209" s="368" t="s">
        <v>905</v>
      </c>
      <c r="D209" s="368" t="s">
        <v>2120</v>
      </c>
      <c r="E209" s="368" t="s">
        <v>277</v>
      </c>
      <c r="F209" s="368" t="s">
        <v>277</v>
      </c>
      <c r="G209" s="368"/>
      <c r="H209" s="368">
        <v>29</v>
      </c>
      <c r="I209" s="368" t="s">
        <v>277</v>
      </c>
      <c r="J209" s="368" t="s">
        <v>1073</v>
      </c>
      <c r="K209" s="368"/>
      <c r="L209" s="368"/>
      <c r="M209" s="368"/>
      <c r="N209" s="369" t="s">
        <v>1186</v>
      </c>
      <c r="O209" s="407">
        <v>6</v>
      </c>
      <c r="P209" s="370" t="s">
        <v>2874</v>
      </c>
      <c r="Q209" s="371" t="s">
        <v>279</v>
      </c>
      <c r="R209" s="108">
        <f t="shared" si="3"/>
        <v>0</v>
      </c>
      <c r="U209" s="399"/>
    </row>
    <row r="210" spans="1:21">
      <c r="A210" s="406">
        <v>1</v>
      </c>
      <c r="B210" s="368" t="s">
        <v>903</v>
      </c>
      <c r="C210" s="368" t="s">
        <v>905</v>
      </c>
      <c r="D210" s="368" t="s">
        <v>2120</v>
      </c>
      <c r="E210" s="368" t="s">
        <v>2131</v>
      </c>
      <c r="F210" s="368" t="s">
        <v>2131</v>
      </c>
      <c r="G210" s="368"/>
      <c r="H210" s="368">
        <v>30</v>
      </c>
      <c r="I210" s="368" t="s">
        <v>2131</v>
      </c>
      <c r="J210" s="368" t="s">
        <v>952</v>
      </c>
      <c r="K210" s="368"/>
      <c r="L210" s="368"/>
      <c r="M210" s="368"/>
      <c r="N210" s="369" t="s">
        <v>1186</v>
      </c>
      <c r="O210" s="407">
        <v>6</v>
      </c>
      <c r="P210" s="370" t="s">
        <v>2875</v>
      </c>
      <c r="Q210" s="373" t="s">
        <v>280</v>
      </c>
      <c r="R210" s="108">
        <f t="shared" si="3"/>
        <v>0</v>
      </c>
      <c r="U210" s="399"/>
    </row>
    <row r="211" spans="1:21">
      <c r="A211" s="406">
        <v>1</v>
      </c>
      <c r="B211" s="368" t="s">
        <v>903</v>
      </c>
      <c r="C211" s="368" t="s">
        <v>905</v>
      </c>
      <c r="D211" s="368" t="s">
        <v>2120</v>
      </c>
      <c r="E211" s="368" t="s">
        <v>2131</v>
      </c>
      <c r="F211" s="368" t="s">
        <v>2131</v>
      </c>
      <c r="G211" s="368"/>
      <c r="H211" s="368">
        <v>30</v>
      </c>
      <c r="I211" s="368" t="s">
        <v>2131</v>
      </c>
      <c r="J211" s="368" t="s">
        <v>952</v>
      </c>
      <c r="K211" s="368"/>
      <c r="L211" s="368"/>
      <c r="M211" s="368"/>
      <c r="N211" s="369" t="s">
        <v>1186</v>
      </c>
      <c r="O211" s="407">
        <v>6</v>
      </c>
      <c r="P211" s="370" t="s">
        <v>2876</v>
      </c>
      <c r="Q211" s="373" t="s">
        <v>281</v>
      </c>
      <c r="R211" s="108">
        <f t="shared" si="3"/>
        <v>0</v>
      </c>
      <c r="U211" s="399"/>
    </row>
    <row r="212" spans="1:21">
      <c r="A212" s="406">
        <v>1</v>
      </c>
      <c r="B212" s="368" t="s">
        <v>903</v>
      </c>
      <c r="C212" s="368" t="s">
        <v>905</v>
      </c>
      <c r="D212" s="368" t="s">
        <v>2120</v>
      </c>
      <c r="E212" s="368" t="s">
        <v>2131</v>
      </c>
      <c r="F212" s="368" t="s">
        <v>2131</v>
      </c>
      <c r="G212" s="368"/>
      <c r="H212" s="368">
        <v>30</v>
      </c>
      <c r="I212" s="368" t="s">
        <v>2131</v>
      </c>
      <c r="J212" s="368" t="s">
        <v>1073</v>
      </c>
      <c r="K212" s="368"/>
      <c r="L212" s="368"/>
      <c r="M212" s="368"/>
      <c r="N212" s="369" t="s">
        <v>1186</v>
      </c>
      <c r="O212" s="407">
        <v>6</v>
      </c>
      <c r="P212" s="370" t="s">
        <v>2877</v>
      </c>
      <c r="Q212" s="373" t="s">
        <v>2878</v>
      </c>
      <c r="R212" s="108">
        <f t="shared" si="3"/>
        <v>0</v>
      </c>
      <c r="U212" s="399"/>
    </row>
    <row r="213" spans="1:21">
      <c r="A213" s="406">
        <v>1</v>
      </c>
      <c r="B213" s="368" t="s">
        <v>903</v>
      </c>
      <c r="C213" s="368" t="s">
        <v>905</v>
      </c>
      <c r="D213" s="368" t="s">
        <v>2120</v>
      </c>
      <c r="E213" s="368" t="s">
        <v>283</v>
      </c>
      <c r="F213" s="368" t="s">
        <v>283</v>
      </c>
      <c r="G213" s="368"/>
      <c r="H213" s="368">
        <v>31</v>
      </c>
      <c r="I213" s="368" t="s">
        <v>283</v>
      </c>
      <c r="J213" s="368" t="s">
        <v>952</v>
      </c>
      <c r="K213" s="368"/>
      <c r="L213" s="368"/>
      <c r="M213" s="368"/>
      <c r="N213" s="369" t="s">
        <v>1186</v>
      </c>
      <c r="O213" s="407">
        <v>6</v>
      </c>
      <c r="P213" s="370" t="s">
        <v>2879</v>
      </c>
      <c r="Q213" s="371" t="s">
        <v>283</v>
      </c>
      <c r="R213" s="108">
        <f t="shared" si="3"/>
        <v>0</v>
      </c>
      <c r="U213" s="399"/>
    </row>
    <row r="214" spans="1:21">
      <c r="A214" s="406">
        <v>1</v>
      </c>
      <c r="B214" s="368" t="s">
        <v>903</v>
      </c>
      <c r="C214" s="368" t="s">
        <v>905</v>
      </c>
      <c r="D214" s="368" t="s">
        <v>2120</v>
      </c>
      <c r="E214" s="368" t="s">
        <v>283</v>
      </c>
      <c r="F214" s="368" t="s">
        <v>283</v>
      </c>
      <c r="G214" s="368"/>
      <c r="H214" s="368">
        <v>31</v>
      </c>
      <c r="I214" s="368" t="s">
        <v>283</v>
      </c>
      <c r="J214" s="368" t="s">
        <v>952</v>
      </c>
      <c r="K214" s="368"/>
      <c r="L214" s="368"/>
      <c r="M214" s="368"/>
      <c r="N214" s="369" t="s">
        <v>1186</v>
      </c>
      <c r="O214" s="407">
        <v>6</v>
      </c>
      <c r="P214" s="370" t="s">
        <v>2880</v>
      </c>
      <c r="Q214" s="371" t="s">
        <v>284</v>
      </c>
      <c r="R214" s="108">
        <f t="shared" si="3"/>
        <v>0</v>
      </c>
      <c r="U214" s="399"/>
    </row>
    <row r="215" spans="1:21">
      <c r="A215" s="406">
        <v>1</v>
      </c>
      <c r="B215" s="368" t="s">
        <v>903</v>
      </c>
      <c r="C215" s="368" t="s">
        <v>905</v>
      </c>
      <c r="D215" s="368" t="s">
        <v>2120</v>
      </c>
      <c r="E215" s="368" t="s">
        <v>283</v>
      </c>
      <c r="F215" s="368" t="s">
        <v>283</v>
      </c>
      <c r="G215" s="368"/>
      <c r="H215" s="368">
        <v>31</v>
      </c>
      <c r="I215" s="368" t="s">
        <v>283</v>
      </c>
      <c r="J215" s="368" t="s">
        <v>1073</v>
      </c>
      <c r="K215" s="368"/>
      <c r="L215" s="368"/>
      <c r="M215" s="368"/>
      <c r="N215" s="369" t="s">
        <v>1186</v>
      </c>
      <c r="O215" s="407">
        <v>6</v>
      </c>
      <c r="P215" s="370" t="s">
        <v>2881</v>
      </c>
      <c r="Q215" s="371" t="s">
        <v>285</v>
      </c>
      <c r="R215" s="108">
        <f t="shared" si="3"/>
        <v>0</v>
      </c>
      <c r="U215" s="399"/>
    </row>
    <row r="216" spans="1:21">
      <c r="A216" s="406">
        <v>1</v>
      </c>
      <c r="B216" s="368" t="s">
        <v>903</v>
      </c>
      <c r="C216" s="368" t="s">
        <v>905</v>
      </c>
      <c r="D216" s="368" t="s">
        <v>2120</v>
      </c>
      <c r="E216" s="368" t="s">
        <v>286</v>
      </c>
      <c r="F216" s="368" t="s">
        <v>286</v>
      </c>
      <c r="G216" s="368"/>
      <c r="H216" s="368">
        <v>32</v>
      </c>
      <c r="I216" s="368" t="s">
        <v>286</v>
      </c>
      <c r="J216" s="368" t="s">
        <v>952</v>
      </c>
      <c r="K216" s="368"/>
      <c r="L216" s="368"/>
      <c r="M216" s="368"/>
      <c r="N216" s="369" t="s">
        <v>1186</v>
      </c>
      <c r="O216" s="407">
        <v>6</v>
      </c>
      <c r="P216" s="370" t="s">
        <v>2882</v>
      </c>
      <c r="Q216" s="374" t="s">
        <v>286</v>
      </c>
      <c r="R216" s="108">
        <f t="shared" si="3"/>
        <v>0</v>
      </c>
      <c r="U216" s="399"/>
    </row>
    <row r="217" spans="1:21">
      <c r="A217" s="406">
        <v>1</v>
      </c>
      <c r="B217" s="368" t="s">
        <v>903</v>
      </c>
      <c r="C217" s="368" t="s">
        <v>905</v>
      </c>
      <c r="D217" s="368" t="s">
        <v>2120</v>
      </c>
      <c r="E217" s="368" t="s">
        <v>286</v>
      </c>
      <c r="F217" s="368" t="s">
        <v>286</v>
      </c>
      <c r="G217" s="368"/>
      <c r="H217" s="368">
        <v>32</v>
      </c>
      <c r="I217" s="368" t="s">
        <v>286</v>
      </c>
      <c r="J217" s="368" t="s">
        <v>952</v>
      </c>
      <c r="K217" s="368"/>
      <c r="L217" s="368"/>
      <c r="M217" s="368"/>
      <c r="N217" s="369" t="s">
        <v>1186</v>
      </c>
      <c r="O217" s="407">
        <v>6</v>
      </c>
      <c r="P217" s="370" t="s">
        <v>2883</v>
      </c>
      <c r="Q217" s="374" t="s">
        <v>287</v>
      </c>
      <c r="R217" s="108">
        <f t="shared" si="3"/>
        <v>0</v>
      </c>
      <c r="U217" s="399"/>
    </row>
    <row r="218" spans="1:21">
      <c r="A218" s="406">
        <v>1</v>
      </c>
      <c r="B218" s="368" t="s">
        <v>903</v>
      </c>
      <c r="C218" s="368" t="s">
        <v>905</v>
      </c>
      <c r="D218" s="368" t="s">
        <v>2120</v>
      </c>
      <c r="E218" s="368" t="s">
        <v>286</v>
      </c>
      <c r="F218" s="368" t="s">
        <v>286</v>
      </c>
      <c r="G218" s="368"/>
      <c r="H218" s="368">
        <v>32</v>
      </c>
      <c r="I218" s="368" t="s">
        <v>286</v>
      </c>
      <c r="J218" s="368" t="s">
        <v>1073</v>
      </c>
      <c r="K218" s="368"/>
      <c r="L218" s="368"/>
      <c r="M218" s="368"/>
      <c r="N218" s="369" t="s">
        <v>1186</v>
      </c>
      <c r="O218" s="407">
        <v>6</v>
      </c>
      <c r="P218" s="370" t="s">
        <v>2884</v>
      </c>
      <c r="Q218" s="374" t="s">
        <v>2885</v>
      </c>
      <c r="R218" s="108">
        <f t="shared" si="3"/>
        <v>0</v>
      </c>
      <c r="U218" s="399"/>
    </row>
    <row r="219" spans="1:21">
      <c r="A219" s="406">
        <v>1</v>
      </c>
      <c r="B219" s="368" t="s">
        <v>903</v>
      </c>
      <c r="C219" s="368" t="s">
        <v>905</v>
      </c>
      <c r="D219" s="368" t="s">
        <v>2120</v>
      </c>
      <c r="E219" s="368" t="s">
        <v>2135</v>
      </c>
      <c r="F219" s="368" t="s">
        <v>2135</v>
      </c>
      <c r="G219" s="368"/>
      <c r="H219" s="368">
        <v>33</v>
      </c>
      <c r="I219" s="368" t="s">
        <v>2135</v>
      </c>
      <c r="J219" s="368" t="s">
        <v>952</v>
      </c>
      <c r="K219" s="368"/>
      <c r="L219" s="368"/>
      <c r="M219" s="368"/>
      <c r="N219" s="369" t="s">
        <v>1186</v>
      </c>
      <c r="O219" s="407">
        <v>6</v>
      </c>
      <c r="P219" s="370" t="s">
        <v>2886</v>
      </c>
      <c r="Q219" s="373" t="s">
        <v>289</v>
      </c>
      <c r="R219" s="108">
        <f t="shared" si="3"/>
        <v>0</v>
      </c>
      <c r="U219" s="399"/>
    </row>
    <row r="220" spans="1:21">
      <c r="A220" s="406">
        <v>1</v>
      </c>
      <c r="B220" s="368" t="s">
        <v>903</v>
      </c>
      <c r="C220" s="368" t="s">
        <v>905</v>
      </c>
      <c r="D220" s="368" t="s">
        <v>2120</v>
      </c>
      <c r="E220" s="368" t="s">
        <v>2135</v>
      </c>
      <c r="F220" s="368" t="s">
        <v>2135</v>
      </c>
      <c r="G220" s="368"/>
      <c r="H220" s="368">
        <v>33</v>
      </c>
      <c r="I220" s="368" t="s">
        <v>2135</v>
      </c>
      <c r="J220" s="368" t="s">
        <v>952</v>
      </c>
      <c r="K220" s="368"/>
      <c r="L220" s="368"/>
      <c r="M220" s="368"/>
      <c r="N220" s="369" t="s">
        <v>1186</v>
      </c>
      <c r="O220" s="407">
        <v>6</v>
      </c>
      <c r="P220" s="370" t="s">
        <v>2887</v>
      </c>
      <c r="Q220" s="373" t="s">
        <v>290</v>
      </c>
      <c r="R220" s="108">
        <f t="shared" si="3"/>
        <v>0</v>
      </c>
      <c r="U220" s="399"/>
    </row>
    <row r="221" spans="1:21">
      <c r="A221" s="406">
        <v>1</v>
      </c>
      <c r="B221" s="368" t="s">
        <v>903</v>
      </c>
      <c r="C221" s="368" t="s">
        <v>905</v>
      </c>
      <c r="D221" s="368" t="s">
        <v>2120</v>
      </c>
      <c r="E221" s="368" t="s">
        <v>2135</v>
      </c>
      <c r="F221" s="368" t="s">
        <v>2135</v>
      </c>
      <c r="G221" s="368"/>
      <c r="H221" s="368">
        <v>33</v>
      </c>
      <c r="I221" s="368" t="s">
        <v>2135</v>
      </c>
      <c r="J221" s="368" t="s">
        <v>1073</v>
      </c>
      <c r="K221" s="368"/>
      <c r="L221" s="368"/>
      <c r="M221" s="368"/>
      <c r="N221" s="369" t="s">
        <v>1186</v>
      </c>
      <c r="O221" s="407">
        <v>6</v>
      </c>
      <c r="P221" s="370" t="s">
        <v>2888</v>
      </c>
      <c r="Q221" s="373" t="s">
        <v>2889</v>
      </c>
      <c r="R221" s="108">
        <f t="shared" si="3"/>
        <v>0</v>
      </c>
      <c r="U221" s="399"/>
    </row>
    <row r="222" spans="1:21">
      <c r="A222" s="406">
        <v>1</v>
      </c>
      <c r="B222" s="368" t="s">
        <v>903</v>
      </c>
      <c r="C222" s="368" t="s">
        <v>905</v>
      </c>
      <c r="D222" s="368" t="s">
        <v>2120</v>
      </c>
      <c r="E222" s="368" t="s">
        <v>292</v>
      </c>
      <c r="F222" s="368" t="s">
        <v>292</v>
      </c>
      <c r="G222" s="368"/>
      <c r="H222" s="368">
        <v>34</v>
      </c>
      <c r="I222" s="368" t="s">
        <v>292</v>
      </c>
      <c r="J222" s="368" t="s">
        <v>952</v>
      </c>
      <c r="K222" s="368"/>
      <c r="L222" s="368"/>
      <c r="M222" s="368"/>
      <c r="N222" s="369" t="s">
        <v>1186</v>
      </c>
      <c r="O222" s="407">
        <v>6</v>
      </c>
      <c r="P222" s="370" t="s">
        <v>2890</v>
      </c>
      <c r="Q222" s="374" t="s">
        <v>292</v>
      </c>
      <c r="R222" s="108">
        <f t="shared" si="3"/>
        <v>0</v>
      </c>
      <c r="U222" s="399"/>
    </row>
    <row r="223" spans="1:21">
      <c r="A223" s="406">
        <v>1</v>
      </c>
      <c r="B223" s="368" t="s">
        <v>903</v>
      </c>
      <c r="C223" s="368" t="s">
        <v>905</v>
      </c>
      <c r="D223" s="368" t="s">
        <v>2120</v>
      </c>
      <c r="E223" s="368" t="s">
        <v>292</v>
      </c>
      <c r="F223" s="368" t="s">
        <v>292</v>
      </c>
      <c r="G223" s="368"/>
      <c r="H223" s="368">
        <v>34</v>
      </c>
      <c r="I223" s="368" t="s">
        <v>292</v>
      </c>
      <c r="J223" s="368" t="s">
        <v>952</v>
      </c>
      <c r="K223" s="368"/>
      <c r="L223" s="368"/>
      <c r="M223" s="368"/>
      <c r="N223" s="369" t="s">
        <v>1186</v>
      </c>
      <c r="O223" s="407">
        <v>6</v>
      </c>
      <c r="P223" s="370" t="s">
        <v>2891</v>
      </c>
      <c r="Q223" s="374" t="s">
        <v>293</v>
      </c>
      <c r="R223" s="108">
        <f t="shared" si="3"/>
        <v>0</v>
      </c>
      <c r="U223" s="399"/>
    </row>
    <row r="224" spans="1:21">
      <c r="A224" s="406">
        <v>1</v>
      </c>
      <c r="B224" s="368" t="s">
        <v>903</v>
      </c>
      <c r="C224" s="368" t="s">
        <v>905</v>
      </c>
      <c r="D224" s="368" t="s">
        <v>2120</v>
      </c>
      <c r="E224" s="368" t="s">
        <v>292</v>
      </c>
      <c r="F224" s="368" t="s">
        <v>292</v>
      </c>
      <c r="G224" s="368"/>
      <c r="H224" s="368">
        <v>34</v>
      </c>
      <c r="I224" s="368" t="s">
        <v>292</v>
      </c>
      <c r="J224" s="368" t="s">
        <v>1073</v>
      </c>
      <c r="K224" s="368"/>
      <c r="L224" s="368"/>
      <c r="M224" s="368"/>
      <c r="N224" s="369" t="s">
        <v>1186</v>
      </c>
      <c r="O224" s="407">
        <v>6</v>
      </c>
      <c r="P224" s="370" t="s">
        <v>2892</v>
      </c>
      <c r="Q224" s="374" t="s">
        <v>2893</v>
      </c>
      <c r="R224" s="108">
        <f t="shared" si="3"/>
        <v>0</v>
      </c>
      <c r="U224" s="399"/>
    </row>
    <row r="225" spans="1:21">
      <c r="A225" s="406">
        <v>1</v>
      </c>
      <c r="B225" s="368" t="s">
        <v>903</v>
      </c>
      <c r="C225" s="368" t="s">
        <v>905</v>
      </c>
      <c r="D225" s="368" t="s">
        <v>2120</v>
      </c>
      <c r="E225" s="368" t="s">
        <v>295</v>
      </c>
      <c r="F225" s="368" t="s">
        <v>295</v>
      </c>
      <c r="G225" s="368"/>
      <c r="H225" s="368">
        <v>35</v>
      </c>
      <c r="I225" s="368" t="s">
        <v>295</v>
      </c>
      <c r="J225" s="368" t="s">
        <v>952</v>
      </c>
      <c r="K225" s="368"/>
      <c r="L225" s="368"/>
      <c r="M225" s="368"/>
      <c r="N225" s="369" t="s">
        <v>1186</v>
      </c>
      <c r="O225" s="407">
        <v>6</v>
      </c>
      <c r="P225" s="370" t="s">
        <v>2894</v>
      </c>
      <c r="Q225" s="371" t="s">
        <v>295</v>
      </c>
      <c r="R225" s="108">
        <f t="shared" si="3"/>
        <v>0</v>
      </c>
      <c r="U225" s="399"/>
    </row>
    <row r="226" spans="1:21">
      <c r="A226" s="406">
        <v>1</v>
      </c>
      <c r="B226" s="368" t="s">
        <v>903</v>
      </c>
      <c r="C226" s="368" t="s">
        <v>905</v>
      </c>
      <c r="D226" s="368" t="s">
        <v>2120</v>
      </c>
      <c r="E226" s="368" t="s">
        <v>295</v>
      </c>
      <c r="F226" s="368" t="s">
        <v>295</v>
      </c>
      <c r="G226" s="368"/>
      <c r="H226" s="368">
        <v>35</v>
      </c>
      <c r="I226" s="368" t="s">
        <v>295</v>
      </c>
      <c r="J226" s="368" t="s">
        <v>952</v>
      </c>
      <c r="K226" s="368"/>
      <c r="L226" s="368"/>
      <c r="M226" s="368"/>
      <c r="N226" s="369" t="s">
        <v>1186</v>
      </c>
      <c r="O226" s="407">
        <v>6</v>
      </c>
      <c r="P226" s="370" t="s">
        <v>2895</v>
      </c>
      <c r="Q226" s="371" t="s">
        <v>296</v>
      </c>
      <c r="R226" s="108">
        <f t="shared" si="3"/>
        <v>0</v>
      </c>
      <c r="U226" s="399"/>
    </row>
    <row r="227" spans="1:21">
      <c r="A227" s="406">
        <v>1</v>
      </c>
      <c r="B227" s="368" t="s">
        <v>903</v>
      </c>
      <c r="C227" s="368" t="s">
        <v>905</v>
      </c>
      <c r="D227" s="368" t="s">
        <v>2120</v>
      </c>
      <c r="E227" s="368" t="s">
        <v>295</v>
      </c>
      <c r="F227" s="368" t="s">
        <v>295</v>
      </c>
      <c r="G227" s="368"/>
      <c r="H227" s="368">
        <v>35</v>
      </c>
      <c r="I227" s="368" t="s">
        <v>295</v>
      </c>
      <c r="J227" s="368" t="s">
        <v>1073</v>
      </c>
      <c r="K227" s="368"/>
      <c r="L227" s="368"/>
      <c r="M227" s="368"/>
      <c r="N227" s="369" t="s">
        <v>1186</v>
      </c>
      <c r="O227" s="407">
        <v>6</v>
      </c>
      <c r="P227" s="370" t="s">
        <v>2896</v>
      </c>
      <c r="Q227" s="371" t="s">
        <v>297</v>
      </c>
      <c r="R227" s="108">
        <f t="shared" si="3"/>
        <v>0</v>
      </c>
      <c r="U227" s="399"/>
    </row>
    <row r="228" spans="1:21">
      <c r="A228" s="406">
        <v>1</v>
      </c>
      <c r="B228" s="368" t="s">
        <v>903</v>
      </c>
      <c r="C228" s="368" t="s">
        <v>905</v>
      </c>
      <c r="D228" s="368" t="s">
        <v>2120</v>
      </c>
      <c r="E228" s="368" t="s">
        <v>2139</v>
      </c>
      <c r="F228" s="368" t="s">
        <v>2139</v>
      </c>
      <c r="G228" s="368"/>
      <c r="H228" s="368">
        <v>36</v>
      </c>
      <c r="I228" s="368" t="s">
        <v>2139</v>
      </c>
      <c r="J228" s="368" t="s">
        <v>952</v>
      </c>
      <c r="K228" s="368"/>
      <c r="L228" s="368"/>
      <c r="M228" s="368"/>
      <c r="N228" s="369" t="s">
        <v>1186</v>
      </c>
      <c r="O228" s="407">
        <v>6</v>
      </c>
      <c r="P228" s="370" t="s">
        <v>2897</v>
      </c>
      <c r="Q228" s="371" t="s">
        <v>298</v>
      </c>
      <c r="R228" s="108">
        <f t="shared" si="3"/>
        <v>0</v>
      </c>
      <c r="U228" s="399"/>
    </row>
    <row r="229" spans="1:21">
      <c r="A229" s="406">
        <v>1</v>
      </c>
      <c r="B229" s="368" t="s">
        <v>903</v>
      </c>
      <c r="C229" s="368" t="s">
        <v>905</v>
      </c>
      <c r="D229" s="368" t="s">
        <v>2120</v>
      </c>
      <c r="E229" s="368" t="s">
        <v>2139</v>
      </c>
      <c r="F229" s="368" t="s">
        <v>2139</v>
      </c>
      <c r="G229" s="368"/>
      <c r="H229" s="368">
        <v>36</v>
      </c>
      <c r="I229" s="368" t="s">
        <v>2139</v>
      </c>
      <c r="J229" s="368" t="s">
        <v>952</v>
      </c>
      <c r="K229" s="368"/>
      <c r="L229" s="368"/>
      <c r="M229" s="368"/>
      <c r="N229" s="369" t="s">
        <v>1186</v>
      </c>
      <c r="O229" s="407">
        <v>6</v>
      </c>
      <c r="P229" s="370" t="s">
        <v>2898</v>
      </c>
      <c r="Q229" s="371" t="s">
        <v>299</v>
      </c>
      <c r="R229" s="108">
        <f t="shared" si="3"/>
        <v>0</v>
      </c>
      <c r="U229" s="399"/>
    </row>
    <row r="230" spans="1:21">
      <c r="A230" s="406">
        <v>1</v>
      </c>
      <c r="B230" s="368" t="s">
        <v>903</v>
      </c>
      <c r="C230" s="368" t="s">
        <v>905</v>
      </c>
      <c r="D230" s="368" t="s">
        <v>2120</v>
      </c>
      <c r="E230" s="368" t="s">
        <v>2139</v>
      </c>
      <c r="F230" s="368" t="s">
        <v>2139</v>
      </c>
      <c r="G230" s="368"/>
      <c r="H230" s="368">
        <v>36</v>
      </c>
      <c r="I230" s="368" t="s">
        <v>2139</v>
      </c>
      <c r="J230" s="368" t="s">
        <v>952</v>
      </c>
      <c r="K230" s="368"/>
      <c r="L230" s="368"/>
      <c r="M230" s="368"/>
      <c r="N230" s="369" t="s">
        <v>1186</v>
      </c>
      <c r="O230" s="407">
        <v>6</v>
      </c>
      <c r="P230" s="370" t="s">
        <v>2899</v>
      </c>
      <c r="Q230" s="371" t="s">
        <v>300</v>
      </c>
      <c r="R230" s="108">
        <f t="shared" si="3"/>
        <v>0</v>
      </c>
      <c r="U230" s="399"/>
    </row>
    <row r="231" spans="1:21">
      <c r="A231" s="406">
        <v>1</v>
      </c>
      <c r="B231" s="368" t="s">
        <v>903</v>
      </c>
      <c r="C231" s="368" t="s">
        <v>905</v>
      </c>
      <c r="D231" s="368" t="s">
        <v>2120</v>
      </c>
      <c r="E231" s="368" t="s">
        <v>2139</v>
      </c>
      <c r="F231" s="368" t="s">
        <v>2139</v>
      </c>
      <c r="G231" s="368"/>
      <c r="H231" s="368">
        <v>36</v>
      </c>
      <c r="I231" s="368" t="s">
        <v>2139</v>
      </c>
      <c r="J231" s="368" t="s">
        <v>952</v>
      </c>
      <c r="K231" s="368"/>
      <c r="L231" s="368"/>
      <c r="M231" s="368"/>
      <c r="N231" s="369" t="s">
        <v>1186</v>
      </c>
      <c r="O231" s="407">
        <v>6</v>
      </c>
      <c r="P231" s="370" t="s">
        <v>2900</v>
      </c>
      <c r="Q231" s="371" t="s">
        <v>301</v>
      </c>
      <c r="R231" s="108">
        <f t="shared" si="3"/>
        <v>0</v>
      </c>
      <c r="U231" s="399"/>
    </row>
    <row r="232" spans="1:21">
      <c r="A232" s="406">
        <v>1</v>
      </c>
      <c r="B232" s="368" t="s">
        <v>903</v>
      </c>
      <c r="C232" s="368" t="s">
        <v>905</v>
      </c>
      <c r="D232" s="368" t="s">
        <v>2120</v>
      </c>
      <c r="E232" s="368" t="s">
        <v>2139</v>
      </c>
      <c r="F232" s="368" t="s">
        <v>2139</v>
      </c>
      <c r="G232" s="368"/>
      <c r="H232" s="368">
        <v>36</v>
      </c>
      <c r="I232" s="368" t="s">
        <v>2139</v>
      </c>
      <c r="J232" s="368" t="s">
        <v>952</v>
      </c>
      <c r="K232" s="368"/>
      <c r="L232" s="368"/>
      <c r="M232" s="368"/>
      <c r="N232" s="369" t="s">
        <v>1186</v>
      </c>
      <c r="O232" s="407">
        <v>6</v>
      </c>
      <c r="P232" s="370" t="s">
        <v>2901</v>
      </c>
      <c r="Q232" s="371" t="s">
        <v>302</v>
      </c>
      <c r="R232" s="108">
        <f t="shared" si="3"/>
        <v>0</v>
      </c>
      <c r="U232" s="399"/>
    </row>
    <row r="233" spans="1:21">
      <c r="A233" s="406">
        <v>1</v>
      </c>
      <c r="B233" s="368" t="s">
        <v>903</v>
      </c>
      <c r="C233" s="368" t="s">
        <v>905</v>
      </c>
      <c r="D233" s="368" t="s">
        <v>2120</v>
      </c>
      <c r="E233" s="368" t="s">
        <v>2139</v>
      </c>
      <c r="F233" s="368" t="s">
        <v>2139</v>
      </c>
      <c r="G233" s="368"/>
      <c r="H233" s="368">
        <v>36</v>
      </c>
      <c r="I233" s="368" t="s">
        <v>2139</v>
      </c>
      <c r="J233" s="368" t="s">
        <v>952</v>
      </c>
      <c r="K233" s="368"/>
      <c r="L233" s="368"/>
      <c r="M233" s="368"/>
      <c r="N233" s="369" t="s">
        <v>1186</v>
      </c>
      <c r="O233" s="407">
        <v>6</v>
      </c>
      <c r="P233" s="370" t="s">
        <v>2902</v>
      </c>
      <c r="Q233" s="371" t="s">
        <v>303</v>
      </c>
      <c r="R233" s="108">
        <f t="shared" si="3"/>
        <v>0</v>
      </c>
      <c r="U233" s="399"/>
    </row>
    <row r="234" spans="1:21">
      <c r="A234" s="406">
        <v>1</v>
      </c>
      <c r="B234" s="368" t="s">
        <v>903</v>
      </c>
      <c r="C234" s="368" t="s">
        <v>905</v>
      </c>
      <c r="D234" s="368" t="s">
        <v>2120</v>
      </c>
      <c r="E234" s="368" t="s">
        <v>2139</v>
      </c>
      <c r="F234" s="368" t="s">
        <v>2139</v>
      </c>
      <c r="G234" s="368"/>
      <c r="H234" s="368">
        <v>36</v>
      </c>
      <c r="I234" s="368" t="s">
        <v>2139</v>
      </c>
      <c r="J234" s="368" t="s">
        <v>952</v>
      </c>
      <c r="K234" s="368"/>
      <c r="L234" s="368"/>
      <c r="M234" s="368"/>
      <c r="N234" s="369" t="s">
        <v>1186</v>
      </c>
      <c r="O234" s="407">
        <v>6</v>
      </c>
      <c r="P234" s="370" t="s">
        <v>2903</v>
      </c>
      <c r="Q234" s="371" t="s">
        <v>304</v>
      </c>
      <c r="R234" s="108">
        <f t="shared" si="3"/>
        <v>0</v>
      </c>
      <c r="U234" s="399"/>
    </row>
    <row r="235" spans="1:21">
      <c r="A235" s="406">
        <v>1</v>
      </c>
      <c r="B235" s="368" t="s">
        <v>903</v>
      </c>
      <c r="C235" s="368" t="s">
        <v>905</v>
      </c>
      <c r="D235" s="368" t="s">
        <v>2120</v>
      </c>
      <c r="E235" s="368" t="s">
        <v>2139</v>
      </c>
      <c r="F235" s="368" t="s">
        <v>2139</v>
      </c>
      <c r="G235" s="368"/>
      <c r="H235" s="368">
        <v>36</v>
      </c>
      <c r="I235" s="368" t="s">
        <v>2139</v>
      </c>
      <c r="J235" s="368" t="s">
        <v>952</v>
      </c>
      <c r="K235" s="368"/>
      <c r="L235" s="368"/>
      <c r="M235" s="368"/>
      <c r="N235" s="369" t="s">
        <v>1186</v>
      </c>
      <c r="O235" s="407">
        <v>6</v>
      </c>
      <c r="P235" s="370" t="s">
        <v>2904</v>
      </c>
      <c r="Q235" s="371" t="s">
        <v>305</v>
      </c>
      <c r="R235" s="108">
        <f t="shared" si="3"/>
        <v>0</v>
      </c>
      <c r="U235" s="399"/>
    </row>
    <row r="236" spans="1:21">
      <c r="A236" s="406">
        <v>1</v>
      </c>
      <c r="B236" s="368" t="s">
        <v>903</v>
      </c>
      <c r="C236" s="368" t="s">
        <v>905</v>
      </c>
      <c r="D236" s="368" t="s">
        <v>2120</v>
      </c>
      <c r="E236" s="368" t="s">
        <v>2139</v>
      </c>
      <c r="F236" s="368" t="s">
        <v>2139</v>
      </c>
      <c r="G236" s="368"/>
      <c r="H236" s="368">
        <v>36</v>
      </c>
      <c r="I236" s="368" t="s">
        <v>2139</v>
      </c>
      <c r="J236" s="368" t="s">
        <v>952</v>
      </c>
      <c r="K236" s="368"/>
      <c r="L236" s="368"/>
      <c r="M236" s="368"/>
      <c r="N236" s="369" t="s">
        <v>1186</v>
      </c>
      <c r="O236" s="407">
        <v>6</v>
      </c>
      <c r="P236" s="370" t="s">
        <v>2905</v>
      </c>
      <c r="Q236" s="371" t="s">
        <v>306</v>
      </c>
      <c r="R236" s="108">
        <f t="shared" si="3"/>
        <v>0</v>
      </c>
      <c r="U236" s="399"/>
    </row>
    <row r="237" spans="1:21">
      <c r="A237" s="406">
        <v>1</v>
      </c>
      <c r="B237" s="368" t="s">
        <v>903</v>
      </c>
      <c r="C237" s="368" t="s">
        <v>905</v>
      </c>
      <c r="D237" s="368" t="s">
        <v>2120</v>
      </c>
      <c r="E237" s="368" t="s">
        <v>2139</v>
      </c>
      <c r="F237" s="368" t="s">
        <v>2139</v>
      </c>
      <c r="G237" s="368"/>
      <c r="H237" s="368">
        <v>36</v>
      </c>
      <c r="I237" s="368" t="s">
        <v>2139</v>
      </c>
      <c r="J237" s="368" t="s">
        <v>952</v>
      </c>
      <c r="K237" s="368"/>
      <c r="L237" s="368"/>
      <c r="M237" s="368"/>
      <c r="N237" s="369" t="s">
        <v>1186</v>
      </c>
      <c r="O237" s="407">
        <v>6</v>
      </c>
      <c r="P237" s="370" t="s">
        <v>2906</v>
      </c>
      <c r="Q237" s="371" t="s">
        <v>307</v>
      </c>
      <c r="R237" s="108">
        <f t="shared" si="3"/>
        <v>0</v>
      </c>
      <c r="U237" s="399"/>
    </row>
    <row r="238" spans="1:21">
      <c r="A238" s="406">
        <v>1</v>
      </c>
      <c r="B238" s="368" t="s">
        <v>903</v>
      </c>
      <c r="C238" s="368" t="s">
        <v>905</v>
      </c>
      <c r="D238" s="368" t="s">
        <v>2120</v>
      </c>
      <c r="E238" s="368" t="s">
        <v>2139</v>
      </c>
      <c r="F238" s="368" t="s">
        <v>2139</v>
      </c>
      <c r="G238" s="368"/>
      <c r="H238" s="368">
        <v>36</v>
      </c>
      <c r="I238" s="368" t="s">
        <v>2139</v>
      </c>
      <c r="J238" s="368" t="s">
        <v>1073</v>
      </c>
      <c r="K238" s="368"/>
      <c r="L238" s="368"/>
      <c r="M238" s="368"/>
      <c r="N238" s="369" t="s">
        <v>1186</v>
      </c>
      <c r="O238" s="407">
        <v>6</v>
      </c>
      <c r="P238" s="370" t="s">
        <v>2907</v>
      </c>
      <c r="Q238" s="371" t="s">
        <v>308</v>
      </c>
      <c r="R238" s="108">
        <f t="shared" si="3"/>
        <v>0</v>
      </c>
      <c r="U238" s="399"/>
    </row>
    <row r="239" spans="1:21">
      <c r="A239" s="406">
        <v>1</v>
      </c>
      <c r="B239" s="368" t="s">
        <v>903</v>
      </c>
      <c r="C239" s="368" t="s">
        <v>905</v>
      </c>
      <c r="D239" s="368" t="s">
        <v>2120</v>
      </c>
      <c r="E239" s="368" t="s">
        <v>2139</v>
      </c>
      <c r="F239" s="368" t="s">
        <v>2139</v>
      </c>
      <c r="G239" s="368"/>
      <c r="H239" s="368">
        <v>36</v>
      </c>
      <c r="I239" s="368" t="s">
        <v>2139</v>
      </c>
      <c r="J239" s="368" t="s">
        <v>1073</v>
      </c>
      <c r="K239" s="368"/>
      <c r="L239" s="368"/>
      <c r="M239" s="368"/>
      <c r="N239" s="369" t="s">
        <v>1186</v>
      </c>
      <c r="O239" s="407">
        <v>6</v>
      </c>
      <c r="P239" s="370" t="s">
        <v>2908</v>
      </c>
      <c r="Q239" s="371" t="s">
        <v>309</v>
      </c>
      <c r="R239" s="108">
        <f t="shared" si="3"/>
        <v>0</v>
      </c>
      <c r="U239" s="399"/>
    </row>
    <row r="240" spans="1:21">
      <c r="A240" s="406">
        <v>1</v>
      </c>
      <c r="B240" s="368" t="s">
        <v>903</v>
      </c>
      <c r="C240" s="368" t="s">
        <v>905</v>
      </c>
      <c r="D240" s="368" t="s">
        <v>2120</v>
      </c>
      <c r="E240" s="368" t="s">
        <v>2139</v>
      </c>
      <c r="F240" s="368" t="s">
        <v>2139</v>
      </c>
      <c r="G240" s="368"/>
      <c r="H240" s="368">
        <v>36</v>
      </c>
      <c r="I240" s="368" t="s">
        <v>2139</v>
      </c>
      <c r="J240" s="368" t="s">
        <v>1073</v>
      </c>
      <c r="K240" s="368"/>
      <c r="L240" s="368"/>
      <c r="M240" s="368"/>
      <c r="N240" s="369" t="s">
        <v>1186</v>
      </c>
      <c r="O240" s="407">
        <v>6</v>
      </c>
      <c r="P240" s="370" t="s">
        <v>2909</v>
      </c>
      <c r="Q240" s="371" t="s">
        <v>310</v>
      </c>
      <c r="R240" s="108">
        <f t="shared" si="3"/>
        <v>0</v>
      </c>
      <c r="U240" s="399"/>
    </row>
    <row r="241" spans="1:21">
      <c r="A241" s="406">
        <v>1</v>
      </c>
      <c r="B241" s="368" t="s">
        <v>903</v>
      </c>
      <c r="C241" s="368" t="s">
        <v>905</v>
      </c>
      <c r="D241" s="368" t="s">
        <v>2120</v>
      </c>
      <c r="E241" s="368" t="s">
        <v>2139</v>
      </c>
      <c r="F241" s="368" t="s">
        <v>2139</v>
      </c>
      <c r="G241" s="368"/>
      <c r="H241" s="368">
        <v>36</v>
      </c>
      <c r="I241" s="368" t="s">
        <v>2139</v>
      </c>
      <c r="J241" s="368" t="s">
        <v>1073</v>
      </c>
      <c r="K241" s="368"/>
      <c r="L241" s="368"/>
      <c r="M241" s="368"/>
      <c r="N241" s="369" t="s">
        <v>1186</v>
      </c>
      <c r="O241" s="407">
        <v>6</v>
      </c>
      <c r="P241" s="370" t="s">
        <v>2910</v>
      </c>
      <c r="Q241" s="371" t="s">
        <v>311</v>
      </c>
      <c r="R241" s="108">
        <f t="shared" si="3"/>
        <v>0</v>
      </c>
      <c r="U241" s="399"/>
    </row>
    <row r="242" spans="1:21">
      <c r="A242" s="406">
        <v>1</v>
      </c>
      <c r="B242" s="368" t="s">
        <v>903</v>
      </c>
      <c r="C242" s="368" t="s">
        <v>905</v>
      </c>
      <c r="D242" s="368" t="s">
        <v>2120</v>
      </c>
      <c r="E242" s="368" t="s">
        <v>2139</v>
      </c>
      <c r="F242" s="368" t="s">
        <v>2139</v>
      </c>
      <c r="G242" s="368"/>
      <c r="H242" s="368">
        <v>36</v>
      </c>
      <c r="I242" s="368" t="s">
        <v>2139</v>
      </c>
      <c r="J242" s="368" t="s">
        <v>1073</v>
      </c>
      <c r="K242" s="368"/>
      <c r="L242" s="368"/>
      <c r="M242" s="368"/>
      <c r="N242" s="369" t="s">
        <v>1186</v>
      </c>
      <c r="O242" s="407">
        <v>6</v>
      </c>
      <c r="P242" s="370" t="s">
        <v>2911</v>
      </c>
      <c r="Q242" s="371" t="s">
        <v>312</v>
      </c>
      <c r="R242" s="108">
        <f t="shared" si="3"/>
        <v>0</v>
      </c>
      <c r="U242" s="399"/>
    </row>
    <row r="243" spans="1:21">
      <c r="A243" s="406">
        <v>1</v>
      </c>
      <c r="B243" s="368" t="s">
        <v>903</v>
      </c>
      <c r="C243" s="368" t="s">
        <v>905</v>
      </c>
      <c r="D243" s="368" t="s">
        <v>2120</v>
      </c>
      <c r="E243" s="368" t="s">
        <v>2139</v>
      </c>
      <c r="F243" s="368" t="s">
        <v>2139</v>
      </c>
      <c r="G243" s="368"/>
      <c r="H243" s="368">
        <v>36</v>
      </c>
      <c r="I243" s="368" t="s">
        <v>2139</v>
      </c>
      <c r="J243" s="368" t="s">
        <v>1073</v>
      </c>
      <c r="K243" s="368"/>
      <c r="L243" s="368"/>
      <c r="M243" s="368"/>
      <c r="N243" s="369" t="s">
        <v>1186</v>
      </c>
      <c r="O243" s="407">
        <v>6</v>
      </c>
      <c r="P243" s="370" t="s">
        <v>2912</v>
      </c>
      <c r="Q243" s="371" t="s">
        <v>313</v>
      </c>
      <c r="R243" s="108">
        <f t="shared" si="3"/>
        <v>0</v>
      </c>
      <c r="U243" s="399"/>
    </row>
    <row r="244" spans="1:21">
      <c r="A244" s="406">
        <v>1</v>
      </c>
      <c r="B244" s="368" t="s">
        <v>903</v>
      </c>
      <c r="C244" s="368" t="s">
        <v>905</v>
      </c>
      <c r="D244" s="368" t="s">
        <v>2120</v>
      </c>
      <c r="E244" s="368" t="s">
        <v>2139</v>
      </c>
      <c r="F244" s="368" t="s">
        <v>2139</v>
      </c>
      <c r="G244" s="368"/>
      <c r="H244" s="368">
        <v>36</v>
      </c>
      <c r="I244" s="368" t="s">
        <v>2139</v>
      </c>
      <c r="J244" s="368" t="s">
        <v>1073</v>
      </c>
      <c r="K244" s="368"/>
      <c r="L244" s="368"/>
      <c r="M244" s="368"/>
      <c r="N244" s="369" t="s">
        <v>1186</v>
      </c>
      <c r="O244" s="407">
        <v>6</v>
      </c>
      <c r="P244" s="370" t="s">
        <v>2913</v>
      </c>
      <c r="Q244" s="371" t="s">
        <v>314</v>
      </c>
      <c r="R244" s="108">
        <f t="shared" si="3"/>
        <v>0</v>
      </c>
      <c r="U244" s="399"/>
    </row>
    <row r="245" spans="1:21">
      <c r="A245" s="406">
        <v>1</v>
      </c>
      <c r="B245" s="368" t="s">
        <v>903</v>
      </c>
      <c r="C245" s="368" t="s">
        <v>905</v>
      </c>
      <c r="D245" s="368" t="s">
        <v>2120</v>
      </c>
      <c r="E245" s="368" t="s">
        <v>2139</v>
      </c>
      <c r="F245" s="368" t="s">
        <v>2139</v>
      </c>
      <c r="G245" s="368"/>
      <c r="H245" s="368">
        <v>36</v>
      </c>
      <c r="I245" s="368" t="s">
        <v>2139</v>
      </c>
      <c r="J245" s="368" t="s">
        <v>1073</v>
      </c>
      <c r="K245" s="368"/>
      <c r="L245" s="368"/>
      <c r="M245" s="368"/>
      <c r="N245" s="369" t="s">
        <v>1186</v>
      </c>
      <c r="O245" s="407">
        <v>6</v>
      </c>
      <c r="P245" s="370" t="s">
        <v>2914</v>
      </c>
      <c r="Q245" s="371" t="s">
        <v>315</v>
      </c>
      <c r="R245" s="108">
        <f t="shared" si="3"/>
        <v>0</v>
      </c>
      <c r="U245" s="399"/>
    </row>
    <row r="246" spans="1:21">
      <c r="A246" s="406">
        <v>1</v>
      </c>
      <c r="B246" s="368" t="s">
        <v>903</v>
      </c>
      <c r="C246" s="368" t="s">
        <v>905</v>
      </c>
      <c r="D246" s="368" t="s">
        <v>2120</v>
      </c>
      <c r="E246" s="368" t="s">
        <v>2139</v>
      </c>
      <c r="F246" s="368" t="s">
        <v>2139</v>
      </c>
      <c r="G246" s="368"/>
      <c r="H246" s="368">
        <v>36</v>
      </c>
      <c r="I246" s="368" t="s">
        <v>2139</v>
      </c>
      <c r="J246" s="368" t="s">
        <v>1073</v>
      </c>
      <c r="K246" s="368"/>
      <c r="L246" s="368"/>
      <c r="M246" s="368"/>
      <c r="N246" s="369" t="s">
        <v>1186</v>
      </c>
      <c r="O246" s="407">
        <v>6</v>
      </c>
      <c r="P246" s="370" t="s">
        <v>2915</v>
      </c>
      <c r="Q246" s="371" t="s">
        <v>316</v>
      </c>
      <c r="R246" s="108">
        <f t="shared" si="3"/>
        <v>0</v>
      </c>
      <c r="U246" s="399"/>
    </row>
    <row r="247" spans="1:21">
      <c r="A247" s="406">
        <v>1</v>
      </c>
      <c r="B247" s="368" t="s">
        <v>903</v>
      </c>
      <c r="C247" s="368" t="s">
        <v>905</v>
      </c>
      <c r="D247" s="368" t="s">
        <v>2120</v>
      </c>
      <c r="E247" s="368" t="s">
        <v>2139</v>
      </c>
      <c r="F247" s="368" t="s">
        <v>2139</v>
      </c>
      <c r="G247" s="368"/>
      <c r="H247" s="368">
        <v>36</v>
      </c>
      <c r="I247" s="368" t="s">
        <v>2139</v>
      </c>
      <c r="J247" s="368" t="s">
        <v>1073</v>
      </c>
      <c r="K247" s="368"/>
      <c r="L247" s="368"/>
      <c r="M247" s="368"/>
      <c r="N247" s="369" t="s">
        <v>1186</v>
      </c>
      <c r="O247" s="407">
        <v>6</v>
      </c>
      <c r="P247" s="370" t="s">
        <v>2916</v>
      </c>
      <c r="Q247" s="371" t="s">
        <v>317</v>
      </c>
      <c r="R247" s="108">
        <f t="shared" si="3"/>
        <v>0</v>
      </c>
      <c r="U247" s="399"/>
    </row>
    <row r="248" spans="1:21">
      <c r="A248" s="406">
        <v>1</v>
      </c>
      <c r="B248" s="368" t="s">
        <v>903</v>
      </c>
      <c r="C248" s="368" t="s">
        <v>905</v>
      </c>
      <c r="D248" s="368" t="s">
        <v>2120</v>
      </c>
      <c r="E248" s="368" t="s">
        <v>318</v>
      </c>
      <c r="F248" s="368" t="s">
        <v>318</v>
      </c>
      <c r="G248" s="368"/>
      <c r="H248" s="368">
        <v>37</v>
      </c>
      <c r="I248" s="368" t="s">
        <v>318</v>
      </c>
      <c r="J248" s="368" t="s">
        <v>952</v>
      </c>
      <c r="K248" s="368"/>
      <c r="L248" s="368"/>
      <c r="M248" s="368"/>
      <c r="N248" s="369" t="s">
        <v>1186</v>
      </c>
      <c r="O248" s="407">
        <v>6</v>
      </c>
      <c r="P248" s="370" t="s">
        <v>2917</v>
      </c>
      <c r="Q248" s="371" t="s">
        <v>318</v>
      </c>
      <c r="R248" s="108">
        <f t="shared" si="3"/>
        <v>0</v>
      </c>
      <c r="U248" s="399"/>
    </row>
    <row r="249" spans="1:21">
      <c r="A249" s="406">
        <v>1</v>
      </c>
      <c r="B249" s="368" t="s">
        <v>903</v>
      </c>
      <c r="C249" s="368" t="s">
        <v>905</v>
      </c>
      <c r="D249" s="368" t="s">
        <v>2120</v>
      </c>
      <c r="E249" s="368" t="s">
        <v>318</v>
      </c>
      <c r="F249" s="368" t="s">
        <v>318</v>
      </c>
      <c r="G249" s="368"/>
      <c r="H249" s="368">
        <v>37</v>
      </c>
      <c r="I249" s="368" t="s">
        <v>318</v>
      </c>
      <c r="J249" s="368" t="s">
        <v>1073</v>
      </c>
      <c r="K249" s="368"/>
      <c r="L249" s="368"/>
      <c r="M249" s="368"/>
      <c r="N249" s="369" t="s">
        <v>1186</v>
      </c>
      <c r="O249" s="407">
        <v>6</v>
      </c>
      <c r="P249" s="370" t="s">
        <v>2918</v>
      </c>
      <c r="Q249" s="371" t="s">
        <v>319</v>
      </c>
      <c r="R249" s="108">
        <f t="shared" si="3"/>
        <v>0</v>
      </c>
      <c r="U249" s="399"/>
    </row>
    <row r="250" spans="1:21">
      <c r="A250" s="406">
        <v>1</v>
      </c>
      <c r="B250" s="368" t="s">
        <v>903</v>
      </c>
      <c r="C250" s="368" t="s">
        <v>905</v>
      </c>
      <c r="D250" s="368" t="s">
        <v>2141</v>
      </c>
      <c r="E250" s="368" t="s">
        <v>320</v>
      </c>
      <c r="F250" s="368" t="s">
        <v>320</v>
      </c>
      <c r="G250" s="368"/>
      <c r="H250" s="368">
        <v>38</v>
      </c>
      <c r="I250" s="368" t="s">
        <v>320</v>
      </c>
      <c r="J250" s="368" t="s">
        <v>952</v>
      </c>
      <c r="K250" s="368"/>
      <c r="L250" s="368"/>
      <c r="M250" s="368"/>
      <c r="N250" s="369" t="s">
        <v>1251</v>
      </c>
      <c r="O250" s="407">
        <v>6</v>
      </c>
      <c r="P250" s="370" t="s">
        <v>2919</v>
      </c>
      <c r="Q250" s="371" t="s">
        <v>320</v>
      </c>
      <c r="R250" s="108">
        <f t="shared" si="3"/>
        <v>0</v>
      </c>
      <c r="U250" s="399"/>
    </row>
    <row r="251" spans="1:21">
      <c r="A251" s="406">
        <v>1</v>
      </c>
      <c r="B251" s="368" t="s">
        <v>903</v>
      </c>
      <c r="C251" s="368" t="s">
        <v>905</v>
      </c>
      <c r="D251" s="368" t="s">
        <v>2141</v>
      </c>
      <c r="E251" s="368" t="s">
        <v>320</v>
      </c>
      <c r="F251" s="368" t="s">
        <v>320</v>
      </c>
      <c r="G251" s="368"/>
      <c r="H251" s="368">
        <v>38</v>
      </c>
      <c r="I251" s="368" t="s">
        <v>320</v>
      </c>
      <c r="J251" s="368" t="s">
        <v>952</v>
      </c>
      <c r="K251" s="368"/>
      <c r="L251" s="368"/>
      <c r="M251" s="368"/>
      <c r="N251" s="369" t="s">
        <v>1251</v>
      </c>
      <c r="O251" s="407">
        <v>6</v>
      </c>
      <c r="P251" s="370" t="s">
        <v>2920</v>
      </c>
      <c r="Q251" s="371" t="s">
        <v>321</v>
      </c>
      <c r="R251" s="108">
        <f t="shared" si="3"/>
        <v>0</v>
      </c>
      <c r="U251" s="399"/>
    </row>
    <row r="252" spans="1:21">
      <c r="A252" s="406">
        <v>1</v>
      </c>
      <c r="B252" s="368" t="s">
        <v>903</v>
      </c>
      <c r="C252" s="368" t="s">
        <v>905</v>
      </c>
      <c r="D252" s="368" t="s">
        <v>2141</v>
      </c>
      <c r="E252" s="368" t="s">
        <v>320</v>
      </c>
      <c r="F252" s="368" t="s">
        <v>320</v>
      </c>
      <c r="G252" s="368"/>
      <c r="H252" s="368">
        <v>38</v>
      </c>
      <c r="I252" s="368" t="s">
        <v>320</v>
      </c>
      <c r="J252" s="368" t="s">
        <v>1073</v>
      </c>
      <c r="K252" s="368"/>
      <c r="L252" s="368"/>
      <c r="M252" s="368"/>
      <c r="N252" s="369" t="s">
        <v>1251</v>
      </c>
      <c r="O252" s="407">
        <v>6</v>
      </c>
      <c r="P252" s="370" t="s">
        <v>2921</v>
      </c>
      <c r="Q252" s="371" t="s">
        <v>322</v>
      </c>
      <c r="R252" s="108">
        <f t="shared" si="3"/>
        <v>0</v>
      </c>
      <c r="U252" s="399"/>
    </row>
    <row r="253" spans="1:21">
      <c r="A253" s="406">
        <v>1</v>
      </c>
      <c r="B253" s="368" t="s">
        <v>903</v>
      </c>
      <c r="C253" s="368" t="s">
        <v>905</v>
      </c>
      <c r="D253" s="368" t="s">
        <v>2141</v>
      </c>
      <c r="E253" s="368" t="s">
        <v>2142</v>
      </c>
      <c r="F253" s="368" t="s">
        <v>2142</v>
      </c>
      <c r="G253" s="368"/>
      <c r="H253" s="368">
        <v>39</v>
      </c>
      <c r="I253" s="368" t="s">
        <v>2142</v>
      </c>
      <c r="J253" s="368" t="s">
        <v>952</v>
      </c>
      <c r="K253" s="368"/>
      <c r="L253" s="368"/>
      <c r="M253" s="368"/>
      <c r="N253" s="369" t="s">
        <v>1251</v>
      </c>
      <c r="O253" s="407">
        <v>6</v>
      </c>
      <c r="P253" s="370" t="s">
        <v>2922</v>
      </c>
      <c r="Q253" s="371" t="s">
        <v>323</v>
      </c>
      <c r="R253" s="108">
        <f t="shared" si="3"/>
        <v>0</v>
      </c>
      <c r="U253" s="399"/>
    </row>
    <row r="254" spans="1:21">
      <c r="A254" s="406">
        <v>1</v>
      </c>
      <c r="B254" s="368" t="s">
        <v>903</v>
      </c>
      <c r="C254" s="368" t="s">
        <v>905</v>
      </c>
      <c r="D254" s="368" t="s">
        <v>2141</v>
      </c>
      <c r="E254" s="368" t="s">
        <v>2142</v>
      </c>
      <c r="F254" s="368" t="s">
        <v>2142</v>
      </c>
      <c r="G254" s="368"/>
      <c r="H254" s="368">
        <v>39</v>
      </c>
      <c r="I254" s="368" t="s">
        <v>2142</v>
      </c>
      <c r="J254" s="368" t="s">
        <v>952</v>
      </c>
      <c r="K254" s="368"/>
      <c r="L254" s="368"/>
      <c r="M254" s="368"/>
      <c r="N254" s="369" t="s">
        <v>1251</v>
      </c>
      <c r="O254" s="407">
        <v>6</v>
      </c>
      <c r="P254" s="370" t="s">
        <v>2923</v>
      </c>
      <c r="Q254" s="373" t="s">
        <v>324</v>
      </c>
      <c r="R254" s="108">
        <f t="shared" si="3"/>
        <v>0</v>
      </c>
      <c r="U254" s="399"/>
    </row>
    <row r="255" spans="1:21">
      <c r="A255" s="406">
        <v>1</v>
      </c>
      <c r="B255" s="368" t="s">
        <v>903</v>
      </c>
      <c r="C255" s="368" t="s">
        <v>905</v>
      </c>
      <c r="D255" s="368" t="s">
        <v>2141</v>
      </c>
      <c r="E255" s="368" t="s">
        <v>2142</v>
      </c>
      <c r="F255" s="368" t="s">
        <v>2142</v>
      </c>
      <c r="G255" s="368"/>
      <c r="H255" s="368">
        <v>39</v>
      </c>
      <c r="I255" s="368" t="s">
        <v>2142</v>
      </c>
      <c r="J255" s="368" t="s">
        <v>1073</v>
      </c>
      <c r="K255" s="368"/>
      <c r="L255" s="368"/>
      <c r="M255" s="368"/>
      <c r="N255" s="369" t="s">
        <v>1251</v>
      </c>
      <c r="O255" s="407">
        <v>6</v>
      </c>
      <c r="P255" s="370" t="s">
        <v>2924</v>
      </c>
      <c r="Q255" s="373" t="s">
        <v>2925</v>
      </c>
      <c r="R255" s="108">
        <f t="shared" si="3"/>
        <v>0</v>
      </c>
      <c r="U255" s="399"/>
    </row>
    <row r="256" spans="1:21">
      <c r="A256" s="406">
        <v>1</v>
      </c>
      <c r="B256" s="368" t="s">
        <v>903</v>
      </c>
      <c r="C256" s="368" t="s">
        <v>905</v>
      </c>
      <c r="D256" s="368" t="s">
        <v>2141</v>
      </c>
      <c r="E256" s="368" t="s">
        <v>2142</v>
      </c>
      <c r="F256" s="368" t="s">
        <v>2142</v>
      </c>
      <c r="G256" s="368"/>
      <c r="H256" s="368">
        <v>39</v>
      </c>
      <c r="I256" s="368" t="s">
        <v>2142</v>
      </c>
      <c r="J256" s="368" t="s">
        <v>1073</v>
      </c>
      <c r="K256" s="368"/>
      <c r="L256" s="368"/>
      <c r="M256" s="368"/>
      <c r="N256" s="369" t="s">
        <v>1251</v>
      </c>
      <c r="O256" s="407">
        <v>6</v>
      </c>
      <c r="P256" s="370" t="s">
        <v>2926</v>
      </c>
      <c r="Q256" s="373" t="s">
        <v>326</v>
      </c>
      <c r="R256" s="108">
        <f t="shared" si="3"/>
        <v>0</v>
      </c>
      <c r="U256" s="399"/>
    </row>
    <row r="257" spans="1:21">
      <c r="A257" s="406">
        <v>1</v>
      </c>
      <c r="B257" s="368" t="s">
        <v>903</v>
      </c>
      <c r="C257" s="368" t="s">
        <v>905</v>
      </c>
      <c r="D257" s="368" t="s">
        <v>327</v>
      </c>
      <c r="E257" s="368" t="s">
        <v>327</v>
      </c>
      <c r="F257" s="368" t="s">
        <v>327</v>
      </c>
      <c r="G257" s="368"/>
      <c r="H257" s="368">
        <v>40</v>
      </c>
      <c r="I257" s="368" t="s">
        <v>327</v>
      </c>
      <c r="J257" s="368" t="s">
        <v>952</v>
      </c>
      <c r="K257" s="368"/>
      <c r="L257" s="368"/>
      <c r="M257" s="368"/>
      <c r="N257" s="369" t="s">
        <v>1130</v>
      </c>
      <c r="O257" s="407">
        <v>6</v>
      </c>
      <c r="P257" s="370" t="s">
        <v>2927</v>
      </c>
      <c r="Q257" s="371" t="s">
        <v>327</v>
      </c>
      <c r="R257" s="108">
        <f t="shared" si="3"/>
        <v>0</v>
      </c>
      <c r="U257" s="399"/>
    </row>
    <row r="258" spans="1:21">
      <c r="A258" s="406">
        <v>1</v>
      </c>
      <c r="B258" s="368" t="s">
        <v>903</v>
      </c>
      <c r="C258" s="368" t="s">
        <v>905</v>
      </c>
      <c r="D258" s="368" t="s">
        <v>327</v>
      </c>
      <c r="E258" s="368" t="s">
        <v>327</v>
      </c>
      <c r="F258" s="368" t="s">
        <v>327</v>
      </c>
      <c r="G258" s="368"/>
      <c r="H258" s="368">
        <v>40</v>
      </c>
      <c r="I258" s="368" t="s">
        <v>327</v>
      </c>
      <c r="J258" s="368" t="s">
        <v>952</v>
      </c>
      <c r="K258" s="368"/>
      <c r="L258" s="368"/>
      <c r="M258" s="368"/>
      <c r="N258" s="369" t="s">
        <v>1130</v>
      </c>
      <c r="O258" s="407">
        <v>6</v>
      </c>
      <c r="P258" s="370" t="s">
        <v>2928</v>
      </c>
      <c r="Q258" s="371" t="s">
        <v>328</v>
      </c>
      <c r="R258" s="108">
        <f t="shared" si="3"/>
        <v>0</v>
      </c>
      <c r="U258" s="399"/>
    </row>
    <row r="259" spans="1:21">
      <c r="A259" s="406">
        <v>1</v>
      </c>
      <c r="B259" s="368" t="s">
        <v>903</v>
      </c>
      <c r="C259" s="368" t="s">
        <v>905</v>
      </c>
      <c r="D259" s="368" t="s">
        <v>327</v>
      </c>
      <c r="E259" s="368" t="s">
        <v>327</v>
      </c>
      <c r="F259" s="368" t="s">
        <v>327</v>
      </c>
      <c r="G259" s="368"/>
      <c r="H259" s="368">
        <v>40</v>
      </c>
      <c r="I259" s="368" t="s">
        <v>327</v>
      </c>
      <c r="J259" s="368" t="s">
        <v>952</v>
      </c>
      <c r="K259" s="368"/>
      <c r="L259" s="368"/>
      <c r="M259" s="368"/>
      <c r="N259" s="369" t="s">
        <v>1130</v>
      </c>
      <c r="O259" s="407">
        <v>6</v>
      </c>
      <c r="P259" s="370" t="s">
        <v>2929</v>
      </c>
      <c r="Q259" s="371" t="s">
        <v>329</v>
      </c>
      <c r="R259" s="108">
        <f t="shared" si="3"/>
        <v>0</v>
      </c>
      <c r="U259" s="399"/>
    </row>
    <row r="260" spans="1:21">
      <c r="A260" s="406">
        <v>2</v>
      </c>
      <c r="B260" s="368" t="s">
        <v>909</v>
      </c>
      <c r="C260" s="368" t="s">
        <v>910</v>
      </c>
      <c r="D260" s="368" t="s">
        <v>2148</v>
      </c>
      <c r="E260" s="368" t="s">
        <v>2149</v>
      </c>
      <c r="F260" s="368"/>
      <c r="G260" s="368"/>
      <c r="H260" s="368">
        <v>41</v>
      </c>
      <c r="I260" s="368" t="s">
        <v>2149</v>
      </c>
      <c r="J260" s="368" t="s">
        <v>1073</v>
      </c>
      <c r="K260" s="368"/>
      <c r="L260" s="368"/>
      <c r="M260" s="368"/>
      <c r="N260" s="369" t="s">
        <v>1262</v>
      </c>
      <c r="O260" s="407" t="s">
        <v>937</v>
      </c>
      <c r="P260" s="370" t="s">
        <v>2930</v>
      </c>
      <c r="Q260" s="371" t="s">
        <v>332</v>
      </c>
      <c r="R260" s="108">
        <f t="shared" ref="R260:R323" si="4">SUMIF($S$1:$BT$1,$R$1,$S260:$BT260)</f>
        <v>0</v>
      </c>
      <c r="U260" s="399"/>
    </row>
    <row r="261" spans="1:21">
      <c r="A261" s="406">
        <v>2</v>
      </c>
      <c r="B261" s="368" t="s">
        <v>909</v>
      </c>
      <c r="C261" s="368" t="s">
        <v>910</v>
      </c>
      <c r="D261" s="368" t="s">
        <v>2148</v>
      </c>
      <c r="E261" s="368" t="s">
        <v>2149</v>
      </c>
      <c r="F261" s="368" t="s">
        <v>2152</v>
      </c>
      <c r="G261" s="368" t="s">
        <v>361</v>
      </c>
      <c r="H261" s="368">
        <v>41</v>
      </c>
      <c r="I261" s="368" t="s">
        <v>2149</v>
      </c>
      <c r="J261" s="368" t="s">
        <v>1073</v>
      </c>
      <c r="K261" s="368"/>
      <c r="L261" s="368"/>
      <c r="M261" s="368" t="s">
        <v>945</v>
      </c>
      <c r="N261" s="369" t="s">
        <v>1262</v>
      </c>
      <c r="O261" s="407">
        <v>7.1</v>
      </c>
      <c r="P261" s="370" t="s">
        <v>2931</v>
      </c>
      <c r="Q261" s="371" t="s">
        <v>2932</v>
      </c>
      <c r="R261" s="108">
        <f t="shared" si="4"/>
        <v>0</v>
      </c>
      <c r="U261" s="399"/>
    </row>
    <row r="262" spans="1:21">
      <c r="A262" s="406">
        <v>2</v>
      </c>
      <c r="B262" s="368" t="s">
        <v>909</v>
      </c>
      <c r="C262" s="368" t="s">
        <v>910</v>
      </c>
      <c r="D262" s="368" t="s">
        <v>2148</v>
      </c>
      <c r="E262" s="368" t="s">
        <v>2149</v>
      </c>
      <c r="F262" s="368" t="s">
        <v>2152</v>
      </c>
      <c r="G262" s="368" t="s">
        <v>362</v>
      </c>
      <c r="H262" s="368">
        <v>41</v>
      </c>
      <c r="I262" s="368" t="s">
        <v>2149</v>
      </c>
      <c r="J262" s="368" t="s">
        <v>1073</v>
      </c>
      <c r="K262" s="368"/>
      <c r="L262" s="368"/>
      <c r="M262" s="368" t="s">
        <v>945</v>
      </c>
      <c r="N262" s="369" t="s">
        <v>1262</v>
      </c>
      <c r="O262" s="407">
        <v>7.2</v>
      </c>
      <c r="P262" s="370" t="s">
        <v>2933</v>
      </c>
      <c r="Q262" s="371" t="s">
        <v>2156</v>
      </c>
      <c r="R262" s="108">
        <f t="shared" si="4"/>
        <v>0</v>
      </c>
      <c r="U262" s="399"/>
    </row>
    <row r="263" spans="1:21">
      <c r="A263" s="406">
        <v>2</v>
      </c>
      <c r="B263" s="368" t="s">
        <v>909</v>
      </c>
      <c r="C263" s="368" t="s">
        <v>910</v>
      </c>
      <c r="D263" s="368" t="s">
        <v>2148</v>
      </c>
      <c r="E263" s="368" t="s">
        <v>2149</v>
      </c>
      <c r="F263" s="368" t="s">
        <v>2152</v>
      </c>
      <c r="G263" s="368" t="s">
        <v>2157</v>
      </c>
      <c r="H263" s="368">
        <v>41</v>
      </c>
      <c r="I263" s="368" t="s">
        <v>2149</v>
      </c>
      <c r="J263" s="368" t="s">
        <v>1073</v>
      </c>
      <c r="K263" s="368"/>
      <c r="L263" s="368"/>
      <c r="M263" s="368" t="s">
        <v>945</v>
      </c>
      <c r="N263" s="369" t="s">
        <v>1262</v>
      </c>
      <c r="O263" s="407">
        <v>7.3</v>
      </c>
      <c r="P263" s="370" t="s">
        <v>2934</v>
      </c>
      <c r="Q263" s="371" t="s">
        <v>2159</v>
      </c>
      <c r="R263" s="108">
        <f t="shared" si="4"/>
        <v>0</v>
      </c>
      <c r="U263" s="399"/>
    </row>
    <row r="264" spans="1:21">
      <c r="A264" s="406">
        <v>2</v>
      </c>
      <c r="B264" s="368" t="s">
        <v>909</v>
      </c>
      <c r="C264" s="368" t="s">
        <v>910</v>
      </c>
      <c r="D264" s="368" t="s">
        <v>2148</v>
      </c>
      <c r="E264" s="368" t="s">
        <v>2149</v>
      </c>
      <c r="F264" s="368"/>
      <c r="G264" s="368"/>
      <c r="H264" s="368">
        <v>41</v>
      </c>
      <c r="I264" s="368" t="s">
        <v>2149</v>
      </c>
      <c r="J264" s="368" t="s">
        <v>1073</v>
      </c>
      <c r="K264" s="368"/>
      <c r="L264" s="368"/>
      <c r="M264" s="368" t="s">
        <v>945</v>
      </c>
      <c r="N264" s="369" t="s">
        <v>1262</v>
      </c>
      <c r="O264" s="407" t="s">
        <v>936</v>
      </c>
      <c r="P264" s="370" t="s">
        <v>2935</v>
      </c>
      <c r="Q264" s="371" t="s">
        <v>2936</v>
      </c>
      <c r="R264" s="108">
        <f t="shared" si="4"/>
        <v>0</v>
      </c>
      <c r="U264" s="399"/>
    </row>
    <row r="265" spans="1:21">
      <c r="A265" s="406">
        <v>2</v>
      </c>
      <c r="B265" s="368" t="s">
        <v>909</v>
      </c>
      <c r="C265" s="368" t="s">
        <v>910</v>
      </c>
      <c r="D265" s="368" t="s">
        <v>2148</v>
      </c>
      <c r="E265" s="368" t="s">
        <v>2149</v>
      </c>
      <c r="F265" s="368"/>
      <c r="G265" s="368"/>
      <c r="H265" s="368">
        <v>41</v>
      </c>
      <c r="I265" s="368" t="s">
        <v>2149</v>
      </c>
      <c r="J265" s="368" t="s">
        <v>1073</v>
      </c>
      <c r="K265" s="368"/>
      <c r="L265" s="368"/>
      <c r="M265" s="368" t="s">
        <v>945</v>
      </c>
      <c r="N265" s="369" t="s">
        <v>1262</v>
      </c>
      <c r="O265" s="407" t="s">
        <v>937</v>
      </c>
      <c r="P265" s="370" t="s">
        <v>2937</v>
      </c>
      <c r="Q265" s="371" t="s">
        <v>2161</v>
      </c>
      <c r="R265" s="108">
        <f t="shared" si="4"/>
        <v>0</v>
      </c>
      <c r="U265" s="399"/>
    </row>
    <row r="266" spans="1:21">
      <c r="A266" s="406">
        <v>2</v>
      </c>
      <c r="B266" s="368" t="s">
        <v>909</v>
      </c>
      <c r="C266" s="368" t="s">
        <v>910</v>
      </c>
      <c r="D266" s="368" t="s">
        <v>2148</v>
      </c>
      <c r="E266" s="368" t="s">
        <v>2149</v>
      </c>
      <c r="F266" s="368" t="s">
        <v>2152</v>
      </c>
      <c r="G266" s="368" t="s">
        <v>370</v>
      </c>
      <c r="H266" s="368">
        <v>41</v>
      </c>
      <c r="I266" s="368" t="s">
        <v>2149</v>
      </c>
      <c r="J266" s="368" t="s">
        <v>1073</v>
      </c>
      <c r="K266" s="368"/>
      <c r="L266" s="368"/>
      <c r="M266" s="368" t="s">
        <v>945</v>
      </c>
      <c r="N266" s="369" t="s">
        <v>1262</v>
      </c>
      <c r="O266" s="407">
        <v>7.8</v>
      </c>
      <c r="P266" s="370" t="s">
        <v>2938</v>
      </c>
      <c r="Q266" s="371" t="s">
        <v>2939</v>
      </c>
      <c r="R266" s="108">
        <f t="shared" si="4"/>
        <v>0</v>
      </c>
      <c r="U266" s="399"/>
    </row>
    <row r="267" spans="1:21">
      <c r="A267" s="406">
        <v>2</v>
      </c>
      <c r="B267" s="368" t="s">
        <v>909</v>
      </c>
      <c r="C267" s="368" t="s">
        <v>910</v>
      </c>
      <c r="D267" s="368" t="s">
        <v>2148</v>
      </c>
      <c r="E267" s="368" t="s">
        <v>2149</v>
      </c>
      <c r="F267" s="368" t="s">
        <v>2152</v>
      </c>
      <c r="G267" s="368" t="s">
        <v>371</v>
      </c>
      <c r="H267" s="368">
        <v>41</v>
      </c>
      <c r="I267" s="368" t="s">
        <v>2149</v>
      </c>
      <c r="J267" s="368" t="s">
        <v>1073</v>
      </c>
      <c r="K267" s="368"/>
      <c r="L267" s="368"/>
      <c r="M267" s="368" t="s">
        <v>945</v>
      </c>
      <c r="N267" s="369" t="s">
        <v>1262</v>
      </c>
      <c r="O267" s="407">
        <v>7.9</v>
      </c>
      <c r="P267" s="370" t="s">
        <v>2940</v>
      </c>
      <c r="Q267" s="371" t="s">
        <v>2941</v>
      </c>
      <c r="R267" s="108">
        <f t="shared" si="4"/>
        <v>0</v>
      </c>
      <c r="U267" s="399"/>
    </row>
    <row r="268" spans="1:21">
      <c r="A268" s="406">
        <v>2</v>
      </c>
      <c r="B268" s="368" t="s">
        <v>909</v>
      </c>
      <c r="C268" s="368" t="s">
        <v>910</v>
      </c>
      <c r="D268" s="368" t="s">
        <v>2148</v>
      </c>
      <c r="E268" s="368" t="s">
        <v>2149</v>
      </c>
      <c r="F268" s="368" t="s">
        <v>2152</v>
      </c>
      <c r="G268" s="368" t="s">
        <v>372</v>
      </c>
      <c r="H268" s="368">
        <v>41</v>
      </c>
      <c r="I268" s="368" t="s">
        <v>2149</v>
      </c>
      <c r="J268" s="368" t="s">
        <v>1073</v>
      </c>
      <c r="K268" s="368"/>
      <c r="L268" s="368"/>
      <c r="M268" s="368" t="s">
        <v>945</v>
      </c>
      <c r="N268" s="369" t="s">
        <v>1262</v>
      </c>
      <c r="O268" s="407" t="s">
        <v>931</v>
      </c>
      <c r="P268" s="370" t="s">
        <v>2942</v>
      </c>
      <c r="Q268" s="371" t="s">
        <v>2943</v>
      </c>
      <c r="R268" s="108">
        <f t="shared" si="4"/>
        <v>0</v>
      </c>
      <c r="U268" s="399"/>
    </row>
    <row r="269" spans="1:21">
      <c r="A269" s="406">
        <v>2</v>
      </c>
      <c r="B269" s="368" t="s">
        <v>909</v>
      </c>
      <c r="C269" s="368" t="s">
        <v>910</v>
      </c>
      <c r="D269" s="368" t="s">
        <v>2148</v>
      </c>
      <c r="E269" s="368" t="s">
        <v>2149</v>
      </c>
      <c r="F269" s="368"/>
      <c r="G269" s="368"/>
      <c r="H269" s="368">
        <v>41</v>
      </c>
      <c r="I269" s="368" t="s">
        <v>2149</v>
      </c>
      <c r="J269" s="368" t="s">
        <v>1073</v>
      </c>
      <c r="K269" s="368"/>
      <c r="L269" s="368"/>
      <c r="M269" s="368"/>
      <c r="N269" s="369" t="s">
        <v>1262</v>
      </c>
      <c r="O269" s="407" t="s">
        <v>937</v>
      </c>
      <c r="P269" s="370" t="s">
        <v>2944</v>
      </c>
      <c r="Q269" s="371" t="s">
        <v>2165</v>
      </c>
      <c r="R269" s="108">
        <f t="shared" si="4"/>
        <v>0</v>
      </c>
      <c r="U269" s="399"/>
    </row>
    <row r="270" spans="1:21">
      <c r="A270" s="406">
        <v>2</v>
      </c>
      <c r="B270" s="368" t="s">
        <v>909</v>
      </c>
      <c r="C270" s="368" t="s">
        <v>910</v>
      </c>
      <c r="D270" s="368" t="s">
        <v>2148</v>
      </c>
      <c r="E270" s="368" t="s">
        <v>2149</v>
      </c>
      <c r="F270" s="368"/>
      <c r="G270" s="368"/>
      <c r="H270" s="368">
        <v>41</v>
      </c>
      <c r="I270" s="368" t="s">
        <v>2149</v>
      </c>
      <c r="J270" s="368" t="s">
        <v>1073</v>
      </c>
      <c r="K270" s="368"/>
      <c r="L270" s="368"/>
      <c r="M270" s="368"/>
      <c r="N270" s="369" t="s">
        <v>1262</v>
      </c>
      <c r="O270" s="407" t="s">
        <v>937</v>
      </c>
      <c r="P270" s="370" t="s">
        <v>2945</v>
      </c>
      <c r="Q270" s="371" t="s">
        <v>351</v>
      </c>
      <c r="R270" s="108">
        <f t="shared" si="4"/>
        <v>0</v>
      </c>
      <c r="U270" s="399"/>
    </row>
    <row r="271" spans="1:21">
      <c r="A271" s="406">
        <v>2</v>
      </c>
      <c r="B271" s="368" t="s">
        <v>909</v>
      </c>
      <c r="C271" s="368" t="s">
        <v>910</v>
      </c>
      <c r="D271" s="368" t="s">
        <v>2148</v>
      </c>
      <c r="E271" s="368" t="s">
        <v>2166</v>
      </c>
      <c r="F271" s="368" t="s">
        <v>2166</v>
      </c>
      <c r="G271" s="368"/>
      <c r="H271" s="368">
        <v>42</v>
      </c>
      <c r="I271" s="368" t="s">
        <v>2166</v>
      </c>
      <c r="J271" s="368" t="s">
        <v>1073</v>
      </c>
      <c r="K271" s="368"/>
      <c r="L271" s="368"/>
      <c r="M271" s="368"/>
      <c r="N271" s="369" t="s">
        <v>1262</v>
      </c>
      <c r="O271" s="407" t="s">
        <v>937</v>
      </c>
      <c r="P271" s="370" t="s">
        <v>2946</v>
      </c>
      <c r="Q271" s="371" t="s">
        <v>352</v>
      </c>
      <c r="R271" s="108">
        <f t="shared" si="4"/>
        <v>0</v>
      </c>
      <c r="U271" s="399"/>
    </row>
    <row r="272" spans="1:21">
      <c r="A272" s="406">
        <v>2</v>
      </c>
      <c r="B272" s="368" t="s">
        <v>909</v>
      </c>
      <c r="C272" s="368" t="s">
        <v>910</v>
      </c>
      <c r="D272" s="368" t="s">
        <v>2148</v>
      </c>
      <c r="E272" s="368" t="s">
        <v>2166</v>
      </c>
      <c r="F272" s="368" t="s">
        <v>2152</v>
      </c>
      <c r="G272" s="368" t="s">
        <v>361</v>
      </c>
      <c r="H272" s="368">
        <v>42</v>
      </c>
      <c r="I272" s="368" t="s">
        <v>2166</v>
      </c>
      <c r="J272" s="368" t="s">
        <v>1073</v>
      </c>
      <c r="K272" s="368"/>
      <c r="L272" s="368"/>
      <c r="M272" s="368" t="s">
        <v>945</v>
      </c>
      <c r="N272" s="369" t="s">
        <v>1262</v>
      </c>
      <c r="O272" s="407">
        <v>7.1</v>
      </c>
      <c r="P272" s="370" t="s">
        <v>2947</v>
      </c>
      <c r="Q272" s="371" t="s">
        <v>2948</v>
      </c>
      <c r="R272" s="108">
        <f t="shared" si="4"/>
        <v>0</v>
      </c>
      <c r="U272" s="399"/>
    </row>
    <row r="273" spans="1:21">
      <c r="A273" s="406">
        <v>2</v>
      </c>
      <c r="B273" s="368" t="s">
        <v>909</v>
      </c>
      <c r="C273" s="368" t="s">
        <v>910</v>
      </c>
      <c r="D273" s="368" t="s">
        <v>2148</v>
      </c>
      <c r="E273" s="368" t="s">
        <v>2166</v>
      </c>
      <c r="F273" s="368" t="s">
        <v>2152</v>
      </c>
      <c r="G273" s="368" t="s">
        <v>362</v>
      </c>
      <c r="H273" s="368">
        <v>42</v>
      </c>
      <c r="I273" s="368" t="s">
        <v>2166</v>
      </c>
      <c r="J273" s="368" t="s">
        <v>1073</v>
      </c>
      <c r="K273" s="368"/>
      <c r="L273" s="368"/>
      <c r="M273" s="368" t="s">
        <v>945</v>
      </c>
      <c r="N273" s="369" t="s">
        <v>1262</v>
      </c>
      <c r="O273" s="407">
        <v>7.2</v>
      </c>
      <c r="P273" s="370" t="s">
        <v>2949</v>
      </c>
      <c r="Q273" s="371" t="s">
        <v>2950</v>
      </c>
      <c r="R273" s="108">
        <f t="shared" si="4"/>
        <v>0</v>
      </c>
      <c r="U273" s="399"/>
    </row>
    <row r="274" spans="1:21">
      <c r="A274" s="406">
        <v>2</v>
      </c>
      <c r="B274" s="368" t="s">
        <v>909</v>
      </c>
      <c r="C274" s="368" t="s">
        <v>910</v>
      </c>
      <c r="D274" s="368" t="s">
        <v>2148</v>
      </c>
      <c r="E274" s="368" t="s">
        <v>2166</v>
      </c>
      <c r="F274" s="368" t="s">
        <v>2152</v>
      </c>
      <c r="G274" s="368" t="s">
        <v>2157</v>
      </c>
      <c r="H274" s="368">
        <v>42</v>
      </c>
      <c r="I274" s="368" t="s">
        <v>2166</v>
      </c>
      <c r="J274" s="368" t="s">
        <v>1073</v>
      </c>
      <c r="K274" s="368"/>
      <c r="L274" s="368"/>
      <c r="M274" s="368" t="s">
        <v>945</v>
      </c>
      <c r="N274" s="369" t="s">
        <v>1262</v>
      </c>
      <c r="O274" s="407">
        <v>7.3</v>
      </c>
      <c r="P274" s="370" t="s">
        <v>2951</v>
      </c>
      <c r="Q274" s="371" t="s">
        <v>2952</v>
      </c>
      <c r="R274" s="108">
        <f t="shared" si="4"/>
        <v>0</v>
      </c>
      <c r="U274" s="399"/>
    </row>
    <row r="275" spans="1:21">
      <c r="A275" s="406">
        <v>2</v>
      </c>
      <c r="B275" s="368" t="s">
        <v>909</v>
      </c>
      <c r="C275" s="368" t="s">
        <v>910</v>
      </c>
      <c r="D275" s="368" t="s">
        <v>2148</v>
      </c>
      <c r="E275" s="368" t="s">
        <v>2166</v>
      </c>
      <c r="F275" s="368"/>
      <c r="G275" s="368"/>
      <c r="H275" s="368">
        <v>42</v>
      </c>
      <c r="I275" s="368" t="s">
        <v>2166</v>
      </c>
      <c r="J275" s="368" t="s">
        <v>1073</v>
      </c>
      <c r="K275" s="368"/>
      <c r="L275" s="368"/>
      <c r="M275" s="368" t="s">
        <v>945</v>
      </c>
      <c r="N275" s="369" t="s">
        <v>1262</v>
      </c>
      <c r="O275" s="407" t="s">
        <v>936</v>
      </c>
      <c r="P275" s="370" t="s">
        <v>2953</v>
      </c>
      <c r="Q275" s="371" t="s">
        <v>2954</v>
      </c>
      <c r="R275" s="108">
        <f t="shared" si="4"/>
        <v>0</v>
      </c>
      <c r="U275" s="399"/>
    </row>
    <row r="276" spans="1:21">
      <c r="A276" s="406">
        <v>2</v>
      </c>
      <c r="B276" s="368" t="s">
        <v>909</v>
      </c>
      <c r="C276" s="368" t="s">
        <v>910</v>
      </c>
      <c r="D276" s="368" t="s">
        <v>2148</v>
      </c>
      <c r="E276" s="368" t="s">
        <v>2166</v>
      </c>
      <c r="F276" s="368"/>
      <c r="G276" s="368"/>
      <c r="H276" s="368">
        <v>42</v>
      </c>
      <c r="I276" s="368" t="s">
        <v>2166</v>
      </c>
      <c r="J276" s="368" t="s">
        <v>1073</v>
      </c>
      <c r="K276" s="368"/>
      <c r="L276" s="368"/>
      <c r="M276" s="368" t="s">
        <v>945</v>
      </c>
      <c r="N276" s="369" t="s">
        <v>1262</v>
      </c>
      <c r="O276" s="407" t="s">
        <v>937</v>
      </c>
      <c r="P276" s="370" t="s">
        <v>2955</v>
      </c>
      <c r="Q276" s="371" t="s">
        <v>2956</v>
      </c>
      <c r="R276" s="108">
        <f t="shared" si="4"/>
        <v>0</v>
      </c>
      <c r="U276" s="399"/>
    </row>
    <row r="277" spans="1:21">
      <c r="A277" s="406">
        <v>2</v>
      </c>
      <c r="B277" s="368" t="s">
        <v>909</v>
      </c>
      <c r="C277" s="368" t="s">
        <v>910</v>
      </c>
      <c r="D277" s="368" t="s">
        <v>2148</v>
      </c>
      <c r="E277" s="368" t="s">
        <v>2166</v>
      </c>
      <c r="F277" s="368" t="s">
        <v>2152</v>
      </c>
      <c r="G277" s="368" t="s">
        <v>370</v>
      </c>
      <c r="H277" s="368">
        <v>42</v>
      </c>
      <c r="I277" s="368" t="s">
        <v>2166</v>
      </c>
      <c r="J277" s="368" t="s">
        <v>1073</v>
      </c>
      <c r="K277" s="368"/>
      <c r="L277" s="368"/>
      <c r="M277" s="368" t="s">
        <v>945</v>
      </c>
      <c r="N277" s="369" t="s">
        <v>1262</v>
      </c>
      <c r="O277" s="407">
        <v>7.8</v>
      </c>
      <c r="P277" s="370" t="s">
        <v>2957</v>
      </c>
      <c r="Q277" s="371" t="s">
        <v>2958</v>
      </c>
      <c r="R277" s="108">
        <f t="shared" si="4"/>
        <v>0</v>
      </c>
      <c r="U277" s="399"/>
    </row>
    <row r="278" spans="1:21">
      <c r="A278" s="406">
        <v>2</v>
      </c>
      <c r="B278" s="368" t="s">
        <v>909</v>
      </c>
      <c r="C278" s="368" t="s">
        <v>910</v>
      </c>
      <c r="D278" s="368" t="s">
        <v>2148</v>
      </c>
      <c r="E278" s="368" t="s">
        <v>2166</v>
      </c>
      <c r="F278" s="368" t="s">
        <v>2152</v>
      </c>
      <c r="G278" s="368" t="s">
        <v>371</v>
      </c>
      <c r="H278" s="368">
        <v>42</v>
      </c>
      <c r="I278" s="368" t="s">
        <v>2166</v>
      </c>
      <c r="J278" s="368" t="s">
        <v>1073</v>
      </c>
      <c r="K278" s="368"/>
      <c r="L278" s="368"/>
      <c r="M278" s="368" t="s">
        <v>945</v>
      </c>
      <c r="N278" s="369" t="s">
        <v>1262</v>
      </c>
      <c r="O278" s="407">
        <v>7.9</v>
      </c>
      <c r="P278" s="370" t="s">
        <v>2959</v>
      </c>
      <c r="Q278" s="371" t="s">
        <v>2960</v>
      </c>
      <c r="R278" s="108">
        <f t="shared" si="4"/>
        <v>0</v>
      </c>
      <c r="U278" s="399"/>
    </row>
    <row r="279" spans="1:21">
      <c r="A279" s="406">
        <v>2</v>
      </c>
      <c r="B279" s="368" t="s">
        <v>909</v>
      </c>
      <c r="C279" s="368" t="s">
        <v>910</v>
      </c>
      <c r="D279" s="368" t="s">
        <v>2148</v>
      </c>
      <c r="E279" s="368" t="s">
        <v>2166</v>
      </c>
      <c r="F279" s="368" t="s">
        <v>2152</v>
      </c>
      <c r="G279" s="368" t="s">
        <v>372</v>
      </c>
      <c r="H279" s="368">
        <v>42</v>
      </c>
      <c r="I279" s="368" t="s">
        <v>2166</v>
      </c>
      <c r="J279" s="368" t="s">
        <v>1073</v>
      </c>
      <c r="K279" s="368"/>
      <c r="L279" s="368"/>
      <c r="M279" s="368" t="s">
        <v>945</v>
      </c>
      <c r="N279" s="369" t="s">
        <v>1262</v>
      </c>
      <c r="O279" s="407" t="s">
        <v>931</v>
      </c>
      <c r="P279" s="370" t="s">
        <v>2961</v>
      </c>
      <c r="Q279" s="371" t="s">
        <v>2962</v>
      </c>
      <c r="R279" s="108">
        <f t="shared" si="4"/>
        <v>0</v>
      </c>
      <c r="U279" s="399"/>
    </row>
    <row r="280" spans="1:21">
      <c r="A280" s="406">
        <v>2</v>
      </c>
      <c r="B280" s="368" t="s">
        <v>909</v>
      </c>
      <c r="C280" s="368" t="s">
        <v>910</v>
      </c>
      <c r="D280" s="368" t="s">
        <v>2148</v>
      </c>
      <c r="E280" s="368" t="s">
        <v>2173</v>
      </c>
      <c r="F280" s="368" t="s">
        <v>2152</v>
      </c>
      <c r="G280" s="368" t="s">
        <v>361</v>
      </c>
      <c r="H280" s="368">
        <v>43</v>
      </c>
      <c r="I280" s="368" t="s">
        <v>2173</v>
      </c>
      <c r="J280" s="368" t="s">
        <v>1073</v>
      </c>
      <c r="K280" s="368" t="s">
        <v>1283</v>
      </c>
      <c r="L280" s="368"/>
      <c r="M280" s="368" t="s">
        <v>945</v>
      </c>
      <c r="N280" s="369" t="s">
        <v>1262</v>
      </c>
      <c r="O280" s="407">
        <v>7.1</v>
      </c>
      <c r="P280" s="370" t="s">
        <v>2963</v>
      </c>
      <c r="Q280" s="371" t="s">
        <v>361</v>
      </c>
      <c r="R280" s="108">
        <f t="shared" si="4"/>
        <v>0</v>
      </c>
      <c r="U280" s="399"/>
    </row>
    <row r="281" spans="1:21">
      <c r="A281" s="406">
        <v>2</v>
      </c>
      <c r="B281" s="368" t="s">
        <v>909</v>
      </c>
      <c r="C281" s="368" t="s">
        <v>910</v>
      </c>
      <c r="D281" s="368" t="s">
        <v>2148</v>
      </c>
      <c r="E281" s="368" t="s">
        <v>2173</v>
      </c>
      <c r="F281" s="368" t="s">
        <v>2152</v>
      </c>
      <c r="G281" s="368" t="s">
        <v>362</v>
      </c>
      <c r="H281" s="368">
        <v>43</v>
      </c>
      <c r="I281" s="368" t="s">
        <v>2173</v>
      </c>
      <c r="J281" s="368" t="s">
        <v>1073</v>
      </c>
      <c r="K281" s="368"/>
      <c r="L281" s="368"/>
      <c r="M281" s="368" t="s">
        <v>945</v>
      </c>
      <c r="N281" s="369" t="s">
        <v>1262</v>
      </c>
      <c r="O281" s="407">
        <v>7.2</v>
      </c>
      <c r="P281" s="370" t="s">
        <v>2964</v>
      </c>
      <c r="Q281" s="371" t="s">
        <v>362</v>
      </c>
      <c r="R281" s="108">
        <f t="shared" si="4"/>
        <v>0</v>
      </c>
      <c r="U281" s="399"/>
    </row>
    <row r="282" spans="1:21">
      <c r="A282" s="406">
        <v>2</v>
      </c>
      <c r="B282" s="368" t="s">
        <v>909</v>
      </c>
      <c r="C282" s="368" t="s">
        <v>910</v>
      </c>
      <c r="D282" s="368" t="s">
        <v>2148</v>
      </c>
      <c r="E282" s="368" t="s">
        <v>2173</v>
      </c>
      <c r="F282" s="368" t="s">
        <v>2152</v>
      </c>
      <c r="G282" s="368" t="s">
        <v>2157</v>
      </c>
      <c r="H282" s="368">
        <v>43</v>
      </c>
      <c r="I282" s="368" t="s">
        <v>2173</v>
      </c>
      <c r="J282" s="368" t="s">
        <v>1073</v>
      </c>
      <c r="K282" s="368" t="s">
        <v>1286</v>
      </c>
      <c r="L282" s="368"/>
      <c r="M282" s="368" t="s">
        <v>945</v>
      </c>
      <c r="N282" s="369" t="s">
        <v>1262</v>
      </c>
      <c r="O282" s="407">
        <v>7.3</v>
      </c>
      <c r="P282" s="370" t="s">
        <v>2965</v>
      </c>
      <c r="Q282" s="371" t="s">
        <v>363</v>
      </c>
      <c r="R282" s="108">
        <f t="shared" si="4"/>
        <v>0</v>
      </c>
      <c r="U282" s="399"/>
    </row>
    <row r="283" spans="1:21">
      <c r="A283" s="406">
        <v>2</v>
      </c>
      <c r="B283" s="368" t="s">
        <v>909</v>
      </c>
      <c r="C283" s="368" t="s">
        <v>910</v>
      </c>
      <c r="D283" s="368" t="s">
        <v>2148</v>
      </c>
      <c r="E283" s="368" t="s">
        <v>2173</v>
      </c>
      <c r="F283" s="368" t="s">
        <v>2173</v>
      </c>
      <c r="G283" s="368" t="s">
        <v>2176</v>
      </c>
      <c r="H283" s="368">
        <v>43</v>
      </c>
      <c r="I283" s="368" t="s">
        <v>2173</v>
      </c>
      <c r="J283" s="368" t="s">
        <v>1073</v>
      </c>
      <c r="K283" s="368"/>
      <c r="L283" s="368"/>
      <c r="M283" s="368" t="s">
        <v>945</v>
      </c>
      <c r="N283" s="369" t="s">
        <v>1262</v>
      </c>
      <c r="O283" s="407" t="s">
        <v>936</v>
      </c>
      <c r="P283" s="370" t="s">
        <v>2966</v>
      </c>
      <c r="Q283" s="371" t="s">
        <v>364</v>
      </c>
      <c r="R283" s="108">
        <f t="shared" si="4"/>
        <v>0</v>
      </c>
      <c r="U283" s="399"/>
    </row>
    <row r="284" spans="1:21">
      <c r="A284" s="406">
        <v>2</v>
      </c>
      <c r="B284" s="368" t="s">
        <v>909</v>
      </c>
      <c r="C284" s="368" t="s">
        <v>910</v>
      </c>
      <c r="D284" s="368" t="s">
        <v>2148</v>
      </c>
      <c r="E284" s="368" t="s">
        <v>2173</v>
      </c>
      <c r="F284" s="368" t="s">
        <v>2173</v>
      </c>
      <c r="G284" s="375" t="s">
        <v>2178</v>
      </c>
      <c r="H284" s="368">
        <v>43</v>
      </c>
      <c r="I284" s="368" t="s">
        <v>2173</v>
      </c>
      <c r="J284" s="368" t="s">
        <v>1073</v>
      </c>
      <c r="K284" s="368"/>
      <c r="L284" s="368"/>
      <c r="M284" s="368" t="s">
        <v>945</v>
      </c>
      <c r="N284" s="369" t="s">
        <v>1262</v>
      </c>
      <c r="O284" s="407" t="s">
        <v>937</v>
      </c>
      <c r="P284" s="370" t="s">
        <v>2967</v>
      </c>
      <c r="Q284" s="371" t="s">
        <v>365</v>
      </c>
      <c r="R284" s="108">
        <f t="shared" si="4"/>
        <v>0</v>
      </c>
      <c r="U284" s="399"/>
    </row>
    <row r="285" spans="1:21">
      <c r="A285" s="406">
        <v>2</v>
      </c>
      <c r="B285" s="368" t="s">
        <v>909</v>
      </c>
      <c r="C285" s="368" t="s">
        <v>910</v>
      </c>
      <c r="D285" s="368" t="s">
        <v>2148</v>
      </c>
      <c r="E285" s="368" t="s">
        <v>2173</v>
      </c>
      <c r="F285" s="368" t="s">
        <v>2173</v>
      </c>
      <c r="G285" s="375" t="s">
        <v>2180</v>
      </c>
      <c r="H285" s="368">
        <v>43</v>
      </c>
      <c r="I285" s="368" t="s">
        <v>2173</v>
      </c>
      <c r="J285" s="368" t="s">
        <v>1073</v>
      </c>
      <c r="K285" s="368" t="s">
        <v>1291</v>
      </c>
      <c r="L285" s="368"/>
      <c r="M285" s="368" t="s">
        <v>945</v>
      </c>
      <c r="N285" s="369" t="s">
        <v>1262</v>
      </c>
      <c r="O285" s="407">
        <v>7.4</v>
      </c>
      <c r="P285" s="370" t="s">
        <v>2968</v>
      </c>
      <c r="Q285" s="371" t="s">
        <v>366</v>
      </c>
      <c r="R285" s="108">
        <f t="shared" si="4"/>
        <v>0</v>
      </c>
      <c r="U285" s="399"/>
    </row>
    <row r="286" spans="1:21">
      <c r="A286" s="406">
        <v>2</v>
      </c>
      <c r="B286" s="368" t="s">
        <v>909</v>
      </c>
      <c r="C286" s="368" t="s">
        <v>910</v>
      </c>
      <c r="D286" s="368" t="s">
        <v>2148</v>
      </c>
      <c r="E286" s="368" t="s">
        <v>2173</v>
      </c>
      <c r="F286" s="368" t="s">
        <v>2173</v>
      </c>
      <c r="G286" s="368" t="s">
        <v>2180</v>
      </c>
      <c r="H286" s="368">
        <v>43</v>
      </c>
      <c r="I286" s="368" t="s">
        <v>2173</v>
      </c>
      <c r="J286" s="368" t="s">
        <v>1073</v>
      </c>
      <c r="K286" s="368" t="s">
        <v>1293</v>
      </c>
      <c r="L286" s="368"/>
      <c r="M286" s="368" t="s">
        <v>945</v>
      </c>
      <c r="N286" s="369" t="s">
        <v>1262</v>
      </c>
      <c r="O286" s="407">
        <v>7.5</v>
      </c>
      <c r="P286" s="370" t="s">
        <v>2969</v>
      </c>
      <c r="Q286" s="371" t="s">
        <v>367</v>
      </c>
      <c r="R286" s="108">
        <f t="shared" si="4"/>
        <v>0</v>
      </c>
      <c r="U286" s="399"/>
    </row>
    <row r="287" spans="1:21">
      <c r="A287" s="406">
        <v>2</v>
      </c>
      <c r="B287" s="368" t="s">
        <v>909</v>
      </c>
      <c r="C287" s="368" t="s">
        <v>910</v>
      </c>
      <c r="D287" s="368" t="s">
        <v>2148</v>
      </c>
      <c r="E287" s="368" t="s">
        <v>2173</v>
      </c>
      <c r="F287" s="368" t="s">
        <v>2173</v>
      </c>
      <c r="G287" s="368"/>
      <c r="H287" s="368">
        <v>43</v>
      </c>
      <c r="I287" s="368" t="s">
        <v>2173</v>
      </c>
      <c r="J287" s="368" t="s">
        <v>1073</v>
      </c>
      <c r="K287" s="368"/>
      <c r="L287" s="368"/>
      <c r="M287" s="368" t="s">
        <v>945</v>
      </c>
      <c r="N287" s="369" t="s">
        <v>1262</v>
      </c>
      <c r="O287" s="407">
        <v>7.6</v>
      </c>
      <c r="P287" s="370" t="s">
        <v>2970</v>
      </c>
      <c r="Q287" s="371" t="s">
        <v>368</v>
      </c>
      <c r="R287" s="108">
        <f t="shared" si="4"/>
        <v>0</v>
      </c>
      <c r="U287" s="399"/>
    </row>
    <row r="288" spans="1:21">
      <c r="A288" s="406">
        <v>2</v>
      </c>
      <c r="B288" s="368" t="s">
        <v>909</v>
      </c>
      <c r="C288" s="368" t="s">
        <v>910</v>
      </c>
      <c r="D288" s="368" t="s">
        <v>2148</v>
      </c>
      <c r="E288" s="368" t="s">
        <v>2173</v>
      </c>
      <c r="F288" s="368" t="s">
        <v>2173</v>
      </c>
      <c r="G288" s="368"/>
      <c r="H288" s="368">
        <v>43</v>
      </c>
      <c r="I288" s="368" t="s">
        <v>2173</v>
      </c>
      <c r="J288" s="368" t="s">
        <v>1073</v>
      </c>
      <c r="K288" s="368"/>
      <c r="L288" s="368"/>
      <c r="M288" s="368" t="s">
        <v>945</v>
      </c>
      <c r="N288" s="369" t="s">
        <v>1262</v>
      </c>
      <c r="O288" s="407">
        <v>7.7</v>
      </c>
      <c r="P288" s="370" t="s">
        <v>2971</v>
      </c>
      <c r="Q288" s="371" t="s">
        <v>369</v>
      </c>
      <c r="R288" s="108">
        <f t="shared" si="4"/>
        <v>0</v>
      </c>
      <c r="U288" s="399"/>
    </row>
    <row r="289" spans="1:21">
      <c r="A289" s="406">
        <v>2</v>
      </c>
      <c r="B289" s="368" t="s">
        <v>909</v>
      </c>
      <c r="C289" s="368" t="s">
        <v>910</v>
      </c>
      <c r="D289" s="368" t="s">
        <v>2148</v>
      </c>
      <c r="E289" s="368" t="s">
        <v>2173</v>
      </c>
      <c r="F289" s="368" t="s">
        <v>2152</v>
      </c>
      <c r="G289" s="376" t="s">
        <v>370</v>
      </c>
      <c r="H289" s="368">
        <v>43</v>
      </c>
      <c r="I289" s="368" t="s">
        <v>2173</v>
      </c>
      <c r="J289" s="368" t="s">
        <v>1073</v>
      </c>
      <c r="K289" s="368" t="s">
        <v>1297</v>
      </c>
      <c r="L289" s="368"/>
      <c r="M289" s="368" t="s">
        <v>945</v>
      </c>
      <c r="N289" s="369" t="s">
        <v>1262</v>
      </c>
      <c r="O289" s="407">
        <v>7.8</v>
      </c>
      <c r="P289" s="370" t="s">
        <v>2972</v>
      </c>
      <c r="Q289" s="371" t="s">
        <v>370</v>
      </c>
      <c r="R289" s="108">
        <f t="shared" si="4"/>
        <v>0</v>
      </c>
      <c r="U289" s="399"/>
    </row>
    <row r="290" spans="1:21">
      <c r="A290" s="406">
        <v>2</v>
      </c>
      <c r="B290" s="368" t="s">
        <v>909</v>
      </c>
      <c r="C290" s="368" t="s">
        <v>910</v>
      </c>
      <c r="D290" s="368" t="s">
        <v>2148</v>
      </c>
      <c r="E290" s="368" t="s">
        <v>2173</v>
      </c>
      <c r="F290" s="368" t="s">
        <v>2152</v>
      </c>
      <c r="G290" s="376" t="s">
        <v>371</v>
      </c>
      <c r="H290" s="368">
        <v>43</v>
      </c>
      <c r="I290" s="368" t="s">
        <v>2173</v>
      </c>
      <c r="J290" s="368" t="s">
        <v>1073</v>
      </c>
      <c r="K290" s="368" t="s">
        <v>1299</v>
      </c>
      <c r="L290" s="368"/>
      <c r="M290" s="368" t="s">
        <v>945</v>
      </c>
      <c r="N290" s="369" t="s">
        <v>1262</v>
      </c>
      <c r="O290" s="407">
        <v>7.9</v>
      </c>
      <c r="P290" s="370" t="s">
        <v>2973</v>
      </c>
      <c r="Q290" s="371" t="s">
        <v>371</v>
      </c>
      <c r="R290" s="108">
        <f t="shared" si="4"/>
        <v>0</v>
      </c>
      <c r="U290" s="399"/>
    </row>
    <row r="291" spans="1:21">
      <c r="A291" s="406">
        <v>2</v>
      </c>
      <c r="B291" s="368" t="s">
        <v>909</v>
      </c>
      <c r="C291" s="368" t="s">
        <v>910</v>
      </c>
      <c r="D291" s="368" t="s">
        <v>2148</v>
      </c>
      <c r="E291" s="368" t="s">
        <v>2173</v>
      </c>
      <c r="F291" s="368" t="s">
        <v>2152</v>
      </c>
      <c r="G291" s="376" t="s">
        <v>372</v>
      </c>
      <c r="H291" s="368">
        <v>43</v>
      </c>
      <c r="I291" s="368" t="s">
        <v>2173</v>
      </c>
      <c r="J291" s="368" t="s">
        <v>1073</v>
      </c>
      <c r="K291" s="368" t="s">
        <v>1286</v>
      </c>
      <c r="L291" s="368"/>
      <c r="M291" s="368" t="s">
        <v>945</v>
      </c>
      <c r="N291" s="369" t="s">
        <v>1262</v>
      </c>
      <c r="O291" s="407" t="s">
        <v>931</v>
      </c>
      <c r="P291" s="370" t="s">
        <v>2974</v>
      </c>
      <c r="Q291" s="371" t="s">
        <v>372</v>
      </c>
      <c r="R291" s="108">
        <f t="shared" si="4"/>
        <v>0</v>
      </c>
      <c r="U291" s="399"/>
    </row>
    <row r="292" spans="1:21">
      <c r="A292" s="406">
        <v>2</v>
      </c>
      <c r="B292" s="368" t="s">
        <v>909</v>
      </c>
      <c r="C292" s="368" t="s">
        <v>910</v>
      </c>
      <c r="D292" s="368" t="s">
        <v>2148</v>
      </c>
      <c r="E292" s="368" t="s">
        <v>2173</v>
      </c>
      <c r="F292" s="368" t="s">
        <v>2173</v>
      </c>
      <c r="G292" s="368"/>
      <c r="H292" s="368">
        <v>43</v>
      </c>
      <c r="I292" s="368" t="s">
        <v>2173</v>
      </c>
      <c r="J292" s="368" t="s">
        <v>1073</v>
      </c>
      <c r="K292" s="368"/>
      <c r="L292" s="368"/>
      <c r="M292" s="368" t="s">
        <v>945</v>
      </c>
      <c r="N292" s="369" t="s">
        <v>1262</v>
      </c>
      <c r="O292" s="407" t="s">
        <v>932</v>
      </c>
      <c r="P292" s="370" t="s">
        <v>2975</v>
      </c>
      <c r="Q292" s="371" t="s">
        <v>373</v>
      </c>
      <c r="R292" s="108">
        <f t="shared" si="4"/>
        <v>0</v>
      </c>
      <c r="U292" s="399"/>
    </row>
    <row r="293" spans="1:21">
      <c r="A293" s="406">
        <v>2</v>
      </c>
      <c r="B293" s="368" t="s">
        <v>909</v>
      </c>
      <c r="C293" s="368" t="s">
        <v>910</v>
      </c>
      <c r="D293" s="368" t="s">
        <v>2148</v>
      </c>
      <c r="E293" s="368" t="s">
        <v>2173</v>
      </c>
      <c r="F293" s="368" t="s">
        <v>2173</v>
      </c>
      <c r="G293" s="368"/>
      <c r="H293" s="368">
        <v>43</v>
      </c>
      <c r="I293" s="368" t="s">
        <v>2173</v>
      </c>
      <c r="J293" s="368" t="s">
        <v>1073</v>
      </c>
      <c r="K293" s="368"/>
      <c r="L293" s="368"/>
      <c r="M293" s="368" t="s">
        <v>945</v>
      </c>
      <c r="N293" s="369" t="s">
        <v>1262</v>
      </c>
      <c r="O293" s="407" t="s">
        <v>933</v>
      </c>
      <c r="P293" s="370" t="s">
        <v>2976</v>
      </c>
      <c r="Q293" s="371" t="s">
        <v>2977</v>
      </c>
      <c r="R293" s="108">
        <f t="shared" si="4"/>
        <v>0</v>
      </c>
      <c r="U293" s="399"/>
    </row>
    <row r="294" spans="1:21">
      <c r="A294" s="406">
        <v>2</v>
      </c>
      <c r="B294" s="368" t="s">
        <v>909</v>
      </c>
      <c r="C294" s="368" t="s">
        <v>910</v>
      </c>
      <c r="D294" s="368" t="s">
        <v>2148</v>
      </c>
      <c r="E294" s="368" t="s">
        <v>2173</v>
      </c>
      <c r="F294" s="368" t="s">
        <v>2173</v>
      </c>
      <c r="G294" s="368"/>
      <c r="H294" s="368">
        <v>43</v>
      </c>
      <c r="I294" s="368" t="s">
        <v>2173</v>
      </c>
      <c r="J294" s="368" t="s">
        <v>1073</v>
      </c>
      <c r="K294" s="368"/>
      <c r="L294" s="368"/>
      <c r="M294" s="368" t="s">
        <v>945</v>
      </c>
      <c r="N294" s="369" t="s">
        <v>1262</v>
      </c>
      <c r="O294" s="407" t="s">
        <v>934</v>
      </c>
      <c r="P294" s="370" t="s">
        <v>2978</v>
      </c>
      <c r="Q294" s="371" t="s">
        <v>2979</v>
      </c>
      <c r="R294" s="108">
        <f t="shared" si="4"/>
        <v>0</v>
      </c>
      <c r="U294" s="399"/>
    </row>
    <row r="295" spans="1:21">
      <c r="A295" s="406">
        <v>2</v>
      </c>
      <c r="B295" s="368" t="s">
        <v>909</v>
      </c>
      <c r="C295" s="368" t="s">
        <v>910</v>
      </c>
      <c r="D295" s="368" t="s">
        <v>2148</v>
      </c>
      <c r="E295" s="368" t="s">
        <v>2173</v>
      </c>
      <c r="F295" s="368" t="s">
        <v>2173</v>
      </c>
      <c r="G295" s="368"/>
      <c r="H295" s="368">
        <v>43</v>
      </c>
      <c r="I295" s="368" t="s">
        <v>2173</v>
      </c>
      <c r="J295" s="368" t="s">
        <v>1073</v>
      </c>
      <c r="K295" s="368"/>
      <c r="L295" s="368"/>
      <c r="M295" s="368" t="s">
        <v>945</v>
      </c>
      <c r="N295" s="372" t="s">
        <v>1305</v>
      </c>
      <c r="O295" s="408" t="s">
        <v>936</v>
      </c>
      <c r="P295" s="370" t="s">
        <v>2980</v>
      </c>
      <c r="Q295" s="371" t="s">
        <v>376</v>
      </c>
      <c r="R295" s="108">
        <f t="shared" si="4"/>
        <v>0</v>
      </c>
      <c r="U295" s="399"/>
    </row>
    <row r="296" spans="1:21">
      <c r="A296" s="406">
        <v>2</v>
      </c>
      <c r="B296" s="368" t="s">
        <v>909</v>
      </c>
      <c r="C296" s="368" t="s">
        <v>910</v>
      </c>
      <c r="D296" s="368" t="s">
        <v>2148</v>
      </c>
      <c r="E296" s="368" t="s">
        <v>2173</v>
      </c>
      <c r="F296" s="368" t="s">
        <v>2173</v>
      </c>
      <c r="G296" s="368"/>
      <c r="H296" s="368">
        <v>43</v>
      </c>
      <c r="I296" s="368" t="s">
        <v>2173</v>
      </c>
      <c r="J296" s="368" t="s">
        <v>1073</v>
      </c>
      <c r="K296" s="368"/>
      <c r="L296" s="368"/>
      <c r="M296" s="368" t="s">
        <v>945</v>
      </c>
      <c r="N296" s="372" t="s">
        <v>1305</v>
      </c>
      <c r="O296" s="408" t="s">
        <v>936</v>
      </c>
      <c r="P296" s="370" t="s">
        <v>2981</v>
      </c>
      <c r="Q296" s="371" t="s">
        <v>377</v>
      </c>
      <c r="R296" s="108">
        <f t="shared" si="4"/>
        <v>0</v>
      </c>
      <c r="U296" s="399"/>
    </row>
    <row r="297" spans="1:21">
      <c r="A297" s="406">
        <v>2</v>
      </c>
      <c r="B297" s="368" t="s">
        <v>909</v>
      </c>
      <c r="C297" s="368" t="s">
        <v>59</v>
      </c>
      <c r="D297" s="368" t="s">
        <v>2148</v>
      </c>
      <c r="E297" s="368" t="s">
        <v>2173</v>
      </c>
      <c r="F297" s="368" t="s">
        <v>2173</v>
      </c>
      <c r="G297" s="368" t="s">
        <v>2194</v>
      </c>
      <c r="H297" s="368">
        <v>43</v>
      </c>
      <c r="I297" s="368" t="s">
        <v>2173</v>
      </c>
      <c r="J297" s="368" t="s">
        <v>1073</v>
      </c>
      <c r="K297" s="368"/>
      <c r="L297" s="368"/>
      <c r="M297" s="368"/>
      <c r="N297" s="372" t="s">
        <v>1308</v>
      </c>
      <c r="O297" s="408" t="s">
        <v>935</v>
      </c>
      <c r="P297" s="370" t="s">
        <v>2982</v>
      </c>
      <c r="Q297" s="371" t="s">
        <v>379</v>
      </c>
      <c r="R297" s="108">
        <f t="shared" si="4"/>
        <v>0</v>
      </c>
      <c r="U297" s="399"/>
    </row>
    <row r="298" spans="1:21">
      <c r="A298" s="406">
        <v>2</v>
      </c>
      <c r="B298" s="368" t="s">
        <v>909</v>
      </c>
      <c r="C298" s="368" t="s">
        <v>910</v>
      </c>
      <c r="D298" s="368" t="s">
        <v>2148</v>
      </c>
      <c r="E298" s="368" t="s">
        <v>2173</v>
      </c>
      <c r="F298" s="368" t="s">
        <v>2173</v>
      </c>
      <c r="G298" s="377" t="s">
        <v>2197</v>
      </c>
      <c r="H298" s="368">
        <v>43</v>
      </c>
      <c r="I298" s="368" t="s">
        <v>2173</v>
      </c>
      <c r="J298" s="368" t="s">
        <v>1073</v>
      </c>
      <c r="K298" s="368"/>
      <c r="L298" s="368"/>
      <c r="M298" s="368" t="s">
        <v>945</v>
      </c>
      <c r="N298" s="369" t="s">
        <v>1305</v>
      </c>
      <c r="O298" s="407">
        <v>8</v>
      </c>
      <c r="P298" s="370" t="s">
        <v>2983</v>
      </c>
      <c r="Q298" s="371" t="s">
        <v>2984</v>
      </c>
      <c r="R298" s="108">
        <f t="shared" si="4"/>
        <v>0</v>
      </c>
      <c r="U298" s="399"/>
    </row>
    <row r="299" spans="1:21">
      <c r="A299" s="406">
        <v>2</v>
      </c>
      <c r="B299" s="368" t="s">
        <v>909</v>
      </c>
      <c r="C299" s="368" t="s">
        <v>910</v>
      </c>
      <c r="D299" s="368" t="s">
        <v>2148</v>
      </c>
      <c r="E299" s="368" t="s">
        <v>2173</v>
      </c>
      <c r="F299" s="368" t="s">
        <v>2173</v>
      </c>
      <c r="G299" s="377" t="s">
        <v>2197</v>
      </c>
      <c r="H299" s="368">
        <v>43</v>
      </c>
      <c r="I299" s="368" t="s">
        <v>2173</v>
      </c>
      <c r="J299" s="368" t="s">
        <v>1073</v>
      </c>
      <c r="K299" s="368"/>
      <c r="L299" s="368"/>
      <c r="M299" s="368" t="s">
        <v>945</v>
      </c>
      <c r="N299" s="369" t="s">
        <v>1305</v>
      </c>
      <c r="O299" s="407">
        <v>8</v>
      </c>
      <c r="P299" s="370" t="s">
        <v>2985</v>
      </c>
      <c r="Q299" s="371" t="s">
        <v>2986</v>
      </c>
      <c r="R299" s="108">
        <f t="shared" si="4"/>
        <v>0</v>
      </c>
      <c r="U299" s="399"/>
    </row>
    <row r="300" spans="1:21">
      <c r="A300" s="406">
        <v>2</v>
      </c>
      <c r="B300" s="368" t="s">
        <v>909</v>
      </c>
      <c r="C300" s="368" t="s">
        <v>910</v>
      </c>
      <c r="D300" s="368" t="s">
        <v>2148</v>
      </c>
      <c r="E300" s="368" t="s">
        <v>2173</v>
      </c>
      <c r="F300" s="368" t="s">
        <v>2173</v>
      </c>
      <c r="G300" s="377" t="s">
        <v>2197</v>
      </c>
      <c r="H300" s="368">
        <v>43</v>
      </c>
      <c r="I300" s="368" t="s">
        <v>2173</v>
      </c>
      <c r="J300" s="368" t="s">
        <v>1073</v>
      </c>
      <c r="K300" s="368"/>
      <c r="L300" s="368"/>
      <c r="M300" s="368" t="s">
        <v>945</v>
      </c>
      <c r="N300" s="369" t="s">
        <v>1305</v>
      </c>
      <c r="O300" s="407">
        <v>8</v>
      </c>
      <c r="P300" s="370" t="s">
        <v>2987</v>
      </c>
      <c r="Q300" s="371" t="s">
        <v>2988</v>
      </c>
      <c r="R300" s="108">
        <f t="shared" si="4"/>
        <v>0</v>
      </c>
      <c r="U300" s="399"/>
    </row>
    <row r="301" spans="1:21">
      <c r="A301" s="406">
        <v>2</v>
      </c>
      <c r="B301" s="368" t="s">
        <v>909</v>
      </c>
      <c r="C301" s="368" t="s">
        <v>910</v>
      </c>
      <c r="D301" s="368" t="s">
        <v>2148</v>
      </c>
      <c r="E301" s="368" t="s">
        <v>2173</v>
      </c>
      <c r="F301" s="368" t="s">
        <v>2173</v>
      </c>
      <c r="G301" s="368"/>
      <c r="H301" s="368">
        <v>43</v>
      </c>
      <c r="I301" s="368" t="s">
        <v>2173</v>
      </c>
      <c r="J301" s="368" t="s">
        <v>1073</v>
      </c>
      <c r="K301" s="368"/>
      <c r="L301" s="368"/>
      <c r="M301" s="368" t="s">
        <v>945</v>
      </c>
      <c r="N301" s="369" t="s">
        <v>1305</v>
      </c>
      <c r="O301" s="407" t="s">
        <v>937</v>
      </c>
      <c r="P301" s="370" t="s">
        <v>2989</v>
      </c>
      <c r="Q301" s="371" t="s">
        <v>383</v>
      </c>
      <c r="R301" s="108">
        <f t="shared" si="4"/>
        <v>0</v>
      </c>
      <c r="U301" s="399"/>
    </row>
    <row r="302" spans="1:21">
      <c r="A302" s="406">
        <v>2</v>
      </c>
      <c r="B302" s="368" t="s">
        <v>909</v>
      </c>
      <c r="C302" s="368" t="s">
        <v>910</v>
      </c>
      <c r="D302" s="368" t="s">
        <v>2148</v>
      </c>
      <c r="E302" s="368" t="s">
        <v>2173</v>
      </c>
      <c r="F302" s="368" t="s">
        <v>2173</v>
      </c>
      <c r="G302" s="368"/>
      <c r="H302" s="368">
        <v>43</v>
      </c>
      <c r="I302" s="368" t="s">
        <v>2173</v>
      </c>
      <c r="J302" s="368" t="s">
        <v>1073</v>
      </c>
      <c r="K302" s="368"/>
      <c r="L302" s="368"/>
      <c r="M302" s="368" t="s">
        <v>945</v>
      </c>
      <c r="N302" s="369" t="s">
        <v>1305</v>
      </c>
      <c r="O302" s="407" t="s">
        <v>937</v>
      </c>
      <c r="P302" s="370" t="s">
        <v>2990</v>
      </c>
      <c r="Q302" s="371" t="s">
        <v>2991</v>
      </c>
      <c r="R302" s="108">
        <f t="shared" si="4"/>
        <v>0</v>
      </c>
      <c r="U302" s="399"/>
    </row>
    <row r="303" spans="1:21">
      <c r="A303" s="406">
        <v>2</v>
      </c>
      <c r="B303" s="368" t="s">
        <v>909</v>
      </c>
      <c r="C303" s="368" t="s">
        <v>910</v>
      </c>
      <c r="D303" s="368" t="s">
        <v>2148</v>
      </c>
      <c r="E303" s="368" t="s">
        <v>2173</v>
      </c>
      <c r="F303" s="368" t="s">
        <v>2173</v>
      </c>
      <c r="G303" s="368"/>
      <c r="H303" s="368">
        <v>43</v>
      </c>
      <c r="I303" s="368" t="s">
        <v>2173</v>
      </c>
      <c r="J303" s="368" t="s">
        <v>1073</v>
      </c>
      <c r="K303" s="368"/>
      <c r="L303" s="368"/>
      <c r="M303" s="368" t="s">
        <v>945</v>
      </c>
      <c r="N303" s="369" t="s">
        <v>1305</v>
      </c>
      <c r="O303" s="407" t="s">
        <v>937</v>
      </c>
      <c r="P303" s="370" t="s">
        <v>2992</v>
      </c>
      <c r="Q303" s="371" t="s">
        <v>2993</v>
      </c>
      <c r="R303" s="108">
        <f t="shared" si="4"/>
        <v>0</v>
      </c>
      <c r="U303" s="399"/>
    </row>
    <row r="304" spans="1:21">
      <c r="A304" s="406">
        <v>2</v>
      </c>
      <c r="B304" s="368" t="s">
        <v>909</v>
      </c>
      <c r="C304" s="368" t="s">
        <v>910</v>
      </c>
      <c r="D304" s="368" t="s">
        <v>2148</v>
      </c>
      <c r="E304" s="368" t="s">
        <v>2173</v>
      </c>
      <c r="F304" s="368" t="s">
        <v>2173</v>
      </c>
      <c r="G304" s="368"/>
      <c r="H304" s="368">
        <v>43</v>
      </c>
      <c r="I304" s="368" t="s">
        <v>2173</v>
      </c>
      <c r="J304" s="368" t="s">
        <v>1073</v>
      </c>
      <c r="K304" s="368"/>
      <c r="L304" s="368"/>
      <c r="M304" s="368" t="s">
        <v>945</v>
      </c>
      <c r="N304" s="369" t="s">
        <v>1305</v>
      </c>
      <c r="O304" s="407" t="s">
        <v>937</v>
      </c>
      <c r="P304" s="370" t="s">
        <v>2994</v>
      </c>
      <c r="Q304" s="371" t="s">
        <v>386</v>
      </c>
      <c r="R304" s="108">
        <f t="shared" si="4"/>
        <v>0</v>
      </c>
      <c r="U304" s="399"/>
    </row>
    <row r="305" spans="1:21">
      <c r="A305" s="406">
        <v>2</v>
      </c>
      <c r="B305" s="368" t="s">
        <v>909</v>
      </c>
      <c r="C305" s="368" t="s">
        <v>910</v>
      </c>
      <c r="D305" s="368" t="s">
        <v>2206</v>
      </c>
      <c r="E305" s="368" t="s">
        <v>2207</v>
      </c>
      <c r="F305" s="368" t="s">
        <v>2207</v>
      </c>
      <c r="G305" s="368"/>
      <c r="H305" s="368">
        <v>44</v>
      </c>
      <c r="I305" s="368" t="s">
        <v>2207</v>
      </c>
      <c r="J305" s="368" t="s">
        <v>1073</v>
      </c>
      <c r="K305" s="368"/>
      <c r="L305" s="368"/>
      <c r="M305" s="368"/>
      <c r="N305" s="369" t="s">
        <v>1327</v>
      </c>
      <c r="O305" s="407">
        <v>10.1</v>
      </c>
      <c r="P305" s="370" t="s">
        <v>2995</v>
      </c>
      <c r="Q305" s="371" t="s">
        <v>387</v>
      </c>
      <c r="R305" s="108">
        <f t="shared" si="4"/>
        <v>0</v>
      </c>
      <c r="U305" s="399"/>
    </row>
    <row r="306" spans="1:21">
      <c r="A306" s="406">
        <v>2</v>
      </c>
      <c r="B306" s="368" t="s">
        <v>909</v>
      </c>
      <c r="C306" s="368" t="s">
        <v>910</v>
      </c>
      <c r="D306" s="368" t="s">
        <v>2206</v>
      </c>
      <c r="E306" s="368" t="s">
        <v>2207</v>
      </c>
      <c r="F306" s="368" t="s">
        <v>2207</v>
      </c>
      <c r="G306" s="368"/>
      <c r="H306" s="368">
        <v>44</v>
      </c>
      <c r="I306" s="368" t="s">
        <v>2207</v>
      </c>
      <c r="J306" s="368" t="s">
        <v>1073</v>
      </c>
      <c r="K306" s="368"/>
      <c r="L306" s="368"/>
      <c r="M306" s="368" t="s">
        <v>945</v>
      </c>
      <c r="N306" s="369" t="s">
        <v>1327</v>
      </c>
      <c r="O306" s="407">
        <v>12</v>
      </c>
      <c r="P306" s="370" t="s">
        <v>2996</v>
      </c>
      <c r="Q306" s="371" t="s">
        <v>2997</v>
      </c>
      <c r="R306" s="108">
        <f t="shared" si="4"/>
        <v>0</v>
      </c>
      <c r="U306" s="399"/>
    </row>
    <row r="307" spans="1:21">
      <c r="A307" s="406">
        <v>2</v>
      </c>
      <c r="B307" s="368" t="s">
        <v>909</v>
      </c>
      <c r="C307" s="368" t="s">
        <v>910</v>
      </c>
      <c r="D307" s="368" t="s">
        <v>2206</v>
      </c>
      <c r="E307" s="368" t="s">
        <v>2207</v>
      </c>
      <c r="F307" s="368" t="s">
        <v>2207</v>
      </c>
      <c r="G307" s="368"/>
      <c r="H307" s="368">
        <v>44</v>
      </c>
      <c r="I307" s="368" t="s">
        <v>2207</v>
      </c>
      <c r="J307" s="368" t="s">
        <v>1073</v>
      </c>
      <c r="K307" s="368"/>
      <c r="L307" s="368"/>
      <c r="M307" s="368" t="s">
        <v>945</v>
      </c>
      <c r="N307" s="369" t="s">
        <v>1327</v>
      </c>
      <c r="O307" s="407">
        <v>12</v>
      </c>
      <c r="P307" s="370" t="s">
        <v>2998</v>
      </c>
      <c r="Q307" s="371" t="s">
        <v>389</v>
      </c>
      <c r="R307" s="108">
        <f t="shared" si="4"/>
        <v>0</v>
      </c>
      <c r="U307" s="399"/>
    </row>
    <row r="308" spans="1:21">
      <c r="A308" s="406">
        <v>2</v>
      </c>
      <c r="B308" s="368" t="s">
        <v>909</v>
      </c>
      <c r="C308" s="368" t="s">
        <v>910</v>
      </c>
      <c r="D308" s="368" t="s">
        <v>2206</v>
      </c>
      <c r="E308" s="368" t="s">
        <v>2207</v>
      </c>
      <c r="F308" s="368" t="s">
        <v>2207</v>
      </c>
      <c r="G308" s="368"/>
      <c r="H308" s="368">
        <v>44</v>
      </c>
      <c r="I308" s="368" t="s">
        <v>2207</v>
      </c>
      <c r="J308" s="368" t="s">
        <v>1073</v>
      </c>
      <c r="K308" s="368"/>
      <c r="L308" s="368"/>
      <c r="M308" s="368" t="s">
        <v>945</v>
      </c>
      <c r="N308" s="369" t="s">
        <v>1327</v>
      </c>
      <c r="O308" s="407">
        <v>12</v>
      </c>
      <c r="P308" s="370" t="s">
        <v>2999</v>
      </c>
      <c r="Q308" s="371" t="s">
        <v>390</v>
      </c>
      <c r="R308" s="108">
        <f t="shared" si="4"/>
        <v>0</v>
      </c>
      <c r="U308" s="399"/>
    </row>
    <row r="309" spans="1:21">
      <c r="A309" s="406">
        <v>2</v>
      </c>
      <c r="B309" s="368" t="s">
        <v>909</v>
      </c>
      <c r="C309" s="368" t="s">
        <v>910</v>
      </c>
      <c r="D309" s="368" t="s">
        <v>2206</v>
      </c>
      <c r="E309" s="368" t="s">
        <v>2207</v>
      </c>
      <c r="F309" s="368" t="s">
        <v>2207</v>
      </c>
      <c r="G309" s="368"/>
      <c r="H309" s="368">
        <v>44</v>
      </c>
      <c r="I309" s="368" t="s">
        <v>2207</v>
      </c>
      <c r="J309" s="368" t="s">
        <v>1073</v>
      </c>
      <c r="K309" s="368"/>
      <c r="L309" s="368"/>
      <c r="M309" s="368" t="s">
        <v>945</v>
      </c>
      <c r="N309" s="369" t="s">
        <v>1327</v>
      </c>
      <c r="O309" s="407">
        <v>12</v>
      </c>
      <c r="P309" s="370" t="s">
        <v>3000</v>
      </c>
      <c r="Q309" s="371" t="s">
        <v>391</v>
      </c>
      <c r="R309" s="108">
        <f t="shared" si="4"/>
        <v>0</v>
      </c>
      <c r="U309" s="399"/>
    </row>
    <row r="310" spans="1:21">
      <c r="A310" s="406">
        <v>2</v>
      </c>
      <c r="B310" s="368" t="s">
        <v>909</v>
      </c>
      <c r="C310" s="368" t="s">
        <v>910</v>
      </c>
      <c r="D310" s="368" t="s">
        <v>2206</v>
      </c>
      <c r="E310" s="368" t="s">
        <v>2207</v>
      </c>
      <c r="F310" s="368" t="s">
        <v>2207</v>
      </c>
      <c r="G310" s="368"/>
      <c r="H310" s="368">
        <v>44</v>
      </c>
      <c r="I310" s="368" t="s">
        <v>2207</v>
      </c>
      <c r="J310" s="368" t="s">
        <v>1073</v>
      </c>
      <c r="K310" s="368"/>
      <c r="L310" s="368"/>
      <c r="M310" s="368" t="s">
        <v>945</v>
      </c>
      <c r="N310" s="369" t="s">
        <v>1327</v>
      </c>
      <c r="O310" s="407">
        <v>12</v>
      </c>
      <c r="P310" s="370" t="s">
        <v>3001</v>
      </c>
      <c r="Q310" s="371" t="s">
        <v>406</v>
      </c>
      <c r="R310" s="108">
        <f t="shared" si="4"/>
        <v>0</v>
      </c>
      <c r="U310" s="399"/>
    </row>
    <row r="311" spans="1:21">
      <c r="A311" s="406">
        <v>2</v>
      </c>
      <c r="B311" s="368" t="s">
        <v>909</v>
      </c>
      <c r="C311" s="368" t="s">
        <v>910</v>
      </c>
      <c r="D311" s="368" t="s">
        <v>2206</v>
      </c>
      <c r="E311" s="368" t="s">
        <v>2207</v>
      </c>
      <c r="F311" s="368" t="s">
        <v>2207</v>
      </c>
      <c r="G311" s="368"/>
      <c r="H311" s="368">
        <v>44</v>
      </c>
      <c r="I311" s="368" t="s">
        <v>2207</v>
      </c>
      <c r="J311" s="368" t="s">
        <v>1073</v>
      </c>
      <c r="K311" s="368"/>
      <c r="L311" s="368"/>
      <c r="M311" s="368" t="s">
        <v>945</v>
      </c>
      <c r="N311" s="369" t="s">
        <v>1327</v>
      </c>
      <c r="O311" s="407">
        <v>12</v>
      </c>
      <c r="P311" s="370" t="s">
        <v>3002</v>
      </c>
      <c r="Q311" s="371" t="s">
        <v>2207</v>
      </c>
      <c r="R311" s="108">
        <f t="shared" si="4"/>
        <v>0</v>
      </c>
      <c r="U311" s="399"/>
    </row>
    <row r="312" spans="1:21">
      <c r="A312" s="406">
        <v>2</v>
      </c>
      <c r="B312" s="368" t="s">
        <v>909</v>
      </c>
      <c r="C312" s="368" t="s">
        <v>910</v>
      </c>
      <c r="D312" s="368" t="s">
        <v>2206</v>
      </c>
      <c r="E312" s="368" t="s">
        <v>2207</v>
      </c>
      <c r="F312" s="368" t="s">
        <v>2207</v>
      </c>
      <c r="G312" s="368"/>
      <c r="H312" s="368">
        <v>44</v>
      </c>
      <c r="I312" s="368" t="s">
        <v>2207</v>
      </c>
      <c r="J312" s="368" t="s">
        <v>1073</v>
      </c>
      <c r="K312" s="368"/>
      <c r="L312" s="368"/>
      <c r="M312" s="368" t="s">
        <v>945</v>
      </c>
      <c r="N312" s="369" t="s">
        <v>1327</v>
      </c>
      <c r="O312" s="407">
        <v>12</v>
      </c>
      <c r="P312" s="370" t="s">
        <v>3003</v>
      </c>
      <c r="Q312" s="371" t="s">
        <v>388</v>
      </c>
      <c r="R312" s="108">
        <f t="shared" si="4"/>
        <v>0</v>
      </c>
      <c r="U312" s="399"/>
    </row>
    <row r="313" spans="1:21">
      <c r="A313" s="406">
        <v>2</v>
      </c>
      <c r="B313" s="368" t="s">
        <v>909</v>
      </c>
      <c r="C313" s="368" t="s">
        <v>910</v>
      </c>
      <c r="D313" s="368" t="s">
        <v>2206</v>
      </c>
      <c r="E313" s="368" t="s">
        <v>2207</v>
      </c>
      <c r="F313" s="368" t="s">
        <v>2207</v>
      </c>
      <c r="G313" s="375" t="s">
        <v>2212</v>
      </c>
      <c r="H313" s="368">
        <v>44</v>
      </c>
      <c r="I313" s="368" t="s">
        <v>2207</v>
      </c>
      <c r="J313" s="368" t="s">
        <v>1073</v>
      </c>
      <c r="K313" s="368"/>
      <c r="L313" s="368"/>
      <c r="M313" s="368" t="s">
        <v>945</v>
      </c>
      <c r="N313" s="369" t="s">
        <v>1327</v>
      </c>
      <c r="O313" s="407">
        <v>9</v>
      </c>
      <c r="P313" s="370" t="s">
        <v>3004</v>
      </c>
      <c r="Q313" s="371" t="s">
        <v>393</v>
      </c>
      <c r="R313" s="108">
        <f t="shared" si="4"/>
        <v>0</v>
      </c>
      <c r="U313" s="399"/>
    </row>
    <row r="314" spans="1:21">
      <c r="A314" s="406">
        <v>2</v>
      </c>
      <c r="B314" s="368" t="s">
        <v>909</v>
      </c>
      <c r="C314" s="368" t="s">
        <v>910</v>
      </c>
      <c r="D314" s="368" t="s">
        <v>2206</v>
      </c>
      <c r="E314" s="368" t="s">
        <v>2207</v>
      </c>
      <c r="F314" s="368" t="s">
        <v>2207</v>
      </c>
      <c r="G314" s="375" t="s">
        <v>2212</v>
      </c>
      <c r="H314" s="368">
        <v>44</v>
      </c>
      <c r="I314" s="368" t="s">
        <v>2207</v>
      </c>
      <c r="J314" s="368" t="s">
        <v>1073</v>
      </c>
      <c r="K314" s="368"/>
      <c r="L314" s="368"/>
      <c r="M314" s="368" t="s">
        <v>945</v>
      </c>
      <c r="N314" s="369" t="s">
        <v>1327</v>
      </c>
      <c r="O314" s="407">
        <v>9</v>
      </c>
      <c r="P314" s="370" t="s">
        <v>3005</v>
      </c>
      <c r="Q314" s="371" t="s">
        <v>394</v>
      </c>
      <c r="R314" s="108">
        <f t="shared" si="4"/>
        <v>0</v>
      </c>
      <c r="U314" s="399"/>
    </row>
    <row r="315" spans="1:21">
      <c r="A315" s="406">
        <v>2</v>
      </c>
      <c r="B315" s="368" t="s">
        <v>909</v>
      </c>
      <c r="C315" s="368" t="s">
        <v>910</v>
      </c>
      <c r="D315" s="368" t="s">
        <v>2206</v>
      </c>
      <c r="E315" s="368" t="s">
        <v>2207</v>
      </c>
      <c r="F315" s="368" t="s">
        <v>2207</v>
      </c>
      <c r="G315" s="375" t="s">
        <v>2212</v>
      </c>
      <c r="H315" s="368">
        <v>44</v>
      </c>
      <c r="I315" s="368" t="s">
        <v>2207</v>
      </c>
      <c r="J315" s="368" t="s">
        <v>1073</v>
      </c>
      <c r="K315" s="368"/>
      <c r="L315" s="368"/>
      <c r="M315" s="368" t="s">
        <v>945</v>
      </c>
      <c r="N315" s="369" t="s">
        <v>1327</v>
      </c>
      <c r="O315" s="407">
        <v>9</v>
      </c>
      <c r="P315" s="370" t="s">
        <v>3006</v>
      </c>
      <c r="Q315" s="378" t="s">
        <v>395</v>
      </c>
      <c r="R315" s="108">
        <f t="shared" si="4"/>
        <v>0</v>
      </c>
      <c r="U315" s="399"/>
    </row>
    <row r="316" spans="1:21">
      <c r="A316" s="406">
        <v>2</v>
      </c>
      <c r="B316" s="368" t="s">
        <v>909</v>
      </c>
      <c r="C316" s="368" t="s">
        <v>910</v>
      </c>
      <c r="D316" s="368" t="s">
        <v>2206</v>
      </c>
      <c r="E316" s="368" t="s">
        <v>2207</v>
      </c>
      <c r="F316" s="368" t="s">
        <v>2207</v>
      </c>
      <c r="G316" s="375" t="s">
        <v>2212</v>
      </c>
      <c r="H316" s="368">
        <v>44</v>
      </c>
      <c r="I316" s="368" t="s">
        <v>2207</v>
      </c>
      <c r="J316" s="368" t="s">
        <v>1073</v>
      </c>
      <c r="K316" s="368"/>
      <c r="L316" s="368"/>
      <c r="M316" s="368" t="s">
        <v>945</v>
      </c>
      <c r="N316" s="369" t="s">
        <v>1327</v>
      </c>
      <c r="O316" s="407">
        <v>9</v>
      </c>
      <c r="P316" s="370" t="s">
        <v>3007</v>
      </c>
      <c r="Q316" s="378" t="s">
        <v>396</v>
      </c>
      <c r="R316" s="108">
        <f t="shared" si="4"/>
        <v>0</v>
      </c>
      <c r="U316" s="399"/>
    </row>
    <row r="317" spans="1:21">
      <c r="A317" s="406">
        <v>2</v>
      </c>
      <c r="B317" s="368" t="s">
        <v>909</v>
      </c>
      <c r="C317" s="368" t="s">
        <v>910</v>
      </c>
      <c r="D317" s="368" t="s">
        <v>2206</v>
      </c>
      <c r="E317" s="368" t="s">
        <v>2207</v>
      </c>
      <c r="F317" s="368" t="s">
        <v>2207</v>
      </c>
      <c r="G317" s="375"/>
      <c r="H317" s="368">
        <v>44</v>
      </c>
      <c r="I317" s="368" t="s">
        <v>2207</v>
      </c>
      <c r="J317" s="368" t="s">
        <v>1073</v>
      </c>
      <c r="K317" s="368"/>
      <c r="L317" s="368"/>
      <c r="M317" s="368" t="s">
        <v>945</v>
      </c>
      <c r="N317" s="369" t="s">
        <v>1327</v>
      </c>
      <c r="O317" s="407">
        <v>9</v>
      </c>
      <c r="P317" s="370" t="s">
        <v>3008</v>
      </c>
      <c r="Q317" s="374" t="s">
        <v>397</v>
      </c>
      <c r="R317" s="108">
        <f t="shared" si="4"/>
        <v>0</v>
      </c>
      <c r="U317" s="399"/>
    </row>
    <row r="318" spans="1:21">
      <c r="A318" s="406">
        <v>2</v>
      </c>
      <c r="B318" s="368" t="s">
        <v>909</v>
      </c>
      <c r="C318" s="368" t="s">
        <v>910</v>
      </c>
      <c r="D318" s="368" t="s">
        <v>2206</v>
      </c>
      <c r="E318" s="368" t="s">
        <v>2207</v>
      </c>
      <c r="F318" s="368" t="s">
        <v>2207</v>
      </c>
      <c r="G318" s="375"/>
      <c r="H318" s="368">
        <v>44</v>
      </c>
      <c r="I318" s="368" t="s">
        <v>2207</v>
      </c>
      <c r="J318" s="368" t="s">
        <v>1073</v>
      </c>
      <c r="K318" s="368"/>
      <c r="L318" s="368"/>
      <c r="M318" s="368" t="s">
        <v>945</v>
      </c>
      <c r="N318" s="369" t="s">
        <v>1327</v>
      </c>
      <c r="O318" s="407">
        <v>9</v>
      </c>
      <c r="P318" s="370" t="s">
        <v>3009</v>
      </c>
      <c r="Q318" s="374" t="s">
        <v>2216</v>
      </c>
      <c r="R318" s="108">
        <f t="shared" si="4"/>
        <v>0</v>
      </c>
      <c r="U318" s="399"/>
    </row>
    <row r="319" spans="1:21">
      <c r="A319" s="406">
        <v>2</v>
      </c>
      <c r="B319" s="368" t="s">
        <v>909</v>
      </c>
      <c r="C319" s="368" t="s">
        <v>910</v>
      </c>
      <c r="D319" s="368" t="s">
        <v>2206</v>
      </c>
      <c r="E319" s="368" t="s">
        <v>2207</v>
      </c>
      <c r="F319" s="368" t="s">
        <v>2207</v>
      </c>
      <c r="G319" s="375"/>
      <c r="H319" s="368">
        <v>44</v>
      </c>
      <c r="I319" s="368" t="s">
        <v>2207</v>
      </c>
      <c r="J319" s="368" t="s">
        <v>1073</v>
      </c>
      <c r="K319" s="368"/>
      <c r="L319" s="368"/>
      <c r="M319" s="368" t="s">
        <v>945</v>
      </c>
      <c r="N319" s="369" t="s">
        <v>1327</v>
      </c>
      <c r="O319" s="407">
        <v>9</v>
      </c>
      <c r="P319" s="370" t="s">
        <v>3010</v>
      </c>
      <c r="Q319" s="374" t="s">
        <v>399</v>
      </c>
      <c r="R319" s="108">
        <f t="shared" si="4"/>
        <v>0</v>
      </c>
      <c r="U319" s="399"/>
    </row>
    <row r="320" spans="1:21">
      <c r="A320" s="406">
        <v>2</v>
      </c>
      <c r="B320" s="368" t="s">
        <v>909</v>
      </c>
      <c r="C320" s="368" t="s">
        <v>910</v>
      </c>
      <c r="D320" s="368" t="s">
        <v>2206</v>
      </c>
      <c r="E320" s="368" t="s">
        <v>2207</v>
      </c>
      <c r="F320" s="368" t="s">
        <v>2207</v>
      </c>
      <c r="G320" s="375"/>
      <c r="H320" s="368">
        <v>44</v>
      </c>
      <c r="I320" s="368" t="s">
        <v>2207</v>
      </c>
      <c r="J320" s="368" t="s">
        <v>1073</v>
      </c>
      <c r="K320" s="368"/>
      <c r="L320" s="368"/>
      <c r="M320" s="368" t="s">
        <v>945</v>
      </c>
      <c r="N320" s="369" t="s">
        <v>1327</v>
      </c>
      <c r="O320" s="407">
        <v>9</v>
      </c>
      <c r="P320" s="370" t="s">
        <v>3011</v>
      </c>
      <c r="Q320" s="371" t="s">
        <v>3012</v>
      </c>
      <c r="R320" s="108">
        <f t="shared" si="4"/>
        <v>0</v>
      </c>
      <c r="U320" s="399"/>
    </row>
    <row r="321" spans="1:21">
      <c r="A321" s="406">
        <v>2</v>
      </c>
      <c r="B321" s="368" t="s">
        <v>909</v>
      </c>
      <c r="C321" s="368" t="s">
        <v>910</v>
      </c>
      <c r="D321" s="368" t="s">
        <v>2206</v>
      </c>
      <c r="E321" s="368" t="s">
        <v>2207</v>
      </c>
      <c r="F321" s="368" t="s">
        <v>2207</v>
      </c>
      <c r="G321" s="375"/>
      <c r="H321" s="368">
        <v>44</v>
      </c>
      <c r="I321" s="368" t="s">
        <v>2207</v>
      </c>
      <c r="J321" s="368" t="s">
        <v>1073</v>
      </c>
      <c r="K321" s="368"/>
      <c r="L321" s="368"/>
      <c r="M321" s="368" t="s">
        <v>945</v>
      </c>
      <c r="N321" s="369" t="s">
        <v>1327</v>
      </c>
      <c r="O321" s="407">
        <v>9</v>
      </c>
      <c r="P321" s="370" t="s">
        <v>3013</v>
      </c>
      <c r="Q321" s="371" t="s">
        <v>401</v>
      </c>
      <c r="R321" s="108">
        <f t="shared" si="4"/>
        <v>0</v>
      </c>
      <c r="U321" s="399"/>
    </row>
    <row r="322" spans="1:21">
      <c r="A322" s="406">
        <v>2</v>
      </c>
      <c r="B322" s="368" t="s">
        <v>909</v>
      </c>
      <c r="C322" s="368" t="s">
        <v>910</v>
      </c>
      <c r="D322" s="368" t="s">
        <v>2206</v>
      </c>
      <c r="E322" s="368" t="s">
        <v>2207</v>
      </c>
      <c r="F322" s="368" t="s">
        <v>2207</v>
      </c>
      <c r="G322" s="375"/>
      <c r="H322" s="368">
        <v>44</v>
      </c>
      <c r="I322" s="368" t="s">
        <v>2207</v>
      </c>
      <c r="J322" s="368" t="s">
        <v>1073</v>
      </c>
      <c r="K322" s="368"/>
      <c r="L322" s="368"/>
      <c r="M322" s="368" t="s">
        <v>945</v>
      </c>
      <c r="N322" s="369" t="s">
        <v>1327</v>
      </c>
      <c r="O322" s="407">
        <v>9</v>
      </c>
      <c r="P322" s="370" t="s">
        <v>3014</v>
      </c>
      <c r="Q322" s="371" t="s">
        <v>402</v>
      </c>
      <c r="R322" s="108">
        <f t="shared" si="4"/>
        <v>0</v>
      </c>
      <c r="U322" s="399"/>
    </row>
    <row r="323" spans="1:21">
      <c r="A323" s="406">
        <v>2</v>
      </c>
      <c r="B323" s="368" t="s">
        <v>909</v>
      </c>
      <c r="C323" s="368" t="s">
        <v>910</v>
      </c>
      <c r="D323" s="368" t="s">
        <v>2206</v>
      </c>
      <c r="E323" s="368" t="s">
        <v>2207</v>
      </c>
      <c r="F323" s="368" t="s">
        <v>2207</v>
      </c>
      <c r="G323" s="375"/>
      <c r="H323" s="368">
        <v>44</v>
      </c>
      <c r="I323" s="368" t="s">
        <v>2207</v>
      </c>
      <c r="J323" s="368" t="s">
        <v>1073</v>
      </c>
      <c r="K323" s="368"/>
      <c r="L323" s="368"/>
      <c r="M323" s="368" t="s">
        <v>945</v>
      </c>
      <c r="N323" s="369" t="s">
        <v>1327</v>
      </c>
      <c r="O323" s="407">
        <v>9</v>
      </c>
      <c r="P323" s="370" t="s">
        <v>3015</v>
      </c>
      <c r="Q323" s="371" t="s">
        <v>403</v>
      </c>
      <c r="R323" s="108">
        <f t="shared" si="4"/>
        <v>0</v>
      </c>
      <c r="U323" s="399"/>
    </row>
    <row r="324" spans="1:21">
      <c r="A324" s="406">
        <v>2</v>
      </c>
      <c r="B324" s="368" t="s">
        <v>909</v>
      </c>
      <c r="C324" s="368" t="s">
        <v>910</v>
      </c>
      <c r="D324" s="368" t="s">
        <v>2206</v>
      </c>
      <c r="E324" s="368" t="s">
        <v>2207</v>
      </c>
      <c r="F324" s="368" t="s">
        <v>2207</v>
      </c>
      <c r="G324" s="368"/>
      <c r="H324" s="368">
        <v>44</v>
      </c>
      <c r="I324" s="368" t="s">
        <v>2207</v>
      </c>
      <c r="J324" s="368" t="s">
        <v>1073</v>
      </c>
      <c r="K324" s="368"/>
      <c r="L324" s="368"/>
      <c r="M324" s="368" t="s">
        <v>945</v>
      </c>
      <c r="N324" s="369" t="s">
        <v>1327</v>
      </c>
      <c r="O324" s="407">
        <v>10.1</v>
      </c>
      <c r="P324" s="370" t="s">
        <v>3016</v>
      </c>
      <c r="Q324" s="371" t="s">
        <v>387</v>
      </c>
      <c r="R324" s="108">
        <f t="shared" ref="R324:R387" si="5">SUMIF($S$1:$BT$1,$R$1,$S324:$BT324)</f>
        <v>0</v>
      </c>
      <c r="U324" s="399"/>
    </row>
    <row r="325" spans="1:21">
      <c r="A325" s="406">
        <v>2</v>
      </c>
      <c r="B325" s="368" t="s">
        <v>909</v>
      </c>
      <c r="C325" s="368" t="s">
        <v>910</v>
      </c>
      <c r="D325" s="368" t="s">
        <v>2206</v>
      </c>
      <c r="E325" s="368" t="s">
        <v>2207</v>
      </c>
      <c r="F325" s="368" t="s">
        <v>2207</v>
      </c>
      <c r="G325" s="368"/>
      <c r="H325" s="368">
        <v>44</v>
      </c>
      <c r="I325" s="368" t="s">
        <v>2207</v>
      </c>
      <c r="J325" s="368" t="s">
        <v>1073</v>
      </c>
      <c r="K325" s="368"/>
      <c r="L325" s="368"/>
      <c r="M325" s="368" t="s">
        <v>945</v>
      </c>
      <c r="N325" s="369" t="s">
        <v>1327</v>
      </c>
      <c r="O325" s="407">
        <v>10.199999999999999</v>
      </c>
      <c r="P325" s="370" t="s">
        <v>3017</v>
      </c>
      <c r="Q325" s="371" t="s">
        <v>2218</v>
      </c>
      <c r="R325" s="108">
        <f t="shared" si="5"/>
        <v>0</v>
      </c>
      <c r="U325" s="399"/>
    </row>
    <row r="326" spans="1:21">
      <c r="A326" s="406">
        <v>2</v>
      </c>
      <c r="B326" s="368" t="s">
        <v>909</v>
      </c>
      <c r="C326" s="368" t="s">
        <v>910</v>
      </c>
      <c r="D326" s="368" t="s">
        <v>2219</v>
      </c>
      <c r="E326" s="368" t="s">
        <v>2219</v>
      </c>
      <c r="F326" s="368" t="s">
        <v>2219</v>
      </c>
      <c r="G326" s="368"/>
      <c r="H326" s="368">
        <v>45</v>
      </c>
      <c r="I326" s="368" t="s">
        <v>2219</v>
      </c>
      <c r="J326" s="368" t="s">
        <v>1073</v>
      </c>
      <c r="K326" s="368"/>
      <c r="L326" s="368"/>
      <c r="M326" s="368" t="s">
        <v>945</v>
      </c>
      <c r="N326" s="369" t="s">
        <v>1340</v>
      </c>
      <c r="O326" s="407">
        <v>12</v>
      </c>
      <c r="P326" s="370" t="s">
        <v>3018</v>
      </c>
      <c r="Q326" s="371" t="s">
        <v>408</v>
      </c>
      <c r="R326" s="108">
        <f t="shared" si="5"/>
        <v>0</v>
      </c>
      <c r="U326" s="399"/>
    </row>
    <row r="327" spans="1:21">
      <c r="A327" s="406">
        <v>2</v>
      </c>
      <c r="B327" s="368" t="s">
        <v>909</v>
      </c>
      <c r="C327" s="368" t="s">
        <v>910</v>
      </c>
      <c r="D327" s="368" t="s">
        <v>2219</v>
      </c>
      <c r="E327" s="368" t="s">
        <v>2219</v>
      </c>
      <c r="F327" s="368" t="s">
        <v>2219</v>
      </c>
      <c r="G327" s="368"/>
      <c r="H327" s="368">
        <v>45</v>
      </c>
      <c r="I327" s="368" t="s">
        <v>2219</v>
      </c>
      <c r="J327" s="368" t="s">
        <v>1073</v>
      </c>
      <c r="K327" s="368"/>
      <c r="L327" s="368"/>
      <c r="M327" s="368" t="s">
        <v>945</v>
      </c>
      <c r="N327" s="369" t="s">
        <v>1340</v>
      </c>
      <c r="O327" s="407">
        <v>12</v>
      </c>
      <c r="P327" s="370" t="s">
        <v>3019</v>
      </c>
      <c r="Q327" s="371" t="s">
        <v>409</v>
      </c>
      <c r="R327" s="108">
        <f t="shared" si="5"/>
        <v>0</v>
      </c>
      <c r="U327" s="399"/>
    </row>
    <row r="328" spans="1:21">
      <c r="A328" s="406">
        <v>2</v>
      </c>
      <c r="B328" s="368" t="s">
        <v>909</v>
      </c>
      <c r="C328" s="368" t="s">
        <v>910</v>
      </c>
      <c r="D328" s="368" t="s">
        <v>2221</v>
      </c>
      <c r="E328" s="368" t="s">
        <v>2221</v>
      </c>
      <c r="F328" s="368" t="s">
        <v>2221</v>
      </c>
      <c r="G328" s="368"/>
      <c r="H328" s="368">
        <v>46</v>
      </c>
      <c r="I328" s="368" t="s">
        <v>2221</v>
      </c>
      <c r="J328" s="368" t="s">
        <v>1073</v>
      </c>
      <c r="K328" s="368"/>
      <c r="L328" s="368"/>
      <c r="M328" s="368" t="s">
        <v>945</v>
      </c>
      <c r="N328" s="369" t="s">
        <v>1343</v>
      </c>
      <c r="O328" s="407">
        <v>12</v>
      </c>
      <c r="P328" s="370" t="s">
        <v>3020</v>
      </c>
      <c r="Q328" s="371" t="s">
        <v>410</v>
      </c>
      <c r="R328" s="108">
        <f t="shared" si="5"/>
        <v>0</v>
      </c>
      <c r="U328" s="399"/>
    </row>
    <row r="329" spans="1:21">
      <c r="A329" s="406">
        <v>2</v>
      </c>
      <c r="B329" s="368" t="s">
        <v>909</v>
      </c>
      <c r="C329" s="368" t="s">
        <v>910</v>
      </c>
      <c r="D329" s="368" t="s">
        <v>2222</v>
      </c>
      <c r="E329" s="368" t="s">
        <v>2222</v>
      </c>
      <c r="F329" s="368" t="s">
        <v>2222</v>
      </c>
      <c r="G329" s="368"/>
      <c r="H329" s="368">
        <v>47</v>
      </c>
      <c r="I329" s="368" t="s">
        <v>2222</v>
      </c>
      <c r="J329" s="368" t="s">
        <v>1073</v>
      </c>
      <c r="K329" s="368"/>
      <c r="L329" s="368"/>
      <c r="M329" s="368"/>
      <c r="N329" s="369" t="s">
        <v>1343</v>
      </c>
      <c r="O329" s="407">
        <v>12</v>
      </c>
      <c r="P329" s="370" t="s">
        <v>3021</v>
      </c>
      <c r="Q329" s="371" t="s">
        <v>411</v>
      </c>
      <c r="R329" s="108">
        <f t="shared" si="5"/>
        <v>0</v>
      </c>
      <c r="U329" s="399"/>
    </row>
    <row r="330" spans="1:21">
      <c r="A330" s="406">
        <v>2</v>
      </c>
      <c r="B330" s="368" t="s">
        <v>909</v>
      </c>
      <c r="C330" s="368" t="s">
        <v>910</v>
      </c>
      <c r="D330" s="368" t="s">
        <v>2222</v>
      </c>
      <c r="E330" s="368" t="s">
        <v>2222</v>
      </c>
      <c r="F330" s="368" t="s">
        <v>2222</v>
      </c>
      <c r="G330" s="368"/>
      <c r="H330" s="368">
        <v>47</v>
      </c>
      <c r="I330" s="368" t="s">
        <v>2222</v>
      </c>
      <c r="J330" s="368" t="s">
        <v>1073</v>
      </c>
      <c r="K330" s="368"/>
      <c r="L330" s="368"/>
      <c r="M330" s="368" t="s">
        <v>945</v>
      </c>
      <c r="N330" s="369" t="s">
        <v>1343</v>
      </c>
      <c r="O330" s="407">
        <v>12</v>
      </c>
      <c r="P330" s="370" t="s">
        <v>3022</v>
      </c>
      <c r="Q330" s="371" t="s">
        <v>3023</v>
      </c>
      <c r="R330" s="108">
        <f t="shared" si="5"/>
        <v>0</v>
      </c>
      <c r="U330" s="399"/>
    </row>
    <row r="331" spans="1:21">
      <c r="A331" s="406">
        <v>2</v>
      </c>
      <c r="B331" s="368" t="s">
        <v>909</v>
      </c>
      <c r="C331" s="368" t="s">
        <v>910</v>
      </c>
      <c r="D331" s="368" t="s">
        <v>2222</v>
      </c>
      <c r="E331" s="368" t="s">
        <v>2222</v>
      </c>
      <c r="F331" s="368" t="s">
        <v>2222</v>
      </c>
      <c r="G331" s="368"/>
      <c r="H331" s="368">
        <v>47</v>
      </c>
      <c r="I331" s="368" t="s">
        <v>2222</v>
      </c>
      <c r="J331" s="368" t="s">
        <v>1073</v>
      </c>
      <c r="K331" s="368"/>
      <c r="L331" s="368"/>
      <c r="M331" s="368" t="s">
        <v>945</v>
      </c>
      <c r="N331" s="369" t="s">
        <v>1343</v>
      </c>
      <c r="O331" s="407">
        <v>12</v>
      </c>
      <c r="P331" s="370" t="s">
        <v>3024</v>
      </c>
      <c r="Q331" s="371" t="s">
        <v>413</v>
      </c>
      <c r="R331" s="108">
        <f t="shared" si="5"/>
        <v>0</v>
      </c>
      <c r="U331" s="399"/>
    </row>
    <row r="332" spans="1:21">
      <c r="A332" s="406">
        <v>2</v>
      </c>
      <c r="B332" s="368" t="s">
        <v>909</v>
      </c>
      <c r="C332" s="368" t="s">
        <v>910</v>
      </c>
      <c r="D332" s="368" t="s">
        <v>2224</v>
      </c>
      <c r="E332" s="368" t="s">
        <v>2225</v>
      </c>
      <c r="F332" s="368" t="s">
        <v>2225</v>
      </c>
      <c r="G332" s="368"/>
      <c r="H332" s="368">
        <v>48</v>
      </c>
      <c r="I332" s="368" t="s">
        <v>2225</v>
      </c>
      <c r="J332" s="368" t="s">
        <v>1073</v>
      </c>
      <c r="K332" s="368"/>
      <c r="L332" s="368"/>
      <c r="M332" s="368" t="s">
        <v>945</v>
      </c>
      <c r="N332" s="369" t="s">
        <v>1343</v>
      </c>
      <c r="O332" s="407">
        <v>12</v>
      </c>
      <c r="P332" s="370" t="s">
        <v>3025</v>
      </c>
      <c r="Q332" s="371" t="s">
        <v>414</v>
      </c>
      <c r="R332" s="108">
        <f t="shared" si="5"/>
        <v>0</v>
      </c>
      <c r="U332" s="399"/>
    </row>
    <row r="333" spans="1:21">
      <c r="A333" s="406">
        <v>2</v>
      </c>
      <c r="B333" s="368" t="s">
        <v>909</v>
      </c>
      <c r="C333" s="368" t="s">
        <v>910</v>
      </c>
      <c r="D333" s="368" t="s">
        <v>2224</v>
      </c>
      <c r="E333" s="368" t="s">
        <v>2225</v>
      </c>
      <c r="F333" s="368" t="s">
        <v>2225</v>
      </c>
      <c r="G333" s="368"/>
      <c r="H333" s="368">
        <v>48</v>
      </c>
      <c r="I333" s="368" t="s">
        <v>2225</v>
      </c>
      <c r="J333" s="368" t="s">
        <v>1073</v>
      </c>
      <c r="K333" s="368"/>
      <c r="L333" s="368"/>
      <c r="M333" s="368" t="s">
        <v>945</v>
      </c>
      <c r="N333" s="369" t="s">
        <v>1343</v>
      </c>
      <c r="O333" s="407" t="s">
        <v>2592</v>
      </c>
      <c r="P333" s="370" t="s">
        <v>3026</v>
      </c>
      <c r="Q333" s="371" t="s">
        <v>415</v>
      </c>
      <c r="R333" s="108">
        <f t="shared" si="5"/>
        <v>0</v>
      </c>
      <c r="U333" s="399"/>
    </row>
    <row r="334" spans="1:21">
      <c r="A334" s="406">
        <v>2</v>
      </c>
      <c r="B334" s="368" t="s">
        <v>909</v>
      </c>
      <c r="C334" s="368" t="s">
        <v>910</v>
      </c>
      <c r="D334" s="368" t="s">
        <v>2224</v>
      </c>
      <c r="E334" s="368" t="s">
        <v>2225</v>
      </c>
      <c r="F334" s="368" t="s">
        <v>2225</v>
      </c>
      <c r="G334" s="368"/>
      <c r="H334" s="368">
        <v>48</v>
      </c>
      <c r="I334" s="368" t="s">
        <v>2225</v>
      </c>
      <c r="J334" s="368" t="s">
        <v>1073</v>
      </c>
      <c r="K334" s="368"/>
      <c r="L334" s="368"/>
      <c r="M334" s="368"/>
      <c r="N334" s="369" t="s">
        <v>1343</v>
      </c>
      <c r="O334" s="407">
        <v>12</v>
      </c>
      <c r="P334" s="370" t="s">
        <v>3027</v>
      </c>
      <c r="Q334" s="371" t="s">
        <v>416</v>
      </c>
      <c r="R334" s="108">
        <f t="shared" si="5"/>
        <v>0</v>
      </c>
      <c r="U334" s="399"/>
    </row>
    <row r="335" spans="1:21">
      <c r="A335" s="406">
        <v>2</v>
      </c>
      <c r="B335" s="368" t="s">
        <v>909</v>
      </c>
      <c r="C335" s="368" t="s">
        <v>910</v>
      </c>
      <c r="D335" s="368" t="s">
        <v>2224</v>
      </c>
      <c r="E335" s="368" t="s">
        <v>2225</v>
      </c>
      <c r="F335" s="368" t="s">
        <v>2225</v>
      </c>
      <c r="G335" s="368"/>
      <c r="H335" s="368">
        <v>48</v>
      </c>
      <c r="I335" s="368" t="s">
        <v>2225</v>
      </c>
      <c r="J335" s="368" t="s">
        <v>1073</v>
      </c>
      <c r="K335" s="368"/>
      <c r="L335" s="368"/>
      <c r="M335" s="368" t="s">
        <v>945</v>
      </c>
      <c r="N335" s="369" t="s">
        <v>1343</v>
      </c>
      <c r="O335" s="407" t="s">
        <v>2591</v>
      </c>
      <c r="P335" s="370" t="s">
        <v>3028</v>
      </c>
      <c r="Q335" s="371" t="s">
        <v>3029</v>
      </c>
      <c r="R335" s="108">
        <f t="shared" si="5"/>
        <v>0</v>
      </c>
      <c r="U335" s="399"/>
    </row>
    <row r="336" spans="1:21">
      <c r="A336" s="406">
        <v>2</v>
      </c>
      <c r="B336" s="368" t="s">
        <v>909</v>
      </c>
      <c r="C336" s="368" t="s">
        <v>910</v>
      </c>
      <c r="D336" s="368" t="s">
        <v>2224</v>
      </c>
      <c r="E336" s="368" t="s">
        <v>2225</v>
      </c>
      <c r="F336" s="368" t="s">
        <v>2225</v>
      </c>
      <c r="G336" s="368"/>
      <c r="H336" s="368">
        <v>48</v>
      </c>
      <c r="I336" s="368" t="s">
        <v>2225</v>
      </c>
      <c r="J336" s="368" t="s">
        <v>1073</v>
      </c>
      <c r="K336" s="368"/>
      <c r="L336" s="368"/>
      <c r="M336" s="368" t="s">
        <v>945</v>
      </c>
      <c r="N336" s="369" t="s">
        <v>1343</v>
      </c>
      <c r="O336" s="407" t="s">
        <v>2592</v>
      </c>
      <c r="P336" s="370" t="s">
        <v>3030</v>
      </c>
      <c r="Q336" s="371" t="s">
        <v>2226</v>
      </c>
      <c r="R336" s="108">
        <f t="shared" si="5"/>
        <v>0</v>
      </c>
      <c r="U336" s="399"/>
    </row>
    <row r="337" spans="1:21">
      <c r="A337" s="406">
        <v>2</v>
      </c>
      <c r="B337" s="368" t="s">
        <v>909</v>
      </c>
      <c r="C337" s="368" t="s">
        <v>910</v>
      </c>
      <c r="D337" s="368" t="s">
        <v>2224</v>
      </c>
      <c r="E337" s="368" t="s">
        <v>2225</v>
      </c>
      <c r="F337" s="368" t="s">
        <v>2225</v>
      </c>
      <c r="G337" s="368"/>
      <c r="H337" s="368">
        <v>48</v>
      </c>
      <c r="I337" s="368" t="s">
        <v>2225</v>
      </c>
      <c r="J337" s="368" t="s">
        <v>1073</v>
      </c>
      <c r="K337" s="368"/>
      <c r="L337" s="368"/>
      <c r="M337" s="368" t="s">
        <v>945</v>
      </c>
      <c r="N337" s="369" t="s">
        <v>1343</v>
      </c>
      <c r="O337" s="407" t="s">
        <v>2588</v>
      </c>
      <c r="P337" s="370" t="s">
        <v>3031</v>
      </c>
      <c r="Q337" s="371" t="s">
        <v>421</v>
      </c>
      <c r="R337" s="108">
        <f t="shared" si="5"/>
        <v>0</v>
      </c>
      <c r="U337" s="399"/>
    </row>
    <row r="338" spans="1:21">
      <c r="A338" s="406">
        <v>2</v>
      </c>
      <c r="B338" s="368" t="s">
        <v>909</v>
      </c>
      <c r="C338" s="368" t="s">
        <v>59</v>
      </c>
      <c r="D338" s="368" t="s">
        <v>2224</v>
      </c>
      <c r="E338" s="368" t="s">
        <v>2173</v>
      </c>
      <c r="F338" s="368" t="s">
        <v>2225</v>
      </c>
      <c r="G338" s="368" t="s">
        <v>2229</v>
      </c>
      <c r="H338" s="368">
        <v>48</v>
      </c>
      <c r="I338" s="368" t="s">
        <v>2225</v>
      </c>
      <c r="J338" s="368" t="s">
        <v>1073</v>
      </c>
      <c r="K338" s="368"/>
      <c r="L338" s="368"/>
      <c r="M338" s="368"/>
      <c r="N338" s="369" t="s">
        <v>1343</v>
      </c>
      <c r="O338" s="407">
        <v>11.2</v>
      </c>
      <c r="P338" s="370" t="s">
        <v>3032</v>
      </c>
      <c r="Q338" s="371" t="s">
        <v>422</v>
      </c>
      <c r="R338" s="108">
        <f t="shared" si="5"/>
        <v>0</v>
      </c>
      <c r="U338" s="399"/>
    </row>
    <row r="339" spans="1:21">
      <c r="A339" s="406">
        <v>2</v>
      </c>
      <c r="B339" s="368" t="s">
        <v>909</v>
      </c>
      <c r="C339" s="368" t="s">
        <v>910</v>
      </c>
      <c r="D339" s="368" t="s">
        <v>2224</v>
      </c>
      <c r="E339" s="368" t="s">
        <v>2225</v>
      </c>
      <c r="F339" s="368" t="s">
        <v>2225</v>
      </c>
      <c r="G339" s="368"/>
      <c r="H339" s="368">
        <v>48</v>
      </c>
      <c r="I339" s="368" t="s">
        <v>2225</v>
      </c>
      <c r="J339" s="368" t="s">
        <v>1073</v>
      </c>
      <c r="K339" s="368"/>
      <c r="L339" s="368"/>
      <c r="M339" s="368" t="s">
        <v>945</v>
      </c>
      <c r="N339" s="369" t="s">
        <v>1343</v>
      </c>
      <c r="O339" s="407">
        <v>11.1</v>
      </c>
      <c r="P339" s="370" t="s">
        <v>3033</v>
      </c>
      <c r="Q339" s="371" t="s">
        <v>423</v>
      </c>
      <c r="R339" s="108">
        <f t="shared" si="5"/>
        <v>0</v>
      </c>
      <c r="U339" s="399"/>
    </row>
    <row r="340" spans="1:21">
      <c r="A340" s="406">
        <v>2</v>
      </c>
      <c r="B340" s="368" t="s">
        <v>909</v>
      </c>
      <c r="C340" s="368" t="s">
        <v>910</v>
      </c>
      <c r="D340" s="368" t="s">
        <v>2224</v>
      </c>
      <c r="E340" s="368" t="s">
        <v>2225</v>
      </c>
      <c r="F340" s="368" t="s">
        <v>2225</v>
      </c>
      <c r="G340" s="368" t="s">
        <v>2230</v>
      </c>
      <c r="H340" s="368">
        <v>48</v>
      </c>
      <c r="I340" s="368" t="s">
        <v>2225</v>
      </c>
      <c r="J340" s="368" t="s">
        <v>1073</v>
      </c>
      <c r="K340" s="368" t="s">
        <v>1358</v>
      </c>
      <c r="L340" s="368"/>
      <c r="M340" s="368" t="s">
        <v>945</v>
      </c>
      <c r="N340" s="369" t="s">
        <v>1343</v>
      </c>
      <c r="O340" s="407">
        <v>11.1</v>
      </c>
      <c r="P340" s="370" t="s">
        <v>3034</v>
      </c>
      <c r="Q340" s="371" t="s">
        <v>424</v>
      </c>
      <c r="R340" s="108">
        <f t="shared" si="5"/>
        <v>0</v>
      </c>
      <c r="U340" s="399"/>
    </row>
    <row r="341" spans="1:21">
      <c r="A341" s="406">
        <v>2</v>
      </c>
      <c r="B341" s="368" t="s">
        <v>909</v>
      </c>
      <c r="C341" s="368" t="s">
        <v>910</v>
      </c>
      <c r="D341" s="368" t="s">
        <v>2224</v>
      </c>
      <c r="E341" s="368" t="s">
        <v>2225</v>
      </c>
      <c r="F341" s="368" t="s">
        <v>2225</v>
      </c>
      <c r="G341" s="368" t="s">
        <v>2232</v>
      </c>
      <c r="H341" s="368">
        <v>48</v>
      </c>
      <c r="I341" s="368" t="s">
        <v>2225</v>
      </c>
      <c r="J341" s="368" t="s">
        <v>1073</v>
      </c>
      <c r="K341" s="368" t="s">
        <v>1358</v>
      </c>
      <c r="L341" s="368"/>
      <c r="M341" s="368" t="s">
        <v>945</v>
      </c>
      <c r="N341" s="369" t="s">
        <v>1343</v>
      </c>
      <c r="O341" s="407">
        <v>11.1</v>
      </c>
      <c r="P341" s="370" t="s">
        <v>3035</v>
      </c>
      <c r="Q341" s="371" t="s">
        <v>425</v>
      </c>
      <c r="R341" s="108">
        <f t="shared" si="5"/>
        <v>0</v>
      </c>
      <c r="U341" s="399"/>
    </row>
    <row r="342" spans="1:21">
      <c r="A342" s="406">
        <v>2</v>
      </c>
      <c r="B342" s="368" t="s">
        <v>909</v>
      </c>
      <c r="C342" s="368" t="s">
        <v>910</v>
      </c>
      <c r="D342" s="368" t="s">
        <v>2224</v>
      </c>
      <c r="E342" s="368" t="s">
        <v>2225</v>
      </c>
      <c r="F342" s="368" t="s">
        <v>2225</v>
      </c>
      <c r="G342" s="368"/>
      <c r="H342" s="368">
        <v>48</v>
      </c>
      <c r="I342" s="368" t="s">
        <v>2225</v>
      </c>
      <c r="J342" s="368" t="s">
        <v>1073</v>
      </c>
      <c r="K342" s="368"/>
      <c r="L342" s="368"/>
      <c r="M342" s="368" t="s">
        <v>945</v>
      </c>
      <c r="N342" s="369" t="s">
        <v>1343</v>
      </c>
      <c r="O342" s="407" t="s">
        <v>2584</v>
      </c>
      <c r="P342" s="370" t="s">
        <v>3036</v>
      </c>
      <c r="Q342" s="371" t="s">
        <v>426</v>
      </c>
      <c r="R342" s="108">
        <f t="shared" si="5"/>
        <v>0</v>
      </c>
      <c r="U342" s="399"/>
    </row>
    <row r="343" spans="1:21">
      <c r="A343" s="406">
        <v>2</v>
      </c>
      <c r="B343" s="368" t="s">
        <v>909</v>
      </c>
      <c r="C343" s="368" t="s">
        <v>910</v>
      </c>
      <c r="D343" s="368" t="s">
        <v>2224</v>
      </c>
      <c r="E343" s="368" t="s">
        <v>2225</v>
      </c>
      <c r="F343" s="368" t="s">
        <v>2225</v>
      </c>
      <c r="G343" s="368"/>
      <c r="H343" s="368">
        <v>48</v>
      </c>
      <c r="I343" s="368" t="s">
        <v>2225</v>
      </c>
      <c r="J343" s="368" t="s">
        <v>1073</v>
      </c>
      <c r="K343" s="368"/>
      <c r="L343" s="368"/>
      <c r="M343" s="368" t="s">
        <v>945</v>
      </c>
      <c r="N343" s="369" t="s">
        <v>1343</v>
      </c>
      <c r="O343" s="407" t="s">
        <v>2589</v>
      </c>
      <c r="P343" s="370" t="s">
        <v>3037</v>
      </c>
      <c r="Q343" s="371" t="s">
        <v>3038</v>
      </c>
      <c r="R343" s="108">
        <f t="shared" si="5"/>
        <v>0</v>
      </c>
      <c r="U343" s="399"/>
    </row>
    <row r="344" spans="1:21">
      <c r="A344" s="406">
        <v>2</v>
      </c>
      <c r="B344" s="368" t="s">
        <v>909</v>
      </c>
      <c r="C344" s="368" t="s">
        <v>910</v>
      </c>
      <c r="D344" s="368" t="s">
        <v>2224</v>
      </c>
      <c r="E344" s="368" t="s">
        <v>2225</v>
      </c>
      <c r="F344" s="368" t="s">
        <v>2225</v>
      </c>
      <c r="G344" s="368"/>
      <c r="H344" s="368">
        <v>48</v>
      </c>
      <c r="I344" s="368" t="s">
        <v>2225</v>
      </c>
      <c r="J344" s="368" t="s">
        <v>1073</v>
      </c>
      <c r="K344" s="368"/>
      <c r="L344" s="368"/>
      <c r="M344" s="368" t="s">
        <v>945</v>
      </c>
      <c r="N344" s="369" t="s">
        <v>1343</v>
      </c>
      <c r="O344" s="407" t="s">
        <v>2586</v>
      </c>
      <c r="P344" s="370" t="s">
        <v>3039</v>
      </c>
      <c r="Q344" s="371" t="s">
        <v>427</v>
      </c>
      <c r="R344" s="108">
        <f t="shared" si="5"/>
        <v>0</v>
      </c>
      <c r="U344" s="399"/>
    </row>
    <row r="345" spans="1:21">
      <c r="A345" s="406">
        <v>2</v>
      </c>
      <c r="B345" s="368" t="s">
        <v>909</v>
      </c>
      <c r="C345" s="368" t="s">
        <v>910</v>
      </c>
      <c r="D345" s="368" t="s">
        <v>2224</v>
      </c>
      <c r="E345" s="368" t="s">
        <v>2225</v>
      </c>
      <c r="F345" s="368" t="s">
        <v>2225</v>
      </c>
      <c r="G345" s="368"/>
      <c r="H345" s="368">
        <v>48</v>
      </c>
      <c r="I345" s="368" t="s">
        <v>2225</v>
      </c>
      <c r="J345" s="368" t="s">
        <v>1073</v>
      </c>
      <c r="K345" s="368"/>
      <c r="L345" s="368"/>
      <c r="M345" s="368" t="s">
        <v>945</v>
      </c>
      <c r="N345" s="369" t="s">
        <v>1343</v>
      </c>
      <c r="O345" s="407" t="s">
        <v>2593</v>
      </c>
      <c r="P345" s="370" t="s">
        <v>3040</v>
      </c>
      <c r="Q345" s="371" t="s">
        <v>428</v>
      </c>
      <c r="R345" s="108">
        <f t="shared" si="5"/>
        <v>0</v>
      </c>
      <c r="U345" s="399"/>
    </row>
    <row r="346" spans="1:21">
      <c r="A346" s="406">
        <v>2</v>
      </c>
      <c r="B346" s="368" t="s">
        <v>909</v>
      </c>
      <c r="C346" s="368" t="s">
        <v>910</v>
      </c>
      <c r="D346" s="368" t="s">
        <v>2224</v>
      </c>
      <c r="E346" s="368" t="s">
        <v>2225</v>
      </c>
      <c r="F346" s="368" t="s">
        <v>2225</v>
      </c>
      <c r="G346" s="368"/>
      <c r="H346" s="368">
        <v>48</v>
      </c>
      <c r="I346" s="368" t="s">
        <v>2225</v>
      </c>
      <c r="J346" s="368" t="s">
        <v>1073</v>
      </c>
      <c r="K346" s="368"/>
      <c r="L346" s="368"/>
      <c r="M346" s="368" t="s">
        <v>945</v>
      </c>
      <c r="N346" s="369" t="s">
        <v>1343</v>
      </c>
      <c r="O346" s="407" t="s">
        <v>2585</v>
      </c>
      <c r="P346" s="370" t="s">
        <v>3041</v>
      </c>
      <c r="Q346" s="371" t="s">
        <v>429</v>
      </c>
      <c r="R346" s="108">
        <f t="shared" si="5"/>
        <v>0</v>
      </c>
      <c r="U346" s="399"/>
    </row>
    <row r="347" spans="1:21">
      <c r="A347" s="406">
        <v>2</v>
      </c>
      <c r="B347" s="368" t="s">
        <v>909</v>
      </c>
      <c r="C347" s="368" t="s">
        <v>910</v>
      </c>
      <c r="D347" s="368" t="s">
        <v>2224</v>
      </c>
      <c r="E347" s="368" t="s">
        <v>2225</v>
      </c>
      <c r="F347" s="368" t="s">
        <v>2225</v>
      </c>
      <c r="G347" s="368"/>
      <c r="H347" s="368">
        <v>48</v>
      </c>
      <c r="I347" s="368" t="s">
        <v>2225</v>
      </c>
      <c r="J347" s="368" t="s">
        <v>1073</v>
      </c>
      <c r="K347" s="368"/>
      <c r="L347" s="368"/>
      <c r="M347" s="368" t="s">
        <v>945</v>
      </c>
      <c r="N347" s="369" t="s">
        <v>1343</v>
      </c>
      <c r="O347" s="407" t="s">
        <v>2587</v>
      </c>
      <c r="P347" s="370" t="s">
        <v>3042</v>
      </c>
      <c r="Q347" s="371" t="s">
        <v>430</v>
      </c>
      <c r="R347" s="108">
        <f t="shared" si="5"/>
        <v>0</v>
      </c>
      <c r="U347" s="399"/>
    </row>
    <row r="348" spans="1:21">
      <c r="A348" s="406">
        <v>2</v>
      </c>
      <c r="B348" s="368" t="s">
        <v>909</v>
      </c>
      <c r="C348" s="368" t="s">
        <v>910</v>
      </c>
      <c r="D348" s="368" t="s">
        <v>2224</v>
      </c>
      <c r="E348" s="368" t="s">
        <v>2234</v>
      </c>
      <c r="F348" s="368" t="s">
        <v>2234</v>
      </c>
      <c r="G348" s="368"/>
      <c r="H348" s="368">
        <v>49</v>
      </c>
      <c r="I348" s="368" t="s">
        <v>2234</v>
      </c>
      <c r="J348" s="368" t="s">
        <v>1073</v>
      </c>
      <c r="K348" s="368"/>
      <c r="L348" s="368"/>
      <c r="M348" s="368"/>
      <c r="N348" s="369" t="s">
        <v>1343</v>
      </c>
      <c r="O348" s="407">
        <v>12</v>
      </c>
      <c r="P348" s="370" t="s">
        <v>3043</v>
      </c>
      <c r="Q348" s="371" t="s">
        <v>431</v>
      </c>
      <c r="R348" s="108">
        <f t="shared" si="5"/>
        <v>0</v>
      </c>
      <c r="U348" s="399"/>
    </row>
    <row r="349" spans="1:21">
      <c r="A349" s="406">
        <v>2</v>
      </c>
      <c r="B349" s="368" t="s">
        <v>909</v>
      </c>
      <c r="C349" s="368" t="s">
        <v>910</v>
      </c>
      <c r="D349" s="368" t="s">
        <v>2224</v>
      </c>
      <c r="E349" s="368" t="s">
        <v>2234</v>
      </c>
      <c r="F349" s="368" t="s">
        <v>2234</v>
      </c>
      <c r="G349" s="368"/>
      <c r="H349" s="368">
        <v>49</v>
      </c>
      <c r="I349" s="368" t="s">
        <v>2234</v>
      </c>
      <c r="J349" s="368" t="s">
        <v>1073</v>
      </c>
      <c r="K349" s="368"/>
      <c r="L349" s="368"/>
      <c r="M349" s="368"/>
      <c r="N349" s="369" t="s">
        <v>1343</v>
      </c>
      <c r="O349" s="407">
        <v>12</v>
      </c>
      <c r="P349" s="370" t="s">
        <v>3044</v>
      </c>
      <c r="Q349" s="371" t="s">
        <v>432</v>
      </c>
      <c r="R349" s="108">
        <f t="shared" si="5"/>
        <v>0</v>
      </c>
      <c r="U349" s="399"/>
    </row>
    <row r="350" spans="1:21">
      <c r="A350" s="406">
        <v>2</v>
      </c>
      <c r="B350" s="368" t="s">
        <v>909</v>
      </c>
      <c r="C350" s="368" t="s">
        <v>910</v>
      </c>
      <c r="D350" s="368" t="s">
        <v>2224</v>
      </c>
      <c r="E350" s="368" t="s">
        <v>2234</v>
      </c>
      <c r="F350" s="368" t="s">
        <v>2234</v>
      </c>
      <c r="G350" s="368"/>
      <c r="H350" s="368">
        <v>49</v>
      </c>
      <c r="I350" s="368" t="s">
        <v>2234</v>
      </c>
      <c r="J350" s="368" t="s">
        <v>1073</v>
      </c>
      <c r="K350" s="368"/>
      <c r="L350" s="368"/>
      <c r="M350" s="368" t="s">
        <v>945</v>
      </c>
      <c r="N350" s="369" t="s">
        <v>1343</v>
      </c>
      <c r="O350" s="407">
        <v>12</v>
      </c>
      <c r="P350" s="370" t="s">
        <v>3045</v>
      </c>
      <c r="Q350" s="371" t="s">
        <v>433</v>
      </c>
      <c r="R350" s="108">
        <f t="shared" si="5"/>
        <v>0</v>
      </c>
      <c r="U350" s="399"/>
    </row>
    <row r="351" spans="1:21">
      <c r="A351" s="406">
        <v>2</v>
      </c>
      <c r="B351" s="368" t="s">
        <v>909</v>
      </c>
      <c r="C351" s="368" t="s">
        <v>910</v>
      </c>
      <c r="D351" s="368" t="s">
        <v>2224</v>
      </c>
      <c r="E351" s="368" t="s">
        <v>2234</v>
      </c>
      <c r="F351" s="368" t="s">
        <v>2234</v>
      </c>
      <c r="G351" s="368"/>
      <c r="H351" s="368">
        <v>49</v>
      </c>
      <c r="I351" s="368" t="s">
        <v>2234</v>
      </c>
      <c r="J351" s="368" t="s">
        <v>1073</v>
      </c>
      <c r="K351" s="368"/>
      <c r="L351" s="368"/>
      <c r="M351" s="368" t="s">
        <v>945</v>
      </c>
      <c r="N351" s="369" t="s">
        <v>1343</v>
      </c>
      <c r="O351" s="407">
        <v>12</v>
      </c>
      <c r="P351" s="370" t="s">
        <v>3046</v>
      </c>
      <c r="Q351" s="371" t="s">
        <v>434</v>
      </c>
      <c r="R351" s="108">
        <f t="shared" si="5"/>
        <v>0</v>
      </c>
      <c r="U351" s="399"/>
    </row>
    <row r="352" spans="1:21">
      <c r="A352" s="406">
        <v>2</v>
      </c>
      <c r="B352" s="368" t="s">
        <v>909</v>
      </c>
      <c r="C352" s="368" t="s">
        <v>910</v>
      </c>
      <c r="D352" s="368" t="s">
        <v>2224</v>
      </c>
      <c r="E352" s="368" t="s">
        <v>2234</v>
      </c>
      <c r="F352" s="368" t="s">
        <v>2234</v>
      </c>
      <c r="G352" s="368"/>
      <c r="H352" s="368">
        <v>49</v>
      </c>
      <c r="I352" s="368" t="s">
        <v>2234</v>
      </c>
      <c r="J352" s="368" t="s">
        <v>1073</v>
      </c>
      <c r="K352" s="368"/>
      <c r="L352" s="368"/>
      <c r="M352" s="368" t="s">
        <v>945</v>
      </c>
      <c r="N352" s="369" t="s">
        <v>1343</v>
      </c>
      <c r="O352" s="407">
        <v>12</v>
      </c>
      <c r="P352" s="370" t="s">
        <v>3047</v>
      </c>
      <c r="Q352" s="371" t="s">
        <v>435</v>
      </c>
      <c r="R352" s="108">
        <f t="shared" si="5"/>
        <v>0</v>
      </c>
      <c r="U352" s="399"/>
    </row>
    <row r="353" spans="1:21">
      <c r="A353" s="406">
        <v>2</v>
      </c>
      <c r="B353" s="368" t="s">
        <v>909</v>
      </c>
      <c r="C353" s="368" t="s">
        <v>910</v>
      </c>
      <c r="D353" s="368" t="s">
        <v>2224</v>
      </c>
      <c r="E353" s="368" t="s">
        <v>2234</v>
      </c>
      <c r="F353" s="368" t="s">
        <v>2234</v>
      </c>
      <c r="G353" s="368"/>
      <c r="H353" s="368">
        <v>49</v>
      </c>
      <c r="I353" s="368" t="s">
        <v>2234</v>
      </c>
      <c r="J353" s="368" t="s">
        <v>1073</v>
      </c>
      <c r="K353" s="368"/>
      <c r="L353" s="368"/>
      <c r="M353" s="368" t="s">
        <v>945</v>
      </c>
      <c r="N353" s="369" t="s">
        <v>1343</v>
      </c>
      <c r="O353" s="407">
        <v>12</v>
      </c>
      <c r="P353" s="370" t="s">
        <v>3048</v>
      </c>
      <c r="Q353" s="371" t="s">
        <v>436</v>
      </c>
      <c r="R353" s="108">
        <f t="shared" si="5"/>
        <v>0</v>
      </c>
      <c r="U353" s="399"/>
    </row>
    <row r="354" spans="1:21">
      <c r="A354" s="406">
        <v>2</v>
      </c>
      <c r="B354" s="368" t="s">
        <v>909</v>
      </c>
      <c r="C354" s="368" t="s">
        <v>910</v>
      </c>
      <c r="D354" s="368" t="s">
        <v>438</v>
      </c>
      <c r="E354" s="368" t="s">
        <v>438</v>
      </c>
      <c r="F354" s="368" t="s">
        <v>438</v>
      </c>
      <c r="G354" s="368"/>
      <c r="H354" s="368">
        <v>50</v>
      </c>
      <c r="I354" s="368" t="s">
        <v>438</v>
      </c>
      <c r="J354" s="368" t="s">
        <v>1073</v>
      </c>
      <c r="K354" s="368"/>
      <c r="L354" s="368"/>
      <c r="M354" s="368"/>
      <c r="N354" s="369" t="s">
        <v>1343</v>
      </c>
      <c r="O354" s="407">
        <v>12</v>
      </c>
      <c r="P354" s="370" t="s">
        <v>3049</v>
      </c>
      <c r="Q354" s="371" t="s">
        <v>437</v>
      </c>
      <c r="R354" s="108">
        <f t="shared" si="5"/>
        <v>0</v>
      </c>
      <c r="U354" s="399"/>
    </row>
    <row r="355" spans="1:21">
      <c r="A355" s="406">
        <v>2</v>
      </c>
      <c r="B355" s="368" t="s">
        <v>909</v>
      </c>
      <c r="C355" s="368" t="s">
        <v>910</v>
      </c>
      <c r="D355" s="368" t="s">
        <v>438</v>
      </c>
      <c r="E355" s="368" t="s">
        <v>438</v>
      </c>
      <c r="F355" s="368" t="s">
        <v>438</v>
      </c>
      <c r="G355" s="368"/>
      <c r="H355" s="368">
        <v>50</v>
      </c>
      <c r="I355" s="368" t="s">
        <v>438</v>
      </c>
      <c r="J355" s="368" t="s">
        <v>1073</v>
      </c>
      <c r="K355" s="368"/>
      <c r="L355" s="368"/>
      <c r="M355" s="368"/>
      <c r="N355" s="369" t="s">
        <v>1343</v>
      </c>
      <c r="O355" s="407">
        <v>12</v>
      </c>
      <c r="P355" s="370" t="s">
        <v>3050</v>
      </c>
      <c r="Q355" s="371" t="s">
        <v>438</v>
      </c>
      <c r="R355" s="108">
        <f t="shared" si="5"/>
        <v>0</v>
      </c>
      <c r="U355" s="399"/>
    </row>
    <row r="356" spans="1:21">
      <c r="A356" s="406">
        <v>2</v>
      </c>
      <c r="B356" s="368" t="s">
        <v>909</v>
      </c>
      <c r="C356" s="368" t="s">
        <v>910</v>
      </c>
      <c r="D356" s="368" t="s">
        <v>438</v>
      </c>
      <c r="E356" s="368" t="s">
        <v>438</v>
      </c>
      <c r="F356" s="368" t="s">
        <v>438</v>
      </c>
      <c r="G356" s="368"/>
      <c r="H356" s="368">
        <v>50</v>
      </c>
      <c r="I356" s="368" t="s">
        <v>438</v>
      </c>
      <c r="J356" s="368" t="s">
        <v>1073</v>
      </c>
      <c r="K356" s="368"/>
      <c r="L356" s="368"/>
      <c r="M356" s="368"/>
      <c r="N356" s="369" t="s">
        <v>1343</v>
      </c>
      <c r="O356" s="407">
        <v>12</v>
      </c>
      <c r="P356" s="370" t="s">
        <v>3051</v>
      </c>
      <c r="Q356" s="371" t="s">
        <v>439</v>
      </c>
      <c r="R356" s="108">
        <f t="shared" si="5"/>
        <v>0</v>
      </c>
      <c r="U356" s="399"/>
    </row>
    <row r="357" spans="1:21">
      <c r="A357" s="406">
        <v>2</v>
      </c>
      <c r="B357" s="368" t="s">
        <v>909</v>
      </c>
      <c r="C357" s="368" t="s">
        <v>59</v>
      </c>
      <c r="D357" s="368" t="s">
        <v>2235</v>
      </c>
      <c r="E357" s="368" t="s">
        <v>2236</v>
      </c>
      <c r="F357" s="368" t="s">
        <v>2236</v>
      </c>
      <c r="G357" s="368"/>
      <c r="H357" s="368">
        <v>51</v>
      </c>
      <c r="I357" s="368" t="s">
        <v>2236</v>
      </c>
      <c r="J357" s="368" t="s">
        <v>1073</v>
      </c>
      <c r="K357" s="368"/>
      <c r="L357" s="368"/>
      <c r="M357" s="368"/>
      <c r="N357" s="369" t="s">
        <v>1308</v>
      </c>
      <c r="O357" s="407">
        <v>13</v>
      </c>
      <c r="P357" s="370" t="s">
        <v>3052</v>
      </c>
      <c r="Q357" s="371" t="s">
        <v>440</v>
      </c>
      <c r="R357" s="108">
        <f t="shared" si="5"/>
        <v>0</v>
      </c>
      <c r="U357" s="399"/>
    </row>
    <row r="358" spans="1:21">
      <c r="A358" s="406">
        <v>2</v>
      </c>
      <c r="B358" s="368" t="s">
        <v>909</v>
      </c>
      <c r="C358" s="368" t="s">
        <v>59</v>
      </c>
      <c r="D358" s="368" t="s">
        <v>2238</v>
      </c>
      <c r="E358" s="368" t="s">
        <v>2239</v>
      </c>
      <c r="F358" s="368" t="s">
        <v>2239</v>
      </c>
      <c r="G358" s="368"/>
      <c r="H358" s="368">
        <v>52</v>
      </c>
      <c r="I358" s="368" t="s">
        <v>2239</v>
      </c>
      <c r="J358" s="368" t="s">
        <v>1073</v>
      </c>
      <c r="K358" s="368"/>
      <c r="L358" s="368"/>
      <c r="M358" s="368" t="s">
        <v>945</v>
      </c>
      <c r="N358" s="369" t="s">
        <v>1308</v>
      </c>
      <c r="O358" s="407">
        <v>13</v>
      </c>
      <c r="P358" s="370" t="s">
        <v>3053</v>
      </c>
      <c r="Q358" s="371" t="s">
        <v>442</v>
      </c>
      <c r="R358" s="108">
        <f t="shared" si="5"/>
        <v>0</v>
      </c>
      <c r="U358" s="399"/>
    </row>
    <row r="359" spans="1:21">
      <c r="A359" s="406">
        <v>2</v>
      </c>
      <c r="B359" s="368" t="s">
        <v>909</v>
      </c>
      <c r="C359" s="368" t="s">
        <v>59</v>
      </c>
      <c r="D359" s="368" t="s">
        <v>2238</v>
      </c>
      <c r="E359" s="368" t="s">
        <v>2239</v>
      </c>
      <c r="F359" s="368" t="s">
        <v>2239</v>
      </c>
      <c r="G359" s="368"/>
      <c r="H359" s="368">
        <v>52</v>
      </c>
      <c r="I359" s="368" t="s">
        <v>2239</v>
      </c>
      <c r="J359" s="368" t="s">
        <v>1073</v>
      </c>
      <c r="K359" s="368"/>
      <c r="L359" s="368"/>
      <c r="M359" s="368" t="s">
        <v>945</v>
      </c>
      <c r="N359" s="369" t="s">
        <v>1308</v>
      </c>
      <c r="O359" s="407">
        <v>13</v>
      </c>
      <c r="P359" s="370" t="s">
        <v>3054</v>
      </c>
      <c r="Q359" s="371" t="s">
        <v>443</v>
      </c>
      <c r="R359" s="108">
        <f t="shared" si="5"/>
        <v>0</v>
      </c>
      <c r="U359" s="399"/>
    </row>
    <row r="360" spans="1:21">
      <c r="A360" s="406">
        <v>2</v>
      </c>
      <c r="B360" s="368" t="s">
        <v>909</v>
      </c>
      <c r="C360" s="368" t="s">
        <v>59</v>
      </c>
      <c r="D360" s="368" t="s">
        <v>2238</v>
      </c>
      <c r="E360" s="368" t="s">
        <v>2239</v>
      </c>
      <c r="F360" s="368" t="s">
        <v>2239</v>
      </c>
      <c r="G360" s="368"/>
      <c r="H360" s="368">
        <v>52</v>
      </c>
      <c r="I360" s="368" t="s">
        <v>2239</v>
      </c>
      <c r="J360" s="368" t="s">
        <v>1073</v>
      </c>
      <c r="K360" s="368"/>
      <c r="L360" s="368"/>
      <c r="M360" s="368" t="s">
        <v>945</v>
      </c>
      <c r="N360" s="369" t="s">
        <v>1308</v>
      </c>
      <c r="O360" s="407">
        <v>13</v>
      </c>
      <c r="P360" s="370" t="s">
        <v>3055</v>
      </c>
      <c r="Q360" s="371" t="s">
        <v>444</v>
      </c>
      <c r="R360" s="108">
        <f t="shared" si="5"/>
        <v>0</v>
      </c>
      <c r="U360" s="399"/>
    </row>
    <row r="361" spans="1:21">
      <c r="A361" s="406">
        <v>2</v>
      </c>
      <c r="B361" s="368" t="s">
        <v>909</v>
      </c>
      <c r="C361" s="368" t="s">
        <v>59</v>
      </c>
      <c r="D361" s="368" t="s">
        <v>447</v>
      </c>
      <c r="E361" s="368" t="s">
        <v>2222</v>
      </c>
      <c r="F361" s="368" t="s">
        <v>2222</v>
      </c>
      <c r="G361" s="368"/>
      <c r="H361" s="368">
        <v>53</v>
      </c>
      <c r="I361" s="368" t="s">
        <v>2222</v>
      </c>
      <c r="J361" s="368" t="s">
        <v>1073</v>
      </c>
      <c r="K361" s="368"/>
      <c r="L361" s="368"/>
      <c r="M361" s="368"/>
      <c r="N361" s="369" t="s">
        <v>1308</v>
      </c>
      <c r="O361" s="407">
        <v>13</v>
      </c>
      <c r="P361" s="370" t="s">
        <v>3056</v>
      </c>
      <c r="Q361" s="371" t="s">
        <v>3057</v>
      </c>
      <c r="R361" s="108">
        <f t="shared" si="5"/>
        <v>0</v>
      </c>
      <c r="U361" s="399"/>
    </row>
    <row r="362" spans="1:21">
      <c r="A362" s="406">
        <v>2</v>
      </c>
      <c r="B362" s="368" t="s">
        <v>909</v>
      </c>
      <c r="C362" s="368" t="s">
        <v>59</v>
      </c>
      <c r="D362" s="368" t="s">
        <v>447</v>
      </c>
      <c r="E362" s="368" t="s">
        <v>2222</v>
      </c>
      <c r="F362" s="368" t="s">
        <v>2222</v>
      </c>
      <c r="G362" s="368"/>
      <c r="H362" s="368">
        <v>53</v>
      </c>
      <c r="I362" s="368" t="s">
        <v>2222</v>
      </c>
      <c r="J362" s="368" t="s">
        <v>1073</v>
      </c>
      <c r="K362" s="368"/>
      <c r="L362" s="368"/>
      <c r="M362" s="368"/>
      <c r="N362" s="369" t="s">
        <v>1308</v>
      </c>
      <c r="O362" s="407">
        <v>13</v>
      </c>
      <c r="P362" s="370" t="s">
        <v>3058</v>
      </c>
      <c r="Q362" s="371" t="s">
        <v>446</v>
      </c>
      <c r="R362" s="108">
        <f t="shared" si="5"/>
        <v>0</v>
      </c>
      <c r="U362" s="399"/>
    </row>
    <row r="363" spans="1:21">
      <c r="A363" s="406">
        <v>2</v>
      </c>
      <c r="B363" s="368" t="s">
        <v>909</v>
      </c>
      <c r="C363" s="368" t="s">
        <v>59</v>
      </c>
      <c r="D363" s="368" t="s">
        <v>447</v>
      </c>
      <c r="E363" s="368" t="s">
        <v>2242</v>
      </c>
      <c r="F363" s="368" t="s">
        <v>2242</v>
      </c>
      <c r="G363" s="368"/>
      <c r="H363" s="368">
        <v>54</v>
      </c>
      <c r="I363" s="368" t="s">
        <v>2242</v>
      </c>
      <c r="J363" s="368" t="s">
        <v>1073</v>
      </c>
      <c r="K363" s="368"/>
      <c r="L363" s="368"/>
      <c r="M363" s="368"/>
      <c r="N363" s="369" t="s">
        <v>1308</v>
      </c>
      <c r="O363" s="407">
        <v>13</v>
      </c>
      <c r="P363" s="370" t="s">
        <v>3059</v>
      </c>
      <c r="Q363" s="371" t="s">
        <v>447</v>
      </c>
      <c r="R363" s="108">
        <f t="shared" si="5"/>
        <v>0</v>
      </c>
      <c r="U363" s="399"/>
    </row>
    <row r="364" spans="1:21">
      <c r="A364" s="406">
        <v>3</v>
      </c>
      <c r="B364" s="368" t="s">
        <v>911</v>
      </c>
      <c r="C364" s="368" t="s">
        <v>912</v>
      </c>
      <c r="D364" s="368" t="s">
        <v>912</v>
      </c>
      <c r="E364" s="368" t="s">
        <v>2243</v>
      </c>
      <c r="F364" s="368" t="s">
        <v>2243</v>
      </c>
      <c r="G364" s="368"/>
      <c r="H364" s="368">
        <v>55</v>
      </c>
      <c r="I364" s="368" t="s">
        <v>2243</v>
      </c>
      <c r="J364" s="368" t="s">
        <v>1382</v>
      </c>
      <c r="K364" s="368"/>
      <c r="L364" s="368"/>
      <c r="M364" s="368"/>
      <c r="N364" s="372" t="s">
        <v>1383</v>
      </c>
      <c r="O364" s="408"/>
      <c r="P364" s="370" t="s">
        <v>3060</v>
      </c>
      <c r="Q364" s="371" t="s">
        <v>448</v>
      </c>
      <c r="R364" s="108">
        <f t="shared" si="5"/>
        <v>0</v>
      </c>
      <c r="U364" s="399"/>
    </row>
    <row r="365" spans="1:21">
      <c r="A365" s="406">
        <v>3</v>
      </c>
      <c r="B365" s="368" t="s">
        <v>911</v>
      </c>
      <c r="C365" s="368" t="s">
        <v>912</v>
      </c>
      <c r="D365" s="368" t="s">
        <v>912</v>
      </c>
      <c r="E365" s="368" t="s">
        <v>2244</v>
      </c>
      <c r="F365" s="368" t="s">
        <v>2244</v>
      </c>
      <c r="G365" s="368"/>
      <c r="H365" s="368">
        <v>56</v>
      </c>
      <c r="I365" s="368" t="s">
        <v>2244</v>
      </c>
      <c r="J365" s="368" t="s">
        <v>1382</v>
      </c>
      <c r="K365" s="368"/>
      <c r="L365" s="368"/>
      <c r="M365" s="368"/>
      <c r="N365" s="372" t="s">
        <v>1383</v>
      </c>
      <c r="O365" s="408"/>
      <c r="P365" s="370" t="s">
        <v>3061</v>
      </c>
      <c r="Q365" s="371" t="s">
        <v>3062</v>
      </c>
      <c r="R365" s="108">
        <f t="shared" si="5"/>
        <v>0</v>
      </c>
      <c r="U365" s="399"/>
    </row>
    <row r="366" spans="1:21">
      <c r="A366" s="406">
        <v>3</v>
      </c>
      <c r="B366" s="368" t="s">
        <v>911</v>
      </c>
      <c r="C366" s="368" t="s">
        <v>912</v>
      </c>
      <c r="D366" s="368" t="s">
        <v>912</v>
      </c>
      <c r="E366" s="368" t="s">
        <v>2244</v>
      </c>
      <c r="F366" s="368" t="s">
        <v>2244</v>
      </c>
      <c r="G366" s="368"/>
      <c r="H366" s="368">
        <v>56</v>
      </c>
      <c r="I366" s="368" t="s">
        <v>2244</v>
      </c>
      <c r="J366" s="368" t="s">
        <v>1382</v>
      </c>
      <c r="K366" s="368"/>
      <c r="L366" s="368"/>
      <c r="M366" s="368"/>
      <c r="N366" s="372" t="s">
        <v>1383</v>
      </c>
      <c r="O366" s="408"/>
      <c r="P366" s="370" t="s">
        <v>3063</v>
      </c>
      <c r="Q366" s="373" t="s">
        <v>451</v>
      </c>
      <c r="R366" s="108">
        <f t="shared" si="5"/>
        <v>0</v>
      </c>
      <c r="U366" s="399"/>
    </row>
    <row r="367" spans="1:21">
      <c r="A367" s="406">
        <v>3</v>
      </c>
      <c r="B367" s="368" t="s">
        <v>911</v>
      </c>
      <c r="C367" s="368" t="s">
        <v>912</v>
      </c>
      <c r="D367" s="368" t="s">
        <v>912</v>
      </c>
      <c r="E367" s="368" t="s">
        <v>2244</v>
      </c>
      <c r="F367" s="368" t="s">
        <v>2244</v>
      </c>
      <c r="G367" s="368"/>
      <c r="H367" s="368">
        <v>56</v>
      </c>
      <c r="I367" s="368" t="s">
        <v>2244</v>
      </c>
      <c r="J367" s="368" t="s">
        <v>1382</v>
      </c>
      <c r="K367" s="368"/>
      <c r="L367" s="368"/>
      <c r="M367" s="368"/>
      <c r="N367" s="372" t="s">
        <v>1383</v>
      </c>
      <c r="O367" s="408"/>
      <c r="P367" s="370" t="s">
        <v>3064</v>
      </c>
      <c r="Q367" s="373" t="s">
        <v>3065</v>
      </c>
      <c r="R367" s="108">
        <f t="shared" si="5"/>
        <v>0</v>
      </c>
      <c r="U367" s="399"/>
    </row>
    <row r="368" spans="1:21">
      <c r="A368" s="406">
        <v>3</v>
      </c>
      <c r="B368" s="368" t="s">
        <v>911</v>
      </c>
      <c r="C368" s="368" t="s">
        <v>912</v>
      </c>
      <c r="D368" s="368" t="s">
        <v>912</v>
      </c>
      <c r="E368" s="368" t="s">
        <v>911</v>
      </c>
      <c r="F368" s="368" t="s">
        <v>911</v>
      </c>
      <c r="G368" s="368"/>
      <c r="H368" s="368">
        <v>57</v>
      </c>
      <c r="I368" s="368" t="s">
        <v>911</v>
      </c>
      <c r="J368" s="368" t="s">
        <v>1073</v>
      </c>
      <c r="K368" s="368"/>
      <c r="L368" s="368"/>
      <c r="M368" s="368"/>
      <c r="N368" s="369" t="s">
        <v>1389</v>
      </c>
      <c r="O368" s="407"/>
      <c r="P368" s="370" t="s">
        <v>3066</v>
      </c>
      <c r="Q368" s="371" t="s">
        <v>911</v>
      </c>
      <c r="R368" s="108">
        <f t="shared" si="5"/>
        <v>0</v>
      </c>
      <c r="U368" s="399"/>
    </row>
    <row r="369" spans="1:21">
      <c r="A369" s="406">
        <v>3</v>
      </c>
      <c r="B369" s="368" t="s">
        <v>911</v>
      </c>
      <c r="C369" s="368" t="s">
        <v>912</v>
      </c>
      <c r="D369" s="368" t="s">
        <v>912</v>
      </c>
      <c r="E369" s="368" t="s">
        <v>911</v>
      </c>
      <c r="F369" s="368" t="s">
        <v>911</v>
      </c>
      <c r="G369" s="368"/>
      <c r="H369" s="368">
        <v>57</v>
      </c>
      <c r="I369" s="368" t="s">
        <v>911</v>
      </c>
      <c r="J369" s="368" t="s">
        <v>1073</v>
      </c>
      <c r="K369" s="368"/>
      <c r="L369" s="368"/>
      <c r="M369" s="368"/>
      <c r="N369" s="369" t="s">
        <v>1389</v>
      </c>
      <c r="O369" s="407"/>
      <c r="P369" s="370" t="s">
        <v>3067</v>
      </c>
      <c r="Q369" s="371" t="s">
        <v>456</v>
      </c>
      <c r="R369" s="108">
        <f t="shared" si="5"/>
        <v>0</v>
      </c>
      <c r="U369" s="399"/>
    </row>
    <row r="370" spans="1:21">
      <c r="A370" s="406">
        <v>4</v>
      </c>
      <c r="B370" s="368" t="s">
        <v>913</v>
      </c>
      <c r="C370" s="368" t="s">
        <v>914</v>
      </c>
      <c r="D370" s="368" t="s">
        <v>2247</v>
      </c>
      <c r="E370" s="368" t="s">
        <v>2248</v>
      </c>
      <c r="F370" s="368" t="s">
        <v>2248</v>
      </c>
      <c r="G370" s="368"/>
      <c r="H370" s="368">
        <v>58</v>
      </c>
      <c r="I370" s="368" t="s">
        <v>2248</v>
      </c>
      <c r="J370" s="368" t="s">
        <v>1073</v>
      </c>
      <c r="K370" s="368" t="s">
        <v>1392</v>
      </c>
      <c r="L370" s="368"/>
      <c r="M370" s="368" t="s">
        <v>1393</v>
      </c>
      <c r="N370" s="379" t="s">
        <v>1395</v>
      </c>
      <c r="O370" s="379"/>
      <c r="P370" s="370" t="s">
        <v>3068</v>
      </c>
      <c r="Q370" s="371" t="s">
        <v>457</v>
      </c>
      <c r="R370" s="108">
        <f t="shared" si="5"/>
        <v>0</v>
      </c>
      <c r="U370" s="399"/>
    </row>
    <row r="371" spans="1:21">
      <c r="A371" s="406">
        <v>4</v>
      </c>
      <c r="B371" s="368" t="s">
        <v>913</v>
      </c>
      <c r="C371" s="368" t="s">
        <v>914</v>
      </c>
      <c r="D371" s="368" t="s">
        <v>2247</v>
      </c>
      <c r="E371" s="368" t="s">
        <v>2248</v>
      </c>
      <c r="F371" s="368" t="s">
        <v>2248</v>
      </c>
      <c r="G371" s="368"/>
      <c r="H371" s="368">
        <v>58</v>
      </c>
      <c r="I371" s="368" t="s">
        <v>2248</v>
      </c>
      <c r="J371" s="368" t="s">
        <v>1073</v>
      </c>
      <c r="K371" s="368" t="s">
        <v>1392</v>
      </c>
      <c r="L371" s="368"/>
      <c r="M371" s="368" t="s">
        <v>1393</v>
      </c>
      <c r="N371" s="379" t="s">
        <v>1395</v>
      </c>
      <c r="O371" s="379"/>
      <c r="P371" s="370" t="s">
        <v>3069</v>
      </c>
      <c r="Q371" s="371" t="s">
        <v>458</v>
      </c>
      <c r="R371" s="108">
        <f t="shared" si="5"/>
        <v>0</v>
      </c>
      <c r="U371" s="399"/>
    </row>
    <row r="372" spans="1:21">
      <c r="A372" s="406">
        <v>4</v>
      </c>
      <c r="B372" s="368" t="s">
        <v>913</v>
      </c>
      <c r="C372" s="368" t="s">
        <v>914</v>
      </c>
      <c r="D372" s="368" t="s">
        <v>2250</v>
      </c>
      <c r="E372" s="368" t="s">
        <v>2251</v>
      </c>
      <c r="F372" s="368" t="s">
        <v>2251</v>
      </c>
      <c r="G372" s="368"/>
      <c r="H372" s="368">
        <v>59</v>
      </c>
      <c r="I372" s="368" t="s">
        <v>2251</v>
      </c>
      <c r="J372" s="368" t="s">
        <v>1073</v>
      </c>
      <c r="K372" s="368" t="s">
        <v>1398</v>
      </c>
      <c r="L372" s="368"/>
      <c r="M372" s="368" t="s">
        <v>1393</v>
      </c>
      <c r="N372" s="379" t="s">
        <v>1395</v>
      </c>
      <c r="O372" s="379"/>
      <c r="P372" s="370" t="s">
        <v>3070</v>
      </c>
      <c r="Q372" s="371" t="s">
        <v>459</v>
      </c>
      <c r="R372" s="108">
        <f t="shared" si="5"/>
        <v>0</v>
      </c>
      <c r="U372" s="399"/>
    </row>
    <row r="373" spans="1:21">
      <c r="A373" s="406">
        <v>4</v>
      </c>
      <c r="B373" s="368" t="s">
        <v>913</v>
      </c>
      <c r="C373" s="368" t="s">
        <v>914</v>
      </c>
      <c r="D373" s="368" t="s">
        <v>2250</v>
      </c>
      <c r="E373" s="368" t="s">
        <v>2252</v>
      </c>
      <c r="F373" s="368" t="s">
        <v>2252</v>
      </c>
      <c r="G373" s="368"/>
      <c r="H373" s="368">
        <v>60</v>
      </c>
      <c r="I373" s="368" t="s">
        <v>2252</v>
      </c>
      <c r="J373" s="368" t="s">
        <v>1073</v>
      </c>
      <c r="K373" s="368" t="s">
        <v>1392</v>
      </c>
      <c r="L373" s="368"/>
      <c r="M373" s="368" t="s">
        <v>1393</v>
      </c>
      <c r="N373" s="379" t="s">
        <v>1395</v>
      </c>
      <c r="O373" s="379"/>
      <c r="P373" s="370" t="s">
        <v>3071</v>
      </c>
      <c r="Q373" s="371" t="s">
        <v>3072</v>
      </c>
      <c r="R373" s="108">
        <f t="shared" si="5"/>
        <v>0</v>
      </c>
      <c r="U373" s="399"/>
    </row>
    <row r="374" spans="1:21">
      <c r="A374" s="406">
        <v>4</v>
      </c>
      <c r="B374" s="368" t="s">
        <v>913</v>
      </c>
      <c r="C374" s="368" t="s">
        <v>914</v>
      </c>
      <c r="D374" s="368" t="s">
        <v>2250</v>
      </c>
      <c r="E374" s="368" t="s">
        <v>2253</v>
      </c>
      <c r="F374" s="368" t="s">
        <v>2253</v>
      </c>
      <c r="G374" s="368"/>
      <c r="H374" s="368">
        <v>61</v>
      </c>
      <c r="I374" s="368" t="s">
        <v>2253</v>
      </c>
      <c r="J374" s="368" t="s">
        <v>1073</v>
      </c>
      <c r="K374" s="368" t="s">
        <v>1392</v>
      </c>
      <c r="L374" s="368"/>
      <c r="M374" s="368" t="s">
        <v>1393</v>
      </c>
      <c r="N374" s="379" t="s">
        <v>1395</v>
      </c>
      <c r="O374" s="379"/>
      <c r="P374" s="370" t="s">
        <v>3073</v>
      </c>
      <c r="Q374" s="371" t="s">
        <v>461</v>
      </c>
      <c r="R374" s="108">
        <f t="shared" si="5"/>
        <v>0</v>
      </c>
      <c r="U374" s="399"/>
    </row>
    <row r="375" spans="1:21">
      <c r="A375" s="406">
        <v>4</v>
      </c>
      <c r="B375" s="368" t="s">
        <v>913</v>
      </c>
      <c r="C375" s="368" t="s">
        <v>914</v>
      </c>
      <c r="D375" s="368" t="s">
        <v>2254</v>
      </c>
      <c r="E375" s="368" t="s">
        <v>2254</v>
      </c>
      <c r="F375" s="368" t="s">
        <v>2254</v>
      </c>
      <c r="G375" s="368"/>
      <c r="H375" s="368">
        <v>62</v>
      </c>
      <c r="I375" s="368" t="s">
        <v>2254</v>
      </c>
      <c r="J375" s="368" t="s">
        <v>1073</v>
      </c>
      <c r="K375" s="368" t="s">
        <v>1402</v>
      </c>
      <c r="L375" s="368"/>
      <c r="M375" s="368" t="s">
        <v>1393</v>
      </c>
      <c r="N375" s="379" t="s">
        <v>1395</v>
      </c>
      <c r="O375" s="379"/>
      <c r="P375" s="370" t="s">
        <v>3074</v>
      </c>
      <c r="Q375" s="371" t="s">
        <v>462</v>
      </c>
      <c r="R375" s="108">
        <f t="shared" si="5"/>
        <v>0</v>
      </c>
      <c r="U375" s="399"/>
    </row>
    <row r="376" spans="1:21">
      <c r="A376" s="406">
        <v>4</v>
      </c>
      <c r="B376" s="368" t="s">
        <v>913</v>
      </c>
      <c r="C376" s="368" t="s">
        <v>914</v>
      </c>
      <c r="D376" s="368" t="s">
        <v>2256</v>
      </c>
      <c r="E376" s="368" t="s">
        <v>2256</v>
      </c>
      <c r="F376" s="368" t="s">
        <v>2256</v>
      </c>
      <c r="G376" s="368"/>
      <c r="H376" s="368">
        <v>63</v>
      </c>
      <c r="I376" s="368" t="s">
        <v>2256</v>
      </c>
      <c r="J376" s="368" t="s">
        <v>1073</v>
      </c>
      <c r="K376" s="368" t="s">
        <v>1392</v>
      </c>
      <c r="L376" s="368"/>
      <c r="M376" s="368" t="s">
        <v>1393</v>
      </c>
      <c r="N376" s="379" t="s">
        <v>1395</v>
      </c>
      <c r="O376" s="379"/>
      <c r="P376" s="370" t="s">
        <v>3075</v>
      </c>
      <c r="Q376" s="373" t="s">
        <v>463</v>
      </c>
      <c r="R376" s="108">
        <f t="shared" si="5"/>
        <v>0</v>
      </c>
      <c r="U376" s="399"/>
    </row>
    <row r="377" spans="1:21">
      <c r="A377" s="406">
        <v>4</v>
      </c>
      <c r="B377" s="368" t="s">
        <v>913</v>
      </c>
      <c r="C377" s="368" t="s">
        <v>914</v>
      </c>
      <c r="D377" s="368" t="s">
        <v>2256</v>
      </c>
      <c r="E377" s="368" t="s">
        <v>2256</v>
      </c>
      <c r="F377" s="368" t="s">
        <v>2256</v>
      </c>
      <c r="G377" s="368"/>
      <c r="H377" s="368">
        <v>63</v>
      </c>
      <c r="I377" s="368" t="s">
        <v>2256</v>
      </c>
      <c r="J377" s="368" t="s">
        <v>1073</v>
      </c>
      <c r="K377" s="368" t="s">
        <v>1392</v>
      </c>
      <c r="L377" s="368"/>
      <c r="M377" s="368" t="s">
        <v>1393</v>
      </c>
      <c r="N377" s="379" t="s">
        <v>1395</v>
      </c>
      <c r="O377" s="379"/>
      <c r="P377" s="370" t="s">
        <v>3076</v>
      </c>
      <c r="Q377" s="373" t="s">
        <v>464</v>
      </c>
      <c r="R377" s="108">
        <f t="shared" si="5"/>
        <v>0</v>
      </c>
      <c r="U377" s="399"/>
    </row>
    <row r="378" spans="1:21">
      <c r="A378" s="406">
        <v>4</v>
      </c>
      <c r="B378" s="368" t="s">
        <v>913</v>
      </c>
      <c r="C378" s="368" t="s">
        <v>914</v>
      </c>
      <c r="D378" s="368" t="s">
        <v>2257</v>
      </c>
      <c r="E378" s="368" t="s">
        <v>2257</v>
      </c>
      <c r="F378" s="368" t="s">
        <v>2257</v>
      </c>
      <c r="G378" s="368"/>
      <c r="H378" s="368">
        <v>64</v>
      </c>
      <c r="I378" s="368" t="s">
        <v>2257</v>
      </c>
      <c r="J378" s="368" t="s">
        <v>1073</v>
      </c>
      <c r="K378" s="368" t="s">
        <v>1392</v>
      </c>
      <c r="L378" s="368"/>
      <c r="M378" s="368" t="s">
        <v>1393</v>
      </c>
      <c r="N378" s="379" t="s">
        <v>1395</v>
      </c>
      <c r="O378" s="379"/>
      <c r="P378" s="370" t="s">
        <v>3077</v>
      </c>
      <c r="Q378" s="371" t="s">
        <v>465</v>
      </c>
      <c r="R378" s="108">
        <f t="shared" si="5"/>
        <v>0</v>
      </c>
      <c r="U378" s="399"/>
    </row>
    <row r="379" spans="1:21">
      <c r="A379" s="406">
        <v>4</v>
      </c>
      <c r="B379" s="368" t="s">
        <v>913</v>
      </c>
      <c r="C379" s="368" t="s">
        <v>914</v>
      </c>
      <c r="D379" s="368" t="s">
        <v>2260</v>
      </c>
      <c r="E379" s="368" t="s">
        <v>2260</v>
      </c>
      <c r="F379" s="368" t="s">
        <v>2260</v>
      </c>
      <c r="G379" s="368"/>
      <c r="H379" s="368">
        <v>64</v>
      </c>
      <c r="I379" s="368" t="s">
        <v>2260</v>
      </c>
      <c r="J379" s="368" t="s">
        <v>1073</v>
      </c>
      <c r="K379" s="368" t="s">
        <v>1392</v>
      </c>
      <c r="L379" s="368"/>
      <c r="M379" s="368" t="s">
        <v>1393</v>
      </c>
      <c r="N379" s="379" t="s">
        <v>1395</v>
      </c>
      <c r="O379" s="379"/>
      <c r="P379" s="370" t="s">
        <v>3078</v>
      </c>
      <c r="Q379" s="371" t="s">
        <v>467</v>
      </c>
      <c r="R379" s="108">
        <f t="shared" si="5"/>
        <v>0</v>
      </c>
      <c r="U379" s="399"/>
    </row>
    <row r="380" spans="1:21">
      <c r="A380" s="406">
        <v>4</v>
      </c>
      <c r="B380" s="368" t="s">
        <v>913</v>
      </c>
      <c r="C380" s="368" t="s">
        <v>915</v>
      </c>
      <c r="D380" s="368" t="s">
        <v>2261</v>
      </c>
      <c r="E380" s="368" t="s">
        <v>2262</v>
      </c>
      <c r="F380" s="368"/>
      <c r="G380" s="368"/>
      <c r="H380" s="368">
        <v>65</v>
      </c>
      <c r="I380" s="368" t="s">
        <v>2262</v>
      </c>
      <c r="J380" s="368" t="s">
        <v>1073</v>
      </c>
      <c r="K380" s="368" t="s">
        <v>1409</v>
      </c>
      <c r="L380" s="368"/>
      <c r="M380" s="368" t="s">
        <v>1410</v>
      </c>
      <c r="N380" s="379" t="s">
        <v>1412</v>
      </c>
      <c r="O380" s="379"/>
      <c r="P380" s="370" t="s">
        <v>3079</v>
      </c>
      <c r="Q380" s="371" t="s">
        <v>468</v>
      </c>
      <c r="R380" s="108">
        <f t="shared" si="5"/>
        <v>0</v>
      </c>
      <c r="U380" s="399"/>
    </row>
    <row r="381" spans="1:21">
      <c r="A381" s="406">
        <v>4</v>
      </c>
      <c r="B381" s="368" t="s">
        <v>913</v>
      </c>
      <c r="C381" s="368" t="s">
        <v>915</v>
      </c>
      <c r="D381" s="368" t="s">
        <v>2261</v>
      </c>
      <c r="E381" s="368" t="s">
        <v>2262</v>
      </c>
      <c r="F381" s="368"/>
      <c r="G381" s="368"/>
      <c r="H381" s="368">
        <v>65</v>
      </c>
      <c r="I381" s="368" t="s">
        <v>2262</v>
      </c>
      <c r="J381" s="368" t="s">
        <v>1073</v>
      </c>
      <c r="K381" s="368" t="s">
        <v>1409</v>
      </c>
      <c r="L381" s="368"/>
      <c r="M381" s="368" t="s">
        <v>1410</v>
      </c>
      <c r="N381" s="379" t="s">
        <v>1412</v>
      </c>
      <c r="O381" s="379"/>
      <c r="P381" s="370" t="s">
        <v>3080</v>
      </c>
      <c r="Q381" s="371" t="s">
        <v>469</v>
      </c>
      <c r="R381" s="108">
        <f t="shared" si="5"/>
        <v>0</v>
      </c>
      <c r="U381" s="399"/>
    </row>
    <row r="382" spans="1:21">
      <c r="A382" s="406">
        <v>4</v>
      </c>
      <c r="B382" s="368" t="s">
        <v>913</v>
      </c>
      <c r="C382" s="368" t="s">
        <v>915</v>
      </c>
      <c r="D382" s="368" t="s">
        <v>2261</v>
      </c>
      <c r="E382" s="368" t="s">
        <v>2262</v>
      </c>
      <c r="F382" s="368"/>
      <c r="G382" s="368"/>
      <c r="H382" s="368">
        <v>65</v>
      </c>
      <c r="I382" s="368" t="s">
        <v>2262</v>
      </c>
      <c r="J382" s="368" t="s">
        <v>1073</v>
      </c>
      <c r="K382" s="368" t="s">
        <v>1409</v>
      </c>
      <c r="L382" s="368"/>
      <c r="M382" s="368" t="s">
        <v>1410</v>
      </c>
      <c r="N382" s="379" t="s">
        <v>1412</v>
      </c>
      <c r="O382" s="379"/>
      <c r="P382" s="370" t="s">
        <v>3081</v>
      </c>
      <c r="Q382" s="371" t="s">
        <v>470</v>
      </c>
      <c r="R382" s="108">
        <f t="shared" si="5"/>
        <v>0</v>
      </c>
      <c r="U382" s="399"/>
    </row>
    <row r="383" spans="1:21">
      <c r="A383" s="406">
        <v>4</v>
      </c>
      <c r="B383" s="368" t="s">
        <v>913</v>
      </c>
      <c r="C383" s="368" t="s">
        <v>915</v>
      </c>
      <c r="D383" s="368" t="s">
        <v>2261</v>
      </c>
      <c r="E383" s="368" t="s">
        <v>2262</v>
      </c>
      <c r="F383" s="368"/>
      <c r="G383" s="368"/>
      <c r="H383" s="368">
        <v>65</v>
      </c>
      <c r="I383" s="368" t="s">
        <v>2262</v>
      </c>
      <c r="J383" s="368" t="s">
        <v>1073</v>
      </c>
      <c r="K383" s="368" t="s">
        <v>1409</v>
      </c>
      <c r="L383" s="368"/>
      <c r="M383" s="368" t="s">
        <v>1410</v>
      </c>
      <c r="N383" s="379" t="s">
        <v>1412</v>
      </c>
      <c r="O383" s="379"/>
      <c r="P383" s="370" t="s">
        <v>3082</v>
      </c>
      <c r="Q383" s="371" t="s">
        <v>471</v>
      </c>
      <c r="R383" s="108">
        <f t="shared" si="5"/>
        <v>0</v>
      </c>
      <c r="U383" s="399"/>
    </row>
    <row r="384" spans="1:21">
      <c r="A384" s="406">
        <v>4</v>
      </c>
      <c r="B384" s="368" t="s">
        <v>913</v>
      </c>
      <c r="C384" s="368" t="s">
        <v>915</v>
      </c>
      <c r="D384" s="368" t="s">
        <v>2261</v>
      </c>
      <c r="E384" s="368" t="s">
        <v>2262</v>
      </c>
      <c r="F384" s="368"/>
      <c r="G384" s="368"/>
      <c r="H384" s="368">
        <v>65</v>
      </c>
      <c r="I384" s="368" t="s">
        <v>2262</v>
      </c>
      <c r="J384" s="368" t="s">
        <v>1073</v>
      </c>
      <c r="K384" s="368" t="s">
        <v>1409</v>
      </c>
      <c r="L384" s="368"/>
      <c r="M384" s="368" t="s">
        <v>1410</v>
      </c>
      <c r="N384" s="379" t="s">
        <v>1412</v>
      </c>
      <c r="O384" s="379"/>
      <c r="P384" s="370" t="s">
        <v>3083</v>
      </c>
      <c r="Q384" s="371" t="s">
        <v>3084</v>
      </c>
      <c r="R384" s="108">
        <f t="shared" si="5"/>
        <v>0</v>
      </c>
      <c r="U384" s="399"/>
    </row>
    <row r="385" spans="1:21">
      <c r="A385" s="406">
        <v>4</v>
      </c>
      <c r="B385" s="368" t="s">
        <v>913</v>
      </c>
      <c r="C385" s="368" t="s">
        <v>915</v>
      </c>
      <c r="D385" s="368" t="s">
        <v>2261</v>
      </c>
      <c r="E385" s="368" t="s">
        <v>2268</v>
      </c>
      <c r="F385" s="368" t="s">
        <v>2268</v>
      </c>
      <c r="G385" s="368"/>
      <c r="H385" s="368">
        <v>67</v>
      </c>
      <c r="I385" s="368" t="s">
        <v>2268</v>
      </c>
      <c r="J385" s="368" t="s">
        <v>1073</v>
      </c>
      <c r="K385" s="368" t="s">
        <v>1409</v>
      </c>
      <c r="L385" s="368"/>
      <c r="M385" s="368" t="s">
        <v>1410</v>
      </c>
      <c r="N385" s="379" t="s">
        <v>1412</v>
      </c>
      <c r="O385" s="379"/>
      <c r="P385" s="370" t="s">
        <v>3085</v>
      </c>
      <c r="Q385" s="371" t="s">
        <v>472</v>
      </c>
      <c r="R385" s="108">
        <f t="shared" si="5"/>
        <v>0</v>
      </c>
      <c r="U385" s="399"/>
    </row>
    <row r="386" spans="1:21">
      <c r="A386" s="406">
        <v>4</v>
      </c>
      <c r="B386" s="368" t="s">
        <v>913</v>
      </c>
      <c r="C386" s="368" t="s">
        <v>915</v>
      </c>
      <c r="D386" s="368" t="s">
        <v>2261</v>
      </c>
      <c r="E386" s="368" t="s">
        <v>2268</v>
      </c>
      <c r="F386" s="368" t="s">
        <v>2268</v>
      </c>
      <c r="G386" s="368"/>
      <c r="H386" s="368">
        <v>67</v>
      </c>
      <c r="I386" s="368" t="s">
        <v>2268</v>
      </c>
      <c r="J386" s="368" t="s">
        <v>1073</v>
      </c>
      <c r="K386" s="368" t="s">
        <v>1047</v>
      </c>
      <c r="L386" s="368"/>
      <c r="M386" s="368" t="s">
        <v>1410</v>
      </c>
      <c r="N386" s="379" t="s">
        <v>1412</v>
      </c>
      <c r="O386" s="379"/>
      <c r="P386" s="370" t="s">
        <v>3086</v>
      </c>
      <c r="Q386" s="371" t="s">
        <v>473</v>
      </c>
      <c r="R386" s="108">
        <f t="shared" si="5"/>
        <v>0</v>
      </c>
      <c r="U386" s="399"/>
    </row>
    <row r="387" spans="1:21">
      <c r="A387" s="406">
        <v>4</v>
      </c>
      <c r="B387" s="368" t="s">
        <v>913</v>
      </c>
      <c r="C387" s="368" t="s">
        <v>915</v>
      </c>
      <c r="D387" s="368" t="s">
        <v>2261</v>
      </c>
      <c r="E387" s="368" t="s">
        <v>2268</v>
      </c>
      <c r="F387" s="368" t="s">
        <v>2268</v>
      </c>
      <c r="G387" s="368"/>
      <c r="H387" s="368">
        <v>67</v>
      </c>
      <c r="I387" s="368" t="s">
        <v>2268</v>
      </c>
      <c r="J387" s="368" t="s">
        <v>1073</v>
      </c>
      <c r="K387" s="368" t="s">
        <v>1409</v>
      </c>
      <c r="L387" s="368"/>
      <c r="M387" s="368" t="s">
        <v>1410</v>
      </c>
      <c r="N387" s="379" t="s">
        <v>1412</v>
      </c>
      <c r="O387" s="379"/>
      <c r="P387" s="370" t="s">
        <v>3087</v>
      </c>
      <c r="Q387" s="380" t="s">
        <v>474</v>
      </c>
      <c r="R387" s="108">
        <f t="shared" si="5"/>
        <v>0</v>
      </c>
      <c r="U387" s="399"/>
    </row>
    <row r="388" spans="1:21">
      <c r="A388" s="406">
        <v>4</v>
      </c>
      <c r="B388" s="368" t="s">
        <v>913</v>
      </c>
      <c r="C388" s="368" t="s">
        <v>915</v>
      </c>
      <c r="D388" s="368" t="s">
        <v>2261</v>
      </c>
      <c r="E388" s="368" t="s">
        <v>2268</v>
      </c>
      <c r="F388" s="368" t="s">
        <v>2268</v>
      </c>
      <c r="G388" s="368"/>
      <c r="H388" s="368">
        <v>67</v>
      </c>
      <c r="I388" s="368" t="s">
        <v>2268</v>
      </c>
      <c r="J388" s="368" t="s">
        <v>1073</v>
      </c>
      <c r="K388" s="368" t="s">
        <v>990</v>
      </c>
      <c r="L388" s="368"/>
      <c r="M388" s="368" t="s">
        <v>1420</v>
      </c>
      <c r="N388" s="379" t="s">
        <v>1422</v>
      </c>
      <c r="O388" s="379"/>
      <c r="P388" s="370" t="s">
        <v>3088</v>
      </c>
      <c r="Q388" s="371" t="s">
        <v>475</v>
      </c>
      <c r="R388" s="108">
        <f t="shared" ref="R388:R451" si="6">SUMIF($S$1:$BT$1,$R$1,$S388:$BT388)</f>
        <v>0</v>
      </c>
      <c r="U388" s="399"/>
    </row>
    <row r="389" spans="1:21">
      <c r="A389" s="406">
        <v>4</v>
      </c>
      <c r="B389" s="368" t="s">
        <v>913</v>
      </c>
      <c r="C389" s="368" t="s">
        <v>915</v>
      </c>
      <c r="D389" s="368" t="s">
        <v>2261</v>
      </c>
      <c r="E389" s="368" t="s">
        <v>2268</v>
      </c>
      <c r="F389" s="368" t="s">
        <v>2268</v>
      </c>
      <c r="G389" s="368"/>
      <c r="H389" s="368">
        <v>67</v>
      </c>
      <c r="I389" s="368" t="s">
        <v>2268</v>
      </c>
      <c r="J389" s="368" t="s">
        <v>1073</v>
      </c>
      <c r="K389" s="368" t="s">
        <v>995</v>
      </c>
      <c r="L389" s="368"/>
      <c r="M389" s="368" t="s">
        <v>1424</v>
      </c>
      <c r="N389" s="379" t="s">
        <v>1425</v>
      </c>
      <c r="O389" s="379"/>
      <c r="P389" s="370" t="s">
        <v>3089</v>
      </c>
      <c r="Q389" s="371" t="s">
        <v>2272</v>
      </c>
      <c r="R389" s="108">
        <f t="shared" si="6"/>
        <v>0</v>
      </c>
      <c r="U389" s="399"/>
    </row>
    <row r="390" spans="1:21">
      <c r="A390" s="406">
        <v>4</v>
      </c>
      <c r="B390" s="368" t="s">
        <v>913</v>
      </c>
      <c r="C390" s="368" t="s">
        <v>915</v>
      </c>
      <c r="D390" s="368" t="s">
        <v>2261</v>
      </c>
      <c r="E390" s="368" t="s">
        <v>2268</v>
      </c>
      <c r="F390" s="368" t="s">
        <v>2268</v>
      </c>
      <c r="G390" s="368"/>
      <c r="H390" s="368">
        <v>67</v>
      </c>
      <c r="I390" s="368" t="s">
        <v>2268</v>
      </c>
      <c r="J390" s="368" t="s">
        <v>1073</v>
      </c>
      <c r="K390" s="368" t="s">
        <v>1427</v>
      </c>
      <c r="L390" s="368"/>
      <c r="M390" s="368" t="s">
        <v>1410</v>
      </c>
      <c r="N390" s="379" t="s">
        <v>1412</v>
      </c>
      <c r="O390" s="379"/>
      <c r="P390" s="370" t="s">
        <v>3090</v>
      </c>
      <c r="Q390" s="371" t="s">
        <v>477</v>
      </c>
      <c r="R390" s="108">
        <f t="shared" si="6"/>
        <v>0</v>
      </c>
      <c r="U390" s="399"/>
    </row>
    <row r="391" spans="1:21">
      <c r="A391" s="406">
        <v>4</v>
      </c>
      <c r="B391" s="368" t="s">
        <v>913</v>
      </c>
      <c r="C391" s="368" t="s">
        <v>915</v>
      </c>
      <c r="D391" s="368" t="s">
        <v>2261</v>
      </c>
      <c r="E391" s="368" t="s">
        <v>2273</v>
      </c>
      <c r="F391" s="368" t="s">
        <v>2274</v>
      </c>
      <c r="G391" s="368"/>
      <c r="H391" s="368">
        <v>68</v>
      </c>
      <c r="I391" s="368" t="s">
        <v>2273</v>
      </c>
      <c r="J391" s="368" t="s">
        <v>1073</v>
      </c>
      <c r="K391" s="368" t="s">
        <v>1047</v>
      </c>
      <c r="L391" s="368"/>
      <c r="M391" s="368" t="s">
        <v>1430</v>
      </c>
      <c r="N391" s="379" t="s">
        <v>1432</v>
      </c>
      <c r="O391" s="379"/>
      <c r="P391" s="370" t="s">
        <v>3091</v>
      </c>
      <c r="Q391" s="371" t="s">
        <v>478</v>
      </c>
      <c r="R391" s="108">
        <f t="shared" si="6"/>
        <v>0</v>
      </c>
      <c r="U391" s="399"/>
    </row>
    <row r="392" spans="1:21">
      <c r="A392" s="406">
        <v>4</v>
      </c>
      <c r="B392" s="368" t="s">
        <v>913</v>
      </c>
      <c r="C392" s="368" t="s">
        <v>915</v>
      </c>
      <c r="D392" s="368" t="s">
        <v>2261</v>
      </c>
      <c r="E392" s="368" t="s">
        <v>2273</v>
      </c>
      <c r="F392" s="368" t="s">
        <v>2274</v>
      </c>
      <c r="G392" s="368"/>
      <c r="H392" s="368">
        <v>68</v>
      </c>
      <c r="I392" s="368" t="s">
        <v>2273</v>
      </c>
      <c r="J392" s="368" t="s">
        <v>1073</v>
      </c>
      <c r="K392" s="368" t="s">
        <v>1047</v>
      </c>
      <c r="L392" s="368"/>
      <c r="M392" s="368" t="s">
        <v>1430</v>
      </c>
      <c r="N392" s="379" t="s">
        <v>1435</v>
      </c>
      <c r="O392" s="379"/>
      <c r="P392" s="370" t="s">
        <v>3092</v>
      </c>
      <c r="Q392" s="371" t="s">
        <v>479</v>
      </c>
      <c r="R392" s="108">
        <f t="shared" si="6"/>
        <v>0</v>
      </c>
      <c r="U392" s="399"/>
    </row>
    <row r="393" spans="1:21">
      <c r="A393" s="406">
        <v>4</v>
      </c>
      <c r="B393" s="368" t="s">
        <v>913</v>
      </c>
      <c r="C393" s="368" t="s">
        <v>915</v>
      </c>
      <c r="D393" s="368" t="s">
        <v>2261</v>
      </c>
      <c r="E393" s="368" t="s">
        <v>2273</v>
      </c>
      <c r="F393" s="368" t="s">
        <v>2273</v>
      </c>
      <c r="G393" s="368"/>
      <c r="H393" s="368">
        <v>68</v>
      </c>
      <c r="I393" s="368" t="s">
        <v>2273</v>
      </c>
      <c r="J393" s="368" t="s">
        <v>1073</v>
      </c>
      <c r="K393" s="368" t="s">
        <v>1044</v>
      </c>
      <c r="L393" s="368"/>
      <c r="M393" s="368" t="s">
        <v>1410</v>
      </c>
      <c r="N393" s="379" t="s">
        <v>1438</v>
      </c>
      <c r="O393" s="379"/>
      <c r="P393" s="370" t="s">
        <v>3093</v>
      </c>
      <c r="Q393" s="371" t="s">
        <v>480</v>
      </c>
      <c r="R393" s="108">
        <f t="shared" si="6"/>
        <v>0</v>
      </c>
      <c r="U393" s="399"/>
    </row>
    <row r="394" spans="1:21">
      <c r="A394" s="406">
        <v>4</v>
      </c>
      <c r="B394" s="368" t="s">
        <v>913</v>
      </c>
      <c r="C394" s="368" t="s">
        <v>915</v>
      </c>
      <c r="D394" s="368" t="s">
        <v>2261</v>
      </c>
      <c r="E394" s="368" t="s">
        <v>2273</v>
      </c>
      <c r="F394" s="368" t="s">
        <v>2273</v>
      </c>
      <c r="G394" s="368"/>
      <c r="H394" s="368">
        <v>68</v>
      </c>
      <c r="I394" s="368" t="s">
        <v>2273</v>
      </c>
      <c r="J394" s="368" t="s">
        <v>1073</v>
      </c>
      <c r="K394" s="368" t="s">
        <v>1044</v>
      </c>
      <c r="L394" s="368"/>
      <c r="M394" s="368" t="s">
        <v>1410</v>
      </c>
      <c r="N394" s="379" t="s">
        <v>1440</v>
      </c>
      <c r="O394" s="379"/>
      <c r="P394" s="370" t="s">
        <v>3094</v>
      </c>
      <c r="Q394" s="371" t="s">
        <v>481</v>
      </c>
      <c r="R394" s="108">
        <f t="shared" si="6"/>
        <v>0</v>
      </c>
      <c r="U394" s="399"/>
    </row>
    <row r="395" spans="1:21">
      <c r="A395" s="406">
        <v>4</v>
      </c>
      <c r="B395" s="368" t="s">
        <v>913</v>
      </c>
      <c r="C395" s="368" t="s">
        <v>915</v>
      </c>
      <c r="D395" s="368" t="s">
        <v>2261</v>
      </c>
      <c r="E395" s="368" t="s">
        <v>2273</v>
      </c>
      <c r="F395" s="368" t="s">
        <v>2280</v>
      </c>
      <c r="G395" s="368"/>
      <c r="H395" s="368">
        <v>68</v>
      </c>
      <c r="I395" s="368" t="s">
        <v>2273</v>
      </c>
      <c r="J395" s="368" t="s">
        <v>1073</v>
      </c>
      <c r="K395" s="368" t="s">
        <v>1022</v>
      </c>
      <c r="L395" s="368"/>
      <c r="M395" s="368" t="s">
        <v>1420</v>
      </c>
      <c r="N395" s="379" t="s">
        <v>1447</v>
      </c>
      <c r="O395" s="379"/>
      <c r="P395" s="370" t="s">
        <v>3095</v>
      </c>
      <c r="Q395" s="371" t="s">
        <v>486</v>
      </c>
      <c r="R395" s="108">
        <f t="shared" si="6"/>
        <v>0</v>
      </c>
      <c r="U395" s="399"/>
    </row>
    <row r="396" spans="1:21">
      <c r="A396" s="406">
        <v>4</v>
      </c>
      <c r="B396" s="368" t="s">
        <v>913</v>
      </c>
      <c r="C396" s="368" t="s">
        <v>915</v>
      </c>
      <c r="D396" s="368" t="s">
        <v>2261</v>
      </c>
      <c r="E396" s="368" t="s">
        <v>2273</v>
      </c>
      <c r="F396" s="368" t="s">
        <v>2280</v>
      </c>
      <c r="G396" s="368"/>
      <c r="H396" s="368">
        <v>68</v>
      </c>
      <c r="I396" s="368" t="s">
        <v>2273</v>
      </c>
      <c r="J396" s="368" t="s">
        <v>1073</v>
      </c>
      <c r="K396" s="368" t="s">
        <v>1024</v>
      </c>
      <c r="L396" s="368"/>
      <c r="M396" s="368" t="s">
        <v>1420</v>
      </c>
      <c r="N396" s="379" t="s">
        <v>1450</v>
      </c>
      <c r="O396" s="379"/>
      <c r="P396" s="370" t="s">
        <v>3096</v>
      </c>
      <c r="Q396" s="371" t="s">
        <v>487</v>
      </c>
      <c r="R396" s="108">
        <f t="shared" si="6"/>
        <v>0</v>
      </c>
      <c r="U396" s="399"/>
    </row>
    <row r="397" spans="1:21">
      <c r="A397" s="406">
        <v>4</v>
      </c>
      <c r="B397" s="368" t="s">
        <v>913</v>
      </c>
      <c r="C397" s="368" t="s">
        <v>915</v>
      </c>
      <c r="D397" s="368" t="s">
        <v>2261</v>
      </c>
      <c r="E397" s="368" t="s">
        <v>2273</v>
      </c>
      <c r="F397" s="368" t="s">
        <v>2280</v>
      </c>
      <c r="G397" s="368"/>
      <c r="H397" s="368">
        <v>68</v>
      </c>
      <c r="I397" s="368" t="s">
        <v>2273</v>
      </c>
      <c r="J397" s="368" t="s">
        <v>952</v>
      </c>
      <c r="K397" s="368" t="s">
        <v>1024</v>
      </c>
      <c r="L397" s="368"/>
      <c r="M397" s="368" t="s">
        <v>1420</v>
      </c>
      <c r="N397" s="379" t="s">
        <v>1452</v>
      </c>
      <c r="O397" s="379"/>
      <c r="P397" s="370" t="s">
        <v>3097</v>
      </c>
      <c r="Q397" s="371" t="s">
        <v>3098</v>
      </c>
      <c r="R397" s="108">
        <f t="shared" si="6"/>
        <v>0</v>
      </c>
      <c r="U397" s="399"/>
    </row>
    <row r="398" spans="1:21">
      <c r="A398" s="406">
        <v>4</v>
      </c>
      <c r="B398" s="368" t="s">
        <v>913</v>
      </c>
      <c r="C398" s="368" t="s">
        <v>915</v>
      </c>
      <c r="D398" s="368" t="s">
        <v>2261</v>
      </c>
      <c r="E398" s="368" t="s">
        <v>2273</v>
      </c>
      <c r="F398" s="368" t="s">
        <v>2280</v>
      </c>
      <c r="G398" s="368"/>
      <c r="H398" s="368">
        <v>68</v>
      </c>
      <c r="I398" s="368" t="s">
        <v>2273</v>
      </c>
      <c r="J398" s="368" t="s">
        <v>1073</v>
      </c>
      <c r="K398" s="368" t="s">
        <v>1024</v>
      </c>
      <c r="L398" s="368"/>
      <c r="M398" s="368" t="s">
        <v>1420</v>
      </c>
      <c r="N398" s="379" t="s">
        <v>1452</v>
      </c>
      <c r="O398" s="379"/>
      <c r="P398" s="370" t="s">
        <v>3099</v>
      </c>
      <c r="Q398" s="371" t="s">
        <v>3100</v>
      </c>
      <c r="R398" s="108">
        <f t="shared" si="6"/>
        <v>0</v>
      </c>
      <c r="U398" s="399"/>
    </row>
    <row r="399" spans="1:21">
      <c r="A399" s="406">
        <v>4</v>
      </c>
      <c r="B399" s="368" t="s">
        <v>913</v>
      </c>
      <c r="C399" s="368" t="s">
        <v>915</v>
      </c>
      <c r="D399" s="368" t="s">
        <v>2261</v>
      </c>
      <c r="E399" s="368" t="s">
        <v>2273</v>
      </c>
      <c r="F399" s="368" t="s">
        <v>2273</v>
      </c>
      <c r="G399" s="368"/>
      <c r="H399" s="368">
        <v>68</v>
      </c>
      <c r="I399" s="368" t="s">
        <v>2273</v>
      </c>
      <c r="J399" s="368" t="s">
        <v>1073</v>
      </c>
      <c r="K399" s="368" t="s">
        <v>1056</v>
      </c>
      <c r="L399" s="368"/>
      <c r="M399" s="368" t="s">
        <v>1410</v>
      </c>
      <c r="N399" s="379" t="s">
        <v>1438</v>
      </c>
      <c r="O399" s="379"/>
      <c r="P399" s="370" t="s">
        <v>3101</v>
      </c>
      <c r="Q399" s="371" t="s">
        <v>490</v>
      </c>
      <c r="R399" s="108">
        <f t="shared" si="6"/>
        <v>0</v>
      </c>
      <c r="U399" s="399"/>
    </row>
    <row r="400" spans="1:21">
      <c r="A400" s="406">
        <v>4</v>
      </c>
      <c r="B400" s="368" t="s">
        <v>913</v>
      </c>
      <c r="C400" s="368" t="s">
        <v>915</v>
      </c>
      <c r="D400" s="368" t="s">
        <v>2261</v>
      </c>
      <c r="E400" s="368" t="s">
        <v>2273</v>
      </c>
      <c r="F400" s="368" t="s">
        <v>2273</v>
      </c>
      <c r="G400" s="368"/>
      <c r="H400" s="368">
        <v>68</v>
      </c>
      <c r="I400" s="368" t="s">
        <v>2273</v>
      </c>
      <c r="J400" s="368" t="s">
        <v>1073</v>
      </c>
      <c r="K400" s="368" t="s">
        <v>1056</v>
      </c>
      <c r="L400" s="368"/>
      <c r="M400" s="368" t="s">
        <v>1410</v>
      </c>
      <c r="N400" s="379" t="s">
        <v>1440</v>
      </c>
      <c r="O400" s="379"/>
      <c r="P400" s="370" t="s">
        <v>3102</v>
      </c>
      <c r="Q400" s="371" t="s">
        <v>491</v>
      </c>
      <c r="R400" s="108">
        <f t="shared" si="6"/>
        <v>0</v>
      </c>
      <c r="U400" s="399"/>
    </row>
    <row r="401" spans="1:21">
      <c r="A401" s="406">
        <v>4</v>
      </c>
      <c r="B401" s="368" t="s">
        <v>913</v>
      </c>
      <c r="C401" s="368" t="s">
        <v>915</v>
      </c>
      <c r="D401" s="368" t="s">
        <v>2261</v>
      </c>
      <c r="E401" s="368" t="s">
        <v>2273</v>
      </c>
      <c r="F401" s="368" t="s">
        <v>2273</v>
      </c>
      <c r="G401" s="368"/>
      <c r="H401" s="368">
        <v>68</v>
      </c>
      <c r="I401" s="368" t="s">
        <v>2273</v>
      </c>
      <c r="J401" s="368" t="s">
        <v>1073</v>
      </c>
      <c r="K401" s="368" t="s">
        <v>1060</v>
      </c>
      <c r="L401" s="368"/>
      <c r="M401" s="368" t="s">
        <v>1459</v>
      </c>
      <c r="N401" s="379" t="s">
        <v>1461</v>
      </c>
      <c r="O401" s="379"/>
      <c r="P401" s="370" t="s">
        <v>3103</v>
      </c>
      <c r="Q401" s="371" t="s">
        <v>492</v>
      </c>
      <c r="R401" s="108">
        <f t="shared" si="6"/>
        <v>0</v>
      </c>
      <c r="U401" s="399"/>
    </row>
    <row r="402" spans="1:21">
      <c r="A402" s="406">
        <v>4</v>
      </c>
      <c r="B402" s="368" t="s">
        <v>913</v>
      </c>
      <c r="C402" s="368" t="s">
        <v>915</v>
      </c>
      <c r="D402" s="368" t="s">
        <v>2261</v>
      </c>
      <c r="E402" s="368" t="s">
        <v>2273</v>
      </c>
      <c r="F402" s="368" t="s">
        <v>2273</v>
      </c>
      <c r="G402" s="368"/>
      <c r="H402" s="368">
        <v>68</v>
      </c>
      <c r="I402" s="368" t="s">
        <v>2273</v>
      </c>
      <c r="J402" s="368" t="s">
        <v>1073</v>
      </c>
      <c r="K402" s="368" t="s">
        <v>1060</v>
      </c>
      <c r="L402" s="368"/>
      <c r="M402" s="368" t="s">
        <v>1459</v>
      </c>
      <c r="N402" s="379" t="s">
        <v>1464</v>
      </c>
      <c r="O402" s="379"/>
      <c r="P402" s="370" t="s">
        <v>3104</v>
      </c>
      <c r="Q402" s="371" t="s">
        <v>3105</v>
      </c>
      <c r="R402" s="108">
        <f t="shared" si="6"/>
        <v>0</v>
      </c>
      <c r="U402" s="399"/>
    </row>
    <row r="403" spans="1:21">
      <c r="A403" s="406">
        <v>4</v>
      </c>
      <c r="B403" s="368" t="s">
        <v>913</v>
      </c>
      <c r="C403" s="368" t="s">
        <v>915</v>
      </c>
      <c r="D403" s="368" t="s">
        <v>2261</v>
      </c>
      <c r="E403" s="368" t="s">
        <v>2273</v>
      </c>
      <c r="F403" s="368" t="s">
        <v>2273</v>
      </c>
      <c r="G403" s="368"/>
      <c r="H403" s="368">
        <v>68</v>
      </c>
      <c r="I403" s="368" t="s">
        <v>2273</v>
      </c>
      <c r="J403" s="368" t="s">
        <v>952</v>
      </c>
      <c r="K403" s="368" t="s">
        <v>1060</v>
      </c>
      <c r="L403" s="368"/>
      <c r="M403" s="368" t="s">
        <v>1459</v>
      </c>
      <c r="N403" s="379" t="s">
        <v>1466</v>
      </c>
      <c r="O403" s="379"/>
      <c r="P403" s="370" t="s">
        <v>3106</v>
      </c>
      <c r="Q403" s="371" t="s">
        <v>3107</v>
      </c>
      <c r="R403" s="108">
        <f t="shared" si="6"/>
        <v>0</v>
      </c>
      <c r="U403" s="399"/>
    </row>
    <row r="404" spans="1:21">
      <c r="A404" s="406">
        <v>4</v>
      </c>
      <c r="B404" s="368" t="s">
        <v>913</v>
      </c>
      <c r="C404" s="368" t="s">
        <v>915</v>
      </c>
      <c r="D404" s="368" t="s">
        <v>2261</v>
      </c>
      <c r="E404" s="368" t="s">
        <v>2273</v>
      </c>
      <c r="F404" s="368" t="s">
        <v>2273</v>
      </c>
      <c r="G404" s="368"/>
      <c r="H404" s="368">
        <v>68</v>
      </c>
      <c r="I404" s="368" t="s">
        <v>2273</v>
      </c>
      <c r="J404" s="368" t="s">
        <v>1073</v>
      </c>
      <c r="K404" s="368" t="s">
        <v>1060</v>
      </c>
      <c r="L404" s="368"/>
      <c r="M404" s="368" t="s">
        <v>1459</v>
      </c>
      <c r="N404" s="379" t="s">
        <v>1466</v>
      </c>
      <c r="O404" s="379"/>
      <c r="P404" s="370" t="s">
        <v>3108</v>
      </c>
      <c r="Q404" s="371" t="s">
        <v>3109</v>
      </c>
      <c r="R404" s="108">
        <f t="shared" si="6"/>
        <v>0</v>
      </c>
      <c r="U404" s="399"/>
    </row>
    <row r="405" spans="1:21">
      <c r="A405" s="406">
        <v>4</v>
      </c>
      <c r="B405" s="368" t="s">
        <v>913</v>
      </c>
      <c r="C405" s="368" t="s">
        <v>915</v>
      </c>
      <c r="D405" s="368" t="s">
        <v>2261</v>
      </c>
      <c r="E405" s="368" t="s">
        <v>2273</v>
      </c>
      <c r="F405" s="368" t="s">
        <v>2273</v>
      </c>
      <c r="G405" s="368"/>
      <c r="H405" s="368">
        <v>68</v>
      </c>
      <c r="I405" s="368" t="s">
        <v>2273</v>
      </c>
      <c r="J405" s="368" t="s">
        <v>1073</v>
      </c>
      <c r="K405" s="368" t="s">
        <v>1060</v>
      </c>
      <c r="L405" s="368"/>
      <c r="M405" s="368" t="s">
        <v>1459</v>
      </c>
      <c r="N405" s="379" t="s">
        <v>1461</v>
      </c>
      <c r="O405" s="379"/>
      <c r="P405" s="370" t="s">
        <v>3110</v>
      </c>
      <c r="Q405" s="371" t="s">
        <v>3111</v>
      </c>
      <c r="R405" s="108">
        <f t="shared" si="6"/>
        <v>0</v>
      </c>
      <c r="U405" s="399"/>
    </row>
    <row r="406" spans="1:21">
      <c r="A406" s="406">
        <v>4</v>
      </c>
      <c r="B406" s="368" t="s">
        <v>913</v>
      </c>
      <c r="C406" s="368" t="s">
        <v>915</v>
      </c>
      <c r="D406" s="368" t="s">
        <v>2261</v>
      </c>
      <c r="E406" s="368" t="s">
        <v>2273</v>
      </c>
      <c r="F406" s="368" t="s">
        <v>2273</v>
      </c>
      <c r="G406" s="368"/>
      <c r="H406" s="368">
        <v>68</v>
      </c>
      <c r="I406" s="368" t="s">
        <v>2273</v>
      </c>
      <c r="J406" s="368" t="s">
        <v>1073</v>
      </c>
      <c r="K406" s="368" t="s">
        <v>1060</v>
      </c>
      <c r="L406" s="368"/>
      <c r="M406" s="368" t="s">
        <v>1459</v>
      </c>
      <c r="N406" s="379" t="s">
        <v>1464</v>
      </c>
      <c r="O406" s="379"/>
      <c r="P406" s="370" t="s">
        <v>3112</v>
      </c>
      <c r="Q406" s="371" t="s">
        <v>3113</v>
      </c>
      <c r="R406" s="108">
        <f t="shared" si="6"/>
        <v>0</v>
      </c>
      <c r="U406" s="399"/>
    </row>
    <row r="407" spans="1:21">
      <c r="A407" s="406">
        <v>4</v>
      </c>
      <c r="B407" s="368" t="s">
        <v>913</v>
      </c>
      <c r="C407" s="368" t="s">
        <v>915</v>
      </c>
      <c r="D407" s="368" t="s">
        <v>2261</v>
      </c>
      <c r="E407" s="368" t="s">
        <v>2273</v>
      </c>
      <c r="F407" s="368" t="s">
        <v>2273</v>
      </c>
      <c r="G407" s="368"/>
      <c r="H407" s="368">
        <v>68</v>
      </c>
      <c r="I407" s="368" t="s">
        <v>2273</v>
      </c>
      <c r="J407" s="368" t="s">
        <v>952</v>
      </c>
      <c r="K407" s="368" t="s">
        <v>1060</v>
      </c>
      <c r="L407" s="368"/>
      <c r="M407" s="368" t="s">
        <v>1459</v>
      </c>
      <c r="N407" s="379" t="s">
        <v>1466</v>
      </c>
      <c r="O407" s="379"/>
      <c r="P407" s="370" t="s">
        <v>3114</v>
      </c>
      <c r="Q407" s="371" t="s">
        <v>3115</v>
      </c>
      <c r="R407" s="108">
        <f t="shared" si="6"/>
        <v>0</v>
      </c>
      <c r="U407" s="399"/>
    </row>
    <row r="408" spans="1:21">
      <c r="A408" s="406">
        <v>4</v>
      </c>
      <c r="B408" s="368" t="s">
        <v>913</v>
      </c>
      <c r="C408" s="368" t="s">
        <v>915</v>
      </c>
      <c r="D408" s="368" t="s">
        <v>2261</v>
      </c>
      <c r="E408" s="368" t="s">
        <v>2273</v>
      </c>
      <c r="F408" s="368" t="s">
        <v>2273</v>
      </c>
      <c r="G408" s="368"/>
      <c r="H408" s="368">
        <v>68</v>
      </c>
      <c r="I408" s="368" t="s">
        <v>2273</v>
      </c>
      <c r="J408" s="368" t="s">
        <v>1073</v>
      </c>
      <c r="K408" s="368" t="s">
        <v>1060</v>
      </c>
      <c r="L408" s="368"/>
      <c r="M408" s="368" t="s">
        <v>1459</v>
      </c>
      <c r="N408" s="379" t="s">
        <v>1466</v>
      </c>
      <c r="O408" s="379"/>
      <c r="P408" s="370" t="s">
        <v>3116</v>
      </c>
      <c r="Q408" s="371" t="s">
        <v>3117</v>
      </c>
      <c r="R408" s="108">
        <f t="shared" si="6"/>
        <v>0</v>
      </c>
      <c r="U408" s="399"/>
    </row>
    <row r="409" spans="1:21">
      <c r="A409" s="406">
        <v>4</v>
      </c>
      <c r="B409" s="368" t="s">
        <v>913</v>
      </c>
      <c r="C409" s="368" t="s">
        <v>915</v>
      </c>
      <c r="D409" s="368" t="s">
        <v>2261</v>
      </c>
      <c r="E409" s="368" t="s">
        <v>2273</v>
      </c>
      <c r="F409" s="368" t="s">
        <v>2273</v>
      </c>
      <c r="G409" s="368"/>
      <c r="H409" s="368">
        <v>68</v>
      </c>
      <c r="I409" s="368" t="s">
        <v>2273</v>
      </c>
      <c r="J409" s="368" t="s">
        <v>1073</v>
      </c>
      <c r="K409" s="368" t="s">
        <v>1060</v>
      </c>
      <c r="L409" s="368"/>
      <c r="M409" s="368" t="s">
        <v>1459</v>
      </c>
      <c r="N409" s="379" t="s">
        <v>1461</v>
      </c>
      <c r="O409" s="379"/>
      <c r="P409" s="370" t="s">
        <v>3118</v>
      </c>
      <c r="Q409" s="371" t="s">
        <v>3119</v>
      </c>
      <c r="R409" s="108">
        <f t="shared" si="6"/>
        <v>0</v>
      </c>
      <c r="U409" s="399"/>
    </row>
    <row r="410" spans="1:21">
      <c r="A410" s="406">
        <v>4</v>
      </c>
      <c r="B410" s="368" t="s">
        <v>913</v>
      </c>
      <c r="C410" s="368" t="s">
        <v>915</v>
      </c>
      <c r="D410" s="368" t="s">
        <v>2261</v>
      </c>
      <c r="E410" s="368" t="s">
        <v>2273</v>
      </c>
      <c r="F410" s="368" t="s">
        <v>2273</v>
      </c>
      <c r="G410" s="368"/>
      <c r="H410" s="368">
        <v>68</v>
      </c>
      <c r="I410" s="368" t="s">
        <v>2273</v>
      </c>
      <c r="J410" s="368" t="s">
        <v>1073</v>
      </c>
      <c r="K410" s="368" t="s">
        <v>1060</v>
      </c>
      <c r="L410" s="368"/>
      <c r="M410" s="368" t="s">
        <v>1459</v>
      </c>
      <c r="N410" s="379" t="s">
        <v>1464</v>
      </c>
      <c r="O410" s="379"/>
      <c r="P410" s="370" t="s">
        <v>3120</v>
      </c>
      <c r="Q410" s="371" t="s">
        <v>3121</v>
      </c>
      <c r="R410" s="108">
        <f t="shared" si="6"/>
        <v>0</v>
      </c>
      <c r="U410" s="399"/>
    </row>
    <row r="411" spans="1:21">
      <c r="A411" s="406">
        <v>4</v>
      </c>
      <c r="B411" s="368" t="s">
        <v>913</v>
      </c>
      <c r="C411" s="368" t="s">
        <v>915</v>
      </c>
      <c r="D411" s="368" t="s">
        <v>2261</v>
      </c>
      <c r="E411" s="368" t="s">
        <v>2273</v>
      </c>
      <c r="F411" s="368" t="s">
        <v>2273</v>
      </c>
      <c r="G411" s="368"/>
      <c r="H411" s="368">
        <v>68</v>
      </c>
      <c r="I411" s="368" t="s">
        <v>2273</v>
      </c>
      <c r="J411" s="368" t="s">
        <v>952</v>
      </c>
      <c r="K411" s="368" t="s">
        <v>1060</v>
      </c>
      <c r="L411" s="368"/>
      <c r="M411" s="368" t="s">
        <v>1459</v>
      </c>
      <c r="N411" s="379" t="s">
        <v>1466</v>
      </c>
      <c r="O411" s="379"/>
      <c r="P411" s="370" t="s">
        <v>3122</v>
      </c>
      <c r="Q411" s="371" t="s">
        <v>3123</v>
      </c>
      <c r="R411" s="108">
        <f t="shared" si="6"/>
        <v>0</v>
      </c>
      <c r="U411" s="399"/>
    </row>
    <row r="412" spans="1:21">
      <c r="A412" s="406">
        <v>4</v>
      </c>
      <c r="B412" s="368" t="s">
        <v>913</v>
      </c>
      <c r="C412" s="368" t="s">
        <v>915</v>
      </c>
      <c r="D412" s="368" t="s">
        <v>2261</v>
      </c>
      <c r="E412" s="368" t="s">
        <v>2273</v>
      </c>
      <c r="F412" s="368" t="s">
        <v>2273</v>
      </c>
      <c r="G412" s="368"/>
      <c r="H412" s="368">
        <v>68</v>
      </c>
      <c r="I412" s="368" t="s">
        <v>2273</v>
      </c>
      <c r="J412" s="368" t="s">
        <v>1073</v>
      </c>
      <c r="K412" s="368" t="s">
        <v>1060</v>
      </c>
      <c r="L412" s="368"/>
      <c r="M412" s="368" t="s">
        <v>1459</v>
      </c>
      <c r="N412" s="379" t="s">
        <v>1466</v>
      </c>
      <c r="O412" s="379"/>
      <c r="P412" s="370" t="s">
        <v>3124</v>
      </c>
      <c r="Q412" s="371" t="s">
        <v>3125</v>
      </c>
      <c r="R412" s="108">
        <f t="shared" si="6"/>
        <v>0</v>
      </c>
      <c r="U412" s="399"/>
    </row>
    <row r="413" spans="1:21">
      <c r="A413" s="406">
        <v>4</v>
      </c>
      <c r="B413" s="368" t="s">
        <v>913</v>
      </c>
      <c r="C413" s="368" t="s">
        <v>915</v>
      </c>
      <c r="D413" s="368" t="s">
        <v>2261</v>
      </c>
      <c r="E413" s="368" t="s">
        <v>2291</v>
      </c>
      <c r="F413" s="368" t="s">
        <v>2292</v>
      </c>
      <c r="G413" s="368"/>
      <c r="H413" s="368">
        <v>69</v>
      </c>
      <c r="I413" s="368" t="s">
        <v>2291</v>
      </c>
      <c r="J413" s="368" t="s">
        <v>1073</v>
      </c>
      <c r="K413" s="368" t="s">
        <v>1473</v>
      </c>
      <c r="L413" s="368"/>
      <c r="M413" s="368" t="s">
        <v>1474</v>
      </c>
      <c r="N413" s="379" t="s">
        <v>1476</v>
      </c>
      <c r="O413" s="379"/>
      <c r="P413" s="370" t="s">
        <v>3126</v>
      </c>
      <c r="Q413" s="371" t="s">
        <v>500</v>
      </c>
      <c r="R413" s="108">
        <f t="shared" si="6"/>
        <v>0</v>
      </c>
      <c r="U413" s="399"/>
    </row>
    <row r="414" spans="1:21">
      <c r="A414" s="406">
        <v>4</v>
      </c>
      <c r="B414" s="368" t="s">
        <v>913</v>
      </c>
      <c r="C414" s="368" t="s">
        <v>915</v>
      </c>
      <c r="D414" s="368" t="s">
        <v>2261</v>
      </c>
      <c r="E414" s="368" t="s">
        <v>2291</v>
      </c>
      <c r="F414" s="368" t="s">
        <v>2294</v>
      </c>
      <c r="G414" s="368"/>
      <c r="H414" s="368">
        <v>69</v>
      </c>
      <c r="I414" s="368" t="s">
        <v>2291</v>
      </c>
      <c r="J414" s="368" t="s">
        <v>1073</v>
      </c>
      <c r="K414" s="368" t="s">
        <v>999</v>
      </c>
      <c r="L414" s="368"/>
      <c r="M414" s="368" t="s">
        <v>1474</v>
      </c>
      <c r="N414" s="379" t="s">
        <v>1479</v>
      </c>
      <c r="O414" s="379"/>
      <c r="P414" s="370" t="s">
        <v>3127</v>
      </c>
      <c r="Q414" s="371" t="s">
        <v>501</v>
      </c>
      <c r="R414" s="108">
        <f t="shared" si="6"/>
        <v>0</v>
      </c>
      <c r="U414" s="399"/>
    </row>
    <row r="415" spans="1:21">
      <c r="A415" s="406">
        <v>4</v>
      </c>
      <c r="B415" s="368" t="s">
        <v>913</v>
      </c>
      <c r="C415" s="368" t="s">
        <v>915</v>
      </c>
      <c r="D415" s="368" t="s">
        <v>2261</v>
      </c>
      <c r="E415" s="368" t="s">
        <v>2291</v>
      </c>
      <c r="F415" s="368" t="s">
        <v>2294</v>
      </c>
      <c r="G415" s="368"/>
      <c r="H415" s="368">
        <v>69</v>
      </c>
      <c r="I415" s="368" t="s">
        <v>2291</v>
      </c>
      <c r="J415" s="368" t="s">
        <v>1073</v>
      </c>
      <c r="K415" s="368" t="s">
        <v>1001</v>
      </c>
      <c r="L415" s="368"/>
      <c r="M415" s="368" t="s">
        <v>1474</v>
      </c>
      <c r="N415" s="379" t="s">
        <v>1476</v>
      </c>
      <c r="O415" s="379"/>
      <c r="P415" s="370" t="s">
        <v>3128</v>
      </c>
      <c r="Q415" s="371" t="s">
        <v>3129</v>
      </c>
      <c r="R415" s="108">
        <f t="shared" si="6"/>
        <v>0</v>
      </c>
      <c r="U415" s="399"/>
    </row>
    <row r="416" spans="1:21">
      <c r="A416" s="406">
        <v>4</v>
      </c>
      <c r="B416" s="368" t="s">
        <v>913</v>
      </c>
      <c r="C416" s="368" t="s">
        <v>915</v>
      </c>
      <c r="D416" s="368" t="s">
        <v>2261</v>
      </c>
      <c r="E416" s="368" t="s">
        <v>2291</v>
      </c>
      <c r="F416" s="368" t="s">
        <v>2294</v>
      </c>
      <c r="G416" s="368"/>
      <c r="H416" s="368">
        <v>69</v>
      </c>
      <c r="I416" s="368" t="s">
        <v>2291</v>
      </c>
      <c r="J416" s="368" t="s">
        <v>1073</v>
      </c>
      <c r="K416" s="368" t="s">
        <v>1001</v>
      </c>
      <c r="L416" s="368"/>
      <c r="M416" s="368" t="s">
        <v>1474</v>
      </c>
      <c r="N416" s="379" t="s">
        <v>1476</v>
      </c>
      <c r="O416" s="379"/>
      <c r="P416" s="370" t="s">
        <v>3130</v>
      </c>
      <c r="Q416" s="371" t="s">
        <v>503</v>
      </c>
      <c r="R416" s="108">
        <f t="shared" si="6"/>
        <v>0</v>
      </c>
      <c r="U416" s="399"/>
    </row>
    <row r="417" spans="1:21">
      <c r="A417" s="406">
        <v>4</v>
      </c>
      <c r="B417" s="368" t="s">
        <v>913</v>
      </c>
      <c r="C417" s="368" t="s">
        <v>915</v>
      </c>
      <c r="D417" s="368" t="s">
        <v>2261</v>
      </c>
      <c r="E417" s="368" t="s">
        <v>2291</v>
      </c>
      <c r="F417" s="368" t="s">
        <v>2294</v>
      </c>
      <c r="G417" s="368"/>
      <c r="H417" s="368">
        <v>69</v>
      </c>
      <c r="I417" s="368" t="s">
        <v>2291</v>
      </c>
      <c r="J417" s="368" t="s">
        <v>1073</v>
      </c>
      <c r="K417" s="368" t="s">
        <v>1001</v>
      </c>
      <c r="L417" s="368"/>
      <c r="M417" s="368" t="s">
        <v>1474</v>
      </c>
      <c r="N417" s="379" t="s">
        <v>1476</v>
      </c>
      <c r="O417" s="379"/>
      <c r="P417" s="370" t="s">
        <v>3131</v>
      </c>
      <c r="Q417" s="371" t="s">
        <v>3132</v>
      </c>
      <c r="R417" s="108">
        <f t="shared" si="6"/>
        <v>0</v>
      </c>
      <c r="U417" s="399"/>
    </row>
    <row r="418" spans="1:21">
      <c r="A418" s="406">
        <v>4</v>
      </c>
      <c r="B418" s="368" t="s">
        <v>913</v>
      </c>
      <c r="C418" s="368" t="s">
        <v>915</v>
      </c>
      <c r="D418" s="368" t="s">
        <v>2261</v>
      </c>
      <c r="E418" s="368" t="s">
        <v>2291</v>
      </c>
      <c r="F418" s="368" t="s">
        <v>505</v>
      </c>
      <c r="G418" s="368" t="s">
        <v>22</v>
      </c>
      <c r="H418" s="368">
        <v>69</v>
      </c>
      <c r="I418" s="368" t="s">
        <v>2291</v>
      </c>
      <c r="J418" s="368" t="s">
        <v>1073</v>
      </c>
      <c r="K418" s="368"/>
      <c r="L418" s="368"/>
      <c r="M418" s="368" t="s">
        <v>1485</v>
      </c>
      <c r="N418" s="379" t="s">
        <v>1487</v>
      </c>
      <c r="O418" s="379"/>
      <c r="P418" s="370" t="s">
        <v>3133</v>
      </c>
      <c r="Q418" s="371" t="s">
        <v>505</v>
      </c>
      <c r="R418" s="108">
        <f t="shared" si="6"/>
        <v>0</v>
      </c>
      <c r="U418" s="399"/>
    </row>
    <row r="419" spans="1:21">
      <c r="A419" s="406">
        <v>4</v>
      </c>
      <c r="B419" s="368" t="s">
        <v>913</v>
      </c>
      <c r="C419" s="368" t="s">
        <v>915</v>
      </c>
      <c r="D419" s="368" t="s">
        <v>2261</v>
      </c>
      <c r="E419" s="368" t="s">
        <v>2291</v>
      </c>
      <c r="F419" s="368"/>
      <c r="G419" s="368"/>
      <c r="H419" s="368">
        <v>69</v>
      </c>
      <c r="I419" s="368" t="s">
        <v>2291</v>
      </c>
      <c r="J419" s="368" t="s">
        <v>1073</v>
      </c>
      <c r="K419" s="368" t="s">
        <v>1473</v>
      </c>
      <c r="L419" s="368"/>
      <c r="M419" s="368" t="s">
        <v>1474</v>
      </c>
      <c r="N419" s="379" t="s">
        <v>1489</v>
      </c>
      <c r="O419" s="379"/>
      <c r="P419" s="370" t="s">
        <v>3134</v>
      </c>
      <c r="Q419" s="371" t="s">
        <v>506</v>
      </c>
      <c r="R419" s="108">
        <f t="shared" si="6"/>
        <v>0</v>
      </c>
      <c r="U419" s="399"/>
    </row>
    <row r="420" spans="1:21">
      <c r="A420" s="406">
        <v>4</v>
      </c>
      <c r="B420" s="368" t="s">
        <v>913</v>
      </c>
      <c r="C420" s="368" t="s">
        <v>915</v>
      </c>
      <c r="D420" s="368" t="s">
        <v>2261</v>
      </c>
      <c r="E420" s="368" t="s">
        <v>2291</v>
      </c>
      <c r="F420" s="368" t="s">
        <v>2291</v>
      </c>
      <c r="G420" s="368"/>
      <c r="H420" s="368">
        <v>69</v>
      </c>
      <c r="I420" s="368" t="s">
        <v>2291</v>
      </c>
      <c r="J420" s="368" t="s">
        <v>1073</v>
      </c>
      <c r="K420" s="368" t="s">
        <v>1491</v>
      </c>
      <c r="L420" s="368"/>
      <c r="M420" s="368" t="s">
        <v>1474</v>
      </c>
      <c r="N420" s="379" t="s">
        <v>1493</v>
      </c>
      <c r="O420" s="379"/>
      <c r="P420" s="381" t="s">
        <v>3135</v>
      </c>
      <c r="Q420" s="371" t="s">
        <v>3136</v>
      </c>
      <c r="R420" s="108">
        <f t="shared" si="6"/>
        <v>0</v>
      </c>
      <c r="U420" s="399"/>
    </row>
    <row r="421" spans="1:21">
      <c r="A421" s="406">
        <v>4</v>
      </c>
      <c r="B421" s="368" t="s">
        <v>913</v>
      </c>
      <c r="C421" s="368" t="s">
        <v>915</v>
      </c>
      <c r="D421" s="368" t="s">
        <v>2261</v>
      </c>
      <c r="E421" s="368" t="s">
        <v>2291</v>
      </c>
      <c r="F421" s="368" t="s">
        <v>2291</v>
      </c>
      <c r="G421" s="368"/>
      <c r="H421" s="368">
        <v>69</v>
      </c>
      <c r="I421" s="368" t="s">
        <v>2291</v>
      </c>
      <c r="J421" s="368" t="s">
        <v>1073</v>
      </c>
      <c r="K421" s="368" t="s">
        <v>1495</v>
      </c>
      <c r="L421" s="368"/>
      <c r="M421" s="368" t="s">
        <v>1474</v>
      </c>
      <c r="N421" s="379" t="s">
        <v>1489</v>
      </c>
      <c r="O421" s="379"/>
      <c r="P421" s="381" t="s">
        <v>3137</v>
      </c>
      <c r="Q421" s="371" t="s">
        <v>508</v>
      </c>
      <c r="R421" s="108">
        <f t="shared" si="6"/>
        <v>0</v>
      </c>
      <c r="U421" s="399"/>
    </row>
    <row r="422" spans="1:21">
      <c r="A422" s="406">
        <v>4</v>
      </c>
      <c r="B422" s="368" t="s">
        <v>913</v>
      </c>
      <c r="C422" s="368" t="s">
        <v>915</v>
      </c>
      <c r="D422" s="368" t="s">
        <v>2261</v>
      </c>
      <c r="E422" s="368" t="s">
        <v>2291</v>
      </c>
      <c r="F422" s="368" t="s">
        <v>2291</v>
      </c>
      <c r="G422" s="368"/>
      <c r="H422" s="368">
        <v>69</v>
      </c>
      <c r="I422" s="368" t="s">
        <v>2291</v>
      </c>
      <c r="J422" s="368" t="s">
        <v>1073</v>
      </c>
      <c r="K422" s="368" t="s">
        <v>1498</v>
      </c>
      <c r="L422" s="368"/>
      <c r="M422" s="368" t="s">
        <v>1474</v>
      </c>
      <c r="N422" s="379" t="s">
        <v>1493</v>
      </c>
      <c r="O422" s="379"/>
      <c r="P422" s="370" t="s">
        <v>3138</v>
      </c>
      <c r="Q422" s="371" t="s">
        <v>509</v>
      </c>
      <c r="R422" s="108">
        <f t="shared" si="6"/>
        <v>0</v>
      </c>
      <c r="U422" s="399"/>
    </row>
    <row r="423" spans="1:21">
      <c r="A423" s="406">
        <v>4</v>
      </c>
      <c r="B423" s="368" t="s">
        <v>913</v>
      </c>
      <c r="C423" s="368" t="s">
        <v>915</v>
      </c>
      <c r="D423" s="368" t="s">
        <v>2261</v>
      </c>
      <c r="E423" s="368" t="s">
        <v>2291</v>
      </c>
      <c r="F423" s="368" t="s">
        <v>2291</v>
      </c>
      <c r="G423" s="368"/>
      <c r="H423" s="368">
        <v>69</v>
      </c>
      <c r="I423" s="368" t="s">
        <v>2291</v>
      </c>
      <c r="J423" s="368" t="s">
        <v>1073</v>
      </c>
      <c r="K423" s="368" t="s">
        <v>1495</v>
      </c>
      <c r="L423" s="368"/>
      <c r="M423" s="368" t="s">
        <v>1474</v>
      </c>
      <c r="N423" s="379" t="s">
        <v>1493</v>
      </c>
      <c r="O423" s="379"/>
      <c r="P423" s="370" t="s">
        <v>3139</v>
      </c>
      <c r="Q423" s="371" t="s">
        <v>3140</v>
      </c>
      <c r="R423" s="108">
        <f t="shared" si="6"/>
        <v>0</v>
      </c>
      <c r="U423" s="399"/>
    </row>
    <row r="424" spans="1:21">
      <c r="A424" s="406">
        <v>4</v>
      </c>
      <c r="B424" s="368" t="s">
        <v>913</v>
      </c>
      <c r="C424" s="368" t="s">
        <v>915</v>
      </c>
      <c r="D424" s="368" t="s">
        <v>2261</v>
      </c>
      <c r="E424" s="368" t="s">
        <v>2291</v>
      </c>
      <c r="F424" s="368" t="s">
        <v>2291</v>
      </c>
      <c r="G424" s="368"/>
      <c r="H424" s="368">
        <v>69</v>
      </c>
      <c r="I424" s="368" t="s">
        <v>2291</v>
      </c>
      <c r="J424" s="368" t="s">
        <v>1073</v>
      </c>
      <c r="K424" s="368" t="s">
        <v>1427</v>
      </c>
      <c r="L424" s="368"/>
      <c r="M424" s="368" t="s">
        <v>1474</v>
      </c>
      <c r="N424" s="379" t="s">
        <v>1493</v>
      </c>
      <c r="O424" s="379"/>
      <c r="P424" s="370" t="s">
        <v>3141</v>
      </c>
      <c r="Q424" s="371" t="s">
        <v>511</v>
      </c>
      <c r="R424" s="108">
        <f t="shared" si="6"/>
        <v>0</v>
      </c>
      <c r="U424" s="399"/>
    </row>
    <row r="425" spans="1:21">
      <c r="A425" s="406">
        <v>4</v>
      </c>
      <c r="B425" s="368" t="s">
        <v>913</v>
      </c>
      <c r="C425" s="368" t="s">
        <v>915</v>
      </c>
      <c r="D425" s="368" t="s">
        <v>2261</v>
      </c>
      <c r="E425" s="368" t="s">
        <v>2291</v>
      </c>
      <c r="F425" s="368" t="s">
        <v>2304</v>
      </c>
      <c r="G425" s="368"/>
      <c r="H425" s="368">
        <v>69</v>
      </c>
      <c r="I425" s="368" t="s">
        <v>2291</v>
      </c>
      <c r="J425" s="368" t="s">
        <v>952</v>
      </c>
      <c r="K425" s="368" t="s">
        <v>1473</v>
      </c>
      <c r="L425" s="368"/>
      <c r="M425" s="368" t="s">
        <v>1474</v>
      </c>
      <c r="N425" s="379" t="s">
        <v>1489</v>
      </c>
      <c r="O425" s="379"/>
      <c r="P425" s="370" t="s">
        <v>3142</v>
      </c>
      <c r="Q425" s="371" t="s">
        <v>512</v>
      </c>
      <c r="R425" s="108">
        <f t="shared" si="6"/>
        <v>0</v>
      </c>
      <c r="U425" s="399"/>
    </row>
    <row r="426" spans="1:21">
      <c r="A426" s="406">
        <v>4</v>
      </c>
      <c r="B426" s="368" t="s">
        <v>913</v>
      </c>
      <c r="C426" s="368" t="s">
        <v>915</v>
      </c>
      <c r="D426" s="368" t="s">
        <v>2261</v>
      </c>
      <c r="E426" s="368" t="s">
        <v>2291</v>
      </c>
      <c r="F426" s="368" t="s">
        <v>2294</v>
      </c>
      <c r="G426" s="368"/>
      <c r="H426" s="368">
        <v>69</v>
      </c>
      <c r="I426" s="368" t="s">
        <v>2291</v>
      </c>
      <c r="J426" s="368" t="s">
        <v>952</v>
      </c>
      <c r="K426" s="368" t="s">
        <v>1503</v>
      </c>
      <c r="L426" s="368"/>
      <c r="M426" s="368" t="s">
        <v>1474</v>
      </c>
      <c r="N426" s="379" t="s">
        <v>1489</v>
      </c>
      <c r="O426" s="379"/>
      <c r="P426" s="370" t="s">
        <v>3143</v>
      </c>
      <c r="Q426" s="371" t="s">
        <v>513</v>
      </c>
      <c r="R426" s="108">
        <f t="shared" si="6"/>
        <v>0</v>
      </c>
      <c r="U426" s="399"/>
    </row>
    <row r="427" spans="1:21">
      <c r="A427" s="406">
        <v>4</v>
      </c>
      <c r="B427" s="368" t="s">
        <v>913</v>
      </c>
      <c r="C427" s="368" t="s">
        <v>915</v>
      </c>
      <c r="D427" s="368" t="s">
        <v>2261</v>
      </c>
      <c r="E427" s="368" t="s">
        <v>2291</v>
      </c>
      <c r="F427" s="368" t="s">
        <v>2294</v>
      </c>
      <c r="G427" s="368"/>
      <c r="H427" s="368">
        <v>69</v>
      </c>
      <c r="I427" s="368" t="s">
        <v>2291</v>
      </c>
      <c r="J427" s="368" t="s">
        <v>1073</v>
      </c>
      <c r="K427" s="368" t="s">
        <v>1503</v>
      </c>
      <c r="L427" s="368"/>
      <c r="M427" s="368" t="s">
        <v>1474</v>
      </c>
      <c r="N427" s="379" t="s">
        <v>1489</v>
      </c>
      <c r="O427" s="379"/>
      <c r="P427" s="370" t="s">
        <v>3144</v>
      </c>
      <c r="Q427" s="371" t="s">
        <v>514</v>
      </c>
      <c r="R427" s="108">
        <f t="shared" si="6"/>
        <v>0</v>
      </c>
      <c r="U427" s="399"/>
    </row>
    <row r="428" spans="1:21">
      <c r="A428" s="406">
        <v>4</v>
      </c>
      <c r="B428" s="368" t="s">
        <v>913</v>
      </c>
      <c r="C428" s="368" t="s">
        <v>915</v>
      </c>
      <c r="D428" s="368" t="s">
        <v>2261</v>
      </c>
      <c r="E428" s="368" t="s">
        <v>2291</v>
      </c>
      <c r="F428" s="368" t="s">
        <v>2292</v>
      </c>
      <c r="G428" s="368"/>
      <c r="H428" s="368">
        <v>69</v>
      </c>
      <c r="I428" s="368" t="s">
        <v>2291</v>
      </c>
      <c r="J428" s="368" t="s">
        <v>952</v>
      </c>
      <c r="K428" s="368" t="s">
        <v>1473</v>
      </c>
      <c r="L428" s="368"/>
      <c r="M428" s="368" t="s">
        <v>1474</v>
      </c>
      <c r="N428" s="379" t="s">
        <v>1489</v>
      </c>
      <c r="O428" s="379"/>
      <c r="P428" s="370" t="s">
        <v>3145</v>
      </c>
      <c r="Q428" s="371" t="s">
        <v>515</v>
      </c>
      <c r="R428" s="108">
        <f t="shared" si="6"/>
        <v>0</v>
      </c>
      <c r="U428" s="399"/>
    </row>
    <row r="429" spans="1:21">
      <c r="A429" s="406">
        <v>4</v>
      </c>
      <c r="B429" s="368" t="s">
        <v>913</v>
      </c>
      <c r="C429" s="368" t="s">
        <v>915</v>
      </c>
      <c r="D429" s="368" t="s">
        <v>2261</v>
      </c>
      <c r="E429" s="368" t="s">
        <v>2291</v>
      </c>
      <c r="F429" s="368" t="s">
        <v>2292</v>
      </c>
      <c r="G429" s="368"/>
      <c r="H429" s="368">
        <v>69</v>
      </c>
      <c r="I429" s="368" t="s">
        <v>2291</v>
      </c>
      <c r="J429" s="368" t="s">
        <v>1073</v>
      </c>
      <c r="K429" s="368" t="s">
        <v>1473</v>
      </c>
      <c r="L429" s="368"/>
      <c r="M429" s="368" t="s">
        <v>1474</v>
      </c>
      <c r="N429" s="379" t="s">
        <v>1489</v>
      </c>
      <c r="O429" s="379"/>
      <c r="P429" s="370" t="s">
        <v>3146</v>
      </c>
      <c r="Q429" s="371" t="s">
        <v>516</v>
      </c>
      <c r="R429" s="108">
        <f t="shared" si="6"/>
        <v>0</v>
      </c>
      <c r="U429" s="399"/>
    </row>
    <row r="430" spans="1:21">
      <c r="A430" s="406">
        <v>4</v>
      </c>
      <c r="B430" s="368" t="s">
        <v>913</v>
      </c>
      <c r="C430" s="368" t="s">
        <v>915</v>
      </c>
      <c r="D430" s="368" t="s">
        <v>2261</v>
      </c>
      <c r="E430" s="368" t="s">
        <v>2291</v>
      </c>
      <c r="F430" s="368" t="s">
        <v>2292</v>
      </c>
      <c r="G430" s="368"/>
      <c r="H430" s="368">
        <v>69</v>
      </c>
      <c r="I430" s="368" t="s">
        <v>2291</v>
      </c>
      <c r="J430" s="368" t="s">
        <v>1073</v>
      </c>
      <c r="K430" s="368" t="s">
        <v>1495</v>
      </c>
      <c r="L430" s="368"/>
      <c r="M430" s="368" t="s">
        <v>1474</v>
      </c>
      <c r="N430" s="379" t="s">
        <v>1476</v>
      </c>
      <c r="O430" s="379"/>
      <c r="P430" s="370" t="s">
        <v>3147</v>
      </c>
      <c r="Q430" s="371" t="s">
        <v>517</v>
      </c>
      <c r="R430" s="108">
        <f t="shared" si="6"/>
        <v>0</v>
      </c>
      <c r="U430" s="399"/>
    </row>
    <row r="431" spans="1:21">
      <c r="A431" s="406">
        <v>4</v>
      </c>
      <c r="B431" s="368" t="s">
        <v>913</v>
      </c>
      <c r="C431" s="368" t="s">
        <v>915</v>
      </c>
      <c r="D431" s="368" t="s">
        <v>2261</v>
      </c>
      <c r="E431" s="368" t="s">
        <v>2291</v>
      </c>
      <c r="F431" s="368" t="s">
        <v>2304</v>
      </c>
      <c r="G431" s="368"/>
      <c r="H431" s="368">
        <v>69</v>
      </c>
      <c r="I431" s="368" t="s">
        <v>2291</v>
      </c>
      <c r="J431" s="368" t="s">
        <v>1073</v>
      </c>
      <c r="K431" s="368" t="s">
        <v>1427</v>
      </c>
      <c r="L431" s="368"/>
      <c r="M431" s="368" t="s">
        <v>1474</v>
      </c>
      <c r="N431" s="379" t="s">
        <v>1493</v>
      </c>
      <c r="O431" s="379"/>
      <c r="P431" s="370" t="s">
        <v>3148</v>
      </c>
      <c r="Q431" s="371" t="s">
        <v>518</v>
      </c>
      <c r="R431" s="108">
        <f t="shared" si="6"/>
        <v>0</v>
      </c>
      <c r="U431" s="399"/>
    </row>
    <row r="432" spans="1:21">
      <c r="A432" s="406">
        <v>4</v>
      </c>
      <c r="B432" s="368" t="s">
        <v>913</v>
      </c>
      <c r="C432" s="368" t="s">
        <v>915</v>
      </c>
      <c r="D432" s="368" t="s">
        <v>2261</v>
      </c>
      <c r="E432" s="368" t="s">
        <v>2291</v>
      </c>
      <c r="F432" s="368" t="s">
        <v>2304</v>
      </c>
      <c r="G432" s="368"/>
      <c r="H432" s="368">
        <v>69</v>
      </c>
      <c r="I432" s="368" t="s">
        <v>2291</v>
      </c>
      <c r="J432" s="368" t="s">
        <v>1073</v>
      </c>
      <c r="K432" s="368" t="s">
        <v>1427</v>
      </c>
      <c r="L432" s="368"/>
      <c r="M432" s="368" t="s">
        <v>1474</v>
      </c>
      <c r="N432" s="379" t="s">
        <v>1493</v>
      </c>
      <c r="O432" s="379"/>
      <c r="P432" s="370" t="s">
        <v>3149</v>
      </c>
      <c r="Q432" s="371" t="s">
        <v>519</v>
      </c>
      <c r="R432" s="108">
        <f t="shared" si="6"/>
        <v>0</v>
      </c>
      <c r="U432" s="399"/>
    </row>
    <row r="433" spans="1:21">
      <c r="A433" s="406">
        <v>4</v>
      </c>
      <c r="B433" s="368" t="s">
        <v>913</v>
      </c>
      <c r="C433" s="368" t="s">
        <v>915</v>
      </c>
      <c r="D433" s="368" t="s">
        <v>2261</v>
      </c>
      <c r="E433" s="368" t="s">
        <v>2291</v>
      </c>
      <c r="F433" s="368" t="s">
        <v>2294</v>
      </c>
      <c r="G433" s="368"/>
      <c r="H433" s="368">
        <v>69</v>
      </c>
      <c r="I433" s="368" t="s">
        <v>2291</v>
      </c>
      <c r="J433" s="368" t="s">
        <v>1073</v>
      </c>
      <c r="K433" s="368" t="s">
        <v>1512</v>
      </c>
      <c r="L433" s="368"/>
      <c r="M433" s="368" t="s">
        <v>1474</v>
      </c>
      <c r="N433" s="379" t="s">
        <v>1476</v>
      </c>
      <c r="O433" s="379"/>
      <c r="P433" s="370" t="s">
        <v>3150</v>
      </c>
      <c r="Q433" s="371" t="s">
        <v>3151</v>
      </c>
      <c r="R433" s="108">
        <f t="shared" si="6"/>
        <v>0</v>
      </c>
      <c r="U433" s="399"/>
    </row>
    <row r="434" spans="1:21">
      <c r="A434" s="406">
        <v>4</v>
      </c>
      <c r="B434" s="368" t="s">
        <v>913</v>
      </c>
      <c r="C434" s="368" t="s">
        <v>915</v>
      </c>
      <c r="D434" s="368" t="s">
        <v>2261</v>
      </c>
      <c r="E434" s="368" t="s">
        <v>2291</v>
      </c>
      <c r="F434" s="368" t="s">
        <v>2294</v>
      </c>
      <c r="G434" s="368"/>
      <c r="H434" s="368">
        <v>69</v>
      </c>
      <c r="I434" s="368" t="s">
        <v>2291</v>
      </c>
      <c r="J434" s="368" t="s">
        <v>1073</v>
      </c>
      <c r="K434" s="368" t="s">
        <v>1512</v>
      </c>
      <c r="L434" s="368"/>
      <c r="M434" s="368" t="s">
        <v>1474</v>
      </c>
      <c r="N434" s="379" t="s">
        <v>1479</v>
      </c>
      <c r="O434" s="379"/>
      <c r="P434" s="370" t="s">
        <v>3152</v>
      </c>
      <c r="Q434" s="371" t="s">
        <v>3153</v>
      </c>
      <c r="R434" s="108">
        <f t="shared" si="6"/>
        <v>0</v>
      </c>
      <c r="U434" s="399"/>
    </row>
    <row r="435" spans="1:21">
      <c r="A435" s="406">
        <v>4</v>
      </c>
      <c r="B435" s="368" t="s">
        <v>913</v>
      </c>
      <c r="C435" s="368" t="s">
        <v>915</v>
      </c>
      <c r="D435" s="368" t="s">
        <v>2261</v>
      </c>
      <c r="E435" s="368" t="s">
        <v>2291</v>
      </c>
      <c r="F435" s="368" t="s">
        <v>2294</v>
      </c>
      <c r="G435" s="368"/>
      <c r="H435" s="368">
        <v>69</v>
      </c>
      <c r="I435" s="368" t="s">
        <v>2291</v>
      </c>
      <c r="J435" s="368" t="s">
        <v>1073</v>
      </c>
      <c r="K435" s="368" t="s">
        <v>1512</v>
      </c>
      <c r="L435" s="368"/>
      <c r="M435" s="368" t="s">
        <v>1474</v>
      </c>
      <c r="N435" s="379" t="s">
        <v>1476</v>
      </c>
      <c r="O435" s="379"/>
      <c r="P435" s="370" t="s">
        <v>3154</v>
      </c>
      <c r="Q435" s="371" t="s">
        <v>3155</v>
      </c>
      <c r="R435" s="108">
        <f t="shared" si="6"/>
        <v>0</v>
      </c>
      <c r="U435" s="399"/>
    </row>
    <row r="436" spans="1:21">
      <c r="A436" s="406">
        <v>4</v>
      </c>
      <c r="B436" s="368" t="s">
        <v>913</v>
      </c>
      <c r="C436" s="368" t="s">
        <v>915</v>
      </c>
      <c r="D436" s="368" t="s">
        <v>2261</v>
      </c>
      <c r="E436" s="368" t="s">
        <v>2291</v>
      </c>
      <c r="F436" s="368" t="s">
        <v>2294</v>
      </c>
      <c r="G436" s="368"/>
      <c r="H436" s="368">
        <v>69</v>
      </c>
      <c r="I436" s="368" t="s">
        <v>2291</v>
      </c>
      <c r="J436" s="368" t="s">
        <v>1073</v>
      </c>
      <c r="K436" s="368" t="s">
        <v>1512</v>
      </c>
      <c r="L436" s="368"/>
      <c r="M436" s="368" t="s">
        <v>1474</v>
      </c>
      <c r="N436" s="379" t="s">
        <v>1479</v>
      </c>
      <c r="O436" s="379"/>
      <c r="P436" s="370" t="s">
        <v>3156</v>
      </c>
      <c r="Q436" s="371" t="s">
        <v>3157</v>
      </c>
      <c r="R436" s="108">
        <f t="shared" si="6"/>
        <v>0</v>
      </c>
      <c r="U436" s="399"/>
    </row>
    <row r="437" spans="1:21">
      <c r="A437" s="406">
        <v>4</v>
      </c>
      <c r="B437" s="368" t="s">
        <v>913</v>
      </c>
      <c r="C437" s="368" t="s">
        <v>915</v>
      </c>
      <c r="D437" s="368" t="s">
        <v>2261</v>
      </c>
      <c r="E437" s="368" t="s">
        <v>2291</v>
      </c>
      <c r="F437" s="368" t="s">
        <v>2294</v>
      </c>
      <c r="G437" s="368"/>
      <c r="H437" s="368">
        <v>69</v>
      </c>
      <c r="I437" s="368" t="s">
        <v>2291</v>
      </c>
      <c r="J437" s="368" t="s">
        <v>1073</v>
      </c>
      <c r="K437" s="368" t="s">
        <v>1512</v>
      </c>
      <c r="L437" s="368"/>
      <c r="M437" s="368" t="s">
        <v>1474</v>
      </c>
      <c r="N437" s="379" t="s">
        <v>1476</v>
      </c>
      <c r="O437" s="379"/>
      <c r="P437" s="370" t="s">
        <v>3158</v>
      </c>
      <c r="Q437" s="371" t="s">
        <v>3159</v>
      </c>
      <c r="R437" s="108">
        <f t="shared" si="6"/>
        <v>0</v>
      </c>
      <c r="U437" s="399"/>
    </row>
    <row r="438" spans="1:21">
      <c r="A438" s="406">
        <v>4</v>
      </c>
      <c r="B438" s="368" t="s">
        <v>913</v>
      </c>
      <c r="C438" s="368" t="s">
        <v>915</v>
      </c>
      <c r="D438" s="368" t="s">
        <v>2261</v>
      </c>
      <c r="E438" s="368" t="s">
        <v>2291</v>
      </c>
      <c r="F438" s="368" t="s">
        <v>2294</v>
      </c>
      <c r="G438" s="368"/>
      <c r="H438" s="368">
        <v>69</v>
      </c>
      <c r="I438" s="368" t="s">
        <v>2291</v>
      </c>
      <c r="J438" s="368" t="s">
        <v>1073</v>
      </c>
      <c r="K438" s="368" t="s">
        <v>1512</v>
      </c>
      <c r="L438" s="368"/>
      <c r="M438" s="368" t="s">
        <v>1474</v>
      </c>
      <c r="N438" s="379" t="s">
        <v>1479</v>
      </c>
      <c r="O438" s="379"/>
      <c r="P438" s="370" t="s">
        <v>3160</v>
      </c>
      <c r="Q438" s="371" t="s">
        <v>3161</v>
      </c>
      <c r="R438" s="108">
        <f t="shared" si="6"/>
        <v>0</v>
      </c>
      <c r="U438" s="399"/>
    </row>
    <row r="439" spans="1:21">
      <c r="A439" s="406">
        <v>4</v>
      </c>
      <c r="B439" s="368" t="s">
        <v>913</v>
      </c>
      <c r="C439" s="368" t="s">
        <v>915</v>
      </c>
      <c r="D439" s="368" t="s">
        <v>2261</v>
      </c>
      <c r="E439" s="368" t="s">
        <v>2291</v>
      </c>
      <c r="F439" s="368" t="s">
        <v>2294</v>
      </c>
      <c r="G439" s="368"/>
      <c r="H439" s="368">
        <v>69</v>
      </c>
      <c r="I439" s="368" t="s">
        <v>2291</v>
      </c>
      <c r="J439" s="368" t="s">
        <v>952</v>
      </c>
      <c r="K439" s="368" t="s">
        <v>1512</v>
      </c>
      <c r="L439" s="368"/>
      <c r="M439" s="368" t="s">
        <v>1474</v>
      </c>
      <c r="N439" s="379" t="s">
        <v>1489</v>
      </c>
      <c r="O439" s="379"/>
      <c r="P439" s="370" t="s">
        <v>3162</v>
      </c>
      <c r="Q439" s="371" t="s">
        <v>3163</v>
      </c>
      <c r="R439" s="108">
        <f t="shared" si="6"/>
        <v>0</v>
      </c>
      <c r="U439" s="399"/>
    </row>
    <row r="440" spans="1:21">
      <c r="A440" s="406">
        <v>4</v>
      </c>
      <c r="B440" s="368" t="s">
        <v>913</v>
      </c>
      <c r="C440" s="368" t="s">
        <v>915</v>
      </c>
      <c r="D440" s="368" t="s">
        <v>2261</v>
      </c>
      <c r="E440" s="368" t="s">
        <v>2291</v>
      </c>
      <c r="F440" s="368" t="s">
        <v>2294</v>
      </c>
      <c r="G440" s="368"/>
      <c r="H440" s="368">
        <v>69</v>
      </c>
      <c r="I440" s="368" t="s">
        <v>2291</v>
      </c>
      <c r="J440" s="368" t="s">
        <v>1073</v>
      </c>
      <c r="K440" s="368" t="s">
        <v>1512</v>
      </c>
      <c r="L440" s="368"/>
      <c r="M440" s="368" t="s">
        <v>1474</v>
      </c>
      <c r="N440" s="379" t="s">
        <v>1489</v>
      </c>
      <c r="O440" s="379"/>
      <c r="P440" s="370" t="s">
        <v>3164</v>
      </c>
      <c r="Q440" s="371" t="s">
        <v>3165</v>
      </c>
      <c r="R440" s="108">
        <f t="shared" si="6"/>
        <v>0</v>
      </c>
      <c r="U440" s="399"/>
    </row>
    <row r="441" spans="1:21">
      <c r="A441" s="406">
        <v>4</v>
      </c>
      <c r="B441" s="368" t="s">
        <v>913</v>
      </c>
      <c r="C441" s="368" t="s">
        <v>915</v>
      </c>
      <c r="D441" s="368" t="s">
        <v>2261</v>
      </c>
      <c r="E441" s="368" t="s">
        <v>2291</v>
      </c>
      <c r="F441" s="368" t="s">
        <v>2294</v>
      </c>
      <c r="G441" s="368"/>
      <c r="H441" s="368">
        <v>69</v>
      </c>
      <c r="I441" s="368" t="s">
        <v>2291</v>
      </c>
      <c r="J441" s="368" t="s">
        <v>952</v>
      </c>
      <c r="K441" s="368" t="s">
        <v>1512</v>
      </c>
      <c r="L441" s="368"/>
      <c r="M441" s="368" t="s">
        <v>1474</v>
      </c>
      <c r="N441" s="379" t="s">
        <v>1489</v>
      </c>
      <c r="O441" s="379"/>
      <c r="P441" s="370" t="s">
        <v>3166</v>
      </c>
      <c r="Q441" s="371" t="s">
        <v>3167</v>
      </c>
      <c r="R441" s="108">
        <f t="shared" si="6"/>
        <v>0</v>
      </c>
      <c r="U441" s="399"/>
    </row>
    <row r="442" spans="1:21">
      <c r="A442" s="406">
        <v>4</v>
      </c>
      <c r="B442" s="368" t="s">
        <v>913</v>
      </c>
      <c r="C442" s="368" t="s">
        <v>915</v>
      </c>
      <c r="D442" s="368" t="s">
        <v>2261</v>
      </c>
      <c r="E442" s="368" t="s">
        <v>2291</v>
      </c>
      <c r="F442" s="368" t="s">
        <v>2294</v>
      </c>
      <c r="G442" s="368"/>
      <c r="H442" s="368">
        <v>69</v>
      </c>
      <c r="I442" s="368" t="s">
        <v>2291</v>
      </c>
      <c r="J442" s="368" t="s">
        <v>1073</v>
      </c>
      <c r="K442" s="368" t="s">
        <v>1512</v>
      </c>
      <c r="L442" s="368"/>
      <c r="M442" s="368" t="s">
        <v>1474</v>
      </c>
      <c r="N442" s="379" t="s">
        <v>1489</v>
      </c>
      <c r="O442" s="379"/>
      <c r="P442" s="370" t="s">
        <v>3168</v>
      </c>
      <c r="Q442" s="371" t="s">
        <v>3169</v>
      </c>
      <c r="R442" s="108">
        <f t="shared" si="6"/>
        <v>0</v>
      </c>
      <c r="U442" s="399"/>
    </row>
    <row r="443" spans="1:21">
      <c r="A443" s="406">
        <v>4</v>
      </c>
      <c r="B443" s="368" t="s">
        <v>913</v>
      </c>
      <c r="C443" s="368" t="s">
        <v>915</v>
      </c>
      <c r="D443" s="368" t="s">
        <v>2261</v>
      </c>
      <c r="E443" s="368" t="s">
        <v>2291</v>
      </c>
      <c r="F443" s="368" t="s">
        <v>2304</v>
      </c>
      <c r="G443" s="368"/>
      <c r="H443" s="368">
        <v>69</v>
      </c>
      <c r="I443" s="368" t="s">
        <v>2291</v>
      </c>
      <c r="J443" s="368" t="s">
        <v>1073</v>
      </c>
      <c r="K443" s="368" t="s">
        <v>1491</v>
      </c>
      <c r="L443" s="368"/>
      <c r="M443" s="368" t="s">
        <v>1474</v>
      </c>
      <c r="N443" s="379" t="s">
        <v>1493</v>
      </c>
      <c r="O443" s="379"/>
      <c r="P443" s="370" t="s">
        <v>3170</v>
      </c>
      <c r="Q443" s="382" t="s">
        <v>3171</v>
      </c>
      <c r="R443" s="108">
        <f t="shared" si="6"/>
        <v>0</v>
      </c>
      <c r="U443" s="399"/>
    </row>
    <row r="444" spans="1:21">
      <c r="A444" s="406">
        <v>4</v>
      </c>
      <c r="B444" s="368" t="s">
        <v>913</v>
      </c>
      <c r="C444" s="368" t="s">
        <v>915</v>
      </c>
      <c r="D444" s="368" t="s">
        <v>2261</v>
      </c>
      <c r="E444" s="368" t="s">
        <v>2291</v>
      </c>
      <c r="F444" s="368"/>
      <c r="G444" s="368"/>
      <c r="H444" s="368">
        <v>69</v>
      </c>
      <c r="I444" s="368" t="s">
        <v>2291</v>
      </c>
      <c r="J444" s="368" t="s">
        <v>1073</v>
      </c>
      <c r="K444" s="368"/>
      <c r="L444" s="368"/>
      <c r="M444" s="368" t="s">
        <v>1474</v>
      </c>
      <c r="N444" s="379" t="s">
        <v>1493</v>
      </c>
      <c r="O444" s="379"/>
      <c r="P444" s="370" t="s">
        <v>3172</v>
      </c>
      <c r="Q444" s="371" t="s">
        <v>525</v>
      </c>
      <c r="R444" s="108">
        <f t="shared" si="6"/>
        <v>0</v>
      </c>
      <c r="U444" s="399"/>
    </row>
    <row r="445" spans="1:21">
      <c r="A445" s="406">
        <v>4</v>
      </c>
      <c r="B445" s="368" t="s">
        <v>913</v>
      </c>
      <c r="C445" s="368" t="s">
        <v>915</v>
      </c>
      <c r="D445" s="368" t="s">
        <v>2261</v>
      </c>
      <c r="E445" s="368" t="s">
        <v>2291</v>
      </c>
      <c r="F445" s="368" t="s">
        <v>2304</v>
      </c>
      <c r="G445" s="368"/>
      <c r="H445" s="368">
        <v>69</v>
      </c>
      <c r="I445" s="368" t="s">
        <v>2291</v>
      </c>
      <c r="J445" s="368" t="s">
        <v>952</v>
      </c>
      <c r="K445" s="368" t="s">
        <v>1495</v>
      </c>
      <c r="L445" s="368"/>
      <c r="M445" s="368" t="s">
        <v>1474</v>
      </c>
      <c r="N445" s="379" t="s">
        <v>1489</v>
      </c>
      <c r="O445" s="379"/>
      <c r="P445" s="370" t="s">
        <v>3173</v>
      </c>
      <c r="Q445" s="371" t="s">
        <v>526</v>
      </c>
      <c r="R445" s="108">
        <f t="shared" si="6"/>
        <v>0</v>
      </c>
      <c r="U445" s="399"/>
    </row>
    <row r="446" spans="1:21">
      <c r="A446" s="406">
        <v>4</v>
      </c>
      <c r="B446" s="368" t="s">
        <v>913</v>
      </c>
      <c r="C446" s="368" t="s">
        <v>915</v>
      </c>
      <c r="D446" s="368" t="s">
        <v>2261</v>
      </c>
      <c r="E446" s="368" t="s">
        <v>2291</v>
      </c>
      <c r="F446" s="368" t="s">
        <v>2294</v>
      </c>
      <c r="G446" s="368"/>
      <c r="H446" s="368">
        <v>69</v>
      </c>
      <c r="I446" s="368" t="s">
        <v>2291</v>
      </c>
      <c r="J446" s="368" t="s">
        <v>952</v>
      </c>
      <c r="K446" s="368" t="s">
        <v>1512</v>
      </c>
      <c r="L446" s="368"/>
      <c r="M446" s="368" t="s">
        <v>1474</v>
      </c>
      <c r="N446" s="379" t="s">
        <v>1489</v>
      </c>
      <c r="O446" s="379"/>
      <c r="P446" s="370" t="s">
        <v>3174</v>
      </c>
      <c r="Q446" s="371" t="s">
        <v>3175</v>
      </c>
      <c r="R446" s="108">
        <f t="shared" si="6"/>
        <v>0</v>
      </c>
      <c r="U446" s="399"/>
    </row>
    <row r="447" spans="1:21">
      <c r="A447" s="406">
        <v>4</v>
      </c>
      <c r="B447" s="368" t="s">
        <v>913</v>
      </c>
      <c r="C447" s="368" t="s">
        <v>915</v>
      </c>
      <c r="D447" s="368" t="s">
        <v>2261</v>
      </c>
      <c r="E447" s="368" t="s">
        <v>2291</v>
      </c>
      <c r="F447" s="368" t="s">
        <v>2304</v>
      </c>
      <c r="G447" s="368"/>
      <c r="H447" s="368">
        <v>69</v>
      </c>
      <c r="I447" s="368" t="s">
        <v>2291</v>
      </c>
      <c r="J447" s="368" t="s">
        <v>952</v>
      </c>
      <c r="K447" s="368" t="s">
        <v>1512</v>
      </c>
      <c r="L447" s="368"/>
      <c r="M447" s="368" t="s">
        <v>1474</v>
      </c>
      <c r="N447" s="379" t="s">
        <v>1489</v>
      </c>
      <c r="O447" s="379"/>
      <c r="P447" s="370" t="s">
        <v>3176</v>
      </c>
      <c r="Q447" s="371" t="s">
        <v>3177</v>
      </c>
      <c r="R447" s="108">
        <f t="shared" si="6"/>
        <v>0</v>
      </c>
      <c r="U447" s="399"/>
    </row>
    <row r="448" spans="1:21">
      <c r="A448" s="406">
        <v>4</v>
      </c>
      <c r="B448" s="368" t="s">
        <v>913</v>
      </c>
      <c r="C448" s="368" t="s">
        <v>915</v>
      </c>
      <c r="D448" s="368" t="s">
        <v>2261</v>
      </c>
      <c r="E448" s="368" t="s">
        <v>2291</v>
      </c>
      <c r="F448" s="368" t="s">
        <v>2304</v>
      </c>
      <c r="G448" s="368"/>
      <c r="H448" s="368">
        <v>69</v>
      </c>
      <c r="I448" s="368" t="s">
        <v>2291</v>
      </c>
      <c r="J448" s="368" t="s">
        <v>1073</v>
      </c>
      <c r="K448" s="368" t="s">
        <v>1512</v>
      </c>
      <c r="L448" s="368"/>
      <c r="M448" s="368" t="s">
        <v>1474</v>
      </c>
      <c r="N448" s="379" t="s">
        <v>1489</v>
      </c>
      <c r="O448" s="379"/>
      <c r="P448" s="370" t="s">
        <v>3178</v>
      </c>
      <c r="Q448" s="371" t="s">
        <v>3179</v>
      </c>
      <c r="R448" s="108">
        <f t="shared" si="6"/>
        <v>0</v>
      </c>
      <c r="U448" s="399"/>
    </row>
    <row r="449" spans="1:21">
      <c r="A449" s="406">
        <v>4</v>
      </c>
      <c r="B449" s="368" t="s">
        <v>913</v>
      </c>
      <c r="C449" s="368" t="s">
        <v>915</v>
      </c>
      <c r="D449" s="368" t="s">
        <v>2261</v>
      </c>
      <c r="E449" s="368" t="s">
        <v>2291</v>
      </c>
      <c r="F449" s="368" t="s">
        <v>2294</v>
      </c>
      <c r="G449" s="368"/>
      <c r="H449" s="368">
        <v>69</v>
      </c>
      <c r="I449" s="368" t="s">
        <v>2319</v>
      </c>
      <c r="J449" s="368" t="s">
        <v>952</v>
      </c>
      <c r="K449" s="368" t="s">
        <v>1512</v>
      </c>
      <c r="L449" s="368"/>
      <c r="M449" s="368" t="s">
        <v>1474</v>
      </c>
      <c r="N449" s="379" t="s">
        <v>1489</v>
      </c>
      <c r="O449" s="379"/>
      <c r="P449" s="370" t="s">
        <v>3180</v>
      </c>
      <c r="Q449" s="371" t="s">
        <v>3181</v>
      </c>
      <c r="R449" s="108">
        <f t="shared" si="6"/>
        <v>0</v>
      </c>
      <c r="U449" s="399"/>
    </row>
    <row r="450" spans="1:21">
      <c r="A450" s="406">
        <v>4</v>
      </c>
      <c r="B450" s="368" t="s">
        <v>913</v>
      </c>
      <c r="C450" s="368" t="s">
        <v>915</v>
      </c>
      <c r="D450" s="368" t="s">
        <v>2261</v>
      </c>
      <c r="E450" s="368" t="s">
        <v>2291</v>
      </c>
      <c r="F450" s="368" t="s">
        <v>2294</v>
      </c>
      <c r="G450" s="368"/>
      <c r="H450" s="368">
        <v>69</v>
      </c>
      <c r="I450" s="368" t="s">
        <v>2319</v>
      </c>
      <c r="J450" s="368" t="s">
        <v>952</v>
      </c>
      <c r="K450" s="368" t="s">
        <v>1512</v>
      </c>
      <c r="L450" s="368"/>
      <c r="M450" s="368" t="s">
        <v>1474</v>
      </c>
      <c r="N450" s="379" t="s">
        <v>1489</v>
      </c>
      <c r="O450" s="379"/>
      <c r="P450" s="370" t="s">
        <v>3182</v>
      </c>
      <c r="Q450" s="371" t="s">
        <v>3183</v>
      </c>
      <c r="R450" s="108">
        <f t="shared" si="6"/>
        <v>0</v>
      </c>
      <c r="U450" s="399"/>
    </row>
    <row r="451" spans="1:21">
      <c r="A451" s="406">
        <v>4</v>
      </c>
      <c r="B451" s="368" t="s">
        <v>913</v>
      </c>
      <c r="C451" s="368" t="s">
        <v>915</v>
      </c>
      <c r="D451" s="368" t="s">
        <v>2261</v>
      </c>
      <c r="E451" s="368" t="s">
        <v>2291</v>
      </c>
      <c r="F451" s="368" t="s">
        <v>2294</v>
      </c>
      <c r="G451" s="368"/>
      <c r="H451" s="368">
        <v>69</v>
      </c>
      <c r="I451" s="368" t="s">
        <v>2319</v>
      </c>
      <c r="J451" s="368" t="s">
        <v>1073</v>
      </c>
      <c r="K451" s="368" t="s">
        <v>1008</v>
      </c>
      <c r="L451" s="368"/>
      <c r="M451" s="368" t="s">
        <v>1474</v>
      </c>
      <c r="N451" s="379">
        <v>41010</v>
      </c>
      <c r="O451" s="379"/>
      <c r="P451" s="370" t="s">
        <v>3184</v>
      </c>
      <c r="Q451" s="371" t="s">
        <v>529</v>
      </c>
      <c r="R451" s="108">
        <f t="shared" si="6"/>
        <v>0</v>
      </c>
      <c r="U451" s="399"/>
    </row>
    <row r="452" spans="1:21">
      <c r="A452" s="406">
        <v>4</v>
      </c>
      <c r="B452" s="368" t="s">
        <v>913</v>
      </c>
      <c r="C452" s="368" t="s">
        <v>915</v>
      </c>
      <c r="D452" s="368" t="s">
        <v>2261</v>
      </c>
      <c r="E452" s="368" t="s">
        <v>2291</v>
      </c>
      <c r="F452" s="368" t="s">
        <v>2292</v>
      </c>
      <c r="G452" s="368"/>
      <c r="H452" s="368">
        <v>69</v>
      </c>
      <c r="I452" s="368" t="s">
        <v>2319</v>
      </c>
      <c r="J452" s="368" t="s">
        <v>952</v>
      </c>
      <c r="K452" s="368" t="s">
        <v>1008</v>
      </c>
      <c r="L452" s="368"/>
      <c r="M452" s="368" t="s">
        <v>1474</v>
      </c>
      <c r="N452" s="379" t="s">
        <v>1489</v>
      </c>
      <c r="O452" s="379"/>
      <c r="P452" s="370" t="s">
        <v>3185</v>
      </c>
      <c r="Q452" s="371" t="s">
        <v>530</v>
      </c>
      <c r="R452" s="108">
        <f t="shared" ref="R452:R515" si="7">SUMIF($S$1:$BT$1,$R$1,$S452:$BT452)</f>
        <v>0</v>
      </c>
      <c r="U452" s="399"/>
    </row>
    <row r="453" spans="1:21">
      <c r="A453" s="406">
        <v>4</v>
      </c>
      <c r="B453" s="368" t="s">
        <v>913</v>
      </c>
      <c r="C453" s="368" t="s">
        <v>915</v>
      </c>
      <c r="D453" s="368" t="s">
        <v>2261</v>
      </c>
      <c r="E453" s="368" t="s">
        <v>2291</v>
      </c>
      <c r="F453" s="368" t="s">
        <v>2294</v>
      </c>
      <c r="G453" s="368"/>
      <c r="H453" s="368">
        <v>69</v>
      </c>
      <c r="I453" s="368" t="s">
        <v>2319</v>
      </c>
      <c r="J453" s="368" t="s">
        <v>952</v>
      </c>
      <c r="K453" s="368" t="s">
        <v>999</v>
      </c>
      <c r="L453" s="368"/>
      <c r="M453" s="368" t="s">
        <v>1474</v>
      </c>
      <c r="N453" s="379" t="s">
        <v>1489</v>
      </c>
      <c r="O453" s="379"/>
      <c r="P453" s="370" t="s">
        <v>3186</v>
      </c>
      <c r="Q453" s="371" t="s">
        <v>531</v>
      </c>
      <c r="R453" s="108">
        <f t="shared" si="7"/>
        <v>0</v>
      </c>
      <c r="U453" s="399"/>
    </row>
    <row r="454" spans="1:21">
      <c r="A454" s="406">
        <v>4</v>
      </c>
      <c r="B454" s="368" t="s">
        <v>913</v>
      </c>
      <c r="C454" s="368" t="s">
        <v>915</v>
      </c>
      <c r="D454" s="368" t="s">
        <v>2261</v>
      </c>
      <c r="E454" s="368" t="s">
        <v>2291</v>
      </c>
      <c r="F454" s="368" t="s">
        <v>2292</v>
      </c>
      <c r="G454" s="368"/>
      <c r="H454" s="368">
        <v>69</v>
      </c>
      <c r="I454" s="368" t="s">
        <v>2319</v>
      </c>
      <c r="J454" s="368" t="s">
        <v>952</v>
      </c>
      <c r="K454" s="368" t="s">
        <v>1526</v>
      </c>
      <c r="L454" s="368"/>
      <c r="M454" s="368" t="s">
        <v>1474</v>
      </c>
      <c r="N454" s="379" t="s">
        <v>1489</v>
      </c>
      <c r="O454" s="379"/>
      <c r="P454" s="370" t="s">
        <v>3187</v>
      </c>
      <c r="Q454" s="371" t="s">
        <v>532</v>
      </c>
      <c r="R454" s="108">
        <f t="shared" si="7"/>
        <v>0</v>
      </c>
      <c r="U454" s="399"/>
    </row>
    <row r="455" spans="1:21">
      <c r="A455" s="406">
        <v>4</v>
      </c>
      <c r="B455" s="368" t="s">
        <v>913</v>
      </c>
      <c r="C455" s="368" t="s">
        <v>915</v>
      </c>
      <c r="D455" s="368" t="s">
        <v>2261</v>
      </c>
      <c r="E455" s="368" t="s">
        <v>2321</v>
      </c>
      <c r="F455" s="368"/>
      <c r="G455" s="368"/>
      <c r="H455" s="368">
        <v>70</v>
      </c>
      <c r="I455" s="368" t="s">
        <v>2321</v>
      </c>
      <c r="J455" s="368" t="s">
        <v>1073</v>
      </c>
      <c r="K455" s="368" t="s">
        <v>1012</v>
      </c>
      <c r="L455" s="368"/>
      <c r="M455" s="368" t="s">
        <v>1530</v>
      </c>
      <c r="N455" s="379" t="s">
        <v>1532</v>
      </c>
      <c r="O455" s="379"/>
      <c r="P455" s="370" t="s">
        <v>3188</v>
      </c>
      <c r="Q455" s="371" t="s">
        <v>535</v>
      </c>
      <c r="R455" s="108">
        <f t="shared" si="7"/>
        <v>0</v>
      </c>
      <c r="U455" s="399"/>
    </row>
    <row r="456" spans="1:21">
      <c r="A456" s="406">
        <v>4</v>
      </c>
      <c r="B456" s="368" t="s">
        <v>913</v>
      </c>
      <c r="C456" s="368" t="s">
        <v>915</v>
      </c>
      <c r="D456" s="368" t="s">
        <v>2261</v>
      </c>
      <c r="E456" s="368" t="s">
        <v>2321</v>
      </c>
      <c r="F456" s="368" t="s">
        <v>2323</v>
      </c>
      <c r="G456" s="368"/>
      <c r="H456" s="368">
        <v>70</v>
      </c>
      <c r="I456" s="368" t="s">
        <v>2321</v>
      </c>
      <c r="J456" s="368" t="s">
        <v>1073</v>
      </c>
      <c r="K456" s="368" t="s">
        <v>1012</v>
      </c>
      <c r="L456" s="368"/>
      <c r="M456" s="368" t="s">
        <v>1530</v>
      </c>
      <c r="N456" s="379" t="s">
        <v>1535</v>
      </c>
      <c r="O456" s="379"/>
      <c r="P456" s="370" t="s">
        <v>3189</v>
      </c>
      <c r="Q456" s="371" t="s">
        <v>536</v>
      </c>
      <c r="R456" s="108">
        <f t="shared" si="7"/>
        <v>0</v>
      </c>
      <c r="U456" s="399"/>
    </row>
    <row r="457" spans="1:21">
      <c r="A457" s="406">
        <v>4</v>
      </c>
      <c r="B457" s="368" t="s">
        <v>913</v>
      </c>
      <c r="C457" s="368" t="s">
        <v>915</v>
      </c>
      <c r="D457" s="368" t="s">
        <v>2261</v>
      </c>
      <c r="E457" s="368" t="s">
        <v>2321</v>
      </c>
      <c r="F457" s="368" t="s">
        <v>2323</v>
      </c>
      <c r="G457" s="368"/>
      <c r="H457" s="368">
        <v>70</v>
      </c>
      <c r="I457" s="368" t="s">
        <v>2321</v>
      </c>
      <c r="J457" s="368" t="s">
        <v>1073</v>
      </c>
      <c r="K457" s="368" t="s">
        <v>1012</v>
      </c>
      <c r="L457" s="368"/>
      <c r="M457" s="368" t="s">
        <v>1530</v>
      </c>
      <c r="N457" s="379" t="s">
        <v>1538</v>
      </c>
      <c r="O457" s="379"/>
      <c r="P457" s="370" t="s">
        <v>3190</v>
      </c>
      <c r="Q457" s="371" t="s">
        <v>537</v>
      </c>
      <c r="R457" s="108">
        <f t="shared" si="7"/>
        <v>0</v>
      </c>
      <c r="U457" s="399"/>
    </row>
    <row r="458" spans="1:21">
      <c r="A458" s="406">
        <v>4</v>
      </c>
      <c r="B458" s="368" t="s">
        <v>913</v>
      </c>
      <c r="C458" s="368" t="s">
        <v>915</v>
      </c>
      <c r="D458" s="368" t="s">
        <v>2261</v>
      </c>
      <c r="E458" s="368" t="s">
        <v>2321</v>
      </c>
      <c r="F458" s="368" t="s">
        <v>2323</v>
      </c>
      <c r="G458" s="368"/>
      <c r="H458" s="368">
        <v>70</v>
      </c>
      <c r="I458" s="368" t="s">
        <v>2321</v>
      </c>
      <c r="J458" s="368" t="s">
        <v>1073</v>
      </c>
      <c r="K458" s="368" t="s">
        <v>1012</v>
      </c>
      <c r="L458" s="368"/>
      <c r="M458" s="368" t="s">
        <v>1530</v>
      </c>
      <c r="N458" s="379" t="s">
        <v>1535</v>
      </c>
      <c r="O458" s="379"/>
      <c r="P458" s="370" t="s">
        <v>3191</v>
      </c>
      <c r="Q458" s="371" t="s">
        <v>2325</v>
      </c>
      <c r="R458" s="108">
        <f t="shared" si="7"/>
        <v>0</v>
      </c>
      <c r="U458" s="399"/>
    </row>
    <row r="459" spans="1:21">
      <c r="A459" s="406">
        <v>4</v>
      </c>
      <c r="B459" s="368" t="s">
        <v>913</v>
      </c>
      <c r="C459" s="368" t="s">
        <v>915</v>
      </c>
      <c r="D459" s="368" t="s">
        <v>2261</v>
      </c>
      <c r="E459" s="368" t="s">
        <v>2321</v>
      </c>
      <c r="F459" s="368" t="s">
        <v>2323</v>
      </c>
      <c r="G459" s="368"/>
      <c r="H459" s="368">
        <v>70</v>
      </c>
      <c r="I459" s="368" t="s">
        <v>2321</v>
      </c>
      <c r="J459" s="368" t="s">
        <v>1073</v>
      </c>
      <c r="K459" s="368" t="s">
        <v>1012</v>
      </c>
      <c r="L459" s="368"/>
      <c r="M459" s="368" t="s">
        <v>1530</v>
      </c>
      <c r="N459" s="379" t="s">
        <v>1538</v>
      </c>
      <c r="O459" s="379"/>
      <c r="P459" s="370" t="s">
        <v>3192</v>
      </c>
      <c r="Q459" s="371" t="s">
        <v>2326</v>
      </c>
      <c r="R459" s="108">
        <f t="shared" si="7"/>
        <v>0</v>
      </c>
      <c r="U459" s="399"/>
    </row>
    <row r="460" spans="1:21">
      <c r="A460" s="406">
        <v>4</v>
      </c>
      <c r="B460" s="368" t="s">
        <v>913</v>
      </c>
      <c r="C460" s="368" t="s">
        <v>915</v>
      </c>
      <c r="D460" s="368" t="s">
        <v>2261</v>
      </c>
      <c r="E460" s="368" t="s">
        <v>2321</v>
      </c>
      <c r="F460" s="368" t="s">
        <v>2323</v>
      </c>
      <c r="G460" s="368"/>
      <c r="H460" s="368">
        <v>70</v>
      </c>
      <c r="I460" s="368" t="s">
        <v>2321</v>
      </c>
      <c r="J460" s="368" t="s">
        <v>1073</v>
      </c>
      <c r="K460" s="368" t="s">
        <v>1012</v>
      </c>
      <c r="L460" s="368"/>
      <c r="M460" s="368" t="s">
        <v>1530</v>
      </c>
      <c r="N460" s="379" t="s">
        <v>1532</v>
      </c>
      <c r="O460" s="379"/>
      <c r="P460" s="370" t="s">
        <v>3193</v>
      </c>
      <c r="Q460" s="371" t="s">
        <v>542</v>
      </c>
      <c r="R460" s="108">
        <f t="shared" si="7"/>
        <v>0</v>
      </c>
      <c r="U460" s="399"/>
    </row>
    <row r="461" spans="1:21">
      <c r="A461" s="406">
        <v>4</v>
      </c>
      <c r="B461" s="368" t="s">
        <v>913</v>
      </c>
      <c r="C461" s="368" t="s">
        <v>915</v>
      </c>
      <c r="D461" s="368" t="s">
        <v>2261</v>
      </c>
      <c r="E461" s="368" t="s">
        <v>2321</v>
      </c>
      <c r="F461" s="368" t="s">
        <v>2323</v>
      </c>
      <c r="G461" s="368"/>
      <c r="H461" s="368">
        <v>70</v>
      </c>
      <c r="I461" s="368" t="s">
        <v>2321</v>
      </c>
      <c r="J461" s="368" t="s">
        <v>1073</v>
      </c>
      <c r="K461" s="368" t="s">
        <v>1012</v>
      </c>
      <c r="L461" s="368"/>
      <c r="M461" s="368" t="s">
        <v>1530</v>
      </c>
      <c r="N461" s="379" t="s">
        <v>1538</v>
      </c>
      <c r="O461" s="379"/>
      <c r="P461" s="370" t="s">
        <v>3194</v>
      </c>
      <c r="Q461" s="371" t="s">
        <v>543</v>
      </c>
      <c r="R461" s="108">
        <f t="shared" si="7"/>
        <v>0</v>
      </c>
      <c r="U461" s="399"/>
    </row>
    <row r="462" spans="1:21">
      <c r="A462" s="406">
        <v>4</v>
      </c>
      <c r="B462" s="368" t="s">
        <v>913</v>
      </c>
      <c r="C462" s="368" t="s">
        <v>915</v>
      </c>
      <c r="D462" s="368" t="s">
        <v>2261</v>
      </c>
      <c r="E462" s="368" t="s">
        <v>2321</v>
      </c>
      <c r="F462" s="368" t="s">
        <v>2323</v>
      </c>
      <c r="G462" s="368"/>
      <c r="H462" s="368">
        <v>70</v>
      </c>
      <c r="I462" s="368" t="s">
        <v>2321</v>
      </c>
      <c r="J462" s="368" t="s">
        <v>1073</v>
      </c>
      <c r="K462" s="368" t="s">
        <v>1012</v>
      </c>
      <c r="L462" s="368"/>
      <c r="M462" s="368" t="s">
        <v>1530</v>
      </c>
      <c r="N462" s="379" t="s">
        <v>1535</v>
      </c>
      <c r="O462" s="379"/>
      <c r="P462" s="370" t="s">
        <v>3195</v>
      </c>
      <c r="Q462" s="371" t="s">
        <v>544</v>
      </c>
      <c r="R462" s="108">
        <f t="shared" si="7"/>
        <v>0</v>
      </c>
      <c r="U462" s="399"/>
    </row>
    <row r="463" spans="1:21">
      <c r="A463" s="406">
        <v>4</v>
      </c>
      <c r="B463" s="368" t="s">
        <v>913</v>
      </c>
      <c r="C463" s="368" t="s">
        <v>915</v>
      </c>
      <c r="D463" s="368" t="s">
        <v>2261</v>
      </c>
      <c r="E463" s="368" t="s">
        <v>2321</v>
      </c>
      <c r="F463" s="368" t="s">
        <v>2323</v>
      </c>
      <c r="G463" s="368"/>
      <c r="H463" s="368">
        <v>70</v>
      </c>
      <c r="I463" s="368" t="s">
        <v>2321</v>
      </c>
      <c r="J463" s="368" t="s">
        <v>1073</v>
      </c>
      <c r="K463" s="368" t="s">
        <v>1012</v>
      </c>
      <c r="L463" s="368"/>
      <c r="M463" s="368" t="s">
        <v>1530</v>
      </c>
      <c r="N463" s="379" t="s">
        <v>1538</v>
      </c>
      <c r="O463" s="379"/>
      <c r="P463" s="370" t="s">
        <v>3196</v>
      </c>
      <c r="Q463" s="371" t="s">
        <v>545</v>
      </c>
      <c r="R463" s="108">
        <f t="shared" si="7"/>
        <v>0</v>
      </c>
      <c r="U463" s="399"/>
    </row>
    <row r="464" spans="1:21">
      <c r="A464" s="406">
        <v>4</v>
      </c>
      <c r="B464" s="368" t="s">
        <v>913</v>
      </c>
      <c r="C464" s="368" t="s">
        <v>915</v>
      </c>
      <c r="D464" s="368" t="s">
        <v>2261</v>
      </c>
      <c r="E464" s="368" t="s">
        <v>2321</v>
      </c>
      <c r="F464" s="368" t="s">
        <v>2323</v>
      </c>
      <c r="G464" s="368"/>
      <c r="H464" s="368">
        <v>70</v>
      </c>
      <c r="I464" s="368" t="s">
        <v>2321</v>
      </c>
      <c r="J464" s="368" t="s">
        <v>952</v>
      </c>
      <c r="K464" s="368" t="s">
        <v>1012</v>
      </c>
      <c r="L464" s="368"/>
      <c r="M464" s="368" t="s">
        <v>1530</v>
      </c>
      <c r="N464" s="379" t="s">
        <v>1548</v>
      </c>
      <c r="O464" s="379"/>
      <c r="P464" s="370" t="s">
        <v>3197</v>
      </c>
      <c r="Q464" s="371" t="s">
        <v>546</v>
      </c>
      <c r="R464" s="108">
        <f t="shared" si="7"/>
        <v>0</v>
      </c>
      <c r="U464" s="399"/>
    </row>
    <row r="465" spans="1:21">
      <c r="A465" s="406">
        <v>4</v>
      </c>
      <c r="B465" s="368" t="s">
        <v>913</v>
      </c>
      <c r="C465" s="368" t="s">
        <v>915</v>
      </c>
      <c r="D465" s="368" t="s">
        <v>2261</v>
      </c>
      <c r="E465" s="368" t="s">
        <v>2321</v>
      </c>
      <c r="F465" s="368" t="s">
        <v>2323</v>
      </c>
      <c r="G465" s="368"/>
      <c r="H465" s="368">
        <v>70</v>
      </c>
      <c r="I465" s="368" t="s">
        <v>2321</v>
      </c>
      <c r="J465" s="368" t="s">
        <v>952</v>
      </c>
      <c r="K465" s="368" t="s">
        <v>1012</v>
      </c>
      <c r="L465" s="368"/>
      <c r="M465" s="368" t="s">
        <v>1530</v>
      </c>
      <c r="N465" s="379" t="s">
        <v>1548</v>
      </c>
      <c r="O465" s="379"/>
      <c r="P465" s="370" t="s">
        <v>3198</v>
      </c>
      <c r="Q465" s="371" t="s">
        <v>547</v>
      </c>
      <c r="R465" s="108">
        <f t="shared" si="7"/>
        <v>0</v>
      </c>
      <c r="U465" s="399"/>
    </row>
    <row r="466" spans="1:21">
      <c r="A466" s="406">
        <v>4</v>
      </c>
      <c r="B466" s="368" t="s">
        <v>913</v>
      </c>
      <c r="C466" s="368" t="s">
        <v>915</v>
      </c>
      <c r="D466" s="368" t="s">
        <v>2261</v>
      </c>
      <c r="E466" s="368" t="s">
        <v>2321</v>
      </c>
      <c r="F466" s="368" t="s">
        <v>2323</v>
      </c>
      <c r="G466" s="368"/>
      <c r="H466" s="368">
        <v>70</v>
      </c>
      <c r="I466" s="368" t="s">
        <v>2321</v>
      </c>
      <c r="J466" s="368" t="s">
        <v>952</v>
      </c>
      <c r="K466" s="368" t="s">
        <v>1012</v>
      </c>
      <c r="L466" s="368"/>
      <c r="M466" s="368" t="s">
        <v>1530</v>
      </c>
      <c r="N466" s="379" t="s">
        <v>1548</v>
      </c>
      <c r="O466" s="379"/>
      <c r="P466" s="370" t="s">
        <v>3199</v>
      </c>
      <c r="Q466" s="371" t="s">
        <v>3200</v>
      </c>
      <c r="R466" s="108">
        <f t="shared" si="7"/>
        <v>0</v>
      </c>
      <c r="U466" s="399"/>
    </row>
    <row r="467" spans="1:21">
      <c r="A467" s="406">
        <v>4</v>
      </c>
      <c r="B467" s="368" t="s">
        <v>913</v>
      </c>
      <c r="C467" s="368" t="s">
        <v>915</v>
      </c>
      <c r="D467" s="368" t="s">
        <v>2261</v>
      </c>
      <c r="E467" s="368" t="s">
        <v>2321</v>
      </c>
      <c r="F467" s="368" t="s">
        <v>2323</v>
      </c>
      <c r="G467" s="368"/>
      <c r="H467" s="368">
        <v>70</v>
      </c>
      <c r="I467" s="368" t="s">
        <v>2321</v>
      </c>
      <c r="J467" s="368" t="s">
        <v>1073</v>
      </c>
      <c r="K467" s="368" t="s">
        <v>1012</v>
      </c>
      <c r="L467" s="368"/>
      <c r="M467" s="368" t="s">
        <v>1530</v>
      </c>
      <c r="N467" s="379" t="s">
        <v>1548</v>
      </c>
      <c r="O467" s="379"/>
      <c r="P467" s="370" t="s">
        <v>3201</v>
      </c>
      <c r="Q467" s="371" t="s">
        <v>3202</v>
      </c>
      <c r="R467" s="108">
        <f t="shared" si="7"/>
        <v>0</v>
      </c>
      <c r="U467" s="399"/>
    </row>
    <row r="468" spans="1:21">
      <c r="A468" s="406">
        <v>4</v>
      </c>
      <c r="B468" s="368" t="s">
        <v>913</v>
      </c>
      <c r="C468" s="368" t="s">
        <v>915</v>
      </c>
      <c r="D468" s="368" t="s">
        <v>2261</v>
      </c>
      <c r="E468" s="368" t="s">
        <v>2321</v>
      </c>
      <c r="F468" s="368"/>
      <c r="G468" s="368"/>
      <c r="H468" s="368">
        <v>70</v>
      </c>
      <c r="I468" s="368" t="s">
        <v>2321</v>
      </c>
      <c r="J468" s="368" t="s">
        <v>1073</v>
      </c>
      <c r="K468" s="368" t="s">
        <v>1012</v>
      </c>
      <c r="L468" s="368"/>
      <c r="M468" s="368" t="s">
        <v>1530</v>
      </c>
      <c r="N468" s="379" t="s">
        <v>1532</v>
      </c>
      <c r="O468" s="379"/>
      <c r="P468" s="370" t="s">
        <v>3203</v>
      </c>
      <c r="Q468" s="371" t="s">
        <v>550</v>
      </c>
      <c r="R468" s="108">
        <f t="shared" si="7"/>
        <v>0</v>
      </c>
      <c r="U468" s="399"/>
    </row>
    <row r="469" spans="1:21">
      <c r="A469" s="406">
        <v>4</v>
      </c>
      <c r="B469" s="368" t="s">
        <v>913</v>
      </c>
      <c r="C469" s="368" t="s">
        <v>915</v>
      </c>
      <c r="D469" s="368" t="s">
        <v>2261</v>
      </c>
      <c r="E469" s="368" t="s">
        <v>2321</v>
      </c>
      <c r="F469" s="368"/>
      <c r="G469" s="368"/>
      <c r="H469" s="368">
        <v>70</v>
      </c>
      <c r="I469" s="368" t="s">
        <v>2321</v>
      </c>
      <c r="J469" s="368" t="s">
        <v>1073</v>
      </c>
      <c r="K469" s="368" t="s">
        <v>1012</v>
      </c>
      <c r="L469" s="368"/>
      <c r="M469" s="368" t="s">
        <v>1530</v>
      </c>
      <c r="N469" s="379" t="s">
        <v>1532</v>
      </c>
      <c r="O469" s="379"/>
      <c r="P469" s="370" t="s">
        <v>3204</v>
      </c>
      <c r="Q469" s="371" t="s">
        <v>551</v>
      </c>
      <c r="R469" s="108">
        <f t="shared" si="7"/>
        <v>0</v>
      </c>
      <c r="U469" s="399"/>
    </row>
    <row r="470" spans="1:21">
      <c r="A470" s="406">
        <v>4</v>
      </c>
      <c r="B470" s="368" t="s">
        <v>913</v>
      </c>
      <c r="C470" s="368" t="s">
        <v>915</v>
      </c>
      <c r="D470" s="368" t="s">
        <v>2261</v>
      </c>
      <c r="E470" s="368" t="s">
        <v>2321</v>
      </c>
      <c r="F470" s="368" t="s">
        <v>2329</v>
      </c>
      <c r="G470" s="368"/>
      <c r="H470" s="368">
        <v>70</v>
      </c>
      <c r="I470" s="368" t="s">
        <v>2321</v>
      </c>
      <c r="J470" s="368" t="s">
        <v>1073</v>
      </c>
      <c r="K470" s="368" t="s">
        <v>1026</v>
      </c>
      <c r="L470" s="368"/>
      <c r="M470" s="368" t="s">
        <v>1555</v>
      </c>
      <c r="N470" s="379" t="s">
        <v>1556</v>
      </c>
      <c r="O470" s="379"/>
      <c r="P470" s="370" t="s">
        <v>3205</v>
      </c>
      <c r="Q470" s="371" t="s">
        <v>2333</v>
      </c>
      <c r="R470" s="108">
        <f t="shared" si="7"/>
        <v>0</v>
      </c>
      <c r="U470" s="399"/>
    </row>
    <row r="471" spans="1:21">
      <c r="A471" s="406">
        <v>4</v>
      </c>
      <c r="B471" s="368" t="s">
        <v>913</v>
      </c>
      <c r="C471" s="368" t="s">
        <v>915</v>
      </c>
      <c r="D471" s="368" t="s">
        <v>2261</v>
      </c>
      <c r="E471" s="368" t="s">
        <v>2321</v>
      </c>
      <c r="F471" s="368" t="s">
        <v>2329</v>
      </c>
      <c r="G471" s="368"/>
      <c r="H471" s="368">
        <v>70</v>
      </c>
      <c r="I471" s="368" t="s">
        <v>2321</v>
      </c>
      <c r="J471" s="368" t="s">
        <v>1073</v>
      </c>
      <c r="K471" s="368" t="s">
        <v>1026</v>
      </c>
      <c r="L471" s="368"/>
      <c r="M471" s="368" t="s">
        <v>1555</v>
      </c>
      <c r="N471" s="379" t="s">
        <v>1561</v>
      </c>
      <c r="O471" s="379"/>
      <c r="P471" s="370" t="s">
        <v>3206</v>
      </c>
      <c r="Q471" s="371" t="s">
        <v>2334</v>
      </c>
      <c r="R471" s="108">
        <f t="shared" si="7"/>
        <v>0</v>
      </c>
      <c r="U471" s="399"/>
    </row>
    <row r="472" spans="1:21">
      <c r="A472" s="406">
        <v>4</v>
      </c>
      <c r="B472" s="368" t="s">
        <v>913</v>
      </c>
      <c r="C472" s="368" t="s">
        <v>915</v>
      </c>
      <c r="D472" s="368" t="s">
        <v>2261</v>
      </c>
      <c r="E472" s="368" t="s">
        <v>2321</v>
      </c>
      <c r="F472" s="368" t="s">
        <v>2329</v>
      </c>
      <c r="G472" s="368"/>
      <c r="H472" s="368">
        <v>70</v>
      </c>
      <c r="I472" s="368" t="s">
        <v>2321</v>
      </c>
      <c r="J472" s="368" t="s">
        <v>952</v>
      </c>
      <c r="K472" s="368" t="s">
        <v>1026</v>
      </c>
      <c r="L472" s="368"/>
      <c r="M472" s="368" t="s">
        <v>1555</v>
      </c>
      <c r="N472" s="379" t="s">
        <v>1563</v>
      </c>
      <c r="O472" s="379"/>
      <c r="P472" s="370" t="s">
        <v>3207</v>
      </c>
      <c r="Q472" s="371" t="s">
        <v>2335</v>
      </c>
      <c r="R472" s="108">
        <f t="shared" si="7"/>
        <v>0</v>
      </c>
      <c r="U472" s="399"/>
    </row>
    <row r="473" spans="1:21">
      <c r="A473" s="406">
        <v>4</v>
      </c>
      <c r="B473" s="368" t="s">
        <v>913</v>
      </c>
      <c r="C473" s="368" t="s">
        <v>915</v>
      </c>
      <c r="D473" s="368" t="s">
        <v>2261</v>
      </c>
      <c r="E473" s="368" t="s">
        <v>2321</v>
      </c>
      <c r="F473" s="368" t="s">
        <v>2329</v>
      </c>
      <c r="G473" s="368"/>
      <c r="H473" s="368">
        <v>70</v>
      </c>
      <c r="I473" s="368" t="s">
        <v>2321</v>
      </c>
      <c r="J473" s="368" t="s">
        <v>952</v>
      </c>
      <c r="K473" s="368" t="s">
        <v>1026</v>
      </c>
      <c r="L473" s="368"/>
      <c r="M473" s="368" t="s">
        <v>1555</v>
      </c>
      <c r="N473" s="379" t="s">
        <v>1563</v>
      </c>
      <c r="O473" s="379"/>
      <c r="P473" s="370" t="s">
        <v>3208</v>
      </c>
      <c r="Q473" s="371" t="s">
        <v>2336</v>
      </c>
      <c r="R473" s="108">
        <f t="shared" si="7"/>
        <v>0</v>
      </c>
      <c r="U473" s="399"/>
    </row>
    <row r="474" spans="1:21">
      <c r="A474" s="406">
        <v>4</v>
      </c>
      <c r="B474" s="368" t="s">
        <v>913</v>
      </c>
      <c r="C474" s="368" t="s">
        <v>915</v>
      </c>
      <c r="D474" s="368" t="s">
        <v>2261</v>
      </c>
      <c r="E474" s="368" t="s">
        <v>2321</v>
      </c>
      <c r="F474" s="368" t="s">
        <v>2329</v>
      </c>
      <c r="G474" s="368"/>
      <c r="H474" s="368">
        <v>70</v>
      </c>
      <c r="I474" s="368" t="s">
        <v>2321</v>
      </c>
      <c r="J474" s="368" t="s">
        <v>1073</v>
      </c>
      <c r="K474" s="368" t="s">
        <v>1026</v>
      </c>
      <c r="L474" s="368"/>
      <c r="M474" s="368" t="s">
        <v>1555</v>
      </c>
      <c r="N474" s="379">
        <v>41060</v>
      </c>
      <c r="O474" s="379"/>
      <c r="P474" s="370" t="s">
        <v>3209</v>
      </c>
      <c r="Q474" s="371" t="s">
        <v>2337</v>
      </c>
      <c r="R474" s="108">
        <f t="shared" si="7"/>
        <v>0</v>
      </c>
      <c r="U474" s="399"/>
    </row>
    <row r="475" spans="1:21">
      <c r="A475" s="406">
        <v>4</v>
      </c>
      <c r="B475" s="368" t="s">
        <v>913</v>
      </c>
      <c r="C475" s="368" t="s">
        <v>915</v>
      </c>
      <c r="D475" s="368" t="s">
        <v>2261</v>
      </c>
      <c r="E475" s="368" t="s">
        <v>2321</v>
      </c>
      <c r="F475" s="368" t="s">
        <v>2329</v>
      </c>
      <c r="G475" s="368"/>
      <c r="H475" s="368">
        <v>70</v>
      </c>
      <c r="I475" s="368" t="s">
        <v>2321</v>
      </c>
      <c r="J475" s="368" t="s">
        <v>952</v>
      </c>
      <c r="K475" s="368" t="s">
        <v>1026</v>
      </c>
      <c r="L475" s="368"/>
      <c r="M475" s="368" t="s">
        <v>1555</v>
      </c>
      <c r="N475" s="379" t="s">
        <v>1563</v>
      </c>
      <c r="O475" s="379"/>
      <c r="P475" s="370" t="s">
        <v>3210</v>
      </c>
      <c r="Q475" s="371" t="s">
        <v>3211</v>
      </c>
      <c r="R475" s="108">
        <f t="shared" si="7"/>
        <v>0</v>
      </c>
      <c r="U475" s="399"/>
    </row>
    <row r="476" spans="1:21">
      <c r="A476" s="406">
        <v>4</v>
      </c>
      <c r="B476" s="368" t="s">
        <v>913</v>
      </c>
      <c r="C476" s="368" t="s">
        <v>915</v>
      </c>
      <c r="D476" s="368" t="s">
        <v>2261</v>
      </c>
      <c r="E476" s="368" t="s">
        <v>2321</v>
      </c>
      <c r="F476" s="368" t="s">
        <v>2329</v>
      </c>
      <c r="G476" s="368"/>
      <c r="H476" s="368">
        <v>70</v>
      </c>
      <c r="I476" s="368" t="s">
        <v>2321</v>
      </c>
      <c r="J476" s="368" t="s">
        <v>1073</v>
      </c>
      <c r="K476" s="368" t="s">
        <v>1026</v>
      </c>
      <c r="L476" s="368"/>
      <c r="M476" s="368" t="s">
        <v>1555</v>
      </c>
      <c r="N476" s="379" t="s">
        <v>1563</v>
      </c>
      <c r="O476" s="379"/>
      <c r="P476" s="370" t="s">
        <v>3212</v>
      </c>
      <c r="Q476" s="371" t="s">
        <v>3213</v>
      </c>
      <c r="R476" s="108">
        <f t="shared" si="7"/>
        <v>0</v>
      </c>
      <c r="U476" s="399"/>
    </row>
    <row r="477" spans="1:21">
      <c r="A477" s="406">
        <v>4</v>
      </c>
      <c r="B477" s="368" t="s">
        <v>913</v>
      </c>
      <c r="C477" s="368" t="s">
        <v>915</v>
      </c>
      <c r="D477" s="368" t="s">
        <v>2261</v>
      </c>
      <c r="E477" s="368" t="s">
        <v>2321</v>
      </c>
      <c r="F477" s="368" t="s">
        <v>2329</v>
      </c>
      <c r="G477" s="368"/>
      <c r="H477" s="368">
        <v>70</v>
      </c>
      <c r="I477" s="368" t="s">
        <v>2321</v>
      </c>
      <c r="J477" s="368" t="s">
        <v>1073</v>
      </c>
      <c r="K477" s="368" t="s">
        <v>1026</v>
      </c>
      <c r="L477" s="368"/>
      <c r="M477" s="368" t="s">
        <v>1555</v>
      </c>
      <c r="N477" s="379" t="s">
        <v>1556</v>
      </c>
      <c r="O477" s="379"/>
      <c r="P477" s="370" t="s">
        <v>3214</v>
      </c>
      <c r="Q477" s="371" t="s">
        <v>2340</v>
      </c>
      <c r="R477" s="108">
        <f t="shared" si="7"/>
        <v>0</v>
      </c>
      <c r="U477" s="399"/>
    </row>
    <row r="478" spans="1:21">
      <c r="A478" s="406">
        <v>4</v>
      </c>
      <c r="B478" s="368" t="s">
        <v>913</v>
      </c>
      <c r="C478" s="368" t="s">
        <v>915</v>
      </c>
      <c r="D478" s="368" t="s">
        <v>2261</v>
      </c>
      <c r="E478" s="368" t="s">
        <v>2321</v>
      </c>
      <c r="F478" s="368" t="s">
        <v>2329</v>
      </c>
      <c r="G478" s="368"/>
      <c r="H478" s="368">
        <v>70</v>
      </c>
      <c r="I478" s="368" t="s">
        <v>2321</v>
      </c>
      <c r="J478" s="368" t="s">
        <v>1073</v>
      </c>
      <c r="K478" s="368" t="s">
        <v>1026</v>
      </c>
      <c r="L478" s="368"/>
      <c r="M478" s="368" t="s">
        <v>1555</v>
      </c>
      <c r="N478" s="379" t="s">
        <v>1561</v>
      </c>
      <c r="O478" s="379"/>
      <c r="P478" s="370" t="s">
        <v>3215</v>
      </c>
      <c r="Q478" s="371" t="s">
        <v>2341</v>
      </c>
      <c r="R478" s="108">
        <f t="shared" si="7"/>
        <v>0</v>
      </c>
      <c r="U478" s="399"/>
    </row>
    <row r="479" spans="1:21">
      <c r="A479" s="406">
        <v>4</v>
      </c>
      <c r="B479" s="368" t="s">
        <v>913</v>
      </c>
      <c r="C479" s="368" t="s">
        <v>915</v>
      </c>
      <c r="D479" s="368" t="s">
        <v>2261</v>
      </c>
      <c r="E479" s="368" t="s">
        <v>2321</v>
      </c>
      <c r="F479" s="368" t="s">
        <v>2329</v>
      </c>
      <c r="G479" s="368"/>
      <c r="H479" s="368">
        <v>70</v>
      </c>
      <c r="I479" s="368" t="s">
        <v>2321</v>
      </c>
      <c r="J479" s="368" t="s">
        <v>1073</v>
      </c>
      <c r="K479" s="368" t="s">
        <v>1026</v>
      </c>
      <c r="L479" s="368"/>
      <c r="M479" s="368" t="s">
        <v>1555</v>
      </c>
      <c r="N479" s="379" t="s">
        <v>1561</v>
      </c>
      <c r="O479" s="379"/>
      <c r="P479" s="370" t="s">
        <v>3216</v>
      </c>
      <c r="Q479" s="371" t="s">
        <v>3217</v>
      </c>
      <c r="R479" s="108">
        <f t="shared" si="7"/>
        <v>0</v>
      </c>
      <c r="U479" s="399"/>
    </row>
    <row r="480" spans="1:21">
      <c r="A480" s="406">
        <v>4</v>
      </c>
      <c r="B480" s="368" t="s">
        <v>913</v>
      </c>
      <c r="C480" s="368" t="s">
        <v>915</v>
      </c>
      <c r="D480" s="368" t="s">
        <v>2261</v>
      </c>
      <c r="E480" s="368" t="s">
        <v>2321</v>
      </c>
      <c r="F480" s="368" t="s">
        <v>2329</v>
      </c>
      <c r="G480" s="368"/>
      <c r="H480" s="368">
        <v>70</v>
      </c>
      <c r="I480" s="368" t="s">
        <v>2321</v>
      </c>
      <c r="J480" s="368" t="s">
        <v>952</v>
      </c>
      <c r="K480" s="368" t="s">
        <v>1026</v>
      </c>
      <c r="L480" s="368"/>
      <c r="M480" s="368" t="s">
        <v>1555</v>
      </c>
      <c r="N480" s="379" t="s">
        <v>1563</v>
      </c>
      <c r="O480" s="379"/>
      <c r="P480" s="370" t="s">
        <v>3218</v>
      </c>
      <c r="Q480" s="371" t="s">
        <v>2343</v>
      </c>
      <c r="R480" s="108">
        <f t="shared" si="7"/>
        <v>0</v>
      </c>
      <c r="U480" s="399"/>
    </row>
    <row r="481" spans="1:21">
      <c r="A481" s="406">
        <v>4</v>
      </c>
      <c r="B481" s="368" t="s">
        <v>913</v>
      </c>
      <c r="C481" s="368" t="s">
        <v>915</v>
      </c>
      <c r="D481" s="368" t="s">
        <v>2261</v>
      </c>
      <c r="E481" s="368" t="s">
        <v>2321</v>
      </c>
      <c r="F481" s="368" t="s">
        <v>2329</v>
      </c>
      <c r="G481" s="368"/>
      <c r="H481" s="368">
        <v>70</v>
      </c>
      <c r="I481" s="368" t="s">
        <v>2321</v>
      </c>
      <c r="J481" s="368" t="s">
        <v>1073</v>
      </c>
      <c r="K481" s="368" t="s">
        <v>1026</v>
      </c>
      <c r="L481" s="368"/>
      <c r="M481" s="368" t="s">
        <v>1555</v>
      </c>
      <c r="N481" s="379" t="s">
        <v>1574</v>
      </c>
      <c r="O481" s="379"/>
      <c r="P481" s="370" t="s">
        <v>3219</v>
      </c>
      <c r="Q481" s="371" t="s">
        <v>2344</v>
      </c>
      <c r="R481" s="108">
        <f t="shared" si="7"/>
        <v>0</v>
      </c>
      <c r="U481" s="399"/>
    </row>
    <row r="482" spans="1:21">
      <c r="A482" s="406">
        <v>4</v>
      </c>
      <c r="B482" s="368" t="s">
        <v>913</v>
      </c>
      <c r="C482" s="368" t="s">
        <v>915</v>
      </c>
      <c r="D482" s="368" t="s">
        <v>2261</v>
      </c>
      <c r="E482" s="368" t="s">
        <v>2321</v>
      </c>
      <c r="F482" s="368" t="s">
        <v>2329</v>
      </c>
      <c r="G482" s="368"/>
      <c r="H482" s="368">
        <v>70</v>
      </c>
      <c r="I482" s="368" t="s">
        <v>2321</v>
      </c>
      <c r="J482" s="368" t="s">
        <v>1073</v>
      </c>
      <c r="K482" s="368" t="s">
        <v>1026</v>
      </c>
      <c r="L482" s="368"/>
      <c r="M482" s="368" t="s">
        <v>1555</v>
      </c>
      <c r="N482" s="379" t="s">
        <v>1574</v>
      </c>
      <c r="O482" s="379"/>
      <c r="P482" s="370" t="s">
        <v>3220</v>
      </c>
      <c r="Q482" s="371" t="s">
        <v>2345</v>
      </c>
      <c r="R482" s="108">
        <f t="shared" si="7"/>
        <v>0</v>
      </c>
      <c r="U482" s="399"/>
    </row>
    <row r="483" spans="1:21">
      <c r="A483" s="406">
        <v>4</v>
      </c>
      <c r="B483" s="368" t="s">
        <v>913</v>
      </c>
      <c r="C483" s="368" t="s">
        <v>915</v>
      </c>
      <c r="D483" s="368" t="s">
        <v>2261</v>
      </c>
      <c r="E483" s="368" t="s">
        <v>2321</v>
      </c>
      <c r="F483" s="368" t="s">
        <v>2329</v>
      </c>
      <c r="G483" s="368"/>
      <c r="H483" s="368">
        <v>70</v>
      </c>
      <c r="I483" s="368" t="s">
        <v>2321</v>
      </c>
      <c r="J483" s="368" t="s">
        <v>1073</v>
      </c>
      <c r="K483" s="368" t="s">
        <v>1026</v>
      </c>
      <c r="L483" s="368"/>
      <c r="M483" s="368" t="s">
        <v>1555</v>
      </c>
      <c r="N483" s="379" t="s">
        <v>1574</v>
      </c>
      <c r="O483" s="379"/>
      <c r="P483" s="370" t="s">
        <v>3221</v>
      </c>
      <c r="Q483" s="371" t="s">
        <v>3222</v>
      </c>
      <c r="R483" s="108">
        <f t="shared" si="7"/>
        <v>0</v>
      </c>
      <c r="U483" s="399"/>
    </row>
    <row r="484" spans="1:21">
      <c r="A484" s="406">
        <v>4</v>
      </c>
      <c r="B484" s="368" t="s">
        <v>913</v>
      </c>
      <c r="C484" s="368" t="s">
        <v>915</v>
      </c>
      <c r="D484" s="368" t="s">
        <v>2261</v>
      </c>
      <c r="E484" s="368" t="s">
        <v>2321</v>
      </c>
      <c r="F484" s="368" t="s">
        <v>2348</v>
      </c>
      <c r="G484" s="368"/>
      <c r="H484" s="368">
        <v>70</v>
      </c>
      <c r="I484" s="368" t="s">
        <v>2321</v>
      </c>
      <c r="J484" s="368" t="s">
        <v>1073</v>
      </c>
      <c r="K484" s="368" t="s">
        <v>1034</v>
      </c>
      <c r="L484" s="368"/>
      <c r="M484" s="368" t="s">
        <v>1410</v>
      </c>
      <c r="N484" s="379" t="s">
        <v>1438</v>
      </c>
      <c r="O484" s="379"/>
      <c r="P484" s="370" t="s">
        <v>3223</v>
      </c>
      <c r="Q484" s="371" t="s">
        <v>568</v>
      </c>
      <c r="R484" s="108">
        <f t="shared" si="7"/>
        <v>0</v>
      </c>
      <c r="U484" s="399"/>
    </row>
    <row r="485" spans="1:21">
      <c r="A485" s="406">
        <v>4</v>
      </c>
      <c r="B485" s="368" t="s">
        <v>913</v>
      </c>
      <c r="C485" s="368" t="s">
        <v>915</v>
      </c>
      <c r="D485" s="368" t="s">
        <v>2261</v>
      </c>
      <c r="E485" s="368" t="s">
        <v>2321</v>
      </c>
      <c r="F485" s="368" t="s">
        <v>2348</v>
      </c>
      <c r="G485" s="368"/>
      <c r="H485" s="368">
        <v>70</v>
      </c>
      <c r="I485" s="368" t="s">
        <v>2321</v>
      </c>
      <c r="J485" s="368" t="s">
        <v>1073</v>
      </c>
      <c r="K485" s="368" t="s">
        <v>1034</v>
      </c>
      <c r="L485" s="368"/>
      <c r="M485" s="368" t="s">
        <v>1410</v>
      </c>
      <c r="N485" s="379" t="s">
        <v>1438</v>
      </c>
      <c r="O485" s="379"/>
      <c r="P485" s="370" t="s">
        <v>3224</v>
      </c>
      <c r="Q485" s="378" t="s">
        <v>569</v>
      </c>
      <c r="R485" s="108">
        <f t="shared" si="7"/>
        <v>0</v>
      </c>
      <c r="U485" s="399"/>
    </row>
    <row r="486" spans="1:21">
      <c r="A486" s="406">
        <v>4</v>
      </c>
      <c r="B486" s="368" t="s">
        <v>913</v>
      </c>
      <c r="C486" s="368" t="s">
        <v>915</v>
      </c>
      <c r="D486" s="368" t="s">
        <v>2261</v>
      </c>
      <c r="E486" s="368" t="s">
        <v>2321</v>
      </c>
      <c r="F486" s="368" t="s">
        <v>2348</v>
      </c>
      <c r="G486" s="368"/>
      <c r="H486" s="368">
        <v>70</v>
      </c>
      <c r="I486" s="368" t="s">
        <v>2321</v>
      </c>
      <c r="J486" s="368" t="s">
        <v>952</v>
      </c>
      <c r="K486" s="368" t="s">
        <v>1034</v>
      </c>
      <c r="L486" s="368"/>
      <c r="M486" s="368" t="s">
        <v>1410</v>
      </c>
      <c r="N486" s="379" t="s">
        <v>1438</v>
      </c>
      <c r="O486" s="379"/>
      <c r="P486" s="370" t="s">
        <v>3225</v>
      </c>
      <c r="Q486" s="371" t="s">
        <v>570</v>
      </c>
      <c r="R486" s="108">
        <f t="shared" si="7"/>
        <v>0</v>
      </c>
      <c r="U486" s="399"/>
    </row>
    <row r="487" spans="1:21">
      <c r="A487" s="406">
        <v>4</v>
      </c>
      <c r="B487" s="368" t="s">
        <v>913</v>
      </c>
      <c r="C487" s="368" t="s">
        <v>915</v>
      </c>
      <c r="D487" s="368" t="s">
        <v>2261</v>
      </c>
      <c r="E487" s="368" t="s">
        <v>2321</v>
      </c>
      <c r="F487" s="368" t="s">
        <v>2348</v>
      </c>
      <c r="G487" s="368"/>
      <c r="H487" s="368">
        <v>70</v>
      </c>
      <c r="I487" s="368" t="s">
        <v>2321</v>
      </c>
      <c r="J487" s="368" t="s">
        <v>952</v>
      </c>
      <c r="K487" s="368" t="s">
        <v>1034</v>
      </c>
      <c r="L487" s="368"/>
      <c r="M487" s="368" t="s">
        <v>1410</v>
      </c>
      <c r="N487" s="379" t="s">
        <v>1440</v>
      </c>
      <c r="O487" s="379"/>
      <c r="P487" s="370" t="s">
        <v>3226</v>
      </c>
      <c r="Q487" s="371" t="s">
        <v>3227</v>
      </c>
      <c r="R487" s="108">
        <f t="shared" si="7"/>
        <v>0</v>
      </c>
      <c r="U487" s="399"/>
    </row>
    <row r="488" spans="1:21">
      <c r="A488" s="406">
        <v>4</v>
      </c>
      <c r="B488" s="368" t="s">
        <v>913</v>
      </c>
      <c r="C488" s="368" t="s">
        <v>915</v>
      </c>
      <c r="D488" s="368" t="s">
        <v>2261</v>
      </c>
      <c r="E488" s="368" t="s">
        <v>2321</v>
      </c>
      <c r="F488" s="368" t="s">
        <v>2348</v>
      </c>
      <c r="G488" s="368"/>
      <c r="H488" s="368">
        <v>70</v>
      </c>
      <c r="I488" s="368" t="s">
        <v>2321</v>
      </c>
      <c r="J488" s="368" t="s">
        <v>1073</v>
      </c>
      <c r="K488" s="368" t="s">
        <v>1034</v>
      </c>
      <c r="L488" s="368"/>
      <c r="M488" s="368" t="s">
        <v>1410</v>
      </c>
      <c r="N488" s="379" t="s">
        <v>1440</v>
      </c>
      <c r="O488" s="379"/>
      <c r="P488" s="370" t="s">
        <v>3228</v>
      </c>
      <c r="Q488" s="371" t="s">
        <v>3229</v>
      </c>
      <c r="R488" s="108">
        <f t="shared" si="7"/>
        <v>0</v>
      </c>
      <c r="U488" s="399"/>
    </row>
    <row r="489" spans="1:21">
      <c r="A489" s="406">
        <v>4</v>
      </c>
      <c r="B489" s="368" t="s">
        <v>913</v>
      </c>
      <c r="C489" s="368" t="s">
        <v>915</v>
      </c>
      <c r="D489" s="368" t="s">
        <v>2261</v>
      </c>
      <c r="E489" s="368" t="s">
        <v>2321</v>
      </c>
      <c r="F489" s="368" t="s">
        <v>2348</v>
      </c>
      <c r="G489" s="368"/>
      <c r="H489" s="368">
        <v>70</v>
      </c>
      <c r="I489" s="368" t="s">
        <v>2321</v>
      </c>
      <c r="J489" s="368" t="s">
        <v>1073</v>
      </c>
      <c r="K489" s="368" t="s">
        <v>1034</v>
      </c>
      <c r="L489" s="368"/>
      <c r="M489" s="368" t="s">
        <v>1410</v>
      </c>
      <c r="N489" s="379" t="s">
        <v>1438</v>
      </c>
      <c r="O489" s="379"/>
      <c r="P489" s="370" t="s">
        <v>3230</v>
      </c>
      <c r="Q489" s="371" t="s">
        <v>573</v>
      </c>
      <c r="R489" s="108">
        <f t="shared" si="7"/>
        <v>0</v>
      </c>
      <c r="U489" s="399"/>
    </row>
    <row r="490" spans="1:21">
      <c r="A490" s="406">
        <v>4</v>
      </c>
      <c r="B490" s="368" t="s">
        <v>913</v>
      </c>
      <c r="C490" s="368" t="s">
        <v>915</v>
      </c>
      <c r="D490" s="368" t="s">
        <v>2261</v>
      </c>
      <c r="E490" s="368" t="s">
        <v>2321</v>
      </c>
      <c r="F490" s="368" t="s">
        <v>2348</v>
      </c>
      <c r="G490" s="368"/>
      <c r="H490" s="368">
        <v>70</v>
      </c>
      <c r="I490" s="368" t="s">
        <v>2321</v>
      </c>
      <c r="J490" s="368" t="s">
        <v>1073</v>
      </c>
      <c r="K490" s="368" t="s">
        <v>1034</v>
      </c>
      <c r="L490" s="368"/>
      <c r="M490" s="368" t="s">
        <v>1410</v>
      </c>
      <c r="N490" s="379" t="s">
        <v>1440</v>
      </c>
      <c r="O490" s="379"/>
      <c r="P490" s="370" t="s">
        <v>3231</v>
      </c>
      <c r="Q490" s="371" t="s">
        <v>574</v>
      </c>
      <c r="R490" s="108">
        <f t="shared" si="7"/>
        <v>0</v>
      </c>
      <c r="U490" s="399"/>
    </row>
    <row r="491" spans="1:21">
      <c r="A491" s="406">
        <v>4</v>
      </c>
      <c r="B491" s="368" t="s">
        <v>913</v>
      </c>
      <c r="C491" s="368" t="s">
        <v>915</v>
      </c>
      <c r="D491" s="368" t="s">
        <v>2261</v>
      </c>
      <c r="E491" s="368" t="s">
        <v>2321</v>
      </c>
      <c r="F491" s="368" t="s">
        <v>2348</v>
      </c>
      <c r="G491" s="368"/>
      <c r="H491" s="368">
        <v>70</v>
      </c>
      <c r="I491" s="368" t="s">
        <v>2321</v>
      </c>
      <c r="J491" s="368" t="s">
        <v>952</v>
      </c>
      <c r="K491" s="368" t="s">
        <v>1034</v>
      </c>
      <c r="L491" s="368"/>
      <c r="M491" s="368" t="s">
        <v>1410</v>
      </c>
      <c r="N491" s="379" t="s">
        <v>1438</v>
      </c>
      <c r="O491" s="379"/>
      <c r="P491" s="370" t="s">
        <v>3232</v>
      </c>
      <c r="Q491" s="371" t="s">
        <v>575</v>
      </c>
      <c r="R491" s="108">
        <f t="shared" si="7"/>
        <v>0</v>
      </c>
      <c r="U491" s="399"/>
    </row>
    <row r="492" spans="1:21">
      <c r="A492" s="406">
        <v>4</v>
      </c>
      <c r="B492" s="368" t="s">
        <v>913</v>
      </c>
      <c r="C492" s="368" t="s">
        <v>915</v>
      </c>
      <c r="D492" s="368" t="s">
        <v>2261</v>
      </c>
      <c r="E492" s="368" t="s">
        <v>2321</v>
      </c>
      <c r="F492" s="368" t="s">
        <v>2348</v>
      </c>
      <c r="G492" s="368"/>
      <c r="H492" s="368">
        <v>70</v>
      </c>
      <c r="I492" s="368" t="s">
        <v>2321</v>
      </c>
      <c r="J492" s="368" t="s">
        <v>1073</v>
      </c>
      <c r="K492" s="368" t="s">
        <v>1034</v>
      </c>
      <c r="L492" s="368"/>
      <c r="M492" s="368" t="s">
        <v>1410</v>
      </c>
      <c r="N492" s="379" t="s">
        <v>1412</v>
      </c>
      <c r="O492" s="379"/>
      <c r="P492" s="370" t="s">
        <v>3233</v>
      </c>
      <c r="Q492" s="371" t="s">
        <v>576</v>
      </c>
      <c r="R492" s="108">
        <f t="shared" si="7"/>
        <v>0</v>
      </c>
      <c r="U492" s="399"/>
    </row>
    <row r="493" spans="1:21">
      <c r="A493" s="406">
        <v>4</v>
      </c>
      <c r="B493" s="368" t="s">
        <v>913</v>
      </c>
      <c r="C493" s="368" t="s">
        <v>915</v>
      </c>
      <c r="D493" s="368" t="s">
        <v>2261</v>
      </c>
      <c r="E493" s="368" t="s">
        <v>577</v>
      </c>
      <c r="F493" s="368" t="s">
        <v>577</v>
      </c>
      <c r="G493" s="368"/>
      <c r="H493" s="368">
        <v>71</v>
      </c>
      <c r="I493" s="368" t="s">
        <v>577</v>
      </c>
      <c r="J493" s="368" t="s">
        <v>1073</v>
      </c>
      <c r="K493" s="368" t="s">
        <v>1392</v>
      </c>
      <c r="L493" s="368"/>
      <c r="M493" s="368" t="s">
        <v>1393</v>
      </c>
      <c r="N493" s="379" t="s">
        <v>1395</v>
      </c>
      <c r="O493" s="379"/>
      <c r="P493" s="370" t="s">
        <v>3234</v>
      </c>
      <c r="Q493" s="371" t="s">
        <v>577</v>
      </c>
      <c r="R493" s="108">
        <f t="shared" si="7"/>
        <v>0</v>
      </c>
      <c r="U493" s="399"/>
    </row>
    <row r="494" spans="1:21">
      <c r="A494" s="406">
        <v>4</v>
      </c>
      <c r="B494" s="368" t="s">
        <v>913</v>
      </c>
      <c r="C494" s="368" t="s">
        <v>915</v>
      </c>
      <c r="D494" s="368" t="s">
        <v>2261</v>
      </c>
      <c r="E494" s="368" t="s">
        <v>2353</v>
      </c>
      <c r="F494" s="368" t="s">
        <v>2353</v>
      </c>
      <c r="G494" s="368"/>
      <c r="H494" s="368">
        <v>72</v>
      </c>
      <c r="I494" s="368" t="s">
        <v>2353</v>
      </c>
      <c r="J494" s="368" t="s">
        <v>1073</v>
      </c>
      <c r="K494" s="368" t="s">
        <v>1392</v>
      </c>
      <c r="L494" s="368"/>
      <c r="M494" s="368" t="s">
        <v>1393</v>
      </c>
      <c r="N494" s="379" t="s">
        <v>1395</v>
      </c>
      <c r="O494" s="379"/>
      <c r="P494" s="370" t="s">
        <v>3235</v>
      </c>
      <c r="Q494" s="371" t="s">
        <v>578</v>
      </c>
      <c r="R494" s="108">
        <f t="shared" si="7"/>
        <v>0</v>
      </c>
      <c r="U494" s="399"/>
    </row>
    <row r="495" spans="1:21">
      <c r="A495" s="406">
        <v>4</v>
      </c>
      <c r="B495" s="368" t="s">
        <v>913</v>
      </c>
      <c r="C495" s="368" t="s">
        <v>915</v>
      </c>
      <c r="D495" s="368" t="s">
        <v>2261</v>
      </c>
      <c r="E495" s="368" t="s">
        <v>2353</v>
      </c>
      <c r="F495" s="368" t="s">
        <v>2353</v>
      </c>
      <c r="G495" s="368"/>
      <c r="H495" s="368">
        <v>72</v>
      </c>
      <c r="I495" s="368" t="s">
        <v>2353</v>
      </c>
      <c r="J495" s="368" t="s">
        <v>1073</v>
      </c>
      <c r="K495" s="368" t="s">
        <v>1392</v>
      </c>
      <c r="L495" s="368"/>
      <c r="M495" s="368" t="s">
        <v>1393</v>
      </c>
      <c r="N495" s="379" t="s">
        <v>1395</v>
      </c>
      <c r="O495" s="379"/>
      <c r="P495" s="370" t="s">
        <v>3236</v>
      </c>
      <c r="Q495" s="371" t="s">
        <v>579</v>
      </c>
      <c r="R495" s="108">
        <f t="shared" si="7"/>
        <v>0</v>
      </c>
      <c r="U495" s="399"/>
    </row>
    <row r="496" spans="1:21">
      <c r="A496" s="406">
        <v>4</v>
      </c>
      <c r="B496" s="368" t="s">
        <v>913</v>
      </c>
      <c r="C496" s="368" t="s">
        <v>915</v>
      </c>
      <c r="D496" s="368" t="s">
        <v>2354</v>
      </c>
      <c r="E496" s="368" t="s">
        <v>2355</v>
      </c>
      <c r="F496" s="368" t="s">
        <v>2355</v>
      </c>
      <c r="G496" s="368"/>
      <c r="H496" s="368">
        <v>73</v>
      </c>
      <c r="I496" s="368" t="s">
        <v>2355</v>
      </c>
      <c r="J496" s="368" t="s">
        <v>1073</v>
      </c>
      <c r="K496" s="368" t="s">
        <v>1392</v>
      </c>
      <c r="L496" s="368"/>
      <c r="M496" s="368" t="s">
        <v>1393</v>
      </c>
      <c r="N496" s="379" t="s">
        <v>1395</v>
      </c>
      <c r="O496" s="379"/>
      <c r="P496" s="370" t="s">
        <v>3237</v>
      </c>
      <c r="Q496" s="374" t="s">
        <v>580</v>
      </c>
      <c r="R496" s="108">
        <f t="shared" si="7"/>
        <v>0</v>
      </c>
      <c r="U496" s="399"/>
    </row>
    <row r="497" spans="1:21">
      <c r="A497" s="406">
        <v>4</v>
      </c>
      <c r="B497" s="368" t="s">
        <v>913</v>
      </c>
      <c r="C497" s="368" t="s">
        <v>915</v>
      </c>
      <c r="D497" s="368" t="s">
        <v>2354</v>
      </c>
      <c r="E497" s="368" t="s">
        <v>2355</v>
      </c>
      <c r="F497" s="368" t="s">
        <v>2355</v>
      </c>
      <c r="G497" s="368"/>
      <c r="H497" s="368">
        <v>73</v>
      </c>
      <c r="I497" s="368" t="s">
        <v>2355</v>
      </c>
      <c r="J497" s="368" t="s">
        <v>1073</v>
      </c>
      <c r="K497" s="368" t="s">
        <v>1392</v>
      </c>
      <c r="L497" s="368"/>
      <c r="M497" s="368" t="s">
        <v>1393</v>
      </c>
      <c r="N497" s="379" t="s">
        <v>1395</v>
      </c>
      <c r="O497" s="379"/>
      <c r="P497" s="370" t="s">
        <v>3238</v>
      </c>
      <c r="Q497" s="371" t="s">
        <v>581</v>
      </c>
      <c r="R497" s="108">
        <f t="shared" si="7"/>
        <v>0</v>
      </c>
      <c r="U497" s="399"/>
    </row>
    <row r="498" spans="1:21">
      <c r="A498" s="406">
        <v>4</v>
      </c>
      <c r="B498" s="368" t="s">
        <v>913</v>
      </c>
      <c r="C498" s="368" t="s">
        <v>915</v>
      </c>
      <c r="D498" s="368" t="s">
        <v>2354</v>
      </c>
      <c r="E498" s="368" t="s">
        <v>2357</v>
      </c>
      <c r="F498" s="368"/>
      <c r="G498" s="368"/>
      <c r="H498" s="368">
        <v>74</v>
      </c>
      <c r="I498" s="368" t="s">
        <v>2357</v>
      </c>
      <c r="J498" s="368" t="s">
        <v>1073</v>
      </c>
      <c r="K498" s="368" t="s">
        <v>1392</v>
      </c>
      <c r="L498" s="368"/>
      <c r="M498" s="368" t="s">
        <v>1485</v>
      </c>
      <c r="N498" s="379" t="s">
        <v>1596</v>
      </c>
      <c r="O498" s="379"/>
      <c r="P498" s="370" t="s">
        <v>3239</v>
      </c>
      <c r="Q498" s="371" t="s">
        <v>582</v>
      </c>
      <c r="R498" s="108">
        <f t="shared" si="7"/>
        <v>0</v>
      </c>
      <c r="U498" s="399"/>
    </row>
    <row r="499" spans="1:21">
      <c r="A499" s="406">
        <v>4</v>
      </c>
      <c r="B499" s="368" t="s">
        <v>913</v>
      </c>
      <c r="C499" s="368" t="s">
        <v>915</v>
      </c>
      <c r="D499" s="368" t="s">
        <v>2354</v>
      </c>
      <c r="E499" s="368" t="s">
        <v>2357</v>
      </c>
      <c r="F499" s="368"/>
      <c r="G499" s="368"/>
      <c r="H499" s="368">
        <v>74</v>
      </c>
      <c r="I499" s="368" t="s">
        <v>2357</v>
      </c>
      <c r="J499" s="368" t="s">
        <v>1073</v>
      </c>
      <c r="K499" s="368" t="s">
        <v>1392</v>
      </c>
      <c r="L499" s="368"/>
      <c r="M499" s="368" t="s">
        <v>1485</v>
      </c>
      <c r="N499" s="379" t="s">
        <v>1596</v>
      </c>
      <c r="O499" s="379"/>
      <c r="P499" s="370" t="s">
        <v>3240</v>
      </c>
      <c r="Q499" s="371" t="s">
        <v>583</v>
      </c>
      <c r="R499" s="108">
        <f t="shared" si="7"/>
        <v>0</v>
      </c>
      <c r="U499" s="399"/>
    </row>
    <row r="500" spans="1:21">
      <c r="A500" s="406">
        <v>4</v>
      </c>
      <c r="B500" s="368" t="s">
        <v>913</v>
      </c>
      <c r="C500" s="368" t="s">
        <v>915</v>
      </c>
      <c r="D500" s="368" t="s">
        <v>2354</v>
      </c>
      <c r="E500" s="368" t="s">
        <v>2357</v>
      </c>
      <c r="F500" s="368"/>
      <c r="G500" s="368"/>
      <c r="H500" s="368">
        <v>74</v>
      </c>
      <c r="I500" s="368" t="s">
        <v>2357</v>
      </c>
      <c r="J500" s="368" t="s">
        <v>1073</v>
      </c>
      <c r="K500" s="368" t="s">
        <v>1392</v>
      </c>
      <c r="L500" s="368"/>
      <c r="M500" s="368" t="s">
        <v>1393</v>
      </c>
      <c r="N500" s="379" t="s">
        <v>1395</v>
      </c>
      <c r="O500" s="379"/>
      <c r="P500" s="370" t="s">
        <v>3241</v>
      </c>
      <c r="Q500" s="371" t="s">
        <v>3242</v>
      </c>
      <c r="R500" s="108">
        <f t="shared" si="7"/>
        <v>0</v>
      </c>
      <c r="U500" s="399"/>
    </row>
    <row r="501" spans="1:21">
      <c r="A501" s="406">
        <v>4</v>
      </c>
      <c r="B501" s="368" t="s">
        <v>913</v>
      </c>
      <c r="C501" s="368" t="s">
        <v>915</v>
      </c>
      <c r="D501" s="368" t="s">
        <v>2354</v>
      </c>
      <c r="E501" s="368" t="s">
        <v>2358</v>
      </c>
      <c r="F501" s="368" t="s">
        <v>2358</v>
      </c>
      <c r="G501" s="368"/>
      <c r="H501" s="368">
        <v>75</v>
      </c>
      <c r="I501" s="368" t="s">
        <v>2358</v>
      </c>
      <c r="J501" s="368" t="s">
        <v>1073</v>
      </c>
      <c r="K501" s="368" t="s">
        <v>1599</v>
      </c>
      <c r="L501" s="368"/>
      <c r="M501" s="368" t="s">
        <v>1393</v>
      </c>
      <c r="N501" s="379" t="s">
        <v>1395</v>
      </c>
      <c r="O501" s="379"/>
      <c r="P501" s="370" t="s">
        <v>3243</v>
      </c>
      <c r="Q501" s="371" t="s">
        <v>584</v>
      </c>
      <c r="R501" s="108">
        <f t="shared" si="7"/>
        <v>0</v>
      </c>
      <c r="U501" s="399"/>
    </row>
    <row r="502" spans="1:21">
      <c r="A502" s="406">
        <v>4</v>
      </c>
      <c r="B502" s="368" t="s">
        <v>913</v>
      </c>
      <c r="C502" s="368" t="s">
        <v>915</v>
      </c>
      <c r="D502" s="368" t="s">
        <v>2354</v>
      </c>
      <c r="E502" s="368" t="s">
        <v>2358</v>
      </c>
      <c r="F502" s="368" t="s">
        <v>2358</v>
      </c>
      <c r="G502" s="368"/>
      <c r="H502" s="368">
        <v>75</v>
      </c>
      <c r="I502" s="368" t="s">
        <v>2358</v>
      </c>
      <c r="J502" s="368" t="s">
        <v>1073</v>
      </c>
      <c r="K502" s="368" t="s">
        <v>1599</v>
      </c>
      <c r="L502" s="368"/>
      <c r="M502" s="368" t="s">
        <v>1393</v>
      </c>
      <c r="N502" s="379" t="s">
        <v>1395</v>
      </c>
      <c r="O502" s="379"/>
      <c r="P502" s="370" t="s">
        <v>3244</v>
      </c>
      <c r="Q502" s="371" t="s">
        <v>585</v>
      </c>
      <c r="R502" s="108">
        <f t="shared" si="7"/>
        <v>0</v>
      </c>
      <c r="U502" s="399"/>
    </row>
    <row r="503" spans="1:21">
      <c r="A503" s="406">
        <v>4</v>
      </c>
      <c r="B503" s="368" t="s">
        <v>913</v>
      </c>
      <c r="C503" s="368" t="s">
        <v>915</v>
      </c>
      <c r="D503" s="368" t="s">
        <v>2354</v>
      </c>
      <c r="E503" s="368" t="s">
        <v>2361</v>
      </c>
      <c r="F503" s="368" t="s">
        <v>2361</v>
      </c>
      <c r="G503" s="368"/>
      <c r="H503" s="368">
        <v>76</v>
      </c>
      <c r="I503" s="368" t="s">
        <v>2361</v>
      </c>
      <c r="J503" s="368" t="s">
        <v>1073</v>
      </c>
      <c r="K503" s="368"/>
      <c r="L503" s="368"/>
      <c r="M503" s="368" t="s">
        <v>1393</v>
      </c>
      <c r="N503" s="379" t="s">
        <v>1395</v>
      </c>
      <c r="O503" s="379"/>
      <c r="P503" s="370" t="s">
        <v>3245</v>
      </c>
      <c r="Q503" s="371" t="s">
        <v>586</v>
      </c>
      <c r="R503" s="108">
        <f t="shared" si="7"/>
        <v>0</v>
      </c>
      <c r="U503" s="399"/>
    </row>
    <row r="504" spans="1:21">
      <c r="A504" s="406">
        <v>4</v>
      </c>
      <c r="B504" s="368" t="s">
        <v>913</v>
      </c>
      <c r="C504" s="368" t="s">
        <v>915</v>
      </c>
      <c r="D504" s="368" t="s">
        <v>2363</v>
      </c>
      <c r="E504" s="368" t="s">
        <v>2364</v>
      </c>
      <c r="F504" s="368"/>
      <c r="G504" s="368"/>
      <c r="H504" s="368">
        <v>77</v>
      </c>
      <c r="I504" s="368" t="s">
        <v>2364</v>
      </c>
      <c r="J504" s="368" t="s">
        <v>1073</v>
      </c>
      <c r="K504" s="368" t="s">
        <v>1402</v>
      </c>
      <c r="L504" s="368"/>
      <c r="M504" s="368" t="s">
        <v>1393</v>
      </c>
      <c r="N504" s="379" t="s">
        <v>1395</v>
      </c>
      <c r="O504" s="379"/>
      <c r="P504" s="370" t="s">
        <v>3246</v>
      </c>
      <c r="Q504" s="371" t="s">
        <v>587</v>
      </c>
      <c r="R504" s="108">
        <f t="shared" si="7"/>
        <v>0</v>
      </c>
      <c r="U504" s="399"/>
    </row>
    <row r="505" spans="1:21">
      <c r="A505" s="406">
        <v>4</v>
      </c>
      <c r="B505" s="368" t="s">
        <v>913</v>
      </c>
      <c r="C505" s="368" t="s">
        <v>915</v>
      </c>
      <c r="D505" s="368" t="s">
        <v>2365</v>
      </c>
      <c r="E505" s="368" t="s">
        <v>2366</v>
      </c>
      <c r="F505" s="368"/>
      <c r="G505" s="368"/>
      <c r="H505" s="368">
        <v>78</v>
      </c>
      <c r="I505" s="368" t="s">
        <v>2366</v>
      </c>
      <c r="J505" s="368" t="s">
        <v>1073</v>
      </c>
      <c r="K505" s="368" t="s">
        <v>1392</v>
      </c>
      <c r="L505" s="368"/>
      <c r="M505" s="368" t="s">
        <v>1393</v>
      </c>
      <c r="N505" s="379" t="s">
        <v>1395</v>
      </c>
      <c r="O505" s="379"/>
      <c r="P505" s="370" t="s">
        <v>3247</v>
      </c>
      <c r="Q505" s="371" t="s">
        <v>463</v>
      </c>
      <c r="R505" s="108">
        <f t="shared" si="7"/>
        <v>0</v>
      </c>
      <c r="U505" s="399"/>
    </row>
    <row r="506" spans="1:21">
      <c r="A506" s="406">
        <v>4</v>
      </c>
      <c r="B506" s="368" t="s">
        <v>913</v>
      </c>
      <c r="C506" s="368" t="s">
        <v>915</v>
      </c>
      <c r="D506" s="368" t="s">
        <v>2365</v>
      </c>
      <c r="E506" s="368" t="s">
        <v>2366</v>
      </c>
      <c r="F506" s="368"/>
      <c r="G506" s="368"/>
      <c r="H506" s="368">
        <v>78</v>
      </c>
      <c r="I506" s="368" t="s">
        <v>2366</v>
      </c>
      <c r="J506" s="368" t="s">
        <v>1073</v>
      </c>
      <c r="K506" s="368" t="s">
        <v>1392</v>
      </c>
      <c r="L506" s="368"/>
      <c r="M506" s="368" t="s">
        <v>1393</v>
      </c>
      <c r="N506" s="379" t="s">
        <v>1395</v>
      </c>
      <c r="O506" s="379"/>
      <c r="P506" s="370" t="s">
        <v>3248</v>
      </c>
      <c r="Q506" s="371" t="s">
        <v>464</v>
      </c>
      <c r="R506" s="108">
        <f t="shared" si="7"/>
        <v>0</v>
      </c>
      <c r="U506" s="399"/>
    </row>
    <row r="507" spans="1:21">
      <c r="A507" s="406">
        <v>4</v>
      </c>
      <c r="B507" s="368" t="s">
        <v>913</v>
      </c>
      <c r="C507" s="368" t="s">
        <v>915</v>
      </c>
      <c r="D507" s="368" t="s">
        <v>2365</v>
      </c>
      <c r="E507" s="368" t="s">
        <v>2366</v>
      </c>
      <c r="F507" s="368"/>
      <c r="G507" s="368"/>
      <c r="H507" s="368">
        <v>78</v>
      </c>
      <c r="I507" s="368" t="s">
        <v>2366</v>
      </c>
      <c r="J507" s="368" t="s">
        <v>1073</v>
      </c>
      <c r="K507" s="368" t="s">
        <v>1392</v>
      </c>
      <c r="L507" s="368"/>
      <c r="M507" s="368" t="s">
        <v>1393</v>
      </c>
      <c r="N507" s="379" t="s">
        <v>1395</v>
      </c>
      <c r="O507" s="379"/>
      <c r="P507" s="370" t="s">
        <v>3249</v>
      </c>
      <c r="Q507" s="371" t="s">
        <v>588</v>
      </c>
      <c r="R507" s="108">
        <f t="shared" si="7"/>
        <v>0</v>
      </c>
      <c r="U507" s="399"/>
    </row>
    <row r="508" spans="1:21">
      <c r="A508" s="406">
        <v>4</v>
      </c>
      <c r="B508" s="368" t="s">
        <v>913</v>
      </c>
      <c r="C508" s="368" t="s">
        <v>915</v>
      </c>
      <c r="D508" s="368" t="s">
        <v>2367</v>
      </c>
      <c r="E508" s="368" t="s">
        <v>2368</v>
      </c>
      <c r="F508" s="368"/>
      <c r="G508" s="368"/>
      <c r="H508" s="368">
        <v>79</v>
      </c>
      <c r="I508" s="368" t="s">
        <v>2368</v>
      </c>
      <c r="J508" s="368" t="s">
        <v>1073</v>
      </c>
      <c r="K508" s="368"/>
      <c r="L508" s="368"/>
      <c r="M508" s="368" t="s">
        <v>1607</v>
      </c>
      <c r="N508" s="379" t="s">
        <v>1608</v>
      </c>
      <c r="O508" s="379"/>
      <c r="P508" s="370" t="s">
        <v>3250</v>
      </c>
      <c r="Q508" s="371" t="s">
        <v>589</v>
      </c>
      <c r="R508" s="108">
        <f t="shared" si="7"/>
        <v>0</v>
      </c>
      <c r="U508" s="399"/>
    </row>
    <row r="509" spans="1:21">
      <c r="A509" s="406">
        <v>4</v>
      </c>
      <c r="B509" s="368" t="s">
        <v>913</v>
      </c>
      <c r="C509" s="368" t="s">
        <v>915</v>
      </c>
      <c r="D509" s="368" t="s">
        <v>2367</v>
      </c>
      <c r="E509" s="368" t="s">
        <v>2368</v>
      </c>
      <c r="F509" s="368"/>
      <c r="G509" s="368" t="s">
        <v>22</v>
      </c>
      <c r="H509" s="368">
        <v>79</v>
      </c>
      <c r="I509" s="368" t="s">
        <v>2368</v>
      </c>
      <c r="J509" s="368" t="s">
        <v>1073</v>
      </c>
      <c r="K509" s="368"/>
      <c r="L509" s="368"/>
      <c r="M509" s="368" t="s">
        <v>1485</v>
      </c>
      <c r="N509" s="379" t="s">
        <v>1610</v>
      </c>
      <c r="O509" s="379"/>
      <c r="P509" s="370" t="s">
        <v>3251</v>
      </c>
      <c r="Q509" s="371" t="s">
        <v>590</v>
      </c>
      <c r="R509" s="108">
        <f t="shared" si="7"/>
        <v>0</v>
      </c>
      <c r="U509" s="399"/>
    </row>
    <row r="510" spans="1:21">
      <c r="A510" s="406">
        <v>4</v>
      </c>
      <c r="B510" s="368" t="s">
        <v>913</v>
      </c>
      <c r="C510" s="368" t="s">
        <v>915</v>
      </c>
      <c r="D510" s="368" t="s">
        <v>2367</v>
      </c>
      <c r="E510" s="368" t="s">
        <v>2368</v>
      </c>
      <c r="F510" s="368"/>
      <c r="G510" s="368"/>
      <c r="H510" s="368">
        <v>79</v>
      </c>
      <c r="I510" s="368" t="s">
        <v>2368</v>
      </c>
      <c r="J510" s="368" t="s">
        <v>1073</v>
      </c>
      <c r="K510" s="368"/>
      <c r="L510" s="368"/>
      <c r="M510" s="368" t="s">
        <v>1393</v>
      </c>
      <c r="N510" s="379" t="s">
        <v>1395</v>
      </c>
      <c r="O510" s="379"/>
      <c r="P510" s="370" t="s">
        <v>3252</v>
      </c>
      <c r="Q510" s="371" t="s">
        <v>591</v>
      </c>
      <c r="R510" s="108">
        <f t="shared" si="7"/>
        <v>0</v>
      </c>
      <c r="U510" s="399"/>
    </row>
    <row r="511" spans="1:21">
      <c r="A511" s="406">
        <v>4</v>
      </c>
      <c r="B511" s="368" t="s">
        <v>913</v>
      </c>
      <c r="C511" s="368" t="s">
        <v>915</v>
      </c>
      <c r="D511" s="368" t="s">
        <v>2367</v>
      </c>
      <c r="E511" s="368" t="s">
        <v>2368</v>
      </c>
      <c r="F511" s="368"/>
      <c r="G511" s="368"/>
      <c r="H511" s="368">
        <v>79</v>
      </c>
      <c r="I511" s="368" t="s">
        <v>2368</v>
      </c>
      <c r="J511" s="368" t="s">
        <v>1073</v>
      </c>
      <c r="K511" s="368"/>
      <c r="L511" s="368"/>
      <c r="M511" s="368" t="s">
        <v>1393</v>
      </c>
      <c r="N511" s="379" t="s">
        <v>1395</v>
      </c>
      <c r="O511" s="379"/>
      <c r="P511" s="370" t="s">
        <v>3253</v>
      </c>
      <c r="Q511" s="371" t="s">
        <v>592</v>
      </c>
      <c r="R511" s="108">
        <f t="shared" si="7"/>
        <v>0</v>
      </c>
      <c r="U511" s="399"/>
    </row>
    <row r="512" spans="1:21">
      <c r="A512" s="406">
        <v>4</v>
      </c>
      <c r="B512" s="368" t="s">
        <v>913</v>
      </c>
      <c r="C512" s="368" t="s">
        <v>915</v>
      </c>
      <c r="D512" s="368" t="s">
        <v>2367</v>
      </c>
      <c r="E512" s="368" t="s">
        <v>2368</v>
      </c>
      <c r="F512" s="368"/>
      <c r="G512" s="368"/>
      <c r="H512" s="368">
        <v>79</v>
      </c>
      <c r="I512" s="368" t="s">
        <v>2368</v>
      </c>
      <c r="J512" s="368" t="s">
        <v>1073</v>
      </c>
      <c r="K512" s="368"/>
      <c r="L512" s="368"/>
      <c r="M512" s="368" t="s">
        <v>1393</v>
      </c>
      <c r="N512" s="379" t="s">
        <v>1395</v>
      </c>
      <c r="O512" s="379"/>
      <c r="P512" s="370" t="s">
        <v>3254</v>
      </c>
      <c r="Q512" s="371" t="s">
        <v>593</v>
      </c>
      <c r="R512" s="108">
        <f t="shared" si="7"/>
        <v>0</v>
      </c>
      <c r="U512" s="399"/>
    </row>
    <row r="513" spans="1:21">
      <c r="A513" s="406">
        <v>4</v>
      </c>
      <c r="B513" s="368" t="s">
        <v>913</v>
      </c>
      <c r="C513" s="368" t="s">
        <v>915</v>
      </c>
      <c r="D513" s="368" t="s">
        <v>2367</v>
      </c>
      <c r="E513" s="368" t="s">
        <v>2368</v>
      </c>
      <c r="F513" s="368"/>
      <c r="G513" s="368"/>
      <c r="H513" s="368">
        <v>79</v>
      </c>
      <c r="I513" s="368" t="s">
        <v>2368</v>
      </c>
      <c r="J513" s="368" t="s">
        <v>1073</v>
      </c>
      <c r="K513" s="368"/>
      <c r="L513" s="368"/>
      <c r="M513" s="368" t="s">
        <v>1393</v>
      </c>
      <c r="N513" s="379" t="s">
        <v>1395</v>
      </c>
      <c r="O513" s="379"/>
      <c r="P513" s="370" t="s">
        <v>3255</v>
      </c>
      <c r="Q513" s="371" t="s">
        <v>594</v>
      </c>
      <c r="R513" s="108">
        <f t="shared" si="7"/>
        <v>0</v>
      </c>
      <c r="U513" s="399"/>
    </row>
    <row r="514" spans="1:21">
      <c r="A514" s="406">
        <v>4</v>
      </c>
      <c r="B514" s="368" t="s">
        <v>913</v>
      </c>
      <c r="C514" s="368" t="s">
        <v>915</v>
      </c>
      <c r="D514" s="368" t="s">
        <v>2367</v>
      </c>
      <c r="E514" s="368" t="s">
        <v>2368</v>
      </c>
      <c r="F514" s="368"/>
      <c r="G514" s="368"/>
      <c r="H514" s="368">
        <v>79</v>
      </c>
      <c r="I514" s="368" t="s">
        <v>2368</v>
      </c>
      <c r="J514" s="368" t="s">
        <v>1073</v>
      </c>
      <c r="K514" s="368"/>
      <c r="L514" s="368"/>
      <c r="M514" s="368" t="s">
        <v>1393</v>
      </c>
      <c r="N514" s="379" t="s">
        <v>1395</v>
      </c>
      <c r="O514" s="379"/>
      <c r="P514" s="370" t="s">
        <v>3256</v>
      </c>
      <c r="Q514" s="371" t="s">
        <v>595</v>
      </c>
      <c r="R514" s="108">
        <f t="shared" si="7"/>
        <v>0</v>
      </c>
      <c r="U514" s="399"/>
    </row>
    <row r="515" spans="1:21">
      <c r="A515" s="406">
        <v>4</v>
      </c>
      <c r="B515" s="368" t="s">
        <v>913</v>
      </c>
      <c r="C515" s="368" t="s">
        <v>915</v>
      </c>
      <c r="D515" s="368" t="s">
        <v>2372</v>
      </c>
      <c r="E515" s="368" t="s">
        <v>2372</v>
      </c>
      <c r="F515" s="368"/>
      <c r="G515" s="368"/>
      <c r="H515" s="368">
        <v>80</v>
      </c>
      <c r="I515" s="368" t="s">
        <v>2372</v>
      </c>
      <c r="J515" s="368" t="s">
        <v>1073</v>
      </c>
      <c r="K515" s="368" t="s">
        <v>1619</v>
      </c>
      <c r="L515" s="368"/>
      <c r="M515" s="368" t="s">
        <v>1393</v>
      </c>
      <c r="N515" s="379" t="s">
        <v>1395</v>
      </c>
      <c r="O515" s="379"/>
      <c r="P515" s="370" t="s">
        <v>3257</v>
      </c>
      <c r="Q515" s="378" t="s">
        <v>597</v>
      </c>
      <c r="R515" s="108">
        <f t="shared" si="7"/>
        <v>0</v>
      </c>
      <c r="U515" s="399"/>
    </row>
    <row r="516" spans="1:21">
      <c r="A516" s="406">
        <v>4</v>
      </c>
      <c r="B516" s="368" t="s">
        <v>913</v>
      </c>
      <c r="C516" s="368" t="s">
        <v>915</v>
      </c>
      <c r="D516" s="368" t="s">
        <v>2372</v>
      </c>
      <c r="E516" s="368" t="s">
        <v>2372</v>
      </c>
      <c r="F516" s="368"/>
      <c r="G516" s="368"/>
      <c r="H516" s="368">
        <v>80</v>
      </c>
      <c r="I516" s="368" t="s">
        <v>2372</v>
      </c>
      <c r="J516" s="368" t="s">
        <v>1073</v>
      </c>
      <c r="K516" s="368"/>
      <c r="L516" s="368"/>
      <c r="M516" s="368" t="s">
        <v>1393</v>
      </c>
      <c r="N516" s="379" t="s">
        <v>1395</v>
      </c>
      <c r="O516" s="379"/>
      <c r="P516" s="370" t="s">
        <v>3258</v>
      </c>
      <c r="Q516" s="378" t="s">
        <v>598</v>
      </c>
      <c r="R516" s="108">
        <f t="shared" ref="R516:R579" si="8">SUMIF($S$1:$BT$1,$R$1,$S516:$BT516)</f>
        <v>0</v>
      </c>
      <c r="U516" s="399"/>
    </row>
    <row r="517" spans="1:21">
      <c r="A517" s="406">
        <v>4</v>
      </c>
      <c r="B517" s="368" t="s">
        <v>913</v>
      </c>
      <c r="C517" s="368" t="s">
        <v>915</v>
      </c>
      <c r="D517" s="368" t="s">
        <v>2372</v>
      </c>
      <c r="E517" s="368" t="s">
        <v>2372</v>
      </c>
      <c r="F517" s="368"/>
      <c r="G517" s="368"/>
      <c r="H517" s="368">
        <v>80</v>
      </c>
      <c r="I517" s="368" t="s">
        <v>2372</v>
      </c>
      <c r="J517" s="368" t="s">
        <v>1073</v>
      </c>
      <c r="K517" s="368" t="s">
        <v>1619</v>
      </c>
      <c r="L517" s="368"/>
      <c r="M517" s="368" t="s">
        <v>1393</v>
      </c>
      <c r="N517" s="379" t="s">
        <v>1395</v>
      </c>
      <c r="O517" s="379"/>
      <c r="P517" s="370" t="s">
        <v>3259</v>
      </c>
      <c r="Q517" s="378" t="s">
        <v>599</v>
      </c>
      <c r="R517" s="108">
        <f t="shared" si="8"/>
        <v>0</v>
      </c>
      <c r="U517" s="399"/>
    </row>
    <row r="518" spans="1:21">
      <c r="A518" s="406">
        <v>4</v>
      </c>
      <c r="B518" s="368" t="s">
        <v>913</v>
      </c>
      <c r="C518" s="368" t="s">
        <v>915</v>
      </c>
      <c r="D518" s="368" t="s">
        <v>2372</v>
      </c>
      <c r="E518" s="368" t="s">
        <v>2372</v>
      </c>
      <c r="F518" s="368"/>
      <c r="G518" s="368"/>
      <c r="H518" s="368">
        <v>80</v>
      </c>
      <c r="I518" s="368" t="s">
        <v>2372</v>
      </c>
      <c r="J518" s="368" t="s">
        <v>1073</v>
      </c>
      <c r="K518" s="368"/>
      <c r="L518" s="368"/>
      <c r="M518" s="368" t="s">
        <v>1393</v>
      </c>
      <c r="N518" s="379" t="s">
        <v>1395</v>
      </c>
      <c r="O518" s="379"/>
      <c r="P518" s="370" t="s">
        <v>3260</v>
      </c>
      <c r="Q518" s="371" t="s">
        <v>600</v>
      </c>
      <c r="R518" s="108">
        <f t="shared" si="8"/>
        <v>0</v>
      </c>
      <c r="U518" s="399"/>
    </row>
    <row r="519" spans="1:21">
      <c r="A519" s="406">
        <v>4</v>
      </c>
      <c r="B519" s="368" t="s">
        <v>913</v>
      </c>
      <c r="C519" s="368" t="s">
        <v>915</v>
      </c>
      <c r="D519" s="368" t="s">
        <v>2372</v>
      </c>
      <c r="E519" s="368" t="s">
        <v>2372</v>
      </c>
      <c r="F519" s="368"/>
      <c r="G519" s="368"/>
      <c r="H519" s="368">
        <v>80</v>
      </c>
      <c r="I519" s="368" t="s">
        <v>2372</v>
      </c>
      <c r="J519" s="368" t="s">
        <v>1073</v>
      </c>
      <c r="K519" s="368"/>
      <c r="L519" s="368"/>
      <c r="M519" s="368" t="s">
        <v>1393</v>
      </c>
      <c r="N519" s="379" t="s">
        <v>1395</v>
      </c>
      <c r="O519" s="379"/>
      <c r="P519" s="370" t="s">
        <v>3261</v>
      </c>
      <c r="Q519" s="378" t="s">
        <v>601</v>
      </c>
      <c r="R519" s="108">
        <f t="shared" si="8"/>
        <v>0</v>
      </c>
      <c r="U519" s="399"/>
    </row>
    <row r="520" spans="1:21">
      <c r="A520" s="406">
        <v>4</v>
      </c>
      <c r="B520" s="368" t="s">
        <v>913</v>
      </c>
      <c r="C520" s="368" t="s">
        <v>915</v>
      </c>
      <c r="D520" s="368" t="s">
        <v>2372</v>
      </c>
      <c r="E520" s="368" t="s">
        <v>2372</v>
      </c>
      <c r="F520" s="368"/>
      <c r="G520" s="368"/>
      <c r="H520" s="368">
        <v>80</v>
      </c>
      <c r="I520" s="368" t="s">
        <v>2372</v>
      </c>
      <c r="J520" s="368" t="s">
        <v>1073</v>
      </c>
      <c r="K520" s="368" t="s">
        <v>1619</v>
      </c>
      <c r="L520" s="368"/>
      <c r="M520" s="368" t="s">
        <v>1393</v>
      </c>
      <c r="N520" s="379" t="s">
        <v>1395</v>
      </c>
      <c r="O520" s="379"/>
      <c r="P520" s="370" t="s">
        <v>3262</v>
      </c>
      <c r="Q520" s="371" t="s">
        <v>602</v>
      </c>
      <c r="R520" s="108">
        <f t="shared" si="8"/>
        <v>0</v>
      </c>
      <c r="U520" s="399"/>
    </row>
    <row r="521" spans="1:21">
      <c r="A521" s="406">
        <v>4</v>
      </c>
      <c r="B521" s="368" t="s">
        <v>913</v>
      </c>
      <c r="C521" s="368" t="s">
        <v>915</v>
      </c>
      <c r="D521" s="368" t="s">
        <v>2378</v>
      </c>
      <c r="E521" s="368" t="s">
        <v>2378</v>
      </c>
      <c r="F521" s="368"/>
      <c r="G521" s="368"/>
      <c r="H521" s="368">
        <v>81</v>
      </c>
      <c r="I521" s="368" t="s">
        <v>2378</v>
      </c>
      <c r="J521" s="368" t="s">
        <v>1073</v>
      </c>
      <c r="K521" s="368" t="s">
        <v>1392</v>
      </c>
      <c r="L521" s="368"/>
      <c r="M521" s="368" t="s">
        <v>1393</v>
      </c>
      <c r="N521" s="379" t="s">
        <v>1395</v>
      </c>
      <c r="O521" s="379"/>
      <c r="P521" s="370" t="s">
        <v>3263</v>
      </c>
      <c r="Q521" s="371" t="s">
        <v>604</v>
      </c>
      <c r="R521" s="108">
        <f t="shared" si="8"/>
        <v>0</v>
      </c>
      <c r="U521" s="399"/>
    </row>
    <row r="522" spans="1:21">
      <c r="A522" s="406">
        <v>4</v>
      </c>
      <c r="B522" s="368" t="s">
        <v>913</v>
      </c>
      <c r="C522" s="368" t="s">
        <v>915</v>
      </c>
      <c r="D522" s="368" t="s">
        <v>2378</v>
      </c>
      <c r="E522" s="368" t="s">
        <v>2378</v>
      </c>
      <c r="F522" s="368"/>
      <c r="G522" s="368"/>
      <c r="H522" s="368">
        <v>81</v>
      </c>
      <c r="I522" s="368" t="s">
        <v>2378</v>
      </c>
      <c r="J522" s="368" t="s">
        <v>1073</v>
      </c>
      <c r="K522" s="368" t="s">
        <v>1392</v>
      </c>
      <c r="L522" s="368"/>
      <c r="M522" s="368" t="s">
        <v>1393</v>
      </c>
      <c r="N522" s="379" t="s">
        <v>1395</v>
      </c>
      <c r="O522" s="379"/>
      <c r="P522" s="370" t="s">
        <v>3264</v>
      </c>
      <c r="Q522" s="371" t="s">
        <v>605</v>
      </c>
      <c r="R522" s="108">
        <f t="shared" si="8"/>
        <v>0</v>
      </c>
      <c r="U522" s="399"/>
    </row>
    <row r="523" spans="1:21">
      <c r="A523" s="406">
        <v>4</v>
      </c>
      <c r="B523" s="368" t="s">
        <v>913</v>
      </c>
      <c r="C523" s="368" t="s">
        <v>915</v>
      </c>
      <c r="D523" s="368" t="s">
        <v>2378</v>
      </c>
      <c r="E523" s="368" t="s">
        <v>2378</v>
      </c>
      <c r="F523" s="368"/>
      <c r="G523" s="368"/>
      <c r="H523" s="368">
        <v>81</v>
      </c>
      <c r="I523" s="368" t="s">
        <v>2378</v>
      </c>
      <c r="J523" s="368" t="s">
        <v>1073</v>
      </c>
      <c r="K523" s="368" t="s">
        <v>1409</v>
      </c>
      <c r="L523" s="368"/>
      <c r="M523" s="368" t="s">
        <v>1410</v>
      </c>
      <c r="N523" s="379" t="s">
        <v>1412</v>
      </c>
      <c r="O523" s="379"/>
      <c r="P523" s="370" t="s">
        <v>3265</v>
      </c>
      <c r="Q523" s="371" t="s">
        <v>606</v>
      </c>
      <c r="R523" s="108">
        <f t="shared" si="8"/>
        <v>0</v>
      </c>
      <c r="U523" s="399"/>
    </row>
    <row r="524" spans="1:21">
      <c r="A524" s="406">
        <v>4</v>
      </c>
      <c r="B524" s="368" t="s">
        <v>913</v>
      </c>
      <c r="C524" s="368" t="s">
        <v>915</v>
      </c>
      <c r="D524" s="368" t="s">
        <v>2378</v>
      </c>
      <c r="E524" s="368" t="s">
        <v>2378</v>
      </c>
      <c r="F524" s="368"/>
      <c r="G524" s="368"/>
      <c r="H524" s="368">
        <v>81</v>
      </c>
      <c r="I524" s="368" t="s">
        <v>2378</v>
      </c>
      <c r="J524" s="368" t="s">
        <v>1073</v>
      </c>
      <c r="K524" s="368" t="s">
        <v>1409</v>
      </c>
      <c r="L524" s="368"/>
      <c r="M524" s="368" t="s">
        <v>1410</v>
      </c>
      <c r="N524" s="379" t="s">
        <v>1412</v>
      </c>
      <c r="O524" s="379"/>
      <c r="P524" s="370" t="s">
        <v>3266</v>
      </c>
      <c r="Q524" s="371" t="s">
        <v>607</v>
      </c>
      <c r="R524" s="108">
        <f t="shared" si="8"/>
        <v>0</v>
      </c>
      <c r="U524" s="399"/>
    </row>
    <row r="525" spans="1:21">
      <c r="A525" s="406">
        <v>4</v>
      </c>
      <c r="B525" s="368" t="s">
        <v>913</v>
      </c>
      <c r="C525" s="368" t="s">
        <v>915</v>
      </c>
      <c r="D525" s="368" t="s">
        <v>2378</v>
      </c>
      <c r="E525" s="368" t="s">
        <v>2378</v>
      </c>
      <c r="F525" s="368"/>
      <c r="G525" s="368"/>
      <c r="H525" s="368">
        <v>81</v>
      </c>
      <c r="I525" s="368" t="s">
        <v>2378</v>
      </c>
      <c r="J525" s="368" t="s">
        <v>1073</v>
      </c>
      <c r="K525" s="368" t="s">
        <v>1392</v>
      </c>
      <c r="L525" s="368"/>
      <c r="M525" s="368" t="s">
        <v>1393</v>
      </c>
      <c r="N525" s="379" t="s">
        <v>1395</v>
      </c>
      <c r="O525" s="379"/>
      <c r="P525" s="370" t="s">
        <v>3267</v>
      </c>
      <c r="Q525" s="371" t="s">
        <v>608</v>
      </c>
      <c r="R525" s="108">
        <f t="shared" si="8"/>
        <v>0</v>
      </c>
      <c r="U525" s="399"/>
    </row>
    <row r="526" spans="1:21">
      <c r="A526" s="406">
        <v>4</v>
      </c>
      <c r="B526" s="368" t="s">
        <v>913</v>
      </c>
      <c r="C526" s="368" t="s">
        <v>915</v>
      </c>
      <c r="D526" s="368" t="s">
        <v>2378</v>
      </c>
      <c r="E526" s="368" t="s">
        <v>2378</v>
      </c>
      <c r="F526" s="368"/>
      <c r="G526" s="368"/>
      <c r="H526" s="368">
        <v>81</v>
      </c>
      <c r="I526" s="368" t="s">
        <v>2378</v>
      </c>
      <c r="J526" s="368" t="s">
        <v>1073</v>
      </c>
      <c r="K526" s="368" t="s">
        <v>1392</v>
      </c>
      <c r="L526" s="368"/>
      <c r="M526" s="368" t="s">
        <v>1393</v>
      </c>
      <c r="N526" s="379" t="s">
        <v>1395</v>
      </c>
      <c r="O526" s="379"/>
      <c r="P526" s="370" t="s">
        <v>3268</v>
      </c>
      <c r="Q526" s="371" t="s">
        <v>609</v>
      </c>
      <c r="R526" s="108">
        <f t="shared" si="8"/>
        <v>0</v>
      </c>
      <c r="U526" s="399"/>
    </row>
    <row r="527" spans="1:21">
      <c r="A527" s="406">
        <v>4</v>
      </c>
      <c r="B527" s="368" t="s">
        <v>913</v>
      </c>
      <c r="C527" s="368" t="s">
        <v>915</v>
      </c>
      <c r="D527" s="368" t="s">
        <v>2378</v>
      </c>
      <c r="E527" s="368" t="s">
        <v>2378</v>
      </c>
      <c r="F527" s="368"/>
      <c r="G527" s="368"/>
      <c r="H527" s="368">
        <v>81</v>
      </c>
      <c r="I527" s="368" t="s">
        <v>2378</v>
      </c>
      <c r="J527" s="368" t="s">
        <v>1073</v>
      </c>
      <c r="K527" s="368" t="s">
        <v>1392</v>
      </c>
      <c r="L527" s="368"/>
      <c r="M527" s="368" t="s">
        <v>1393</v>
      </c>
      <c r="N527" s="379" t="s">
        <v>1395</v>
      </c>
      <c r="O527" s="379"/>
      <c r="P527" s="370" t="s">
        <v>3269</v>
      </c>
      <c r="Q527" s="371" t="s">
        <v>610</v>
      </c>
      <c r="R527" s="108">
        <f t="shared" si="8"/>
        <v>0</v>
      </c>
      <c r="U527" s="399"/>
    </row>
    <row r="528" spans="1:21">
      <c r="A528" s="406">
        <v>4</v>
      </c>
      <c r="B528" s="368" t="s">
        <v>913</v>
      </c>
      <c r="C528" s="368" t="s">
        <v>915</v>
      </c>
      <c r="D528" s="368" t="s">
        <v>2378</v>
      </c>
      <c r="E528" s="368" t="s">
        <v>2378</v>
      </c>
      <c r="F528" s="368"/>
      <c r="G528" s="368"/>
      <c r="H528" s="368">
        <v>81</v>
      </c>
      <c r="I528" s="368" t="s">
        <v>2378</v>
      </c>
      <c r="J528" s="368" t="s">
        <v>1073</v>
      </c>
      <c r="K528" s="368" t="s">
        <v>1392</v>
      </c>
      <c r="L528" s="368"/>
      <c r="M528" s="368" t="s">
        <v>1393</v>
      </c>
      <c r="N528" s="379" t="s">
        <v>1395</v>
      </c>
      <c r="O528" s="379"/>
      <c r="P528" s="370" t="s">
        <v>3270</v>
      </c>
      <c r="Q528" s="371" t="s">
        <v>611</v>
      </c>
      <c r="R528" s="108">
        <f t="shared" si="8"/>
        <v>0</v>
      </c>
      <c r="U528" s="399"/>
    </row>
    <row r="529" spans="1:21">
      <c r="A529" s="406">
        <v>4</v>
      </c>
      <c r="B529" s="368" t="s">
        <v>913</v>
      </c>
      <c r="C529" s="368" t="s">
        <v>915</v>
      </c>
      <c r="D529" s="368" t="s">
        <v>2378</v>
      </c>
      <c r="E529" s="368" t="s">
        <v>2378</v>
      </c>
      <c r="F529" s="368"/>
      <c r="G529" s="368"/>
      <c r="H529" s="368">
        <v>81</v>
      </c>
      <c r="I529" s="368" t="s">
        <v>2378</v>
      </c>
      <c r="J529" s="368" t="s">
        <v>1073</v>
      </c>
      <c r="K529" s="368" t="s">
        <v>1398</v>
      </c>
      <c r="L529" s="368"/>
      <c r="M529" s="368" t="s">
        <v>1393</v>
      </c>
      <c r="N529" s="379" t="s">
        <v>1395</v>
      </c>
      <c r="O529" s="379"/>
      <c r="P529" s="370" t="s">
        <v>3271</v>
      </c>
      <c r="Q529" s="371" t="s">
        <v>612</v>
      </c>
      <c r="R529" s="108">
        <f t="shared" si="8"/>
        <v>0</v>
      </c>
      <c r="U529" s="399"/>
    </row>
    <row r="530" spans="1:21">
      <c r="A530" s="406">
        <v>4</v>
      </c>
      <c r="B530" s="368" t="s">
        <v>913</v>
      </c>
      <c r="C530" s="368" t="s">
        <v>915</v>
      </c>
      <c r="D530" s="368" t="s">
        <v>2378</v>
      </c>
      <c r="E530" s="368" t="s">
        <v>2378</v>
      </c>
      <c r="F530" s="368"/>
      <c r="G530" s="368"/>
      <c r="H530" s="368">
        <v>81</v>
      </c>
      <c r="I530" s="368" t="s">
        <v>2378</v>
      </c>
      <c r="J530" s="368" t="s">
        <v>1073</v>
      </c>
      <c r="K530" s="368" t="s">
        <v>1392</v>
      </c>
      <c r="L530" s="368"/>
      <c r="M530" s="368" t="s">
        <v>1393</v>
      </c>
      <c r="N530" s="379" t="s">
        <v>1395</v>
      </c>
      <c r="O530" s="379"/>
      <c r="P530" s="370" t="s">
        <v>3272</v>
      </c>
      <c r="Q530" s="371" t="s">
        <v>3273</v>
      </c>
      <c r="R530" s="108">
        <f t="shared" si="8"/>
        <v>0</v>
      </c>
      <c r="U530" s="399"/>
    </row>
    <row r="531" spans="1:21">
      <c r="A531" s="406">
        <v>4</v>
      </c>
      <c r="B531" s="368" t="s">
        <v>913</v>
      </c>
      <c r="C531" s="368" t="s">
        <v>915</v>
      </c>
      <c r="D531" s="368" t="s">
        <v>2378</v>
      </c>
      <c r="E531" s="368" t="s">
        <v>2378</v>
      </c>
      <c r="F531" s="368"/>
      <c r="G531" s="368"/>
      <c r="H531" s="368">
        <v>81</v>
      </c>
      <c r="I531" s="368" t="s">
        <v>2378</v>
      </c>
      <c r="J531" s="368" t="s">
        <v>1073</v>
      </c>
      <c r="K531" s="368" t="s">
        <v>1392</v>
      </c>
      <c r="L531" s="368"/>
      <c r="M531" s="368" t="s">
        <v>1393</v>
      </c>
      <c r="N531" s="379" t="s">
        <v>1395</v>
      </c>
      <c r="O531" s="379"/>
      <c r="P531" s="370" t="s">
        <v>3274</v>
      </c>
      <c r="Q531" s="371" t="s">
        <v>614</v>
      </c>
      <c r="R531" s="108">
        <f t="shared" si="8"/>
        <v>0</v>
      </c>
      <c r="U531" s="399"/>
    </row>
    <row r="532" spans="1:21">
      <c r="A532" s="406">
        <v>4</v>
      </c>
      <c r="B532" s="368" t="s">
        <v>913</v>
      </c>
      <c r="C532" s="368" t="s">
        <v>915</v>
      </c>
      <c r="D532" s="368" t="s">
        <v>2378</v>
      </c>
      <c r="E532" s="368" t="s">
        <v>2378</v>
      </c>
      <c r="F532" s="368"/>
      <c r="G532" s="368"/>
      <c r="H532" s="368">
        <v>81</v>
      </c>
      <c r="I532" s="368" t="s">
        <v>2378</v>
      </c>
      <c r="J532" s="368" t="s">
        <v>1073</v>
      </c>
      <c r="K532" s="368" t="s">
        <v>1392</v>
      </c>
      <c r="L532" s="368"/>
      <c r="M532" s="368" t="s">
        <v>1393</v>
      </c>
      <c r="N532" s="379" t="s">
        <v>1395</v>
      </c>
      <c r="O532" s="379"/>
      <c r="P532" s="370" t="s">
        <v>3275</v>
      </c>
      <c r="Q532" s="371" t="s">
        <v>2382</v>
      </c>
      <c r="R532" s="108">
        <f t="shared" si="8"/>
        <v>0</v>
      </c>
      <c r="U532" s="399"/>
    </row>
    <row r="533" spans="1:21">
      <c r="A533" s="406">
        <v>4</v>
      </c>
      <c r="B533" s="368" t="s">
        <v>913</v>
      </c>
      <c r="C533" s="368" t="s">
        <v>915</v>
      </c>
      <c r="D533" s="368" t="s">
        <v>2378</v>
      </c>
      <c r="E533" s="368" t="s">
        <v>2378</v>
      </c>
      <c r="F533" s="368"/>
      <c r="G533" s="368"/>
      <c r="H533" s="368">
        <v>81</v>
      </c>
      <c r="I533" s="368" t="s">
        <v>2378</v>
      </c>
      <c r="J533" s="368" t="s">
        <v>1073</v>
      </c>
      <c r="K533" s="368" t="s">
        <v>1619</v>
      </c>
      <c r="L533" s="368"/>
      <c r="M533" s="368" t="s">
        <v>1393</v>
      </c>
      <c r="N533" s="379" t="s">
        <v>1395</v>
      </c>
      <c r="O533" s="379"/>
      <c r="P533" s="370" t="s">
        <v>3276</v>
      </c>
      <c r="Q533" s="371" t="s">
        <v>616</v>
      </c>
      <c r="R533" s="108">
        <f t="shared" si="8"/>
        <v>0</v>
      </c>
      <c r="U533" s="399"/>
    </row>
    <row r="534" spans="1:21">
      <c r="A534" s="406">
        <v>4</v>
      </c>
      <c r="B534" s="368" t="s">
        <v>913</v>
      </c>
      <c r="C534" s="368" t="s">
        <v>915</v>
      </c>
      <c r="D534" s="368" t="s">
        <v>2378</v>
      </c>
      <c r="E534" s="368" t="s">
        <v>2378</v>
      </c>
      <c r="F534" s="368"/>
      <c r="G534" s="368" t="s">
        <v>22</v>
      </c>
      <c r="H534" s="368">
        <v>81</v>
      </c>
      <c r="I534" s="368" t="s">
        <v>2378</v>
      </c>
      <c r="J534" s="368" t="s">
        <v>1073</v>
      </c>
      <c r="K534" s="368"/>
      <c r="L534" s="368"/>
      <c r="M534" s="368" t="s">
        <v>1485</v>
      </c>
      <c r="N534" s="379" t="s">
        <v>1610</v>
      </c>
      <c r="O534" s="379"/>
      <c r="P534" s="370" t="s">
        <v>3277</v>
      </c>
      <c r="Q534" s="371" t="s">
        <v>2383</v>
      </c>
      <c r="R534" s="108">
        <f t="shared" si="8"/>
        <v>0</v>
      </c>
      <c r="U534" s="399"/>
    </row>
    <row r="535" spans="1:21">
      <c r="A535" s="406">
        <v>4</v>
      </c>
      <c r="B535" s="368" t="s">
        <v>913</v>
      </c>
      <c r="C535" s="368" t="s">
        <v>915</v>
      </c>
      <c r="D535" s="368" t="s">
        <v>2378</v>
      </c>
      <c r="E535" s="368" t="s">
        <v>2378</v>
      </c>
      <c r="F535" s="368"/>
      <c r="G535" s="368"/>
      <c r="H535" s="368">
        <v>81</v>
      </c>
      <c r="I535" s="368" t="s">
        <v>2378</v>
      </c>
      <c r="J535" s="368" t="s">
        <v>1073</v>
      </c>
      <c r="K535" s="368"/>
      <c r="L535" s="368"/>
      <c r="M535" s="368" t="s">
        <v>1393</v>
      </c>
      <c r="N535" s="379" t="s">
        <v>1395</v>
      </c>
      <c r="O535" s="379"/>
      <c r="P535" s="370" t="s">
        <v>3278</v>
      </c>
      <c r="Q535" s="371" t="s">
        <v>3279</v>
      </c>
      <c r="R535" s="108">
        <f t="shared" si="8"/>
        <v>0</v>
      </c>
      <c r="U535" s="399"/>
    </row>
    <row r="536" spans="1:21">
      <c r="A536" s="406">
        <v>4</v>
      </c>
      <c r="B536" s="368" t="s">
        <v>913</v>
      </c>
      <c r="C536" s="368" t="s">
        <v>915</v>
      </c>
      <c r="D536" s="368" t="s">
        <v>2378</v>
      </c>
      <c r="E536" s="368" t="s">
        <v>2378</v>
      </c>
      <c r="F536" s="368"/>
      <c r="G536" s="368"/>
      <c r="H536" s="368">
        <v>81</v>
      </c>
      <c r="I536" s="368" t="s">
        <v>2378</v>
      </c>
      <c r="J536" s="368" t="s">
        <v>1073</v>
      </c>
      <c r="K536" s="368"/>
      <c r="L536" s="368"/>
      <c r="M536" s="368" t="s">
        <v>1393</v>
      </c>
      <c r="N536" s="379" t="s">
        <v>1395</v>
      </c>
      <c r="O536" s="379"/>
      <c r="P536" s="370" t="s">
        <v>3280</v>
      </c>
      <c r="Q536" s="371" t="s">
        <v>619</v>
      </c>
      <c r="R536" s="108">
        <f t="shared" si="8"/>
        <v>0</v>
      </c>
      <c r="U536" s="399"/>
    </row>
    <row r="537" spans="1:21">
      <c r="A537" s="406">
        <v>4</v>
      </c>
      <c r="B537" s="368" t="s">
        <v>913</v>
      </c>
      <c r="C537" s="368" t="s">
        <v>915</v>
      </c>
      <c r="D537" s="368" t="s">
        <v>2378</v>
      </c>
      <c r="E537" s="368" t="s">
        <v>2378</v>
      </c>
      <c r="F537" s="368"/>
      <c r="G537" s="368"/>
      <c r="H537" s="368">
        <v>81</v>
      </c>
      <c r="I537" s="368" t="s">
        <v>2378</v>
      </c>
      <c r="J537" s="368" t="s">
        <v>1073</v>
      </c>
      <c r="K537" s="368"/>
      <c r="L537" s="368"/>
      <c r="M537" s="368" t="s">
        <v>1393</v>
      </c>
      <c r="N537" s="379" t="s">
        <v>1395</v>
      </c>
      <c r="O537" s="379"/>
      <c r="P537" s="370" t="s">
        <v>3281</v>
      </c>
      <c r="Q537" s="371" t="s">
        <v>3282</v>
      </c>
      <c r="R537" s="108">
        <f t="shared" si="8"/>
        <v>0</v>
      </c>
      <c r="U537" s="399"/>
    </row>
    <row r="538" spans="1:21">
      <c r="A538" s="406">
        <v>4</v>
      </c>
      <c r="B538" s="368" t="s">
        <v>913</v>
      </c>
      <c r="C538" s="368" t="s">
        <v>915</v>
      </c>
      <c r="D538" s="368" t="s">
        <v>2378</v>
      </c>
      <c r="E538" s="368" t="s">
        <v>2378</v>
      </c>
      <c r="F538" s="368"/>
      <c r="G538" s="368"/>
      <c r="H538" s="368">
        <v>81</v>
      </c>
      <c r="I538" s="368" t="s">
        <v>2378</v>
      </c>
      <c r="J538" s="368" t="s">
        <v>1073</v>
      </c>
      <c r="K538" s="368"/>
      <c r="L538" s="368"/>
      <c r="M538" s="368" t="s">
        <v>1393</v>
      </c>
      <c r="N538" s="379" t="s">
        <v>1395</v>
      </c>
      <c r="O538" s="379"/>
      <c r="P538" s="370" t="s">
        <v>3283</v>
      </c>
      <c r="Q538" s="371" t="s">
        <v>621</v>
      </c>
      <c r="R538" s="108">
        <f t="shared" si="8"/>
        <v>0</v>
      </c>
      <c r="U538" s="399"/>
    </row>
    <row r="539" spans="1:21">
      <c r="A539" s="406">
        <v>4</v>
      </c>
      <c r="B539" s="368" t="s">
        <v>913</v>
      </c>
      <c r="C539" s="368" t="s">
        <v>915</v>
      </c>
      <c r="D539" s="368" t="s">
        <v>2378</v>
      </c>
      <c r="E539" s="368" t="s">
        <v>2378</v>
      </c>
      <c r="F539" s="368"/>
      <c r="G539" s="368"/>
      <c r="H539" s="368">
        <v>81</v>
      </c>
      <c r="I539" s="368" t="s">
        <v>2378</v>
      </c>
      <c r="J539" s="368" t="s">
        <v>1073</v>
      </c>
      <c r="K539" s="368" t="s">
        <v>1398</v>
      </c>
      <c r="L539" s="368"/>
      <c r="M539" s="368" t="s">
        <v>1393</v>
      </c>
      <c r="N539" s="379" t="s">
        <v>1395</v>
      </c>
      <c r="O539" s="379"/>
      <c r="P539" s="370" t="s">
        <v>3284</v>
      </c>
      <c r="Q539" s="371" t="s">
        <v>623</v>
      </c>
      <c r="R539" s="108">
        <f t="shared" si="8"/>
        <v>0</v>
      </c>
      <c r="U539" s="399"/>
    </row>
    <row r="540" spans="1:21">
      <c r="A540" s="406">
        <v>5</v>
      </c>
      <c r="B540" s="368" t="s">
        <v>916</v>
      </c>
      <c r="C540" s="368" t="s">
        <v>917</v>
      </c>
      <c r="D540" s="368" t="s">
        <v>2387</v>
      </c>
      <c r="E540" s="368" t="s">
        <v>2388</v>
      </c>
      <c r="F540" s="368"/>
      <c r="G540" s="368"/>
      <c r="H540" s="368">
        <v>82</v>
      </c>
      <c r="I540" s="368" t="s">
        <v>2388</v>
      </c>
      <c r="J540" s="368" t="s">
        <v>952</v>
      </c>
      <c r="K540" s="368"/>
      <c r="L540" s="368"/>
      <c r="M540" s="368" t="s">
        <v>1646</v>
      </c>
      <c r="N540" s="379" t="s">
        <v>1647</v>
      </c>
      <c r="O540" s="379"/>
      <c r="P540" s="370" t="s">
        <v>3285</v>
      </c>
      <c r="Q540" s="371" t="s">
        <v>624</v>
      </c>
      <c r="R540" s="108">
        <f t="shared" si="8"/>
        <v>0</v>
      </c>
      <c r="U540" s="399"/>
    </row>
    <row r="541" spans="1:21">
      <c r="A541" s="406">
        <v>5</v>
      </c>
      <c r="B541" s="368" t="s">
        <v>916</v>
      </c>
      <c r="C541" s="368" t="s">
        <v>917</v>
      </c>
      <c r="D541" s="368" t="s">
        <v>2387</v>
      </c>
      <c r="E541" s="368" t="s">
        <v>2388</v>
      </c>
      <c r="F541" s="368"/>
      <c r="G541" s="368"/>
      <c r="H541" s="368">
        <v>82</v>
      </c>
      <c r="I541" s="368" t="s">
        <v>2388</v>
      </c>
      <c r="J541" s="368" t="s">
        <v>952</v>
      </c>
      <c r="K541" s="368"/>
      <c r="L541" s="368"/>
      <c r="M541" s="368" t="s">
        <v>1646</v>
      </c>
      <c r="N541" s="379" t="s">
        <v>1647</v>
      </c>
      <c r="O541" s="379"/>
      <c r="P541" s="370" t="s">
        <v>3286</v>
      </c>
      <c r="Q541" s="371" t="s">
        <v>625</v>
      </c>
      <c r="R541" s="108">
        <f t="shared" si="8"/>
        <v>0</v>
      </c>
      <c r="U541" s="399"/>
    </row>
    <row r="542" spans="1:21">
      <c r="A542" s="406">
        <v>5</v>
      </c>
      <c r="B542" s="368" t="s">
        <v>916</v>
      </c>
      <c r="C542" s="368" t="s">
        <v>917</v>
      </c>
      <c r="D542" s="368" t="s">
        <v>2387</v>
      </c>
      <c r="E542" s="368" t="s">
        <v>2388</v>
      </c>
      <c r="F542" s="368"/>
      <c r="G542" s="368"/>
      <c r="H542" s="368">
        <v>82</v>
      </c>
      <c r="I542" s="368" t="s">
        <v>2388</v>
      </c>
      <c r="J542" s="368" t="s">
        <v>952</v>
      </c>
      <c r="K542" s="368"/>
      <c r="L542" s="368"/>
      <c r="M542" s="368" t="s">
        <v>1646</v>
      </c>
      <c r="N542" s="379" t="s">
        <v>1647</v>
      </c>
      <c r="O542" s="379"/>
      <c r="P542" s="370" t="s">
        <v>3287</v>
      </c>
      <c r="Q542" s="371" t="s">
        <v>3288</v>
      </c>
      <c r="R542" s="108">
        <f t="shared" si="8"/>
        <v>0</v>
      </c>
      <c r="U542" s="399"/>
    </row>
    <row r="543" spans="1:21">
      <c r="A543" s="406">
        <v>5</v>
      </c>
      <c r="B543" s="368" t="s">
        <v>916</v>
      </c>
      <c r="C543" s="368" t="s">
        <v>917</v>
      </c>
      <c r="D543" s="368" t="s">
        <v>2387</v>
      </c>
      <c r="E543" s="368" t="s">
        <v>2388</v>
      </c>
      <c r="F543" s="368"/>
      <c r="G543" s="368"/>
      <c r="H543" s="368">
        <v>82</v>
      </c>
      <c r="I543" s="368" t="s">
        <v>2388</v>
      </c>
      <c r="J543" s="368" t="s">
        <v>952</v>
      </c>
      <c r="K543" s="368"/>
      <c r="L543" s="368"/>
      <c r="M543" s="368" t="s">
        <v>1646</v>
      </c>
      <c r="N543" s="379" t="s">
        <v>1647</v>
      </c>
      <c r="O543" s="379"/>
      <c r="P543" s="370" t="s">
        <v>3289</v>
      </c>
      <c r="Q543" s="371" t="s">
        <v>627</v>
      </c>
      <c r="R543" s="108">
        <f t="shared" si="8"/>
        <v>0</v>
      </c>
      <c r="U543" s="399"/>
    </row>
    <row r="544" spans="1:21">
      <c r="A544" s="406">
        <v>5</v>
      </c>
      <c r="B544" s="368" t="s">
        <v>916</v>
      </c>
      <c r="C544" s="368" t="s">
        <v>917</v>
      </c>
      <c r="D544" s="368" t="s">
        <v>2387</v>
      </c>
      <c r="E544" s="368" t="s">
        <v>2388</v>
      </c>
      <c r="F544" s="368"/>
      <c r="G544" s="368"/>
      <c r="H544" s="368">
        <v>82</v>
      </c>
      <c r="I544" s="368" t="s">
        <v>2388</v>
      </c>
      <c r="J544" s="368" t="s">
        <v>952</v>
      </c>
      <c r="K544" s="368"/>
      <c r="L544" s="368"/>
      <c r="M544" s="368" t="s">
        <v>1646</v>
      </c>
      <c r="N544" s="379" t="s">
        <v>1647</v>
      </c>
      <c r="O544" s="379"/>
      <c r="P544" s="370" t="s">
        <v>3290</v>
      </c>
      <c r="Q544" s="371" t="s">
        <v>628</v>
      </c>
      <c r="R544" s="108">
        <f t="shared" si="8"/>
        <v>0</v>
      </c>
      <c r="U544" s="399"/>
    </row>
    <row r="545" spans="1:21">
      <c r="A545" s="406">
        <v>5</v>
      </c>
      <c r="B545" s="368" t="s">
        <v>916</v>
      </c>
      <c r="C545" s="368" t="s">
        <v>917</v>
      </c>
      <c r="D545" s="368" t="s">
        <v>2387</v>
      </c>
      <c r="E545" s="368" t="s">
        <v>2388</v>
      </c>
      <c r="F545" s="368"/>
      <c r="G545" s="368"/>
      <c r="H545" s="368">
        <v>82</v>
      </c>
      <c r="I545" s="368" t="s">
        <v>2388</v>
      </c>
      <c r="J545" s="368" t="s">
        <v>952</v>
      </c>
      <c r="K545" s="368" t="s">
        <v>1653</v>
      </c>
      <c r="L545" s="368"/>
      <c r="M545" s="368" t="s">
        <v>1654</v>
      </c>
      <c r="N545" s="379" t="s">
        <v>1656</v>
      </c>
      <c r="O545" s="379"/>
      <c r="P545" s="370" t="s">
        <v>3291</v>
      </c>
      <c r="Q545" s="371" t="s">
        <v>629</v>
      </c>
      <c r="R545" s="108">
        <f t="shared" si="8"/>
        <v>0</v>
      </c>
      <c r="U545" s="399"/>
    </row>
    <row r="546" spans="1:21">
      <c r="A546" s="406">
        <v>5</v>
      </c>
      <c r="B546" s="368" t="s">
        <v>916</v>
      </c>
      <c r="C546" s="368" t="s">
        <v>917</v>
      </c>
      <c r="D546" s="368" t="s">
        <v>2387</v>
      </c>
      <c r="E546" s="368" t="s">
        <v>2388</v>
      </c>
      <c r="F546" s="368"/>
      <c r="G546" s="368"/>
      <c r="H546" s="368">
        <v>82</v>
      </c>
      <c r="I546" s="368" t="s">
        <v>2388</v>
      </c>
      <c r="J546" s="368" t="s">
        <v>952</v>
      </c>
      <c r="K546" s="368"/>
      <c r="L546" s="368"/>
      <c r="M546" s="368" t="s">
        <v>1646</v>
      </c>
      <c r="N546" s="379" t="s">
        <v>1647</v>
      </c>
      <c r="O546" s="379"/>
      <c r="P546" s="370" t="s">
        <v>3292</v>
      </c>
      <c r="Q546" s="371" t="s">
        <v>630</v>
      </c>
      <c r="R546" s="108">
        <f t="shared" si="8"/>
        <v>0</v>
      </c>
      <c r="U546" s="399"/>
    </row>
    <row r="547" spans="1:21">
      <c r="A547" s="406">
        <v>5</v>
      </c>
      <c r="B547" s="368" t="s">
        <v>916</v>
      </c>
      <c r="C547" s="368" t="s">
        <v>917</v>
      </c>
      <c r="D547" s="368" t="s">
        <v>2387</v>
      </c>
      <c r="E547" s="368" t="s">
        <v>2388</v>
      </c>
      <c r="F547" s="368"/>
      <c r="G547" s="368"/>
      <c r="H547" s="368">
        <v>82</v>
      </c>
      <c r="I547" s="368" t="s">
        <v>2388</v>
      </c>
      <c r="J547" s="368" t="s">
        <v>952</v>
      </c>
      <c r="K547" s="368"/>
      <c r="L547" s="368"/>
      <c r="M547" s="368" t="s">
        <v>1646</v>
      </c>
      <c r="N547" s="379" t="s">
        <v>1647</v>
      </c>
      <c r="O547" s="379"/>
      <c r="P547" s="370" t="s">
        <v>3293</v>
      </c>
      <c r="Q547" s="371" t="s">
        <v>631</v>
      </c>
      <c r="R547" s="108">
        <f t="shared" si="8"/>
        <v>0</v>
      </c>
      <c r="U547" s="399"/>
    </row>
    <row r="548" spans="1:21">
      <c r="A548" s="406">
        <v>5</v>
      </c>
      <c r="B548" s="368" t="s">
        <v>916</v>
      </c>
      <c r="C548" s="368" t="s">
        <v>917</v>
      </c>
      <c r="D548" s="368" t="s">
        <v>2387</v>
      </c>
      <c r="E548" s="368" t="s">
        <v>2388</v>
      </c>
      <c r="F548" s="368"/>
      <c r="G548" s="368"/>
      <c r="H548" s="368">
        <v>82</v>
      </c>
      <c r="I548" s="368" t="s">
        <v>2388</v>
      </c>
      <c r="J548" s="368" t="s">
        <v>952</v>
      </c>
      <c r="K548" s="368"/>
      <c r="L548" s="368"/>
      <c r="M548" s="368" t="s">
        <v>1646</v>
      </c>
      <c r="N548" s="379" t="s">
        <v>1647</v>
      </c>
      <c r="O548" s="379"/>
      <c r="P548" s="370" t="s">
        <v>3294</v>
      </c>
      <c r="Q548" s="371" t="s">
        <v>632</v>
      </c>
      <c r="R548" s="108">
        <f t="shared" si="8"/>
        <v>0</v>
      </c>
      <c r="U548" s="399"/>
    </row>
    <row r="549" spans="1:21">
      <c r="A549" s="406">
        <v>5</v>
      </c>
      <c r="B549" s="368" t="s">
        <v>916</v>
      </c>
      <c r="C549" s="368" t="s">
        <v>917</v>
      </c>
      <c r="D549" s="368" t="s">
        <v>2387</v>
      </c>
      <c r="E549" s="368" t="s">
        <v>2388</v>
      </c>
      <c r="F549" s="368"/>
      <c r="G549" s="368"/>
      <c r="H549" s="368">
        <v>82</v>
      </c>
      <c r="I549" s="368" t="s">
        <v>2388</v>
      </c>
      <c r="J549" s="368" t="s">
        <v>952</v>
      </c>
      <c r="K549" s="368"/>
      <c r="L549" s="368"/>
      <c r="M549" s="368" t="s">
        <v>1646</v>
      </c>
      <c r="N549" s="379" t="s">
        <v>1647</v>
      </c>
      <c r="O549" s="379"/>
      <c r="P549" s="370" t="s">
        <v>3295</v>
      </c>
      <c r="Q549" s="371" t="s">
        <v>633</v>
      </c>
      <c r="R549" s="108">
        <f t="shared" si="8"/>
        <v>0</v>
      </c>
      <c r="U549" s="399"/>
    </row>
    <row r="550" spans="1:21">
      <c r="A550" s="406">
        <v>5</v>
      </c>
      <c r="B550" s="368" t="s">
        <v>916</v>
      </c>
      <c r="C550" s="368" t="s">
        <v>917</v>
      </c>
      <c r="D550" s="368" t="s">
        <v>2387</v>
      </c>
      <c r="E550" s="368" t="s">
        <v>2388</v>
      </c>
      <c r="F550" s="368"/>
      <c r="G550" s="368"/>
      <c r="H550" s="368">
        <v>82</v>
      </c>
      <c r="I550" s="368" t="s">
        <v>2388</v>
      </c>
      <c r="J550" s="368" t="s">
        <v>952</v>
      </c>
      <c r="K550" s="368"/>
      <c r="L550" s="368"/>
      <c r="M550" s="368" t="s">
        <v>1646</v>
      </c>
      <c r="N550" s="379" t="s">
        <v>1647</v>
      </c>
      <c r="O550" s="379"/>
      <c r="P550" s="370" t="s">
        <v>3296</v>
      </c>
      <c r="Q550" s="371" t="s">
        <v>634</v>
      </c>
      <c r="R550" s="108">
        <f t="shared" si="8"/>
        <v>0</v>
      </c>
      <c r="U550" s="399"/>
    </row>
    <row r="551" spans="1:21">
      <c r="A551" s="406">
        <v>5</v>
      </c>
      <c r="B551" s="368" t="s">
        <v>916</v>
      </c>
      <c r="C551" s="368" t="s">
        <v>917</v>
      </c>
      <c r="D551" s="368" t="s">
        <v>2387</v>
      </c>
      <c r="E551" s="368" t="s">
        <v>2388</v>
      </c>
      <c r="F551" s="368"/>
      <c r="G551" s="368"/>
      <c r="H551" s="368">
        <v>82</v>
      </c>
      <c r="I551" s="368" t="s">
        <v>2388</v>
      </c>
      <c r="J551" s="368" t="s">
        <v>952</v>
      </c>
      <c r="K551" s="368"/>
      <c r="L551" s="368"/>
      <c r="M551" s="368" t="s">
        <v>1646</v>
      </c>
      <c r="N551" s="379" t="s">
        <v>1647</v>
      </c>
      <c r="O551" s="379"/>
      <c r="P551" s="370" t="s">
        <v>3297</v>
      </c>
      <c r="Q551" s="371" t="s">
        <v>635</v>
      </c>
      <c r="R551" s="108">
        <f t="shared" si="8"/>
        <v>0</v>
      </c>
      <c r="U551" s="399"/>
    </row>
    <row r="552" spans="1:21">
      <c r="A552" s="406">
        <v>5</v>
      </c>
      <c r="B552" s="368" t="s">
        <v>916</v>
      </c>
      <c r="C552" s="368" t="s">
        <v>917</v>
      </c>
      <c r="D552" s="368" t="s">
        <v>2387</v>
      </c>
      <c r="E552" s="368" t="s">
        <v>2388</v>
      </c>
      <c r="F552" s="368"/>
      <c r="G552" s="368"/>
      <c r="H552" s="368">
        <v>82</v>
      </c>
      <c r="I552" s="368" t="s">
        <v>2388</v>
      </c>
      <c r="J552" s="368" t="s">
        <v>952</v>
      </c>
      <c r="K552" s="368" t="s">
        <v>1664</v>
      </c>
      <c r="L552" s="368"/>
      <c r="M552" s="368" t="s">
        <v>1665</v>
      </c>
      <c r="N552" s="379" t="s">
        <v>1666</v>
      </c>
      <c r="O552" s="379"/>
      <c r="P552" s="370" t="s">
        <v>3298</v>
      </c>
      <c r="Q552" s="371" t="s">
        <v>636</v>
      </c>
      <c r="R552" s="108">
        <f t="shared" si="8"/>
        <v>0</v>
      </c>
      <c r="U552" s="399"/>
    </row>
    <row r="553" spans="1:21">
      <c r="A553" s="406">
        <v>5</v>
      </c>
      <c r="B553" s="368" t="s">
        <v>916</v>
      </c>
      <c r="C553" s="368" t="s">
        <v>917</v>
      </c>
      <c r="D553" s="368" t="s">
        <v>2387</v>
      </c>
      <c r="E553" s="368" t="s">
        <v>2388</v>
      </c>
      <c r="F553" s="368"/>
      <c r="G553" s="368"/>
      <c r="H553" s="368">
        <v>82</v>
      </c>
      <c r="I553" s="368" t="s">
        <v>2388</v>
      </c>
      <c r="J553" s="368" t="s">
        <v>952</v>
      </c>
      <c r="K553" s="368" t="s">
        <v>1664</v>
      </c>
      <c r="L553" s="368"/>
      <c r="M553" s="368" t="s">
        <v>1665</v>
      </c>
      <c r="N553" s="379" t="s">
        <v>1666</v>
      </c>
      <c r="O553" s="379"/>
      <c r="P553" s="370" t="s">
        <v>3299</v>
      </c>
      <c r="Q553" s="371" t="s">
        <v>637</v>
      </c>
      <c r="R553" s="108">
        <f t="shared" si="8"/>
        <v>0</v>
      </c>
      <c r="U553" s="399"/>
    </row>
    <row r="554" spans="1:21">
      <c r="A554" s="406">
        <v>5</v>
      </c>
      <c r="B554" s="368" t="s">
        <v>916</v>
      </c>
      <c r="C554" s="368" t="s">
        <v>917</v>
      </c>
      <c r="D554" s="368" t="s">
        <v>2387</v>
      </c>
      <c r="E554" s="368" t="s">
        <v>2388</v>
      </c>
      <c r="F554" s="368"/>
      <c r="G554" s="368"/>
      <c r="H554" s="368">
        <v>82</v>
      </c>
      <c r="I554" s="368" t="s">
        <v>2388</v>
      </c>
      <c r="J554" s="368" t="s">
        <v>952</v>
      </c>
      <c r="K554" s="368" t="s">
        <v>1664</v>
      </c>
      <c r="L554" s="368"/>
      <c r="M554" s="368" t="s">
        <v>1665</v>
      </c>
      <c r="N554" s="379" t="s">
        <v>1669</v>
      </c>
      <c r="O554" s="379"/>
      <c r="P554" s="370" t="s">
        <v>3300</v>
      </c>
      <c r="Q554" s="371" t="s">
        <v>638</v>
      </c>
      <c r="R554" s="108">
        <f t="shared" si="8"/>
        <v>0</v>
      </c>
      <c r="U554" s="399"/>
    </row>
    <row r="555" spans="1:21">
      <c r="A555" s="406">
        <v>5</v>
      </c>
      <c r="B555" s="368" t="s">
        <v>916</v>
      </c>
      <c r="C555" s="368" t="s">
        <v>917</v>
      </c>
      <c r="D555" s="368" t="s">
        <v>2387</v>
      </c>
      <c r="E555" s="368" t="s">
        <v>2388</v>
      </c>
      <c r="F555" s="368"/>
      <c r="G555" s="368"/>
      <c r="H555" s="368">
        <v>82</v>
      </c>
      <c r="I555" s="368" t="s">
        <v>2388</v>
      </c>
      <c r="J555" s="368" t="s">
        <v>952</v>
      </c>
      <c r="K555" s="368" t="s">
        <v>1664</v>
      </c>
      <c r="L555" s="368"/>
      <c r="M555" s="368" t="s">
        <v>1665</v>
      </c>
      <c r="N555" s="379" t="s">
        <v>1669</v>
      </c>
      <c r="O555" s="379"/>
      <c r="P555" s="370" t="s">
        <v>3301</v>
      </c>
      <c r="Q555" s="371" t="s">
        <v>639</v>
      </c>
      <c r="R555" s="108">
        <f t="shared" si="8"/>
        <v>0</v>
      </c>
      <c r="U555" s="399"/>
    </row>
    <row r="556" spans="1:21">
      <c r="A556" s="406">
        <v>5</v>
      </c>
      <c r="B556" s="368" t="s">
        <v>916</v>
      </c>
      <c r="C556" s="368" t="s">
        <v>917</v>
      </c>
      <c r="D556" s="368" t="s">
        <v>2387</v>
      </c>
      <c r="E556" s="368" t="s">
        <v>2388</v>
      </c>
      <c r="F556" s="368"/>
      <c r="G556" s="368"/>
      <c r="H556" s="368">
        <v>82</v>
      </c>
      <c r="I556" s="368" t="s">
        <v>2388</v>
      </c>
      <c r="J556" s="368" t="s">
        <v>952</v>
      </c>
      <c r="K556" s="368" t="s">
        <v>1664</v>
      </c>
      <c r="L556" s="368"/>
      <c r="M556" s="368" t="s">
        <v>1665</v>
      </c>
      <c r="N556" s="379" t="s">
        <v>1672</v>
      </c>
      <c r="O556" s="379"/>
      <c r="P556" s="370" t="s">
        <v>3302</v>
      </c>
      <c r="Q556" s="371" t="s">
        <v>640</v>
      </c>
      <c r="R556" s="108">
        <f t="shared" si="8"/>
        <v>0</v>
      </c>
      <c r="U556" s="399"/>
    </row>
    <row r="557" spans="1:21">
      <c r="A557" s="406">
        <v>5</v>
      </c>
      <c r="B557" s="368" t="s">
        <v>916</v>
      </c>
      <c r="C557" s="368" t="s">
        <v>917</v>
      </c>
      <c r="D557" s="368" t="s">
        <v>2387</v>
      </c>
      <c r="E557" s="368" t="s">
        <v>2388</v>
      </c>
      <c r="F557" s="368"/>
      <c r="G557" s="368"/>
      <c r="H557" s="368">
        <v>82</v>
      </c>
      <c r="I557" s="368" t="s">
        <v>2388</v>
      </c>
      <c r="J557" s="368" t="s">
        <v>952</v>
      </c>
      <c r="K557" s="368" t="s">
        <v>1664</v>
      </c>
      <c r="L557" s="368"/>
      <c r="M557" s="368" t="s">
        <v>1665</v>
      </c>
      <c r="N557" s="379" t="s">
        <v>1672</v>
      </c>
      <c r="O557" s="379"/>
      <c r="P557" s="370" t="s">
        <v>3303</v>
      </c>
      <c r="Q557" s="371" t="s">
        <v>641</v>
      </c>
      <c r="R557" s="108">
        <f t="shared" si="8"/>
        <v>0</v>
      </c>
      <c r="U557" s="399"/>
    </row>
    <row r="558" spans="1:21">
      <c r="A558" s="406">
        <v>5</v>
      </c>
      <c r="B558" s="368" t="s">
        <v>916</v>
      </c>
      <c r="C558" s="368" t="s">
        <v>917</v>
      </c>
      <c r="D558" s="368" t="s">
        <v>2387</v>
      </c>
      <c r="E558" s="368" t="s">
        <v>2388</v>
      </c>
      <c r="F558" s="368"/>
      <c r="G558" s="368"/>
      <c r="H558" s="368">
        <v>82</v>
      </c>
      <c r="I558" s="368" t="s">
        <v>2388</v>
      </c>
      <c r="J558" s="368" t="s">
        <v>952</v>
      </c>
      <c r="K558" s="368"/>
      <c r="L558" s="368"/>
      <c r="M558" s="368" t="s">
        <v>1646</v>
      </c>
      <c r="N558" s="379" t="s">
        <v>1647</v>
      </c>
      <c r="O558" s="379"/>
      <c r="P558" s="370" t="s">
        <v>3304</v>
      </c>
      <c r="Q558" s="371" t="s">
        <v>642</v>
      </c>
      <c r="R558" s="108">
        <f t="shared" si="8"/>
        <v>0</v>
      </c>
      <c r="U558" s="399"/>
    </row>
    <row r="559" spans="1:21">
      <c r="A559" s="406">
        <v>5</v>
      </c>
      <c r="B559" s="368" t="s">
        <v>916</v>
      </c>
      <c r="C559" s="368" t="s">
        <v>917</v>
      </c>
      <c r="D559" s="368" t="s">
        <v>2387</v>
      </c>
      <c r="E559" s="368" t="s">
        <v>2388</v>
      </c>
      <c r="F559" s="368"/>
      <c r="G559" s="368"/>
      <c r="H559" s="368">
        <v>82</v>
      </c>
      <c r="I559" s="368" t="s">
        <v>2388</v>
      </c>
      <c r="J559" s="368" t="s">
        <v>952</v>
      </c>
      <c r="K559" s="368"/>
      <c r="L559" s="368"/>
      <c r="M559" s="368" t="s">
        <v>1646</v>
      </c>
      <c r="N559" s="379" t="s">
        <v>1647</v>
      </c>
      <c r="O559" s="379"/>
      <c r="P559" s="370" t="s">
        <v>3305</v>
      </c>
      <c r="Q559" s="371" t="s">
        <v>3306</v>
      </c>
      <c r="R559" s="108">
        <f t="shared" si="8"/>
        <v>0</v>
      </c>
      <c r="U559" s="399"/>
    </row>
    <row r="560" spans="1:21">
      <c r="A560" s="406">
        <v>5</v>
      </c>
      <c r="B560" s="368" t="s">
        <v>916</v>
      </c>
      <c r="C560" s="368" t="s">
        <v>917</v>
      </c>
      <c r="D560" s="368" t="s">
        <v>2387</v>
      </c>
      <c r="E560" s="368" t="s">
        <v>2388</v>
      </c>
      <c r="F560" s="368"/>
      <c r="G560" s="368"/>
      <c r="H560" s="368">
        <v>82</v>
      </c>
      <c r="I560" s="368" t="s">
        <v>2388</v>
      </c>
      <c r="J560" s="368" t="s">
        <v>952</v>
      </c>
      <c r="K560" s="368"/>
      <c r="L560" s="368"/>
      <c r="M560" s="368" t="s">
        <v>1646</v>
      </c>
      <c r="N560" s="379" t="s">
        <v>1647</v>
      </c>
      <c r="O560" s="379"/>
      <c r="P560" s="370" t="s">
        <v>3307</v>
      </c>
      <c r="Q560" s="371" t="s">
        <v>3308</v>
      </c>
      <c r="R560" s="108">
        <f t="shared" si="8"/>
        <v>0</v>
      </c>
      <c r="U560" s="399"/>
    </row>
    <row r="561" spans="1:21">
      <c r="A561" s="406">
        <v>5</v>
      </c>
      <c r="B561" s="368" t="s">
        <v>916</v>
      </c>
      <c r="C561" s="368" t="s">
        <v>917</v>
      </c>
      <c r="D561" s="368" t="s">
        <v>2387</v>
      </c>
      <c r="E561" s="368" t="s">
        <v>2388</v>
      </c>
      <c r="F561" s="368"/>
      <c r="G561" s="368"/>
      <c r="H561" s="368">
        <v>82</v>
      </c>
      <c r="I561" s="368" t="s">
        <v>2388</v>
      </c>
      <c r="J561" s="368" t="s">
        <v>952</v>
      </c>
      <c r="K561" s="368"/>
      <c r="L561" s="368"/>
      <c r="M561" s="368" t="s">
        <v>1646</v>
      </c>
      <c r="N561" s="379" t="s">
        <v>1647</v>
      </c>
      <c r="O561" s="379"/>
      <c r="P561" s="370" t="s">
        <v>3309</v>
      </c>
      <c r="Q561" s="371" t="s">
        <v>645</v>
      </c>
      <c r="R561" s="108">
        <f t="shared" si="8"/>
        <v>0</v>
      </c>
      <c r="U561" s="399"/>
    </row>
    <row r="562" spans="1:21">
      <c r="A562" s="406">
        <v>5</v>
      </c>
      <c r="B562" s="368" t="s">
        <v>916</v>
      </c>
      <c r="C562" s="368" t="s">
        <v>917</v>
      </c>
      <c r="D562" s="368" t="s">
        <v>2387</v>
      </c>
      <c r="E562" s="368" t="s">
        <v>2388</v>
      </c>
      <c r="F562" s="368"/>
      <c r="G562" s="368"/>
      <c r="H562" s="368">
        <v>82</v>
      </c>
      <c r="I562" s="368" t="s">
        <v>2388</v>
      </c>
      <c r="J562" s="368" t="s">
        <v>952</v>
      </c>
      <c r="K562" s="368"/>
      <c r="L562" s="368"/>
      <c r="M562" s="368" t="s">
        <v>1646</v>
      </c>
      <c r="N562" s="379" t="s">
        <v>1647</v>
      </c>
      <c r="O562" s="379"/>
      <c r="P562" s="370" t="s">
        <v>3310</v>
      </c>
      <c r="Q562" s="371" t="s">
        <v>646</v>
      </c>
      <c r="R562" s="108">
        <f t="shared" si="8"/>
        <v>0</v>
      </c>
      <c r="U562" s="399"/>
    </row>
    <row r="563" spans="1:21">
      <c r="A563" s="406">
        <v>5</v>
      </c>
      <c r="B563" s="368" t="s">
        <v>916</v>
      </c>
      <c r="C563" s="368" t="s">
        <v>917</v>
      </c>
      <c r="D563" s="368" t="s">
        <v>2387</v>
      </c>
      <c r="E563" s="368" t="s">
        <v>2388</v>
      </c>
      <c r="F563" s="368"/>
      <c r="G563" s="368"/>
      <c r="H563" s="368">
        <v>82</v>
      </c>
      <c r="I563" s="368" t="s">
        <v>2388</v>
      </c>
      <c r="J563" s="368" t="s">
        <v>952</v>
      </c>
      <c r="K563" s="368"/>
      <c r="L563" s="368"/>
      <c r="M563" s="368" t="s">
        <v>1646</v>
      </c>
      <c r="N563" s="379" t="s">
        <v>1647</v>
      </c>
      <c r="O563" s="379"/>
      <c r="P563" s="370" t="s">
        <v>3311</v>
      </c>
      <c r="Q563" s="371" t="s">
        <v>647</v>
      </c>
      <c r="R563" s="108">
        <f t="shared" si="8"/>
        <v>0</v>
      </c>
      <c r="U563" s="399"/>
    </row>
    <row r="564" spans="1:21">
      <c r="A564" s="406">
        <v>5</v>
      </c>
      <c r="B564" s="368" t="s">
        <v>916</v>
      </c>
      <c r="C564" s="368" t="s">
        <v>917</v>
      </c>
      <c r="D564" s="368" t="s">
        <v>2387</v>
      </c>
      <c r="E564" s="368" t="s">
        <v>2388</v>
      </c>
      <c r="F564" s="368"/>
      <c r="G564" s="368"/>
      <c r="H564" s="368">
        <v>82</v>
      </c>
      <c r="I564" s="368" t="s">
        <v>2388</v>
      </c>
      <c r="J564" s="368" t="s">
        <v>952</v>
      </c>
      <c r="K564" s="368"/>
      <c r="L564" s="368"/>
      <c r="M564" s="368" t="s">
        <v>1646</v>
      </c>
      <c r="N564" s="379" t="s">
        <v>1647</v>
      </c>
      <c r="O564" s="379"/>
      <c r="P564" s="370" t="s">
        <v>3312</v>
      </c>
      <c r="Q564" s="371" t="s">
        <v>648</v>
      </c>
      <c r="R564" s="108">
        <f t="shared" si="8"/>
        <v>0</v>
      </c>
      <c r="U564" s="399"/>
    </row>
    <row r="565" spans="1:21">
      <c r="A565" s="406">
        <v>5</v>
      </c>
      <c r="B565" s="368" t="s">
        <v>916</v>
      </c>
      <c r="C565" s="368" t="s">
        <v>917</v>
      </c>
      <c r="D565" s="368" t="s">
        <v>2387</v>
      </c>
      <c r="E565" s="368" t="s">
        <v>2388</v>
      </c>
      <c r="F565" s="368"/>
      <c r="G565" s="368"/>
      <c r="H565" s="368">
        <v>82</v>
      </c>
      <c r="I565" s="368" t="s">
        <v>2388</v>
      </c>
      <c r="J565" s="368" t="s">
        <v>952</v>
      </c>
      <c r="K565" s="368"/>
      <c r="L565" s="368"/>
      <c r="M565" s="368" t="s">
        <v>1646</v>
      </c>
      <c r="N565" s="379" t="s">
        <v>1647</v>
      </c>
      <c r="O565" s="379"/>
      <c r="P565" s="383" t="s">
        <v>3313</v>
      </c>
      <c r="Q565" s="384" t="s">
        <v>649</v>
      </c>
      <c r="R565" s="108">
        <f t="shared" si="8"/>
        <v>0</v>
      </c>
      <c r="U565" s="399"/>
    </row>
    <row r="566" spans="1:21">
      <c r="A566" s="406">
        <v>5</v>
      </c>
      <c r="B566" s="368" t="s">
        <v>916</v>
      </c>
      <c r="C566" s="368" t="s">
        <v>917</v>
      </c>
      <c r="D566" s="368" t="s">
        <v>2387</v>
      </c>
      <c r="E566" s="368" t="s">
        <v>2388</v>
      </c>
      <c r="F566" s="368"/>
      <c r="G566" s="368"/>
      <c r="H566" s="368">
        <v>82</v>
      </c>
      <c r="I566" s="368" t="s">
        <v>2388</v>
      </c>
      <c r="J566" s="368" t="s">
        <v>952</v>
      </c>
      <c r="K566" s="368"/>
      <c r="L566" s="368"/>
      <c r="M566" s="368" t="s">
        <v>1646</v>
      </c>
      <c r="N566" s="379" t="s">
        <v>1647</v>
      </c>
      <c r="O566" s="379"/>
      <c r="P566" s="370" t="s">
        <v>3314</v>
      </c>
      <c r="Q566" s="371" t="s">
        <v>650</v>
      </c>
      <c r="R566" s="108">
        <f t="shared" si="8"/>
        <v>0</v>
      </c>
      <c r="U566" s="399"/>
    </row>
    <row r="567" spans="1:21">
      <c r="A567" s="406">
        <v>5</v>
      </c>
      <c r="B567" s="368" t="s">
        <v>916</v>
      </c>
      <c r="C567" s="368" t="s">
        <v>917</v>
      </c>
      <c r="D567" s="368" t="s">
        <v>2387</v>
      </c>
      <c r="E567" s="368" t="s">
        <v>2388</v>
      </c>
      <c r="F567" s="368"/>
      <c r="G567" s="368"/>
      <c r="H567" s="368">
        <v>82</v>
      </c>
      <c r="I567" s="368" t="s">
        <v>2388</v>
      </c>
      <c r="J567" s="368" t="s">
        <v>952</v>
      </c>
      <c r="K567" s="368"/>
      <c r="L567" s="368"/>
      <c r="M567" s="368" t="s">
        <v>1646</v>
      </c>
      <c r="N567" s="379" t="s">
        <v>1647</v>
      </c>
      <c r="O567" s="379"/>
      <c r="P567" s="383" t="s">
        <v>3315</v>
      </c>
      <c r="Q567" s="384" t="s">
        <v>651</v>
      </c>
      <c r="R567" s="108">
        <f t="shared" si="8"/>
        <v>0</v>
      </c>
      <c r="U567" s="399"/>
    </row>
    <row r="568" spans="1:21">
      <c r="A568" s="406">
        <v>5</v>
      </c>
      <c r="B568" s="368" t="s">
        <v>916</v>
      </c>
      <c r="C568" s="368" t="s">
        <v>917</v>
      </c>
      <c r="D568" s="368" t="s">
        <v>2387</v>
      </c>
      <c r="E568" s="368" t="s">
        <v>2388</v>
      </c>
      <c r="F568" s="368"/>
      <c r="G568" s="368"/>
      <c r="H568" s="368">
        <v>82</v>
      </c>
      <c r="I568" s="368" t="s">
        <v>2388</v>
      </c>
      <c r="J568" s="368" t="s">
        <v>952</v>
      </c>
      <c r="K568" s="368" t="s">
        <v>1653</v>
      </c>
      <c r="L568" s="368"/>
      <c r="M568" s="368" t="s">
        <v>1654</v>
      </c>
      <c r="N568" s="379" t="s">
        <v>1656</v>
      </c>
      <c r="O568" s="379"/>
      <c r="P568" s="370" t="s">
        <v>3316</v>
      </c>
      <c r="Q568" s="371" t="s">
        <v>652</v>
      </c>
      <c r="R568" s="108">
        <f t="shared" si="8"/>
        <v>0</v>
      </c>
      <c r="U568" s="399"/>
    </row>
    <row r="569" spans="1:21">
      <c r="A569" s="406">
        <v>5</v>
      </c>
      <c r="B569" s="368" t="s">
        <v>916</v>
      </c>
      <c r="C569" s="368" t="s">
        <v>917</v>
      </c>
      <c r="D569" s="368" t="s">
        <v>2387</v>
      </c>
      <c r="E569" s="368" t="s">
        <v>2405</v>
      </c>
      <c r="F569" s="368"/>
      <c r="G569" s="368"/>
      <c r="H569" s="368">
        <v>83</v>
      </c>
      <c r="I569" s="368" t="s">
        <v>2405</v>
      </c>
      <c r="J569" s="368" t="s">
        <v>952</v>
      </c>
      <c r="K569" s="368"/>
      <c r="L569" s="368"/>
      <c r="M569" s="368" t="s">
        <v>1687</v>
      </c>
      <c r="N569" s="379" t="s">
        <v>1688</v>
      </c>
      <c r="O569" s="379"/>
      <c r="P569" s="370" t="s">
        <v>3317</v>
      </c>
      <c r="Q569" s="371" t="s">
        <v>653</v>
      </c>
      <c r="R569" s="108">
        <f t="shared" si="8"/>
        <v>0</v>
      </c>
      <c r="U569" s="399"/>
    </row>
    <row r="570" spans="1:21">
      <c r="A570" s="406">
        <v>5</v>
      </c>
      <c r="B570" s="368" t="s">
        <v>916</v>
      </c>
      <c r="C570" s="368" t="s">
        <v>917</v>
      </c>
      <c r="D570" s="368" t="s">
        <v>2387</v>
      </c>
      <c r="E570" s="368" t="s">
        <v>2405</v>
      </c>
      <c r="F570" s="368"/>
      <c r="G570" s="368"/>
      <c r="H570" s="368">
        <v>83</v>
      </c>
      <c r="I570" s="368" t="s">
        <v>2405</v>
      </c>
      <c r="J570" s="368" t="s">
        <v>952</v>
      </c>
      <c r="K570" s="368"/>
      <c r="L570" s="368"/>
      <c r="M570" s="368" t="s">
        <v>1687</v>
      </c>
      <c r="N570" s="379" t="s">
        <v>1688</v>
      </c>
      <c r="O570" s="379"/>
      <c r="P570" s="370" t="s">
        <v>3318</v>
      </c>
      <c r="Q570" s="371" t="s">
        <v>655</v>
      </c>
      <c r="R570" s="108">
        <f t="shared" si="8"/>
        <v>0</v>
      </c>
      <c r="U570" s="399"/>
    </row>
    <row r="571" spans="1:21">
      <c r="A571" s="406">
        <v>5</v>
      </c>
      <c r="B571" s="368" t="s">
        <v>916</v>
      </c>
      <c r="C571" s="368" t="s">
        <v>917</v>
      </c>
      <c r="D571" s="368" t="s">
        <v>2387</v>
      </c>
      <c r="E571" s="368" t="s">
        <v>2405</v>
      </c>
      <c r="F571" s="368"/>
      <c r="G571" s="368"/>
      <c r="H571" s="368">
        <v>83</v>
      </c>
      <c r="I571" s="368" t="s">
        <v>2405</v>
      </c>
      <c r="J571" s="368" t="s">
        <v>952</v>
      </c>
      <c r="K571" s="368"/>
      <c r="L571" s="368"/>
      <c r="M571" s="368" t="s">
        <v>1687</v>
      </c>
      <c r="N571" s="379" t="s">
        <v>1688</v>
      </c>
      <c r="O571" s="379"/>
      <c r="P571" s="370" t="s">
        <v>3319</v>
      </c>
      <c r="Q571" s="371" t="s">
        <v>656</v>
      </c>
      <c r="R571" s="108">
        <f t="shared" si="8"/>
        <v>0</v>
      </c>
      <c r="U571" s="399"/>
    </row>
    <row r="572" spans="1:21">
      <c r="A572" s="406">
        <v>5</v>
      </c>
      <c r="B572" s="368" t="s">
        <v>916</v>
      </c>
      <c r="C572" s="368" t="s">
        <v>917</v>
      </c>
      <c r="D572" s="368" t="s">
        <v>2387</v>
      </c>
      <c r="E572" s="368" t="s">
        <v>2405</v>
      </c>
      <c r="F572" s="368"/>
      <c r="G572" s="368"/>
      <c r="H572" s="368">
        <v>83</v>
      </c>
      <c r="I572" s="368" t="s">
        <v>2405</v>
      </c>
      <c r="J572" s="368" t="s">
        <v>952</v>
      </c>
      <c r="K572" s="368"/>
      <c r="L572" s="368"/>
      <c r="M572" s="368" t="s">
        <v>1687</v>
      </c>
      <c r="N572" s="379" t="s">
        <v>1688</v>
      </c>
      <c r="O572" s="379"/>
      <c r="P572" s="370" t="s">
        <v>3320</v>
      </c>
      <c r="Q572" s="371" t="s">
        <v>657</v>
      </c>
      <c r="R572" s="108">
        <f t="shared" si="8"/>
        <v>0</v>
      </c>
      <c r="U572" s="399"/>
    </row>
    <row r="573" spans="1:21">
      <c r="A573" s="406">
        <v>5</v>
      </c>
      <c r="B573" s="368" t="s">
        <v>916</v>
      </c>
      <c r="C573" s="368" t="s">
        <v>917</v>
      </c>
      <c r="D573" s="368" t="s">
        <v>2387</v>
      </c>
      <c r="E573" s="368" t="s">
        <v>2405</v>
      </c>
      <c r="F573" s="368"/>
      <c r="G573" s="368"/>
      <c r="H573" s="368">
        <v>83</v>
      </c>
      <c r="I573" s="368" t="s">
        <v>2405</v>
      </c>
      <c r="J573" s="368" t="s">
        <v>952</v>
      </c>
      <c r="K573" s="368"/>
      <c r="L573" s="368"/>
      <c r="M573" s="368" t="s">
        <v>1687</v>
      </c>
      <c r="N573" s="379" t="s">
        <v>1688</v>
      </c>
      <c r="O573" s="379"/>
      <c r="P573" s="370" t="s">
        <v>3321</v>
      </c>
      <c r="Q573" s="371" t="s">
        <v>658</v>
      </c>
      <c r="R573" s="108">
        <f t="shared" si="8"/>
        <v>0</v>
      </c>
      <c r="U573" s="399"/>
    </row>
    <row r="574" spans="1:21">
      <c r="A574" s="406">
        <v>5</v>
      </c>
      <c r="B574" s="368" t="s">
        <v>916</v>
      </c>
      <c r="C574" s="368" t="s">
        <v>917</v>
      </c>
      <c r="D574" s="368" t="s">
        <v>2387</v>
      </c>
      <c r="E574" s="368" t="s">
        <v>2405</v>
      </c>
      <c r="F574" s="368"/>
      <c r="G574" s="368"/>
      <c r="H574" s="368">
        <v>83</v>
      </c>
      <c r="I574" s="368" t="s">
        <v>2405</v>
      </c>
      <c r="J574" s="368" t="s">
        <v>952</v>
      </c>
      <c r="K574" s="368" t="s">
        <v>1664</v>
      </c>
      <c r="L574" s="368"/>
      <c r="M574" s="368" t="s">
        <v>1687</v>
      </c>
      <c r="N574" s="379" t="s">
        <v>1688</v>
      </c>
      <c r="O574" s="379"/>
      <c r="P574" s="370" t="s">
        <v>3322</v>
      </c>
      <c r="Q574" s="371" t="s">
        <v>3323</v>
      </c>
      <c r="R574" s="108">
        <f t="shared" si="8"/>
        <v>0</v>
      </c>
      <c r="U574" s="399"/>
    </row>
    <row r="575" spans="1:21">
      <c r="A575" s="406">
        <v>5</v>
      </c>
      <c r="B575" s="368" t="s">
        <v>916</v>
      </c>
      <c r="C575" s="368" t="s">
        <v>917</v>
      </c>
      <c r="D575" s="368" t="s">
        <v>2387</v>
      </c>
      <c r="E575" s="368" t="s">
        <v>2405</v>
      </c>
      <c r="F575" s="368"/>
      <c r="G575" s="368"/>
      <c r="H575" s="368">
        <v>83</v>
      </c>
      <c r="I575" s="368" t="s">
        <v>2405</v>
      </c>
      <c r="J575" s="368" t="s">
        <v>952</v>
      </c>
      <c r="K575" s="368" t="s">
        <v>1697</v>
      </c>
      <c r="L575" s="368"/>
      <c r="M575" s="368" t="s">
        <v>1687</v>
      </c>
      <c r="N575" s="379" t="s">
        <v>1688</v>
      </c>
      <c r="O575" s="379"/>
      <c r="P575" s="370" t="s">
        <v>3324</v>
      </c>
      <c r="Q575" s="371" t="s">
        <v>661</v>
      </c>
      <c r="R575" s="108">
        <f t="shared" si="8"/>
        <v>0</v>
      </c>
      <c r="U575" s="399"/>
    </row>
    <row r="576" spans="1:21">
      <c r="A576" s="406">
        <v>5</v>
      </c>
      <c r="B576" s="368" t="s">
        <v>916</v>
      </c>
      <c r="C576" s="368" t="s">
        <v>917</v>
      </c>
      <c r="D576" s="368" t="s">
        <v>2387</v>
      </c>
      <c r="E576" s="368" t="s">
        <v>2405</v>
      </c>
      <c r="F576" s="368"/>
      <c r="G576" s="368"/>
      <c r="H576" s="368">
        <v>83</v>
      </c>
      <c r="I576" s="368" t="s">
        <v>2405</v>
      </c>
      <c r="J576" s="368" t="s">
        <v>952</v>
      </c>
      <c r="K576" s="368" t="s">
        <v>1664</v>
      </c>
      <c r="L576" s="368"/>
      <c r="M576" s="368" t="s">
        <v>1687</v>
      </c>
      <c r="N576" s="379" t="s">
        <v>1688</v>
      </c>
      <c r="O576" s="379"/>
      <c r="P576" s="370" t="s">
        <v>3325</v>
      </c>
      <c r="Q576" s="371" t="s">
        <v>3326</v>
      </c>
      <c r="R576" s="108">
        <f t="shared" si="8"/>
        <v>0</v>
      </c>
      <c r="U576" s="399"/>
    </row>
    <row r="577" spans="1:21">
      <c r="A577" s="406">
        <v>5</v>
      </c>
      <c r="B577" s="368" t="s">
        <v>916</v>
      </c>
      <c r="C577" s="368" t="s">
        <v>917</v>
      </c>
      <c r="D577" s="368" t="s">
        <v>2387</v>
      </c>
      <c r="E577" s="368" t="s">
        <v>2405</v>
      </c>
      <c r="F577" s="368"/>
      <c r="G577" s="368"/>
      <c r="H577" s="368">
        <v>83</v>
      </c>
      <c r="I577" s="368" t="s">
        <v>2405</v>
      </c>
      <c r="J577" s="368" t="s">
        <v>952</v>
      </c>
      <c r="K577" s="368"/>
      <c r="L577" s="368"/>
      <c r="M577" s="368" t="s">
        <v>1654</v>
      </c>
      <c r="N577" s="379" t="s">
        <v>1701</v>
      </c>
      <c r="O577" s="379"/>
      <c r="P577" s="370" t="s">
        <v>3327</v>
      </c>
      <c r="Q577" s="371" t="s">
        <v>3328</v>
      </c>
      <c r="R577" s="108">
        <f t="shared" si="8"/>
        <v>0</v>
      </c>
      <c r="U577" s="399"/>
    </row>
    <row r="578" spans="1:21">
      <c r="A578" s="406">
        <v>5</v>
      </c>
      <c r="B578" s="368" t="s">
        <v>916</v>
      </c>
      <c r="C578" s="368" t="s">
        <v>917</v>
      </c>
      <c r="D578" s="368" t="s">
        <v>2387</v>
      </c>
      <c r="E578" s="368" t="s">
        <v>2405</v>
      </c>
      <c r="F578" s="368"/>
      <c r="G578" s="368"/>
      <c r="H578" s="368">
        <v>83</v>
      </c>
      <c r="I578" s="368" t="s">
        <v>2405</v>
      </c>
      <c r="J578" s="368" t="s">
        <v>952</v>
      </c>
      <c r="K578" s="368" t="s">
        <v>1703</v>
      </c>
      <c r="L578" s="368"/>
      <c r="M578" s="368" t="s">
        <v>1654</v>
      </c>
      <c r="N578" s="379" t="s">
        <v>1701</v>
      </c>
      <c r="O578" s="379"/>
      <c r="P578" s="370" t="s">
        <v>3329</v>
      </c>
      <c r="Q578" s="371" t="s">
        <v>3330</v>
      </c>
      <c r="R578" s="108">
        <f t="shared" si="8"/>
        <v>0</v>
      </c>
      <c r="U578" s="399"/>
    </row>
    <row r="579" spans="1:21">
      <c r="A579" s="406">
        <v>5</v>
      </c>
      <c r="B579" s="368" t="s">
        <v>916</v>
      </c>
      <c r="C579" s="368" t="s">
        <v>917</v>
      </c>
      <c r="D579" s="368" t="s">
        <v>2387</v>
      </c>
      <c r="E579" s="368" t="s">
        <v>2405</v>
      </c>
      <c r="F579" s="368"/>
      <c r="G579" s="368"/>
      <c r="H579" s="368">
        <v>83</v>
      </c>
      <c r="I579" s="368" t="s">
        <v>2405</v>
      </c>
      <c r="J579" s="368" t="s">
        <v>952</v>
      </c>
      <c r="K579" s="368" t="s">
        <v>1705</v>
      </c>
      <c r="L579" s="368"/>
      <c r="M579" s="368" t="s">
        <v>1654</v>
      </c>
      <c r="N579" s="379" t="s">
        <v>1707</v>
      </c>
      <c r="O579" s="379"/>
      <c r="P579" s="370" t="s">
        <v>3331</v>
      </c>
      <c r="Q579" s="374" t="s">
        <v>3332</v>
      </c>
      <c r="R579" s="108">
        <f t="shared" si="8"/>
        <v>0</v>
      </c>
      <c r="U579" s="399"/>
    </row>
    <row r="580" spans="1:21">
      <c r="A580" s="406">
        <v>5</v>
      </c>
      <c r="B580" s="368" t="s">
        <v>916</v>
      </c>
      <c r="C580" s="368" t="s">
        <v>917</v>
      </c>
      <c r="D580" s="368" t="s">
        <v>2387</v>
      </c>
      <c r="E580" s="368" t="s">
        <v>2405</v>
      </c>
      <c r="F580" s="368"/>
      <c r="G580" s="368"/>
      <c r="H580" s="368">
        <v>83</v>
      </c>
      <c r="I580" s="368" t="s">
        <v>2405</v>
      </c>
      <c r="J580" s="368" t="s">
        <v>952</v>
      </c>
      <c r="K580" s="368" t="s">
        <v>1705</v>
      </c>
      <c r="L580" s="368"/>
      <c r="M580" s="368" t="s">
        <v>1654</v>
      </c>
      <c r="N580" s="379" t="s">
        <v>1707</v>
      </c>
      <c r="O580" s="379"/>
      <c r="P580" s="370" t="s">
        <v>3333</v>
      </c>
      <c r="Q580" s="374" t="s">
        <v>3334</v>
      </c>
      <c r="R580" s="108">
        <f t="shared" ref="R580:R643" si="9">SUMIF($S$1:$BT$1,$R$1,$S580:$BT580)</f>
        <v>0</v>
      </c>
      <c r="U580" s="399"/>
    </row>
    <row r="581" spans="1:21">
      <c r="A581" s="406">
        <v>5</v>
      </c>
      <c r="B581" s="368" t="s">
        <v>916</v>
      </c>
      <c r="C581" s="368" t="s">
        <v>917</v>
      </c>
      <c r="D581" s="368" t="s">
        <v>2387</v>
      </c>
      <c r="E581" s="368" t="s">
        <v>2405</v>
      </c>
      <c r="F581" s="368"/>
      <c r="G581" s="368"/>
      <c r="H581" s="368">
        <v>83</v>
      </c>
      <c r="I581" s="368" t="s">
        <v>2405</v>
      </c>
      <c r="J581" s="368" t="s">
        <v>952</v>
      </c>
      <c r="K581" s="368" t="s">
        <v>1703</v>
      </c>
      <c r="L581" s="368"/>
      <c r="M581" s="368" t="s">
        <v>1654</v>
      </c>
      <c r="N581" s="379" t="s">
        <v>1707</v>
      </c>
      <c r="O581" s="379"/>
      <c r="P581" s="370" t="s">
        <v>3335</v>
      </c>
      <c r="Q581" s="374" t="s">
        <v>3336</v>
      </c>
      <c r="R581" s="108">
        <f t="shared" si="9"/>
        <v>0</v>
      </c>
      <c r="U581" s="399"/>
    </row>
    <row r="582" spans="1:21">
      <c r="A582" s="406">
        <v>5</v>
      </c>
      <c r="B582" s="368" t="s">
        <v>916</v>
      </c>
      <c r="C582" s="368" t="s">
        <v>917</v>
      </c>
      <c r="D582" s="368" t="s">
        <v>2387</v>
      </c>
      <c r="E582" s="368" t="s">
        <v>2405</v>
      </c>
      <c r="F582" s="368"/>
      <c r="G582" s="368"/>
      <c r="H582" s="368">
        <v>83</v>
      </c>
      <c r="I582" s="368" t="s">
        <v>2405</v>
      </c>
      <c r="J582" s="368" t="s">
        <v>952</v>
      </c>
      <c r="K582" s="368" t="s">
        <v>1703</v>
      </c>
      <c r="L582" s="368"/>
      <c r="M582" s="368" t="s">
        <v>1654</v>
      </c>
      <c r="N582" s="379" t="s">
        <v>1707</v>
      </c>
      <c r="O582" s="379"/>
      <c r="P582" s="370" t="s">
        <v>3337</v>
      </c>
      <c r="Q582" s="374" t="s">
        <v>3338</v>
      </c>
      <c r="R582" s="108">
        <f t="shared" si="9"/>
        <v>0</v>
      </c>
      <c r="U582" s="399"/>
    </row>
    <row r="583" spans="1:21">
      <c r="A583" s="406">
        <v>5</v>
      </c>
      <c r="B583" s="368" t="s">
        <v>916</v>
      </c>
      <c r="C583" s="368" t="s">
        <v>917</v>
      </c>
      <c r="D583" s="368" t="s">
        <v>2387</v>
      </c>
      <c r="E583" s="368" t="s">
        <v>2405</v>
      </c>
      <c r="F583" s="368"/>
      <c r="G583" s="368"/>
      <c r="H583" s="368">
        <v>83</v>
      </c>
      <c r="I583" s="368" t="s">
        <v>2405</v>
      </c>
      <c r="J583" s="368" t="s">
        <v>952</v>
      </c>
      <c r="K583" s="368" t="s">
        <v>1705</v>
      </c>
      <c r="L583" s="368"/>
      <c r="M583" s="368" t="s">
        <v>1654</v>
      </c>
      <c r="N583" s="379" t="s">
        <v>1711</v>
      </c>
      <c r="O583" s="379"/>
      <c r="P583" s="370" t="s">
        <v>3339</v>
      </c>
      <c r="Q583" s="374" t="s">
        <v>3340</v>
      </c>
      <c r="R583" s="108">
        <f t="shared" si="9"/>
        <v>0</v>
      </c>
      <c r="U583" s="399"/>
    </row>
    <row r="584" spans="1:21">
      <c r="A584" s="406">
        <v>5</v>
      </c>
      <c r="B584" s="368" t="s">
        <v>916</v>
      </c>
      <c r="C584" s="368" t="s">
        <v>917</v>
      </c>
      <c r="D584" s="368" t="s">
        <v>2387</v>
      </c>
      <c r="E584" s="368" t="s">
        <v>2405</v>
      </c>
      <c r="F584" s="368"/>
      <c r="G584" s="368"/>
      <c r="H584" s="368">
        <v>83</v>
      </c>
      <c r="I584" s="368" t="s">
        <v>2405</v>
      </c>
      <c r="J584" s="368" t="s">
        <v>952</v>
      </c>
      <c r="K584" s="368" t="s">
        <v>1705</v>
      </c>
      <c r="L584" s="368"/>
      <c r="M584" s="368" t="s">
        <v>1654</v>
      </c>
      <c r="N584" s="379" t="s">
        <v>1711</v>
      </c>
      <c r="O584" s="379"/>
      <c r="P584" s="370" t="s">
        <v>3341</v>
      </c>
      <c r="Q584" s="374" t="s">
        <v>3342</v>
      </c>
      <c r="R584" s="108">
        <f t="shared" si="9"/>
        <v>0</v>
      </c>
      <c r="U584" s="399"/>
    </row>
    <row r="585" spans="1:21">
      <c r="A585" s="406">
        <v>5</v>
      </c>
      <c r="B585" s="368" t="s">
        <v>916</v>
      </c>
      <c r="C585" s="368" t="s">
        <v>917</v>
      </c>
      <c r="D585" s="368" t="s">
        <v>2387</v>
      </c>
      <c r="E585" s="368" t="s">
        <v>2405</v>
      </c>
      <c r="F585" s="368"/>
      <c r="G585" s="368"/>
      <c r="H585" s="368">
        <v>83</v>
      </c>
      <c r="I585" s="368" t="s">
        <v>2405</v>
      </c>
      <c r="J585" s="368" t="s">
        <v>952</v>
      </c>
      <c r="K585" s="368" t="s">
        <v>1703</v>
      </c>
      <c r="L585" s="368"/>
      <c r="M585" s="368" t="s">
        <v>1654</v>
      </c>
      <c r="N585" s="379" t="s">
        <v>1707</v>
      </c>
      <c r="O585" s="379"/>
      <c r="P585" s="370" t="s">
        <v>3343</v>
      </c>
      <c r="Q585" s="374" t="s">
        <v>667</v>
      </c>
      <c r="R585" s="108">
        <f t="shared" si="9"/>
        <v>0</v>
      </c>
      <c r="U585" s="399"/>
    </row>
    <row r="586" spans="1:21">
      <c r="A586" s="406">
        <v>5</v>
      </c>
      <c r="B586" s="368" t="s">
        <v>916</v>
      </c>
      <c r="C586" s="368" t="s">
        <v>917</v>
      </c>
      <c r="D586" s="368" t="s">
        <v>2387</v>
      </c>
      <c r="E586" s="368" t="s">
        <v>2405</v>
      </c>
      <c r="F586" s="368"/>
      <c r="G586" s="368"/>
      <c r="H586" s="368">
        <v>83</v>
      </c>
      <c r="I586" s="368" t="s">
        <v>2405</v>
      </c>
      <c r="J586" s="368" t="s">
        <v>952</v>
      </c>
      <c r="K586" s="368" t="s">
        <v>1703</v>
      </c>
      <c r="L586" s="368"/>
      <c r="M586" s="368" t="s">
        <v>1654</v>
      </c>
      <c r="N586" s="379" t="s">
        <v>1707</v>
      </c>
      <c r="O586" s="379"/>
      <c r="P586" s="370" t="s">
        <v>3344</v>
      </c>
      <c r="Q586" s="374" t="s">
        <v>3345</v>
      </c>
      <c r="R586" s="108">
        <f t="shared" si="9"/>
        <v>0</v>
      </c>
      <c r="U586" s="399"/>
    </row>
    <row r="587" spans="1:21">
      <c r="A587" s="406">
        <v>5</v>
      </c>
      <c r="B587" s="368" t="s">
        <v>916</v>
      </c>
      <c r="C587" s="368" t="s">
        <v>917</v>
      </c>
      <c r="D587" s="368" t="s">
        <v>2387</v>
      </c>
      <c r="E587" s="368" t="s">
        <v>2405</v>
      </c>
      <c r="F587" s="368"/>
      <c r="G587" s="368"/>
      <c r="H587" s="368">
        <v>83</v>
      </c>
      <c r="I587" s="368" t="s">
        <v>2405</v>
      </c>
      <c r="J587" s="368" t="s">
        <v>952</v>
      </c>
      <c r="K587" s="368" t="s">
        <v>1703</v>
      </c>
      <c r="L587" s="368"/>
      <c r="M587" s="368" t="s">
        <v>1654</v>
      </c>
      <c r="N587" s="379" t="s">
        <v>1707</v>
      </c>
      <c r="O587" s="379"/>
      <c r="P587" s="370" t="s">
        <v>3346</v>
      </c>
      <c r="Q587" s="374" t="s">
        <v>3347</v>
      </c>
      <c r="R587" s="108">
        <f t="shared" si="9"/>
        <v>0</v>
      </c>
      <c r="U587" s="399"/>
    </row>
    <row r="588" spans="1:21">
      <c r="A588" s="406">
        <v>5</v>
      </c>
      <c r="B588" s="368" t="s">
        <v>916</v>
      </c>
      <c r="C588" s="368" t="s">
        <v>917</v>
      </c>
      <c r="D588" s="368" t="s">
        <v>2387</v>
      </c>
      <c r="E588" s="368" t="s">
        <v>2426</v>
      </c>
      <c r="F588" s="368"/>
      <c r="G588" s="368"/>
      <c r="H588" s="368">
        <v>84</v>
      </c>
      <c r="I588" s="368" t="s">
        <v>2426</v>
      </c>
      <c r="J588" s="368" t="s">
        <v>952</v>
      </c>
      <c r="K588" s="368"/>
      <c r="L588" s="368"/>
      <c r="M588" s="368" t="s">
        <v>1687</v>
      </c>
      <c r="N588" s="379" t="s">
        <v>1688</v>
      </c>
      <c r="O588" s="379"/>
      <c r="P588" s="370" t="s">
        <v>3348</v>
      </c>
      <c r="Q588" s="371" t="s">
        <v>670</v>
      </c>
      <c r="R588" s="108">
        <f t="shared" si="9"/>
        <v>0</v>
      </c>
      <c r="U588" s="399"/>
    </row>
    <row r="589" spans="1:21">
      <c r="A589" s="406">
        <v>5</v>
      </c>
      <c r="B589" s="368" t="s">
        <v>916</v>
      </c>
      <c r="C589" s="368" t="s">
        <v>917</v>
      </c>
      <c r="D589" s="368" t="s">
        <v>2387</v>
      </c>
      <c r="E589" s="368" t="s">
        <v>2427</v>
      </c>
      <c r="F589" s="368"/>
      <c r="G589" s="368"/>
      <c r="H589" s="368">
        <v>85</v>
      </c>
      <c r="I589" s="368" t="s">
        <v>2427</v>
      </c>
      <c r="J589" s="368" t="s">
        <v>952</v>
      </c>
      <c r="K589" s="368"/>
      <c r="L589" s="368"/>
      <c r="M589" s="368" t="s">
        <v>1687</v>
      </c>
      <c r="N589" s="379" t="s">
        <v>1688</v>
      </c>
      <c r="O589" s="379"/>
      <c r="P589" s="370" t="s">
        <v>3349</v>
      </c>
      <c r="Q589" s="371" t="s">
        <v>3350</v>
      </c>
      <c r="R589" s="108">
        <f t="shared" si="9"/>
        <v>0</v>
      </c>
      <c r="U589" s="399"/>
    </row>
    <row r="590" spans="1:21">
      <c r="A590" s="406">
        <v>5</v>
      </c>
      <c r="B590" s="368" t="s">
        <v>916</v>
      </c>
      <c r="C590" s="368" t="s">
        <v>917</v>
      </c>
      <c r="D590" s="368" t="s">
        <v>2387</v>
      </c>
      <c r="E590" s="368" t="s">
        <v>2427</v>
      </c>
      <c r="F590" s="368"/>
      <c r="G590" s="368"/>
      <c r="H590" s="368">
        <v>85</v>
      </c>
      <c r="I590" s="368" t="s">
        <v>2427</v>
      </c>
      <c r="J590" s="368" t="s">
        <v>952</v>
      </c>
      <c r="K590" s="368"/>
      <c r="L590" s="368"/>
      <c r="M590" s="368" t="s">
        <v>1687</v>
      </c>
      <c r="N590" s="379" t="s">
        <v>1688</v>
      </c>
      <c r="O590" s="379"/>
      <c r="P590" s="370" t="s">
        <v>3351</v>
      </c>
      <c r="Q590" s="371" t="s">
        <v>3352</v>
      </c>
      <c r="R590" s="108">
        <f t="shared" si="9"/>
        <v>0</v>
      </c>
      <c r="U590" s="399"/>
    </row>
    <row r="591" spans="1:21">
      <c r="A591" s="406">
        <v>5</v>
      </c>
      <c r="B591" s="368" t="s">
        <v>916</v>
      </c>
      <c r="C591" s="368" t="s">
        <v>917</v>
      </c>
      <c r="D591" s="368" t="s">
        <v>2387</v>
      </c>
      <c r="E591" s="368" t="s">
        <v>2427</v>
      </c>
      <c r="F591" s="368"/>
      <c r="G591" s="368"/>
      <c r="H591" s="368">
        <v>85</v>
      </c>
      <c r="I591" s="368" t="s">
        <v>2427</v>
      </c>
      <c r="J591" s="368" t="s">
        <v>952</v>
      </c>
      <c r="K591" s="368"/>
      <c r="L591" s="368"/>
      <c r="M591" s="368" t="s">
        <v>1687</v>
      </c>
      <c r="N591" s="379" t="s">
        <v>1688</v>
      </c>
      <c r="O591" s="379"/>
      <c r="P591" s="370" t="s">
        <v>3353</v>
      </c>
      <c r="Q591" s="371" t="s">
        <v>3354</v>
      </c>
      <c r="R591" s="108">
        <f t="shared" si="9"/>
        <v>0</v>
      </c>
      <c r="U591" s="399"/>
    </row>
    <row r="592" spans="1:21">
      <c r="A592" s="406">
        <v>5</v>
      </c>
      <c r="B592" s="368" t="s">
        <v>916</v>
      </c>
      <c r="C592" s="368" t="s">
        <v>917</v>
      </c>
      <c r="D592" s="368" t="s">
        <v>2387</v>
      </c>
      <c r="E592" s="368" t="s">
        <v>2427</v>
      </c>
      <c r="F592" s="368"/>
      <c r="G592" s="368"/>
      <c r="H592" s="368">
        <v>85</v>
      </c>
      <c r="I592" s="368" t="s">
        <v>2427</v>
      </c>
      <c r="J592" s="368" t="s">
        <v>952</v>
      </c>
      <c r="K592" s="368"/>
      <c r="L592" s="368"/>
      <c r="M592" s="368" t="s">
        <v>1687</v>
      </c>
      <c r="N592" s="379" t="s">
        <v>1688</v>
      </c>
      <c r="O592" s="379"/>
      <c r="P592" s="370" t="s">
        <v>3355</v>
      </c>
      <c r="Q592" s="371" t="s">
        <v>3356</v>
      </c>
      <c r="R592" s="108">
        <f t="shared" si="9"/>
        <v>0</v>
      </c>
      <c r="U592" s="399"/>
    </row>
    <row r="593" spans="1:21">
      <c r="A593" s="406">
        <v>5</v>
      </c>
      <c r="B593" s="368" t="s">
        <v>916</v>
      </c>
      <c r="C593" s="368" t="s">
        <v>917</v>
      </c>
      <c r="D593" s="368" t="s">
        <v>2387</v>
      </c>
      <c r="E593" s="368" t="s">
        <v>2427</v>
      </c>
      <c r="F593" s="368"/>
      <c r="G593" s="368"/>
      <c r="H593" s="368">
        <v>85</v>
      </c>
      <c r="I593" s="368" t="s">
        <v>2427</v>
      </c>
      <c r="J593" s="368" t="s">
        <v>952</v>
      </c>
      <c r="K593" s="368"/>
      <c r="L593" s="368"/>
      <c r="M593" s="368" t="s">
        <v>1687</v>
      </c>
      <c r="N593" s="379" t="s">
        <v>1688</v>
      </c>
      <c r="O593" s="379"/>
      <c r="P593" s="370" t="s">
        <v>3357</v>
      </c>
      <c r="Q593" s="371" t="s">
        <v>675</v>
      </c>
      <c r="R593" s="108">
        <f t="shared" si="9"/>
        <v>0</v>
      </c>
      <c r="U593" s="399"/>
    </row>
    <row r="594" spans="1:21">
      <c r="A594" s="406">
        <v>5</v>
      </c>
      <c r="B594" s="368" t="s">
        <v>916</v>
      </c>
      <c r="C594" s="368" t="s">
        <v>917</v>
      </c>
      <c r="D594" s="368" t="s">
        <v>2428</v>
      </c>
      <c r="E594" s="368" t="s">
        <v>2429</v>
      </c>
      <c r="F594" s="368"/>
      <c r="G594" s="368"/>
      <c r="H594" s="368">
        <v>86</v>
      </c>
      <c r="I594" s="368" t="s">
        <v>2429</v>
      </c>
      <c r="J594" s="368" t="s">
        <v>952</v>
      </c>
      <c r="K594" s="368"/>
      <c r="L594" s="368"/>
      <c r="M594" s="368" t="s">
        <v>1687</v>
      </c>
      <c r="N594" s="379" t="s">
        <v>1688</v>
      </c>
      <c r="O594" s="379"/>
      <c r="P594" s="370" t="s">
        <v>3358</v>
      </c>
      <c r="Q594" s="371" t="s">
        <v>676</v>
      </c>
      <c r="R594" s="108">
        <f t="shared" si="9"/>
        <v>0</v>
      </c>
      <c r="U594" s="399"/>
    </row>
    <row r="595" spans="1:21">
      <c r="A595" s="406">
        <v>5</v>
      </c>
      <c r="B595" s="368" t="s">
        <v>916</v>
      </c>
      <c r="C595" s="368" t="s">
        <v>917</v>
      </c>
      <c r="D595" s="368" t="s">
        <v>2428</v>
      </c>
      <c r="E595" s="368" t="s">
        <v>2429</v>
      </c>
      <c r="F595" s="368"/>
      <c r="G595" s="368"/>
      <c r="H595" s="368">
        <v>86</v>
      </c>
      <c r="I595" s="368" t="s">
        <v>2429</v>
      </c>
      <c r="J595" s="368" t="s">
        <v>952</v>
      </c>
      <c r="K595" s="368"/>
      <c r="L595" s="368"/>
      <c r="M595" s="368" t="s">
        <v>1687</v>
      </c>
      <c r="N595" s="379" t="s">
        <v>1688</v>
      </c>
      <c r="O595" s="379"/>
      <c r="P595" s="370" t="s">
        <v>3359</v>
      </c>
      <c r="Q595" s="371" t="s">
        <v>677</v>
      </c>
      <c r="R595" s="108">
        <f t="shared" si="9"/>
        <v>0</v>
      </c>
      <c r="U595" s="399"/>
    </row>
    <row r="596" spans="1:21">
      <c r="A596" s="406">
        <v>5</v>
      </c>
      <c r="B596" s="368" t="s">
        <v>916</v>
      </c>
      <c r="C596" s="368" t="s">
        <v>917</v>
      </c>
      <c r="D596" s="368" t="s">
        <v>2428</v>
      </c>
      <c r="E596" s="368" t="s">
        <v>2429</v>
      </c>
      <c r="F596" s="368"/>
      <c r="G596" s="368"/>
      <c r="H596" s="368">
        <v>86</v>
      </c>
      <c r="I596" s="368" t="s">
        <v>2429</v>
      </c>
      <c r="J596" s="368" t="s">
        <v>952</v>
      </c>
      <c r="K596" s="368"/>
      <c r="L596" s="368"/>
      <c r="M596" s="368" t="s">
        <v>1687</v>
      </c>
      <c r="N596" s="379" t="s">
        <v>1688</v>
      </c>
      <c r="O596" s="379"/>
      <c r="P596" s="370" t="s">
        <v>3360</v>
      </c>
      <c r="Q596" s="371" t="s">
        <v>678</v>
      </c>
      <c r="R596" s="108">
        <f t="shared" si="9"/>
        <v>0</v>
      </c>
      <c r="U596" s="399"/>
    </row>
    <row r="597" spans="1:21">
      <c r="A597" s="406">
        <v>5</v>
      </c>
      <c r="B597" s="368" t="s">
        <v>916</v>
      </c>
      <c r="C597" s="368" t="s">
        <v>917</v>
      </c>
      <c r="D597" s="368" t="s">
        <v>2428</v>
      </c>
      <c r="E597" s="368" t="s">
        <v>2430</v>
      </c>
      <c r="F597" s="368"/>
      <c r="G597" s="368"/>
      <c r="H597" s="368">
        <v>87</v>
      </c>
      <c r="I597" s="368" t="s">
        <v>2430</v>
      </c>
      <c r="J597" s="368" t="s">
        <v>952</v>
      </c>
      <c r="K597" s="368"/>
      <c r="L597" s="368"/>
      <c r="M597" s="368" t="s">
        <v>1687</v>
      </c>
      <c r="N597" s="379" t="s">
        <v>1688</v>
      </c>
      <c r="O597" s="379"/>
      <c r="P597" s="370" t="s">
        <v>3361</v>
      </c>
      <c r="Q597" s="371" t="s">
        <v>670</v>
      </c>
      <c r="R597" s="108">
        <f t="shared" si="9"/>
        <v>0</v>
      </c>
      <c r="U597" s="399"/>
    </row>
    <row r="598" spans="1:21">
      <c r="A598" s="406">
        <v>5</v>
      </c>
      <c r="B598" s="368" t="s">
        <v>916</v>
      </c>
      <c r="C598" s="368" t="s">
        <v>917</v>
      </c>
      <c r="D598" s="368" t="s">
        <v>2428</v>
      </c>
      <c r="E598" s="368" t="s">
        <v>2430</v>
      </c>
      <c r="F598" s="368"/>
      <c r="G598" s="368"/>
      <c r="H598" s="368">
        <v>87</v>
      </c>
      <c r="I598" s="368" t="s">
        <v>2430</v>
      </c>
      <c r="J598" s="368" t="s">
        <v>952</v>
      </c>
      <c r="K598" s="368"/>
      <c r="L598" s="368"/>
      <c r="M598" s="368" t="s">
        <v>1687</v>
      </c>
      <c r="N598" s="379" t="s">
        <v>1688</v>
      </c>
      <c r="O598" s="379"/>
      <c r="P598" s="370" t="s">
        <v>3362</v>
      </c>
      <c r="Q598" s="371" t="s">
        <v>3363</v>
      </c>
      <c r="R598" s="108">
        <f t="shared" si="9"/>
        <v>0</v>
      </c>
      <c r="U598" s="399"/>
    </row>
    <row r="599" spans="1:21">
      <c r="A599" s="406">
        <v>5</v>
      </c>
      <c r="B599" s="368" t="s">
        <v>916</v>
      </c>
      <c r="C599" s="368" t="s">
        <v>917</v>
      </c>
      <c r="D599" s="368" t="s">
        <v>2428</v>
      </c>
      <c r="E599" s="368" t="s">
        <v>2430</v>
      </c>
      <c r="F599" s="368"/>
      <c r="G599" s="368"/>
      <c r="H599" s="368">
        <v>87</v>
      </c>
      <c r="I599" s="368" t="s">
        <v>2430</v>
      </c>
      <c r="J599" s="368" t="s">
        <v>952</v>
      </c>
      <c r="K599" s="368"/>
      <c r="L599" s="368"/>
      <c r="M599" s="368" t="s">
        <v>1687</v>
      </c>
      <c r="N599" s="379" t="s">
        <v>1688</v>
      </c>
      <c r="O599" s="379"/>
      <c r="P599" s="370" t="s">
        <v>3364</v>
      </c>
      <c r="Q599" s="371" t="s">
        <v>3365</v>
      </c>
      <c r="R599" s="108">
        <f t="shared" si="9"/>
        <v>0</v>
      </c>
      <c r="U599" s="399"/>
    </row>
    <row r="600" spans="1:21">
      <c r="A600" s="406">
        <v>5</v>
      </c>
      <c r="B600" s="368" t="s">
        <v>916</v>
      </c>
      <c r="C600" s="368" t="s">
        <v>917</v>
      </c>
      <c r="D600" s="368" t="s">
        <v>2428</v>
      </c>
      <c r="E600" s="368" t="s">
        <v>2430</v>
      </c>
      <c r="F600" s="368"/>
      <c r="G600" s="368"/>
      <c r="H600" s="368">
        <v>87</v>
      </c>
      <c r="I600" s="368" t="s">
        <v>2430</v>
      </c>
      <c r="J600" s="368" t="s">
        <v>952</v>
      </c>
      <c r="K600" s="368"/>
      <c r="L600" s="368"/>
      <c r="M600" s="368" t="s">
        <v>1687</v>
      </c>
      <c r="N600" s="379" t="s">
        <v>1688</v>
      </c>
      <c r="O600" s="379"/>
      <c r="P600" s="370" t="s">
        <v>3366</v>
      </c>
      <c r="Q600" s="371" t="s">
        <v>3367</v>
      </c>
      <c r="R600" s="108">
        <f t="shared" si="9"/>
        <v>0</v>
      </c>
      <c r="U600" s="399"/>
    </row>
    <row r="601" spans="1:21">
      <c r="A601" s="406">
        <v>5</v>
      </c>
      <c r="B601" s="368" t="s">
        <v>916</v>
      </c>
      <c r="C601" s="368" t="s">
        <v>917</v>
      </c>
      <c r="D601" s="368" t="s">
        <v>2428</v>
      </c>
      <c r="E601" s="368" t="s">
        <v>2430</v>
      </c>
      <c r="F601" s="368"/>
      <c r="G601" s="368"/>
      <c r="H601" s="368">
        <v>87</v>
      </c>
      <c r="I601" s="368" t="s">
        <v>2430</v>
      </c>
      <c r="J601" s="368" t="s">
        <v>952</v>
      </c>
      <c r="K601" s="368"/>
      <c r="L601" s="368"/>
      <c r="M601" s="368" t="s">
        <v>1687</v>
      </c>
      <c r="N601" s="379" t="s">
        <v>1688</v>
      </c>
      <c r="O601" s="379"/>
      <c r="P601" s="370" t="s">
        <v>3368</v>
      </c>
      <c r="Q601" s="371" t="s">
        <v>3369</v>
      </c>
      <c r="R601" s="108">
        <f t="shared" si="9"/>
        <v>0</v>
      </c>
      <c r="U601" s="399"/>
    </row>
    <row r="602" spans="1:21">
      <c r="A602" s="406">
        <v>5</v>
      </c>
      <c r="B602" s="368" t="s">
        <v>916</v>
      </c>
      <c r="C602" s="368" t="s">
        <v>917</v>
      </c>
      <c r="D602" s="368" t="s">
        <v>2434</v>
      </c>
      <c r="E602" s="368" t="s">
        <v>2435</v>
      </c>
      <c r="F602" s="368"/>
      <c r="G602" s="368"/>
      <c r="H602" s="368">
        <v>88</v>
      </c>
      <c r="I602" s="368" t="s">
        <v>2435</v>
      </c>
      <c r="J602" s="368" t="s">
        <v>952</v>
      </c>
      <c r="K602" s="368" t="s">
        <v>1358</v>
      </c>
      <c r="L602" s="368"/>
      <c r="M602" s="368" t="s">
        <v>1687</v>
      </c>
      <c r="N602" s="379" t="s">
        <v>1688</v>
      </c>
      <c r="O602" s="379"/>
      <c r="P602" s="370" t="s">
        <v>3370</v>
      </c>
      <c r="Q602" s="373" t="s">
        <v>3371</v>
      </c>
      <c r="R602" s="108">
        <f t="shared" si="9"/>
        <v>0</v>
      </c>
      <c r="U602" s="399"/>
    </row>
    <row r="603" spans="1:21">
      <c r="A603" s="406">
        <v>5</v>
      </c>
      <c r="B603" s="368" t="s">
        <v>916</v>
      </c>
      <c r="C603" s="368" t="s">
        <v>917</v>
      </c>
      <c r="D603" s="368" t="s">
        <v>2434</v>
      </c>
      <c r="E603" s="368" t="s">
        <v>2435</v>
      </c>
      <c r="F603" s="368"/>
      <c r="G603" s="368"/>
      <c r="H603" s="368">
        <v>88</v>
      </c>
      <c r="I603" s="368" t="s">
        <v>2435</v>
      </c>
      <c r="J603" s="368" t="s">
        <v>952</v>
      </c>
      <c r="K603" s="368" t="s">
        <v>1738</v>
      </c>
      <c r="L603" s="368"/>
      <c r="M603" s="368" t="s">
        <v>1687</v>
      </c>
      <c r="N603" s="379" t="s">
        <v>1688</v>
      </c>
      <c r="O603" s="379"/>
      <c r="P603" s="370" t="s">
        <v>3372</v>
      </c>
      <c r="Q603" s="373" t="s">
        <v>3373</v>
      </c>
      <c r="R603" s="108">
        <f t="shared" si="9"/>
        <v>0</v>
      </c>
      <c r="U603" s="399"/>
    </row>
    <row r="604" spans="1:21">
      <c r="A604" s="406">
        <v>5</v>
      </c>
      <c r="B604" s="368" t="s">
        <v>916</v>
      </c>
      <c r="C604" s="368" t="s">
        <v>917</v>
      </c>
      <c r="D604" s="368" t="s">
        <v>2434</v>
      </c>
      <c r="E604" s="368" t="s">
        <v>2437</v>
      </c>
      <c r="F604" s="368"/>
      <c r="G604" s="368"/>
      <c r="H604" s="368">
        <v>89</v>
      </c>
      <c r="I604" s="368" t="s">
        <v>2437</v>
      </c>
      <c r="J604" s="368" t="s">
        <v>952</v>
      </c>
      <c r="K604" s="368" t="s">
        <v>1738</v>
      </c>
      <c r="L604" s="368"/>
      <c r="M604" s="368" t="s">
        <v>1687</v>
      </c>
      <c r="N604" s="379" t="s">
        <v>1688</v>
      </c>
      <c r="O604" s="379"/>
      <c r="P604" s="370" t="s">
        <v>3374</v>
      </c>
      <c r="Q604" s="373" t="s">
        <v>3375</v>
      </c>
      <c r="R604" s="108">
        <f t="shared" si="9"/>
        <v>0</v>
      </c>
      <c r="U604" s="399"/>
    </row>
    <row r="605" spans="1:21">
      <c r="A605" s="406">
        <v>5</v>
      </c>
      <c r="B605" s="368" t="s">
        <v>916</v>
      </c>
      <c r="C605" s="368" t="s">
        <v>917</v>
      </c>
      <c r="D605" s="368" t="s">
        <v>2440</v>
      </c>
      <c r="E605" s="368" t="s">
        <v>2441</v>
      </c>
      <c r="F605" s="368"/>
      <c r="G605" s="368"/>
      <c r="H605" s="368">
        <v>90</v>
      </c>
      <c r="I605" s="368" t="s">
        <v>2441</v>
      </c>
      <c r="J605" s="368" t="s">
        <v>952</v>
      </c>
      <c r="K605" s="368" t="s">
        <v>1738</v>
      </c>
      <c r="L605" s="368"/>
      <c r="M605" s="368" t="s">
        <v>1743</v>
      </c>
      <c r="N605" s="379" t="s">
        <v>1745</v>
      </c>
      <c r="O605" s="379"/>
      <c r="P605" s="370" t="s">
        <v>3376</v>
      </c>
      <c r="Q605" s="373" t="s">
        <v>3377</v>
      </c>
      <c r="R605" s="108">
        <f t="shared" si="9"/>
        <v>0</v>
      </c>
      <c r="U605" s="399"/>
    </row>
    <row r="606" spans="1:21">
      <c r="A606" s="406">
        <v>5</v>
      </c>
      <c r="B606" s="368" t="s">
        <v>916</v>
      </c>
      <c r="C606" s="368" t="s">
        <v>917</v>
      </c>
      <c r="D606" s="368" t="s">
        <v>2440</v>
      </c>
      <c r="E606" s="368" t="s">
        <v>2441</v>
      </c>
      <c r="F606" s="368"/>
      <c r="G606" s="368"/>
      <c r="H606" s="368">
        <v>90</v>
      </c>
      <c r="I606" s="368" t="s">
        <v>2441</v>
      </c>
      <c r="J606" s="368" t="s">
        <v>952</v>
      </c>
      <c r="K606" s="368" t="s">
        <v>1738</v>
      </c>
      <c r="L606" s="368"/>
      <c r="M606" s="368" t="s">
        <v>1743</v>
      </c>
      <c r="N606" s="379" t="s">
        <v>1745</v>
      </c>
      <c r="O606" s="379"/>
      <c r="P606" s="370" t="s">
        <v>3378</v>
      </c>
      <c r="Q606" s="373" t="s">
        <v>3379</v>
      </c>
      <c r="R606" s="108">
        <f t="shared" si="9"/>
        <v>0</v>
      </c>
      <c r="U606" s="399"/>
    </row>
    <row r="607" spans="1:21">
      <c r="A607" s="406">
        <v>5</v>
      </c>
      <c r="B607" s="368" t="s">
        <v>916</v>
      </c>
      <c r="C607" s="368" t="s">
        <v>917</v>
      </c>
      <c r="D607" s="368" t="s">
        <v>2440</v>
      </c>
      <c r="E607" s="368" t="s">
        <v>2441</v>
      </c>
      <c r="F607" s="368"/>
      <c r="G607" s="368"/>
      <c r="H607" s="368">
        <v>90</v>
      </c>
      <c r="I607" s="368" t="s">
        <v>2441</v>
      </c>
      <c r="J607" s="368" t="s">
        <v>952</v>
      </c>
      <c r="K607" s="368" t="s">
        <v>1738</v>
      </c>
      <c r="L607" s="368"/>
      <c r="M607" s="368" t="s">
        <v>1743</v>
      </c>
      <c r="N607" s="379" t="s">
        <v>1745</v>
      </c>
      <c r="O607" s="379"/>
      <c r="P607" s="370" t="s">
        <v>3380</v>
      </c>
      <c r="Q607" s="373" t="s">
        <v>3381</v>
      </c>
      <c r="R607" s="108">
        <f t="shared" si="9"/>
        <v>0</v>
      </c>
      <c r="U607" s="399"/>
    </row>
    <row r="608" spans="1:21">
      <c r="A608" s="406">
        <v>5</v>
      </c>
      <c r="B608" s="368" t="s">
        <v>916</v>
      </c>
      <c r="C608" s="368" t="s">
        <v>917</v>
      </c>
      <c r="D608" s="368" t="s">
        <v>2444</v>
      </c>
      <c r="E608" s="368" t="s">
        <v>2445</v>
      </c>
      <c r="F608" s="368"/>
      <c r="G608" s="368" t="s">
        <v>2446</v>
      </c>
      <c r="H608" s="368">
        <v>91</v>
      </c>
      <c r="I608" s="368" t="s">
        <v>2445</v>
      </c>
      <c r="J608" s="368" t="s">
        <v>952</v>
      </c>
      <c r="K608" s="368"/>
      <c r="L608" s="368"/>
      <c r="M608" s="368" t="s">
        <v>1752</v>
      </c>
      <c r="N608" s="379" t="s">
        <v>1754</v>
      </c>
      <c r="O608" s="379"/>
      <c r="P608" s="370" t="s">
        <v>3382</v>
      </c>
      <c r="Q608" s="371" t="s">
        <v>694</v>
      </c>
      <c r="R608" s="108">
        <f t="shared" si="9"/>
        <v>0</v>
      </c>
      <c r="U608" s="399"/>
    </row>
    <row r="609" spans="1:21">
      <c r="A609" s="406">
        <v>5</v>
      </c>
      <c r="B609" s="368" t="s">
        <v>916</v>
      </c>
      <c r="C609" s="368" t="s">
        <v>917</v>
      </c>
      <c r="D609" s="368" t="s">
        <v>2444</v>
      </c>
      <c r="E609" s="368" t="s">
        <v>2445</v>
      </c>
      <c r="F609" s="368"/>
      <c r="G609" s="368" t="s">
        <v>2446</v>
      </c>
      <c r="H609" s="368">
        <v>91</v>
      </c>
      <c r="I609" s="368" t="s">
        <v>2445</v>
      </c>
      <c r="J609" s="368" t="s">
        <v>952</v>
      </c>
      <c r="K609" s="368"/>
      <c r="L609" s="368"/>
      <c r="M609" s="368" t="s">
        <v>1752</v>
      </c>
      <c r="N609" s="379" t="s">
        <v>1754</v>
      </c>
      <c r="O609" s="379"/>
      <c r="P609" s="370" t="s">
        <v>3383</v>
      </c>
      <c r="Q609" s="371" t="s">
        <v>695</v>
      </c>
      <c r="R609" s="108">
        <f t="shared" si="9"/>
        <v>0</v>
      </c>
      <c r="U609" s="399"/>
    </row>
    <row r="610" spans="1:21">
      <c r="A610" s="406">
        <v>5</v>
      </c>
      <c r="B610" s="368" t="s">
        <v>916</v>
      </c>
      <c r="C610" s="368" t="s">
        <v>917</v>
      </c>
      <c r="D610" s="368" t="s">
        <v>2444</v>
      </c>
      <c r="E610" s="368" t="s">
        <v>2445</v>
      </c>
      <c r="F610" s="368"/>
      <c r="G610" s="368" t="s">
        <v>2446</v>
      </c>
      <c r="H610" s="368">
        <v>91</v>
      </c>
      <c r="I610" s="368" t="s">
        <v>2445</v>
      </c>
      <c r="J610" s="368" t="s">
        <v>952</v>
      </c>
      <c r="K610" s="368"/>
      <c r="L610" s="368"/>
      <c r="M610" s="368" t="s">
        <v>1752</v>
      </c>
      <c r="N610" s="379" t="s">
        <v>1754</v>
      </c>
      <c r="O610" s="379"/>
      <c r="P610" s="370" t="s">
        <v>3384</v>
      </c>
      <c r="Q610" s="371" t="s">
        <v>696</v>
      </c>
      <c r="R610" s="108">
        <f t="shared" si="9"/>
        <v>0</v>
      </c>
      <c r="U610" s="399"/>
    </row>
    <row r="611" spans="1:21">
      <c r="A611" s="406">
        <v>5</v>
      </c>
      <c r="B611" s="368" t="s">
        <v>916</v>
      </c>
      <c r="C611" s="368" t="s">
        <v>917</v>
      </c>
      <c r="D611" s="368" t="s">
        <v>2444</v>
      </c>
      <c r="E611" s="368" t="s">
        <v>2445</v>
      </c>
      <c r="F611" s="368"/>
      <c r="G611" s="368" t="s">
        <v>2446</v>
      </c>
      <c r="H611" s="368">
        <v>91</v>
      </c>
      <c r="I611" s="368" t="s">
        <v>2445</v>
      </c>
      <c r="J611" s="368" t="s">
        <v>952</v>
      </c>
      <c r="K611" s="368"/>
      <c r="L611" s="368"/>
      <c r="M611" s="368" t="s">
        <v>1752</v>
      </c>
      <c r="N611" s="379" t="s">
        <v>1754</v>
      </c>
      <c r="O611" s="379"/>
      <c r="P611" s="370" t="s">
        <v>3385</v>
      </c>
      <c r="Q611" s="371" t="s">
        <v>697</v>
      </c>
      <c r="R611" s="108">
        <f t="shared" si="9"/>
        <v>0</v>
      </c>
      <c r="U611" s="399"/>
    </row>
    <row r="612" spans="1:21">
      <c r="A612" s="406">
        <v>5</v>
      </c>
      <c r="B612" s="368" t="s">
        <v>916</v>
      </c>
      <c r="C612" s="368" t="s">
        <v>917</v>
      </c>
      <c r="D612" s="368" t="s">
        <v>2444</v>
      </c>
      <c r="E612" s="368" t="s">
        <v>2445</v>
      </c>
      <c r="F612" s="368"/>
      <c r="G612" s="368" t="s">
        <v>2446</v>
      </c>
      <c r="H612" s="368">
        <v>91</v>
      </c>
      <c r="I612" s="368" t="s">
        <v>2445</v>
      </c>
      <c r="J612" s="368" t="s">
        <v>952</v>
      </c>
      <c r="K612" s="368"/>
      <c r="L612" s="368"/>
      <c r="M612" s="368" t="s">
        <v>1752</v>
      </c>
      <c r="N612" s="379" t="s">
        <v>1754</v>
      </c>
      <c r="O612" s="379"/>
      <c r="P612" s="370" t="s">
        <v>3386</v>
      </c>
      <c r="Q612" s="371" t="s">
        <v>3387</v>
      </c>
      <c r="R612" s="108">
        <f t="shared" si="9"/>
        <v>0</v>
      </c>
      <c r="U612" s="399"/>
    </row>
    <row r="613" spans="1:21">
      <c r="A613" s="406">
        <v>5</v>
      </c>
      <c r="B613" s="368" t="s">
        <v>916</v>
      </c>
      <c r="C613" s="368" t="s">
        <v>917</v>
      </c>
      <c r="D613" s="368" t="s">
        <v>2444</v>
      </c>
      <c r="E613" s="368" t="s">
        <v>2445</v>
      </c>
      <c r="F613" s="368"/>
      <c r="G613" s="368" t="s">
        <v>2446</v>
      </c>
      <c r="H613" s="368">
        <v>91</v>
      </c>
      <c r="I613" s="368" t="s">
        <v>2445</v>
      </c>
      <c r="J613" s="368" t="s">
        <v>952</v>
      </c>
      <c r="K613" s="368"/>
      <c r="L613" s="368"/>
      <c r="M613" s="368" t="s">
        <v>1752</v>
      </c>
      <c r="N613" s="379" t="s">
        <v>1754</v>
      </c>
      <c r="O613" s="379"/>
      <c r="P613" s="370" t="s">
        <v>3388</v>
      </c>
      <c r="Q613" s="371" t="s">
        <v>699</v>
      </c>
      <c r="R613" s="108">
        <f t="shared" si="9"/>
        <v>0</v>
      </c>
      <c r="U613" s="399"/>
    </row>
    <row r="614" spans="1:21">
      <c r="A614" s="406">
        <v>5</v>
      </c>
      <c r="B614" s="368" t="s">
        <v>916</v>
      </c>
      <c r="C614" s="368" t="s">
        <v>917</v>
      </c>
      <c r="D614" s="368" t="s">
        <v>2444</v>
      </c>
      <c r="E614" s="368" t="s">
        <v>2445</v>
      </c>
      <c r="F614" s="368"/>
      <c r="G614" s="368" t="s">
        <v>2446</v>
      </c>
      <c r="H614" s="368">
        <v>91</v>
      </c>
      <c r="I614" s="368" t="s">
        <v>2445</v>
      </c>
      <c r="J614" s="368" t="s">
        <v>952</v>
      </c>
      <c r="K614" s="368"/>
      <c r="L614" s="368"/>
      <c r="M614" s="368" t="s">
        <v>1752</v>
      </c>
      <c r="N614" s="379" t="s">
        <v>1754</v>
      </c>
      <c r="O614" s="379"/>
      <c r="P614" s="370" t="s">
        <v>3389</v>
      </c>
      <c r="Q614" s="371" t="s">
        <v>700</v>
      </c>
      <c r="R614" s="108">
        <f t="shared" si="9"/>
        <v>0</v>
      </c>
      <c r="U614" s="399"/>
    </row>
    <row r="615" spans="1:21">
      <c r="A615" s="406">
        <v>5</v>
      </c>
      <c r="B615" s="368" t="s">
        <v>916</v>
      </c>
      <c r="C615" s="368" t="s">
        <v>917</v>
      </c>
      <c r="D615" s="368" t="s">
        <v>2444</v>
      </c>
      <c r="E615" s="368" t="s">
        <v>2445</v>
      </c>
      <c r="F615" s="368"/>
      <c r="G615" s="368" t="s">
        <v>2446</v>
      </c>
      <c r="H615" s="368">
        <v>91</v>
      </c>
      <c r="I615" s="368" t="s">
        <v>2445</v>
      </c>
      <c r="J615" s="368" t="s">
        <v>952</v>
      </c>
      <c r="K615" s="368"/>
      <c r="L615" s="368"/>
      <c r="M615" s="368" t="s">
        <v>1752</v>
      </c>
      <c r="N615" s="379" t="s">
        <v>1754</v>
      </c>
      <c r="O615" s="379"/>
      <c r="P615" s="370" t="s">
        <v>3390</v>
      </c>
      <c r="Q615" s="371" t="s">
        <v>701</v>
      </c>
      <c r="R615" s="108">
        <f t="shared" si="9"/>
        <v>0</v>
      </c>
      <c r="U615" s="399"/>
    </row>
    <row r="616" spans="1:21">
      <c r="A616" s="406">
        <v>5</v>
      </c>
      <c r="B616" s="368" t="s">
        <v>916</v>
      </c>
      <c r="C616" s="368" t="s">
        <v>917</v>
      </c>
      <c r="D616" s="368" t="s">
        <v>2444</v>
      </c>
      <c r="E616" s="368" t="s">
        <v>2445</v>
      </c>
      <c r="F616" s="368"/>
      <c r="G616" s="368"/>
      <c r="H616" s="368">
        <v>91</v>
      </c>
      <c r="I616" s="368" t="s">
        <v>2445</v>
      </c>
      <c r="J616" s="368" t="s">
        <v>952</v>
      </c>
      <c r="K616" s="368"/>
      <c r="L616" s="368"/>
      <c r="M616" s="368" t="s">
        <v>1752</v>
      </c>
      <c r="N616" s="379" t="s">
        <v>1754</v>
      </c>
      <c r="O616" s="379"/>
      <c r="P616" s="370" t="s">
        <v>3391</v>
      </c>
      <c r="Q616" s="371" t="s">
        <v>702</v>
      </c>
      <c r="R616" s="108">
        <f t="shared" si="9"/>
        <v>0</v>
      </c>
      <c r="U616" s="399"/>
    </row>
    <row r="617" spans="1:21">
      <c r="A617" s="406">
        <v>5</v>
      </c>
      <c r="B617" s="368" t="s">
        <v>916</v>
      </c>
      <c r="C617" s="368" t="s">
        <v>917</v>
      </c>
      <c r="D617" s="368" t="s">
        <v>2444</v>
      </c>
      <c r="E617" s="368" t="s">
        <v>2445</v>
      </c>
      <c r="F617" s="368"/>
      <c r="G617" s="368"/>
      <c r="H617" s="368">
        <v>91</v>
      </c>
      <c r="I617" s="368" t="s">
        <v>2445</v>
      </c>
      <c r="J617" s="368" t="s">
        <v>952</v>
      </c>
      <c r="K617" s="368" t="s">
        <v>1772</v>
      </c>
      <c r="L617" s="368"/>
      <c r="M617" s="368" t="s">
        <v>1743</v>
      </c>
      <c r="N617" s="379" t="s">
        <v>1774</v>
      </c>
      <c r="O617" s="379"/>
      <c r="P617" s="370" t="s">
        <v>3392</v>
      </c>
      <c r="Q617" s="371" t="s">
        <v>703</v>
      </c>
      <c r="R617" s="108">
        <f t="shared" si="9"/>
        <v>0</v>
      </c>
      <c r="U617" s="399"/>
    </row>
    <row r="618" spans="1:21">
      <c r="A618" s="406">
        <v>5</v>
      </c>
      <c r="B618" s="368" t="s">
        <v>916</v>
      </c>
      <c r="C618" s="368" t="s">
        <v>917</v>
      </c>
      <c r="D618" s="368" t="s">
        <v>2444</v>
      </c>
      <c r="E618" s="368" t="s">
        <v>2445</v>
      </c>
      <c r="F618" s="368"/>
      <c r="G618" s="368"/>
      <c r="H618" s="368">
        <v>91</v>
      </c>
      <c r="I618" s="368" t="s">
        <v>2445</v>
      </c>
      <c r="J618" s="368" t="s">
        <v>952</v>
      </c>
      <c r="K618" s="368" t="s">
        <v>1772</v>
      </c>
      <c r="L618" s="368"/>
      <c r="M618" s="368" t="s">
        <v>1743</v>
      </c>
      <c r="N618" s="379" t="s">
        <v>1774</v>
      </c>
      <c r="O618" s="379"/>
      <c r="P618" s="370" t="s">
        <v>3393</v>
      </c>
      <c r="Q618" s="371" t="s">
        <v>704</v>
      </c>
      <c r="R618" s="108">
        <f t="shared" si="9"/>
        <v>0</v>
      </c>
      <c r="U618" s="399"/>
    </row>
    <row r="619" spans="1:21">
      <c r="A619" s="406">
        <v>5</v>
      </c>
      <c r="B619" s="368" t="s">
        <v>916</v>
      </c>
      <c r="C619" s="368" t="s">
        <v>917</v>
      </c>
      <c r="D619" s="368" t="s">
        <v>2444</v>
      </c>
      <c r="E619" s="368" t="s">
        <v>2445</v>
      </c>
      <c r="F619" s="368"/>
      <c r="G619" s="368"/>
      <c r="H619" s="368">
        <v>91</v>
      </c>
      <c r="I619" s="368" t="s">
        <v>2445</v>
      </c>
      <c r="J619" s="368" t="s">
        <v>952</v>
      </c>
      <c r="K619" s="368" t="s">
        <v>1772</v>
      </c>
      <c r="L619" s="368"/>
      <c r="M619" s="368" t="s">
        <v>1743</v>
      </c>
      <c r="N619" s="379" t="s">
        <v>1774</v>
      </c>
      <c r="O619" s="379"/>
      <c r="P619" s="370" t="s">
        <v>3394</v>
      </c>
      <c r="Q619" s="371" t="s">
        <v>705</v>
      </c>
      <c r="R619" s="108">
        <f t="shared" si="9"/>
        <v>0</v>
      </c>
      <c r="U619" s="399"/>
    </row>
    <row r="620" spans="1:21">
      <c r="A620" s="406">
        <v>5</v>
      </c>
      <c r="B620" s="368" t="s">
        <v>916</v>
      </c>
      <c r="C620" s="368" t="s">
        <v>917</v>
      </c>
      <c r="D620" s="368" t="s">
        <v>2444</v>
      </c>
      <c r="E620" s="368" t="s">
        <v>2445</v>
      </c>
      <c r="F620" s="368"/>
      <c r="G620" s="368"/>
      <c r="H620" s="368">
        <v>91</v>
      </c>
      <c r="I620" s="368" t="s">
        <v>2445</v>
      </c>
      <c r="J620" s="368" t="s">
        <v>952</v>
      </c>
      <c r="K620" s="368" t="s">
        <v>1772</v>
      </c>
      <c r="L620" s="368"/>
      <c r="M620" s="368" t="s">
        <v>1743</v>
      </c>
      <c r="N620" s="379" t="s">
        <v>1774</v>
      </c>
      <c r="O620" s="379"/>
      <c r="P620" s="370" t="s">
        <v>3395</v>
      </c>
      <c r="Q620" s="371" t="s">
        <v>706</v>
      </c>
      <c r="R620" s="108">
        <f t="shared" si="9"/>
        <v>0</v>
      </c>
      <c r="U620" s="399"/>
    </row>
    <row r="621" spans="1:21">
      <c r="A621" s="406">
        <v>5</v>
      </c>
      <c r="B621" s="368" t="s">
        <v>916</v>
      </c>
      <c r="C621" s="368" t="s">
        <v>917</v>
      </c>
      <c r="D621" s="368" t="s">
        <v>2444</v>
      </c>
      <c r="E621" s="368" t="s">
        <v>2445</v>
      </c>
      <c r="F621" s="368"/>
      <c r="G621" s="368"/>
      <c r="H621" s="368">
        <v>91</v>
      </c>
      <c r="I621" s="368" t="s">
        <v>2445</v>
      </c>
      <c r="J621" s="368" t="s">
        <v>952</v>
      </c>
      <c r="K621" s="368" t="s">
        <v>1772</v>
      </c>
      <c r="L621" s="368"/>
      <c r="M621" s="368" t="s">
        <v>1743</v>
      </c>
      <c r="N621" s="379" t="s">
        <v>1774</v>
      </c>
      <c r="O621" s="379"/>
      <c r="P621" s="370" t="s">
        <v>3396</v>
      </c>
      <c r="Q621" s="371" t="s">
        <v>707</v>
      </c>
      <c r="R621" s="108">
        <f t="shared" si="9"/>
        <v>0</v>
      </c>
      <c r="U621" s="399"/>
    </row>
    <row r="622" spans="1:21">
      <c r="A622" s="406">
        <v>5</v>
      </c>
      <c r="B622" s="368" t="s">
        <v>916</v>
      </c>
      <c r="C622" s="368" t="s">
        <v>917</v>
      </c>
      <c r="D622" s="368" t="s">
        <v>2444</v>
      </c>
      <c r="E622" s="368" t="s">
        <v>2445</v>
      </c>
      <c r="F622" s="368"/>
      <c r="G622" s="368"/>
      <c r="H622" s="368">
        <v>91</v>
      </c>
      <c r="I622" s="368" t="s">
        <v>2445</v>
      </c>
      <c r="J622" s="368" t="s">
        <v>952</v>
      </c>
      <c r="K622" s="368" t="s">
        <v>1772</v>
      </c>
      <c r="L622" s="368"/>
      <c r="M622" s="368" t="s">
        <v>1743</v>
      </c>
      <c r="N622" s="379" t="s">
        <v>1774</v>
      </c>
      <c r="O622" s="379"/>
      <c r="P622" s="370" t="s">
        <v>3397</v>
      </c>
      <c r="Q622" s="371" t="s">
        <v>708</v>
      </c>
      <c r="R622" s="108">
        <f t="shared" si="9"/>
        <v>0</v>
      </c>
      <c r="U622" s="399"/>
    </row>
    <row r="623" spans="1:21">
      <c r="A623" s="406">
        <v>5</v>
      </c>
      <c r="B623" s="368" t="s">
        <v>916</v>
      </c>
      <c r="C623" s="368" t="s">
        <v>917</v>
      </c>
      <c r="D623" s="368" t="s">
        <v>2444</v>
      </c>
      <c r="E623" s="368" t="s">
        <v>2445</v>
      </c>
      <c r="F623" s="368"/>
      <c r="G623" s="368"/>
      <c r="H623" s="368">
        <v>91</v>
      </c>
      <c r="I623" s="368" t="s">
        <v>2445</v>
      </c>
      <c r="J623" s="368" t="s">
        <v>952</v>
      </c>
      <c r="K623" s="368" t="s">
        <v>1772</v>
      </c>
      <c r="L623" s="368"/>
      <c r="M623" s="368" t="s">
        <v>1743</v>
      </c>
      <c r="N623" s="379" t="s">
        <v>1774</v>
      </c>
      <c r="O623" s="379"/>
      <c r="P623" s="370" t="s">
        <v>3398</v>
      </c>
      <c r="Q623" s="371" t="s">
        <v>709</v>
      </c>
      <c r="R623" s="108">
        <f t="shared" si="9"/>
        <v>0</v>
      </c>
      <c r="U623" s="399"/>
    </row>
    <row r="624" spans="1:21">
      <c r="A624" s="406">
        <v>5</v>
      </c>
      <c r="B624" s="368" t="s">
        <v>916</v>
      </c>
      <c r="C624" s="368" t="s">
        <v>917</v>
      </c>
      <c r="D624" s="368" t="s">
        <v>2444</v>
      </c>
      <c r="E624" s="368" t="s">
        <v>2445</v>
      </c>
      <c r="F624" s="368"/>
      <c r="G624" s="368"/>
      <c r="H624" s="368">
        <v>91</v>
      </c>
      <c r="I624" s="368" t="s">
        <v>2445</v>
      </c>
      <c r="J624" s="368" t="s">
        <v>952</v>
      </c>
      <c r="K624" s="368" t="s">
        <v>1772</v>
      </c>
      <c r="L624" s="368"/>
      <c r="M624" s="368" t="s">
        <v>1743</v>
      </c>
      <c r="N624" s="379" t="s">
        <v>1774</v>
      </c>
      <c r="O624" s="379"/>
      <c r="P624" s="370" t="s">
        <v>3399</v>
      </c>
      <c r="Q624" s="371" t="s">
        <v>710</v>
      </c>
      <c r="R624" s="108">
        <f t="shared" si="9"/>
        <v>0</v>
      </c>
      <c r="U624" s="399"/>
    </row>
    <row r="625" spans="1:21">
      <c r="A625" s="406">
        <v>5</v>
      </c>
      <c r="B625" s="368" t="s">
        <v>916</v>
      </c>
      <c r="C625" s="368" t="s">
        <v>917</v>
      </c>
      <c r="D625" s="368" t="s">
        <v>2444</v>
      </c>
      <c r="E625" s="368" t="s">
        <v>2445</v>
      </c>
      <c r="F625" s="368"/>
      <c r="G625" s="368"/>
      <c r="H625" s="368">
        <v>91</v>
      </c>
      <c r="I625" s="368" t="s">
        <v>2445</v>
      </c>
      <c r="J625" s="368" t="s">
        <v>952</v>
      </c>
      <c r="K625" s="368" t="s">
        <v>1783</v>
      </c>
      <c r="L625" s="368"/>
      <c r="M625" s="368" t="s">
        <v>1743</v>
      </c>
      <c r="N625" s="379" t="s">
        <v>1785</v>
      </c>
      <c r="O625" s="379"/>
      <c r="P625" s="370" t="s">
        <v>3400</v>
      </c>
      <c r="Q625" s="371" t="s">
        <v>711</v>
      </c>
      <c r="R625" s="108">
        <f t="shared" si="9"/>
        <v>0</v>
      </c>
      <c r="U625" s="399"/>
    </row>
    <row r="626" spans="1:21">
      <c r="A626" s="406">
        <v>5</v>
      </c>
      <c r="B626" s="368" t="s">
        <v>916</v>
      </c>
      <c r="C626" s="368" t="s">
        <v>917</v>
      </c>
      <c r="D626" s="368" t="s">
        <v>2444</v>
      </c>
      <c r="E626" s="368" t="s">
        <v>2445</v>
      </c>
      <c r="F626" s="368"/>
      <c r="G626" s="368"/>
      <c r="H626" s="368">
        <v>91</v>
      </c>
      <c r="I626" s="368" t="s">
        <v>2445</v>
      </c>
      <c r="J626" s="368" t="s">
        <v>952</v>
      </c>
      <c r="K626" s="368" t="s">
        <v>1783</v>
      </c>
      <c r="L626" s="368"/>
      <c r="M626" s="368" t="s">
        <v>1743</v>
      </c>
      <c r="N626" s="379" t="s">
        <v>1785</v>
      </c>
      <c r="O626" s="379"/>
      <c r="P626" s="370" t="s">
        <v>3401</v>
      </c>
      <c r="Q626" s="371" t="s">
        <v>712</v>
      </c>
      <c r="R626" s="108">
        <f t="shared" si="9"/>
        <v>0</v>
      </c>
      <c r="U626" s="399"/>
    </row>
    <row r="627" spans="1:21">
      <c r="A627" s="406">
        <v>5</v>
      </c>
      <c r="B627" s="368" t="s">
        <v>916</v>
      </c>
      <c r="C627" s="368" t="s">
        <v>917</v>
      </c>
      <c r="D627" s="368" t="s">
        <v>2444</v>
      </c>
      <c r="E627" s="368" t="s">
        <v>2445</v>
      </c>
      <c r="F627" s="368"/>
      <c r="G627" s="368"/>
      <c r="H627" s="368">
        <v>91</v>
      </c>
      <c r="I627" s="368" t="s">
        <v>2445</v>
      </c>
      <c r="J627" s="368" t="s">
        <v>952</v>
      </c>
      <c r="K627" s="368" t="s">
        <v>1783</v>
      </c>
      <c r="L627" s="368"/>
      <c r="M627" s="368" t="s">
        <v>1743</v>
      </c>
      <c r="N627" s="379" t="s">
        <v>1785</v>
      </c>
      <c r="O627" s="379"/>
      <c r="P627" s="370" t="s">
        <v>3402</v>
      </c>
      <c r="Q627" s="371" t="s">
        <v>713</v>
      </c>
      <c r="R627" s="108">
        <f t="shared" si="9"/>
        <v>0</v>
      </c>
      <c r="U627" s="399"/>
    </row>
    <row r="628" spans="1:21">
      <c r="A628" s="406">
        <v>5</v>
      </c>
      <c r="B628" s="368" t="s">
        <v>916</v>
      </c>
      <c r="C628" s="368" t="s">
        <v>917</v>
      </c>
      <c r="D628" s="368" t="s">
        <v>2444</v>
      </c>
      <c r="E628" s="368" t="s">
        <v>2445</v>
      </c>
      <c r="F628" s="368"/>
      <c r="G628" s="368"/>
      <c r="H628" s="368">
        <v>91</v>
      </c>
      <c r="I628" s="368" t="s">
        <v>2445</v>
      </c>
      <c r="J628" s="368" t="s">
        <v>952</v>
      </c>
      <c r="K628" s="368" t="s">
        <v>1783</v>
      </c>
      <c r="L628" s="368"/>
      <c r="M628" s="368" t="s">
        <v>1743</v>
      </c>
      <c r="N628" s="379" t="s">
        <v>1785</v>
      </c>
      <c r="O628" s="379"/>
      <c r="P628" s="370" t="s">
        <v>3403</v>
      </c>
      <c r="Q628" s="371" t="s">
        <v>714</v>
      </c>
      <c r="R628" s="108">
        <f t="shared" si="9"/>
        <v>0</v>
      </c>
      <c r="U628" s="399"/>
    </row>
    <row r="629" spans="1:21">
      <c r="A629" s="406">
        <v>5</v>
      </c>
      <c r="B629" s="368" t="s">
        <v>916</v>
      </c>
      <c r="C629" s="368" t="s">
        <v>917</v>
      </c>
      <c r="D629" s="368" t="s">
        <v>2444</v>
      </c>
      <c r="E629" s="368" t="s">
        <v>2445</v>
      </c>
      <c r="F629" s="368"/>
      <c r="G629" s="368"/>
      <c r="H629" s="368">
        <v>91</v>
      </c>
      <c r="I629" s="368" t="s">
        <v>2445</v>
      </c>
      <c r="J629" s="368" t="s">
        <v>952</v>
      </c>
      <c r="K629" s="368" t="s">
        <v>1783</v>
      </c>
      <c r="L629" s="368"/>
      <c r="M629" s="368" t="s">
        <v>1743</v>
      </c>
      <c r="N629" s="379" t="s">
        <v>1785</v>
      </c>
      <c r="O629" s="379"/>
      <c r="P629" s="370" t="s">
        <v>3404</v>
      </c>
      <c r="Q629" s="371" t="s">
        <v>715</v>
      </c>
      <c r="R629" s="108">
        <f t="shared" si="9"/>
        <v>0</v>
      </c>
      <c r="U629" s="399"/>
    </row>
    <row r="630" spans="1:21">
      <c r="A630" s="406">
        <v>5</v>
      </c>
      <c r="B630" s="368" t="s">
        <v>916</v>
      </c>
      <c r="C630" s="368" t="s">
        <v>917</v>
      </c>
      <c r="D630" s="368" t="s">
        <v>2444</v>
      </c>
      <c r="E630" s="368" t="s">
        <v>2445</v>
      </c>
      <c r="F630" s="368"/>
      <c r="G630" s="368"/>
      <c r="H630" s="368">
        <v>91</v>
      </c>
      <c r="I630" s="368" t="s">
        <v>2445</v>
      </c>
      <c r="J630" s="368" t="s">
        <v>952</v>
      </c>
      <c r="K630" s="368"/>
      <c r="L630" s="368"/>
      <c r="M630" s="368" t="s">
        <v>1752</v>
      </c>
      <c r="N630" s="379" t="s">
        <v>1754</v>
      </c>
      <c r="O630" s="379"/>
      <c r="P630" s="370" t="s">
        <v>3405</v>
      </c>
      <c r="Q630" s="371" t="s">
        <v>716</v>
      </c>
      <c r="R630" s="108">
        <f t="shared" si="9"/>
        <v>0</v>
      </c>
      <c r="U630" s="399"/>
    </row>
    <row r="631" spans="1:21">
      <c r="A631" s="406">
        <v>5</v>
      </c>
      <c r="B631" s="368" t="s">
        <v>916</v>
      </c>
      <c r="C631" s="368" t="s">
        <v>917</v>
      </c>
      <c r="D631" s="368" t="s">
        <v>2444</v>
      </c>
      <c r="E631" s="368" t="s">
        <v>2448</v>
      </c>
      <c r="F631" s="368"/>
      <c r="G631" s="368"/>
      <c r="H631" s="368">
        <v>92</v>
      </c>
      <c r="I631" s="368" t="s">
        <v>2448</v>
      </c>
      <c r="J631" s="368" t="s">
        <v>952</v>
      </c>
      <c r="K631" s="368" t="s">
        <v>1783</v>
      </c>
      <c r="L631" s="368"/>
      <c r="M631" s="368" t="s">
        <v>1743</v>
      </c>
      <c r="N631" s="379" t="s">
        <v>1794</v>
      </c>
      <c r="O631" s="379"/>
      <c r="P631" s="370" t="s">
        <v>3406</v>
      </c>
      <c r="Q631" s="371" t="s">
        <v>717</v>
      </c>
      <c r="R631" s="108">
        <f t="shared" si="9"/>
        <v>0</v>
      </c>
      <c r="U631" s="399"/>
    </row>
    <row r="632" spans="1:21">
      <c r="A632" s="406">
        <v>5</v>
      </c>
      <c r="B632" s="368" t="s">
        <v>916</v>
      </c>
      <c r="C632" s="368" t="s">
        <v>917</v>
      </c>
      <c r="D632" s="368" t="s">
        <v>2444</v>
      </c>
      <c r="E632" s="368" t="s">
        <v>2448</v>
      </c>
      <c r="F632" s="368"/>
      <c r="G632" s="368"/>
      <c r="H632" s="368">
        <v>92</v>
      </c>
      <c r="I632" s="368" t="s">
        <v>2448</v>
      </c>
      <c r="J632" s="368" t="s">
        <v>952</v>
      </c>
      <c r="K632" s="368" t="s">
        <v>1783</v>
      </c>
      <c r="L632" s="368"/>
      <c r="M632" s="368" t="s">
        <v>1743</v>
      </c>
      <c r="N632" s="379" t="s">
        <v>1794</v>
      </c>
      <c r="O632" s="379"/>
      <c r="P632" s="370" t="s">
        <v>3407</v>
      </c>
      <c r="Q632" s="371" t="s">
        <v>718</v>
      </c>
      <c r="R632" s="108">
        <f t="shared" si="9"/>
        <v>0</v>
      </c>
      <c r="U632" s="399"/>
    </row>
    <row r="633" spans="1:21">
      <c r="A633" s="406">
        <v>5</v>
      </c>
      <c r="B633" s="368" t="s">
        <v>916</v>
      </c>
      <c r="C633" s="368" t="s">
        <v>917</v>
      </c>
      <c r="D633" s="368" t="s">
        <v>2444</v>
      </c>
      <c r="E633" s="368" t="s">
        <v>2448</v>
      </c>
      <c r="F633" s="368"/>
      <c r="G633" s="368"/>
      <c r="H633" s="368">
        <v>92</v>
      </c>
      <c r="I633" s="368" t="s">
        <v>2448</v>
      </c>
      <c r="J633" s="368" t="s">
        <v>952</v>
      </c>
      <c r="K633" s="368" t="s">
        <v>1783</v>
      </c>
      <c r="L633" s="368"/>
      <c r="M633" s="368" t="s">
        <v>1743</v>
      </c>
      <c r="N633" s="379" t="s">
        <v>1794</v>
      </c>
      <c r="O633" s="379"/>
      <c r="P633" s="370" t="s">
        <v>3408</v>
      </c>
      <c r="Q633" s="371" t="s">
        <v>719</v>
      </c>
      <c r="R633" s="108">
        <f t="shared" si="9"/>
        <v>0</v>
      </c>
      <c r="U633" s="399"/>
    </row>
    <row r="634" spans="1:21">
      <c r="A634" s="406">
        <v>5</v>
      </c>
      <c r="B634" s="368" t="s">
        <v>916</v>
      </c>
      <c r="C634" s="368" t="s">
        <v>917</v>
      </c>
      <c r="D634" s="368" t="s">
        <v>2444</v>
      </c>
      <c r="E634" s="368" t="s">
        <v>2448</v>
      </c>
      <c r="F634" s="368"/>
      <c r="G634" s="368"/>
      <c r="H634" s="368">
        <v>92</v>
      </c>
      <c r="I634" s="368" t="s">
        <v>2448</v>
      </c>
      <c r="J634" s="368" t="s">
        <v>952</v>
      </c>
      <c r="K634" s="368" t="s">
        <v>1783</v>
      </c>
      <c r="L634" s="368"/>
      <c r="M634" s="368" t="s">
        <v>1743</v>
      </c>
      <c r="N634" s="379" t="s">
        <v>1794</v>
      </c>
      <c r="O634" s="379"/>
      <c r="P634" s="370" t="s">
        <v>3409</v>
      </c>
      <c r="Q634" s="371" t="s">
        <v>720</v>
      </c>
      <c r="R634" s="108">
        <f t="shared" si="9"/>
        <v>0</v>
      </c>
      <c r="U634" s="399"/>
    </row>
    <row r="635" spans="1:21">
      <c r="A635" s="406">
        <v>5</v>
      </c>
      <c r="B635" s="368" t="s">
        <v>916</v>
      </c>
      <c r="C635" s="368" t="s">
        <v>917</v>
      </c>
      <c r="D635" s="368" t="s">
        <v>2444</v>
      </c>
      <c r="E635" s="368" t="s">
        <v>2448</v>
      </c>
      <c r="F635" s="368"/>
      <c r="G635" s="368"/>
      <c r="H635" s="368">
        <v>92</v>
      </c>
      <c r="I635" s="368" t="s">
        <v>2448</v>
      </c>
      <c r="J635" s="368" t="s">
        <v>952</v>
      </c>
      <c r="K635" s="368" t="s">
        <v>1783</v>
      </c>
      <c r="L635" s="368"/>
      <c r="M635" s="368" t="s">
        <v>1743</v>
      </c>
      <c r="N635" s="379" t="s">
        <v>1794</v>
      </c>
      <c r="O635" s="379"/>
      <c r="P635" s="370" t="s">
        <v>3410</v>
      </c>
      <c r="Q635" s="371" t="s">
        <v>721</v>
      </c>
      <c r="R635" s="108">
        <f t="shared" si="9"/>
        <v>0</v>
      </c>
      <c r="U635" s="399"/>
    </row>
    <row r="636" spans="1:21">
      <c r="A636" s="406">
        <v>5</v>
      </c>
      <c r="B636" s="368" t="s">
        <v>916</v>
      </c>
      <c r="C636" s="368" t="s">
        <v>917</v>
      </c>
      <c r="D636" s="368" t="s">
        <v>2444</v>
      </c>
      <c r="E636" s="368" t="s">
        <v>2448</v>
      </c>
      <c r="F636" s="368"/>
      <c r="G636" s="368"/>
      <c r="H636" s="368">
        <v>92</v>
      </c>
      <c r="I636" s="368" t="s">
        <v>2448</v>
      </c>
      <c r="J636" s="368" t="s">
        <v>952</v>
      </c>
      <c r="K636" s="368" t="s">
        <v>1783</v>
      </c>
      <c r="L636" s="368"/>
      <c r="M636" s="368" t="s">
        <v>1743</v>
      </c>
      <c r="N636" s="379" t="s">
        <v>1794</v>
      </c>
      <c r="O636" s="379"/>
      <c r="P636" s="370" t="s">
        <v>3411</v>
      </c>
      <c r="Q636" s="371" t="s">
        <v>722</v>
      </c>
      <c r="R636" s="108">
        <f t="shared" si="9"/>
        <v>0</v>
      </c>
      <c r="U636" s="399"/>
    </row>
    <row r="637" spans="1:21">
      <c r="A637" s="406">
        <v>5</v>
      </c>
      <c r="B637" s="368" t="s">
        <v>916</v>
      </c>
      <c r="C637" s="368" t="s">
        <v>917</v>
      </c>
      <c r="D637" s="368" t="s">
        <v>2444</v>
      </c>
      <c r="E637" s="368" t="s">
        <v>2448</v>
      </c>
      <c r="F637" s="368"/>
      <c r="G637" s="368"/>
      <c r="H637" s="368">
        <v>92</v>
      </c>
      <c r="I637" s="368" t="s">
        <v>2448</v>
      </c>
      <c r="J637" s="368" t="s">
        <v>952</v>
      </c>
      <c r="K637" s="368" t="s">
        <v>1783</v>
      </c>
      <c r="L637" s="368"/>
      <c r="M637" s="368" t="s">
        <v>1743</v>
      </c>
      <c r="N637" s="379" t="s">
        <v>1803</v>
      </c>
      <c r="O637" s="379"/>
      <c r="P637" s="370" t="s">
        <v>3412</v>
      </c>
      <c r="Q637" s="371" t="s">
        <v>723</v>
      </c>
      <c r="R637" s="108">
        <f t="shared" si="9"/>
        <v>0</v>
      </c>
      <c r="U637" s="399"/>
    </row>
    <row r="638" spans="1:21">
      <c r="A638" s="406">
        <v>5</v>
      </c>
      <c r="B638" s="368" t="s">
        <v>916</v>
      </c>
      <c r="C638" s="368" t="s">
        <v>917</v>
      </c>
      <c r="D638" s="368" t="s">
        <v>2444</v>
      </c>
      <c r="E638" s="368" t="s">
        <v>2448</v>
      </c>
      <c r="F638" s="368"/>
      <c r="G638" s="368"/>
      <c r="H638" s="368">
        <v>92</v>
      </c>
      <c r="I638" s="368" t="s">
        <v>2448</v>
      </c>
      <c r="J638" s="368" t="s">
        <v>952</v>
      </c>
      <c r="K638" s="368" t="s">
        <v>1783</v>
      </c>
      <c r="L638" s="368"/>
      <c r="M638" s="368" t="s">
        <v>1743</v>
      </c>
      <c r="N638" s="379" t="s">
        <v>1794</v>
      </c>
      <c r="O638" s="379"/>
      <c r="P638" s="370" t="s">
        <v>3413</v>
      </c>
      <c r="Q638" s="371" t="s">
        <v>724</v>
      </c>
      <c r="R638" s="108">
        <f t="shared" si="9"/>
        <v>0</v>
      </c>
      <c r="U638" s="399"/>
    </row>
    <row r="639" spans="1:21">
      <c r="A639" s="406">
        <v>5</v>
      </c>
      <c r="B639" s="368" t="s">
        <v>916</v>
      </c>
      <c r="C639" s="368" t="s">
        <v>917</v>
      </c>
      <c r="D639" s="368" t="s">
        <v>2444</v>
      </c>
      <c r="E639" s="368" t="s">
        <v>2448</v>
      </c>
      <c r="F639" s="368"/>
      <c r="G639" s="368"/>
      <c r="H639" s="368">
        <v>92</v>
      </c>
      <c r="I639" s="368" t="s">
        <v>2448</v>
      </c>
      <c r="J639" s="368" t="s">
        <v>952</v>
      </c>
      <c r="K639" s="368" t="s">
        <v>1783</v>
      </c>
      <c r="L639" s="368"/>
      <c r="M639" s="368" t="s">
        <v>1743</v>
      </c>
      <c r="N639" s="379" t="s">
        <v>1803</v>
      </c>
      <c r="O639" s="379"/>
      <c r="P639" s="370" t="s">
        <v>3414</v>
      </c>
      <c r="Q639" s="371" t="s">
        <v>725</v>
      </c>
      <c r="R639" s="108">
        <f t="shared" si="9"/>
        <v>0</v>
      </c>
      <c r="U639" s="399"/>
    </row>
    <row r="640" spans="1:21">
      <c r="A640" s="406">
        <v>5</v>
      </c>
      <c r="B640" s="368" t="s">
        <v>916</v>
      </c>
      <c r="C640" s="368" t="s">
        <v>917</v>
      </c>
      <c r="D640" s="368" t="s">
        <v>2444</v>
      </c>
      <c r="E640" s="368" t="s">
        <v>2448</v>
      </c>
      <c r="F640" s="368"/>
      <c r="G640" s="368"/>
      <c r="H640" s="368">
        <v>92</v>
      </c>
      <c r="I640" s="368" t="s">
        <v>2448</v>
      </c>
      <c r="J640" s="368" t="s">
        <v>952</v>
      </c>
      <c r="K640" s="368" t="s">
        <v>1783</v>
      </c>
      <c r="L640" s="368"/>
      <c r="M640" s="368" t="s">
        <v>1743</v>
      </c>
      <c r="N640" s="379" t="s">
        <v>1803</v>
      </c>
      <c r="O640" s="379"/>
      <c r="P640" s="370" t="s">
        <v>3415</v>
      </c>
      <c r="Q640" s="371" t="s">
        <v>726</v>
      </c>
      <c r="R640" s="108">
        <f t="shared" si="9"/>
        <v>0</v>
      </c>
      <c r="U640" s="399"/>
    </row>
    <row r="641" spans="1:21">
      <c r="A641" s="406">
        <v>5</v>
      </c>
      <c r="B641" s="368" t="s">
        <v>916</v>
      </c>
      <c r="C641" s="368" t="s">
        <v>917</v>
      </c>
      <c r="D641" s="368" t="s">
        <v>2444</v>
      </c>
      <c r="E641" s="368" t="s">
        <v>727</v>
      </c>
      <c r="F641" s="368"/>
      <c r="G641" s="368"/>
      <c r="H641" s="368">
        <v>93</v>
      </c>
      <c r="I641" s="368" t="s">
        <v>727</v>
      </c>
      <c r="J641" s="368" t="s">
        <v>952</v>
      </c>
      <c r="K641" s="368" t="s">
        <v>1783</v>
      </c>
      <c r="L641" s="368"/>
      <c r="M641" s="368" t="s">
        <v>1743</v>
      </c>
      <c r="N641" s="379" t="s">
        <v>1745</v>
      </c>
      <c r="O641" s="379"/>
      <c r="P641" s="370" t="s">
        <v>3416</v>
      </c>
      <c r="Q641" s="371" t="s">
        <v>727</v>
      </c>
      <c r="R641" s="108">
        <f t="shared" si="9"/>
        <v>0</v>
      </c>
      <c r="U641" s="399"/>
    </row>
    <row r="642" spans="1:21">
      <c r="A642" s="406">
        <v>5</v>
      </c>
      <c r="B642" s="368" t="s">
        <v>916</v>
      </c>
      <c r="C642" s="368" t="s">
        <v>917</v>
      </c>
      <c r="D642" s="368" t="s">
        <v>2444</v>
      </c>
      <c r="E642" s="368" t="s">
        <v>728</v>
      </c>
      <c r="F642" s="368"/>
      <c r="G642" s="368"/>
      <c r="H642" s="368">
        <v>94</v>
      </c>
      <c r="I642" s="368" t="s">
        <v>728</v>
      </c>
      <c r="J642" s="368" t="s">
        <v>952</v>
      </c>
      <c r="K642" s="368" t="s">
        <v>1783</v>
      </c>
      <c r="L642" s="368"/>
      <c r="M642" s="368" t="s">
        <v>1743</v>
      </c>
      <c r="N642" s="379" t="s">
        <v>1745</v>
      </c>
      <c r="O642" s="379"/>
      <c r="P642" s="370" t="s">
        <v>3417</v>
      </c>
      <c r="Q642" s="371" t="s">
        <v>728</v>
      </c>
      <c r="R642" s="108">
        <f t="shared" si="9"/>
        <v>0</v>
      </c>
      <c r="U642" s="399"/>
    </row>
    <row r="643" spans="1:21">
      <c r="A643" s="406">
        <v>5</v>
      </c>
      <c r="B643" s="368" t="s">
        <v>916</v>
      </c>
      <c r="C643" s="368" t="s">
        <v>917</v>
      </c>
      <c r="D643" s="368" t="s">
        <v>2444</v>
      </c>
      <c r="E643" s="368" t="s">
        <v>2450</v>
      </c>
      <c r="F643" s="368"/>
      <c r="G643" s="368"/>
      <c r="H643" s="368">
        <v>95</v>
      </c>
      <c r="I643" s="368" t="s">
        <v>2450</v>
      </c>
      <c r="J643" s="368" t="s">
        <v>952</v>
      </c>
      <c r="K643" s="368" t="s">
        <v>1813</v>
      </c>
      <c r="L643" s="368"/>
      <c r="M643" s="368" t="s">
        <v>1814</v>
      </c>
      <c r="N643" s="379" t="s">
        <v>1816</v>
      </c>
      <c r="O643" s="379"/>
      <c r="P643" s="370" t="s">
        <v>3418</v>
      </c>
      <c r="Q643" s="371" t="s">
        <v>729</v>
      </c>
      <c r="R643" s="108">
        <f t="shared" si="9"/>
        <v>0</v>
      </c>
      <c r="U643" s="399"/>
    </row>
    <row r="644" spans="1:21">
      <c r="A644" s="406">
        <v>5</v>
      </c>
      <c r="B644" s="368" t="s">
        <v>916</v>
      </c>
      <c r="C644" s="368" t="s">
        <v>917</v>
      </c>
      <c r="D644" s="368" t="s">
        <v>2444</v>
      </c>
      <c r="E644" s="368" t="s">
        <v>2450</v>
      </c>
      <c r="F644" s="368"/>
      <c r="G644" s="368"/>
      <c r="H644" s="368">
        <v>95</v>
      </c>
      <c r="I644" s="368" t="s">
        <v>2450</v>
      </c>
      <c r="J644" s="368" t="s">
        <v>952</v>
      </c>
      <c r="K644" s="368" t="s">
        <v>1818</v>
      </c>
      <c r="L644" s="368"/>
      <c r="M644" s="368" t="s">
        <v>1814</v>
      </c>
      <c r="N644" s="379" t="s">
        <v>1816</v>
      </c>
      <c r="O644" s="379"/>
      <c r="P644" s="370" t="s">
        <v>3419</v>
      </c>
      <c r="Q644" s="371" t="s">
        <v>730</v>
      </c>
      <c r="R644" s="108">
        <f t="shared" ref="R644:R707" si="10">SUMIF($S$1:$BT$1,$R$1,$S644:$BT644)</f>
        <v>0</v>
      </c>
      <c r="U644" s="399"/>
    </row>
    <row r="645" spans="1:21">
      <c r="A645" s="406">
        <v>5</v>
      </c>
      <c r="B645" s="368" t="s">
        <v>916</v>
      </c>
      <c r="C645" s="368" t="s">
        <v>917</v>
      </c>
      <c r="D645" s="368" t="s">
        <v>2444</v>
      </c>
      <c r="E645" s="368" t="s">
        <v>2450</v>
      </c>
      <c r="F645" s="368"/>
      <c r="G645" s="368"/>
      <c r="H645" s="368">
        <v>95</v>
      </c>
      <c r="I645" s="368" t="s">
        <v>2450</v>
      </c>
      <c r="J645" s="368" t="s">
        <v>952</v>
      </c>
      <c r="K645" s="368" t="s">
        <v>1821</v>
      </c>
      <c r="L645" s="368"/>
      <c r="M645" s="368" t="s">
        <v>1814</v>
      </c>
      <c r="N645" s="379" t="s">
        <v>1816</v>
      </c>
      <c r="O645" s="379"/>
      <c r="P645" s="370" t="s">
        <v>3420</v>
      </c>
      <c r="Q645" s="371" t="s">
        <v>731</v>
      </c>
      <c r="R645" s="108">
        <f t="shared" si="10"/>
        <v>0</v>
      </c>
      <c r="U645" s="399"/>
    </row>
    <row r="646" spans="1:21">
      <c r="A646" s="406">
        <v>5</v>
      </c>
      <c r="B646" s="368" t="s">
        <v>916</v>
      </c>
      <c r="C646" s="368" t="s">
        <v>917</v>
      </c>
      <c r="D646" s="368" t="s">
        <v>2444</v>
      </c>
      <c r="E646" s="368" t="s">
        <v>2450</v>
      </c>
      <c r="F646" s="368"/>
      <c r="G646" s="368"/>
      <c r="H646" s="368">
        <v>95</v>
      </c>
      <c r="I646" s="368" t="s">
        <v>2450</v>
      </c>
      <c r="J646" s="368" t="s">
        <v>952</v>
      </c>
      <c r="K646" s="368" t="s">
        <v>1824</v>
      </c>
      <c r="L646" s="368"/>
      <c r="M646" s="368" t="s">
        <v>1814</v>
      </c>
      <c r="N646" s="379" t="s">
        <v>1816</v>
      </c>
      <c r="O646" s="379"/>
      <c r="P646" s="370" t="s">
        <v>3421</v>
      </c>
      <c r="Q646" s="371" t="s">
        <v>732</v>
      </c>
      <c r="R646" s="108">
        <f t="shared" si="10"/>
        <v>0</v>
      </c>
      <c r="U646" s="399"/>
    </row>
    <row r="647" spans="1:21">
      <c r="A647" s="406">
        <v>5</v>
      </c>
      <c r="B647" s="368" t="s">
        <v>916</v>
      </c>
      <c r="C647" s="368" t="s">
        <v>917</v>
      </c>
      <c r="D647" s="368" t="s">
        <v>2444</v>
      </c>
      <c r="E647" s="368" t="s">
        <v>2450</v>
      </c>
      <c r="F647" s="368"/>
      <c r="G647" s="368"/>
      <c r="H647" s="368">
        <v>95</v>
      </c>
      <c r="I647" s="368" t="s">
        <v>2450</v>
      </c>
      <c r="J647" s="368" t="s">
        <v>952</v>
      </c>
      <c r="K647" s="368" t="s">
        <v>1824</v>
      </c>
      <c r="L647" s="368"/>
      <c r="M647" s="368" t="s">
        <v>1814</v>
      </c>
      <c r="N647" s="379" t="s">
        <v>1816</v>
      </c>
      <c r="O647" s="379"/>
      <c r="P647" s="370" t="s">
        <v>3422</v>
      </c>
      <c r="Q647" s="371" t="s">
        <v>733</v>
      </c>
      <c r="R647" s="108">
        <f t="shared" si="10"/>
        <v>0</v>
      </c>
      <c r="U647" s="399"/>
    </row>
    <row r="648" spans="1:21">
      <c r="A648" s="406">
        <v>5</v>
      </c>
      <c r="B648" s="368" t="s">
        <v>916</v>
      </c>
      <c r="C648" s="368" t="s">
        <v>917</v>
      </c>
      <c r="D648" s="368" t="s">
        <v>2444</v>
      </c>
      <c r="E648" s="368" t="s">
        <v>755</v>
      </c>
      <c r="F648" s="368"/>
      <c r="G648" s="368"/>
      <c r="H648" s="368">
        <v>96</v>
      </c>
      <c r="I648" s="368" t="s">
        <v>755</v>
      </c>
      <c r="J648" s="368" t="s">
        <v>952</v>
      </c>
      <c r="K648" s="368" t="s">
        <v>1783</v>
      </c>
      <c r="L648" s="368"/>
      <c r="M648" s="368" t="s">
        <v>1743</v>
      </c>
      <c r="N648" s="379" t="s">
        <v>1745</v>
      </c>
      <c r="O648" s="379"/>
      <c r="P648" s="370" t="s">
        <v>3423</v>
      </c>
      <c r="Q648" s="371" t="s">
        <v>734</v>
      </c>
      <c r="R648" s="108">
        <f t="shared" si="10"/>
        <v>0</v>
      </c>
      <c r="U648" s="399"/>
    </row>
    <row r="649" spans="1:21">
      <c r="A649" s="406">
        <v>5</v>
      </c>
      <c r="B649" s="368" t="s">
        <v>916</v>
      </c>
      <c r="C649" s="368" t="s">
        <v>917</v>
      </c>
      <c r="D649" s="368" t="s">
        <v>2444</v>
      </c>
      <c r="E649" s="368" t="s">
        <v>755</v>
      </c>
      <c r="F649" s="368"/>
      <c r="G649" s="368"/>
      <c r="H649" s="368">
        <v>96</v>
      </c>
      <c r="I649" s="368" t="s">
        <v>755</v>
      </c>
      <c r="J649" s="368" t="s">
        <v>952</v>
      </c>
      <c r="K649" s="368" t="s">
        <v>1697</v>
      </c>
      <c r="L649" s="368"/>
      <c r="M649" s="368" t="s">
        <v>1743</v>
      </c>
      <c r="N649" s="379" t="s">
        <v>1745</v>
      </c>
      <c r="O649" s="379"/>
      <c r="P649" s="370" t="s">
        <v>3424</v>
      </c>
      <c r="Q649" s="371" t="s">
        <v>735</v>
      </c>
      <c r="R649" s="108">
        <f t="shared" si="10"/>
        <v>0</v>
      </c>
      <c r="U649" s="399"/>
    </row>
    <row r="650" spans="1:21">
      <c r="A650" s="406">
        <v>5</v>
      </c>
      <c r="B650" s="368" t="s">
        <v>916</v>
      </c>
      <c r="C650" s="368" t="s">
        <v>917</v>
      </c>
      <c r="D650" s="368" t="s">
        <v>2444</v>
      </c>
      <c r="E650" s="368" t="s">
        <v>2452</v>
      </c>
      <c r="F650" s="368" t="s">
        <v>2453</v>
      </c>
      <c r="G650" s="368" t="s">
        <v>736</v>
      </c>
      <c r="H650" s="368">
        <v>97</v>
      </c>
      <c r="I650" s="368" t="s">
        <v>2452</v>
      </c>
      <c r="J650" s="368" t="s">
        <v>952</v>
      </c>
      <c r="K650" s="368"/>
      <c r="L650" s="368"/>
      <c r="M650" s="368" t="s">
        <v>1829</v>
      </c>
      <c r="N650" s="379" t="s">
        <v>1830</v>
      </c>
      <c r="O650" s="379"/>
      <c r="P650" s="370" t="s">
        <v>3425</v>
      </c>
      <c r="Q650" s="371" t="s">
        <v>736</v>
      </c>
      <c r="R650" s="108">
        <f t="shared" si="10"/>
        <v>0</v>
      </c>
      <c r="U650" s="399"/>
    </row>
    <row r="651" spans="1:21">
      <c r="A651" s="406">
        <v>5</v>
      </c>
      <c r="B651" s="368" t="s">
        <v>916</v>
      </c>
      <c r="C651" s="368" t="s">
        <v>917</v>
      </c>
      <c r="D651" s="368" t="s">
        <v>2444</v>
      </c>
      <c r="E651" s="368" t="s">
        <v>2452</v>
      </c>
      <c r="F651" s="368" t="s">
        <v>2453</v>
      </c>
      <c r="G651" s="368" t="s">
        <v>2454</v>
      </c>
      <c r="H651" s="368">
        <v>97</v>
      </c>
      <c r="I651" s="368" t="s">
        <v>2452</v>
      </c>
      <c r="J651" s="368" t="s">
        <v>952</v>
      </c>
      <c r="K651" s="368"/>
      <c r="L651" s="368"/>
      <c r="M651" s="368" t="s">
        <v>1832</v>
      </c>
      <c r="N651" s="379" t="s">
        <v>1834</v>
      </c>
      <c r="O651" s="379"/>
      <c r="P651" s="370" t="s">
        <v>3426</v>
      </c>
      <c r="Q651" s="371" t="s">
        <v>737</v>
      </c>
      <c r="R651" s="108">
        <f t="shared" si="10"/>
        <v>0</v>
      </c>
      <c r="U651" s="399"/>
    </row>
    <row r="652" spans="1:21">
      <c r="A652" s="406">
        <v>5</v>
      </c>
      <c r="B652" s="368" t="s">
        <v>916</v>
      </c>
      <c r="C652" s="368" t="s">
        <v>917</v>
      </c>
      <c r="D652" s="368" t="s">
        <v>2444</v>
      </c>
      <c r="E652" s="368" t="s">
        <v>2452</v>
      </c>
      <c r="F652" s="368" t="s">
        <v>2453</v>
      </c>
      <c r="G652" s="368" t="s">
        <v>2455</v>
      </c>
      <c r="H652" s="368">
        <v>97</v>
      </c>
      <c r="I652" s="368" t="s">
        <v>2452</v>
      </c>
      <c r="J652" s="368" t="s">
        <v>952</v>
      </c>
      <c r="K652" s="368"/>
      <c r="L652" s="368"/>
      <c r="M652" s="368" t="s">
        <v>1832</v>
      </c>
      <c r="N652" s="379" t="s">
        <v>1837</v>
      </c>
      <c r="O652" s="379"/>
      <c r="P652" s="370" t="s">
        <v>3427</v>
      </c>
      <c r="Q652" s="371" t="s">
        <v>738</v>
      </c>
      <c r="R652" s="108">
        <f t="shared" si="10"/>
        <v>0</v>
      </c>
      <c r="U652" s="399"/>
    </row>
    <row r="653" spans="1:21">
      <c r="A653" s="406">
        <v>5</v>
      </c>
      <c r="B653" s="368" t="s">
        <v>916</v>
      </c>
      <c r="C653" s="368" t="s">
        <v>917</v>
      </c>
      <c r="D653" s="368" t="s">
        <v>2444</v>
      </c>
      <c r="E653" s="368" t="s">
        <v>2452</v>
      </c>
      <c r="F653" s="368" t="s">
        <v>2453</v>
      </c>
      <c r="G653" s="368" t="s">
        <v>2456</v>
      </c>
      <c r="H653" s="368">
        <v>97</v>
      </c>
      <c r="I653" s="368" t="s">
        <v>2452</v>
      </c>
      <c r="J653" s="368" t="s">
        <v>952</v>
      </c>
      <c r="K653" s="368"/>
      <c r="L653" s="368"/>
      <c r="M653" s="368" t="s">
        <v>1839</v>
      </c>
      <c r="N653" s="379" t="s">
        <v>1840</v>
      </c>
      <c r="O653" s="379"/>
      <c r="P653" s="370" t="s">
        <v>3428</v>
      </c>
      <c r="Q653" s="371" t="s">
        <v>739</v>
      </c>
      <c r="R653" s="108">
        <f t="shared" si="10"/>
        <v>0</v>
      </c>
      <c r="U653" s="399"/>
    </row>
    <row r="654" spans="1:21">
      <c r="A654" s="406">
        <v>5</v>
      </c>
      <c r="B654" s="368" t="s">
        <v>916</v>
      </c>
      <c r="C654" s="368" t="s">
        <v>917</v>
      </c>
      <c r="D654" s="368" t="s">
        <v>2444</v>
      </c>
      <c r="E654" s="368" t="s">
        <v>2452</v>
      </c>
      <c r="F654" s="368"/>
      <c r="G654" s="368" t="s">
        <v>742</v>
      </c>
      <c r="H654" s="368">
        <v>97</v>
      </c>
      <c r="I654" s="368" t="s">
        <v>2452</v>
      </c>
      <c r="J654" s="368" t="s">
        <v>952</v>
      </c>
      <c r="K654" s="368"/>
      <c r="L654" s="368"/>
      <c r="M654" s="368" t="s">
        <v>1752</v>
      </c>
      <c r="N654" s="379" t="s">
        <v>1754</v>
      </c>
      <c r="O654" s="379"/>
      <c r="P654" s="370" t="s">
        <v>3429</v>
      </c>
      <c r="Q654" s="371" t="s">
        <v>740</v>
      </c>
      <c r="R654" s="108">
        <f t="shared" si="10"/>
        <v>0</v>
      </c>
      <c r="U654" s="399"/>
    </row>
    <row r="655" spans="1:21">
      <c r="A655" s="406">
        <v>5</v>
      </c>
      <c r="B655" s="368" t="s">
        <v>916</v>
      </c>
      <c r="C655" s="368" t="s">
        <v>917</v>
      </c>
      <c r="D655" s="368" t="s">
        <v>2444</v>
      </c>
      <c r="E655" s="368" t="s">
        <v>2452</v>
      </c>
      <c r="F655" s="368"/>
      <c r="G655" s="368" t="s">
        <v>742</v>
      </c>
      <c r="H655" s="368">
        <v>97</v>
      </c>
      <c r="I655" s="368" t="s">
        <v>2452</v>
      </c>
      <c r="J655" s="368" t="s">
        <v>952</v>
      </c>
      <c r="K655" s="368"/>
      <c r="L655" s="368"/>
      <c r="M655" s="368" t="s">
        <v>1752</v>
      </c>
      <c r="N655" s="379" t="s">
        <v>1754</v>
      </c>
      <c r="O655" s="379"/>
      <c r="P655" s="370" t="s">
        <v>3430</v>
      </c>
      <c r="Q655" s="371" t="s">
        <v>741</v>
      </c>
      <c r="R655" s="108">
        <f t="shared" si="10"/>
        <v>0</v>
      </c>
      <c r="U655" s="399"/>
    </row>
    <row r="656" spans="1:21">
      <c r="A656" s="406">
        <v>5</v>
      </c>
      <c r="B656" s="368" t="s">
        <v>916</v>
      </c>
      <c r="C656" s="368" t="s">
        <v>917</v>
      </c>
      <c r="D656" s="368" t="s">
        <v>2444</v>
      </c>
      <c r="E656" s="368" t="s">
        <v>2452</v>
      </c>
      <c r="F656" s="368" t="s">
        <v>2453</v>
      </c>
      <c r="G656" s="368" t="s">
        <v>743</v>
      </c>
      <c r="H656" s="368">
        <v>97</v>
      </c>
      <c r="I656" s="368" t="s">
        <v>2452</v>
      </c>
      <c r="J656" s="368" t="s">
        <v>952</v>
      </c>
      <c r="K656" s="368"/>
      <c r="L656" s="368"/>
      <c r="M656" s="368" t="s">
        <v>1846</v>
      </c>
      <c r="N656" s="379" t="s">
        <v>1847</v>
      </c>
      <c r="O656" s="379"/>
      <c r="P656" s="370" t="s">
        <v>3431</v>
      </c>
      <c r="Q656" s="371" t="s">
        <v>742</v>
      </c>
      <c r="R656" s="108">
        <f t="shared" si="10"/>
        <v>0</v>
      </c>
      <c r="U656" s="399"/>
    </row>
    <row r="657" spans="1:21">
      <c r="A657" s="406">
        <v>5</v>
      </c>
      <c r="B657" s="368" t="s">
        <v>916</v>
      </c>
      <c r="C657" s="368" t="s">
        <v>917</v>
      </c>
      <c r="D657" s="368" t="s">
        <v>2444</v>
      </c>
      <c r="E657" s="368" t="s">
        <v>2452</v>
      </c>
      <c r="F657" s="368" t="s">
        <v>2453</v>
      </c>
      <c r="G657" s="368" t="s">
        <v>2446</v>
      </c>
      <c r="H657" s="368">
        <v>97</v>
      </c>
      <c r="I657" s="368" t="s">
        <v>2452</v>
      </c>
      <c r="J657" s="368" t="s">
        <v>952</v>
      </c>
      <c r="K657" s="368"/>
      <c r="L657" s="368"/>
      <c r="M657" s="368" t="s">
        <v>1832</v>
      </c>
      <c r="N657" s="379" t="s">
        <v>1834</v>
      </c>
      <c r="O657" s="379"/>
      <c r="P657" s="370" t="s">
        <v>3432</v>
      </c>
      <c r="Q657" s="371" t="s">
        <v>743</v>
      </c>
      <c r="R657" s="108">
        <f t="shared" si="10"/>
        <v>0</v>
      </c>
      <c r="U657" s="399"/>
    </row>
    <row r="658" spans="1:21">
      <c r="A658" s="406">
        <v>5</v>
      </c>
      <c r="B658" s="368" t="s">
        <v>916</v>
      </c>
      <c r="C658" s="368" t="s">
        <v>917</v>
      </c>
      <c r="D658" s="368" t="s">
        <v>2444</v>
      </c>
      <c r="E658" s="368" t="s">
        <v>2457</v>
      </c>
      <c r="F658" s="368"/>
      <c r="G658" s="368"/>
      <c r="H658" s="368">
        <v>98</v>
      </c>
      <c r="I658" s="368" t="s">
        <v>2457</v>
      </c>
      <c r="J658" s="368" t="s">
        <v>952</v>
      </c>
      <c r="K658" s="368"/>
      <c r="L658" s="368"/>
      <c r="M658" s="368" t="s">
        <v>1752</v>
      </c>
      <c r="N658" s="379" t="s">
        <v>1754</v>
      </c>
      <c r="O658" s="379"/>
      <c r="P658" s="370" t="s">
        <v>3433</v>
      </c>
      <c r="Q658" s="371" t="s">
        <v>2458</v>
      </c>
      <c r="R658" s="108">
        <f t="shared" si="10"/>
        <v>0</v>
      </c>
      <c r="U658" s="399"/>
    </row>
    <row r="659" spans="1:21">
      <c r="A659" s="406">
        <v>5</v>
      </c>
      <c r="B659" s="368" t="s">
        <v>916</v>
      </c>
      <c r="C659" s="368" t="s">
        <v>917</v>
      </c>
      <c r="D659" s="368" t="s">
        <v>2444</v>
      </c>
      <c r="E659" s="368" t="s">
        <v>745</v>
      </c>
      <c r="F659" s="368"/>
      <c r="G659" s="368"/>
      <c r="H659" s="368">
        <v>99</v>
      </c>
      <c r="I659" s="368" t="s">
        <v>745</v>
      </c>
      <c r="J659" s="368" t="s">
        <v>952</v>
      </c>
      <c r="K659" s="368" t="s">
        <v>1738</v>
      </c>
      <c r="L659" s="368"/>
      <c r="M659" s="368" t="s">
        <v>1743</v>
      </c>
      <c r="N659" s="379" t="s">
        <v>1745</v>
      </c>
      <c r="O659" s="379"/>
      <c r="P659" s="370" t="s">
        <v>3434</v>
      </c>
      <c r="Q659" s="371" t="s">
        <v>745</v>
      </c>
      <c r="R659" s="108">
        <f t="shared" si="10"/>
        <v>0</v>
      </c>
      <c r="U659" s="399"/>
    </row>
    <row r="660" spans="1:21">
      <c r="A660" s="406">
        <v>5</v>
      </c>
      <c r="B660" s="368" t="s">
        <v>916</v>
      </c>
      <c r="C660" s="368" t="s">
        <v>917</v>
      </c>
      <c r="D660" s="368" t="s">
        <v>2444</v>
      </c>
      <c r="E660" s="368" t="s">
        <v>746</v>
      </c>
      <c r="F660" s="368"/>
      <c r="G660" s="368"/>
      <c r="H660" s="368">
        <v>100</v>
      </c>
      <c r="I660" s="368" t="s">
        <v>746</v>
      </c>
      <c r="J660" s="368" t="s">
        <v>952</v>
      </c>
      <c r="K660" s="368" t="s">
        <v>1738</v>
      </c>
      <c r="L660" s="368"/>
      <c r="M660" s="368" t="s">
        <v>1743</v>
      </c>
      <c r="N660" s="379" t="s">
        <v>1745</v>
      </c>
      <c r="O660" s="379"/>
      <c r="P660" s="370" t="s">
        <v>3435</v>
      </c>
      <c r="Q660" s="373" t="s">
        <v>746</v>
      </c>
      <c r="R660" s="108">
        <f t="shared" si="10"/>
        <v>0</v>
      </c>
      <c r="U660" s="399"/>
    </row>
    <row r="661" spans="1:21">
      <c r="A661" s="406">
        <v>5</v>
      </c>
      <c r="B661" s="368" t="s">
        <v>916</v>
      </c>
      <c r="C661" s="368" t="s">
        <v>917</v>
      </c>
      <c r="D661" s="368" t="s">
        <v>2444</v>
      </c>
      <c r="E661" s="368" t="s">
        <v>2459</v>
      </c>
      <c r="F661" s="368"/>
      <c r="G661" s="368"/>
      <c r="H661" s="368">
        <v>101</v>
      </c>
      <c r="I661" s="368" t="s">
        <v>2459</v>
      </c>
      <c r="J661" s="368" t="s">
        <v>952</v>
      </c>
      <c r="K661" s="368" t="s">
        <v>1783</v>
      </c>
      <c r="L661" s="368"/>
      <c r="M661" s="368" t="s">
        <v>1743</v>
      </c>
      <c r="N661" s="379" t="s">
        <v>1745</v>
      </c>
      <c r="O661" s="379"/>
      <c r="P661" s="370" t="s">
        <v>3436</v>
      </c>
      <c r="Q661" s="371" t="s">
        <v>747</v>
      </c>
      <c r="R661" s="108">
        <f t="shared" si="10"/>
        <v>0</v>
      </c>
      <c r="U661" s="399"/>
    </row>
    <row r="662" spans="1:21">
      <c r="A662" s="406">
        <v>5</v>
      </c>
      <c r="B662" s="368" t="s">
        <v>916</v>
      </c>
      <c r="C662" s="368" t="s">
        <v>917</v>
      </c>
      <c r="D662" s="368" t="s">
        <v>2444</v>
      </c>
      <c r="E662" s="368" t="s">
        <v>2459</v>
      </c>
      <c r="F662" s="368"/>
      <c r="G662" s="368"/>
      <c r="H662" s="368">
        <v>101</v>
      </c>
      <c r="I662" s="368" t="s">
        <v>2459</v>
      </c>
      <c r="J662" s="368" t="s">
        <v>952</v>
      </c>
      <c r="K662" s="368" t="s">
        <v>1783</v>
      </c>
      <c r="L662" s="368"/>
      <c r="M662" s="368" t="s">
        <v>1743</v>
      </c>
      <c r="N662" s="379" t="s">
        <v>1745</v>
      </c>
      <c r="O662" s="379"/>
      <c r="P662" s="370" t="s">
        <v>3437</v>
      </c>
      <c r="Q662" s="371" t="s">
        <v>748</v>
      </c>
      <c r="R662" s="108">
        <f t="shared" si="10"/>
        <v>0</v>
      </c>
      <c r="U662" s="399"/>
    </row>
    <row r="663" spans="1:21">
      <c r="A663" s="406">
        <v>5</v>
      </c>
      <c r="B663" s="368" t="s">
        <v>916</v>
      </c>
      <c r="C663" s="368" t="s">
        <v>917</v>
      </c>
      <c r="D663" s="368" t="s">
        <v>2444</v>
      </c>
      <c r="E663" s="368" t="s">
        <v>749</v>
      </c>
      <c r="F663" s="368"/>
      <c r="G663" s="368"/>
      <c r="H663" s="368">
        <v>102</v>
      </c>
      <c r="I663" s="368" t="s">
        <v>749</v>
      </c>
      <c r="J663" s="368" t="s">
        <v>952</v>
      </c>
      <c r="K663" s="368" t="s">
        <v>1783</v>
      </c>
      <c r="L663" s="368"/>
      <c r="M663" s="368" t="s">
        <v>1743</v>
      </c>
      <c r="N663" s="379" t="s">
        <v>1745</v>
      </c>
      <c r="O663" s="379"/>
      <c r="P663" s="370" t="s">
        <v>3438</v>
      </c>
      <c r="Q663" s="371" t="s">
        <v>749</v>
      </c>
      <c r="R663" s="108">
        <f t="shared" si="10"/>
        <v>0</v>
      </c>
      <c r="U663" s="399"/>
    </row>
    <row r="664" spans="1:21">
      <c r="A664" s="406">
        <v>5</v>
      </c>
      <c r="B664" s="368" t="s">
        <v>916</v>
      </c>
      <c r="C664" s="368" t="s">
        <v>917</v>
      </c>
      <c r="D664" s="368" t="s">
        <v>2444</v>
      </c>
      <c r="E664" s="368" t="s">
        <v>749</v>
      </c>
      <c r="F664" s="368"/>
      <c r="G664" s="368"/>
      <c r="H664" s="368">
        <v>102</v>
      </c>
      <c r="I664" s="368" t="s">
        <v>749</v>
      </c>
      <c r="J664" s="368" t="s">
        <v>952</v>
      </c>
      <c r="K664" s="368" t="s">
        <v>1783</v>
      </c>
      <c r="L664" s="368"/>
      <c r="M664" s="368" t="s">
        <v>1858</v>
      </c>
      <c r="N664" s="379" t="s">
        <v>1860</v>
      </c>
      <c r="O664" s="379"/>
      <c r="P664" s="370" t="s">
        <v>3439</v>
      </c>
      <c r="Q664" s="371" t="s">
        <v>750</v>
      </c>
      <c r="R664" s="108">
        <f t="shared" si="10"/>
        <v>0</v>
      </c>
      <c r="U664" s="399"/>
    </row>
    <row r="665" spans="1:21">
      <c r="A665" s="406">
        <v>5</v>
      </c>
      <c r="B665" s="368" t="s">
        <v>916</v>
      </c>
      <c r="C665" s="368" t="s">
        <v>917</v>
      </c>
      <c r="D665" s="368" t="s">
        <v>2444</v>
      </c>
      <c r="E665" s="368" t="s">
        <v>751</v>
      </c>
      <c r="F665" s="368"/>
      <c r="G665" s="368"/>
      <c r="H665" s="368">
        <v>103</v>
      </c>
      <c r="I665" s="368" t="s">
        <v>751</v>
      </c>
      <c r="J665" s="368" t="s">
        <v>952</v>
      </c>
      <c r="K665" s="368" t="s">
        <v>1783</v>
      </c>
      <c r="L665" s="368"/>
      <c r="M665" s="368" t="s">
        <v>1743</v>
      </c>
      <c r="N665" s="379" t="s">
        <v>1745</v>
      </c>
      <c r="O665" s="379"/>
      <c r="P665" s="370" t="s">
        <v>3440</v>
      </c>
      <c r="Q665" s="371" t="s">
        <v>751</v>
      </c>
      <c r="R665" s="108">
        <f t="shared" si="10"/>
        <v>0</v>
      </c>
      <c r="U665" s="399"/>
    </row>
    <row r="666" spans="1:21">
      <c r="A666" s="406">
        <v>5</v>
      </c>
      <c r="B666" s="368" t="s">
        <v>916</v>
      </c>
      <c r="C666" s="368" t="s">
        <v>917</v>
      </c>
      <c r="D666" s="368" t="s">
        <v>2444</v>
      </c>
      <c r="E666" s="368" t="s">
        <v>752</v>
      </c>
      <c r="F666" s="368"/>
      <c r="G666" s="368"/>
      <c r="H666" s="368">
        <v>104</v>
      </c>
      <c r="I666" s="368" t="s">
        <v>752</v>
      </c>
      <c r="J666" s="368" t="s">
        <v>952</v>
      </c>
      <c r="K666" s="368" t="s">
        <v>1783</v>
      </c>
      <c r="L666" s="368"/>
      <c r="M666" s="368" t="s">
        <v>1743</v>
      </c>
      <c r="N666" s="379" t="s">
        <v>1745</v>
      </c>
      <c r="O666" s="379"/>
      <c r="P666" s="370" t="s">
        <v>3441</v>
      </c>
      <c r="Q666" s="371" t="s">
        <v>752</v>
      </c>
      <c r="R666" s="108">
        <f t="shared" si="10"/>
        <v>0</v>
      </c>
      <c r="U666" s="399"/>
    </row>
    <row r="667" spans="1:21">
      <c r="A667" s="406">
        <v>5</v>
      </c>
      <c r="B667" s="368" t="s">
        <v>916</v>
      </c>
      <c r="C667" s="368" t="s">
        <v>917</v>
      </c>
      <c r="D667" s="368" t="s">
        <v>2444</v>
      </c>
      <c r="E667" s="368" t="s">
        <v>2460</v>
      </c>
      <c r="F667" s="368"/>
      <c r="G667" s="368"/>
      <c r="H667" s="368">
        <v>105</v>
      </c>
      <c r="I667" s="368" t="s">
        <v>2460</v>
      </c>
      <c r="J667" s="368" t="s">
        <v>952</v>
      </c>
      <c r="K667" s="368" t="s">
        <v>1697</v>
      </c>
      <c r="L667" s="368"/>
      <c r="M667" s="368" t="s">
        <v>1743</v>
      </c>
      <c r="N667" s="379" t="s">
        <v>1745</v>
      </c>
      <c r="O667" s="379"/>
      <c r="P667" s="370" t="s">
        <v>3442</v>
      </c>
      <c r="Q667" s="371" t="s">
        <v>3443</v>
      </c>
      <c r="R667" s="108">
        <f t="shared" si="10"/>
        <v>0</v>
      </c>
      <c r="U667" s="399"/>
    </row>
    <row r="668" spans="1:21">
      <c r="A668" s="406">
        <v>5</v>
      </c>
      <c r="B668" s="368" t="s">
        <v>916</v>
      </c>
      <c r="C668" s="368" t="s">
        <v>917</v>
      </c>
      <c r="D668" s="368" t="s">
        <v>2444</v>
      </c>
      <c r="E668" s="368" t="s">
        <v>2460</v>
      </c>
      <c r="F668" s="368"/>
      <c r="G668" s="368"/>
      <c r="H668" s="368">
        <v>105</v>
      </c>
      <c r="I668" s="368" t="s">
        <v>2460</v>
      </c>
      <c r="J668" s="368" t="s">
        <v>952</v>
      </c>
      <c r="K668" s="368" t="s">
        <v>1864</v>
      </c>
      <c r="L668" s="368"/>
      <c r="M668" s="368" t="s">
        <v>1858</v>
      </c>
      <c r="N668" s="379" t="s">
        <v>1866</v>
      </c>
      <c r="O668" s="379"/>
      <c r="P668" s="370" t="s">
        <v>3444</v>
      </c>
      <c r="Q668" s="371" t="s">
        <v>3445</v>
      </c>
      <c r="R668" s="108">
        <f t="shared" si="10"/>
        <v>0</v>
      </c>
      <c r="U668" s="399"/>
    </row>
    <row r="669" spans="1:21">
      <c r="A669" s="406">
        <v>5</v>
      </c>
      <c r="B669" s="368" t="s">
        <v>916</v>
      </c>
      <c r="C669" s="368" t="s">
        <v>917</v>
      </c>
      <c r="D669" s="368" t="s">
        <v>2444</v>
      </c>
      <c r="E669" s="368" t="s">
        <v>2460</v>
      </c>
      <c r="F669" s="368"/>
      <c r="G669" s="368"/>
      <c r="H669" s="368">
        <v>105</v>
      </c>
      <c r="I669" s="368" t="s">
        <v>2460</v>
      </c>
      <c r="J669" s="368" t="s">
        <v>952</v>
      </c>
      <c r="K669" s="368" t="s">
        <v>1864</v>
      </c>
      <c r="L669" s="368"/>
      <c r="M669" s="368" t="s">
        <v>1858</v>
      </c>
      <c r="N669" s="379" t="s">
        <v>1868</v>
      </c>
      <c r="O669" s="379"/>
      <c r="P669" s="370" t="s">
        <v>3446</v>
      </c>
      <c r="Q669" s="371" t="s">
        <v>3447</v>
      </c>
      <c r="R669" s="108">
        <f t="shared" si="10"/>
        <v>0</v>
      </c>
      <c r="U669" s="399"/>
    </row>
    <row r="670" spans="1:21">
      <c r="A670" s="406">
        <v>5</v>
      </c>
      <c r="B670" s="368" t="s">
        <v>916</v>
      </c>
      <c r="C670" s="368" t="s">
        <v>917</v>
      </c>
      <c r="D670" s="368" t="s">
        <v>2444</v>
      </c>
      <c r="E670" s="368" t="s">
        <v>2460</v>
      </c>
      <c r="F670" s="368"/>
      <c r="G670" s="368"/>
      <c r="H670" s="368">
        <v>105</v>
      </c>
      <c r="I670" s="368" t="s">
        <v>2460</v>
      </c>
      <c r="J670" s="368" t="s">
        <v>952</v>
      </c>
      <c r="K670" s="368" t="s">
        <v>1697</v>
      </c>
      <c r="L670" s="368"/>
      <c r="M670" s="368" t="s">
        <v>1743</v>
      </c>
      <c r="N670" s="379" t="s">
        <v>1745</v>
      </c>
      <c r="O670" s="379"/>
      <c r="P670" s="370" t="s">
        <v>3448</v>
      </c>
      <c r="Q670" s="371" t="s">
        <v>755</v>
      </c>
      <c r="R670" s="108">
        <f t="shared" si="10"/>
        <v>0</v>
      </c>
      <c r="U670" s="399"/>
    </row>
    <row r="671" spans="1:21">
      <c r="A671" s="406">
        <v>5</v>
      </c>
      <c r="B671" s="368" t="s">
        <v>916</v>
      </c>
      <c r="C671" s="368" t="s">
        <v>917</v>
      </c>
      <c r="D671" s="368" t="s">
        <v>2444</v>
      </c>
      <c r="E671" s="368" t="s">
        <v>2460</v>
      </c>
      <c r="F671" s="368"/>
      <c r="G671" s="368"/>
      <c r="H671" s="368">
        <v>105</v>
      </c>
      <c r="I671" s="368" t="s">
        <v>2460</v>
      </c>
      <c r="J671" s="368" t="s">
        <v>952</v>
      </c>
      <c r="K671" s="368" t="s">
        <v>1697</v>
      </c>
      <c r="L671" s="368"/>
      <c r="M671" s="368" t="s">
        <v>1858</v>
      </c>
      <c r="N671" s="379" t="s">
        <v>1873</v>
      </c>
      <c r="O671" s="379"/>
      <c r="P671" s="370" t="s">
        <v>3449</v>
      </c>
      <c r="Q671" s="371" t="s">
        <v>3450</v>
      </c>
      <c r="R671" s="108">
        <f t="shared" si="10"/>
        <v>0</v>
      </c>
      <c r="U671" s="399"/>
    </row>
    <row r="672" spans="1:21">
      <c r="A672" s="406">
        <v>5</v>
      </c>
      <c r="B672" s="368" t="s">
        <v>916</v>
      </c>
      <c r="C672" s="368" t="s">
        <v>917</v>
      </c>
      <c r="D672" s="368" t="s">
        <v>2444</v>
      </c>
      <c r="E672" s="368" t="s">
        <v>2460</v>
      </c>
      <c r="F672" s="368"/>
      <c r="G672" s="368"/>
      <c r="H672" s="368">
        <v>105</v>
      </c>
      <c r="I672" s="368" t="s">
        <v>2460</v>
      </c>
      <c r="J672" s="368" t="s">
        <v>952</v>
      </c>
      <c r="K672" s="368" t="s">
        <v>1697</v>
      </c>
      <c r="L672" s="368"/>
      <c r="M672" s="368" t="s">
        <v>1858</v>
      </c>
      <c r="N672" s="379" t="s">
        <v>1873</v>
      </c>
      <c r="O672" s="379"/>
      <c r="P672" s="370" t="s">
        <v>3451</v>
      </c>
      <c r="Q672" s="371" t="s">
        <v>3452</v>
      </c>
      <c r="R672" s="108">
        <f t="shared" si="10"/>
        <v>0</v>
      </c>
      <c r="U672" s="399"/>
    </row>
    <row r="673" spans="1:21">
      <c r="A673" s="406">
        <v>5</v>
      </c>
      <c r="B673" s="368" t="s">
        <v>916</v>
      </c>
      <c r="C673" s="368" t="s">
        <v>917</v>
      </c>
      <c r="D673" s="368" t="s">
        <v>2444</v>
      </c>
      <c r="E673" s="368" t="s">
        <v>2460</v>
      </c>
      <c r="F673" s="368"/>
      <c r="G673" s="368"/>
      <c r="H673" s="368">
        <v>105</v>
      </c>
      <c r="I673" s="368" t="s">
        <v>2460</v>
      </c>
      <c r="J673" s="368" t="s">
        <v>952</v>
      </c>
      <c r="K673" s="368" t="s">
        <v>1697</v>
      </c>
      <c r="L673" s="368"/>
      <c r="M673" s="368" t="s">
        <v>1858</v>
      </c>
      <c r="N673" s="379">
        <v>52100</v>
      </c>
      <c r="O673" s="379"/>
      <c r="P673" s="370" t="s">
        <v>3453</v>
      </c>
      <c r="Q673" s="371" t="s">
        <v>3454</v>
      </c>
      <c r="R673" s="108">
        <f t="shared" si="10"/>
        <v>0</v>
      </c>
      <c r="U673" s="399"/>
    </row>
    <row r="674" spans="1:21">
      <c r="A674" s="406">
        <v>5</v>
      </c>
      <c r="B674" s="368" t="s">
        <v>916</v>
      </c>
      <c r="C674" s="368" t="s">
        <v>917</v>
      </c>
      <c r="D674" s="368" t="s">
        <v>2444</v>
      </c>
      <c r="E674" s="368" t="s">
        <v>2460</v>
      </c>
      <c r="F674" s="368"/>
      <c r="G674" s="368"/>
      <c r="H674" s="368">
        <v>105</v>
      </c>
      <c r="I674" s="368" t="s">
        <v>2460</v>
      </c>
      <c r="J674" s="368" t="s">
        <v>952</v>
      </c>
      <c r="K674" s="368" t="s">
        <v>1697</v>
      </c>
      <c r="L674" s="368"/>
      <c r="M674" s="368" t="s">
        <v>1858</v>
      </c>
      <c r="N674" s="379" t="s">
        <v>1866</v>
      </c>
      <c r="O674" s="379"/>
      <c r="P674" s="370" t="s">
        <v>3455</v>
      </c>
      <c r="Q674" s="371" t="s">
        <v>3456</v>
      </c>
      <c r="R674" s="108">
        <f t="shared" si="10"/>
        <v>0</v>
      </c>
      <c r="U674" s="399"/>
    </row>
    <row r="675" spans="1:21">
      <c r="A675" s="406">
        <v>5</v>
      </c>
      <c r="B675" s="368" t="s">
        <v>916</v>
      </c>
      <c r="C675" s="368" t="s">
        <v>917</v>
      </c>
      <c r="D675" s="368" t="s">
        <v>2444</v>
      </c>
      <c r="E675" s="368" t="s">
        <v>2460</v>
      </c>
      <c r="F675" s="368"/>
      <c r="G675" s="368"/>
      <c r="H675" s="368">
        <v>105</v>
      </c>
      <c r="I675" s="368" t="s">
        <v>2460</v>
      </c>
      <c r="J675" s="368" t="s">
        <v>952</v>
      </c>
      <c r="K675" s="368" t="s">
        <v>1697</v>
      </c>
      <c r="L675" s="368"/>
      <c r="M675" s="368" t="s">
        <v>1858</v>
      </c>
      <c r="N675" s="379" t="s">
        <v>1873</v>
      </c>
      <c r="O675" s="379"/>
      <c r="P675" s="370" t="s">
        <v>3457</v>
      </c>
      <c r="Q675" s="371" t="s">
        <v>763</v>
      </c>
      <c r="R675" s="108">
        <f t="shared" si="10"/>
        <v>0</v>
      </c>
      <c r="U675" s="399"/>
    </row>
    <row r="676" spans="1:21">
      <c r="A676" s="406">
        <v>5</v>
      </c>
      <c r="B676" s="368" t="s">
        <v>916</v>
      </c>
      <c r="C676" s="368" t="s">
        <v>917</v>
      </c>
      <c r="D676" s="368" t="s">
        <v>2444</v>
      </c>
      <c r="E676" s="368" t="s">
        <v>2465</v>
      </c>
      <c r="F676" s="368"/>
      <c r="G676" s="368"/>
      <c r="H676" s="368">
        <v>106</v>
      </c>
      <c r="I676" s="368" t="s">
        <v>2465</v>
      </c>
      <c r="J676" s="368" t="s">
        <v>952</v>
      </c>
      <c r="K676" s="368" t="s">
        <v>1653</v>
      </c>
      <c r="L676" s="368"/>
      <c r="M676" s="368" t="s">
        <v>1654</v>
      </c>
      <c r="N676" s="379" t="s">
        <v>1656</v>
      </c>
      <c r="O676" s="379"/>
      <c r="P676" s="370" t="s">
        <v>3458</v>
      </c>
      <c r="Q676" s="371" t="s">
        <v>3459</v>
      </c>
      <c r="R676" s="108">
        <f t="shared" si="10"/>
        <v>0</v>
      </c>
      <c r="U676" s="399"/>
    </row>
    <row r="677" spans="1:21">
      <c r="A677" s="406">
        <v>5</v>
      </c>
      <c r="B677" s="368" t="s">
        <v>916</v>
      </c>
      <c r="C677" s="368" t="s">
        <v>917</v>
      </c>
      <c r="D677" s="368" t="s">
        <v>2444</v>
      </c>
      <c r="E677" s="368" t="s">
        <v>2465</v>
      </c>
      <c r="F677" s="368"/>
      <c r="G677" s="368"/>
      <c r="H677" s="368">
        <v>106</v>
      </c>
      <c r="I677" s="368" t="s">
        <v>2465</v>
      </c>
      <c r="J677" s="368" t="s">
        <v>952</v>
      </c>
      <c r="K677" s="368" t="s">
        <v>1653</v>
      </c>
      <c r="L677" s="368"/>
      <c r="M677" s="368" t="s">
        <v>1654</v>
      </c>
      <c r="N677" s="379" t="s">
        <v>1656</v>
      </c>
      <c r="O677" s="379"/>
      <c r="P677" s="370" t="s">
        <v>3460</v>
      </c>
      <c r="Q677" s="371" t="s">
        <v>3461</v>
      </c>
      <c r="R677" s="108">
        <f t="shared" si="10"/>
        <v>0</v>
      </c>
      <c r="U677" s="399"/>
    </row>
    <row r="678" spans="1:21">
      <c r="A678" s="406">
        <v>5</v>
      </c>
      <c r="B678" s="368" t="s">
        <v>916</v>
      </c>
      <c r="C678" s="368" t="s">
        <v>917</v>
      </c>
      <c r="D678" s="368" t="s">
        <v>2444</v>
      </c>
      <c r="E678" s="368" t="s">
        <v>2465</v>
      </c>
      <c r="F678" s="368"/>
      <c r="G678" s="368"/>
      <c r="H678" s="368">
        <v>106</v>
      </c>
      <c r="I678" s="368" t="s">
        <v>2465</v>
      </c>
      <c r="J678" s="368" t="s">
        <v>952</v>
      </c>
      <c r="K678" s="368" t="s">
        <v>1703</v>
      </c>
      <c r="L678" s="368"/>
      <c r="M678" s="368" t="s">
        <v>1654</v>
      </c>
      <c r="N678" s="379" t="s">
        <v>1656</v>
      </c>
      <c r="O678" s="379"/>
      <c r="P678" s="370" t="s">
        <v>3462</v>
      </c>
      <c r="Q678" s="374" t="s">
        <v>3463</v>
      </c>
      <c r="R678" s="108">
        <f t="shared" si="10"/>
        <v>0</v>
      </c>
      <c r="U678" s="399"/>
    </row>
    <row r="679" spans="1:21">
      <c r="A679" s="406">
        <v>5</v>
      </c>
      <c r="B679" s="368" t="s">
        <v>916</v>
      </c>
      <c r="C679" s="368" t="s">
        <v>917</v>
      </c>
      <c r="D679" s="368" t="s">
        <v>2444</v>
      </c>
      <c r="E679" s="368" t="s">
        <v>2465</v>
      </c>
      <c r="F679" s="368"/>
      <c r="G679" s="368"/>
      <c r="H679" s="368">
        <v>106</v>
      </c>
      <c r="I679" s="368" t="s">
        <v>2465</v>
      </c>
      <c r="J679" s="368" t="s">
        <v>952</v>
      </c>
      <c r="K679" s="368" t="s">
        <v>1703</v>
      </c>
      <c r="L679" s="368"/>
      <c r="M679" s="368" t="s">
        <v>1654</v>
      </c>
      <c r="N679" s="379" t="s">
        <v>1656</v>
      </c>
      <c r="O679" s="379"/>
      <c r="P679" s="370" t="s">
        <v>3464</v>
      </c>
      <c r="Q679" s="374" t="s">
        <v>3465</v>
      </c>
      <c r="R679" s="108">
        <f t="shared" si="10"/>
        <v>0</v>
      </c>
      <c r="U679" s="399"/>
    </row>
    <row r="680" spans="1:21">
      <c r="A680" s="406">
        <v>5</v>
      </c>
      <c r="B680" s="368" t="s">
        <v>916</v>
      </c>
      <c r="C680" s="368" t="s">
        <v>917</v>
      </c>
      <c r="D680" s="368" t="s">
        <v>2444</v>
      </c>
      <c r="E680" s="368" t="s">
        <v>2465</v>
      </c>
      <c r="F680" s="368"/>
      <c r="G680" s="368"/>
      <c r="H680" s="368">
        <v>106</v>
      </c>
      <c r="I680" s="368" t="s">
        <v>2465</v>
      </c>
      <c r="J680" s="368" t="s">
        <v>952</v>
      </c>
      <c r="K680" s="368" t="s">
        <v>1703</v>
      </c>
      <c r="L680" s="368"/>
      <c r="M680" s="368" t="s">
        <v>1654</v>
      </c>
      <c r="N680" s="379" t="s">
        <v>1656</v>
      </c>
      <c r="O680" s="379"/>
      <c r="P680" s="370" t="s">
        <v>3466</v>
      </c>
      <c r="Q680" s="371" t="s">
        <v>3467</v>
      </c>
      <c r="R680" s="108">
        <f t="shared" si="10"/>
        <v>0</v>
      </c>
      <c r="U680" s="399"/>
    </row>
    <row r="681" spans="1:21">
      <c r="A681" s="406">
        <v>5</v>
      </c>
      <c r="B681" s="368" t="s">
        <v>916</v>
      </c>
      <c r="C681" s="368" t="s">
        <v>917</v>
      </c>
      <c r="D681" s="368" t="s">
        <v>2444</v>
      </c>
      <c r="E681" s="368" t="s">
        <v>2465</v>
      </c>
      <c r="F681" s="368"/>
      <c r="G681" s="368"/>
      <c r="H681" s="368">
        <v>106</v>
      </c>
      <c r="I681" s="368" t="s">
        <v>2465</v>
      </c>
      <c r="J681" s="368" t="s">
        <v>952</v>
      </c>
      <c r="K681" s="368" t="s">
        <v>1703</v>
      </c>
      <c r="L681" s="368"/>
      <c r="M681" s="368" t="s">
        <v>1654</v>
      </c>
      <c r="N681" s="379" t="s">
        <v>1656</v>
      </c>
      <c r="O681" s="379"/>
      <c r="P681" s="370" t="s">
        <v>3468</v>
      </c>
      <c r="Q681" s="371" t="s">
        <v>3469</v>
      </c>
      <c r="R681" s="108">
        <f t="shared" si="10"/>
        <v>0</v>
      </c>
      <c r="U681" s="399"/>
    </row>
    <row r="682" spans="1:21">
      <c r="A682" s="406">
        <v>5</v>
      </c>
      <c r="B682" s="368" t="s">
        <v>916</v>
      </c>
      <c r="C682" s="368" t="s">
        <v>917</v>
      </c>
      <c r="D682" s="368" t="s">
        <v>2444</v>
      </c>
      <c r="E682" s="368" t="s">
        <v>2465</v>
      </c>
      <c r="F682" s="368"/>
      <c r="G682" s="368"/>
      <c r="H682" s="368">
        <v>106</v>
      </c>
      <c r="I682" s="368" t="s">
        <v>2465</v>
      </c>
      <c r="J682" s="368" t="s">
        <v>952</v>
      </c>
      <c r="K682" s="368" t="s">
        <v>1703</v>
      </c>
      <c r="L682" s="368"/>
      <c r="M682" s="368" t="s">
        <v>1654</v>
      </c>
      <c r="N682" s="379" t="s">
        <v>1656</v>
      </c>
      <c r="O682" s="379"/>
      <c r="P682" s="370" t="s">
        <v>3470</v>
      </c>
      <c r="Q682" s="371" t="s">
        <v>765</v>
      </c>
      <c r="R682" s="108">
        <f t="shared" si="10"/>
        <v>0</v>
      </c>
      <c r="U682" s="399"/>
    </row>
    <row r="683" spans="1:21">
      <c r="A683" s="406">
        <v>5</v>
      </c>
      <c r="B683" s="368" t="s">
        <v>916</v>
      </c>
      <c r="C683" s="368" t="s">
        <v>917</v>
      </c>
      <c r="D683" s="368" t="s">
        <v>2444</v>
      </c>
      <c r="E683" s="368" t="s">
        <v>2465</v>
      </c>
      <c r="F683" s="368"/>
      <c r="G683" s="368"/>
      <c r="H683" s="368">
        <v>106</v>
      </c>
      <c r="I683" s="368" t="s">
        <v>2465</v>
      </c>
      <c r="J683" s="368" t="s">
        <v>952</v>
      </c>
      <c r="K683" s="368" t="s">
        <v>1703</v>
      </c>
      <c r="L683" s="368"/>
      <c r="M683" s="368" t="s">
        <v>1654</v>
      </c>
      <c r="N683" s="379" t="s">
        <v>1656</v>
      </c>
      <c r="O683" s="379"/>
      <c r="P683" s="370" t="s">
        <v>3471</v>
      </c>
      <c r="Q683" s="371" t="s">
        <v>3472</v>
      </c>
      <c r="R683" s="108">
        <f t="shared" si="10"/>
        <v>0</v>
      </c>
      <c r="U683" s="399"/>
    </row>
    <row r="684" spans="1:21">
      <c r="A684" s="406">
        <v>5</v>
      </c>
      <c r="B684" s="368" t="s">
        <v>916</v>
      </c>
      <c r="C684" s="368" t="s">
        <v>917</v>
      </c>
      <c r="D684" s="368" t="s">
        <v>2444</v>
      </c>
      <c r="E684" s="368" t="s">
        <v>2465</v>
      </c>
      <c r="F684" s="368"/>
      <c r="G684" s="368"/>
      <c r="H684" s="368">
        <v>106</v>
      </c>
      <c r="I684" s="368" t="s">
        <v>2465</v>
      </c>
      <c r="J684" s="368" t="s">
        <v>952</v>
      </c>
      <c r="K684" s="368" t="s">
        <v>1703</v>
      </c>
      <c r="L684" s="368"/>
      <c r="M684" s="368" t="s">
        <v>1654</v>
      </c>
      <c r="N684" s="379" t="s">
        <v>1656</v>
      </c>
      <c r="O684" s="379"/>
      <c r="P684" s="370" t="s">
        <v>3473</v>
      </c>
      <c r="Q684" s="371" t="s">
        <v>3474</v>
      </c>
      <c r="R684" s="108">
        <f t="shared" si="10"/>
        <v>0</v>
      </c>
      <c r="U684" s="399"/>
    </row>
    <row r="685" spans="1:21">
      <c r="A685" s="406">
        <v>5</v>
      </c>
      <c r="B685" s="368" t="s">
        <v>916</v>
      </c>
      <c r="C685" s="368" t="s">
        <v>917</v>
      </c>
      <c r="D685" s="368" t="s">
        <v>2444</v>
      </c>
      <c r="E685" s="368" t="s">
        <v>2465</v>
      </c>
      <c r="F685" s="368"/>
      <c r="G685" s="368"/>
      <c r="H685" s="368">
        <v>106</v>
      </c>
      <c r="I685" s="368" t="s">
        <v>2465</v>
      </c>
      <c r="J685" s="368" t="s">
        <v>952</v>
      </c>
      <c r="K685" s="368" t="s">
        <v>1703</v>
      </c>
      <c r="L685" s="368"/>
      <c r="M685" s="368" t="s">
        <v>1654</v>
      </c>
      <c r="N685" s="379" t="s">
        <v>1656</v>
      </c>
      <c r="O685" s="379"/>
      <c r="P685" s="370" t="s">
        <v>3475</v>
      </c>
      <c r="Q685" s="371" t="s">
        <v>2467</v>
      </c>
      <c r="R685" s="108">
        <f t="shared" si="10"/>
        <v>0</v>
      </c>
      <c r="U685" s="399"/>
    </row>
    <row r="686" spans="1:21">
      <c r="A686" s="406">
        <v>5</v>
      </c>
      <c r="B686" s="368" t="s">
        <v>916</v>
      </c>
      <c r="C686" s="368" t="s">
        <v>917</v>
      </c>
      <c r="D686" s="368" t="s">
        <v>2468</v>
      </c>
      <c r="E686" s="368" t="s">
        <v>2468</v>
      </c>
      <c r="F686" s="368"/>
      <c r="G686" s="368"/>
      <c r="H686" s="368">
        <v>107</v>
      </c>
      <c r="I686" s="368" t="s">
        <v>2468</v>
      </c>
      <c r="J686" s="368" t="s">
        <v>952</v>
      </c>
      <c r="K686" s="368"/>
      <c r="L686" s="368"/>
      <c r="M686" s="368" t="s">
        <v>1877</v>
      </c>
      <c r="N686" s="379" t="s">
        <v>1879</v>
      </c>
      <c r="O686" s="379"/>
      <c r="P686" s="370" t="s">
        <v>3476</v>
      </c>
      <c r="Q686" s="371" t="s">
        <v>784</v>
      </c>
      <c r="R686" s="108">
        <f t="shared" si="10"/>
        <v>0</v>
      </c>
      <c r="U686" s="399"/>
    </row>
    <row r="687" spans="1:21">
      <c r="A687" s="406">
        <v>5</v>
      </c>
      <c r="B687" s="368" t="s">
        <v>916</v>
      </c>
      <c r="C687" s="368" t="s">
        <v>917</v>
      </c>
      <c r="D687" s="368" t="s">
        <v>2468</v>
      </c>
      <c r="E687" s="368" t="s">
        <v>2468</v>
      </c>
      <c r="F687" s="368"/>
      <c r="G687" s="368"/>
      <c r="H687" s="368">
        <v>107</v>
      </c>
      <c r="I687" s="368" t="s">
        <v>2468</v>
      </c>
      <c r="J687" s="368" t="s">
        <v>952</v>
      </c>
      <c r="K687" s="368"/>
      <c r="L687" s="368"/>
      <c r="M687" s="368" t="s">
        <v>1877</v>
      </c>
      <c r="N687" s="379" t="s">
        <v>1879</v>
      </c>
      <c r="O687" s="379"/>
      <c r="P687" s="370" t="s">
        <v>3477</v>
      </c>
      <c r="Q687" s="371" t="s">
        <v>3478</v>
      </c>
      <c r="R687" s="108">
        <f t="shared" si="10"/>
        <v>0</v>
      </c>
      <c r="U687" s="399"/>
    </row>
    <row r="688" spans="1:21">
      <c r="A688" s="406">
        <v>5</v>
      </c>
      <c r="B688" s="368" t="s">
        <v>916</v>
      </c>
      <c r="C688" s="368" t="s">
        <v>917</v>
      </c>
      <c r="D688" s="368" t="s">
        <v>2468</v>
      </c>
      <c r="E688" s="368" t="s">
        <v>2468</v>
      </c>
      <c r="F688" s="368"/>
      <c r="G688" s="368"/>
      <c r="H688" s="368">
        <v>107</v>
      </c>
      <c r="I688" s="368" t="s">
        <v>2468</v>
      </c>
      <c r="J688" s="368" t="s">
        <v>952</v>
      </c>
      <c r="K688" s="368"/>
      <c r="L688" s="368"/>
      <c r="M688" s="368" t="s">
        <v>1877</v>
      </c>
      <c r="N688" s="379" t="s">
        <v>1879</v>
      </c>
      <c r="O688" s="379"/>
      <c r="P688" s="370" t="s">
        <v>3479</v>
      </c>
      <c r="Q688" s="371" t="s">
        <v>3480</v>
      </c>
      <c r="R688" s="108">
        <f t="shared" si="10"/>
        <v>0</v>
      </c>
      <c r="U688" s="399"/>
    </row>
    <row r="689" spans="1:21">
      <c r="A689" s="406">
        <v>5</v>
      </c>
      <c r="B689" s="368" t="s">
        <v>916</v>
      </c>
      <c r="C689" s="368" t="s">
        <v>917</v>
      </c>
      <c r="D689" s="368" t="s">
        <v>2468</v>
      </c>
      <c r="E689" s="368" t="s">
        <v>2468</v>
      </c>
      <c r="F689" s="368"/>
      <c r="G689" s="368"/>
      <c r="H689" s="368">
        <v>107</v>
      </c>
      <c r="I689" s="368" t="s">
        <v>2468</v>
      </c>
      <c r="J689" s="368" t="s">
        <v>952</v>
      </c>
      <c r="K689" s="368"/>
      <c r="L689" s="368"/>
      <c r="M689" s="368" t="s">
        <v>1877</v>
      </c>
      <c r="N689" s="379" t="s">
        <v>1879</v>
      </c>
      <c r="O689" s="379"/>
      <c r="P689" s="370" t="s">
        <v>3481</v>
      </c>
      <c r="Q689" s="371" t="s">
        <v>3482</v>
      </c>
      <c r="R689" s="108">
        <f t="shared" si="10"/>
        <v>0</v>
      </c>
      <c r="U689" s="399"/>
    </row>
    <row r="690" spans="1:21">
      <c r="A690" s="406">
        <v>5</v>
      </c>
      <c r="B690" s="368" t="s">
        <v>916</v>
      </c>
      <c r="C690" s="368" t="s">
        <v>917</v>
      </c>
      <c r="D690" s="368" t="s">
        <v>2468</v>
      </c>
      <c r="E690" s="368" t="s">
        <v>2468</v>
      </c>
      <c r="F690" s="368"/>
      <c r="G690" s="368"/>
      <c r="H690" s="368">
        <v>107</v>
      </c>
      <c r="I690" s="368" t="s">
        <v>2468</v>
      </c>
      <c r="J690" s="368" t="s">
        <v>952</v>
      </c>
      <c r="K690" s="368"/>
      <c r="L690" s="368"/>
      <c r="M690" s="368" t="s">
        <v>1877</v>
      </c>
      <c r="N690" s="379" t="s">
        <v>1879</v>
      </c>
      <c r="O690" s="379"/>
      <c r="P690" s="370" t="s">
        <v>3483</v>
      </c>
      <c r="Q690" s="371" t="s">
        <v>788</v>
      </c>
      <c r="R690" s="108">
        <f t="shared" si="10"/>
        <v>0</v>
      </c>
      <c r="U690" s="399"/>
    </row>
    <row r="691" spans="1:21">
      <c r="A691" s="406">
        <v>5</v>
      </c>
      <c r="B691" s="368" t="s">
        <v>916</v>
      </c>
      <c r="C691" s="368" t="s">
        <v>917</v>
      </c>
      <c r="D691" s="368" t="s">
        <v>2468</v>
      </c>
      <c r="E691" s="368" t="s">
        <v>2468</v>
      </c>
      <c r="F691" s="368"/>
      <c r="G691" s="368"/>
      <c r="H691" s="368">
        <v>107</v>
      </c>
      <c r="I691" s="368" t="s">
        <v>2468</v>
      </c>
      <c r="J691" s="368" t="s">
        <v>952</v>
      </c>
      <c r="K691" s="368"/>
      <c r="L691" s="368"/>
      <c r="M691" s="368" t="s">
        <v>1877</v>
      </c>
      <c r="N691" s="379" t="s">
        <v>1879</v>
      </c>
      <c r="O691" s="379"/>
      <c r="P691" s="370" t="s">
        <v>3484</v>
      </c>
      <c r="Q691" s="371" t="s">
        <v>3485</v>
      </c>
      <c r="R691" s="108">
        <f t="shared" si="10"/>
        <v>0</v>
      </c>
      <c r="U691" s="399"/>
    </row>
    <row r="692" spans="1:21">
      <c r="A692" s="406">
        <v>5</v>
      </c>
      <c r="B692" s="368" t="s">
        <v>916</v>
      </c>
      <c r="C692" s="368" t="s">
        <v>917</v>
      </c>
      <c r="D692" s="368" t="s">
        <v>2468</v>
      </c>
      <c r="E692" s="368" t="s">
        <v>2468</v>
      </c>
      <c r="F692" s="368"/>
      <c r="G692" s="368"/>
      <c r="H692" s="368">
        <v>107</v>
      </c>
      <c r="I692" s="368" t="s">
        <v>2468</v>
      </c>
      <c r="J692" s="368" t="s">
        <v>952</v>
      </c>
      <c r="K692" s="368"/>
      <c r="L692" s="368"/>
      <c r="M692" s="368" t="s">
        <v>1877</v>
      </c>
      <c r="N692" s="379" t="s">
        <v>1879</v>
      </c>
      <c r="O692" s="379"/>
      <c r="P692" s="370" t="s">
        <v>3486</v>
      </c>
      <c r="Q692" s="371" t="s">
        <v>3487</v>
      </c>
      <c r="R692" s="108">
        <f t="shared" si="10"/>
        <v>0</v>
      </c>
      <c r="U692" s="399"/>
    </row>
    <row r="693" spans="1:21">
      <c r="A693" s="406">
        <v>5</v>
      </c>
      <c r="B693" s="368" t="s">
        <v>916</v>
      </c>
      <c r="C693" s="368" t="s">
        <v>917</v>
      </c>
      <c r="D693" s="368" t="s">
        <v>2468</v>
      </c>
      <c r="E693" s="368" t="s">
        <v>2468</v>
      </c>
      <c r="F693" s="368"/>
      <c r="G693" s="368"/>
      <c r="H693" s="368">
        <v>107</v>
      </c>
      <c r="I693" s="368" t="s">
        <v>2468</v>
      </c>
      <c r="J693" s="368" t="s">
        <v>952</v>
      </c>
      <c r="K693" s="368"/>
      <c r="L693" s="368"/>
      <c r="M693" s="368" t="s">
        <v>1877</v>
      </c>
      <c r="N693" s="379" t="s">
        <v>1879</v>
      </c>
      <c r="O693" s="379"/>
      <c r="P693" s="370" t="s">
        <v>3488</v>
      </c>
      <c r="Q693" s="371" t="s">
        <v>791</v>
      </c>
      <c r="R693" s="108">
        <f t="shared" si="10"/>
        <v>0</v>
      </c>
      <c r="U693" s="399"/>
    </row>
    <row r="694" spans="1:21">
      <c r="A694" s="406">
        <v>5</v>
      </c>
      <c r="B694" s="368" t="s">
        <v>916</v>
      </c>
      <c r="C694" s="368" t="s">
        <v>917</v>
      </c>
      <c r="D694" s="368" t="s">
        <v>2468</v>
      </c>
      <c r="E694" s="368" t="s">
        <v>2468</v>
      </c>
      <c r="F694" s="368"/>
      <c r="G694" s="368"/>
      <c r="H694" s="368">
        <v>107</v>
      </c>
      <c r="I694" s="368" t="s">
        <v>2468</v>
      </c>
      <c r="J694" s="368" t="s">
        <v>952</v>
      </c>
      <c r="K694" s="368"/>
      <c r="L694" s="368"/>
      <c r="M694" s="368" t="s">
        <v>1877</v>
      </c>
      <c r="N694" s="379" t="s">
        <v>1879</v>
      </c>
      <c r="O694" s="379"/>
      <c r="P694" s="370" t="s">
        <v>3489</v>
      </c>
      <c r="Q694" s="371" t="s">
        <v>792</v>
      </c>
      <c r="R694" s="108">
        <f t="shared" si="10"/>
        <v>0</v>
      </c>
      <c r="U694" s="399"/>
    </row>
    <row r="695" spans="1:21">
      <c r="A695" s="406">
        <v>5</v>
      </c>
      <c r="B695" s="368" t="s">
        <v>916</v>
      </c>
      <c r="C695" s="368" t="s">
        <v>917</v>
      </c>
      <c r="D695" s="368" t="s">
        <v>2468</v>
      </c>
      <c r="E695" s="368" t="s">
        <v>2468</v>
      </c>
      <c r="F695" s="368"/>
      <c r="G695" s="368"/>
      <c r="H695" s="368">
        <v>107</v>
      </c>
      <c r="I695" s="368" t="s">
        <v>2468</v>
      </c>
      <c r="J695" s="368" t="s">
        <v>952</v>
      </c>
      <c r="K695" s="368"/>
      <c r="L695" s="368"/>
      <c r="M695" s="368" t="s">
        <v>1877</v>
      </c>
      <c r="N695" s="379" t="s">
        <v>1907</v>
      </c>
      <c r="O695" s="379"/>
      <c r="P695" s="370" t="s">
        <v>3490</v>
      </c>
      <c r="Q695" s="371" t="s">
        <v>793</v>
      </c>
      <c r="R695" s="108">
        <f t="shared" si="10"/>
        <v>0</v>
      </c>
      <c r="U695" s="399"/>
    </row>
    <row r="696" spans="1:21">
      <c r="A696" s="406">
        <v>5</v>
      </c>
      <c r="B696" s="368" t="s">
        <v>916</v>
      </c>
      <c r="C696" s="368" t="s">
        <v>917</v>
      </c>
      <c r="D696" s="368" t="s">
        <v>2468</v>
      </c>
      <c r="E696" s="368" t="s">
        <v>2468</v>
      </c>
      <c r="F696" s="368"/>
      <c r="G696" s="368"/>
      <c r="H696" s="368">
        <v>107</v>
      </c>
      <c r="I696" s="368" t="s">
        <v>2468</v>
      </c>
      <c r="J696" s="368" t="s">
        <v>952</v>
      </c>
      <c r="K696" s="368"/>
      <c r="L696" s="368"/>
      <c r="M696" s="368" t="s">
        <v>1877</v>
      </c>
      <c r="N696" s="379" t="s">
        <v>1907</v>
      </c>
      <c r="O696" s="379"/>
      <c r="P696" s="370" t="s">
        <v>3491</v>
      </c>
      <c r="Q696" s="371" t="s">
        <v>794</v>
      </c>
      <c r="R696" s="108">
        <f t="shared" si="10"/>
        <v>0</v>
      </c>
      <c r="U696" s="399"/>
    </row>
    <row r="697" spans="1:21">
      <c r="A697" s="406">
        <v>5</v>
      </c>
      <c r="B697" s="368" t="s">
        <v>916</v>
      </c>
      <c r="C697" s="368" t="s">
        <v>917</v>
      </c>
      <c r="D697" s="368" t="s">
        <v>2468</v>
      </c>
      <c r="E697" s="368" t="s">
        <v>2468</v>
      </c>
      <c r="F697" s="368"/>
      <c r="G697" s="368"/>
      <c r="H697" s="368">
        <v>107</v>
      </c>
      <c r="I697" s="368" t="s">
        <v>2468</v>
      </c>
      <c r="J697" s="368" t="s">
        <v>952</v>
      </c>
      <c r="K697" s="368"/>
      <c r="L697" s="368"/>
      <c r="M697" s="368" t="s">
        <v>1877</v>
      </c>
      <c r="N697" s="379" t="s">
        <v>1907</v>
      </c>
      <c r="O697" s="379"/>
      <c r="P697" s="370" t="s">
        <v>3492</v>
      </c>
      <c r="Q697" s="371" t="s">
        <v>795</v>
      </c>
      <c r="R697" s="108">
        <f t="shared" si="10"/>
        <v>0</v>
      </c>
      <c r="U697" s="399"/>
    </row>
    <row r="698" spans="1:21">
      <c r="A698" s="406">
        <v>5</v>
      </c>
      <c r="B698" s="368" t="s">
        <v>916</v>
      </c>
      <c r="C698" s="368" t="s">
        <v>917</v>
      </c>
      <c r="D698" s="368" t="s">
        <v>2468</v>
      </c>
      <c r="E698" s="368" t="s">
        <v>2468</v>
      </c>
      <c r="F698" s="368"/>
      <c r="G698" s="368"/>
      <c r="H698" s="368">
        <v>107</v>
      </c>
      <c r="I698" s="368" t="s">
        <v>2468</v>
      </c>
      <c r="J698" s="368" t="s">
        <v>952</v>
      </c>
      <c r="K698" s="368"/>
      <c r="L698" s="368"/>
      <c r="M698" s="368" t="s">
        <v>1877</v>
      </c>
      <c r="N698" s="379" t="s">
        <v>1907</v>
      </c>
      <c r="O698" s="379"/>
      <c r="P698" s="370" t="s">
        <v>3493</v>
      </c>
      <c r="Q698" s="371" t="s">
        <v>796</v>
      </c>
      <c r="R698" s="108">
        <f t="shared" si="10"/>
        <v>0</v>
      </c>
      <c r="U698" s="399"/>
    </row>
    <row r="699" spans="1:21">
      <c r="A699" s="406">
        <v>5</v>
      </c>
      <c r="B699" s="368" t="s">
        <v>916</v>
      </c>
      <c r="C699" s="368" t="s">
        <v>917</v>
      </c>
      <c r="D699" s="368" t="s">
        <v>2468</v>
      </c>
      <c r="E699" s="368" t="s">
        <v>2468</v>
      </c>
      <c r="F699" s="368"/>
      <c r="G699" s="368"/>
      <c r="H699" s="368">
        <v>107</v>
      </c>
      <c r="I699" s="368" t="s">
        <v>2468</v>
      </c>
      <c r="J699" s="368" t="s">
        <v>952</v>
      </c>
      <c r="K699" s="368"/>
      <c r="L699" s="368"/>
      <c r="M699" s="368" t="s">
        <v>1877</v>
      </c>
      <c r="N699" s="379" t="s">
        <v>1907</v>
      </c>
      <c r="O699" s="379"/>
      <c r="P699" s="370" t="s">
        <v>3494</v>
      </c>
      <c r="Q699" s="371" t="s">
        <v>797</v>
      </c>
      <c r="R699" s="108">
        <f t="shared" si="10"/>
        <v>0</v>
      </c>
      <c r="U699" s="399"/>
    </row>
    <row r="700" spans="1:21">
      <c r="A700" s="406">
        <v>5</v>
      </c>
      <c r="B700" s="368" t="s">
        <v>916</v>
      </c>
      <c r="C700" s="368" t="s">
        <v>917</v>
      </c>
      <c r="D700" s="368" t="s">
        <v>2468</v>
      </c>
      <c r="E700" s="368" t="s">
        <v>2468</v>
      </c>
      <c r="F700" s="368"/>
      <c r="G700" s="368"/>
      <c r="H700" s="368">
        <v>107</v>
      </c>
      <c r="I700" s="368" t="s">
        <v>2468</v>
      </c>
      <c r="J700" s="368" t="s">
        <v>952</v>
      </c>
      <c r="K700" s="368"/>
      <c r="L700" s="368"/>
      <c r="M700" s="368" t="s">
        <v>1877</v>
      </c>
      <c r="N700" s="379" t="s">
        <v>1907</v>
      </c>
      <c r="O700" s="379"/>
      <c r="P700" s="370" t="s">
        <v>3495</v>
      </c>
      <c r="Q700" s="371" t="s">
        <v>799</v>
      </c>
      <c r="R700" s="108">
        <f t="shared" si="10"/>
        <v>0</v>
      </c>
      <c r="U700" s="399"/>
    </row>
    <row r="701" spans="1:21">
      <c r="A701" s="406">
        <v>5</v>
      </c>
      <c r="B701" s="368" t="s">
        <v>916</v>
      </c>
      <c r="C701" s="368" t="s">
        <v>917</v>
      </c>
      <c r="D701" s="368" t="s">
        <v>2468</v>
      </c>
      <c r="E701" s="368" t="s">
        <v>2468</v>
      </c>
      <c r="F701" s="368"/>
      <c r="G701" s="368"/>
      <c r="H701" s="368">
        <v>107</v>
      </c>
      <c r="I701" s="368" t="s">
        <v>2468</v>
      </c>
      <c r="J701" s="368" t="s">
        <v>952</v>
      </c>
      <c r="K701" s="368"/>
      <c r="L701" s="368"/>
      <c r="M701" s="368" t="s">
        <v>1877</v>
      </c>
      <c r="N701" s="379" t="s">
        <v>1907</v>
      </c>
      <c r="O701" s="379"/>
      <c r="P701" s="370" t="s">
        <v>3496</v>
      </c>
      <c r="Q701" s="371" t="s">
        <v>800</v>
      </c>
      <c r="R701" s="108">
        <f t="shared" si="10"/>
        <v>0</v>
      </c>
      <c r="U701" s="399"/>
    </row>
    <row r="702" spans="1:21">
      <c r="A702" s="406">
        <v>5</v>
      </c>
      <c r="B702" s="368" t="s">
        <v>916</v>
      </c>
      <c r="C702" s="368" t="s">
        <v>917</v>
      </c>
      <c r="D702" s="368" t="s">
        <v>2468</v>
      </c>
      <c r="E702" s="368" t="s">
        <v>2468</v>
      </c>
      <c r="F702" s="368"/>
      <c r="G702" s="368"/>
      <c r="H702" s="368">
        <v>107</v>
      </c>
      <c r="I702" s="368" t="s">
        <v>2468</v>
      </c>
      <c r="J702" s="368" t="s">
        <v>952</v>
      </c>
      <c r="K702" s="368"/>
      <c r="L702" s="368"/>
      <c r="M702" s="368" t="s">
        <v>1877</v>
      </c>
      <c r="N702" s="379" t="s">
        <v>1907</v>
      </c>
      <c r="O702" s="379"/>
      <c r="P702" s="370" t="s">
        <v>3497</v>
      </c>
      <c r="Q702" s="371" t="s">
        <v>801</v>
      </c>
      <c r="R702" s="108">
        <f t="shared" si="10"/>
        <v>0</v>
      </c>
      <c r="U702" s="399"/>
    </row>
    <row r="703" spans="1:21">
      <c r="A703" s="406">
        <v>5</v>
      </c>
      <c r="B703" s="368" t="s">
        <v>916</v>
      </c>
      <c r="C703" s="368" t="s">
        <v>917</v>
      </c>
      <c r="D703" s="368" t="s">
        <v>2468</v>
      </c>
      <c r="E703" s="368" t="s">
        <v>2468</v>
      </c>
      <c r="F703" s="368"/>
      <c r="G703" s="368"/>
      <c r="H703" s="368">
        <v>107</v>
      </c>
      <c r="I703" s="368" t="s">
        <v>2468</v>
      </c>
      <c r="J703" s="368" t="s">
        <v>952</v>
      </c>
      <c r="K703" s="368"/>
      <c r="L703" s="368"/>
      <c r="M703" s="368" t="s">
        <v>1877</v>
      </c>
      <c r="N703" s="379" t="s">
        <v>1907</v>
      </c>
      <c r="O703" s="379"/>
      <c r="P703" s="370" t="s">
        <v>3498</v>
      </c>
      <c r="Q703" s="371" t="s">
        <v>802</v>
      </c>
      <c r="R703" s="108">
        <f t="shared" si="10"/>
        <v>0</v>
      </c>
      <c r="U703" s="399"/>
    </row>
    <row r="704" spans="1:21">
      <c r="A704" s="406">
        <v>5</v>
      </c>
      <c r="B704" s="368" t="s">
        <v>916</v>
      </c>
      <c r="C704" s="368" t="s">
        <v>917</v>
      </c>
      <c r="D704" s="368" t="s">
        <v>2468</v>
      </c>
      <c r="E704" s="368" t="s">
        <v>2468</v>
      </c>
      <c r="F704" s="368"/>
      <c r="G704" s="368"/>
      <c r="H704" s="368">
        <v>107</v>
      </c>
      <c r="I704" s="368" t="s">
        <v>2468</v>
      </c>
      <c r="J704" s="368" t="s">
        <v>952</v>
      </c>
      <c r="K704" s="368"/>
      <c r="L704" s="368"/>
      <c r="M704" s="368" t="s">
        <v>1877</v>
      </c>
      <c r="N704" s="379" t="s">
        <v>1907</v>
      </c>
      <c r="O704" s="379"/>
      <c r="P704" s="370" t="s">
        <v>3499</v>
      </c>
      <c r="Q704" s="371" t="s">
        <v>803</v>
      </c>
      <c r="R704" s="108">
        <f t="shared" si="10"/>
        <v>0</v>
      </c>
      <c r="U704" s="399"/>
    </row>
    <row r="705" spans="1:21">
      <c r="A705" s="406">
        <v>5</v>
      </c>
      <c r="B705" s="368" t="s">
        <v>916</v>
      </c>
      <c r="C705" s="368" t="s">
        <v>917</v>
      </c>
      <c r="D705" s="368" t="s">
        <v>2468</v>
      </c>
      <c r="E705" s="368" t="s">
        <v>2468</v>
      </c>
      <c r="F705" s="368"/>
      <c r="G705" s="368"/>
      <c r="H705" s="368">
        <v>107</v>
      </c>
      <c r="I705" s="368" t="s">
        <v>2468</v>
      </c>
      <c r="J705" s="368" t="s">
        <v>952</v>
      </c>
      <c r="K705" s="368"/>
      <c r="L705" s="368"/>
      <c r="M705" s="368" t="s">
        <v>1877</v>
      </c>
      <c r="N705" s="379" t="s">
        <v>1907</v>
      </c>
      <c r="O705" s="379"/>
      <c r="P705" s="370" t="s">
        <v>3500</v>
      </c>
      <c r="Q705" s="371" t="s">
        <v>804</v>
      </c>
      <c r="R705" s="108">
        <f t="shared" si="10"/>
        <v>0</v>
      </c>
      <c r="U705" s="399"/>
    </row>
    <row r="706" spans="1:21">
      <c r="A706" s="406">
        <v>5</v>
      </c>
      <c r="B706" s="368" t="s">
        <v>916</v>
      </c>
      <c r="C706" s="368" t="s">
        <v>917</v>
      </c>
      <c r="D706" s="368" t="s">
        <v>2468</v>
      </c>
      <c r="E706" s="368" t="s">
        <v>2468</v>
      </c>
      <c r="F706" s="368"/>
      <c r="G706" s="368"/>
      <c r="H706" s="368">
        <v>107</v>
      </c>
      <c r="I706" s="368" t="s">
        <v>2468</v>
      </c>
      <c r="J706" s="368" t="s">
        <v>952</v>
      </c>
      <c r="K706" s="368"/>
      <c r="L706" s="368"/>
      <c r="M706" s="368" t="s">
        <v>1877</v>
      </c>
      <c r="N706" s="379" t="s">
        <v>1907</v>
      </c>
      <c r="O706" s="379"/>
      <c r="P706" s="370" t="s">
        <v>3501</v>
      </c>
      <c r="Q706" s="371" t="s">
        <v>805</v>
      </c>
      <c r="R706" s="108">
        <f t="shared" si="10"/>
        <v>0</v>
      </c>
      <c r="U706" s="399"/>
    </row>
    <row r="707" spans="1:21">
      <c r="A707" s="406">
        <v>5</v>
      </c>
      <c r="B707" s="368" t="s">
        <v>916</v>
      </c>
      <c r="C707" s="368" t="s">
        <v>917</v>
      </c>
      <c r="D707" s="368" t="s">
        <v>2468</v>
      </c>
      <c r="E707" s="368" t="s">
        <v>2468</v>
      </c>
      <c r="F707" s="368"/>
      <c r="G707" s="368"/>
      <c r="H707" s="368">
        <v>107</v>
      </c>
      <c r="I707" s="368" t="s">
        <v>2468</v>
      </c>
      <c r="J707" s="368" t="s">
        <v>952</v>
      </c>
      <c r="K707" s="368"/>
      <c r="L707" s="368"/>
      <c r="M707" s="368" t="s">
        <v>1877</v>
      </c>
      <c r="N707" s="379" t="s">
        <v>1907</v>
      </c>
      <c r="O707" s="379"/>
      <c r="P707" s="370" t="s">
        <v>3502</v>
      </c>
      <c r="Q707" s="371" t="s">
        <v>806</v>
      </c>
      <c r="R707" s="108">
        <f t="shared" si="10"/>
        <v>0</v>
      </c>
      <c r="U707" s="399"/>
    </row>
    <row r="708" spans="1:21">
      <c r="A708" s="406">
        <v>5</v>
      </c>
      <c r="B708" s="368" t="s">
        <v>916</v>
      </c>
      <c r="C708" s="368" t="s">
        <v>917</v>
      </c>
      <c r="D708" s="368" t="s">
        <v>2468</v>
      </c>
      <c r="E708" s="368" t="s">
        <v>2468</v>
      </c>
      <c r="F708" s="368"/>
      <c r="G708" s="368"/>
      <c r="H708" s="368">
        <v>107</v>
      </c>
      <c r="I708" s="368" t="s">
        <v>2468</v>
      </c>
      <c r="J708" s="368" t="s">
        <v>952</v>
      </c>
      <c r="K708" s="368"/>
      <c r="L708" s="368"/>
      <c r="M708" s="368" t="s">
        <v>1877</v>
      </c>
      <c r="N708" s="379" t="s">
        <v>1907</v>
      </c>
      <c r="O708" s="379"/>
      <c r="P708" s="370" t="s">
        <v>3503</v>
      </c>
      <c r="Q708" s="371" t="s">
        <v>807</v>
      </c>
      <c r="R708" s="108">
        <f t="shared" ref="R708:R771" si="11">SUMIF($S$1:$BT$1,$R$1,$S708:$BT708)</f>
        <v>0</v>
      </c>
      <c r="U708" s="399"/>
    </row>
    <row r="709" spans="1:21">
      <c r="A709" s="406">
        <v>5</v>
      </c>
      <c r="B709" s="368" t="s">
        <v>916</v>
      </c>
      <c r="C709" s="368" t="s">
        <v>917</v>
      </c>
      <c r="D709" s="368" t="s">
        <v>2468</v>
      </c>
      <c r="E709" s="368" t="s">
        <v>2468</v>
      </c>
      <c r="F709" s="368"/>
      <c r="G709" s="368"/>
      <c r="H709" s="368">
        <v>107</v>
      </c>
      <c r="I709" s="368" t="s">
        <v>2468</v>
      </c>
      <c r="J709" s="368" t="s">
        <v>952</v>
      </c>
      <c r="K709" s="368"/>
      <c r="L709" s="368"/>
      <c r="M709" s="368" t="s">
        <v>1877</v>
      </c>
      <c r="N709" s="379" t="s">
        <v>1922</v>
      </c>
      <c r="O709" s="379"/>
      <c r="P709" s="370" t="s">
        <v>3504</v>
      </c>
      <c r="Q709" s="371" t="s">
        <v>808</v>
      </c>
      <c r="R709" s="108">
        <f t="shared" si="11"/>
        <v>0</v>
      </c>
      <c r="U709" s="399"/>
    </row>
    <row r="710" spans="1:21">
      <c r="A710" s="406">
        <v>5</v>
      </c>
      <c r="B710" s="368" t="s">
        <v>916</v>
      </c>
      <c r="C710" s="368" t="s">
        <v>917</v>
      </c>
      <c r="D710" s="368" t="s">
        <v>2468</v>
      </c>
      <c r="E710" s="368" t="s">
        <v>2468</v>
      </c>
      <c r="F710" s="368"/>
      <c r="G710" s="368"/>
      <c r="H710" s="368">
        <v>107</v>
      </c>
      <c r="I710" s="368" t="s">
        <v>2468</v>
      </c>
      <c r="J710" s="368" t="s">
        <v>952</v>
      </c>
      <c r="K710" s="368"/>
      <c r="L710" s="368"/>
      <c r="M710" s="368" t="s">
        <v>1877</v>
      </c>
      <c r="N710" s="379" t="s">
        <v>1922</v>
      </c>
      <c r="O710" s="379"/>
      <c r="P710" s="370" t="s">
        <v>3505</v>
      </c>
      <c r="Q710" s="371" t="s">
        <v>809</v>
      </c>
      <c r="R710" s="108">
        <f t="shared" si="11"/>
        <v>0</v>
      </c>
      <c r="U710" s="399"/>
    </row>
    <row r="711" spans="1:21">
      <c r="A711" s="406">
        <v>5</v>
      </c>
      <c r="B711" s="368" t="s">
        <v>916</v>
      </c>
      <c r="C711" s="368" t="s">
        <v>917</v>
      </c>
      <c r="D711" s="368" t="s">
        <v>2468</v>
      </c>
      <c r="E711" s="368" t="s">
        <v>2468</v>
      </c>
      <c r="F711" s="368"/>
      <c r="G711" s="368"/>
      <c r="H711" s="368">
        <v>107</v>
      </c>
      <c r="I711" s="368" t="s">
        <v>2468</v>
      </c>
      <c r="J711" s="368" t="s">
        <v>952</v>
      </c>
      <c r="K711" s="368"/>
      <c r="L711" s="368"/>
      <c r="M711" s="368" t="s">
        <v>1877</v>
      </c>
      <c r="N711" s="379" t="s">
        <v>1879</v>
      </c>
      <c r="O711" s="379"/>
      <c r="P711" s="370" t="s">
        <v>3506</v>
      </c>
      <c r="Q711" s="371" t="s">
        <v>3507</v>
      </c>
      <c r="R711" s="108">
        <f t="shared" si="11"/>
        <v>0</v>
      </c>
      <c r="U711" s="399"/>
    </row>
    <row r="712" spans="1:21">
      <c r="A712" s="406">
        <v>5</v>
      </c>
      <c r="B712" s="368" t="s">
        <v>916</v>
      </c>
      <c r="C712" s="368" t="s">
        <v>917</v>
      </c>
      <c r="D712" s="368" t="s">
        <v>2468</v>
      </c>
      <c r="E712" s="368" t="s">
        <v>2484</v>
      </c>
      <c r="F712" s="368"/>
      <c r="G712" s="368"/>
      <c r="H712" s="368">
        <v>108</v>
      </c>
      <c r="I712" s="368" t="s">
        <v>2484</v>
      </c>
      <c r="J712" s="368" t="s">
        <v>952</v>
      </c>
      <c r="K712" s="368"/>
      <c r="L712" s="368"/>
      <c r="M712" s="368" t="s">
        <v>1877</v>
      </c>
      <c r="N712" s="379" t="s">
        <v>1879</v>
      </c>
      <c r="O712" s="379"/>
      <c r="P712" s="370" t="s">
        <v>3508</v>
      </c>
      <c r="Q712" s="373" t="s">
        <v>811</v>
      </c>
      <c r="R712" s="108">
        <f t="shared" si="11"/>
        <v>0</v>
      </c>
      <c r="U712" s="399"/>
    </row>
    <row r="713" spans="1:21">
      <c r="A713" s="406">
        <v>5</v>
      </c>
      <c r="B713" s="368" t="s">
        <v>916</v>
      </c>
      <c r="C713" s="368" t="s">
        <v>917</v>
      </c>
      <c r="D713" s="368" t="s">
        <v>2468</v>
      </c>
      <c r="E713" s="368" t="s">
        <v>2484</v>
      </c>
      <c r="F713" s="368"/>
      <c r="G713" s="368"/>
      <c r="H713" s="368">
        <v>108</v>
      </c>
      <c r="I713" s="368" t="s">
        <v>2484</v>
      </c>
      <c r="J713" s="368" t="s">
        <v>952</v>
      </c>
      <c r="K713" s="368"/>
      <c r="L713" s="368"/>
      <c r="M713" s="368" t="s">
        <v>1877</v>
      </c>
      <c r="N713" s="379" t="s">
        <v>1879</v>
      </c>
      <c r="O713" s="379"/>
      <c r="P713" s="370" t="s">
        <v>3509</v>
      </c>
      <c r="Q713" s="373" t="s">
        <v>812</v>
      </c>
      <c r="R713" s="108">
        <f t="shared" si="11"/>
        <v>0</v>
      </c>
      <c r="U713" s="399"/>
    </row>
    <row r="714" spans="1:21">
      <c r="A714" s="406">
        <v>5</v>
      </c>
      <c r="B714" s="368" t="s">
        <v>916</v>
      </c>
      <c r="C714" s="368" t="s">
        <v>917</v>
      </c>
      <c r="D714" s="368" t="s">
        <v>2468</v>
      </c>
      <c r="E714" s="368" t="s">
        <v>2484</v>
      </c>
      <c r="F714" s="368"/>
      <c r="G714" s="368"/>
      <c r="H714" s="368">
        <v>108</v>
      </c>
      <c r="I714" s="368" t="s">
        <v>2484</v>
      </c>
      <c r="J714" s="368" t="s">
        <v>952</v>
      </c>
      <c r="K714" s="368"/>
      <c r="L714" s="368"/>
      <c r="M714" s="368" t="s">
        <v>1877</v>
      </c>
      <c r="N714" s="379" t="s">
        <v>1879</v>
      </c>
      <c r="O714" s="379"/>
      <c r="P714" s="370" t="s">
        <v>3510</v>
      </c>
      <c r="Q714" s="373" t="s">
        <v>813</v>
      </c>
      <c r="R714" s="108">
        <f t="shared" si="11"/>
        <v>0</v>
      </c>
      <c r="U714" s="399"/>
    </row>
    <row r="715" spans="1:21">
      <c r="A715" s="406">
        <v>5</v>
      </c>
      <c r="B715" s="368" t="s">
        <v>916</v>
      </c>
      <c r="C715" s="368" t="s">
        <v>917</v>
      </c>
      <c r="D715" s="368" t="s">
        <v>2468</v>
      </c>
      <c r="E715" s="368" t="s">
        <v>2484</v>
      </c>
      <c r="F715" s="368"/>
      <c r="G715" s="368"/>
      <c r="H715" s="368">
        <v>108</v>
      </c>
      <c r="I715" s="368" t="s">
        <v>2484</v>
      </c>
      <c r="J715" s="368" t="s">
        <v>952</v>
      </c>
      <c r="K715" s="368"/>
      <c r="L715" s="368"/>
      <c r="M715" s="368" t="s">
        <v>1877</v>
      </c>
      <c r="N715" s="379" t="s">
        <v>1879</v>
      </c>
      <c r="O715" s="379"/>
      <c r="P715" s="370" t="s">
        <v>3511</v>
      </c>
      <c r="Q715" s="373" t="s">
        <v>814</v>
      </c>
      <c r="R715" s="108">
        <f t="shared" si="11"/>
        <v>0</v>
      </c>
      <c r="U715" s="399"/>
    </row>
    <row r="716" spans="1:21">
      <c r="A716" s="406">
        <v>5</v>
      </c>
      <c r="B716" s="368" t="s">
        <v>916</v>
      </c>
      <c r="C716" s="368" t="s">
        <v>917</v>
      </c>
      <c r="D716" s="368" t="s">
        <v>2468</v>
      </c>
      <c r="E716" s="368" t="s">
        <v>2484</v>
      </c>
      <c r="F716" s="368"/>
      <c r="G716" s="368"/>
      <c r="H716" s="368">
        <v>108</v>
      </c>
      <c r="I716" s="368" t="s">
        <v>2484</v>
      </c>
      <c r="J716" s="368" t="s">
        <v>952</v>
      </c>
      <c r="K716" s="368"/>
      <c r="L716" s="368"/>
      <c r="M716" s="368" t="s">
        <v>1877</v>
      </c>
      <c r="N716" s="379" t="s">
        <v>1879</v>
      </c>
      <c r="O716" s="379"/>
      <c r="P716" s="370" t="s">
        <v>3512</v>
      </c>
      <c r="Q716" s="373" t="s">
        <v>815</v>
      </c>
      <c r="R716" s="108">
        <f t="shared" si="11"/>
        <v>0</v>
      </c>
      <c r="U716" s="399"/>
    </row>
    <row r="717" spans="1:21">
      <c r="A717" s="406">
        <v>5</v>
      </c>
      <c r="B717" s="368" t="s">
        <v>916</v>
      </c>
      <c r="C717" s="368" t="s">
        <v>917</v>
      </c>
      <c r="D717" s="368" t="s">
        <v>2468</v>
      </c>
      <c r="E717" s="368" t="s">
        <v>2484</v>
      </c>
      <c r="F717" s="368"/>
      <c r="G717" s="368"/>
      <c r="H717" s="368">
        <v>108</v>
      </c>
      <c r="I717" s="368" t="s">
        <v>2484</v>
      </c>
      <c r="J717" s="368" t="s">
        <v>952</v>
      </c>
      <c r="K717" s="368"/>
      <c r="L717" s="368"/>
      <c r="M717" s="368" t="s">
        <v>1877</v>
      </c>
      <c r="N717" s="379" t="s">
        <v>1879</v>
      </c>
      <c r="O717" s="379"/>
      <c r="P717" s="370" t="s">
        <v>3513</v>
      </c>
      <c r="Q717" s="373" t="s">
        <v>816</v>
      </c>
      <c r="R717" s="108">
        <f t="shared" si="11"/>
        <v>0</v>
      </c>
      <c r="U717" s="399"/>
    </row>
    <row r="718" spans="1:21">
      <c r="A718" s="406">
        <v>5</v>
      </c>
      <c r="B718" s="368" t="s">
        <v>916</v>
      </c>
      <c r="C718" s="368" t="s">
        <v>917</v>
      </c>
      <c r="D718" s="368" t="s">
        <v>2468</v>
      </c>
      <c r="E718" s="368" t="s">
        <v>2484</v>
      </c>
      <c r="F718" s="368"/>
      <c r="G718" s="368"/>
      <c r="H718" s="368">
        <v>108</v>
      </c>
      <c r="I718" s="368" t="s">
        <v>2484</v>
      </c>
      <c r="J718" s="368" t="s">
        <v>952</v>
      </c>
      <c r="K718" s="368"/>
      <c r="L718" s="368"/>
      <c r="M718" s="368" t="s">
        <v>1877</v>
      </c>
      <c r="N718" s="379" t="s">
        <v>1879</v>
      </c>
      <c r="O718" s="379"/>
      <c r="P718" s="370" t="s">
        <v>3514</v>
      </c>
      <c r="Q718" s="373" t="s">
        <v>817</v>
      </c>
      <c r="R718" s="108">
        <f t="shared" si="11"/>
        <v>0</v>
      </c>
      <c r="U718" s="399"/>
    </row>
    <row r="719" spans="1:21">
      <c r="A719" s="406">
        <v>5</v>
      </c>
      <c r="B719" s="368" t="s">
        <v>916</v>
      </c>
      <c r="C719" s="368" t="s">
        <v>917</v>
      </c>
      <c r="D719" s="368" t="s">
        <v>2468</v>
      </c>
      <c r="E719" s="368" t="s">
        <v>2484</v>
      </c>
      <c r="F719" s="368"/>
      <c r="G719" s="368"/>
      <c r="H719" s="368">
        <v>108</v>
      </c>
      <c r="I719" s="368" t="s">
        <v>2484</v>
      </c>
      <c r="J719" s="368" t="s">
        <v>952</v>
      </c>
      <c r="K719" s="368"/>
      <c r="L719" s="368"/>
      <c r="M719" s="368" t="s">
        <v>1877</v>
      </c>
      <c r="N719" s="379" t="s">
        <v>1879</v>
      </c>
      <c r="O719" s="379"/>
      <c r="P719" s="370" t="s">
        <v>3515</v>
      </c>
      <c r="Q719" s="373" t="s">
        <v>818</v>
      </c>
      <c r="R719" s="108">
        <f t="shared" si="11"/>
        <v>0</v>
      </c>
      <c r="U719" s="399"/>
    </row>
    <row r="720" spans="1:21">
      <c r="A720" s="406">
        <v>5</v>
      </c>
      <c r="B720" s="368" t="s">
        <v>916</v>
      </c>
      <c r="C720" s="368" t="s">
        <v>917</v>
      </c>
      <c r="D720" s="368" t="s">
        <v>2468</v>
      </c>
      <c r="E720" s="368" t="s">
        <v>2484</v>
      </c>
      <c r="F720" s="368"/>
      <c r="G720" s="368"/>
      <c r="H720" s="368">
        <v>108</v>
      </c>
      <c r="I720" s="368" t="s">
        <v>2484</v>
      </c>
      <c r="J720" s="368" t="s">
        <v>952</v>
      </c>
      <c r="K720" s="368"/>
      <c r="L720" s="368"/>
      <c r="M720" s="368" t="s">
        <v>1877</v>
      </c>
      <c r="N720" s="379" t="s">
        <v>1879</v>
      </c>
      <c r="O720" s="379"/>
      <c r="P720" s="370" t="s">
        <v>3516</v>
      </c>
      <c r="Q720" s="373" t="s">
        <v>819</v>
      </c>
      <c r="R720" s="108">
        <f t="shared" si="11"/>
        <v>0</v>
      </c>
      <c r="U720" s="399"/>
    </row>
    <row r="721" spans="1:21">
      <c r="A721" s="406">
        <v>5</v>
      </c>
      <c r="B721" s="368" t="s">
        <v>916</v>
      </c>
      <c r="C721" s="368" t="s">
        <v>917</v>
      </c>
      <c r="D721" s="368" t="s">
        <v>2468</v>
      </c>
      <c r="E721" s="368" t="s">
        <v>2484</v>
      </c>
      <c r="F721" s="368"/>
      <c r="G721" s="368"/>
      <c r="H721" s="368">
        <v>108</v>
      </c>
      <c r="I721" s="368" t="s">
        <v>2484</v>
      </c>
      <c r="J721" s="368" t="s">
        <v>952</v>
      </c>
      <c r="K721" s="368"/>
      <c r="L721" s="368"/>
      <c r="M721" s="368" t="s">
        <v>1877</v>
      </c>
      <c r="N721" s="379" t="s">
        <v>1907</v>
      </c>
      <c r="O721" s="379"/>
      <c r="P721" s="370" t="s">
        <v>3517</v>
      </c>
      <c r="Q721" s="373" t="s">
        <v>820</v>
      </c>
      <c r="R721" s="108">
        <f t="shared" si="11"/>
        <v>0</v>
      </c>
      <c r="U721" s="399"/>
    </row>
    <row r="722" spans="1:21">
      <c r="A722" s="406">
        <v>5</v>
      </c>
      <c r="B722" s="368" t="s">
        <v>916</v>
      </c>
      <c r="C722" s="368" t="s">
        <v>917</v>
      </c>
      <c r="D722" s="368" t="s">
        <v>2468</v>
      </c>
      <c r="E722" s="368" t="s">
        <v>2484</v>
      </c>
      <c r="F722" s="368"/>
      <c r="G722" s="368"/>
      <c r="H722" s="368">
        <v>108</v>
      </c>
      <c r="I722" s="368" t="s">
        <v>2484</v>
      </c>
      <c r="J722" s="368" t="s">
        <v>952</v>
      </c>
      <c r="K722" s="368"/>
      <c r="L722" s="368"/>
      <c r="M722" s="368" t="s">
        <v>1877</v>
      </c>
      <c r="N722" s="379" t="s">
        <v>1907</v>
      </c>
      <c r="O722" s="379"/>
      <c r="P722" s="370" t="s">
        <v>3518</v>
      </c>
      <c r="Q722" s="373" t="s">
        <v>821</v>
      </c>
      <c r="R722" s="108">
        <f t="shared" si="11"/>
        <v>0</v>
      </c>
      <c r="U722" s="399"/>
    </row>
    <row r="723" spans="1:21">
      <c r="A723" s="406">
        <v>5</v>
      </c>
      <c r="B723" s="368" t="s">
        <v>916</v>
      </c>
      <c r="C723" s="368" t="s">
        <v>917</v>
      </c>
      <c r="D723" s="368" t="s">
        <v>2468</v>
      </c>
      <c r="E723" s="368" t="s">
        <v>2484</v>
      </c>
      <c r="F723" s="368"/>
      <c r="G723" s="368"/>
      <c r="H723" s="368">
        <v>108</v>
      </c>
      <c r="I723" s="368" t="s">
        <v>2484</v>
      </c>
      <c r="J723" s="368" t="s">
        <v>952</v>
      </c>
      <c r="K723" s="368"/>
      <c r="L723" s="368"/>
      <c r="M723" s="368" t="s">
        <v>1877</v>
      </c>
      <c r="N723" s="379" t="s">
        <v>1907</v>
      </c>
      <c r="O723" s="379"/>
      <c r="P723" s="370" t="s">
        <v>3519</v>
      </c>
      <c r="Q723" s="373" t="s">
        <v>822</v>
      </c>
      <c r="R723" s="108">
        <f t="shared" si="11"/>
        <v>0</v>
      </c>
      <c r="U723" s="399"/>
    </row>
    <row r="724" spans="1:21">
      <c r="A724" s="406">
        <v>5</v>
      </c>
      <c r="B724" s="368" t="s">
        <v>916</v>
      </c>
      <c r="C724" s="368" t="s">
        <v>917</v>
      </c>
      <c r="D724" s="368" t="s">
        <v>2468</v>
      </c>
      <c r="E724" s="368" t="s">
        <v>2484</v>
      </c>
      <c r="F724" s="368"/>
      <c r="G724" s="368"/>
      <c r="H724" s="368">
        <v>108</v>
      </c>
      <c r="I724" s="368" t="s">
        <v>2484</v>
      </c>
      <c r="J724" s="368" t="s">
        <v>952</v>
      </c>
      <c r="K724" s="368"/>
      <c r="L724" s="368"/>
      <c r="M724" s="368" t="s">
        <v>1877</v>
      </c>
      <c r="N724" s="379" t="s">
        <v>1907</v>
      </c>
      <c r="O724" s="379"/>
      <c r="P724" s="370" t="s">
        <v>3520</v>
      </c>
      <c r="Q724" s="373" t="s">
        <v>823</v>
      </c>
      <c r="R724" s="108">
        <f t="shared" si="11"/>
        <v>0</v>
      </c>
      <c r="U724" s="399"/>
    </row>
    <row r="725" spans="1:21">
      <c r="A725" s="406">
        <v>5</v>
      </c>
      <c r="B725" s="368" t="s">
        <v>916</v>
      </c>
      <c r="C725" s="368" t="s">
        <v>917</v>
      </c>
      <c r="D725" s="368" t="s">
        <v>2468</v>
      </c>
      <c r="E725" s="368" t="s">
        <v>2484</v>
      </c>
      <c r="F725" s="368"/>
      <c r="G725" s="368"/>
      <c r="H725" s="368">
        <v>108</v>
      </c>
      <c r="I725" s="368" t="s">
        <v>2484</v>
      </c>
      <c r="J725" s="368" t="s">
        <v>952</v>
      </c>
      <c r="K725" s="368"/>
      <c r="L725" s="368"/>
      <c r="M725" s="368" t="s">
        <v>1877</v>
      </c>
      <c r="N725" s="379" t="s">
        <v>1907</v>
      </c>
      <c r="O725" s="379"/>
      <c r="P725" s="370" t="s">
        <v>3521</v>
      </c>
      <c r="Q725" s="373" t="s">
        <v>824</v>
      </c>
      <c r="R725" s="108">
        <f t="shared" si="11"/>
        <v>0</v>
      </c>
      <c r="U725" s="399"/>
    </row>
    <row r="726" spans="1:21">
      <c r="A726" s="406">
        <v>5</v>
      </c>
      <c r="B726" s="368" t="s">
        <v>916</v>
      </c>
      <c r="C726" s="368" t="s">
        <v>917</v>
      </c>
      <c r="D726" s="368" t="s">
        <v>2468</v>
      </c>
      <c r="E726" s="368" t="s">
        <v>2484</v>
      </c>
      <c r="F726" s="368"/>
      <c r="G726" s="368"/>
      <c r="H726" s="368">
        <v>108</v>
      </c>
      <c r="I726" s="368" t="s">
        <v>2484</v>
      </c>
      <c r="J726" s="368" t="s">
        <v>952</v>
      </c>
      <c r="K726" s="368"/>
      <c r="L726" s="368"/>
      <c r="M726" s="368" t="s">
        <v>1877</v>
      </c>
      <c r="N726" s="379" t="s">
        <v>1907</v>
      </c>
      <c r="O726" s="379"/>
      <c r="P726" s="370" t="s">
        <v>3522</v>
      </c>
      <c r="Q726" s="373" t="s">
        <v>825</v>
      </c>
      <c r="R726" s="108">
        <f t="shared" si="11"/>
        <v>0</v>
      </c>
      <c r="U726" s="399"/>
    </row>
    <row r="727" spans="1:21">
      <c r="A727" s="406">
        <v>5</v>
      </c>
      <c r="B727" s="368" t="s">
        <v>916</v>
      </c>
      <c r="C727" s="368" t="s">
        <v>917</v>
      </c>
      <c r="D727" s="368" t="s">
        <v>2468</v>
      </c>
      <c r="E727" s="368" t="s">
        <v>2484</v>
      </c>
      <c r="F727" s="368"/>
      <c r="G727" s="368"/>
      <c r="H727" s="368">
        <v>108</v>
      </c>
      <c r="I727" s="368" t="s">
        <v>2484</v>
      </c>
      <c r="J727" s="368" t="s">
        <v>952</v>
      </c>
      <c r="K727" s="368"/>
      <c r="L727" s="368"/>
      <c r="M727" s="368" t="s">
        <v>1877</v>
      </c>
      <c r="N727" s="379" t="s">
        <v>1907</v>
      </c>
      <c r="O727" s="379"/>
      <c r="P727" s="370" t="s">
        <v>3523</v>
      </c>
      <c r="Q727" s="373" t="s">
        <v>826</v>
      </c>
      <c r="R727" s="108">
        <f t="shared" si="11"/>
        <v>0</v>
      </c>
      <c r="U727" s="399"/>
    </row>
    <row r="728" spans="1:21">
      <c r="A728" s="406">
        <v>5</v>
      </c>
      <c r="B728" s="368" t="s">
        <v>916</v>
      </c>
      <c r="C728" s="368" t="s">
        <v>917</v>
      </c>
      <c r="D728" s="368" t="s">
        <v>2468</v>
      </c>
      <c r="E728" s="368" t="s">
        <v>2484</v>
      </c>
      <c r="F728" s="368"/>
      <c r="G728" s="368"/>
      <c r="H728" s="368">
        <v>108</v>
      </c>
      <c r="I728" s="368" t="s">
        <v>2484</v>
      </c>
      <c r="J728" s="368" t="s">
        <v>952</v>
      </c>
      <c r="K728" s="368"/>
      <c r="L728" s="368"/>
      <c r="M728" s="368" t="s">
        <v>1877</v>
      </c>
      <c r="N728" s="379" t="s">
        <v>1907</v>
      </c>
      <c r="O728" s="379"/>
      <c r="P728" s="370" t="s">
        <v>3524</v>
      </c>
      <c r="Q728" s="373" t="s">
        <v>827</v>
      </c>
      <c r="R728" s="108">
        <f t="shared" si="11"/>
        <v>0</v>
      </c>
      <c r="U728" s="399"/>
    </row>
    <row r="729" spans="1:21">
      <c r="A729" s="406">
        <v>5</v>
      </c>
      <c r="B729" s="368" t="s">
        <v>916</v>
      </c>
      <c r="C729" s="368" t="s">
        <v>917</v>
      </c>
      <c r="D729" s="368" t="s">
        <v>2468</v>
      </c>
      <c r="E729" s="368" t="s">
        <v>2484</v>
      </c>
      <c r="F729" s="368"/>
      <c r="G729" s="368"/>
      <c r="H729" s="368">
        <v>108</v>
      </c>
      <c r="I729" s="368" t="s">
        <v>2484</v>
      </c>
      <c r="J729" s="368" t="s">
        <v>952</v>
      </c>
      <c r="K729" s="368"/>
      <c r="L729" s="368"/>
      <c r="M729" s="368" t="s">
        <v>1877</v>
      </c>
      <c r="N729" s="379" t="s">
        <v>1907</v>
      </c>
      <c r="O729" s="379"/>
      <c r="P729" s="370" t="s">
        <v>3525</v>
      </c>
      <c r="Q729" s="373" t="s">
        <v>828</v>
      </c>
      <c r="R729" s="108">
        <f t="shared" si="11"/>
        <v>0</v>
      </c>
      <c r="U729" s="399"/>
    </row>
    <row r="730" spans="1:21">
      <c r="A730" s="406">
        <v>5</v>
      </c>
      <c r="B730" s="368" t="s">
        <v>916</v>
      </c>
      <c r="C730" s="368" t="s">
        <v>917</v>
      </c>
      <c r="D730" s="368" t="s">
        <v>2468</v>
      </c>
      <c r="E730" s="368" t="s">
        <v>2484</v>
      </c>
      <c r="F730" s="368"/>
      <c r="G730" s="368"/>
      <c r="H730" s="368">
        <v>108</v>
      </c>
      <c r="I730" s="368" t="s">
        <v>2484</v>
      </c>
      <c r="J730" s="368" t="s">
        <v>952</v>
      </c>
      <c r="K730" s="368"/>
      <c r="L730" s="368"/>
      <c r="M730" s="368" t="s">
        <v>1877</v>
      </c>
      <c r="N730" s="379" t="s">
        <v>1907</v>
      </c>
      <c r="O730" s="379"/>
      <c r="P730" s="370" t="s">
        <v>3526</v>
      </c>
      <c r="Q730" s="373" t="s">
        <v>829</v>
      </c>
      <c r="R730" s="108">
        <f t="shared" si="11"/>
        <v>0</v>
      </c>
      <c r="U730" s="399"/>
    </row>
    <row r="731" spans="1:21">
      <c r="A731" s="406">
        <v>5</v>
      </c>
      <c r="B731" s="368" t="s">
        <v>916</v>
      </c>
      <c r="C731" s="368" t="s">
        <v>917</v>
      </c>
      <c r="D731" s="368" t="s">
        <v>2468</v>
      </c>
      <c r="E731" s="368" t="s">
        <v>2484</v>
      </c>
      <c r="F731" s="368"/>
      <c r="G731" s="368"/>
      <c r="H731" s="368">
        <v>108</v>
      </c>
      <c r="I731" s="368" t="s">
        <v>2484</v>
      </c>
      <c r="J731" s="368" t="s">
        <v>952</v>
      </c>
      <c r="K731" s="368"/>
      <c r="L731" s="368"/>
      <c r="M731" s="368" t="s">
        <v>1877</v>
      </c>
      <c r="N731" s="379" t="s">
        <v>1922</v>
      </c>
      <c r="O731" s="379"/>
      <c r="P731" s="370" t="s">
        <v>3527</v>
      </c>
      <c r="Q731" s="374" t="s">
        <v>830</v>
      </c>
      <c r="R731" s="108">
        <f t="shared" si="11"/>
        <v>0</v>
      </c>
      <c r="U731" s="399"/>
    </row>
    <row r="732" spans="1:21">
      <c r="A732" s="406">
        <v>5</v>
      </c>
      <c r="B732" s="368" t="s">
        <v>916</v>
      </c>
      <c r="C732" s="368" t="s">
        <v>917</v>
      </c>
      <c r="D732" s="368" t="s">
        <v>2468</v>
      </c>
      <c r="E732" s="368" t="s">
        <v>2484</v>
      </c>
      <c r="F732" s="368"/>
      <c r="G732" s="368"/>
      <c r="H732" s="368">
        <v>108</v>
      </c>
      <c r="I732" s="368" t="s">
        <v>2484</v>
      </c>
      <c r="J732" s="368" t="s">
        <v>952</v>
      </c>
      <c r="K732" s="368"/>
      <c r="L732" s="368"/>
      <c r="M732" s="368" t="s">
        <v>1877</v>
      </c>
      <c r="N732" s="379" t="s">
        <v>1922</v>
      </c>
      <c r="O732" s="379"/>
      <c r="P732" s="370" t="s">
        <v>3528</v>
      </c>
      <c r="Q732" s="373" t="s">
        <v>831</v>
      </c>
      <c r="R732" s="108">
        <f t="shared" si="11"/>
        <v>0</v>
      </c>
      <c r="U732" s="399"/>
    </row>
    <row r="733" spans="1:21">
      <c r="A733" s="406">
        <v>5</v>
      </c>
      <c r="B733" s="368" t="s">
        <v>916</v>
      </c>
      <c r="C733" s="368" t="s">
        <v>917</v>
      </c>
      <c r="D733" s="368" t="s">
        <v>2468</v>
      </c>
      <c r="E733" s="368" t="s">
        <v>2484</v>
      </c>
      <c r="F733" s="368"/>
      <c r="G733" s="368"/>
      <c r="H733" s="368">
        <v>108</v>
      </c>
      <c r="I733" s="368" t="s">
        <v>2484</v>
      </c>
      <c r="J733" s="368" t="s">
        <v>952</v>
      </c>
      <c r="K733" s="368"/>
      <c r="L733" s="368"/>
      <c r="M733" s="368" t="s">
        <v>1877</v>
      </c>
      <c r="N733" s="379" t="s">
        <v>1879</v>
      </c>
      <c r="O733" s="379"/>
      <c r="P733" s="370" t="s">
        <v>3529</v>
      </c>
      <c r="Q733" s="371" t="s">
        <v>832</v>
      </c>
      <c r="R733" s="108">
        <f t="shared" si="11"/>
        <v>0</v>
      </c>
      <c r="U733" s="399"/>
    </row>
    <row r="734" spans="1:21">
      <c r="A734" s="406">
        <v>5</v>
      </c>
      <c r="B734" s="368" t="s">
        <v>916</v>
      </c>
      <c r="C734" s="368" t="s">
        <v>917</v>
      </c>
      <c r="D734" s="368" t="s">
        <v>2468</v>
      </c>
      <c r="E734" s="368" t="s">
        <v>2484</v>
      </c>
      <c r="F734" s="368"/>
      <c r="G734" s="368"/>
      <c r="H734" s="368">
        <v>108</v>
      </c>
      <c r="I734" s="368" t="s">
        <v>2484</v>
      </c>
      <c r="J734" s="368" t="s">
        <v>952</v>
      </c>
      <c r="K734" s="368"/>
      <c r="L734" s="368"/>
      <c r="M734" s="368" t="s">
        <v>1877</v>
      </c>
      <c r="N734" s="379" t="s">
        <v>1907</v>
      </c>
      <c r="O734" s="379"/>
      <c r="P734" s="370" t="s">
        <v>3530</v>
      </c>
      <c r="Q734" s="371" t="s">
        <v>833</v>
      </c>
      <c r="R734" s="108">
        <f t="shared" si="11"/>
        <v>0</v>
      </c>
      <c r="U734" s="399"/>
    </row>
    <row r="735" spans="1:21">
      <c r="A735" s="406">
        <v>5</v>
      </c>
      <c r="B735" s="368" t="s">
        <v>916</v>
      </c>
      <c r="C735" s="368" t="s">
        <v>917</v>
      </c>
      <c r="D735" s="368" t="s">
        <v>2499</v>
      </c>
      <c r="E735" s="368" t="s">
        <v>2500</v>
      </c>
      <c r="F735" s="368"/>
      <c r="G735" s="368"/>
      <c r="H735" s="368">
        <v>109</v>
      </c>
      <c r="I735" s="368" t="s">
        <v>2500</v>
      </c>
      <c r="J735" s="368" t="s">
        <v>952</v>
      </c>
      <c r="K735" s="368" t="s">
        <v>1697</v>
      </c>
      <c r="L735" s="368"/>
      <c r="M735" s="368" t="s">
        <v>1858</v>
      </c>
      <c r="N735" s="379" t="s">
        <v>1860</v>
      </c>
      <c r="O735" s="379"/>
      <c r="P735" s="370" t="s">
        <v>3531</v>
      </c>
      <c r="Q735" s="371" t="s">
        <v>835</v>
      </c>
      <c r="R735" s="108">
        <f t="shared" si="11"/>
        <v>0</v>
      </c>
      <c r="U735" s="399"/>
    </row>
    <row r="736" spans="1:21">
      <c r="A736" s="406">
        <v>5</v>
      </c>
      <c r="B736" s="368" t="s">
        <v>916</v>
      </c>
      <c r="C736" s="368" t="s">
        <v>917</v>
      </c>
      <c r="D736" s="368" t="s">
        <v>2499</v>
      </c>
      <c r="E736" s="368" t="s">
        <v>2502</v>
      </c>
      <c r="F736" s="368"/>
      <c r="G736" s="368"/>
      <c r="H736" s="368">
        <v>110</v>
      </c>
      <c r="I736" s="368" t="s">
        <v>2502</v>
      </c>
      <c r="J736" s="368" t="s">
        <v>952</v>
      </c>
      <c r="K736" s="368" t="s">
        <v>1697</v>
      </c>
      <c r="L736" s="368"/>
      <c r="M736" s="368" t="s">
        <v>1858</v>
      </c>
      <c r="N736" s="379" t="s">
        <v>1860</v>
      </c>
      <c r="O736" s="379"/>
      <c r="P736" s="370" t="s">
        <v>3532</v>
      </c>
      <c r="Q736" s="371" t="s">
        <v>836</v>
      </c>
      <c r="R736" s="108">
        <f t="shared" si="11"/>
        <v>0</v>
      </c>
      <c r="U736" s="399"/>
    </row>
    <row r="737" spans="1:21">
      <c r="A737" s="406">
        <v>5</v>
      </c>
      <c r="B737" s="368" t="s">
        <v>916</v>
      </c>
      <c r="C737" s="368" t="s">
        <v>917</v>
      </c>
      <c r="D737" s="368" t="s">
        <v>2499</v>
      </c>
      <c r="E737" s="368" t="s">
        <v>837</v>
      </c>
      <c r="F737" s="368"/>
      <c r="G737" s="368"/>
      <c r="H737" s="368">
        <v>111</v>
      </c>
      <c r="I737" s="368" t="s">
        <v>837</v>
      </c>
      <c r="J737" s="368" t="s">
        <v>952</v>
      </c>
      <c r="K737" s="368" t="s">
        <v>1697</v>
      </c>
      <c r="L737" s="368"/>
      <c r="M737" s="368" t="s">
        <v>1858</v>
      </c>
      <c r="N737" s="379" t="s">
        <v>1860</v>
      </c>
      <c r="O737" s="379"/>
      <c r="P737" s="385" t="s">
        <v>3533</v>
      </c>
      <c r="Q737" s="371" t="s">
        <v>837</v>
      </c>
      <c r="R737" s="108">
        <f t="shared" si="11"/>
        <v>0</v>
      </c>
      <c r="U737" s="399"/>
    </row>
    <row r="738" spans="1:21">
      <c r="A738" s="406">
        <v>5</v>
      </c>
      <c r="B738" s="368" t="s">
        <v>916</v>
      </c>
      <c r="C738" s="368" t="s">
        <v>917</v>
      </c>
      <c r="D738" s="368" t="s">
        <v>2503</v>
      </c>
      <c r="E738" s="368" t="s">
        <v>2503</v>
      </c>
      <c r="F738" s="368"/>
      <c r="G738" s="368"/>
      <c r="H738" s="368">
        <v>112</v>
      </c>
      <c r="I738" s="368" t="s">
        <v>2503</v>
      </c>
      <c r="J738" s="368" t="s">
        <v>952</v>
      </c>
      <c r="K738" s="368"/>
      <c r="L738" s="368"/>
      <c r="M738" s="368" t="s">
        <v>1954</v>
      </c>
      <c r="N738" s="379" t="s">
        <v>1955</v>
      </c>
      <c r="O738" s="379"/>
      <c r="P738" s="370" t="s">
        <v>3534</v>
      </c>
      <c r="Q738" s="371" t="s">
        <v>838</v>
      </c>
      <c r="R738" s="108">
        <f t="shared" si="11"/>
        <v>0</v>
      </c>
      <c r="U738" s="399"/>
    </row>
    <row r="739" spans="1:21">
      <c r="A739" s="406">
        <v>5</v>
      </c>
      <c r="B739" s="368" t="s">
        <v>916</v>
      </c>
      <c r="C739" s="368" t="s">
        <v>917</v>
      </c>
      <c r="D739" s="368" t="s">
        <v>2503</v>
      </c>
      <c r="E739" s="368" t="s">
        <v>2503</v>
      </c>
      <c r="F739" s="368"/>
      <c r="G739" s="368"/>
      <c r="H739" s="368">
        <v>112</v>
      </c>
      <c r="I739" s="368" t="s">
        <v>2503</v>
      </c>
      <c r="J739" s="368" t="s">
        <v>952</v>
      </c>
      <c r="K739" s="368"/>
      <c r="L739" s="368"/>
      <c r="M739" s="368" t="s">
        <v>1954</v>
      </c>
      <c r="N739" s="379" t="s">
        <v>1955</v>
      </c>
      <c r="O739" s="379"/>
      <c r="P739" s="370" t="s">
        <v>3535</v>
      </c>
      <c r="Q739" s="371" t="s">
        <v>839</v>
      </c>
      <c r="R739" s="108">
        <f t="shared" si="11"/>
        <v>0</v>
      </c>
      <c r="U739" s="399"/>
    </row>
    <row r="740" spans="1:21">
      <c r="A740" s="406">
        <v>5</v>
      </c>
      <c r="B740" s="368" t="s">
        <v>916</v>
      </c>
      <c r="C740" s="368" t="s">
        <v>917</v>
      </c>
      <c r="D740" s="368" t="s">
        <v>2503</v>
      </c>
      <c r="E740" s="368" t="s">
        <v>2503</v>
      </c>
      <c r="F740" s="368"/>
      <c r="G740" s="368"/>
      <c r="H740" s="368">
        <v>112</v>
      </c>
      <c r="I740" s="368" t="s">
        <v>2503</v>
      </c>
      <c r="J740" s="368" t="s">
        <v>952</v>
      </c>
      <c r="K740" s="368"/>
      <c r="L740" s="368"/>
      <c r="M740" s="368" t="s">
        <v>1954</v>
      </c>
      <c r="N740" s="379" t="s">
        <v>1955</v>
      </c>
      <c r="O740" s="379"/>
      <c r="P740" s="370" t="s">
        <v>3536</v>
      </c>
      <c r="Q740" s="371" t="s">
        <v>840</v>
      </c>
      <c r="R740" s="108">
        <f t="shared" si="11"/>
        <v>0</v>
      </c>
      <c r="U740" s="399"/>
    </row>
    <row r="741" spans="1:21">
      <c r="A741" s="406">
        <v>5</v>
      </c>
      <c r="B741" s="368" t="s">
        <v>916</v>
      </c>
      <c r="C741" s="368" t="s">
        <v>917</v>
      </c>
      <c r="D741" s="368" t="s">
        <v>2503</v>
      </c>
      <c r="E741" s="368" t="s">
        <v>2503</v>
      </c>
      <c r="F741" s="368"/>
      <c r="G741" s="368"/>
      <c r="H741" s="368">
        <v>112</v>
      </c>
      <c r="I741" s="368" t="s">
        <v>2503</v>
      </c>
      <c r="J741" s="368" t="s">
        <v>952</v>
      </c>
      <c r="K741" s="368" t="s">
        <v>1044</v>
      </c>
      <c r="L741" s="368"/>
      <c r="M741" s="368" t="s">
        <v>1954</v>
      </c>
      <c r="N741" s="379" t="s">
        <v>1955</v>
      </c>
      <c r="O741" s="379"/>
      <c r="P741" s="370" t="s">
        <v>3537</v>
      </c>
      <c r="Q741" s="371" t="s">
        <v>841</v>
      </c>
      <c r="R741" s="108">
        <f t="shared" si="11"/>
        <v>0</v>
      </c>
      <c r="U741" s="399"/>
    </row>
    <row r="742" spans="1:21">
      <c r="A742" s="406">
        <v>5</v>
      </c>
      <c r="B742" s="368" t="s">
        <v>916</v>
      </c>
      <c r="C742" s="368" t="s">
        <v>917</v>
      </c>
      <c r="D742" s="368" t="s">
        <v>2503</v>
      </c>
      <c r="E742" s="368" t="s">
        <v>2503</v>
      </c>
      <c r="F742" s="368"/>
      <c r="G742" s="368"/>
      <c r="H742" s="368">
        <v>112</v>
      </c>
      <c r="I742" s="368" t="s">
        <v>2503</v>
      </c>
      <c r="J742" s="368" t="s">
        <v>952</v>
      </c>
      <c r="K742" s="368" t="s">
        <v>1044</v>
      </c>
      <c r="L742" s="368"/>
      <c r="M742" s="368" t="s">
        <v>1954</v>
      </c>
      <c r="N742" s="379" t="s">
        <v>1955</v>
      </c>
      <c r="O742" s="379"/>
      <c r="P742" s="370" t="s">
        <v>3538</v>
      </c>
      <c r="Q742" s="371" t="s">
        <v>842</v>
      </c>
      <c r="R742" s="108">
        <f t="shared" si="11"/>
        <v>0</v>
      </c>
      <c r="U742" s="399"/>
    </row>
    <row r="743" spans="1:21">
      <c r="A743" s="406">
        <v>5</v>
      </c>
      <c r="B743" s="368" t="s">
        <v>916</v>
      </c>
      <c r="C743" s="368" t="s">
        <v>917</v>
      </c>
      <c r="D743" s="368" t="s">
        <v>2503</v>
      </c>
      <c r="E743" s="368" t="s">
        <v>2503</v>
      </c>
      <c r="F743" s="368"/>
      <c r="G743" s="368"/>
      <c r="H743" s="368">
        <v>112</v>
      </c>
      <c r="I743" s="368" t="s">
        <v>2503</v>
      </c>
      <c r="J743" s="368" t="s">
        <v>952</v>
      </c>
      <c r="K743" s="368"/>
      <c r="L743" s="368"/>
      <c r="M743" s="368" t="s">
        <v>1954</v>
      </c>
      <c r="N743" s="379" t="s">
        <v>1955</v>
      </c>
      <c r="O743" s="379"/>
      <c r="P743" s="370" t="s">
        <v>3539</v>
      </c>
      <c r="Q743" s="371" t="s">
        <v>3540</v>
      </c>
      <c r="R743" s="108">
        <f t="shared" si="11"/>
        <v>0</v>
      </c>
      <c r="U743" s="399"/>
    </row>
    <row r="744" spans="1:21">
      <c r="A744" s="406">
        <v>5</v>
      </c>
      <c r="B744" s="368" t="s">
        <v>916</v>
      </c>
      <c r="C744" s="368" t="s">
        <v>917</v>
      </c>
      <c r="D744" s="368" t="s">
        <v>2503</v>
      </c>
      <c r="E744" s="368" t="s">
        <v>2503</v>
      </c>
      <c r="F744" s="368"/>
      <c r="G744" s="368"/>
      <c r="H744" s="368">
        <v>112</v>
      </c>
      <c r="I744" s="368" t="s">
        <v>2503</v>
      </c>
      <c r="J744" s="368" t="s">
        <v>952</v>
      </c>
      <c r="K744" s="368"/>
      <c r="L744" s="368"/>
      <c r="M744" s="368" t="s">
        <v>1954</v>
      </c>
      <c r="N744" s="379" t="s">
        <v>1955</v>
      </c>
      <c r="O744" s="379"/>
      <c r="P744" s="370" t="s">
        <v>3541</v>
      </c>
      <c r="Q744" s="371" t="s">
        <v>843</v>
      </c>
      <c r="R744" s="108">
        <f t="shared" si="11"/>
        <v>0</v>
      </c>
      <c r="U744" s="399"/>
    </row>
    <row r="745" spans="1:21">
      <c r="A745" s="406">
        <v>5</v>
      </c>
      <c r="B745" s="368" t="s">
        <v>916</v>
      </c>
      <c r="C745" s="368" t="s">
        <v>917</v>
      </c>
      <c r="D745" s="368" t="s">
        <v>2503</v>
      </c>
      <c r="E745" s="368" t="s">
        <v>2503</v>
      </c>
      <c r="F745" s="368"/>
      <c r="G745" s="368"/>
      <c r="H745" s="368">
        <v>112</v>
      </c>
      <c r="I745" s="368" t="s">
        <v>2503</v>
      </c>
      <c r="J745" s="368" t="s">
        <v>952</v>
      </c>
      <c r="K745" s="368"/>
      <c r="L745" s="368"/>
      <c r="M745" s="368" t="s">
        <v>1954</v>
      </c>
      <c r="N745" s="379" t="s">
        <v>1955</v>
      </c>
      <c r="O745" s="379"/>
      <c r="P745" s="370" t="s">
        <v>3542</v>
      </c>
      <c r="Q745" s="371" t="s">
        <v>844</v>
      </c>
      <c r="R745" s="108">
        <f t="shared" si="11"/>
        <v>0</v>
      </c>
      <c r="U745" s="399"/>
    </row>
    <row r="746" spans="1:21">
      <c r="A746" s="406">
        <v>5</v>
      </c>
      <c r="B746" s="368" t="s">
        <v>916</v>
      </c>
      <c r="C746" s="368" t="s">
        <v>917</v>
      </c>
      <c r="D746" s="368" t="s">
        <v>2503</v>
      </c>
      <c r="E746" s="368" t="s">
        <v>2503</v>
      </c>
      <c r="F746" s="368"/>
      <c r="G746" s="368"/>
      <c r="H746" s="368">
        <v>112</v>
      </c>
      <c r="I746" s="368" t="s">
        <v>2503</v>
      </c>
      <c r="J746" s="368" t="s">
        <v>952</v>
      </c>
      <c r="K746" s="368" t="s">
        <v>1005</v>
      </c>
      <c r="L746" s="368"/>
      <c r="M746" s="368" t="s">
        <v>1954</v>
      </c>
      <c r="N746" s="379" t="s">
        <v>1955</v>
      </c>
      <c r="O746" s="379"/>
      <c r="P746" s="370" t="s">
        <v>3543</v>
      </c>
      <c r="Q746" s="371" t="s">
        <v>3544</v>
      </c>
      <c r="R746" s="108">
        <f t="shared" si="11"/>
        <v>0</v>
      </c>
      <c r="U746" s="399"/>
    </row>
    <row r="747" spans="1:21">
      <c r="A747" s="406">
        <v>5</v>
      </c>
      <c r="B747" s="368" t="s">
        <v>916</v>
      </c>
      <c r="C747" s="368" t="s">
        <v>917</v>
      </c>
      <c r="D747" s="368" t="s">
        <v>2503</v>
      </c>
      <c r="E747" s="368" t="s">
        <v>2503</v>
      </c>
      <c r="F747" s="368"/>
      <c r="G747" s="368"/>
      <c r="H747" s="368">
        <v>112</v>
      </c>
      <c r="I747" s="368" t="s">
        <v>2503</v>
      </c>
      <c r="J747" s="368" t="s">
        <v>952</v>
      </c>
      <c r="K747" s="368" t="s">
        <v>1005</v>
      </c>
      <c r="L747" s="368"/>
      <c r="M747" s="368" t="s">
        <v>1954</v>
      </c>
      <c r="N747" s="379" t="s">
        <v>1955</v>
      </c>
      <c r="O747" s="379"/>
      <c r="P747" s="370" t="s">
        <v>3545</v>
      </c>
      <c r="Q747" s="371" t="s">
        <v>3546</v>
      </c>
      <c r="R747" s="108">
        <f t="shared" si="11"/>
        <v>0</v>
      </c>
      <c r="U747" s="399"/>
    </row>
    <row r="748" spans="1:21">
      <c r="A748" s="406">
        <v>5</v>
      </c>
      <c r="B748" s="368" t="s">
        <v>916</v>
      </c>
      <c r="C748" s="368" t="s">
        <v>917</v>
      </c>
      <c r="D748" s="368" t="s">
        <v>2503</v>
      </c>
      <c r="E748" s="368" t="s">
        <v>2503</v>
      </c>
      <c r="F748" s="368"/>
      <c r="G748" s="368"/>
      <c r="H748" s="368">
        <v>112</v>
      </c>
      <c r="I748" s="368" t="s">
        <v>2503</v>
      </c>
      <c r="J748" s="368" t="s">
        <v>952</v>
      </c>
      <c r="K748" s="368" t="s">
        <v>1005</v>
      </c>
      <c r="L748" s="368"/>
      <c r="M748" s="368" t="s">
        <v>1954</v>
      </c>
      <c r="N748" s="379" t="s">
        <v>1955</v>
      </c>
      <c r="O748" s="379"/>
      <c r="P748" s="370" t="s">
        <v>3547</v>
      </c>
      <c r="Q748" s="371" t="s">
        <v>3548</v>
      </c>
      <c r="R748" s="108">
        <f t="shared" si="11"/>
        <v>0</v>
      </c>
      <c r="U748" s="399"/>
    </row>
    <row r="749" spans="1:21">
      <c r="A749" s="406">
        <v>5</v>
      </c>
      <c r="B749" s="368" t="s">
        <v>916</v>
      </c>
      <c r="C749" s="368" t="s">
        <v>917</v>
      </c>
      <c r="D749" s="368" t="s">
        <v>2503</v>
      </c>
      <c r="E749" s="368" t="s">
        <v>2503</v>
      </c>
      <c r="F749" s="368"/>
      <c r="G749" s="368"/>
      <c r="H749" s="368">
        <v>112</v>
      </c>
      <c r="I749" s="368" t="s">
        <v>2503</v>
      </c>
      <c r="J749" s="368" t="s">
        <v>952</v>
      </c>
      <c r="K749" s="368" t="s">
        <v>1005</v>
      </c>
      <c r="L749" s="368"/>
      <c r="M749" s="368" t="s">
        <v>1954</v>
      </c>
      <c r="N749" s="379" t="s">
        <v>1955</v>
      </c>
      <c r="O749" s="379"/>
      <c r="P749" s="370" t="s">
        <v>3549</v>
      </c>
      <c r="Q749" s="371" t="s">
        <v>3550</v>
      </c>
      <c r="R749" s="108">
        <f t="shared" si="11"/>
        <v>0</v>
      </c>
      <c r="U749" s="399"/>
    </row>
    <row r="750" spans="1:21">
      <c r="A750" s="406">
        <v>5</v>
      </c>
      <c r="B750" s="368" t="s">
        <v>916</v>
      </c>
      <c r="C750" s="368" t="s">
        <v>917</v>
      </c>
      <c r="D750" s="368" t="s">
        <v>2503</v>
      </c>
      <c r="E750" s="368" t="s">
        <v>2503</v>
      </c>
      <c r="F750" s="368"/>
      <c r="G750" s="368"/>
      <c r="H750" s="368">
        <v>112</v>
      </c>
      <c r="I750" s="368" t="s">
        <v>2503</v>
      </c>
      <c r="J750" s="368" t="s">
        <v>952</v>
      </c>
      <c r="K750" s="368" t="s">
        <v>1005</v>
      </c>
      <c r="L750" s="368"/>
      <c r="M750" s="368" t="s">
        <v>1954</v>
      </c>
      <c r="N750" s="379" t="s">
        <v>1955</v>
      </c>
      <c r="O750" s="379"/>
      <c r="P750" s="370" t="s">
        <v>3551</v>
      </c>
      <c r="Q750" s="371" t="s">
        <v>3552</v>
      </c>
      <c r="R750" s="108">
        <f t="shared" si="11"/>
        <v>0</v>
      </c>
      <c r="U750" s="399"/>
    </row>
    <row r="751" spans="1:21">
      <c r="A751" s="406">
        <v>5</v>
      </c>
      <c r="B751" s="368" t="s">
        <v>916</v>
      </c>
      <c r="C751" s="368" t="s">
        <v>917</v>
      </c>
      <c r="D751" s="368" t="s">
        <v>2503</v>
      </c>
      <c r="E751" s="368" t="s">
        <v>2503</v>
      </c>
      <c r="F751" s="368"/>
      <c r="G751" s="368"/>
      <c r="H751" s="368">
        <v>112</v>
      </c>
      <c r="I751" s="368" t="s">
        <v>2503</v>
      </c>
      <c r="J751" s="368" t="s">
        <v>952</v>
      </c>
      <c r="K751" s="368"/>
      <c r="L751" s="368"/>
      <c r="M751" s="368" t="s">
        <v>1954</v>
      </c>
      <c r="N751" s="379" t="s">
        <v>1955</v>
      </c>
      <c r="O751" s="379"/>
      <c r="P751" s="370" t="s">
        <v>3553</v>
      </c>
      <c r="Q751" s="371" t="s">
        <v>2505</v>
      </c>
      <c r="R751" s="108">
        <f t="shared" si="11"/>
        <v>0</v>
      </c>
      <c r="U751" s="399"/>
    </row>
    <row r="752" spans="1:21">
      <c r="A752" s="406">
        <v>5</v>
      </c>
      <c r="B752" s="368" t="s">
        <v>916</v>
      </c>
      <c r="C752" s="368" t="s">
        <v>917</v>
      </c>
      <c r="D752" s="368" t="s">
        <v>2503</v>
      </c>
      <c r="E752" s="368" t="s">
        <v>2503</v>
      </c>
      <c r="F752" s="368"/>
      <c r="G752" s="368"/>
      <c r="H752" s="368">
        <v>112</v>
      </c>
      <c r="I752" s="368" t="s">
        <v>2503</v>
      </c>
      <c r="J752" s="368" t="s">
        <v>952</v>
      </c>
      <c r="K752" s="368" t="s">
        <v>1056</v>
      </c>
      <c r="L752" s="368"/>
      <c r="M752" s="368" t="s">
        <v>1954</v>
      </c>
      <c r="N752" s="379" t="s">
        <v>1955</v>
      </c>
      <c r="O752" s="379"/>
      <c r="P752" s="370" t="s">
        <v>3554</v>
      </c>
      <c r="Q752" s="371" t="s">
        <v>2506</v>
      </c>
      <c r="R752" s="108">
        <f t="shared" si="11"/>
        <v>0</v>
      </c>
      <c r="U752" s="399"/>
    </row>
    <row r="753" spans="1:21">
      <c r="A753" s="406">
        <v>5</v>
      </c>
      <c r="B753" s="368" t="s">
        <v>916</v>
      </c>
      <c r="C753" s="368" t="s">
        <v>917</v>
      </c>
      <c r="D753" s="368" t="s">
        <v>2503</v>
      </c>
      <c r="E753" s="368" t="s">
        <v>2503</v>
      </c>
      <c r="F753" s="368"/>
      <c r="G753" s="368"/>
      <c r="H753" s="368">
        <v>112</v>
      </c>
      <c r="I753" s="368" t="s">
        <v>2503</v>
      </c>
      <c r="J753" s="368" t="s">
        <v>952</v>
      </c>
      <c r="K753" s="368" t="s">
        <v>1056</v>
      </c>
      <c r="L753" s="368"/>
      <c r="M753" s="368" t="s">
        <v>1954</v>
      </c>
      <c r="N753" s="379" t="s">
        <v>1955</v>
      </c>
      <c r="O753" s="379"/>
      <c r="P753" s="370" t="s">
        <v>3555</v>
      </c>
      <c r="Q753" s="371" t="s">
        <v>2507</v>
      </c>
      <c r="R753" s="108">
        <f t="shared" si="11"/>
        <v>0</v>
      </c>
      <c r="U753" s="399"/>
    </row>
    <row r="754" spans="1:21">
      <c r="A754" s="406">
        <v>5</v>
      </c>
      <c r="B754" s="368" t="s">
        <v>916</v>
      </c>
      <c r="C754" s="368" t="s">
        <v>917</v>
      </c>
      <c r="D754" s="368" t="s">
        <v>2503</v>
      </c>
      <c r="E754" s="368" t="s">
        <v>2503</v>
      </c>
      <c r="F754" s="368"/>
      <c r="G754" s="368"/>
      <c r="H754" s="368">
        <v>112</v>
      </c>
      <c r="I754" s="368" t="s">
        <v>2503</v>
      </c>
      <c r="J754" s="368" t="s">
        <v>952</v>
      </c>
      <c r="K754" s="368"/>
      <c r="L754" s="368"/>
      <c r="M754" s="368" t="s">
        <v>1954</v>
      </c>
      <c r="N754" s="379" t="s">
        <v>1955</v>
      </c>
      <c r="O754" s="379"/>
      <c r="P754" s="370" t="s">
        <v>3556</v>
      </c>
      <c r="Q754" s="371" t="s">
        <v>845</v>
      </c>
      <c r="R754" s="108">
        <f t="shared" si="11"/>
        <v>0</v>
      </c>
      <c r="U754" s="399"/>
    </row>
    <row r="755" spans="1:21">
      <c r="A755" s="406">
        <v>5</v>
      </c>
      <c r="B755" s="368" t="s">
        <v>916</v>
      </c>
      <c r="C755" s="368" t="s">
        <v>917</v>
      </c>
      <c r="D755" s="368" t="s">
        <v>2503</v>
      </c>
      <c r="E755" s="368" t="s">
        <v>2503</v>
      </c>
      <c r="F755" s="368"/>
      <c r="G755" s="368"/>
      <c r="H755" s="368">
        <v>112</v>
      </c>
      <c r="I755" s="368" t="s">
        <v>2503</v>
      </c>
      <c r="J755" s="368" t="s">
        <v>952</v>
      </c>
      <c r="K755" s="368"/>
      <c r="L755" s="368"/>
      <c r="M755" s="368" t="s">
        <v>1954</v>
      </c>
      <c r="N755" s="379" t="s">
        <v>1955</v>
      </c>
      <c r="O755" s="379"/>
      <c r="P755" s="370" t="s">
        <v>3557</v>
      </c>
      <c r="Q755" s="371" t="s">
        <v>846</v>
      </c>
      <c r="R755" s="108">
        <f t="shared" si="11"/>
        <v>0</v>
      </c>
      <c r="U755" s="399"/>
    </row>
    <row r="756" spans="1:21">
      <c r="A756" s="406">
        <v>5</v>
      </c>
      <c r="B756" s="368" t="s">
        <v>916</v>
      </c>
      <c r="C756" s="368" t="s">
        <v>917</v>
      </c>
      <c r="D756" s="368" t="s">
        <v>2503</v>
      </c>
      <c r="E756" s="368" t="s">
        <v>2503</v>
      </c>
      <c r="F756" s="368"/>
      <c r="G756" s="368"/>
      <c r="H756" s="368">
        <v>112</v>
      </c>
      <c r="I756" s="368" t="s">
        <v>2503</v>
      </c>
      <c r="J756" s="368" t="s">
        <v>952</v>
      </c>
      <c r="K756" s="368"/>
      <c r="L756" s="368"/>
      <c r="M756" s="368" t="s">
        <v>1954</v>
      </c>
      <c r="N756" s="379" t="s">
        <v>1955</v>
      </c>
      <c r="O756" s="379"/>
      <c r="P756" s="370" t="s">
        <v>3558</v>
      </c>
      <c r="Q756" s="371" t="s">
        <v>848</v>
      </c>
      <c r="R756" s="108">
        <f t="shared" si="11"/>
        <v>0</v>
      </c>
      <c r="U756" s="399"/>
    </row>
    <row r="757" spans="1:21">
      <c r="A757" s="406">
        <v>5</v>
      </c>
      <c r="B757" s="368" t="s">
        <v>916</v>
      </c>
      <c r="C757" s="368" t="s">
        <v>917</v>
      </c>
      <c r="D757" s="368" t="s">
        <v>2503</v>
      </c>
      <c r="E757" s="368" t="s">
        <v>2503</v>
      </c>
      <c r="F757" s="368"/>
      <c r="G757" s="368"/>
      <c r="H757" s="368">
        <v>112</v>
      </c>
      <c r="I757" s="368" t="s">
        <v>2503</v>
      </c>
      <c r="J757" s="368" t="s">
        <v>952</v>
      </c>
      <c r="K757" s="368"/>
      <c r="L757" s="368"/>
      <c r="M757" s="368" t="s">
        <v>1954</v>
      </c>
      <c r="N757" s="379" t="s">
        <v>1955</v>
      </c>
      <c r="O757" s="379"/>
      <c r="P757" s="370" t="s">
        <v>3559</v>
      </c>
      <c r="Q757" s="371" t="s">
        <v>3560</v>
      </c>
      <c r="R757" s="108">
        <f t="shared" si="11"/>
        <v>0</v>
      </c>
      <c r="U757" s="399"/>
    </row>
    <row r="758" spans="1:21">
      <c r="A758" s="406">
        <v>5</v>
      </c>
      <c r="B758" s="368" t="s">
        <v>916</v>
      </c>
      <c r="C758" s="368" t="s">
        <v>917</v>
      </c>
      <c r="D758" s="368" t="s">
        <v>2503</v>
      </c>
      <c r="E758" s="368" t="s">
        <v>2503</v>
      </c>
      <c r="F758" s="368"/>
      <c r="G758" s="368"/>
      <c r="H758" s="368">
        <v>112</v>
      </c>
      <c r="I758" s="368" t="s">
        <v>2503</v>
      </c>
      <c r="J758" s="368" t="s">
        <v>952</v>
      </c>
      <c r="K758" s="368"/>
      <c r="L758" s="368"/>
      <c r="M758" s="368" t="s">
        <v>1954</v>
      </c>
      <c r="N758" s="379" t="s">
        <v>1955</v>
      </c>
      <c r="O758" s="379"/>
      <c r="P758" s="370" t="s">
        <v>3561</v>
      </c>
      <c r="Q758" s="371" t="s">
        <v>3562</v>
      </c>
      <c r="R758" s="108">
        <f t="shared" si="11"/>
        <v>0</v>
      </c>
      <c r="U758" s="399"/>
    </row>
    <row r="759" spans="1:21">
      <c r="A759" s="406">
        <v>5</v>
      </c>
      <c r="B759" s="368" t="s">
        <v>916</v>
      </c>
      <c r="C759" s="368" t="s">
        <v>917</v>
      </c>
      <c r="D759" s="368" t="s">
        <v>2503</v>
      </c>
      <c r="E759" s="368" t="s">
        <v>2503</v>
      </c>
      <c r="F759" s="368"/>
      <c r="G759" s="368"/>
      <c r="H759" s="368">
        <v>112</v>
      </c>
      <c r="I759" s="368" t="s">
        <v>2503</v>
      </c>
      <c r="J759" s="368" t="s">
        <v>952</v>
      </c>
      <c r="K759" s="368"/>
      <c r="L759" s="368"/>
      <c r="M759" s="368" t="s">
        <v>1954</v>
      </c>
      <c r="N759" s="379" t="s">
        <v>1955</v>
      </c>
      <c r="O759" s="379"/>
      <c r="P759" s="370" t="s">
        <v>3563</v>
      </c>
      <c r="Q759" s="371" t="s">
        <v>3564</v>
      </c>
      <c r="R759" s="108">
        <f t="shared" si="11"/>
        <v>0</v>
      </c>
      <c r="U759" s="399"/>
    </row>
    <row r="760" spans="1:21">
      <c r="A760" s="406">
        <v>5</v>
      </c>
      <c r="B760" s="368" t="s">
        <v>916</v>
      </c>
      <c r="C760" s="368" t="s">
        <v>917</v>
      </c>
      <c r="D760" s="368" t="s">
        <v>2503</v>
      </c>
      <c r="E760" s="368" t="s">
        <v>2503</v>
      </c>
      <c r="F760" s="368"/>
      <c r="G760" s="368"/>
      <c r="H760" s="368">
        <v>112</v>
      </c>
      <c r="I760" s="368" t="s">
        <v>2503</v>
      </c>
      <c r="J760" s="368" t="s">
        <v>952</v>
      </c>
      <c r="K760" s="368"/>
      <c r="L760" s="368"/>
      <c r="M760" s="368" t="s">
        <v>1954</v>
      </c>
      <c r="N760" s="379" t="s">
        <v>1955</v>
      </c>
      <c r="O760" s="379"/>
      <c r="P760" s="370" t="s">
        <v>3565</v>
      </c>
      <c r="Q760" s="371" t="s">
        <v>3566</v>
      </c>
      <c r="R760" s="108">
        <f t="shared" si="11"/>
        <v>0</v>
      </c>
      <c r="U760" s="399"/>
    </row>
    <row r="761" spans="1:21">
      <c r="A761" s="406">
        <v>5</v>
      </c>
      <c r="B761" s="368" t="s">
        <v>916</v>
      </c>
      <c r="C761" s="368" t="s">
        <v>917</v>
      </c>
      <c r="D761" s="368" t="s">
        <v>2503</v>
      </c>
      <c r="E761" s="368" t="s">
        <v>2503</v>
      </c>
      <c r="F761" s="368"/>
      <c r="G761" s="368"/>
      <c r="H761" s="368">
        <v>112</v>
      </c>
      <c r="I761" s="368" t="s">
        <v>2503</v>
      </c>
      <c r="J761" s="368" t="s">
        <v>952</v>
      </c>
      <c r="K761" s="368"/>
      <c r="L761" s="368"/>
      <c r="M761" s="368" t="s">
        <v>1954</v>
      </c>
      <c r="N761" s="379" t="s">
        <v>1955</v>
      </c>
      <c r="O761" s="379"/>
      <c r="P761" s="370" t="s">
        <v>3567</v>
      </c>
      <c r="Q761" s="371" t="s">
        <v>3568</v>
      </c>
      <c r="R761" s="108">
        <f t="shared" si="11"/>
        <v>0</v>
      </c>
      <c r="U761" s="399"/>
    </row>
    <row r="762" spans="1:21">
      <c r="A762" s="406">
        <v>5</v>
      </c>
      <c r="B762" s="368" t="s">
        <v>916</v>
      </c>
      <c r="C762" s="368" t="s">
        <v>917</v>
      </c>
      <c r="D762" s="368" t="s">
        <v>2503</v>
      </c>
      <c r="E762" s="368" t="s">
        <v>2503</v>
      </c>
      <c r="F762" s="368"/>
      <c r="G762" s="368"/>
      <c r="H762" s="368">
        <v>112</v>
      </c>
      <c r="I762" s="368" t="s">
        <v>2503</v>
      </c>
      <c r="J762" s="368" t="s">
        <v>952</v>
      </c>
      <c r="K762" s="368"/>
      <c r="L762" s="368"/>
      <c r="M762" s="368" t="s">
        <v>1954</v>
      </c>
      <c r="N762" s="379" t="s">
        <v>1955</v>
      </c>
      <c r="O762" s="379"/>
      <c r="P762" s="370" t="s">
        <v>3569</v>
      </c>
      <c r="Q762" s="371" t="s">
        <v>3570</v>
      </c>
      <c r="R762" s="108">
        <f t="shared" si="11"/>
        <v>0</v>
      </c>
      <c r="U762" s="399"/>
    </row>
    <row r="763" spans="1:21">
      <c r="A763" s="406">
        <v>5</v>
      </c>
      <c r="B763" s="368" t="s">
        <v>916</v>
      </c>
      <c r="C763" s="368" t="s">
        <v>917</v>
      </c>
      <c r="D763" s="368" t="s">
        <v>2503</v>
      </c>
      <c r="E763" s="368" t="s">
        <v>2503</v>
      </c>
      <c r="F763" s="368"/>
      <c r="G763" s="368"/>
      <c r="H763" s="368">
        <v>112</v>
      </c>
      <c r="I763" s="368" t="s">
        <v>2503</v>
      </c>
      <c r="J763" s="368" t="s">
        <v>952</v>
      </c>
      <c r="K763" s="368"/>
      <c r="L763" s="368"/>
      <c r="M763" s="368" t="s">
        <v>1954</v>
      </c>
      <c r="N763" s="379" t="s">
        <v>1955</v>
      </c>
      <c r="O763" s="379"/>
      <c r="P763" s="370" t="s">
        <v>3571</v>
      </c>
      <c r="Q763" s="371" t="s">
        <v>3572</v>
      </c>
      <c r="R763" s="108">
        <f t="shared" si="11"/>
        <v>0</v>
      </c>
      <c r="U763" s="399"/>
    </row>
    <row r="764" spans="1:21">
      <c r="A764" s="406">
        <v>5</v>
      </c>
      <c r="B764" s="368" t="s">
        <v>916</v>
      </c>
      <c r="C764" s="368" t="s">
        <v>917</v>
      </c>
      <c r="D764" s="368" t="s">
        <v>2503</v>
      </c>
      <c r="E764" s="368" t="s">
        <v>2503</v>
      </c>
      <c r="F764" s="368"/>
      <c r="G764" s="368"/>
      <c r="H764" s="368">
        <v>112</v>
      </c>
      <c r="I764" s="368" t="s">
        <v>2503</v>
      </c>
      <c r="J764" s="368" t="s">
        <v>952</v>
      </c>
      <c r="K764" s="368"/>
      <c r="L764" s="368"/>
      <c r="M764" s="368" t="s">
        <v>1954</v>
      </c>
      <c r="N764" s="379" t="s">
        <v>1955</v>
      </c>
      <c r="O764" s="379"/>
      <c r="P764" s="370" t="s">
        <v>3573</v>
      </c>
      <c r="Q764" s="371" t="s">
        <v>3574</v>
      </c>
      <c r="R764" s="108">
        <f t="shared" si="11"/>
        <v>0</v>
      </c>
      <c r="U764" s="399"/>
    </row>
    <row r="765" spans="1:21">
      <c r="A765" s="406">
        <v>5</v>
      </c>
      <c r="B765" s="368" t="s">
        <v>916</v>
      </c>
      <c r="C765" s="368" t="s">
        <v>918</v>
      </c>
      <c r="D765" s="368" t="s">
        <v>2508</v>
      </c>
      <c r="E765" s="368" t="s">
        <v>2508</v>
      </c>
      <c r="F765" s="368"/>
      <c r="G765" s="368"/>
      <c r="H765" s="368">
        <v>113</v>
      </c>
      <c r="I765" s="368" t="s">
        <v>2508</v>
      </c>
      <c r="J765" s="368" t="s">
        <v>952</v>
      </c>
      <c r="K765" s="368"/>
      <c r="L765" s="368"/>
      <c r="M765" s="368" t="s">
        <v>1858</v>
      </c>
      <c r="N765" s="379" t="s">
        <v>1860</v>
      </c>
      <c r="O765" s="379"/>
      <c r="P765" s="370" t="s">
        <v>3575</v>
      </c>
      <c r="Q765" s="371" t="s">
        <v>853</v>
      </c>
      <c r="R765" s="108">
        <f t="shared" si="11"/>
        <v>0</v>
      </c>
      <c r="U765" s="399"/>
    </row>
    <row r="766" spans="1:21">
      <c r="A766" s="406">
        <v>5</v>
      </c>
      <c r="B766" s="368" t="s">
        <v>916</v>
      </c>
      <c r="C766" s="368" t="s">
        <v>918</v>
      </c>
      <c r="D766" s="368" t="s">
        <v>2508</v>
      </c>
      <c r="E766" s="368" t="s">
        <v>2508</v>
      </c>
      <c r="F766" s="368"/>
      <c r="G766" s="368"/>
      <c r="H766" s="368">
        <v>113</v>
      </c>
      <c r="I766" s="368" t="s">
        <v>2508</v>
      </c>
      <c r="J766" s="368" t="s">
        <v>952</v>
      </c>
      <c r="K766" s="368"/>
      <c r="L766" s="368"/>
      <c r="M766" s="368" t="s">
        <v>1858</v>
      </c>
      <c r="N766" s="379" t="s">
        <v>1860</v>
      </c>
      <c r="O766" s="379"/>
      <c r="P766" s="370" t="s">
        <v>3576</v>
      </c>
      <c r="Q766" s="371" t="s">
        <v>854</v>
      </c>
      <c r="R766" s="108">
        <f t="shared" si="11"/>
        <v>0</v>
      </c>
      <c r="U766" s="399"/>
    </row>
    <row r="767" spans="1:21">
      <c r="A767" s="406">
        <v>5</v>
      </c>
      <c r="B767" s="368" t="s">
        <v>916</v>
      </c>
      <c r="C767" s="368" t="s">
        <v>918</v>
      </c>
      <c r="D767" s="368" t="s">
        <v>2508</v>
      </c>
      <c r="E767" s="368" t="s">
        <v>2508</v>
      </c>
      <c r="F767" s="368"/>
      <c r="G767" s="368"/>
      <c r="H767" s="368">
        <v>113</v>
      </c>
      <c r="I767" s="368" t="s">
        <v>2508</v>
      </c>
      <c r="J767" s="368" t="s">
        <v>952</v>
      </c>
      <c r="K767" s="368"/>
      <c r="L767" s="368"/>
      <c r="M767" s="368" t="s">
        <v>1858</v>
      </c>
      <c r="N767" s="379" t="s">
        <v>1860</v>
      </c>
      <c r="O767" s="379"/>
      <c r="P767" s="370" t="s">
        <v>3577</v>
      </c>
      <c r="Q767" s="371" t="s">
        <v>855</v>
      </c>
      <c r="R767" s="108">
        <f t="shared" si="11"/>
        <v>0</v>
      </c>
      <c r="U767" s="399"/>
    </row>
    <row r="768" spans="1:21">
      <c r="A768" s="406">
        <v>5</v>
      </c>
      <c r="B768" s="368" t="s">
        <v>916</v>
      </c>
      <c r="C768" s="368" t="s">
        <v>918</v>
      </c>
      <c r="D768" s="368" t="s">
        <v>2508</v>
      </c>
      <c r="E768" s="368" t="s">
        <v>2508</v>
      </c>
      <c r="F768" s="368"/>
      <c r="G768" s="368"/>
      <c r="H768" s="368">
        <v>113</v>
      </c>
      <c r="I768" s="368" t="s">
        <v>2508</v>
      </c>
      <c r="J768" s="368" t="s">
        <v>952</v>
      </c>
      <c r="K768" s="368"/>
      <c r="L768" s="368"/>
      <c r="M768" s="368" t="s">
        <v>1858</v>
      </c>
      <c r="N768" s="379" t="s">
        <v>1860</v>
      </c>
      <c r="O768" s="379"/>
      <c r="P768" s="370" t="s">
        <v>3578</v>
      </c>
      <c r="Q768" s="371" t="s">
        <v>856</v>
      </c>
      <c r="R768" s="108">
        <f t="shared" si="11"/>
        <v>0</v>
      </c>
      <c r="U768" s="399"/>
    </row>
    <row r="769" spans="1:21">
      <c r="A769" s="406">
        <v>5</v>
      </c>
      <c r="B769" s="368" t="s">
        <v>916</v>
      </c>
      <c r="C769" s="368" t="s">
        <v>918</v>
      </c>
      <c r="D769" s="368" t="s">
        <v>2508</v>
      </c>
      <c r="E769" s="368" t="s">
        <v>2508</v>
      </c>
      <c r="F769" s="368"/>
      <c r="G769" s="368"/>
      <c r="H769" s="368">
        <v>113</v>
      </c>
      <c r="I769" s="368" t="s">
        <v>2508</v>
      </c>
      <c r="J769" s="368" t="s">
        <v>952</v>
      </c>
      <c r="K769" s="368"/>
      <c r="L769" s="368"/>
      <c r="M769" s="368" t="s">
        <v>1858</v>
      </c>
      <c r="N769" s="379" t="s">
        <v>1860</v>
      </c>
      <c r="O769" s="379"/>
      <c r="P769" s="370" t="s">
        <v>3579</v>
      </c>
      <c r="Q769" s="374" t="s">
        <v>857</v>
      </c>
      <c r="R769" s="108">
        <f t="shared" si="11"/>
        <v>0</v>
      </c>
      <c r="U769" s="399"/>
    </row>
    <row r="770" spans="1:21">
      <c r="A770" s="406">
        <v>5</v>
      </c>
      <c r="B770" s="368" t="s">
        <v>916</v>
      </c>
      <c r="C770" s="368" t="s">
        <v>918</v>
      </c>
      <c r="D770" s="368" t="s">
        <v>2508</v>
      </c>
      <c r="E770" s="368" t="s">
        <v>2508</v>
      </c>
      <c r="F770" s="368"/>
      <c r="G770" s="368"/>
      <c r="H770" s="368">
        <v>113</v>
      </c>
      <c r="I770" s="368" t="s">
        <v>2508</v>
      </c>
      <c r="J770" s="368" t="s">
        <v>952</v>
      </c>
      <c r="K770" s="368"/>
      <c r="L770" s="368"/>
      <c r="M770" s="368" t="s">
        <v>1858</v>
      </c>
      <c r="N770" s="379" t="s">
        <v>1860</v>
      </c>
      <c r="O770" s="379"/>
      <c r="P770" s="370" t="s">
        <v>3580</v>
      </c>
      <c r="Q770" s="371" t="s">
        <v>858</v>
      </c>
      <c r="R770" s="108">
        <f t="shared" si="11"/>
        <v>0</v>
      </c>
      <c r="U770" s="399"/>
    </row>
    <row r="771" spans="1:21">
      <c r="A771" s="406">
        <v>5</v>
      </c>
      <c r="B771" s="368" t="s">
        <v>916</v>
      </c>
      <c r="C771" s="368" t="s">
        <v>918</v>
      </c>
      <c r="D771" s="368" t="s">
        <v>2508</v>
      </c>
      <c r="E771" s="368" t="s">
        <v>2508</v>
      </c>
      <c r="F771" s="368"/>
      <c r="G771" s="368"/>
      <c r="H771" s="368">
        <v>113</v>
      </c>
      <c r="I771" s="368" t="s">
        <v>2508</v>
      </c>
      <c r="J771" s="368" t="s">
        <v>952</v>
      </c>
      <c r="K771" s="368"/>
      <c r="L771" s="368"/>
      <c r="M771" s="368" t="s">
        <v>1858</v>
      </c>
      <c r="N771" s="379" t="s">
        <v>1860</v>
      </c>
      <c r="O771" s="379"/>
      <c r="P771" s="370" t="s">
        <v>3581</v>
      </c>
      <c r="Q771" s="371" t="s">
        <v>859</v>
      </c>
      <c r="R771" s="108">
        <f t="shared" si="11"/>
        <v>0</v>
      </c>
      <c r="U771" s="399"/>
    </row>
    <row r="772" spans="1:21">
      <c r="A772" s="406">
        <v>5</v>
      </c>
      <c r="B772" s="368" t="s">
        <v>916</v>
      </c>
      <c r="C772" s="368" t="s">
        <v>918</v>
      </c>
      <c r="D772" s="368" t="s">
        <v>2508</v>
      </c>
      <c r="E772" s="368" t="s">
        <v>2508</v>
      </c>
      <c r="F772" s="368"/>
      <c r="G772" s="368"/>
      <c r="H772" s="368">
        <v>113</v>
      </c>
      <c r="I772" s="368" t="s">
        <v>2508</v>
      </c>
      <c r="J772" s="368" t="s">
        <v>952</v>
      </c>
      <c r="K772" s="368"/>
      <c r="L772" s="368"/>
      <c r="M772" s="368" t="s">
        <v>1858</v>
      </c>
      <c r="N772" s="379" t="s">
        <v>1860</v>
      </c>
      <c r="O772" s="379"/>
      <c r="P772" s="370" t="s">
        <v>3582</v>
      </c>
      <c r="Q772" s="371" t="s">
        <v>860</v>
      </c>
      <c r="R772" s="108">
        <f t="shared" ref="R772:R806" si="12">SUMIF($S$1:$BT$1,$R$1,$S772:$BT772)</f>
        <v>0</v>
      </c>
      <c r="U772" s="399"/>
    </row>
    <row r="773" spans="1:21">
      <c r="A773" s="406">
        <v>5</v>
      </c>
      <c r="B773" s="368" t="s">
        <v>916</v>
      </c>
      <c r="C773" s="368" t="s">
        <v>918</v>
      </c>
      <c r="D773" s="368" t="s">
        <v>2508</v>
      </c>
      <c r="E773" s="368" t="s">
        <v>2508</v>
      </c>
      <c r="F773" s="368"/>
      <c r="G773" s="368"/>
      <c r="H773" s="368">
        <v>113</v>
      </c>
      <c r="I773" s="368" t="s">
        <v>2508</v>
      </c>
      <c r="J773" s="368" t="s">
        <v>952</v>
      </c>
      <c r="K773" s="368"/>
      <c r="L773" s="368"/>
      <c r="M773" s="368" t="s">
        <v>1858</v>
      </c>
      <c r="N773" s="379" t="s">
        <v>1860</v>
      </c>
      <c r="O773" s="379"/>
      <c r="P773" s="370" t="s">
        <v>3583</v>
      </c>
      <c r="Q773" s="371" t="s">
        <v>861</v>
      </c>
      <c r="R773" s="108">
        <f t="shared" si="12"/>
        <v>0</v>
      </c>
      <c r="U773" s="399"/>
    </row>
    <row r="774" spans="1:21">
      <c r="A774" s="406">
        <v>5</v>
      </c>
      <c r="B774" s="368" t="s">
        <v>916</v>
      </c>
      <c r="C774" s="368" t="s">
        <v>918</v>
      </c>
      <c r="D774" s="368" t="s">
        <v>2508</v>
      </c>
      <c r="E774" s="368" t="s">
        <v>2508</v>
      </c>
      <c r="F774" s="368"/>
      <c r="G774" s="368"/>
      <c r="H774" s="368">
        <v>113</v>
      </c>
      <c r="I774" s="368" t="s">
        <v>2508</v>
      </c>
      <c r="J774" s="368" t="s">
        <v>952</v>
      </c>
      <c r="K774" s="368"/>
      <c r="L774" s="368"/>
      <c r="M774" s="368" t="s">
        <v>1858</v>
      </c>
      <c r="N774" s="379" t="s">
        <v>1860</v>
      </c>
      <c r="O774" s="379"/>
      <c r="P774" s="370" t="s">
        <v>3584</v>
      </c>
      <c r="Q774" s="371" t="s">
        <v>862</v>
      </c>
      <c r="R774" s="108">
        <f t="shared" si="12"/>
        <v>0</v>
      </c>
      <c r="U774" s="399"/>
    </row>
    <row r="775" spans="1:21">
      <c r="A775" s="406">
        <v>5</v>
      </c>
      <c r="B775" s="368" t="s">
        <v>916</v>
      </c>
      <c r="C775" s="368" t="s">
        <v>918</v>
      </c>
      <c r="D775" s="368" t="s">
        <v>2508</v>
      </c>
      <c r="E775" s="368" t="s">
        <v>2508</v>
      </c>
      <c r="F775" s="368"/>
      <c r="G775" s="368"/>
      <c r="H775" s="368">
        <v>113</v>
      </c>
      <c r="I775" s="368" t="s">
        <v>2508</v>
      </c>
      <c r="J775" s="368" t="s">
        <v>952</v>
      </c>
      <c r="K775" s="368"/>
      <c r="L775" s="368"/>
      <c r="M775" s="368" t="s">
        <v>1858</v>
      </c>
      <c r="N775" s="379" t="s">
        <v>1860</v>
      </c>
      <c r="O775" s="379"/>
      <c r="P775" s="370" t="s">
        <v>3585</v>
      </c>
      <c r="Q775" s="371" t="s">
        <v>863</v>
      </c>
      <c r="R775" s="108">
        <f t="shared" si="12"/>
        <v>0</v>
      </c>
      <c r="U775" s="399"/>
    </row>
    <row r="776" spans="1:21">
      <c r="A776" s="406">
        <v>5</v>
      </c>
      <c r="B776" s="368" t="s">
        <v>916</v>
      </c>
      <c r="C776" s="368" t="s">
        <v>918</v>
      </c>
      <c r="D776" s="368" t="s">
        <v>2508</v>
      </c>
      <c r="E776" s="368" t="s">
        <v>2508</v>
      </c>
      <c r="F776" s="368"/>
      <c r="G776" s="368"/>
      <c r="H776" s="368">
        <v>113</v>
      </c>
      <c r="I776" s="368" t="s">
        <v>2508</v>
      </c>
      <c r="J776" s="368" t="s">
        <v>952</v>
      </c>
      <c r="K776" s="368"/>
      <c r="L776" s="368"/>
      <c r="M776" s="368" t="s">
        <v>1858</v>
      </c>
      <c r="N776" s="379" t="s">
        <v>1860</v>
      </c>
      <c r="O776" s="379"/>
      <c r="P776" s="370" t="s">
        <v>3586</v>
      </c>
      <c r="Q776" s="371" t="s">
        <v>864</v>
      </c>
      <c r="R776" s="108">
        <f t="shared" si="12"/>
        <v>0</v>
      </c>
      <c r="U776" s="399"/>
    </row>
    <row r="777" spans="1:21">
      <c r="A777" s="406">
        <v>5</v>
      </c>
      <c r="B777" s="368" t="s">
        <v>916</v>
      </c>
      <c r="C777" s="368" t="s">
        <v>918</v>
      </c>
      <c r="D777" s="368" t="s">
        <v>2508</v>
      </c>
      <c r="E777" s="368" t="s">
        <v>2508</v>
      </c>
      <c r="F777" s="368"/>
      <c r="G777" s="368"/>
      <c r="H777" s="368">
        <v>113</v>
      </c>
      <c r="I777" s="368" t="s">
        <v>2508</v>
      </c>
      <c r="J777" s="368" t="s">
        <v>952</v>
      </c>
      <c r="K777" s="368"/>
      <c r="L777" s="368"/>
      <c r="M777" s="368" t="s">
        <v>1858</v>
      </c>
      <c r="N777" s="379" t="s">
        <v>1860</v>
      </c>
      <c r="O777" s="379"/>
      <c r="P777" s="370" t="s">
        <v>3587</v>
      </c>
      <c r="Q777" s="371" t="s">
        <v>865</v>
      </c>
      <c r="R777" s="108">
        <f t="shared" si="12"/>
        <v>0</v>
      </c>
      <c r="U777" s="399"/>
    </row>
    <row r="778" spans="1:21">
      <c r="A778" s="406">
        <v>5</v>
      </c>
      <c r="B778" s="368" t="s">
        <v>916</v>
      </c>
      <c r="C778" s="368" t="s">
        <v>918</v>
      </c>
      <c r="D778" s="368" t="s">
        <v>2508</v>
      </c>
      <c r="E778" s="368" t="s">
        <v>2508</v>
      </c>
      <c r="F778" s="368"/>
      <c r="G778" s="368"/>
      <c r="H778" s="368">
        <v>113</v>
      </c>
      <c r="I778" s="368" t="s">
        <v>2508</v>
      </c>
      <c r="J778" s="368" t="s">
        <v>952</v>
      </c>
      <c r="K778" s="368"/>
      <c r="L778" s="368"/>
      <c r="M778" s="368" t="s">
        <v>1858</v>
      </c>
      <c r="N778" s="379" t="s">
        <v>1860</v>
      </c>
      <c r="O778" s="379"/>
      <c r="P778" s="370" t="s">
        <v>3588</v>
      </c>
      <c r="Q778" s="371" t="s">
        <v>866</v>
      </c>
      <c r="R778" s="108">
        <f t="shared" si="12"/>
        <v>0</v>
      </c>
      <c r="U778" s="399"/>
    </row>
    <row r="779" spans="1:21">
      <c r="A779" s="406">
        <v>5</v>
      </c>
      <c r="B779" s="368" t="s">
        <v>916</v>
      </c>
      <c r="C779" s="368" t="s">
        <v>918</v>
      </c>
      <c r="D779" s="368" t="s">
        <v>2508</v>
      </c>
      <c r="E779" s="368" t="s">
        <v>2508</v>
      </c>
      <c r="F779" s="368"/>
      <c r="G779" s="368"/>
      <c r="H779" s="368">
        <v>113</v>
      </c>
      <c r="I779" s="368" t="s">
        <v>2508</v>
      </c>
      <c r="J779" s="368" t="s">
        <v>952</v>
      </c>
      <c r="K779" s="368"/>
      <c r="L779" s="368"/>
      <c r="M779" s="368" t="s">
        <v>1858</v>
      </c>
      <c r="N779" s="379" t="s">
        <v>1860</v>
      </c>
      <c r="O779" s="379"/>
      <c r="P779" s="370" t="s">
        <v>3589</v>
      </c>
      <c r="Q779" s="371" t="s">
        <v>867</v>
      </c>
      <c r="R779" s="108">
        <f t="shared" si="12"/>
        <v>0</v>
      </c>
      <c r="U779" s="399"/>
    </row>
    <row r="780" spans="1:21">
      <c r="A780" s="406">
        <v>5</v>
      </c>
      <c r="B780" s="368" t="s">
        <v>916</v>
      </c>
      <c r="C780" s="368" t="s">
        <v>918</v>
      </c>
      <c r="D780" s="368" t="s">
        <v>2508</v>
      </c>
      <c r="E780" s="368" t="s">
        <v>2508</v>
      </c>
      <c r="F780" s="368"/>
      <c r="G780" s="368"/>
      <c r="H780" s="368">
        <v>113</v>
      </c>
      <c r="I780" s="368" t="s">
        <v>2508</v>
      </c>
      <c r="J780" s="368" t="s">
        <v>952</v>
      </c>
      <c r="K780" s="368"/>
      <c r="L780" s="368"/>
      <c r="M780" s="368" t="s">
        <v>1858</v>
      </c>
      <c r="N780" s="379" t="s">
        <v>1860</v>
      </c>
      <c r="O780" s="379"/>
      <c r="P780" s="370" t="s">
        <v>3590</v>
      </c>
      <c r="Q780" s="373" t="s">
        <v>868</v>
      </c>
      <c r="R780" s="108">
        <f t="shared" si="12"/>
        <v>0</v>
      </c>
      <c r="U780" s="399"/>
    </row>
    <row r="781" spans="1:21">
      <c r="A781" s="406">
        <v>5</v>
      </c>
      <c r="B781" s="368" t="s">
        <v>916</v>
      </c>
      <c r="C781" s="368" t="s">
        <v>918</v>
      </c>
      <c r="D781" s="368" t="s">
        <v>2508</v>
      </c>
      <c r="E781" s="368" t="s">
        <v>2508</v>
      </c>
      <c r="F781" s="368"/>
      <c r="G781" s="368"/>
      <c r="H781" s="368">
        <v>113</v>
      </c>
      <c r="I781" s="368" t="s">
        <v>2508</v>
      </c>
      <c r="J781" s="368" t="s">
        <v>952</v>
      </c>
      <c r="K781" s="368"/>
      <c r="L781" s="368"/>
      <c r="M781" s="368" t="s">
        <v>1858</v>
      </c>
      <c r="N781" s="379" t="s">
        <v>1860</v>
      </c>
      <c r="O781" s="379"/>
      <c r="P781" s="370" t="s">
        <v>3591</v>
      </c>
      <c r="Q781" s="373" t="s">
        <v>869</v>
      </c>
      <c r="R781" s="108">
        <f t="shared" si="12"/>
        <v>0</v>
      </c>
      <c r="U781" s="399"/>
    </row>
    <row r="782" spans="1:21">
      <c r="A782" s="406">
        <v>5</v>
      </c>
      <c r="B782" s="368" t="s">
        <v>916</v>
      </c>
      <c r="C782" s="368" t="s">
        <v>918</v>
      </c>
      <c r="D782" s="368" t="s">
        <v>2508</v>
      </c>
      <c r="E782" s="368" t="s">
        <v>2508</v>
      </c>
      <c r="F782" s="368"/>
      <c r="G782" s="368"/>
      <c r="H782" s="368">
        <v>113</v>
      </c>
      <c r="I782" s="368" t="s">
        <v>2508</v>
      </c>
      <c r="J782" s="368" t="s">
        <v>952</v>
      </c>
      <c r="K782" s="368"/>
      <c r="L782" s="368"/>
      <c r="M782" s="368" t="s">
        <v>1858</v>
      </c>
      <c r="N782" s="379" t="s">
        <v>1860</v>
      </c>
      <c r="O782" s="379"/>
      <c r="P782" s="370" t="s">
        <v>3592</v>
      </c>
      <c r="Q782" s="371" t="s">
        <v>870</v>
      </c>
      <c r="R782" s="108">
        <f t="shared" si="12"/>
        <v>0</v>
      </c>
      <c r="U782" s="399"/>
    </row>
    <row r="783" spans="1:21">
      <c r="A783" s="406">
        <v>5</v>
      </c>
      <c r="B783" s="368" t="s">
        <v>916</v>
      </c>
      <c r="C783" s="368" t="s">
        <v>918</v>
      </c>
      <c r="D783" s="368" t="s">
        <v>2508</v>
      </c>
      <c r="E783" s="368" t="s">
        <v>2508</v>
      </c>
      <c r="F783" s="368"/>
      <c r="G783" s="368"/>
      <c r="H783" s="368">
        <v>113</v>
      </c>
      <c r="I783" s="368" t="s">
        <v>2508</v>
      </c>
      <c r="J783" s="368" t="s">
        <v>952</v>
      </c>
      <c r="K783" s="368"/>
      <c r="L783" s="368"/>
      <c r="M783" s="368" t="s">
        <v>1858</v>
      </c>
      <c r="N783" s="379" t="s">
        <v>1860</v>
      </c>
      <c r="O783" s="379"/>
      <c r="P783" s="370" t="s">
        <v>3593</v>
      </c>
      <c r="Q783" s="371" t="s">
        <v>871</v>
      </c>
      <c r="R783" s="108">
        <f t="shared" si="12"/>
        <v>0</v>
      </c>
      <c r="U783" s="399"/>
    </row>
    <row r="784" spans="1:21">
      <c r="A784" s="406">
        <v>5</v>
      </c>
      <c r="B784" s="368" t="s">
        <v>916</v>
      </c>
      <c r="C784" s="368" t="s">
        <v>918</v>
      </c>
      <c r="D784" s="368" t="s">
        <v>2512</v>
      </c>
      <c r="E784" s="368" t="s">
        <v>2512</v>
      </c>
      <c r="F784" s="368"/>
      <c r="G784" s="368"/>
      <c r="H784" s="368">
        <v>114</v>
      </c>
      <c r="I784" s="368" t="s">
        <v>2512</v>
      </c>
      <c r="J784" s="368" t="s">
        <v>952</v>
      </c>
      <c r="K784" s="368" t="s">
        <v>1697</v>
      </c>
      <c r="L784" s="368"/>
      <c r="M784" s="368" t="s">
        <v>1858</v>
      </c>
      <c r="N784" s="379" t="s">
        <v>1860</v>
      </c>
      <c r="O784" s="379"/>
      <c r="P784" s="370" t="s">
        <v>3594</v>
      </c>
      <c r="Q784" s="371" t="s">
        <v>872</v>
      </c>
      <c r="R784" s="108">
        <f t="shared" si="12"/>
        <v>0</v>
      </c>
      <c r="U784" s="399"/>
    </row>
    <row r="785" spans="1:21">
      <c r="A785" s="406">
        <v>5</v>
      </c>
      <c r="B785" s="368" t="s">
        <v>916</v>
      </c>
      <c r="C785" s="368" t="s">
        <v>918</v>
      </c>
      <c r="D785" s="368" t="s">
        <v>2513</v>
      </c>
      <c r="E785" s="368" t="s">
        <v>2514</v>
      </c>
      <c r="F785" s="368"/>
      <c r="G785" s="368"/>
      <c r="H785" s="368">
        <v>115</v>
      </c>
      <c r="I785" s="368" t="s">
        <v>2514</v>
      </c>
      <c r="J785" s="368" t="s">
        <v>952</v>
      </c>
      <c r="K785" s="368" t="s">
        <v>1697</v>
      </c>
      <c r="L785" s="368"/>
      <c r="M785" s="368" t="s">
        <v>1858</v>
      </c>
      <c r="N785" s="379" t="s">
        <v>1860</v>
      </c>
      <c r="O785" s="379"/>
      <c r="P785" s="370" t="s">
        <v>3595</v>
      </c>
      <c r="Q785" s="371" t="s">
        <v>873</v>
      </c>
      <c r="R785" s="108">
        <f t="shared" si="12"/>
        <v>0</v>
      </c>
      <c r="U785" s="399"/>
    </row>
    <row r="786" spans="1:21">
      <c r="A786" s="406">
        <v>5</v>
      </c>
      <c r="B786" s="368" t="s">
        <v>916</v>
      </c>
      <c r="C786" s="368" t="s">
        <v>918</v>
      </c>
      <c r="D786" s="368" t="s">
        <v>2515</v>
      </c>
      <c r="E786" s="368" t="s">
        <v>2515</v>
      </c>
      <c r="F786" s="368"/>
      <c r="G786" s="368"/>
      <c r="H786" s="368">
        <v>116</v>
      </c>
      <c r="I786" s="368" t="s">
        <v>2515</v>
      </c>
      <c r="J786" s="368" t="s">
        <v>952</v>
      </c>
      <c r="K786" s="368" t="s">
        <v>1697</v>
      </c>
      <c r="L786" s="368"/>
      <c r="M786" s="368" t="s">
        <v>1858</v>
      </c>
      <c r="N786" s="379" t="s">
        <v>1860</v>
      </c>
      <c r="O786" s="379"/>
      <c r="P786" s="370" t="s">
        <v>3596</v>
      </c>
      <c r="Q786" s="378" t="s">
        <v>874</v>
      </c>
      <c r="R786" s="108">
        <f t="shared" si="12"/>
        <v>0</v>
      </c>
      <c r="U786" s="399"/>
    </row>
    <row r="787" spans="1:21">
      <c r="A787" s="406">
        <v>5</v>
      </c>
      <c r="B787" s="368" t="s">
        <v>916</v>
      </c>
      <c r="C787" s="368" t="s">
        <v>918</v>
      </c>
      <c r="D787" s="368" t="s">
        <v>2515</v>
      </c>
      <c r="E787" s="368" t="s">
        <v>2515</v>
      </c>
      <c r="F787" s="368"/>
      <c r="G787" s="368"/>
      <c r="H787" s="368">
        <v>116</v>
      </c>
      <c r="I787" s="368" t="s">
        <v>2515</v>
      </c>
      <c r="J787" s="368" t="s">
        <v>952</v>
      </c>
      <c r="K787" s="368" t="s">
        <v>1697</v>
      </c>
      <c r="L787" s="368"/>
      <c r="M787" s="368" t="s">
        <v>1858</v>
      </c>
      <c r="N787" s="379" t="s">
        <v>1860</v>
      </c>
      <c r="O787" s="379"/>
      <c r="P787" s="370" t="s">
        <v>3597</v>
      </c>
      <c r="Q787" s="371" t="s">
        <v>3598</v>
      </c>
      <c r="R787" s="108">
        <f t="shared" si="12"/>
        <v>0</v>
      </c>
      <c r="U787" s="399"/>
    </row>
    <row r="788" spans="1:21">
      <c r="A788" s="406">
        <v>5</v>
      </c>
      <c r="B788" s="368" t="s">
        <v>916</v>
      </c>
      <c r="C788" s="368" t="s">
        <v>918</v>
      </c>
      <c r="D788" s="368" t="s">
        <v>2515</v>
      </c>
      <c r="E788" s="368" t="s">
        <v>2515</v>
      </c>
      <c r="F788" s="368"/>
      <c r="G788" s="368"/>
      <c r="H788" s="368">
        <v>116</v>
      </c>
      <c r="I788" s="368" t="s">
        <v>2515</v>
      </c>
      <c r="J788" s="368" t="s">
        <v>952</v>
      </c>
      <c r="K788" s="368" t="s">
        <v>1697</v>
      </c>
      <c r="L788" s="368"/>
      <c r="M788" s="368" t="s">
        <v>1858</v>
      </c>
      <c r="N788" s="379" t="s">
        <v>1860</v>
      </c>
      <c r="O788" s="379"/>
      <c r="P788" s="370" t="s">
        <v>3599</v>
      </c>
      <c r="Q788" s="371" t="s">
        <v>876</v>
      </c>
      <c r="R788" s="108">
        <f t="shared" si="12"/>
        <v>0</v>
      </c>
      <c r="U788" s="399"/>
    </row>
    <row r="789" spans="1:21">
      <c r="A789" s="406">
        <v>5</v>
      </c>
      <c r="B789" s="368" t="s">
        <v>916</v>
      </c>
      <c r="C789" s="368" t="s">
        <v>918</v>
      </c>
      <c r="D789" s="368" t="s">
        <v>2515</v>
      </c>
      <c r="E789" s="368" t="s">
        <v>2515</v>
      </c>
      <c r="F789" s="368"/>
      <c r="G789" s="368"/>
      <c r="H789" s="368">
        <v>116</v>
      </c>
      <c r="I789" s="368" t="s">
        <v>2515</v>
      </c>
      <c r="J789" s="368" t="s">
        <v>952</v>
      </c>
      <c r="K789" s="368" t="s">
        <v>1697</v>
      </c>
      <c r="L789" s="368"/>
      <c r="M789" s="368" t="s">
        <v>1858</v>
      </c>
      <c r="N789" s="379" t="s">
        <v>1860</v>
      </c>
      <c r="O789" s="379"/>
      <c r="P789" s="370" t="s">
        <v>3600</v>
      </c>
      <c r="Q789" s="371" t="s">
        <v>877</v>
      </c>
      <c r="R789" s="108">
        <f t="shared" si="12"/>
        <v>0</v>
      </c>
      <c r="U789" s="399"/>
    </row>
    <row r="790" spans="1:21">
      <c r="A790" s="406">
        <v>5</v>
      </c>
      <c r="B790" s="368" t="s">
        <v>916</v>
      </c>
      <c r="C790" s="368" t="s">
        <v>918</v>
      </c>
      <c r="D790" s="368" t="s">
        <v>2515</v>
      </c>
      <c r="E790" s="368" t="s">
        <v>2515</v>
      </c>
      <c r="F790" s="368"/>
      <c r="G790" s="368"/>
      <c r="H790" s="368">
        <v>116</v>
      </c>
      <c r="I790" s="368" t="s">
        <v>2515</v>
      </c>
      <c r="J790" s="368" t="s">
        <v>952</v>
      </c>
      <c r="K790" s="368" t="s">
        <v>1697</v>
      </c>
      <c r="L790" s="368"/>
      <c r="M790" s="368" t="s">
        <v>1858</v>
      </c>
      <c r="N790" s="379" t="s">
        <v>1860</v>
      </c>
      <c r="O790" s="379"/>
      <c r="P790" s="370" t="s">
        <v>3601</v>
      </c>
      <c r="Q790" s="371" t="s">
        <v>3602</v>
      </c>
      <c r="R790" s="108">
        <f t="shared" si="12"/>
        <v>0</v>
      </c>
      <c r="U790" s="399"/>
    </row>
    <row r="791" spans="1:21">
      <c r="A791" s="406">
        <v>5</v>
      </c>
      <c r="B791" s="368" t="s">
        <v>916</v>
      </c>
      <c r="C791" s="368" t="s">
        <v>918</v>
      </c>
      <c r="D791" s="368" t="s">
        <v>2515</v>
      </c>
      <c r="E791" s="368" t="s">
        <v>2515</v>
      </c>
      <c r="F791" s="368"/>
      <c r="G791" s="368"/>
      <c r="H791" s="368">
        <v>116</v>
      </c>
      <c r="I791" s="368" t="s">
        <v>2515</v>
      </c>
      <c r="J791" s="368" t="s">
        <v>952</v>
      </c>
      <c r="K791" s="368" t="s">
        <v>1697</v>
      </c>
      <c r="L791" s="368"/>
      <c r="M791" s="368" t="s">
        <v>1858</v>
      </c>
      <c r="N791" s="379" t="s">
        <v>1860</v>
      </c>
      <c r="O791" s="379"/>
      <c r="P791" s="370" t="s">
        <v>3603</v>
      </c>
      <c r="Q791" s="371" t="s">
        <v>2521</v>
      </c>
      <c r="R791" s="108">
        <f t="shared" si="12"/>
        <v>0</v>
      </c>
      <c r="U791" s="399"/>
    </row>
    <row r="792" spans="1:21">
      <c r="A792" s="406">
        <v>5</v>
      </c>
      <c r="B792" s="368" t="s">
        <v>916</v>
      </c>
      <c r="C792" s="368" t="s">
        <v>918</v>
      </c>
      <c r="D792" s="368" t="s">
        <v>2515</v>
      </c>
      <c r="E792" s="368" t="s">
        <v>2522</v>
      </c>
      <c r="F792" s="368"/>
      <c r="G792" s="368"/>
      <c r="H792" s="368">
        <v>117</v>
      </c>
      <c r="I792" s="368" t="s">
        <v>2522</v>
      </c>
      <c r="J792" s="368" t="s">
        <v>952</v>
      </c>
      <c r="K792" s="368" t="s">
        <v>1697</v>
      </c>
      <c r="L792" s="368"/>
      <c r="M792" s="368" t="s">
        <v>1858</v>
      </c>
      <c r="N792" s="379" t="s">
        <v>1860</v>
      </c>
      <c r="O792" s="379"/>
      <c r="P792" s="370" t="s">
        <v>3604</v>
      </c>
      <c r="Q792" s="371" t="s">
        <v>881</v>
      </c>
      <c r="R792" s="108">
        <f t="shared" si="12"/>
        <v>0</v>
      </c>
      <c r="U792" s="399"/>
    </row>
    <row r="793" spans="1:21">
      <c r="A793" s="406">
        <v>5</v>
      </c>
      <c r="B793" s="368" t="s">
        <v>916</v>
      </c>
      <c r="C793" s="368" t="s">
        <v>918</v>
      </c>
      <c r="D793" s="368" t="s">
        <v>2515</v>
      </c>
      <c r="E793" s="368" t="s">
        <v>2523</v>
      </c>
      <c r="F793" s="368"/>
      <c r="G793" s="368"/>
      <c r="H793" s="368">
        <v>118</v>
      </c>
      <c r="I793" s="368" t="s">
        <v>2523</v>
      </c>
      <c r="J793" s="368" t="s">
        <v>952</v>
      </c>
      <c r="K793" s="368" t="s">
        <v>1697</v>
      </c>
      <c r="L793" s="368"/>
      <c r="M793" s="368" t="s">
        <v>1858</v>
      </c>
      <c r="N793" s="379" t="s">
        <v>1860</v>
      </c>
      <c r="O793" s="379"/>
      <c r="P793" s="370" t="s">
        <v>3605</v>
      </c>
      <c r="Q793" s="371" t="s">
        <v>883</v>
      </c>
      <c r="R793" s="108">
        <f t="shared" si="12"/>
        <v>0</v>
      </c>
      <c r="U793" s="399"/>
    </row>
    <row r="794" spans="1:21">
      <c r="A794" s="406">
        <v>5</v>
      </c>
      <c r="B794" s="368" t="s">
        <v>916</v>
      </c>
      <c r="C794" s="368" t="s">
        <v>918</v>
      </c>
      <c r="D794" s="368" t="s">
        <v>2515</v>
      </c>
      <c r="E794" s="368" t="s">
        <v>2523</v>
      </c>
      <c r="F794" s="368"/>
      <c r="G794" s="368"/>
      <c r="H794" s="368">
        <v>118</v>
      </c>
      <c r="I794" s="368" t="s">
        <v>2523</v>
      </c>
      <c r="J794" s="368" t="s">
        <v>952</v>
      </c>
      <c r="K794" s="368" t="s">
        <v>1697</v>
      </c>
      <c r="L794" s="368"/>
      <c r="M794" s="368" t="s">
        <v>1858</v>
      </c>
      <c r="N794" s="379" t="s">
        <v>1860</v>
      </c>
      <c r="O794" s="379"/>
      <c r="P794" s="370" t="s">
        <v>3606</v>
      </c>
      <c r="Q794" s="371" t="s">
        <v>884</v>
      </c>
      <c r="R794" s="108">
        <f t="shared" si="12"/>
        <v>0</v>
      </c>
      <c r="U794" s="399"/>
    </row>
    <row r="795" spans="1:21">
      <c r="A795" s="406">
        <v>5</v>
      </c>
      <c r="B795" s="368" t="s">
        <v>916</v>
      </c>
      <c r="C795" s="368" t="s">
        <v>918</v>
      </c>
      <c r="D795" s="368" t="s">
        <v>2515</v>
      </c>
      <c r="E795" s="368" t="s">
        <v>2523</v>
      </c>
      <c r="F795" s="368"/>
      <c r="G795" s="368"/>
      <c r="H795" s="368">
        <v>118</v>
      </c>
      <c r="I795" s="368" t="s">
        <v>2523</v>
      </c>
      <c r="J795" s="368" t="s">
        <v>952</v>
      </c>
      <c r="K795" s="368" t="s">
        <v>1697</v>
      </c>
      <c r="L795" s="368"/>
      <c r="M795" s="368" t="s">
        <v>1858</v>
      </c>
      <c r="N795" s="379" t="s">
        <v>1860</v>
      </c>
      <c r="O795" s="379"/>
      <c r="P795" s="370" t="s">
        <v>3607</v>
      </c>
      <c r="Q795" s="371" t="s">
        <v>885</v>
      </c>
      <c r="R795" s="108">
        <f t="shared" si="12"/>
        <v>0</v>
      </c>
      <c r="U795" s="399"/>
    </row>
    <row r="796" spans="1:21">
      <c r="A796" s="406">
        <v>5</v>
      </c>
      <c r="B796" s="368" t="s">
        <v>916</v>
      </c>
      <c r="C796" s="368" t="s">
        <v>918</v>
      </c>
      <c r="D796" s="368" t="s">
        <v>2515</v>
      </c>
      <c r="E796" s="368" t="s">
        <v>2523</v>
      </c>
      <c r="F796" s="368"/>
      <c r="G796" s="368"/>
      <c r="H796" s="368">
        <v>118</v>
      </c>
      <c r="I796" s="368" t="s">
        <v>2523</v>
      </c>
      <c r="J796" s="368" t="s">
        <v>952</v>
      </c>
      <c r="K796" s="368" t="s">
        <v>1697</v>
      </c>
      <c r="L796" s="368"/>
      <c r="M796" s="368" t="s">
        <v>1858</v>
      </c>
      <c r="N796" s="379" t="s">
        <v>1860</v>
      </c>
      <c r="O796" s="379"/>
      <c r="P796" s="370" t="s">
        <v>3608</v>
      </c>
      <c r="Q796" s="371" t="s">
        <v>886</v>
      </c>
      <c r="R796" s="108">
        <f t="shared" si="12"/>
        <v>0</v>
      </c>
      <c r="U796" s="399"/>
    </row>
    <row r="797" spans="1:21">
      <c r="A797" s="406">
        <v>5</v>
      </c>
      <c r="B797" s="368" t="s">
        <v>916</v>
      </c>
      <c r="C797" s="368" t="s">
        <v>918</v>
      </c>
      <c r="D797" s="368" t="s">
        <v>2515</v>
      </c>
      <c r="E797" s="368" t="s">
        <v>2523</v>
      </c>
      <c r="F797" s="368"/>
      <c r="G797" s="368"/>
      <c r="H797" s="368">
        <v>118</v>
      </c>
      <c r="I797" s="368" t="s">
        <v>2523</v>
      </c>
      <c r="J797" s="368" t="s">
        <v>952</v>
      </c>
      <c r="K797" s="368" t="s">
        <v>1697</v>
      </c>
      <c r="L797" s="368"/>
      <c r="M797" s="368" t="s">
        <v>1858</v>
      </c>
      <c r="N797" s="379" t="s">
        <v>1860</v>
      </c>
      <c r="O797" s="379"/>
      <c r="P797" s="370" t="s">
        <v>3609</v>
      </c>
      <c r="Q797" s="371" t="s">
        <v>887</v>
      </c>
      <c r="R797" s="108">
        <f t="shared" si="12"/>
        <v>0</v>
      </c>
      <c r="U797" s="399"/>
    </row>
    <row r="798" spans="1:21">
      <c r="A798" s="406">
        <v>5</v>
      </c>
      <c r="B798" s="368" t="s">
        <v>916</v>
      </c>
      <c r="C798" s="368" t="s">
        <v>918</v>
      </c>
      <c r="D798" s="368" t="s">
        <v>2515</v>
      </c>
      <c r="E798" s="368" t="s">
        <v>2523</v>
      </c>
      <c r="F798" s="368"/>
      <c r="G798" s="368"/>
      <c r="H798" s="368">
        <v>118</v>
      </c>
      <c r="I798" s="368" t="s">
        <v>2523</v>
      </c>
      <c r="J798" s="368" t="s">
        <v>952</v>
      </c>
      <c r="K798" s="368" t="s">
        <v>1697</v>
      </c>
      <c r="L798" s="368"/>
      <c r="M798" s="368" t="s">
        <v>1858</v>
      </c>
      <c r="N798" s="379" t="s">
        <v>1860</v>
      </c>
      <c r="O798" s="379"/>
      <c r="P798" s="370" t="s">
        <v>3610</v>
      </c>
      <c r="Q798" s="371" t="s">
        <v>888</v>
      </c>
      <c r="R798" s="108">
        <f t="shared" si="12"/>
        <v>0</v>
      </c>
      <c r="U798" s="399"/>
    </row>
    <row r="799" spans="1:21">
      <c r="A799" s="406">
        <v>5</v>
      </c>
      <c r="B799" s="368" t="s">
        <v>916</v>
      </c>
      <c r="C799" s="368" t="s">
        <v>918</v>
      </c>
      <c r="D799" s="368" t="s">
        <v>2515</v>
      </c>
      <c r="E799" s="368" t="s">
        <v>2523</v>
      </c>
      <c r="F799" s="368"/>
      <c r="G799" s="368"/>
      <c r="H799" s="368">
        <v>118</v>
      </c>
      <c r="I799" s="368" t="s">
        <v>2523</v>
      </c>
      <c r="J799" s="368" t="s">
        <v>952</v>
      </c>
      <c r="K799" s="368" t="s">
        <v>1697</v>
      </c>
      <c r="L799" s="368"/>
      <c r="M799" s="368" t="s">
        <v>1858</v>
      </c>
      <c r="N799" s="379" t="s">
        <v>1860</v>
      </c>
      <c r="O799" s="379"/>
      <c r="P799" s="370" t="s">
        <v>3611</v>
      </c>
      <c r="Q799" s="371" t="s">
        <v>889</v>
      </c>
      <c r="R799" s="108">
        <f t="shared" si="12"/>
        <v>0</v>
      </c>
      <c r="U799" s="399"/>
    </row>
    <row r="800" spans="1:21">
      <c r="A800" s="406">
        <v>5</v>
      </c>
      <c r="B800" s="368" t="s">
        <v>916</v>
      </c>
      <c r="C800" s="368" t="s">
        <v>918</v>
      </c>
      <c r="D800" s="368" t="s">
        <v>2515</v>
      </c>
      <c r="E800" s="368" t="s">
        <v>2523</v>
      </c>
      <c r="F800" s="368"/>
      <c r="G800" s="368"/>
      <c r="H800" s="368">
        <v>118</v>
      </c>
      <c r="I800" s="368" t="s">
        <v>2523</v>
      </c>
      <c r="J800" s="368" t="s">
        <v>952</v>
      </c>
      <c r="K800" s="368"/>
      <c r="L800" s="368"/>
      <c r="M800" s="368" t="s">
        <v>1858</v>
      </c>
      <c r="N800" s="379" t="s">
        <v>1860</v>
      </c>
      <c r="O800" s="379"/>
      <c r="P800" s="370" t="s">
        <v>3612</v>
      </c>
      <c r="Q800" s="371" t="s">
        <v>890</v>
      </c>
      <c r="R800" s="108">
        <f t="shared" si="12"/>
        <v>0</v>
      </c>
      <c r="U800" s="399"/>
    </row>
    <row r="801" spans="1:21">
      <c r="A801" s="406">
        <v>5</v>
      </c>
      <c r="B801" s="368" t="s">
        <v>916</v>
      </c>
      <c r="C801" s="368" t="s">
        <v>918</v>
      </c>
      <c r="D801" s="368" t="s">
        <v>2515</v>
      </c>
      <c r="E801" s="368" t="s">
        <v>2523</v>
      </c>
      <c r="F801" s="368"/>
      <c r="G801" s="368"/>
      <c r="H801" s="368">
        <v>118</v>
      </c>
      <c r="I801" s="368" t="s">
        <v>2523</v>
      </c>
      <c r="J801" s="368" t="s">
        <v>952</v>
      </c>
      <c r="K801" s="368"/>
      <c r="L801" s="368"/>
      <c r="M801" s="368" t="s">
        <v>1858</v>
      </c>
      <c r="N801" s="379" t="s">
        <v>1860</v>
      </c>
      <c r="O801" s="379"/>
      <c r="P801" s="370" t="s">
        <v>3613</v>
      </c>
      <c r="Q801" s="371" t="s">
        <v>3614</v>
      </c>
      <c r="R801" s="108">
        <f t="shared" si="12"/>
        <v>0</v>
      </c>
      <c r="U801" s="399"/>
    </row>
    <row r="802" spans="1:21">
      <c r="A802" s="406">
        <v>5</v>
      </c>
      <c r="B802" s="368" t="s">
        <v>916</v>
      </c>
      <c r="C802" s="368" t="s">
        <v>918</v>
      </c>
      <c r="D802" s="368" t="s">
        <v>2515</v>
      </c>
      <c r="E802" s="368" t="s">
        <v>2523</v>
      </c>
      <c r="F802" s="368"/>
      <c r="G802" s="368"/>
      <c r="H802" s="368">
        <v>118</v>
      </c>
      <c r="I802" s="368" t="s">
        <v>2523</v>
      </c>
      <c r="J802" s="368" t="s">
        <v>952</v>
      </c>
      <c r="K802" s="368"/>
      <c r="L802" s="368"/>
      <c r="M802" s="368" t="s">
        <v>1858</v>
      </c>
      <c r="N802" s="379" t="s">
        <v>1860</v>
      </c>
      <c r="O802" s="379"/>
      <c r="P802" s="370" t="s">
        <v>3615</v>
      </c>
      <c r="Q802" s="371" t="s">
        <v>3616</v>
      </c>
      <c r="R802" s="108">
        <f t="shared" si="12"/>
        <v>0</v>
      </c>
      <c r="U802" s="399"/>
    </row>
    <row r="803" spans="1:21">
      <c r="A803" s="406">
        <v>5</v>
      </c>
      <c r="B803" s="368" t="s">
        <v>916</v>
      </c>
      <c r="C803" s="368" t="s">
        <v>918</v>
      </c>
      <c r="D803" s="368" t="s">
        <v>2515</v>
      </c>
      <c r="E803" s="368" t="s">
        <v>2523</v>
      </c>
      <c r="F803" s="368"/>
      <c r="G803" s="368"/>
      <c r="H803" s="368">
        <v>118</v>
      </c>
      <c r="I803" s="368" t="s">
        <v>2523</v>
      </c>
      <c r="J803" s="368" t="s">
        <v>952</v>
      </c>
      <c r="K803" s="368"/>
      <c r="L803" s="368"/>
      <c r="M803" s="368" t="s">
        <v>1858</v>
      </c>
      <c r="N803" s="379" t="s">
        <v>1860</v>
      </c>
      <c r="O803" s="379"/>
      <c r="P803" s="370" t="s">
        <v>3617</v>
      </c>
      <c r="Q803" s="371" t="s">
        <v>3618</v>
      </c>
      <c r="R803" s="108">
        <f t="shared" si="12"/>
        <v>0</v>
      </c>
      <c r="U803" s="399"/>
    </row>
    <row r="804" spans="1:21">
      <c r="A804" s="406">
        <v>5</v>
      </c>
      <c r="B804" s="368" t="s">
        <v>916</v>
      </c>
      <c r="C804" s="368" t="s">
        <v>918</v>
      </c>
      <c r="D804" s="368" t="s">
        <v>2515</v>
      </c>
      <c r="E804" s="368" t="s">
        <v>2523</v>
      </c>
      <c r="F804" s="368"/>
      <c r="G804" s="368"/>
      <c r="H804" s="368">
        <v>118</v>
      </c>
      <c r="I804" s="368" t="s">
        <v>2523</v>
      </c>
      <c r="J804" s="368" t="s">
        <v>952</v>
      </c>
      <c r="K804" s="368"/>
      <c r="L804" s="368"/>
      <c r="M804" s="368" t="s">
        <v>1858</v>
      </c>
      <c r="N804" s="379" t="s">
        <v>1860</v>
      </c>
      <c r="O804" s="379"/>
      <c r="P804" s="370" t="s">
        <v>3619</v>
      </c>
      <c r="Q804" s="371" t="s">
        <v>2527</v>
      </c>
      <c r="R804" s="108">
        <f t="shared" si="12"/>
        <v>0</v>
      </c>
      <c r="U804" s="399"/>
    </row>
    <row r="805" spans="1:21">
      <c r="A805" s="406">
        <v>5</v>
      </c>
      <c r="B805" s="368" t="s">
        <v>916</v>
      </c>
      <c r="C805" s="368" t="s">
        <v>918</v>
      </c>
      <c r="D805" s="368" t="s">
        <v>2515</v>
      </c>
      <c r="E805" s="368" t="s">
        <v>2523</v>
      </c>
      <c r="F805" s="368"/>
      <c r="G805" s="368" t="s">
        <v>2528</v>
      </c>
      <c r="H805" s="368">
        <v>118</v>
      </c>
      <c r="I805" s="368" t="s">
        <v>2523</v>
      </c>
      <c r="J805" s="368" t="s">
        <v>952</v>
      </c>
      <c r="K805" s="368" t="s">
        <v>1358</v>
      </c>
      <c r="L805" s="368"/>
      <c r="M805" s="368" t="s">
        <v>1858</v>
      </c>
      <c r="N805" s="379" t="s">
        <v>1860</v>
      </c>
      <c r="O805" s="379"/>
      <c r="P805" s="370" t="s">
        <v>3620</v>
      </c>
      <c r="Q805" s="371" t="s">
        <v>3621</v>
      </c>
      <c r="R805" s="108">
        <f t="shared" si="12"/>
        <v>0</v>
      </c>
      <c r="U805" s="399"/>
    </row>
    <row r="806" spans="1:21">
      <c r="A806" s="406">
        <v>5</v>
      </c>
      <c r="B806" s="368" t="s">
        <v>916</v>
      </c>
      <c r="C806" s="368" t="s">
        <v>919</v>
      </c>
      <c r="D806" s="368" t="s">
        <v>919</v>
      </c>
      <c r="E806" s="368" t="s">
        <v>2529</v>
      </c>
      <c r="F806" s="368"/>
      <c r="G806" s="368"/>
      <c r="H806" s="368">
        <v>119</v>
      </c>
      <c r="I806" s="368" t="s">
        <v>2529</v>
      </c>
      <c r="J806" s="368" t="s">
        <v>952</v>
      </c>
      <c r="K806" s="368" t="s">
        <v>1697</v>
      </c>
      <c r="L806" s="368"/>
      <c r="M806" s="368" t="s">
        <v>1858</v>
      </c>
      <c r="N806" s="379" t="s">
        <v>1860</v>
      </c>
      <c r="O806" s="379"/>
      <c r="P806" s="370" t="s">
        <v>3622</v>
      </c>
      <c r="Q806" s="371" t="s">
        <v>896</v>
      </c>
      <c r="R806" s="108">
        <f t="shared" si="12"/>
        <v>0</v>
      </c>
      <c r="U806" s="399"/>
    </row>
  </sheetData>
  <autoFilter ref="A2:U806" xr:uid="{00000000-0009-0000-0000-00000B00000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432D0-D803-4F99-B5EF-134CC37C79D4}">
  <dimension ref="A1:H55"/>
  <sheetViews>
    <sheetView workbookViewId="0">
      <selection activeCell="C1" sqref="C1:D1048576"/>
    </sheetView>
  </sheetViews>
  <sheetFormatPr defaultRowHeight="21"/>
  <cols>
    <col min="1" max="1" width="12.75" customWidth="1"/>
    <col min="2" max="2" width="11.25" customWidth="1"/>
    <col min="3" max="3" width="17.25" customWidth="1"/>
    <col min="4" max="4" width="29.5" customWidth="1"/>
  </cols>
  <sheetData>
    <row r="1" spans="1:8" ht="24">
      <c r="A1" s="567" t="s">
        <v>3717</v>
      </c>
      <c r="B1" s="567" t="s">
        <v>3718</v>
      </c>
      <c r="C1" s="567" t="s">
        <v>3719</v>
      </c>
      <c r="D1" s="567" t="s">
        <v>3720</v>
      </c>
      <c r="H1" t="s">
        <v>3778</v>
      </c>
    </row>
    <row r="2" spans="1:8" ht="24">
      <c r="A2" s="568">
        <v>3</v>
      </c>
      <c r="B2" s="569" t="s">
        <v>3721</v>
      </c>
      <c r="C2" s="568">
        <v>10721</v>
      </c>
      <c r="D2" s="569" t="s">
        <v>3722</v>
      </c>
    </row>
    <row r="3" spans="1:8" ht="24">
      <c r="A3" s="568">
        <v>3</v>
      </c>
      <c r="B3" s="569" t="s">
        <v>3721</v>
      </c>
      <c r="C3" s="568">
        <v>11228</v>
      </c>
      <c r="D3" s="569" t="s">
        <v>3723</v>
      </c>
    </row>
    <row r="4" spans="1:8" ht="24">
      <c r="A4" s="568">
        <v>3</v>
      </c>
      <c r="B4" s="569" t="s">
        <v>3721</v>
      </c>
      <c r="C4" s="568">
        <v>11229</v>
      </c>
      <c r="D4" s="569" t="s">
        <v>3724</v>
      </c>
    </row>
    <row r="5" spans="1:8" ht="24">
      <c r="A5" s="568">
        <v>3</v>
      </c>
      <c r="B5" s="569" t="s">
        <v>3721</v>
      </c>
      <c r="C5" s="568">
        <v>11230</v>
      </c>
      <c r="D5" s="569" t="s">
        <v>3725</v>
      </c>
    </row>
    <row r="6" spans="1:8" ht="24">
      <c r="A6" s="568">
        <v>3</v>
      </c>
      <c r="B6" s="569" t="s">
        <v>3721</v>
      </c>
      <c r="C6" s="568">
        <v>11231</v>
      </c>
      <c r="D6" s="569" t="s">
        <v>3726</v>
      </c>
    </row>
    <row r="7" spans="1:8" ht="24">
      <c r="A7" s="568">
        <v>3</v>
      </c>
      <c r="B7" s="569" t="s">
        <v>3721</v>
      </c>
      <c r="C7" s="568">
        <v>11232</v>
      </c>
      <c r="D7" s="569" t="s">
        <v>3727</v>
      </c>
    </row>
    <row r="8" spans="1:8" ht="24">
      <c r="A8" s="568">
        <v>3</v>
      </c>
      <c r="B8" s="569" t="s">
        <v>3721</v>
      </c>
      <c r="C8" s="568">
        <v>11233</v>
      </c>
      <c r="D8" s="569" t="s">
        <v>3728</v>
      </c>
    </row>
    <row r="9" spans="1:8" ht="24">
      <c r="A9" s="568">
        <v>3</v>
      </c>
      <c r="B9" s="569" t="s">
        <v>3721</v>
      </c>
      <c r="C9" s="568">
        <v>11234</v>
      </c>
      <c r="D9" s="569" t="s">
        <v>3729</v>
      </c>
    </row>
    <row r="10" spans="1:8" ht="24">
      <c r="A10" s="568">
        <v>3</v>
      </c>
      <c r="B10" s="569" t="s">
        <v>3721</v>
      </c>
      <c r="C10" s="568">
        <v>11235</v>
      </c>
      <c r="D10" s="569" t="s">
        <v>3730</v>
      </c>
    </row>
    <row r="11" spans="1:8" ht="24">
      <c r="A11" s="568">
        <v>3</v>
      </c>
      <c r="B11" s="569" t="s">
        <v>3721</v>
      </c>
      <c r="C11" s="568">
        <v>11236</v>
      </c>
      <c r="D11" s="569" t="s">
        <v>3731</v>
      </c>
    </row>
    <row r="12" spans="1:8" ht="24">
      <c r="A12" s="568">
        <v>3</v>
      </c>
      <c r="B12" s="569" t="s">
        <v>3721</v>
      </c>
      <c r="C12" s="568">
        <v>14135</v>
      </c>
      <c r="D12" s="569" t="s">
        <v>3732</v>
      </c>
    </row>
    <row r="13" spans="1:8" ht="24">
      <c r="A13" s="568">
        <v>3</v>
      </c>
      <c r="B13" s="569" t="s">
        <v>3721</v>
      </c>
      <c r="C13" s="568">
        <v>28010</v>
      </c>
      <c r="D13" s="569" t="s">
        <v>3733</v>
      </c>
    </row>
    <row r="14" spans="1:8" ht="24">
      <c r="A14" s="568">
        <v>3</v>
      </c>
      <c r="B14" s="569" t="s">
        <v>3734</v>
      </c>
      <c r="C14" s="568">
        <v>10694</v>
      </c>
      <c r="D14" s="569" t="s">
        <v>3735</v>
      </c>
    </row>
    <row r="15" spans="1:8" ht="24">
      <c r="A15" s="568">
        <v>3</v>
      </c>
      <c r="B15" s="569" t="s">
        <v>3734</v>
      </c>
      <c r="C15" s="568">
        <v>10802</v>
      </c>
      <c r="D15" s="569" t="s">
        <v>3736</v>
      </c>
    </row>
    <row r="16" spans="1:8" ht="24">
      <c r="A16" s="568">
        <v>3</v>
      </c>
      <c r="B16" s="569" t="s">
        <v>3734</v>
      </c>
      <c r="C16" s="568">
        <v>10803</v>
      </c>
      <c r="D16" s="569" t="s">
        <v>3737</v>
      </c>
    </row>
    <row r="17" spans="1:4" ht="24">
      <c r="A17" s="568">
        <v>3</v>
      </c>
      <c r="B17" s="569" t="s">
        <v>3734</v>
      </c>
      <c r="C17" s="568">
        <v>10804</v>
      </c>
      <c r="D17" s="569" t="s">
        <v>3738</v>
      </c>
    </row>
    <row r="18" spans="1:4" ht="24">
      <c r="A18" s="568">
        <v>3</v>
      </c>
      <c r="B18" s="569" t="s">
        <v>3734</v>
      </c>
      <c r="C18" s="568">
        <v>10805</v>
      </c>
      <c r="D18" s="569" t="s">
        <v>3739</v>
      </c>
    </row>
    <row r="19" spans="1:4" ht="24">
      <c r="A19" s="568">
        <v>3</v>
      </c>
      <c r="B19" s="569" t="s">
        <v>3734</v>
      </c>
      <c r="C19" s="568">
        <v>10806</v>
      </c>
      <c r="D19" s="569" t="s">
        <v>3740</v>
      </c>
    </row>
    <row r="20" spans="1:4" ht="24">
      <c r="A20" s="568">
        <v>3</v>
      </c>
      <c r="B20" s="569" t="s">
        <v>3734</v>
      </c>
      <c r="C20" s="568">
        <v>27974</v>
      </c>
      <c r="D20" s="569" t="s">
        <v>3741</v>
      </c>
    </row>
    <row r="21" spans="1:4" ht="24">
      <c r="A21" s="568">
        <v>3</v>
      </c>
      <c r="B21" s="569" t="s">
        <v>3734</v>
      </c>
      <c r="C21" s="568">
        <v>27975</v>
      </c>
      <c r="D21" s="569" t="s">
        <v>3742</v>
      </c>
    </row>
    <row r="22" spans="1:4" ht="24">
      <c r="A22" s="568">
        <v>3</v>
      </c>
      <c r="B22" s="569" t="s">
        <v>3743</v>
      </c>
      <c r="C22" s="568">
        <v>10675</v>
      </c>
      <c r="D22" s="569" t="s">
        <v>3744</v>
      </c>
    </row>
    <row r="23" spans="1:4" ht="24">
      <c r="A23" s="568">
        <v>3</v>
      </c>
      <c r="B23" s="569" t="s">
        <v>3743</v>
      </c>
      <c r="C23" s="568">
        <v>11209</v>
      </c>
      <c r="D23" s="569" t="s">
        <v>3745</v>
      </c>
    </row>
    <row r="24" spans="1:4" ht="24">
      <c r="A24" s="568">
        <v>3</v>
      </c>
      <c r="B24" s="569" t="s">
        <v>3743</v>
      </c>
      <c r="C24" s="568">
        <v>11210</v>
      </c>
      <c r="D24" s="569" t="s">
        <v>3746</v>
      </c>
    </row>
    <row r="25" spans="1:4" ht="24">
      <c r="A25" s="568">
        <v>3</v>
      </c>
      <c r="B25" s="569" t="s">
        <v>3743</v>
      </c>
      <c r="C25" s="568">
        <v>11211</v>
      </c>
      <c r="D25" s="569" t="s">
        <v>3747</v>
      </c>
    </row>
    <row r="26" spans="1:4" ht="24">
      <c r="A26" s="568">
        <v>3</v>
      </c>
      <c r="B26" s="569" t="s">
        <v>3743</v>
      </c>
      <c r="C26" s="568">
        <v>11212</v>
      </c>
      <c r="D26" s="569" t="s">
        <v>3748</v>
      </c>
    </row>
    <row r="27" spans="1:4" ht="24">
      <c r="A27" s="568">
        <v>3</v>
      </c>
      <c r="B27" s="569" t="s">
        <v>3743</v>
      </c>
      <c r="C27" s="568">
        <v>11213</v>
      </c>
      <c r="D27" s="569" t="s">
        <v>3749</v>
      </c>
    </row>
    <row r="28" spans="1:4" ht="24">
      <c r="A28" s="568">
        <v>3</v>
      </c>
      <c r="B28" s="569" t="s">
        <v>3743</v>
      </c>
      <c r="C28" s="568">
        <v>11214</v>
      </c>
      <c r="D28" s="569" t="s">
        <v>3750</v>
      </c>
    </row>
    <row r="29" spans="1:4" ht="24">
      <c r="A29" s="568">
        <v>3</v>
      </c>
      <c r="B29" s="569" t="s">
        <v>3743</v>
      </c>
      <c r="C29" s="568">
        <v>11215</v>
      </c>
      <c r="D29" s="569" t="s">
        <v>3751</v>
      </c>
    </row>
    <row r="30" spans="1:4" ht="24">
      <c r="A30" s="568">
        <v>3</v>
      </c>
      <c r="B30" s="569" t="s">
        <v>3743</v>
      </c>
      <c r="C30" s="568">
        <v>11216</v>
      </c>
      <c r="D30" s="569" t="s">
        <v>3752</v>
      </c>
    </row>
    <row r="31" spans="1:4" ht="24">
      <c r="A31" s="568">
        <v>3</v>
      </c>
      <c r="B31" s="569" t="s">
        <v>3743</v>
      </c>
      <c r="C31" s="568">
        <v>11217</v>
      </c>
      <c r="D31" s="569" t="s">
        <v>3753</v>
      </c>
    </row>
    <row r="32" spans="1:4" ht="24">
      <c r="A32" s="568">
        <v>3</v>
      </c>
      <c r="B32" s="569" t="s">
        <v>3743</v>
      </c>
      <c r="C32" s="568">
        <v>11218</v>
      </c>
      <c r="D32" s="569" t="s">
        <v>3754</v>
      </c>
    </row>
    <row r="33" spans="1:4" ht="24">
      <c r="A33" s="568">
        <v>3</v>
      </c>
      <c r="B33" s="569" t="s">
        <v>3743</v>
      </c>
      <c r="C33" s="568">
        <v>11219</v>
      </c>
      <c r="D33" s="569" t="s">
        <v>3755</v>
      </c>
    </row>
    <row r="34" spans="1:4" ht="24">
      <c r="A34" s="568">
        <v>3</v>
      </c>
      <c r="B34" s="569" t="s">
        <v>3743</v>
      </c>
      <c r="C34" s="568">
        <v>11220</v>
      </c>
      <c r="D34" s="569" t="s">
        <v>3756</v>
      </c>
    </row>
    <row r="35" spans="1:4" ht="24">
      <c r="A35" s="568">
        <v>3</v>
      </c>
      <c r="B35" s="569" t="s">
        <v>3743</v>
      </c>
      <c r="C35" s="568">
        <v>40749</v>
      </c>
      <c r="D35" s="569" t="s">
        <v>3757</v>
      </c>
    </row>
    <row r="36" spans="1:4" ht="24">
      <c r="A36" s="568">
        <v>3</v>
      </c>
      <c r="B36" s="569" t="s">
        <v>3697</v>
      </c>
      <c r="C36" s="568">
        <v>10726</v>
      </c>
      <c r="D36" s="569" t="s">
        <v>3758</v>
      </c>
    </row>
    <row r="37" spans="1:4" ht="24">
      <c r="A37" s="568">
        <v>3</v>
      </c>
      <c r="B37" s="569" t="s">
        <v>3697</v>
      </c>
      <c r="C37" s="568">
        <v>11258</v>
      </c>
      <c r="D37" s="569" t="s">
        <v>3759</v>
      </c>
    </row>
    <row r="38" spans="1:4" ht="24">
      <c r="A38" s="568">
        <v>3</v>
      </c>
      <c r="B38" s="569" t="s">
        <v>3697</v>
      </c>
      <c r="C38" s="568">
        <v>11259</v>
      </c>
      <c r="D38" s="569" t="s">
        <v>3760</v>
      </c>
    </row>
    <row r="39" spans="1:4" ht="24">
      <c r="A39" s="568">
        <v>3</v>
      </c>
      <c r="B39" s="569" t="s">
        <v>3697</v>
      </c>
      <c r="C39" s="568">
        <v>11260</v>
      </c>
      <c r="D39" s="569" t="s">
        <v>3761</v>
      </c>
    </row>
    <row r="40" spans="1:4" ht="24">
      <c r="A40" s="568">
        <v>3</v>
      </c>
      <c r="B40" s="569" t="s">
        <v>3697</v>
      </c>
      <c r="C40" s="568">
        <v>11261</v>
      </c>
      <c r="D40" s="569" t="s">
        <v>3762</v>
      </c>
    </row>
    <row r="41" spans="1:4" ht="24">
      <c r="A41" s="568">
        <v>3</v>
      </c>
      <c r="B41" s="569" t="s">
        <v>3697</v>
      </c>
      <c r="C41" s="568">
        <v>11262</v>
      </c>
      <c r="D41" s="569" t="s">
        <v>3763</v>
      </c>
    </row>
    <row r="42" spans="1:4" ht="24">
      <c r="A42" s="568">
        <v>3</v>
      </c>
      <c r="B42" s="569" t="s">
        <v>3697</v>
      </c>
      <c r="C42" s="568">
        <v>11263</v>
      </c>
      <c r="D42" s="569" t="s">
        <v>3764</v>
      </c>
    </row>
    <row r="43" spans="1:4" ht="24">
      <c r="A43" s="568">
        <v>3</v>
      </c>
      <c r="B43" s="569" t="s">
        <v>3697</v>
      </c>
      <c r="C43" s="568">
        <v>11456</v>
      </c>
      <c r="D43" s="569" t="s">
        <v>3765</v>
      </c>
    </row>
    <row r="44" spans="1:4" ht="24">
      <c r="A44" s="568">
        <v>3</v>
      </c>
      <c r="B44" s="569" t="s">
        <v>3697</v>
      </c>
      <c r="C44" s="568">
        <v>11631</v>
      </c>
      <c r="D44" s="569" t="s">
        <v>3766</v>
      </c>
    </row>
    <row r="45" spans="1:4" ht="24">
      <c r="A45" s="568">
        <v>3</v>
      </c>
      <c r="B45" s="569" t="s">
        <v>3697</v>
      </c>
      <c r="C45" s="568">
        <v>27978</v>
      </c>
      <c r="D45" s="569" t="s">
        <v>3767</v>
      </c>
    </row>
    <row r="46" spans="1:4" ht="24">
      <c r="A46" s="568">
        <v>3</v>
      </c>
      <c r="B46" s="569" t="s">
        <v>3697</v>
      </c>
      <c r="C46" s="568">
        <v>27979</v>
      </c>
      <c r="D46" s="569" t="s">
        <v>3768</v>
      </c>
    </row>
    <row r="47" spans="1:4" ht="24">
      <c r="A47" s="568">
        <v>3</v>
      </c>
      <c r="B47" s="569" t="s">
        <v>3697</v>
      </c>
      <c r="C47" s="568">
        <v>27980</v>
      </c>
      <c r="D47" s="569" t="s">
        <v>3769</v>
      </c>
    </row>
    <row r="48" spans="1:4" ht="24">
      <c r="A48" s="568">
        <v>3</v>
      </c>
      <c r="B48" s="569" t="s">
        <v>3709</v>
      </c>
      <c r="C48" s="568">
        <v>10720</v>
      </c>
      <c r="D48" s="569" t="s">
        <v>3770</v>
      </c>
    </row>
    <row r="49" spans="1:4" ht="24">
      <c r="A49" s="568">
        <v>3</v>
      </c>
      <c r="B49" s="569" t="s">
        <v>3709</v>
      </c>
      <c r="C49" s="568">
        <v>11221</v>
      </c>
      <c r="D49" s="569" t="s">
        <v>3771</v>
      </c>
    </row>
    <row r="50" spans="1:4" ht="24">
      <c r="A50" s="568">
        <v>3</v>
      </c>
      <c r="B50" s="569" t="s">
        <v>3709</v>
      </c>
      <c r="C50" s="568">
        <v>11222</v>
      </c>
      <c r="D50" s="569" t="s">
        <v>3772</v>
      </c>
    </row>
    <row r="51" spans="1:4" ht="24">
      <c r="A51" s="568">
        <v>3</v>
      </c>
      <c r="B51" s="569" t="s">
        <v>3709</v>
      </c>
      <c r="C51" s="568">
        <v>11223</v>
      </c>
      <c r="D51" s="569" t="s">
        <v>3773</v>
      </c>
    </row>
    <row r="52" spans="1:4" ht="24">
      <c r="A52" s="568">
        <v>3</v>
      </c>
      <c r="B52" s="569" t="s">
        <v>3709</v>
      </c>
      <c r="C52" s="568">
        <v>11224</v>
      </c>
      <c r="D52" s="569" t="s">
        <v>3774</v>
      </c>
    </row>
    <row r="53" spans="1:4" ht="24">
      <c r="A53" s="568">
        <v>3</v>
      </c>
      <c r="B53" s="569" t="s">
        <v>3709</v>
      </c>
      <c r="C53" s="568">
        <v>11225</v>
      </c>
      <c r="D53" s="569" t="s">
        <v>3775</v>
      </c>
    </row>
    <row r="54" spans="1:4" ht="24">
      <c r="A54" s="568">
        <v>3</v>
      </c>
      <c r="B54" s="569" t="s">
        <v>3709</v>
      </c>
      <c r="C54" s="568">
        <v>11226</v>
      </c>
      <c r="D54" s="569" t="s">
        <v>3776</v>
      </c>
    </row>
    <row r="55" spans="1:4" ht="24">
      <c r="A55" s="568">
        <v>3</v>
      </c>
      <c r="B55" s="569" t="s">
        <v>3709</v>
      </c>
      <c r="C55" s="568">
        <v>11227</v>
      </c>
      <c r="D55" s="569" t="s">
        <v>3777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00080"/>
  </sheetPr>
  <dimension ref="A1:M8"/>
  <sheetViews>
    <sheetView workbookViewId="0">
      <selection activeCell="D15" sqref="D15"/>
    </sheetView>
  </sheetViews>
  <sheetFormatPr defaultRowHeight="21"/>
  <sheetData>
    <row r="1" spans="1:13" ht="26.25">
      <c r="A1" s="645" t="s">
        <v>3626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</row>
    <row r="2" spans="1:13" ht="23.25">
      <c r="A2" s="435"/>
      <c r="B2" s="583" t="s">
        <v>4376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</row>
    <row r="3" spans="1:13">
      <c r="A3" s="436"/>
      <c r="B3" s="437" t="s">
        <v>4091</v>
      </c>
      <c r="C3" s="437"/>
      <c r="D3" s="437"/>
      <c r="E3" s="437"/>
      <c r="F3" s="437"/>
      <c r="G3" s="436"/>
      <c r="H3" s="436"/>
      <c r="I3" s="436"/>
      <c r="J3" s="436"/>
      <c r="K3" s="436"/>
      <c r="L3" s="436"/>
      <c r="M3" s="436"/>
    </row>
    <row r="4" spans="1:13">
      <c r="A4" s="436"/>
      <c r="B4" s="437" t="s">
        <v>4385</v>
      </c>
      <c r="C4" s="437"/>
      <c r="D4" s="437"/>
      <c r="E4" s="437"/>
      <c r="F4" s="437"/>
      <c r="G4" s="436"/>
      <c r="H4" s="436"/>
      <c r="I4" s="436"/>
      <c r="J4" s="436"/>
      <c r="K4" s="436"/>
      <c r="L4" s="436"/>
      <c r="M4" s="436"/>
    </row>
    <row r="5" spans="1:13">
      <c r="A5" s="436"/>
      <c r="B5" s="437" t="s">
        <v>4386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</row>
    <row r="6" spans="1:13">
      <c r="A6" s="436"/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</row>
    <row r="7" spans="1:13">
      <c r="A7" s="644" t="s">
        <v>4384</v>
      </c>
    </row>
    <row r="8" spans="1:13" ht="23.25" customHeight="1">
      <c r="A8" s="646" t="s">
        <v>4382</v>
      </c>
      <c r="B8" s="638"/>
      <c r="C8" s="638"/>
      <c r="D8" s="638"/>
      <c r="E8" s="638"/>
      <c r="F8" s="638"/>
      <c r="G8" s="638"/>
      <c r="H8" s="638"/>
      <c r="I8" s="638"/>
    </row>
  </sheetData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99FF"/>
  </sheetPr>
  <dimension ref="A1:BK842"/>
  <sheetViews>
    <sheetView zoomScaleNormal="100" workbookViewId="0">
      <pane xSplit="8" ySplit="2" topLeftCell="I3" activePane="bottomRight" state="frozen"/>
      <selection activeCell="T782" sqref="T782"/>
      <selection pane="topRight" activeCell="T782" sqref="T782"/>
      <selection pane="bottomLeft" activeCell="T782" sqref="T782"/>
      <selection pane="bottomRight" activeCell="J8" sqref="J8"/>
    </sheetView>
  </sheetViews>
  <sheetFormatPr defaultRowHeight="22.5" customHeight="1"/>
  <cols>
    <col min="1" max="1" width="6.75" style="101" customWidth="1"/>
    <col min="2" max="2" width="8.625" style="102" hidden="1" customWidth="1"/>
    <col min="3" max="3" width="8.625" style="103" hidden="1" customWidth="1"/>
    <col min="4" max="4" width="6" style="103" hidden="1" customWidth="1"/>
    <col min="5" max="5" width="7.875" style="102" hidden="1" customWidth="1"/>
    <col min="6" max="6" width="4.25" style="102" hidden="1" customWidth="1"/>
    <col min="7" max="7" width="15.375" style="561" customWidth="1"/>
    <col min="8" max="8" width="26.375" style="561" customWidth="1"/>
    <col min="9" max="9" width="15" customWidth="1"/>
    <col min="10" max="10" width="11.375" customWidth="1"/>
    <col min="15" max="15" width="14.875" style="108" customWidth="1"/>
  </cols>
  <sheetData>
    <row r="1" spans="1:63" ht="22.5" customHeight="1">
      <c r="E1" s="307"/>
      <c r="G1" s="733" t="s">
        <v>3645</v>
      </c>
      <c r="H1" s="733"/>
      <c r="I1">
        <f>+'F&amp;R Balance sheet'!B2</f>
        <v>10694</v>
      </c>
      <c r="J1" s="565">
        <v>10721</v>
      </c>
      <c r="K1" s="565">
        <v>11228</v>
      </c>
      <c r="L1" s="565">
        <v>11229</v>
      </c>
      <c r="M1" s="565">
        <v>11230</v>
      </c>
      <c r="N1" s="565">
        <v>11231</v>
      </c>
      <c r="O1" s="602">
        <v>11232</v>
      </c>
      <c r="P1" s="565">
        <v>11233</v>
      </c>
      <c r="Q1" s="565">
        <v>11234</v>
      </c>
      <c r="R1" s="565">
        <v>11235</v>
      </c>
      <c r="S1" s="565">
        <v>11236</v>
      </c>
      <c r="T1" s="565">
        <v>14135</v>
      </c>
      <c r="U1" s="565">
        <v>28010</v>
      </c>
      <c r="V1" s="565">
        <v>10694</v>
      </c>
      <c r="W1" s="565">
        <v>10802</v>
      </c>
      <c r="X1" s="565">
        <v>10803</v>
      </c>
      <c r="Y1" s="565">
        <v>10804</v>
      </c>
      <c r="Z1" s="565">
        <v>10805</v>
      </c>
      <c r="AA1" s="565">
        <v>10806</v>
      </c>
      <c r="AB1" s="565">
        <v>27974</v>
      </c>
      <c r="AC1" s="565">
        <v>27975</v>
      </c>
      <c r="AD1" s="565">
        <v>10675</v>
      </c>
      <c r="AE1" s="565">
        <v>11209</v>
      </c>
      <c r="AF1" s="565">
        <v>11210</v>
      </c>
      <c r="AG1" s="565">
        <v>11211</v>
      </c>
      <c r="AH1" s="565">
        <v>11212</v>
      </c>
      <c r="AI1" s="565">
        <v>11213</v>
      </c>
      <c r="AJ1" s="565">
        <v>11214</v>
      </c>
      <c r="AK1" s="565">
        <v>11215</v>
      </c>
      <c r="AL1" s="565">
        <v>11216</v>
      </c>
      <c r="AM1" s="565">
        <v>11217</v>
      </c>
      <c r="AN1" s="565">
        <v>11218</v>
      </c>
      <c r="AO1" s="565">
        <v>11219</v>
      </c>
      <c r="AP1" s="565">
        <v>11220</v>
      </c>
      <c r="AQ1" s="565">
        <v>40749</v>
      </c>
      <c r="AR1" s="565">
        <v>10726</v>
      </c>
      <c r="AS1" s="565">
        <v>11258</v>
      </c>
      <c r="AT1" s="565">
        <v>11259</v>
      </c>
      <c r="AU1" s="565">
        <v>11260</v>
      </c>
      <c r="AV1" s="565">
        <v>11261</v>
      </c>
      <c r="AW1" s="565">
        <v>11262</v>
      </c>
      <c r="AX1" s="565">
        <v>11263</v>
      </c>
      <c r="AY1" s="565">
        <v>11456</v>
      </c>
      <c r="AZ1" s="565">
        <v>11631</v>
      </c>
      <c r="BA1" s="565">
        <v>27978</v>
      </c>
      <c r="BB1" s="565">
        <v>27979</v>
      </c>
      <c r="BC1" s="565">
        <v>27980</v>
      </c>
      <c r="BD1" s="565">
        <v>10720</v>
      </c>
      <c r="BE1" s="565">
        <v>11221</v>
      </c>
      <c r="BF1" s="565">
        <v>11222</v>
      </c>
      <c r="BG1" s="565">
        <v>11223</v>
      </c>
      <c r="BH1" s="565">
        <v>11224</v>
      </c>
      <c r="BI1" s="565">
        <v>11225</v>
      </c>
      <c r="BJ1" s="565">
        <v>11226</v>
      </c>
      <c r="BK1" s="565">
        <v>11227</v>
      </c>
    </row>
    <row r="2" spans="1:63" ht="22.5" customHeight="1">
      <c r="A2" s="104" t="s">
        <v>899</v>
      </c>
      <c r="B2" s="105" t="s">
        <v>900</v>
      </c>
      <c r="C2" s="105" t="s">
        <v>901</v>
      </c>
      <c r="D2" s="105" t="s">
        <v>902</v>
      </c>
      <c r="E2" s="308" t="s">
        <v>949</v>
      </c>
      <c r="F2" s="313" t="s">
        <v>920</v>
      </c>
      <c r="G2" s="562" t="s">
        <v>897</v>
      </c>
      <c r="H2" s="562" t="s">
        <v>898</v>
      </c>
      <c r="I2" s="2">
        <v>24716</v>
      </c>
      <c r="J2" s="566" t="s">
        <v>3663</v>
      </c>
      <c r="K2" s="566" t="s">
        <v>3664</v>
      </c>
      <c r="L2" s="566" t="s">
        <v>3665</v>
      </c>
      <c r="M2" s="566" t="s">
        <v>3666</v>
      </c>
      <c r="N2" s="566" t="s">
        <v>3667</v>
      </c>
      <c r="O2" s="602" t="s">
        <v>3668</v>
      </c>
      <c r="P2" s="566" t="s">
        <v>3669</v>
      </c>
      <c r="Q2" s="566" t="s">
        <v>3670</v>
      </c>
      <c r="R2" s="566" t="s">
        <v>3671</v>
      </c>
      <c r="S2" s="566" t="s">
        <v>3672</v>
      </c>
      <c r="T2" s="566" t="s">
        <v>3673</v>
      </c>
      <c r="U2" s="566" t="s">
        <v>3674</v>
      </c>
      <c r="V2" s="566" t="s">
        <v>3675</v>
      </c>
      <c r="W2" s="566" t="s">
        <v>3676</v>
      </c>
      <c r="X2" s="566" t="s">
        <v>3677</v>
      </c>
      <c r="Y2" s="566" t="s">
        <v>3678</v>
      </c>
      <c r="Z2" s="566" t="s">
        <v>3679</v>
      </c>
      <c r="AA2" s="566" t="s">
        <v>3680</v>
      </c>
      <c r="AB2" s="566" t="s">
        <v>3681</v>
      </c>
      <c r="AC2" s="566" t="s">
        <v>3682</v>
      </c>
      <c r="AD2" s="566" t="s">
        <v>3683</v>
      </c>
      <c r="AE2" s="566" t="s">
        <v>3684</v>
      </c>
      <c r="AF2" s="566" t="s">
        <v>3685</v>
      </c>
      <c r="AG2" s="566" t="s">
        <v>3686</v>
      </c>
      <c r="AH2" s="566" t="s">
        <v>3687</v>
      </c>
      <c r="AI2" s="566" t="s">
        <v>3688</v>
      </c>
      <c r="AJ2" s="566" t="s">
        <v>3689</v>
      </c>
      <c r="AK2" s="566" t="s">
        <v>3690</v>
      </c>
      <c r="AL2" s="566" t="s">
        <v>3691</v>
      </c>
      <c r="AM2" s="566" t="s">
        <v>3692</v>
      </c>
      <c r="AN2" s="566" t="s">
        <v>3693</v>
      </c>
      <c r="AO2" s="566" t="s">
        <v>3694</v>
      </c>
      <c r="AP2" s="566" t="s">
        <v>3695</v>
      </c>
      <c r="AQ2" s="566" t="s">
        <v>3696</v>
      </c>
      <c r="AR2" s="566" t="s">
        <v>3697</v>
      </c>
      <c r="AS2" s="566" t="s">
        <v>3698</v>
      </c>
      <c r="AT2" s="566" t="s">
        <v>3699</v>
      </c>
      <c r="AU2" s="566" t="s">
        <v>3700</v>
      </c>
      <c r="AV2" s="566" t="s">
        <v>3701</v>
      </c>
      <c r="AW2" s="566" t="s">
        <v>3702</v>
      </c>
      <c r="AX2" s="566" t="s">
        <v>3703</v>
      </c>
      <c r="AY2" s="566" t="s">
        <v>3704</v>
      </c>
      <c r="AZ2" s="566" t="s">
        <v>3705</v>
      </c>
      <c r="BA2" s="566" t="s">
        <v>3706</v>
      </c>
      <c r="BB2" s="566" t="s">
        <v>3707</v>
      </c>
      <c r="BC2" s="566" t="s">
        <v>3708</v>
      </c>
      <c r="BD2" s="566" t="s">
        <v>3709</v>
      </c>
      <c r="BE2" s="566" t="s">
        <v>3710</v>
      </c>
      <c r="BF2" s="566" t="s">
        <v>3711</v>
      </c>
      <c r="BG2" s="566" t="s">
        <v>3712</v>
      </c>
      <c r="BH2" s="566" t="s">
        <v>3713</v>
      </c>
      <c r="BI2" s="566" t="s">
        <v>3714</v>
      </c>
      <c r="BJ2" s="566" t="s">
        <v>3715</v>
      </c>
      <c r="BK2" s="566" t="s">
        <v>3716</v>
      </c>
    </row>
    <row r="3" spans="1:63" ht="22.5" customHeight="1">
      <c r="A3" s="496">
        <v>1</v>
      </c>
      <c r="B3" s="497" t="s">
        <v>903</v>
      </c>
      <c r="C3" s="498" t="s">
        <v>57</v>
      </c>
      <c r="D3" s="498" t="s">
        <v>904</v>
      </c>
      <c r="E3" s="497" t="s">
        <v>944</v>
      </c>
      <c r="F3" s="498">
        <v>1.1000000000000001</v>
      </c>
      <c r="G3" s="548">
        <v>1101010101.1010001</v>
      </c>
      <c r="H3" s="549" t="s">
        <v>71</v>
      </c>
      <c r="I3">
        <f>SUMIF($J$1:$BK$1,$I$1,$J3:$BK3)</f>
        <v>19650.5</v>
      </c>
      <c r="J3">
        <v>84011.25</v>
      </c>
      <c r="K3">
        <v>66092.75</v>
      </c>
      <c r="L3">
        <v>30</v>
      </c>
      <c r="M3">
        <v>360</v>
      </c>
      <c r="N3">
        <v>0</v>
      </c>
      <c r="O3" s="108">
        <v>5185</v>
      </c>
      <c r="P3">
        <v>0</v>
      </c>
      <c r="Q3">
        <v>321315</v>
      </c>
      <c r="R3">
        <v>0</v>
      </c>
      <c r="S3">
        <v>45183.25</v>
      </c>
      <c r="T3">
        <v>165166</v>
      </c>
      <c r="U3">
        <v>98167</v>
      </c>
      <c r="V3">
        <v>19650.5</v>
      </c>
      <c r="W3">
        <v>2448</v>
      </c>
      <c r="X3">
        <v>0</v>
      </c>
      <c r="Y3">
        <v>2980.11</v>
      </c>
      <c r="Z3">
        <v>750</v>
      </c>
      <c r="AA3">
        <v>0</v>
      </c>
      <c r="AB3">
        <v>77.5</v>
      </c>
      <c r="AC3">
        <v>0</v>
      </c>
      <c r="AD3">
        <v>305685</v>
      </c>
      <c r="AE3">
        <v>1296</v>
      </c>
      <c r="AF3">
        <v>3939</v>
      </c>
      <c r="AG3">
        <v>0</v>
      </c>
      <c r="AH3">
        <v>5639</v>
      </c>
      <c r="AI3">
        <v>3540</v>
      </c>
      <c r="AJ3">
        <v>0</v>
      </c>
      <c r="AK3">
        <v>3232</v>
      </c>
      <c r="AL3">
        <v>1240</v>
      </c>
      <c r="AM3">
        <v>0</v>
      </c>
      <c r="AN3">
        <v>0</v>
      </c>
      <c r="AO3">
        <v>0</v>
      </c>
      <c r="AP3">
        <v>169957.93</v>
      </c>
      <c r="AQ3">
        <v>30</v>
      </c>
      <c r="AR3">
        <v>0</v>
      </c>
      <c r="AS3">
        <v>690</v>
      </c>
      <c r="AT3">
        <v>100</v>
      </c>
      <c r="AU3">
        <v>5930</v>
      </c>
      <c r="AV3">
        <v>5360</v>
      </c>
      <c r="AW3">
        <v>0</v>
      </c>
      <c r="AX3">
        <v>350</v>
      </c>
      <c r="AY3">
        <v>0</v>
      </c>
      <c r="AZ3">
        <v>0</v>
      </c>
      <c r="BA3">
        <v>0</v>
      </c>
      <c r="BB3">
        <v>150</v>
      </c>
      <c r="BC3">
        <v>2409</v>
      </c>
      <c r="BD3">
        <v>72765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</row>
    <row r="4" spans="1:63" ht="22.5" customHeight="1">
      <c r="A4" s="496">
        <v>1</v>
      </c>
      <c r="B4" s="497" t="s">
        <v>903</v>
      </c>
      <c r="C4" s="498" t="s">
        <v>57</v>
      </c>
      <c r="D4" s="498" t="s">
        <v>904</v>
      </c>
      <c r="E4" s="497"/>
      <c r="F4" s="498" t="s">
        <v>904</v>
      </c>
      <c r="G4" s="548">
        <v>1101010104.1010001</v>
      </c>
      <c r="H4" s="547" t="s">
        <v>72</v>
      </c>
      <c r="I4">
        <f>SUMIF($J$1:$BK$1,$I$1,$J4:$BK4)</f>
        <v>0</v>
      </c>
    </row>
    <row r="5" spans="1:63" ht="22.5" customHeight="1">
      <c r="A5" s="496">
        <v>1</v>
      </c>
      <c r="B5" s="497" t="s">
        <v>903</v>
      </c>
      <c r="C5" s="498" t="s">
        <v>57</v>
      </c>
      <c r="D5" s="498" t="s">
        <v>904</v>
      </c>
      <c r="E5" s="497"/>
      <c r="F5" s="498" t="s">
        <v>904</v>
      </c>
      <c r="G5" s="548">
        <v>1101010112.1010001</v>
      </c>
      <c r="H5" s="547" t="s">
        <v>73</v>
      </c>
      <c r="I5">
        <f t="shared" ref="I5:I67" si="0">SUMIF($J$1:$BK$1,$I$1,$J5:$BK5)</f>
        <v>0</v>
      </c>
    </row>
    <row r="6" spans="1:63" ht="22.5" customHeight="1">
      <c r="A6" s="496">
        <v>1</v>
      </c>
      <c r="B6" s="497" t="s">
        <v>903</v>
      </c>
      <c r="C6" s="498" t="s">
        <v>57</v>
      </c>
      <c r="D6" s="498" t="s">
        <v>904</v>
      </c>
      <c r="E6" s="497"/>
      <c r="F6" s="498" t="s">
        <v>904</v>
      </c>
      <c r="G6" s="550">
        <v>1101010113.1010001</v>
      </c>
      <c r="H6" s="549" t="s">
        <v>74</v>
      </c>
      <c r="I6">
        <f t="shared" si="0"/>
        <v>0</v>
      </c>
    </row>
    <row r="7" spans="1:63" ht="22.5" customHeight="1">
      <c r="A7" s="496">
        <v>1</v>
      </c>
      <c r="B7" s="497" t="s">
        <v>903</v>
      </c>
      <c r="C7" s="498" t="s">
        <v>57</v>
      </c>
      <c r="D7" s="498" t="s">
        <v>904</v>
      </c>
      <c r="E7" s="497" t="s">
        <v>944</v>
      </c>
      <c r="F7" s="498">
        <v>1.1000000000000001</v>
      </c>
      <c r="G7" s="550">
        <v>1101020501.1010001</v>
      </c>
      <c r="H7" s="549" t="s">
        <v>75</v>
      </c>
      <c r="I7">
        <f t="shared" si="0"/>
        <v>90741177.159999996</v>
      </c>
      <c r="J7">
        <v>5000916.5599999996</v>
      </c>
      <c r="V7">
        <v>90741177.159999996</v>
      </c>
      <c r="AD7">
        <v>307687604.24000001</v>
      </c>
      <c r="AR7">
        <v>2820993.51</v>
      </c>
      <c r="BD7">
        <v>199529850.75999999</v>
      </c>
    </row>
    <row r="8" spans="1:63" ht="22.5" customHeight="1">
      <c r="A8" s="496">
        <v>1</v>
      </c>
      <c r="B8" s="497" t="s">
        <v>903</v>
      </c>
      <c r="C8" s="498" t="s">
        <v>57</v>
      </c>
      <c r="D8" s="498" t="s">
        <v>904</v>
      </c>
      <c r="E8" s="497" t="s">
        <v>944</v>
      </c>
      <c r="F8" s="498">
        <v>1.1000000000000001</v>
      </c>
      <c r="G8" s="548">
        <v>1101020501.102</v>
      </c>
      <c r="H8" s="547" t="s">
        <v>76</v>
      </c>
      <c r="I8">
        <f t="shared" si="0"/>
        <v>0</v>
      </c>
      <c r="K8">
        <v>344858.6</v>
      </c>
      <c r="L8">
        <v>274771</v>
      </c>
      <c r="M8">
        <v>655004.6</v>
      </c>
      <c r="N8">
        <v>11935405</v>
      </c>
      <c r="O8" s="108">
        <v>904062</v>
      </c>
      <c r="P8">
        <v>1285021.2</v>
      </c>
      <c r="Q8">
        <v>214755.7</v>
      </c>
      <c r="R8">
        <v>108390.01</v>
      </c>
      <c r="S8">
        <v>20190081.100000001</v>
      </c>
      <c r="T8">
        <v>1157840</v>
      </c>
      <c r="U8">
        <v>1317072</v>
      </c>
      <c r="W8">
        <v>634186</v>
      </c>
      <c r="X8">
        <v>86964</v>
      </c>
      <c r="Y8">
        <v>379782.1</v>
      </c>
      <c r="Z8">
        <v>21782237</v>
      </c>
      <c r="AA8">
        <v>363999.7</v>
      </c>
      <c r="AB8">
        <v>82948</v>
      </c>
      <c r="AC8">
        <v>183433</v>
      </c>
      <c r="AE8">
        <v>22958348.98</v>
      </c>
      <c r="AF8">
        <v>17710243.300000001</v>
      </c>
      <c r="AG8">
        <v>9180441.6099999994</v>
      </c>
      <c r="AH8">
        <v>2618002</v>
      </c>
      <c r="AI8">
        <v>1931964</v>
      </c>
      <c r="AJ8">
        <v>5066317.76</v>
      </c>
      <c r="AK8">
        <v>3775086</v>
      </c>
      <c r="AL8">
        <v>60981284.799999997</v>
      </c>
      <c r="AM8">
        <v>15049892.1</v>
      </c>
      <c r="AN8">
        <v>11876612.9</v>
      </c>
      <c r="AO8">
        <v>1358645.2</v>
      </c>
      <c r="AP8">
        <v>4798523.5</v>
      </c>
      <c r="AQ8">
        <v>6182400</v>
      </c>
      <c r="AS8">
        <v>26805288.100000001</v>
      </c>
      <c r="AT8">
        <v>20628134.620000001</v>
      </c>
      <c r="AU8">
        <v>4788484.8</v>
      </c>
      <c r="AV8">
        <v>5927842.6100000003</v>
      </c>
      <c r="AW8">
        <v>4056930.22</v>
      </c>
      <c r="AX8">
        <v>12272670</v>
      </c>
      <c r="AY8">
        <v>17043917.640000001</v>
      </c>
      <c r="AZ8">
        <v>39264458.960000001</v>
      </c>
      <c r="BA8">
        <v>1070080</v>
      </c>
      <c r="BB8">
        <v>18245293</v>
      </c>
      <c r="BC8">
        <v>2362161</v>
      </c>
      <c r="BE8">
        <v>58344546.890000001</v>
      </c>
      <c r="BF8">
        <v>262766.94</v>
      </c>
      <c r="BG8">
        <v>6573737.0700000003</v>
      </c>
      <c r="BH8">
        <v>39057.33</v>
      </c>
      <c r="BI8">
        <v>8319588.2000000002</v>
      </c>
      <c r="BJ8">
        <v>484748.86</v>
      </c>
      <c r="BK8">
        <v>507024.08</v>
      </c>
    </row>
    <row r="9" spans="1:63" ht="22.5" customHeight="1">
      <c r="A9" s="496">
        <v>1</v>
      </c>
      <c r="B9" s="497" t="s">
        <v>903</v>
      </c>
      <c r="C9" s="498" t="s">
        <v>57</v>
      </c>
      <c r="D9" s="498" t="s">
        <v>904</v>
      </c>
      <c r="E9" s="497" t="s">
        <v>944</v>
      </c>
      <c r="F9" s="498">
        <v>1.1000000000000001</v>
      </c>
      <c r="G9" s="550">
        <v>1101020501.1029999</v>
      </c>
      <c r="H9" s="549" t="s">
        <v>77</v>
      </c>
      <c r="I9">
        <f t="shared" si="0"/>
        <v>0</v>
      </c>
      <c r="AS9">
        <v>590636.75</v>
      </c>
      <c r="BH9">
        <v>45145</v>
      </c>
    </row>
    <row r="10" spans="1:63" ht="22.5" customHeight="1">
      <c r="A10" s="496">
        <v>1</v>
      </c>
      <c r="B10" s="497" t="s">
        <v>903</v>
      </c>
      <c r="C10" s="498" t="s">
        <v>905</v>
      </c>
      <c r="D10" s="498">
        <v>1.2</v>
      </c>
      <c r="E10" s="497"/>
      <c r="F10" s="498">
        <v>2</v>
      </c>
      <c r="G10" s="548">
        <v>1101020501.1040001</v>
      </c>
      <c r="H10" s="549" t="s">
        <v>78</v>
      </c>
      <c r="I10">
        <f t="shared" si="0"/>
        <v>0</v>
      </c>
    </row>
    <row r="11" spans="1:63" ht="22.5" customHeight="1">
      <c r="A11" s="496">
        <v>1</v>
      </c>
      <c r="B11" s="497" t="s">
        <v>903</v>
      </c>
      <c r="C11" s="498" t="s">
        <v>905</v>
      </c>
      <c r="D11" s="498">
        <v>1.2</v>
      </c>
      <c r="E11" s="497"/>
      <c r="F11" s="498">
        <v>1.2</v>
      </c>
      <c r="G11" s="550">
        <v>1101020501.201</v>
      </c>
      <c r="H11" s="551" t="s">
        <v>79</v>
      </c>
      <c r="I11">
        <f t="shared" si="0"/>
        <v>6588597.0199999996</v>
      </c>
      <c r="J11">
        <v>0</v>
      </c>
      <c r="V11">
        <v>6588597.0199999996</v>
      </c>
    </row>
    <row r="12" spans="1:63" ht="22.5" customHeight="1">
      <c r="A12" s="496">
        <v>1</v>
      </c>
      <c r="B12" s="497" t="s">
        <v>903</v>
      </c>
      <c r="C12" s="498" t="s">
        <v>57</v>
      </c>
      <c r="D12" s="498" t="s">
        <v>904</v>
      </c>
      <c r="E12" s="497"/>
      <c r="F12" s="498" t="s">
        <v>904</v>
      </c>
      <c r="G12" s="548">
        <v>1101020601.1010001</v>
      </c>
      <c r="H12" s="549" t="s">
        <v>80</v>
      </c>
      <c r="I12">
        <f t="shared" si="0"/>
        <v>0</v>
      </c>
      <c r="V12">
        <v>0</v>
      </c>
      <c r="AD12">
        <v>0</v>
      </c>
    </row>
    <row r="13" spans="1:63" ht="22.5" customHeight="1">
      <c r="A13" s="496">
        <v>1</v>
      </c>
      <c r="B13" s="497" t="s">
        <v>903</v>
      </c>
      <c r="C13" s="498" t="s">
        <v>57</v>
      </c>
      <c r="D13" s="498" t="s">
        <v>904</v>
      </c>
      <c r="E13" s="497"/>
      <c r="F13" s="498" t="s">
        <v>904</v>
      </c>
      <c r="G13" s="548">
        <v>1101020603.1010001</v>
      </c>
      <c r="H13" s="547" t="s">
        <v>81</v>
      </c>
      <c r="I13">
        <f t="shared" si="0"/>
        <v>69432</v>
      </c>
      <c r="J13">
        <v>0</v>
      </c>
      <c r="K13">
        <v>0</v>
      </c>
      <c r="L13">
        <v>0</v>
      </c>
      <c r="M13">
        <v>0</v>
      </c>
      <c r="N13">
        <v>84500</v>
      </c>
      <c r="O13" s="108">
        <v>0</v>
      </c>
      <c r="P13">
        <v>0</v>
      </c>
      <c r="Q13">
        <v>0</v>
      </c>
      <c r="R13">
        <v>0</v>
      </c>
      <c r="S13">
        <v>0</v>
      </c>
      <c r="T13">
        <v>5851.5</v>
      </c>
      <c r="U13">
        <v>0</v>
      </c>
      <c r="V13">
        <v>69432</v>
      </c>
      <c r="X13">
        <v>0</v>
      </c>
      <c r="AB13">
        <v>0</v>
      </c>
      <c r="AC13">
        <v>0</v>
      </c>
      <c r="AD13">
        <v>0</v>
      </c>
      <c r="AJ13">
        <v>38472</v>
      </c>
      <c r="AL13">
        <v>0</v>
      </c>
      <c r="AN13">
        <v>0</v>
      </c>
      <c r="AQ13">
        <v>0</v>
      </c>
      <c r="AR13">
        <v>0</v>
      </c>
      <c r="AS13">
        <v>3600</v>
      </c>
      <c r="AT13">
        <v>12340</v>
      </c>
      <c r="AU13">
        <v>58773.35</v>
      </c>
      <c r="AV13">
        <v>54720</v>
      </c>
      <c r="AW13">
        <v>0</v>
      </c>
      <c r="AX13">
        <v>4000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G13">
        <v>4380</v>
      </c>
    </row>
    <row r="14" spans="1:63" ht="22.5" customHeight="1">
      <c r="A14" s="496">
        <v>1</v>
      </c>
      <c r="B14" s="497" t="s">
        <v>903</v>
      </c>
      <c r="C14" s="498" t="s">
        <v>57</v>
      </c>
      <c r="D14" s="498" t="s">
        <v>904</v>
      </c>
      <c r="E14" s="497" t="s">
        <v>944</v>
      </c>
      <c r="F14" s="498">
        <v>1.1000000000000001</v>
      </c>
      <c r="G14" s="548">
        <v>1101020604.1010001</v>
      </c>
      <c r="H14" s="547" t="s">
        <v>82</v>
      </c>
      <c r="I14">
        <f t="shared" si="0"/>
        <v>0</v>
      </c>
      <c r="AD14">
        <v>0</v>
      </c>
      <c r="AQ14">
        <v>0</v>
      </c>
      <c r="AX14">
        <v>38.14</v>
      </c>
    </row>
    <row r="15" spans="1:63" ht="22.5" customHeight="1">
      <c r="A15" s="496">
        <v>1</v>
      </c>
      <c r="B15" s="497" t="s">
        <v>903</v>
      </c>
      <c r="C15" s="498" t="s">
        <v>57</v>
      </c>
      <c r="D15" s="498" t="s">
        <v>904</v>
      </c>
      <c r="E15" s="497"/>
      <c r="F15" s="498" t="s">
        <v>904</v>
      </c>
      <c r="G15" s="550">
        <v>1101020605.1010001</v>
      </c>
      <c r="H15" s="549" t="s">
        <v>83</v>
      </c>
      <c r="I15">
        <f t="shared" si="0"/>
        <v>0</v>
      </c>
    </row>
    <row r="16" spans="1:63" ht="22.5" customHeight="1">
      <c r="A16" s="496">
        <v>1</v>
      </c>
      <c r="B16" s="497" t="s">
        <v>903</v>
      </c>
      <c r="C16" s="498" t="s">
        <v>57</v>
      </c>
      <c r="D16" s="498" t="s">
        <v>904</v>
      </c>
      <c r="E16" s="497" t="s">
        <v>944</v>
      </c>
      <c r="F16" s="498">
        <v>1.1000000000000001</v>
      </c>
      <c r="G16" s="548">
        <v>1101020606.1010001</v>
      </c>
      <c r="H16" s="549" t="s">
        <v>84</v>
      </c>
      <c r="I16">
        <f t="shared" si="0"/>
        <v>0</v>
      </c>
    </row>
    <row r="17" spans="1:63" ht="22.5" customHeight="1">
      <c r="A17" s="496">
        <v>1</v>
      </c>
      <c r="B17" s="497" t="s">
        <v>903</v>
      </c>
      <c r="C17" s="498" t="s">
        <v>57</v>
      </c>
      <c r="D17" s="498" t="s">
        <v>904</v>
      </c>
      <c r="E17" s="497" t="s">
        <v>944</v>
      </c>
      <c r="F17" s="498">
        <v>1.1000000000000001</v>
      </c>
      <c r="G17" s="548">
        <v>1101030101.1010001</v>
      </c>
      <c r="H17" s="547" t="s">
        <v>85</v>
      </c>
      <c r="I17">
        <f t="shared" si="0"/>
        <v>0</v>
      </c>
      <c r="J17">
        <v>0</v>
      </c>
      <c r="K17">
        <v>0</v>
      </c>
      <c r="L17">
        <v>0</v>
      </c>
      <c r="M17">
        <v>0</v>
      </c>
      <c r="N17">
        <v>0</v>
      </c>
      <c r="O17" s="108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AR17">
        <v>4066345.63</v>
      </c>
      <c r="AX17">
        <v>1150166.8400000001</v>
      </c>
      <c r="BD17">
        <v>29488.14</v>
      </c>
      <c r="BE17">
        <v>0</v>
      </c>
    </row>
    <row r="18" spans="1:63" ht="22.5" customHeight="1">
      <c r="A18" s="496">
        <v>1</v>
      </c>
      <c r="B18" s="497" t="s">
        <v>903</v>
      </c>
      <c r="C18" s="498" t="s">
        <v>57</v>
      </c>
      <c r="D18" s="498" t="s">
        <v>904</v>
      </c>
      <c r="E18" s="497" t="s">
        <v>944</v>
      </c>
      <c r="F18" s="498">
        <v>1.1000000000000001</v>
      </c>
      <c r="G18" s="548">
        <v>1101030101.102</v>
      </c>
      <c r="H18" s="547" t="s">
        <v>86</v>
      </c>
      <c r="I18">
        <f t="shared" si="0"/>
        <v>0</v>
      </c>
      <c r="J18">
        <v>0</v>
      </c>
      <c r="K18">
        <v>0</v>
      </c>
      <c r="L18">
        <v>0</v>
      </c>
      <c r="N18">
        <v>0</v>
      </c>
      <c r="O18" s="108">
        <v>0</v>
      </c>
      <c r="P18">
        <v>0</v>
      </c>
      <c r="R18">
        <v>0</v>
      </c>
      <c r="T18">
        <v>0</v>
      </c>
      <c r="AX18">
        <v>8258770.5300000003</v>
      </c>
      <c r="AY18">
        <v>455338.75</v>
      </c>
    </row>
    <row r="19" spans="1:63" ht="22.5" customHeight="1">
      <c r="A19" s="496">
        <v>1</v>
      </c>
      <c r="B19" s="497" t="s">
        <v>903</v>
      </c>
      <c r="C19" s="498" t="s">
        <v>57</v>
      </c>
      <c r="D19" s="498" t="s">
        <v>904</v>
      </c>
      <c r="E19" s="497" t="s">
        <v>944</v>
      </c>
      <c r="F19" s="498">
        <v>1.1000000000000001</v>
      </c>
      <c r="G19" s="550">
        <v>1101030101.1029999</v>
      </c>
      <c r="H19" s="549" t="s">
        <v>87</v>
      </c>
      <c r="I19">
        <f t="shared" si="0"/>
        <v>0</v>
      </c>
      <c r="J19">
        <v>0</v>
      </c>
      <c r="N19">
        <v>0</v>
      </c>
      <c r="O19" s="108">
        <v>0</v>
      </c>
      <c r="Q19">
        <v>0</v>
      </c>
      <c r="T19">
        <v>0</v>
      </c>
      <c r="AS19">
        <v>0</v>
      </c>
      <c r="AX19">
        <v>2639.03</v>
      </c>
      <c r="AY19">
        <v>235323.84</v>
      </c>
    </row>
    <row r="20" spans="1:63" ht="22.5" customHeight="1">
      <c r="A20" s="496">
        <v>1</v>
      </c>
      <c r="B20" s="497" t="s">
        <v>903</v>
      </c>
      <c r="C20" s="498" t="s">
        <v>905</v>
      </c>
      <c r="D20" s="498">
        <v>1.2</v>
      </c>
      <c r="E20" s="497"/>
      <c r="F20" s="498">
        <v>6</v>
      </c>
      <c r="G20" s="550">
        <v>1101030101.1040001</v>
      </c>
      <c r="H20" s="549" t="s">
        <v>88</v>
      </c>
      <c r="I20">
        <f t="shared" si="0"/>
        <v>0</v>
      </c>
      <c r="J20">
        <v>0</v>
      </c>
      <c r="K20">
        <v>0</v>
      </c>
      <c r="L20">
        <v>0</v>
      </c>
      <c r="M20">
        <v>0</v>
      </c>
      <c r="N20">
        <v>0</v>
      </c>
      <c r="O20" s="108">
        <v>0</v>
      </c>
      <c r="P20">
        <v>0</v>
      </c>
      <c r="Q20">
        <v>0</v>
      </c>
      <c r="R20">
        <v>0</v>
      </c>
      <c r="T20">
        <v>0</v>
      </c>
    </row>
    <row r="21" spans="1:63" ht="22.5" customHeight="1">
      <c r="A21" s="496">
        <v>1</v>
      </c>
      <c r="B21" s="497" t="s">
        <v>903</v>
      </c>
      <c r="C21" s="498" t="s">
        <v>57</v>
      </c>
      <c r="D21" s="498" t="s">
        <v>904</v>
      </c>
      <c r="E21" s="497" t="s">
        <v>944</v>
      </c>
      <c r="F21" s="498">
        <v>1.1000000000000001</v>
      </c>
      <c r="G21" s="550">
        <v>1101030102.1010001</v>
      </c>
      <c r="H21" s="549" t="s">
        <v>89</v>
      </c>
      <c r="I21">
        <f t="shared" si="0"/>
        <v>70056909.579999998</v>
      </c>
      <c r="J21">
        <v>125533063.7</v>
      </c>
      <c r="K21">
        <v>24001867.969999999</v>
      </c>
      <c r="L21">
        <v>9611413.25</v>
      </c>
      <c r="M21">
        <v>21470613.579999998</v>
      </c>
      <c r="N21">
        <v>22368164.800000001</v>
      </c>
      <c r="O21" s="108">
        <v>35362151.5</v>
      </c>
      <c r="P21">
        <v>59085607.649999999</v>
      </c>
      <c r="Q21">
        <v>11304071.99</v>
      </c>
      <c r="R21">
        <v>20360448.25</v>
      </c>
      <c r="S21">
        <v>14754338.82</v>
      </c>
      <c r="T21">
        <v>34623034.579999998</v>
      </c>
      <c r="U21">
        <v>3745276.31</v>
      </c>
      <c r="V21">
        <v>70056909.579999998</v>
      </c>
      <c r="W21">
        <v>19154510.629999999</v>
      </c>
      <c r="X21">
        <v>22397370.329999998</v>
      </c>
      <c r="Y21">
        <v>46444357.380000003</v>
      </c>
      <c r="Z21">
        <v>23234339.170000002</v>
      </c>
      <c r="AA21">
        <v>30146629.77</v>
      </c>
      <c r="AB21">
        <v>10571068.699999999</v>
      </c>
      <c r="AC21">
        <v>8629971.0999999996</v>
      </c>
      <c r="AD21">
        <v>517355917.76999998</v>
      </c>
      <c r="AE21">
        <v>11458537.74</v>
      </c>
      <c r="AF21">
        <v>52852591.399999999</v>
      </c>
      <c r="AG21">
        <v>22969891.690000001</v>
      </c>
      <c r="AH21">
        <v>70288630.760000005</v>
      </c>
      <c r="AI21">
        <v>22073606.789999999</v>
      </c>
      <c r="AJ21">
        <v>62940801.560000002</v>
      </c>
      <c r="AK21">
        <v>20000166.09</v>
      </c>
      <c r="AL21">
        <v>10026330.369999999</v>
      </c>
      <c r="AM21">
        <v>73326893.269999996</v>
      </c>
      <c r="AN21">
        <v>33469745.5</v>
      </c>
      <c r="AO21">
        <v>22679840.920000002</v>
      </c>
      <c r="AP21">
        <v>37000222.960000001</v>
      </c>
      <c r="AQ21">
        <v>61379783.590000004</v>
      </c>
      <c r="AR21">
        <v>118422653.34999999</v>
      </c>
      <c r="AS21">
        <v>3626843.24</v>
      </c>
      <c r="AT21">
        <v>15617773.57</v>
      </c>
      <c r="AU21">
        <v>30931646.100000001</v>
      </c>
      <c r="AV21">
        <v>36462821.600000001</v>
      </c>
      <c r="AW21">
        <v>46846560.329999998</v>
      </c>
      <c r="AX21">
        <v>7040.14</v>
      </c>
      <c r="AY21">
        <v>26999005.170000002</v>
      </c>
      <c r="AZ21">
        <v>3625675.64</v>
      </c>
      <c r="BA21">
        <v>28233950.43</v>
      </c>
      <c r="BB21">
        <v>7680451.8499999996</v>
      </c>
      <c r="BC21">
        <v>19317185.030000001</v>
      </c>
      <c r="BD21">
        <v>215785308.63999999</v>
      </c>
      <c r="BE21">
        <v>61891844.600000001</v>
      </c>
      <c r="BF21">
        <v>11552149.35</v>
      </c>
      <c r="BG21">
        <v>48478565.289999999</v>
      </c>
      <c r="BH21">
        <v>8612258.9700000007</v>
      </c>
      <c r="BI21">
        <v>72623141.519999996</v>
      </c>
      <c r="BJ21">
        <v>12593158.01</v>
      </c>
      <c r="BK21">
        <v>8909712.1899999995</v>
      </c>
    </row>
    <row r="22" spans="1:63" ht="22.5" customHeight="1">
      <c r="A22" s="496">
        <v>1</v>
      </c>
      <c r="B22" s="497" t="s">
        <v>903</v>
      </c>
      <c r="C22" s="498" t="s">
        <v>57</v>
      </c>
      <c r="D22" s="498" t="s">
        <v>904</v>
      </c>
      <c r="E22" s="497" t="s">
        <v>944</v>
      </c>
      <c r="F22" s="498">
        <v>1.1000000000000001</v>
      </c>
      <c r="G22" s="548">
        <v>1101030102.102</v>
      </c>
      <c r="H22" s="547" t="s">
        <v>90</v>
      </c>
      <c r="I22">
        <f t="shared" si="0"/>
        <v>14941072.26</v>
      </c>
      <c r="J22">
        <v>25471888.359999999</v>
      </c>
      <c r="K22">
        <v>235207.13</v>
      </c>
      <c r="L22">
        <v>219717.83</v>
      </c>
      <c r="M22">
        <v>64986.07</v>
      </c>
      <c r="N22">
        <v>59292.1</v>
      </c>
      <c r="O22" s="108">
        <v>195018.25</v>
      </c>
      <c r="P22">
        <v>486876.8</v>
      </c>
      <c r="Q22">
        <v>543193.87</v>
      </c>
      <c r="R22">
        <v>1023611.61</v>
      </c>
      <c r="S22">
        <v>1600199.33</v>
      </c>
      <c r="T22">
        <v>629096.52</v>
      </c>
      <c r="U22">
        <v>4314807.4800000004</v>
      </c>
      <c r="V22">
        <v>14941072.26</v>
      </c>
      <c r="W22">
        <v>871579.9</v>
      </c>
      <c r="X22">
        <v>1508593.74</v>
      </c>
      <c r="Y22">
        <v>6318037.1900000004</v>
      </c>
      <c r="Z22">
        <v>3007686.14</v>
      </c>
      <c r="AA22">
        <v>367035.65</v>
      </c>
      <c r="AB22">
        <v>10506810.58</v>
      </c>
      <c r="AC22">
        <v>39742.769999999997</v>
      </c>
      <c r="AD22">
        <v>113820450.61</v>
      </c>
      <c r="AE22">
        <v>2999086.5</v>
      </c>
      <c r="AF22">
        <v>2735658.36</v>
      </c>
      <c r="AG22">
        <v>2153311.29</v>
      </c>
      <c r="AH22">
        <v>28062555.539999999</v>
      </c>
      <c r="AI22">
        <v>65486.04</v>
      </c>
      <c r="AJ22">
        <v>3215631.03</v>
      </c>
      <c r="AK22">
        <v>3471893.71</v>
      </c>
      <c r="AL22">
        <v>879312.54</v>
      </c>
      <c r="AM22">
        <v>652280.11</v>
      </c>
      <c r="AN22">
        <v>5635576.9100000001</v>
      </c>
      <c r="AO22">
        <v>377592.59</v>
      </c>
      <c r="AP22">
        <v>99266.62</v>
      </c>
      <c r="AQ22">
        <v>215332.62</v>
      </c>
      <c r="AR22">
        <v>18768192.550000001</v>
      </c>
      <c r="AS22">
        <v>3509676.64</v>
      </c>
      <c r="AT22">
        <v>2144923.92</v>
      </c>
      <c r="AU22">
        <v>7329744.8899999997</v>
      </c>
      <c r="AV22">
        <v>12170146.27</v>
      </c>
      <c r="AW22">
        <v>1471377.92</v>
      </c>
      <c r="AX22">
        <v>1078748.02</v>
      </c>
      <c r="AY22">
        <v>1064900.6499999999</v>
      </c>
      <c r="AZ22">
        <v>7255923.8399999999</v>
      </c>
      <c r="BA22">
        <v>2580499.58</v>
      </c>
      <c r="BB22">
        <v>4006213.07</v>
      </c>
      <c r="BC22">
        <v>3604871.44</v>
      </c>
      <c r="BD22">
        <v>14676719.220000001</v>
      </c>
      <c r="BF22">
        <v>0</v>
      </c>
      <c r="BG22">
        <v>0</v>
      </c>
      <c r="BH22">
        <v>245046.63</v>
      </c>
      <c r="BI22">
        <v>7638556.9699999997</v>
      </c>
      <c r="BJ22">
        <v>0</v>
      </c>
    </row>
    <row r="23" spans="1:63" ht="22.5" customHeight="1">
      <c r="A23" s="496">
        <v>1</v>
      </c>
      <c r="B23" s="497" t="s">
        <v>903</v>
      </c>
      <c r="C23" s="498" t="s">
        <v>57</v>
      </c>
      <c r="D23" s="498" t="s">
        <v>904</v>
      </c>
      <c r="E23" s="497" t="s">
        <v>944</v>
      </c>
      <c r="F23" s="498">
        <v>1.1000000000000001</v>
      </c>
      <c r="G23" s="548">
        <v>1101030102.1029999</v>
      </c>
      <c r="H23" s="549" t="s">
        <v>91</v>
      </c>
      <c r="I23">
        <f t="shared" si="0"/>
        <v>6871544.5</v>
      </c>
      <c r="J23">
        <v>28695720.18</v>
      </c>
      <c r="L23">
        <v>916476.43</v>
      </c>
      <c r="M23">
        <v>4800</v>
      </c>
      <c r="N23">
        <v>1000000</v>
      </c>
      <c r="O23" s="108">
        <v>339960</v>
      </c>
      <c r="P23">
        <v>488952.7</v>
      </c>
      <c r="Q23">
        <v>32500</v>
      </c>
      <c r="R23">
        <v>19821.79</v>
      </c>
      <c r="S23">
        <v>1377996.96</v>
      </c>
      <c r="T23">
        <v>109117.77</v>
      </c>
      <c r="U23">
        <v>729267.28</v>
      </c>
      <c r="V23">
        <v>6871544.5</v>
      </c>
      <c r="W23">
        <v>0</v>
      </c>
      <c r="Y23">
        <v>2075500.69</v>
      </c>
      <c r="Z23">
        <v>4282506.4000000004</v>
      </c>
      <c r="AA23">
        <v>1246399.43</v>
      </c>
      <c r="AD23">
        <v>6596868.6900000004</v>
      </c>
      <c r="AE23">
        <v>827866.5</v>
      </c>
      <c r="AF23">
        <v>7492391.8899999997</v>
      </c>
      <c r="AG23">
        <v>135200</v>
      </c>
      <c r="AH23">
        <v>16269</v>
      </c>
      <c r="AI23">
        <v>338349</v>
      </c>
      <c r="AJ23">
        <v>7209599.4699999997</v>
      </c>
      <c r="AK23">
        <v>598720</v>
      </c>
      <c r="AL23">
        <v>2352142.1800000002</v>
      </c>
      <c r="AM23">
        <v>49604.08</v>
      </c>
      <c r="AN23">
        <v>74306.11</v>
      </c>
      <c r="AO23">
        <v>45000</v>
      </c>
      <c r="AP23">
        <v>622990.67000000004</v>
      </c>
      <c r="AQ23">
        <v>604980.78</v>
      </c>
      <c r="AR23">
        <v>51098548.859999999</v>
      </c>
      <c r="AS23">
        <v>456557.68</v>
      </c>
      <c r="AT23">
        <v>118507.95</v>
      </c>
      <c r="AU23">
        <v>5007412.16</v>
      </c>
      <c r="AV23">
        <v>1636819</v>
      </c>
      <c r="AW23">
        <v>17991</v>
      </c>
      <c r="AX23">
        <v>204325.86</v>
      </c>
      <c r="AY23">
        <v>401334.57</v>
      </c>
      <c r="AZ23">
        <v>4685</v>
      </c>
      <c r="BA23">
        <v>1341102.8500000001</v>
      </c>
      <c r="BB23">
        <v>65771.94</v>
      </c>
      <c r="BC23">
        <v>641310.71999999997</v>
      </c>
      <c r="BD23">
        <v>31647967.690000001</v>
      </c>
      <c r="BE23">
        <v>122670.82</v>
      </c>
      <c r="BF23">
        <v>12625.25</v>
      </c>
      <c r="BG23">
        <v>12227939.92</v>
      </c>
      <c r="BH23">
        <v>56526</v>
      </c>
      <c r="BI23">
        <v>3224056.5</v>
      </c>
      <c r="BJ23">
        <v>426538.72</v>
      </c>
      <c r="BK23">
        <v>391804.04</v>
      </c>
    </row>
    <row r="24" spans="1:63" ht="22.5" customHeight="1">
      <c r="A24" s="496">
        <v>1</v>
      </c>
      <c r="B24" s="497" t="s">
        <v>903</v>
      </c>
      <c r="C24" s="498" t="s">
        <v>905</v>
      </c>
      <c r="D24" s="498">
        <v>1.2</v>
      </c>
      <c r="E24" s="497"/>
      <c r="F24" s="498">
        <v>1.2</v>
      </c>
      <c r="G24" s="550">
        <v>1101030102.1040001</v>
      </c>
      <c r="H24" s="549" t="s">
        <v>92</v>
      </c>
      <c r="I24">
        <f t="shared" si="0"/>
        <v>0</v>
      </c>
      <c r="J24">
        <v>21299081.879999999</v>
      </c>
      <c r="K24">
        <v>529157.43999999994</v>
      </c>
      <c r="L24">
        <v>66700</v>
      </c>
      <c r="M24">
        <v>1981176</v>
      </c>
      <c r="N24">
        <v>6432689.1399999997</v>
      </c>
      <c r="O24" s="108">
        <v>8043517.1600000001</v>
      </c>
      <c r="P24">
        <v>1765307.73</v>
      </c>
      <c r="Q24">
        <v>1442007.19</v>
      </c>
      <c r="R24">
        <v>1045387.94</v>
      </c>
      <c r="S24">
        <v>1323594.43</v>
      </c>
      <c r="T24">
        <v>2446.17</v>
      </c>
      <c r="U24">
        <v>3982819.46</v>
      </c>
      <c r="W24">
        <v>402210.16</v>
      </c>
      <c r="X24">
        <v>78190.37</v>
      </c>
      <c r="Y24">
        <v>667627.84</v>
      </c>
      <c r="Z24">
        <v>1022600.65</v>
      </c>
      <c r="AA24">
        <v>2453985.2400000002</v>
      </c>
      <c r="AC24">
        <v>1453438.48</v>
      </c>
      <c r="AD24">
        <v>4576747.74</v>
      </c>
      <c r="AE24">
        <v>1446352.65</v>
      </c>
      <c r="AF24">
        <v>5749710.4100000001</v>
      </c>
      <c r="AG24">
        <v>6534158.8499999996</v>
      </c>
      <c r="AH24">
        <v>4417993.34</v>
      </c>
      <c r="AI24">
        <v>4231400.9000000004</v>
      </c>
      <c r="AJ24">
        <v>8576944.2699999996</v>
      </c>
      <c r="AK24">
        <v>1091991.71</v>
      </c>
      <c r="AL24">
        <v>4084007.87</v>
      </c>
      <c r="AM24">
        <v>3036094.03</v>
      </c>
      <c r="AN24">
        <v>2899031.62</v>
      </c>
      <c r="AO24">
        <v>2736166.05</v>
      </c>
      <c r="AP24">
        <v>2080315.97</v>
      </c>
      <c r="AQ24">
        <v>37790.74</v>
      </c>
      <c r="AR24">
        <v>13963070.33</v>
      </c>
      <c r="AS24">
        <v>2545990.7599999998</v>
      </c>
      <c r="AT24">
        <v>1366787.64</v>
      </c>
      <c r="AU24">
        <v>7703151.4900000002</v>
      </c>
      <c r="AV24">
        <v>938923.14</v>
      </c>
      <c r="AW24">
        <v>755866.17</v>
      </c>
      <c r="AX24">
        <v>1500554.42</v>
      </c>
      <c r="AY24">
        <v>2876279.85</v>
      </c>
      <c r="AZ24">
        <v>46188.34</v>
      </c>
      <c r="BA24">
        <v>376297.84</v>
      </c>
      <c r="BB24">
        <v>866344.74</v>
      </c>
      <c r="BC24">
        <v>61359</v>
      </c>
      <c r="BD24">
        <v>5422599.6399999997</v>
      </c>
      <c r="BE24">
        <v>85425.4</v>
      </c>
      <c r="BF24">
        <v>4188.62</v>
      </c>
      <c r="BH24">
        <v>984.2</v>
      </c>
      <c r="BI24">
        <v>3669316.74</v>
      </c>
      <c r="BJ24">
        <v>34346.660000000003</v>
      </c>
      <c r="BK24">
        <v>383716.18</v>
      </c>
    </row>
    <row r="25" spans="1:63" ht="22.5" customHeight="1">
      <c r="A25" s="496">
        <v>1</v>
      </c>
      <c r="B25" s="497" t="s">
        <v>903</v>
      </c>
      <c r="C25" s="498" t="s">
        <v>905</v>
      </c>
      <c r="D25" s="498">
        <v>1.2</v>
      </c>
      <c r="E25" s="497"/>
      <c r="F25" s="498">
        <v>2</v>
      </c>
      <c r="G25" s="550">
        <v>1101030102.105</v>
      </c>
      <c r="H25" s="549" t="s">
        <v>93</v>
      </c>
      <c r="I25">
        <f t="shared" si="0"/>
        <v>1528313.06</v>
      </c>
      <c r="J25">
        <v>3289131.56</v>
      </c>
      <c r="L25">
        <v>70710</v>
      </c>
      <c r="O25" s="108">
        <v>2413492.66</v>
      </c>
      <c r="P25">
        <v>820709.53</v>
      </c>
      <c r="Q25">
        <v>738906.87</v>
      </c>
      <c r="R25">
        <v>657872.07999999996</v>
      </c>
      <c r="S25">
        <v>651768.17000000004</v>
      </c>
      <c r="U25">
        <v>307830.2</v>
      </c>
      <c r="V25">
        <v>1528313.06</v>
      </c>
      <c r="AB25">
        <v>781539</v>
      </c>
      <c r="AC25">
        <v>212374</v>
      </c>
      <c r="AD25">
        <v>62803184.5</v>
      </c>
      <c r="AE25">
        <v>1293548.43</v>
      </c>
      <c r="AG25">
        <v>14347324.029999999</v>
      </c>
      <c r="AH25">
        <v>559148.46</v>
      </c>
      <c r="AI25">
        <v>84403.15</v>
      </c>
      <c r="AK25">
        <v>1321791.9099999999</v>
      </c>
      <c r="AL25">
        <v>588530.93999999994</v>
      </c>
      <c r="AM25">
        <v>1387859.23</v>
      </c>
      <c r="AN25">
        <v>5627942.1299999999</v>
      </c>
      <c r="AO25">
        <v>137633.76</v>
      </c>
      <c r="AP25">
        <v>1322362.54</v>
      </c>
      <c r="AQ25">
        <v>1021594.16</v>
      </c>
      <c r="AR25">
        <v>1618886.69</v>
      </c>
      <c r="AS25">
        <v>1517241.27</v>
      </c>
      <c r="AU25">
        <v>9878577.0600000005</v>
      </c>
      <c r="AW25">
        <v>2226059.0299999998</v>
      </c>
      <c r="AX25">
        <v>1152522.24</v>
      </c>
      <c r="AY25">
        <v>2492672.52</v>
      </c>
      <c r="BA25">
        <v>0</v>
      </c>
      <c r="BB25">
        <v>1610142.24</v>
      </c>
      <c r="BF25">
        <v>466353.14</v>
      </c>
      <c r="BK25">
        <v>1065551.69</v>
      </c>
    </row>
    <row r="26" spans="1:63" ht="22.5" customHeight="1">
      <c r="A26" s="496">
        <v>1</v>
      </c>
      <c r="B26" s="497" t="s">
        <v>903</v>
      </c>
      <c r="C26" s="498" t="s">
        <v>57</v>
      </c>
      <c r="D26" s="498" t="s">
        <v>906</v>
      </c>
      <c r="E26" s="497"/>
      <c r="F26" s="498" t="s">
        <v>2555</v>
      </c>
      <c r="G26" s="548">
        <v>1102010101.1010001</v>
      </c>
      <c r="H26" s="547" t="s">
        <v>94</v>
      </c>
      <c r="I26">
        <f t="shared" si="0"/>
        <v>0</v>
      </c>
    </row>
    <row r="27" spans="1:63" ht="22.5" customHeight="1">
      <c r="A27" s="496">
        <v>1</v>
      </c>
      <c r="B27" s="497" t="s">
        <v>903</v>
      </c>
      <c r="C27" s="498" t="s">
        <v>57</v>
      </c>
      <c r="D27" s="498" t="s">
        <v>906</v>
      </c>
      <c r="E27" s="497"/>
      <c r="F27" s="498" t="s">
        <v>2555</v>
      </c>
      <c r="G27" s="548">
        <v>1102010102.1010001</v>
      </c>
      <c r="H27" s="547" t="s">
        <v>95</v>
      </c>
      <c r="I27">
        <f t="shared" si="0"/>
        <v>0</v>
      </c>
      <c r="AD27">
        <v>0</v>
      </c>
      <c r="BD27">
        <v>270492.11</v>
      </c>
    </row>
    <row r="28" spans="1:63" ht="22.5" customHeight="1">
      <c r="A28" s="496">
        <v>1</v>
      </c>
      <c r="B28" s="497" t="s">
        <v>903</v>
      </c>
      <c r="C28" s="498" t="s">
        <v>57</v>
      </c>
      <c r="D28" s="498" t="s">
        <v>906</v>
      </c>
      <c r="E28" s="497"/>
      <c r="F28" s="498" t="s">
        <v>2555</v>
      </c>
      <c r="G28" s="548">
        <v>1102010108.1010001</v>
      </c>
      <c r="H28" s="547" t="s">
        <v>96</v>
      </c>
      <c r="I28">
        <f t="shared" si="0"/>
        <v>288039</v>
      </c>
      <c r="J28">
        <v>4781028</v>
      </c>
      <c r="L28">
        <v>0</v>
      </c>
      <c r="M28">
        <v>30000</v>
      </c>
      <c r="N28">
        <v>0</v>
      </c>
      <c r="O28" s="108">
        <v>57970</v>
      </c>
      <c r="P28">
        <v>75150</v>
      </c>
      <c r="Q28">
        <v>0</v>
      </c>
      <c r="R28">
        <v>5396</v>
      </c>
      <c r="S28">
        <v>0</v>
      </c>
      <c r="T28">
        <v>0</v>
      </c>
      <c r="U28">
        <v>0</v>
      </c>
      <c r="V28">
        <v>288039</v>
      </c>
      <c r="X28">
        <v>0</v>
      </c>
      <c r="Y28">
        <v>8490</v>
      </c>
      <c r="Z28">
        <v>213676</v>
      </c>
      <c r="AA28">
        <v>0</v>
      </c>
      <c r="AB28">
        <v>0</v>
      </c>
      <c r="AD28">
        <v>5383390</v>
      </c>
      <c r="AE28">
        <v>45000</v>
      </c>
      <c r="AF28">
        <v>0</v>
      </c>
      <c r="AG28">
        <v>5184</v>
      </c>
      <c r="AH28">
        <v>0</v>
      </c>
      <c r="AI28">
        <v>0</v>
      </c>
      <c r="AJ28">
        <v>0</v>
      </c>
      <c r="AK28">
        <v>0</v>
      </c>
      <c r="AL28">
        <v>501600</v>
      </c>
      <c r="AM28">
        <v>45000</v>
      </c>
      <c r="AN28">
        <v>0</v>
      </c>
      <c r="AO28">
        <v>0</v>
      </c>
      <c r="AP28">
        <v>0</v>
      </c>
      <c r="AQ28">
        <v>0</v>
      </c>
      <c r="AR28">
        <v>269240</v>
      </c>
      <c r="AS28">
        <v>115250</v>
      </c>
      <c r="AT28">
        <v>0</v>
      </c>
      <c r="AU28">
        <v>83400</v>
      </c>
      <c r="AV28">
        <v>178800</v>
      </c>
      <c r="AW28">
        <v>0</v>
      </c>
      <c r="AX28">
        <v>0</v>
      </c>
      <c r="AY28">
        <v>331854</v>
      </c>
      <c r="AZ28">
        <v>0</v>
      </c>
      <c r="BA28">
        <v>0</v>
      </c>
      <c r="BB28">
        <v>15510</v>
      </c>
      <c r="BC28">
        <v>51860</v>
      </c>
      <c r="BE28">
        <v>1000</v>
      </c>
      <c r="BF28">
        <v>14000</v>
      </c>
      <c r="BG28">
        <v>147237</v>
      </c>
      <c r="BH28">
        <v>24450</v>
      </c>
      <c r="BI28">
        <v>0</v>
      </c>
      <c r="BJ28">
        <v>34440</v>
      </c>
    </row>
    <row r="29" spans="1:63" ht="22.5" customHeight="1">
      <c r="A29" s="496">
        <v>1</v>
      </c>
      <c r="B29" s="497" t="s">
        <v>903</v>
      </c>
      <c r="C29" s="498" t="s">
        <v>57</v>
      </c>
      <c r="D29" s="498" t="s">
        <v>906</v>
      </c>
      <c r="E29" s="497"/>
      <c r="F29" s="498" t="s">
        <v>2555</v>
      </c>
      <c r="G29" s="548">
        <v>1102010108.102</v>
      </c>
      <c r="H29" s="547" t="s">
        <v>97</v>
      </c>
      <c r="I29">
        <f t="shared" si="0"/>
        <v>0</v>
      </c>
    </row>
    <row r="30" spans="1:63" ht="22.5" customHeight="1">
      <c r="A30" s="496">
        <v>1</v>
      </c>
      <c r="B30" s="497" t="s">
        <v>903</v>
      </c>
      <c r="C30" s="498" t="s">
        <v>57</v>
      </c>
      <c r="D30" s="498" t="s">
        <v>906</v>
      </c>
      <c r="E30" s="497"/>
      <c r="F30" s="498" t="s">
        <v>2555</v>
      </c>
      <c r="G30" s="548">
        <v>1102010108.201</v>
      </c>
      <c r="H30" s="547" t="s">
        <v>98</v>
      </c>
      <c r="I30">
        <f t="shared" si="0"/>
        <v>0</v>
      </c>
      <c r="J30">
        <v>0</v>
      </c>
      <c r="AX30">
        <v>12000</v>
      </c>
    </row>
    <row r="31" spans="1:63" ht="22.5" customHeight="1">
      <c r="A31" s="496">
        <v>1</v>
      </c>
      <c r="B31" s="497" t="s">
        <v>903</v>
      </c>
      <c r="C31" s="498" t="s">
        <v>57</v>
      </c>
      <c r="D31" s="498" t="s">
        <v>906</v>
      </c>
      <c r="E31" s="497"/>
      <c r="F31" s="498" t="s">
        <v>2555</v>
      </c>
      <c r="G31" s="550">
        <v>1102010108.3010001</v>
      </c>
      <c r="H31" s="549" t="s">
        <v>99</v>
      </c>
      <c r="I31">
        <f t="shared" si="0"/>
        <v>0</v>
      </c>
    </row>
    <row r="32" spans="1:63" ht="22.5" customHeight="1">
      <c r="A32" s="496">
        <v>1</v>
      </c>
      <c r="B32" s="497" t="s">
        <v>903</v>
      </c>
      <c r="C32" s="498" t="s">
        <v>57</v>
      </c>
      <c r="D32" s="498" t="s">
        <v>906</v>
      </c>
      <c r="E32" s="497"/>
      <c r="F32" s="498" t="s">
        <v>2555</v>
      </c>
      <c r="G32" s="550">
        <v>1102010108.5009999</v>
      </c>
      <c r="H32" s="549" t="s">
        <v>100</v>
      </c>
      <c r="I32">
        <f t="shared" si="0"/>
        <v>0</v>
      </c>
    </row>
    <row r="33" spans="1:63" ht="22.5" customHeight="1">
      <c r="A33" s="496">
        <v>1</v>
      </c>
      <c r="B33" s="497" t="s">
        <v>903</v>
      </c>
      <c r="C33" s="498" t="s">
        <v>57</v>
      </c>
      <c r="D33" s="498" t="s">
        <v>906</v>
      </c>
      <c r="E33" s="497"/>
      <c r="F33" s="498" t="s">
        <v>2555</v>
      </c>
      <c r="G33" s="548">
        <v>1102050101.102</v>
      </c>
      <c r="H33" s="552" t="s">
        <v>101</v>
      </c>
      <c r="I33">
        <f t="shared" si="0"/>
        <v>30000</v>
      </c>
      <c r="J33">
        <v>10097460.800000001</v>
      </c>
      <c r="V33">
        <v>30000</v>
      </c>
      <c r="Z33">
        <v>350</v>
      </c>
      <c r="AD33">
        <v>4562640</v>
      </c>
      <c r="AF33">
        <v>0</v>
      </c>
      <c r="AM33">
        <v>3260</v>
      </c>
      <c r="AN33">
        <v>2000</v>
      </c>
      <c r="AR33">
        <v>2080459.99</v>
      </c>
      <c r="AV33">
        <v>16205</v>
      </c>
      <c r="AY33">
        <v>0</v>
      </c>
      <c r="BA33">
        <v>6400</v>
      </c>
      <c r="BD33">
        <v>1565710.2</v>
      </c>
      <c r="BG33">
        <v>47680</v>
      </c>
    </row>
    <row r="34" spans="1:63" ht="22.5" customHeight="1">
      <c r="A34" s="496">
        <v>1</v>
      </c>
      <c r="B34" s="497" t="s">
        <v>903</v>
      </c>
      <c r="C34" s="498" t="s">
        <v>57</v>
      </c>
      <c r="D34" s="498" t="s">
        <v>906</v>
      </c>
      <c r="E34" s="497"/>
      <c r="F34" s="498" t="s">
        <v>2555</v>
      </c>
      <c r="G34" s="548">
        <v>1102050101.1029999</v>
      </c>
      <c r="H34" s="547" t="s">
        <v>102</v>
      </c>
      <c r="I34">
        <f t="shared" si="0"/>
        <v>195920</v>
      </c>
      <c r="J34">
        <v>704127</v>
      </c>
      <c r="M34">
        <v>26320</v>
      </c>
      <c r="S34">
        <v>19975</v>
      </c>
      <c r="T34">
        <v>80840</v>
      </c>
      <c r="U34">
        <v>39860</v>
      </c>
      <c r="V34">
        <v>195920</v>
      </c>
      <c r="AA34">
        <v>0</v>
      </c>
      <c r="AB34">
        <v>0</v>
      </c>
      <c r="AD34">
        <v>150240</v>
      </c>
      <c r="AF34">
        <v>0</v>
      </c>
      <c r="AH34">
        <v>27560</v>
      </c>
      <c r="AK34">
        <v>51025</v>
      </c>
      <c r="AL34">
        <v>43505</v>
      </c>
      <c r="AM34">
        <v>97280</v>
      </c>
      <c r="AN34">
        <v>132660</v>
      </c>
      <c r="AO34">
        <v>4040</v>
      </c>
      <c r="AP34">
        <v>33680</v>
      </c>
      <c r="AR34">
        <v>139670</v>
      </c>
      <c r="AS34">
        <v>60190</v>
      </c>
      <c r="AT34">
        <v>35477.5</v>
      </c>
      <c r="AU34">
        <v>575597.5</v>
      </c>
      <c r="AV34">
        <v>17410</v>
      </c>
      <c r="AW34">
        <v>0</v>
      </c>
      <c r="AX34">
        <v>8220</v>
      </c>
      <c r="AY34">
        <v>62230</v>
      </c>
      <c r="AZ34">
        <v>24270</v>
      </c>
      <c r="BA34">
        <v>0</v>
      </c>
      <c r="BB34">
        <v>74055</v>
      </c>
      <c r="BC34">
        <v>7400</v>
      </c>
      <c r="BD34">
        <v>1648890</v>
      </c>
      <c r="BE34">
        <v>30580</v>
      </c>
      <c r="BG34">
        <v>213150</v>
      </c>
      <c r="BI34">
        <v>191300</v>
      </c>
    </row>
    <row r="35" spans="1:63" ht="22.5" customHeight="1">
      <c r="A35" s="496">
        <v>1</v>
      </c>
      <c r="B35" s="497" t="s">
        <v>903</v>
      </c>
      <c r="C35" s="498" t="s">
        <v>57</v>
      </c>
      <c r="D35" s="498" t="s">
        <v>906</v>
      </c>
      <c r="E35" s="497"/>
      <c r="F35" s="498" t="s">
        <v>2555</v>
      </c>
      <c r="G35" s="548">
        <v>1102050101.1040001</v>
      </c>
      <c r="H35" s="547" t="s">
        <v>103</v>
      </c>
      <c r="I35">
        <f t="shared" si="0"/>
        <v>0</v>
      </c>
      <c r="W35">
        <v>133062.66</v>
      </c>
      <c r="X35">
        <v>109645.38</v>
      </c>
      <c r="Y35">
        <v>534.85</v>
      </c>
      <c r="AA35">
        <v>131052.36</v>
      </c>
      <c r="AB35">
        <v>86772.75</v>
      </c>
      <c r="AC35">
        <v>282728.84000000003</v>
      </c>
      <c r="AD35">
        <v>6052645.2999999998</v>
      </c>
      <c r="AV35">
        <v>26070</v>
      </c>
    </row>
    <row r="36" spans="1:63" ht="22.5" customHeight="1">
      <c r="A36" s="496">
        <v>1</v>
      </c>
      <c r="B36" s="497" t="s">
        <v>903</v>
      </c>
      <c r="C36" s="498" t="s">
        <v>57</v>
      </c>
      <c r="D36" s="498" t="s">
        <v>906</v>
      </c>
      <c r="E36" s="497"/>
      <c r="F36" s="498" t="s">
        <v>2555</v>
      </c>
      <c r="G36" s="548">
        <v>1102050101.105</v>
      </c>
      <c r="H36" s="547" t="s">
        <v>104</v>
      </c>
      <c r="I36">
        <f t="shared" si="0"/>
        <v>0</v>
      </c>
      <c r="Z36">
        <v>758200.31999999995</v>
      </c>
      <c r="BG36">
        <v>359550</v>
      </c>
    </row>
    <row r="37" spans="1:63" ht="22.5" customHeight="1">
      <c r="A37" s="496">
        <v>1</v>
      </c>
      <c r="B37" s="497" t="s">
        <v>903</v>
      </c>
      <c r="C37" s="498" t="s">
        <v>57</v>
      </c>
      <c r="D37" s="498" t="s">
        <v>906</v>
      </c>
      <c r="E37" s="497"/>
      <c r="F37" s="498" t="s">
        <v>2552</v>
      </c>
      <c r="G37" s="548">
        <v>1102050101.109</v>
      </c>
      <c r="H37" s="547" t="s">
        <v>105</v>
      </c>
      <c r="I37">
        <f t="shared" si="0"/>
        <v>0</v>
      </c>
      <c r="T37">
        <v>27700</v>
      </c>
      <c r="W37">
        <v>138710</v>
      </c>
      <c r="X37">
        <v>256600</v>
      </c>
      <c r="Y37">
        <v>94050</v>
      </c>
      <c r="Z37">
        <v>23250</v>
      </c>
      <c r="AB37">
        <v>16300</v>
      </c>
      <c r="AF37">
        <v>11350</v>
      </c>
      <c r="AG37">
        <v>176600</v>
      </c>
      <c r="AI37">
        <v>0</v>
      </c>
      <c r="AJ37">
        <v>230323.75</v>
      </c>
      <c r="AM37">
        <v>0</v>
      </c>
      <c r="AN37">
        <v>0</v>
      </c>
      <c r="AO37">
        <v>115850</v>
      </c>
      <c r="AP37">
        <v>20100</v>
      </c>
      <c r="AU37">
        <v>32700</v>
      </c>
      <c r="AV37">
        <v>0</v>
      </c>
      <c r="AX37">
        <v>0</v>
      </c>
      <c r="AZ37">
        <v>37500</v>
      </c>
      <c r="BA37">
        <v>58250</v>
      </c>
      <c r="BE37">
        <v>70000</v>
      </c>
      <c r="BF37">
        <v>66950</v>
      </c>
      <c r="BH37">
        <v>0</v>
      </c>
    </row>
    <row r="38" spans="1:63" ht="22.5" customHeight="1">
      <c r="A38" s="496">
        <v>1</v>
      </c>
      <c r="B38" s="497" t="s">
        <v>903</v>
      </c>
      <c r="C38" s="498" t="s">
        <v>57</v>
      </c>
      <c r="D38" s="498" t="s">
        <v>906</v>
      </c>
      <c r="E38" s="497"/>
      <c r="F38" s="498"/>
      <c r="G38" s="550">
        <v>1102050101.201</v>
      </c>
      <c r="H38" s="549" t="s">
        <v>106</v>
      </c>
      <c r="I38">
        <f t="shared" si="0"/>
        <v>0</v>
      </c>
      <c r="J38">
        <v>0</v>
      </c>
      <c r="K38">
        <v>0</v>
      </c>
      <c r="L38">
        <v>0</v>
      </c>
      <c r="M38">
        <v>0</v>
      </c>
      <c r="N38">
        <v>0</v>
      </c>
      <c r="O38" s="10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</row>
    <row r="39" spans="1:63" ht="22.5" customHeight="1">
      <c r="A39" s="496">
        <v>1</v>
      </c>
      <c r="B39" s="497" t="s">
        <v>903</v>
      </c>
      <c r="C39" s="498" t="s">
        <v>57</v>
      </c>
      <c r="D39" s="498" t="s">
        <v>906</v>
      </c>
      <c r="E39" s="497"/>
      <c r="F39" s="498">
        <v>3.1</v>
      </c>
      <c r="G39" s="548">
        <v>1102050101.2019999</v>
      </c>
      <c r="H39" s="547" t="s">
        <v>107</v>
      </c>
      <c r="I39">
        <f t="shared" si="0"/>
        <v>11050882.82</v>
      </c>
      <c r="J39">
        <v>64984114.25</v>
      </c>
      <c r="K39">
        <v>647859.38</v>
      </c>
      <c r="L39">
        <v>1652083</v>
      </c>
      <c r="M39">
        <v>7023849.8300000001</v>
      </c>
      <c r="N39">
        <v>5047485.12</v>
      </c>
      <c r="O39" s="108">
        <v>10127623.25</v>
      </c>
      <c r="P39">
        <v>4195594.7</v>
      </c>
      <c r="Q39">
        <v>2012473.32</v>
      </c>
      <c r="R39">
        <v>1944490.32</v>
      </c>
      <c r="S39">
        <v>3098763.87</v>
      </c>
      <c r="T39">
        <v>1161005.3400000001</v>
      </c>
      <c r="U39">
        <v>1281918.5</v>
      </c>
      <c r="V39">
        <v>11050882.82</v>
      </c>
      <c r="W39">
        <v>482129.13</v>
      </c>
      <c r="X39">
        <v>1435562.9</v>
      </c>
      <c r="Y39">
        <v>2027683.5</v>
      </c>
      <c r="Z39">
        <v>3160274.65</v>
      </c>
      <c r="AA39">
        <v>3086094.25</v>
      </c>
      <c r="AB39">
        <v>1068546.75</v>
      </c>
      <c r="AD39">
        <v>59793198.899999999</v>
      </c>
      <c r="AE39">
        <v>3255827.96</v>
      </c>
      <c r="AF39">
        <v>3806393</v>
      </c>
      <c r="AG39">
        <v>2919824.61</v>
      </c>
      <c r="AH39">
        <v>8196102.1200000001</v>
      </c>
      <c r="AI39">
        <v>3466946.69</v>
      </c>
      <c r="AJ39">
        <v>14052025.869999999</v>
      </c>
      <c r="AK39">
        <v>2752394.5</v>
      </c>
      <c r="AL39">
        <v>4287497.99</v>
      </c>
      <c r="AM39">
        <v>5890330.1399999997</v>
      </c>
      <c r="AN39">
        <v>14452148.109999999</v>
      </c>
      <c r="AO39">
        <v>3014158.3</v>
      </c>
      <c r="AP39">
        <v>1307360.01</v>
      </c>
      <c r="AQ39">
        <v>1007504.58</v>
      </c>
      <c r="AR39">
        <v>0</v>
      </c>
      <c r="AS39">
        <v>1069155</v>
      </c>
      <c r="AT39">
        <v>1512601.75</v>
      </c>
      <c r="AU39">
        <v>21442912.75</v>
      </c>
      <c r="AV39">
        <v>3347488.47</v>
      </c>
      <c r="AW39">
        <v>1339655.31</v>
      </c>
      <c r="AX39">
        <v>1857617.64</v>
      </c>
      <c r="AY39">
        <v>15169511.859999999</v>
      </c>
      <c r="AZ39">
        <v>1190184</v>
      </c>
      <c r="BA39">
        <v>936901</v>
      </c>
      <c r="BB39">
        <v>817005</v>
      </c>
      <c r="BC39">
        <v>2431325.2599999998</v>
      </c>
      <c r="BD39">
        <v>42784850.780000001</v>
      </c>
      <c r="BE39">
        <v>961853.08</v>
      </c>
      <c r="BF39">
        <v>1335723.8600000001</v>
      </c>
      <c r="BG39">
        <v>4917480</v>
      </c>
      <c r="BH39">
        <v>316236.5</v>
      </c>
      <c r="BI39">
        <v>3578907</v>
      </c>
      <c r="BJ39">
        <v>3488436.85</v>
      </c>
      <c r="BK39">
        <v>1923953</v>
      </c>
    </row>
    <row r="40" spans="1:63" ht="22.5" customHeight="1">
      <c r="A40" s="496">
        <v>1</v>
      </c>
      <c r="B40" s="497" t="s">
        <v>903</v>
      </c>
      <c r="C40" s="498" t="s">
        <v>57</v>
      </c>
      <c r="D40" s="498" t="s">
        <v>906</v>
      </c>
      <c r="E40" s="497"/>
      <c r="F40" s="498">
        <v>3.2</v>
      </c>
      <c r="G40" s="548">
        <v>1102050101.2030001</v>
      </c>
      <c r="H40" s="547" t="s">
        <v>108</v>
      </c>
      <c r="I40">
        <f t="shared" si="0"/>
        <v>4790062.75</v>
      </c>
      <c r="J40">
        <v>54785041.549999997</v>
      </c>
      <c r="K40">
        <v>713706</v>
      </c>
      <c r="L40">
        <v>70624</v>
      </c>
      <c r="M40">
        <v>1011066</v>
      </c>
      <c r="N40">
        <v>425991</v>
      </c>
      <c r="O40" s="108">
        <v>557504</v>
      </c>
      <c r="P40">
        <v>336399</v>
      </c>
      <c r="Q40">
        <v>72199</v>
      </c>
      <c r="R40">
        <v>242635.14</v>
      </c>
      <c r="S40">
        <v>820296.76</v>
      </c>
      <c r="T40">
        <v>59560.89</v>
      </c>
      <c r="U40">
        <v>315125</v>
      </c>
      <c r="V40">
        <v>4790062.75</v>
      </c>
      <c r="W40">
        <v>39669</v>
      </c>
      <c r="X40">
        <v>382859.33</v>
      </c>
      <c r="Y40">
        <v>58795.25</v>
      </c>
      <c r="Z40">
        <v>54354</v>
      </c>
      <c r="AB40">
        <v>0</v>
      </c>
      <c r="AD40">
        <v>778568</v>
      </c>
      <c r="AE40">
        <v>860.5</v>
      </c>
      <c r="AF40">
        <v>201492</v>
      </c>
      <c r="AG40">
        <v>14075</v>
      </c>
      <c r="AH40">
        <v>6259.25</v>
      </c>
      <c r="AI40">
        <v>4383</v>
      </c>
      <c r="AJ40">
        <v>1494759.62</v>
      </c>
      <c r="AK40">
        <v>110812</v>
      </c>
      <c r="AL40">
        <v>8442.25</v>
      </c>
      <c r="AM40">
        <v>233153.9</v>
      </c>
      <c r="AN40">
        <v>8497.75</v>
      </c>
      <c r="AO40">
        <v>17823.5</v>
      </c>
      <c r="AP40">
        <v>150992.45000000001</v>
      </c>
      <c r="AQ40">
        <v>2669</v>
      </c>
      <c r="AR40">
        <v>0</v>
      </c>
      <c r="AT40">
        <v>0</v>
      </c>
      <c r="AU40">
        <v>0</v>
      </c>
      <c r="AV40">
        <v>0</v>
      </c>
      <c r="AW40">
        <v>71434.75</v>
      </c>
      <c r="AY40">
        <v>25348.75</v>
      </c>
      <c r="AZ40">
        <v>366</v>
      </c>
      <c r="BA40">
        <v>0</v>
      </c>
      <c r="BB40">
        <v>4455</v>
      </c>
      <c r="BC40">
        <v>0</v>
      </c>
      <c r="BD40">
        <v>15859037.970000001</v>
      </c>
      <c r="BE40">
        <v>544586</v>
      </c>
      <c r="BF40">
        <v>4463.5</v>
      </c>
      <c r="BG40">
        <v>386167.75</v>
      </c>
      <c r="BH40">
        <v>0</v>
      </c>
      <c r="BI40">
        <v>3412</v>
      </c>
      <c r="BJ40">
        <v>10014.25</v>
      </c>
      <c r="BK40">
        <v>370950.25</v>
      </c>
    </row>
    <row r="41" spans="1:63" ht="22.5" customHeight="1">
      <c r="A41" s="496">
        <v>1</v>
      </c>
      <c r="B41" s="497" t="s">
        <v>903</v>
      </c>
      <c r="C41" s="498" t="s">
        <v>57</v>
      </c>
      <c r="D41" s="498" t="s">
        <v>906</v>
      </c>
      <c r="E41" s="497"/>
      <c r="F41" s="498">
        <v>3.2</v>
      </c>
      <c r="G41" s="550">
        <v>1102050101.204</v>
      </c>
      <c r="H41" s="549" t="s">
        <v>109</v>
      </c>
      <c r="I41">
        <f t="shared" si="0"/>
        <v>0</v>
      </c>
      <c r="Y41">
        <v>103936</v>
      </c>
      <c r="AM41">
        <v>112113</v>
      </c>
      <c r="AO41">
        <v>6975</v>
      </c>
      <c r="AP41">
        <v>12813</v>
      </c>
      <c r="BD41">
        <v>347218.49</v>
      </c>
      <c r="BF41">
        <v>3900.25</v>
      </c>
    </row>
    <row r="42" spans="1:63" ht="22.5" customHeight="1">
      <c r="A42" s="496">
        <v>1</v>
      </c>
      <c r="B42" s="497" t="s">
        <v>903</v>
      </c>
      <c r="C42" s="498" t="s">
        <v>57</v>
      </c>
      <c r="D42" s="498" t="s">
        <v>906</v>
      </c>
      <c r="E42" s="497"/>
      <c r="F42" s="498" t="s">
        <v>2553</v>
      </c>
      <c r="G42" s="548">
        <v>1102050101.2090001</v>
      </c>
      <c r="H42" s="547" t="s">
        <v>110</v>
      </c>
      <c r="I42">
        <f t="shared" si="0"/>
        <v>0</v>
      </c>
      <c r="J42">
        <v>4338977.75</v>
      </c>
      <c r="K42">
        <v>0</v>
      </c>
      <c r="L42">
        <v>0</v>
      </c>
      <c r="M42">
        <v>0</v>
      </c>
      <c r="N42">
        <v>0</v>
      </c>
      <c r="O42" s="108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W42">
        <v>299385.75</v>
      </c>
      <c r="X42">
        <v>0</v>
      </c>
      <c r="Y42">
        <v>0</v>
      </c>
      <c r="Z42">
        <v>0</v>
      </c>
      <c r="AB42">
        <v>0</v>
      </c>
      <c r="AF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</row>
    <row r="43" spans="1:63" ht="22.5" customHeight="1">
      <c r="A43" s="496">
        <v>1</v>
      </c>
      <c r="B43" s="497" t="s">
        <v>903</v>
      </c>
      <c r="C43" s="498" t="s">
        <v>57</v>
      </c>
      <c r="D43" s="498" t="s">
        <v>906</v>
      </c>
      <c r="E43" s="497"/>
      <c r="F43" s="498">
        <v>3.3</v>
      </c>
      <c r="G43" s="548">
        <v>1102050101.2160001</v>
      </c>
      <c r="H43" s="547" t="s">
        <v>111</v>
      </c>
      <c r="I43">
        <f t="shared" si="0"/>
        <v>60744</v>
      </c>
      <c r="J43">
        <v>11105794.23</v>
      </c>
      <c r="K43">
        <v>57861</v>
      </c>
      <c r="L43">
        <v>96865</v>
      </c>
      <c r="M43">
        <v>368299.9</v>
      </c>
      <c r="N43">
        <v>188359.79</v>
      </c>
      <c r="O43" s="108">
        <v>852678</v>
      </c>
      <c r="P43">
        <v>245930</v>
      </c>
      <c r="Q43">
        <v>1507265.25</v>
      </c>
      <c r="R43">
        <v>296037.46999999997</v>
      </c>
      <c r="S43">
        <v>381891.9</v>
      </c>
      <c r="T43">
        <v>102118.05</v>
      </c>
      <c r="U43">
        <v>211003</v>
      </c>
      <c r="V43">
        <v>60744</v>
      </c>
      <c r="W43">
        <v>427428.64</v>
      </c>
      <c r="X43">
        <v>468936.99</v>
      </c>
      <c r="Y43">
        <v>261113</v>
      </c>
      <c r="Z43">
        <v>1208068.8</v>
      </c>
      <c r="AA43">
        <v>1484106.68</v>
      </c>
      <c r="AB43">
        <v>33947</v>
      </c>
      <c r="AC43">
        <v>148393</v>
      </c>
      <c r="AD43">
        <v>31724212.98</v>
      </c>
      <c r="AE43">
        <v>879230.18</v>
      </c>
      <c r="AF43">
        <v>181002.81</v>
      </c>
      <c r="AG43">
        <v>413995.55</v>
      </c>
      <c r="AI43">
        <v>951718.75</v>
      </c>
      <c r="AJ43">
        <v>769887.36</v>
      </c>
      <c r="AK43">
        <v>353649.15</v>
      </c>
      <c r="AL43">
        <v>516902.1</v>
      </c>
      <c r="AM43">
        <v>535141.62</v>
      </c>
      <c r="AN43">
        <v>1348966.91</v>
      </c>
      <c r="AO43">
        <v>1020929.1</v>
      </c>
      <c r="AP43">
        <v>1366151.52</v>
      </c>
      <c r="AQ43">
        <v>441148</v>
      </c>
      <c r="AR43">
        <v>0</v>
      </c>
      <c r="AS43">
        <v>376174.5</v>
      </c>
      <c r="AT43">
        <v>436842.5</v>
      </c>
      <c r="AU43">
        <v>1621169.25</v>
      </c>
      <c r="AV43">
        <v>720071</v>
      </c>
      <c r="AW43">
        <v>319433.43</v>
      </c>
      <c r="AX43">
        <v>161351.67000000001</v>
      </c>
      <c r="AY43">
        <v>1282972.44</v>
      </c>
      <c r="AZ43">
        <v>39109.5</v>
      </c>
      <c r="BA43">
        <v>418574.65</v>
      </c>
      <c r="BB43">
        <v>372012.6</v>
      </c>
      <c r="BC43">
        <v>265612.15000000002</v>
      </c>
      <c r="BD43">
        <v>1077527.5</v>
      </c>
      <c r="BE43">
        <v>109546</v>
      </c>
      <c r="BF43">
        <v>121015.5</v>
      </c>
      <c r="BG43">
        <v>1293532.8999999999</v>
      </c>
      <c r="BH43">
        <v>258251.25</v>
      </c>
      <c r="BI43">
        <v>633009.25</v>
      </c>
      <c r="BJ43">
        <v>95663.9</v>
      </c>
      <c r="BK43">
        <v>444104.22</v>
      </c>
    </row>
    <row r="44" spans="1:63" ht="22.5" customHeight="1">
      <c r="A44" s="496">
        <v>1</v>
      </c>
      <c r="B44" s="497" t="s">
        <v>903</v>
      </c>
      <c r="C44" s="498" t="s">
        <v>57</v>
      </c>
      <c r="D44" s="498" t="s">
        <v>906</v>
      </c>
      <c r="E44" s="497"/>
      <c r="F44" s="498">
        <v>3.3</v>
      </c>
      <c r="G44" s="550">
        <v>1102050101.217</v>
      </c>
      <c r="H44" s="549" t="s">
        <v>112</v>
      </c>
      <c r="I44">
        <f t="shared" si="0"/>
        <v>2674358.66</v>
      </c>
      <c r="J44">
        <v>10936072.75</v>
      </c>
      <c r="K44">
        <v>0</v>
      </c>
      <c r="L44">
        <v>22444</v>
      </c>
      <c r="M44">
        <v>223538.25</v>
      </c>
      <c r="N44">
        <v>2276312.52</v>
      </c>
      <c r="O44" s="108">
        <v>661245.80000000005</v>
      </c>
      <c r="P44">
        <v>3000</v>
      </c>
      <c r="R44">
        <v>5400</v>
      </c>
      <c r="S44">
        <v>24776</v>
      </c>
      <c r="T44">
        <v>11785.25</v>
      </c>
      <c r="U44">
        <v>19464</v>
      </c>
      <c r="V44">
        <v>2674358.66</v>
      </c>
      <c r="W44">
        <v>7500</v>
      </c>
      <c r="X44">
        <v>95098.25</v>
      </c>
      <c r="Y44">
        <v>173213.5</v>
      </c>
      <c r="AA44">
        <v>85115.25</v>
      </c>
      <c r="AB44">
        <v>22466.75</v>
      </c>
      <c r="AD44">
        <v>7673695</v>
      </c>
      <c r="AE44">
        <v>437535.29</v>
      </c>
      <c r="AF44">
        <v>1457149</v>
      </c>
      <c r="AG44">
        <v>52969</v>
      </c>
      <c r="AI44">
        <v>237832</v>
      </c>
      <c r="AK44">
        <v>59304.68</v>
      </c>
      <c r="AL44">
        <v>12220</v>
      </c>
      <c r="AM44">
        <v>1095906.17</v>
      </c>
      <c r="AO44">
        <v>0</v>
      </c>
      <c r="AP44">
        <v>6036.8</v>
      </c>
      <c r="AQ44">
        <v>70236</v>
      </c>
      <c r="AR44">
        <v>0</v>
      </c>
      <c r="AS44">
        <v>25284</v>
      </c>
      <c r="AT44">
        <v>298924.67</v>
      </c>
      <c r="AU44">
        <v>539384</v>
      </c>
      <c r="AV44">
        <v>122614.08</v>
      </c>
      <c r="AW44">
        <v>6500</v>
      </c>
      <c r="AX44">
        <v>73097.13</v>
      </c>
      <c r="AY44">
        <v>1496354.01</v>
      </c>
      <c r="AZ44">
        <v>67556.75</v>
      </c>
      <c r="BA44">
        <v>105912</v>
      </c>
      <c r="BB44">
        <v>28203</v>
      </c>
      <c r="BC44">
        <v>136421.35</v>
      </c>
      <c r="BD44">
        <v>16630</v>
      </c>
      <c r="BE44">
        <v>27998</v>
      </c>
      <c r="BF44">
        <v>224102.25</v>
      </c>
      <c r="BG44">
        <v>33500</v>
      </c>
      <c r="BH44">
        <v>12647.25</v>
      </c>
      <c r="BI44">
        <v>1685482</v>
      </c>
      <c r="BJ44">
        <v>216705</v>
      </c>
      <c r="BK44">
        <v>22060</v>
      </c>
    </row>
    <row r="45" spans="1:63" ht="22.5" customHeight="1">
      <c r="A45" s="496">
        <v>1</v>
      </c>
      <c r="B45" s="497" t="s">
        <v>903</v>
      </c>
      <c r="C45" s="498" t="s">
        <v>57</v>
      </c>
      <c r="D45" s="498" t="s">
        <v>906</v>
      </c>
      <c r="E45" s="497"/>
      <c r="F45" s="498">
        <v>3.2</v>
      </c>
      <c r="G45" s="550">
        <v>1102050101.2219999</v>
      </c>
      <c r="H45" s="549" t="s">
        <v>113</v>
      </c>
      <c r="I45">
        <f t="shared" si="0"/>
        <v>0</v>
      </c>
      <c r="AS45">
        <v>0</v>
      </c>
      <c r="BJ45">
        <v>0</v>
      </c>
    </row>
    <row r="46" spans="1:63" ht="22.5" customHeight="1">
      <c r="A46" s="496">
        <v>1</v>
      </c>
      <c r="B46" s="497"/>
      <c r="C46" s="498"/>
      <c r="D46" s="498"/>
      <c r="E46" s="497"/>
      <c r="F46" s="498" t="s">
        <v>2550</v>
      </c>
      <c r="G46" s="550">
        <v>1102050101.223</v>
      </c>
      <c r="H46" s="549" t="s">
        <v>114</v>
      </c>
      <c r="I46">
        <f t="shared" si="0"/>
        <v>0</v>
      </c>
    </row>
    <row r="47" spans="1:63" ht="22.5" customHeight="1">
      <c r="A47" s="496">
        <v>1</v>
      </c>
      <c r="B47" s="497"/>
      <c r="C47" s="498"/>
      <c r="D47" s="498"/>
      <c r="E47" s="497"/>
      <c r="F47" s="498" t="s">
        <v>2551</v>
      </c>
      <c r="G47" s="550">
        <v>1102050101.224</v>
      </c>
      <c r="H47" s="549" t="s">
        <v>115</v>
      </c>
      <c r="I47">
        <f t="shared" si="0"/>
        <v>0</v>
      </c>
    </row>
    <row r="48" spans="1:63" ht="22.5" customHeight="1">
      <c r="A48" s="496">
        <v>1</v>
      </c>
      <c r="B48" s="497" t="s">
        <v>903</v>
      </c>
      <c r="C48" s="498" t="s">
        <v>57</v>
      </c>
      <c r="D48" s="498" t="s">
        <v>906</v>
      </c>
      <c r="E48" s="497"/>
      <c r="F48" s="498">
        <v>3.7</v>
      </c>
      <c r="G48" s="548">
        <v>1102050101.3010001</v>
      </c>
      <c r="H48" s="547" t="s">
        <v>116</v>
      </c>
      <c r="I48">
        <f>SUMIF($J$1:$BK$1,$I$1,$J48:$BK48)</f>
        <v>1860000</v>
      </c>
      <c r="J48">
        <v>4158581.46</v>
      </c>
      <c r="K48">
        <v>107216.99</v>
      </c>
      <c r="L48">
        <v>107062.44</v>
      </c>
      <c r="M48">
        <v>110621.75</v>
      </c>
      <c r="N48">
        <v>765713.94</v>
      </c>
      <c r="O48" s="108">
        <v>376946.72</v>
      </c>
      <c r="P48">
        <v>178866.36</v>
      </c>
      <c r="Q48">
        <v>440558.93</v>
      </c>
      <c r="R48">
        <v>259535.48</v>
      </c>
      <c r="S48">
        <v>220788.15</v>
      </c>
      <c r="T48">
        <v>119356.31</v>
      </c>
      <c r="U48">
        <v>23633.71</v>
      </c>
      <c r="V48">
        <v>1860000</v>
      </c>
      <c r="W48">
        <v>268423.39</v>
      </c>
      <c r="X48">
        <v>107352.38</v>
      </c>
      <c r="Y48">
        <v>171458.37</v>
      </c>
      <c r="Z48">
        <v>248858.21</v>
      </c>
      <c r="AA48">
        <v>258273.74</v>
      </c>
      <c r="AB48">
        <v>61459.199999999997</v>
      </c>
      <c r="AC48">
        <v>28417.05</v>
      </c>
      <c r="AD48">
        <v>11414976.66</v>
      </c>
      <c r="AE48">
        <v>291399.03000000003</v>
      </c>
      <c r="AF48">
        <v>92750.79</v>
      </c>
      <c r="AG48">
        <v>134330.91</v>
      </c>
      <c r="AH48">
        <v>587456.44999999995</v>
      </c>
      <c r="AI48">
        <v>240958.42</v>
      </c>
      <c r="AJ48">
        <v>1677657.46</v>
      </c>
      <c r="AK48">
        <v>648954.56999999995</v>
      </c>
      <c r="AL48">
        <v>286040.8</v>
      </c>
      <c r="AM48">
        <v>302078.88</v>
      </c>
      <c r="AN48">
        <v>438337.55</v>
      </c>
      <c r="AO48">
        <v>185413.88</v>
      </c>
      <c r="AP48">
        <v>449046.03</v>
      </c>
      <c r="AQ48">
        <v>58714.35</v>
      </c>
      <c r="AR48">
        <v>2445839.08</v>
      </c>
      <c r="AS48">
        <v>109912.88</v>
      </c>
      <c r="AT48">
        <v>253092.05</v>
      </c>
      <c r="AU48">
        <v>483151.16</v>
      </c>
      <c r="AV48">
        <v>145972.97</v>
      </c>
      <c r="AW48">
        <v>134025.60000000001</v>
      </c>
      <c r="AX48">
        <v>174336.49</v>
      </c>
      <c r="AY48">
        <v>697096.55</v>
      </c>
      <c r="AZ48">
        <v>164975.44</v>
      </c>
      <c r="BA48">
        <v>127125.42</v>
      </c>
      <c r="BB48">
        <v>65961.429999999993</v>
      </c>
      <c r="BC48">
        <v>87528.74</v>
      </c>
      <c r="BD48">
        <v>1921841.73</v>
      </c>
      <c r="BE48">
        <v>452949</v>
      </c>
      <c r="BF48">
        <v>139562.78</v>
      </c>
      <c r="BG48">
        <v>260095.9</v>
      </c>
      <c r="BH48">
        <v>94368.72</v>
      </c>
      <c r="BI48">
        <v>549968.25</v>
      </c>
      <c r="BJ48">
        <v>191929.43</v>
      </c>
      <c r="BK48">
        <v>202086</v>
      </c>
    </row>
    <row r="49" spans="1:63" ht="22.5" customHeight="1">
      <c r="A49" s="496">
        <v>1</v>
      </c>
      <c r="B49" s="497" t="s">
        <v>903</v>
      </c>
      <c r="C49" s="498" t="s">
        <v>57</v>
      </c>
      <c r="D49" s="498" t="s">
        <v>906</v>
      </c>
      <c r="E49" s="497"/>
      <c r="F49" s="498">
        <v>3.7</v>
      </c>
      <c r="G49" s="548">
        <v>1102050101.302</v>
      </c>
      <c r="H49" s="547" t="s">
        <v>117</v>
      </c>
      <c r="I49">
        <f t="shared" si="0"/>
        <v>2250000</v>
      </c>
      <c r="J49">
        <v>3795736.3</v>
      </c>
      <c r="K49">
        <v>4026.95</v>
      </c>
      <c r="L49">
        <v>16486.75</v>
      </c>
      <c r="M49">
        <v>60100.5</v>
      </c>
      <c r="N49">
        <v>202036.75</v>
      </c>
      <c r="O49" s="108">
        <v>59380.57</v>
      </c>
      <c r="P49">
        <v>31435.37</v>
      </c>
      <c r="Q49">
        <v>61767.61</v>
      </c>
      <c r="R49">
        <v>43175.75</v>
      </c>
      <c r="S49">
        <v>19358.75</v>
      </c>
      <c r="T49">
        <v>47384.41</v>
      </c>
      <c r="U49">
        <v>21027.919999999998</v>
      </c>
      <c r="V49">
        <v>2250000</v>
      </c>
      <c r="W49">
        <v>29600.01</v>
      </c>
      <c r="X49">
        <v>21226.9</v>
      </c>
      <c r="Y49">
        <v>25590.37</v>
      </c>
      <c r="Z49">
        <v>76365.61</v>
      </c>
      <c r="AA49">
        <v>85343.19</v>
      </c>
      <c r="AB49">
        <v>13586.5</v>
      </c>
      <c r="AD49">
        <v>9441835.2599999998</v>
      </c>
      <c r="AE49">
        <v>168707</v>
      </c>
      <c r="AF49">
        <v>43396.1</v>
      </c>
      <c r="AG49">
        <v>442855.99</v>
      </c>
      <c r="AH49">
        <v>954564.95</v>
      </c>
      <c r="AI49">
        <v>65518.09</v>
      </c>
      <c r="AJ49">
        <v>653956.38</v>
      </c>
      <c r="AK49">
        <v>209164.5</v>
      </c>
      <c r="AL49">
        <v>91032.39</v>
      </c>
      <c r="AM49">
        <v>27084.78</v>
      </c>
      <c r="AN49">
        <v>182000</v>
      </c>
      <c r="AO49">
        <v>53357.15</v>
      </c>
      <c r="AP49">
        <v>29714.11</v>
      </c>
      <c r="AQ49">
        <v>3572.08</v>
      </c>
      <c r="AR49">
        <v>3185303.95</v>
      </c>
      <c r="AS49">
        <v>33067.54</v>
      </c>
      <c r="AT49">
        <v>83871.23</v>
      </c>
      <c r="AU49">
        <v>436559</v>
      </c>
      <c r="AV49">
        <v>43920.66</v>
      </c>
      <c r="AW49">
        <v>45971.1</v>
      </c>
      <c r="AX49">
        <v>32340.44</v>
      </c>
      <c r="AY49">
        <v>335344.13</v>
      </c>
      <c r="AZ49">
        <v>103203.54</v>
      </c>
      <c r="BA49">
        <v>33676.39</v>
      </c>
      <c r="BB49">
        <v>42315.98</v>
      </c>
      <c r="BC49">
        <v>73339.7</v>
      </c>
      <c r="BD49">
        <v>1650414.04</v>
      </c>
      <c r="BE49">
        <v>160431</v>
      </c>
      <c r="BF49">
        <v>69384.600000000006</v>
      </c>
      <c r="BG49">
        <v>212099.5</v>
      </c>
      <c r="BH49">
        <v>62699.75</v>
      </c>
      <c r="BI49">
        <v>310553.25</v>
      </c>
      <c r="BJ49">
        <v>66040.02</v>
      </c>
      <c r="BK49">
        <v>42784.5</v>
      </c>
    </row>
    <row r="50" spans="1:63" ht="22.5" customHeight="1">
      <c r="A50" s="496">
        <v>1</v>
      </c>
      <c r="B50" s="497" t="s">
        <v>903</v>
      </c>
      <c r="C50" s="498" t="s">
        <v>57</v>
      </c>
      <c r="D50" s="498" t="s">
        <v>906</v>
      </c>
      <c r="E50" s="497"/>
      <c r="F50" s="498">
        <v>3.7</v>
      </c>
      <c r="G50" s="548">
        <v>1102050101.303</v>
      </c>
      <c r="H50" s="547" t="s">
        <v>118</v>
      </c>
      <c r="I50">
        <f t="shared" si="0"/>
        <v>0</v>
      </c>
      <c r="J50">
        <v>62619.75</v>
      </c>
      <c r="K50">
        <v>3040.25</v>
      </c>
      <c r="P50">
        <v>34172</v>
      </c>
      <c r="Q50">
        <v>109841</v>
      </c>
      <c r="S50">
        <v>16523.75</v>
      </c>
      <c r="T50">
        <v>13709.5</v>
      </c>
      <c r="U50">
        <v>33686.5</v>
      </c>
      <c r="W50">
        <v>147534.44</v>
      </c>
      <c r="X50">
        <v>31535.75</v>
      </c>
      <c r="Y50">
        <v>27179</v>
      </c>
      <c r="AD50">
        <v>4261424.8899999997</v>
      </c>
      <c r="AG50">
        <v>12654</v>
      </c>
      <c r="AI50">
        <v>6913.5</v>
      </c>
      <c r="AJ50">
        <v>44908</v>
      </c>
      <c r="AK50">
        <v>361954.5</v>
      </c>
      <c r="AL50">
        <v>6878</v>
      </c>
      <c r="AM50">
        <v>294794.2</v>
      </c>
      <c r="AN50">
        <v>7182.4</v>
      </c>
      <c r="AO50">
        <v>49583.5</v>
      </c>
      <c r="AP50">
        <v>693</v>
      </c>
      <c r="AR50">
        <v>11832</v>
      </c>
      <c r="AS50">
        <v>4993</v>
      </c>
      <c r="AU50">
        <v>273142.5</v>
      </c>
      <c r="AW50">
        <v>76646.240000000005</v>
      </c>
      <c r="AX50">
        <v>24600.54</v>
      </c>
      <c r="AZ50">
        <v>34661.75</v>
      </c>
      <c r="BA50">
        <v>13929.5</v>
      </c>
      <c r="BC50">
        <v>19149</v>
      </c>
      <c r="BD50">
        <v>137150</v>
      </c>
      <c r="BE50">
        <v>37173.75</v>
      </c>
      <c r="BF50">
        <v>6570</v>
      </c>
      <c r="BG50">
        <v>21014.799999999999</v>
      </c>
      <c r="BH50">
        <v>8270.5</v>
      </c>
      <c r="BI50">
        <v>120</v>
      </c>
      <c r="BK50">
        <v>15561.5</v>
      </c>
    </row>
    <row r="51" spans="1:63" ht="22.5" customHeight="1">
      <c r="A51" s="496">
        <v>1</v>
      </c>
      <c r="B51" s="497" t="s">
        <v>903</v>
      </c>
      <c r="C51" s="498" t="s">
        <v>57</v>
      </c>
      <c r="D51" s="498" t="s">
        <v>906</v>
      </c>
      <c r="E51" s="497"/>
      <c r="F51" s="498">
        <v>3.7</v>
      </c>
      <c r="G51" s="548">
        <v>1102050101.3039999</v>
      </c>
      <c r="H51" s="547" t="s">
        <v>119</v>
      </c>
      <c r="I51">
        <f t="shared" si="0"/>
        <v>0</v>
      </c>
      <c r="J51">
        <v>8155367.7199999997</v>
      </c>
      <c r="K51">
        <v>15678</v>
      </c>
      <c r="L51">
        <v>0</v>
      </c>
      <c r="M51">
        <v>334161.59999999998</v>
      </c>
      <c r="O51" s="108">
        <v>48081</v>
      </c>
      <c r="P51">
        <v>0</v>
      </c>
      <c r="Q51">
        <v>32159</v>
      </c>
      <c r="S51">
        <v>6851.75</v>
      </c>
      <c r="T51">
        <v>9162</v>
      </c>
      <c r="U51">
        <v>96725.5</v>
      </c>
      <c r="X51">
        <v>19394</v>
      </c>
      <c r="Y51">
        <v>39031.25</v>
      </c>
      <c r="AB51">
        <v>9613.25</v>
      </c>
      <c r="AD51">
        <v>12949945.050000001</v>
      </c>
      <c r="AG51">
        <v>1773.75</v>
      </c>
      <c r="AH51">
        <v>6488.5</v>
      </c>
      <c r="AK51">
        <v>150538</v>
      </c>
      <c r="AL51">
        <v>13117.75</v>
      </c>
      <c r="AM51">
        <v>307209.75</v>
      </c>
      <c r="AN51">
        <v>475457.12</v>
      </c>
      <c r="AO51">
        <v>92804.3</v>
      </c>
      <c r="AP51">
        <v>17874.75</v>
      </c>
      <c r="AR51">
        <v>658643.72</v>
      </c>
      <c r="AT51">
        <v>4916.5</v>
      </c>
      <c r="AU51">
        <v>165752.75</v>
      </c>
      <c r="AW51">
        <v>162083.75</v>
      </c>
      <c r="AX51">
        <v>28346.37</v>
      </c>
      <c r="AY51">
        <v>0</v>
      </c>
      <c r="AZ51">
        <v>60077</v>
      </c>
      <c r="BA51">
        <v>48328</v>
      </c>
      <c r="BD51">
        <v>735943.25</v>
      </c>
      <c r="BF51">
        <v>95990.75</v>
      </c>
      <c r="BG51">
        <v>76513</v>
      </c>
      <c r="BH51">
        <v>2475</v>
      </c>
      <c r="BI51">
        <v>6980</v>
      </c>
      <c r="BK51">
        <v>20837</v>
      </c>
    </row>
    <row r="52" spans="1:63" ht="22.5" customHeight="1">
      <c r="A52" s="496">
        <v>1</v>
      </c>
      <c r="B52" s="497" t="s">
        <v>903</v>
      </c>
      <c r="C52" s="498" t="s">
        <v>57</v>
      </c>
      <c r="D52" s="498" t="s">
        <v>906</v>
      </c>
      <c r="E52" s="497"/>
      <c r="F52" s="498">
        <v>3.7</v>
      </c>
      <c r="G52" s="548">
        <v>1102050101.3069999</v>
      </c>
      <c r="H52" s="547" t="s">
        <v>120</v>
      </c>
      <c r="I52">
        <f t="shared" si="0"/>
        <v>893146.75</v>
      </c>
      <c r="J52">
        <v>1018498.66</v>
      </c>
      <c r="K52">
        <v>11716</v>
      </c>
      <c r="L52">
        <v>9175</v>
      </c>
      <c r="M52">
        <v>45086</v>
      </c>
      <c r="N52">
        <v>99085.81</v>
      </c>
      <c r="O52" s="108">
        <v>81544</v>
      </c>
      <c r="P52">
        <v>150974</v>
      </c>
      <c r="Q52">
        <v>78576</v>
      </c>
      <c r="R52">
        <v>1188</v>
      </c>
      <c r="S52">
        <v>25338</v>
      </c>
      <c r="T52">
        <v>57314.8</v>
      </c>
      <c r="U52">
        <v>53286.93</v>
      </c>
      <c r="V52">
        <v>893146.75</v>
      </c>
      <c r="W52">
        <v>136662.5</v>
      </c>
      <c r="X52">
        <v>16309</v>
      </c>
      <c r="Y52">
        <v>23405.5</v>
      </c>
      <c r="Z52">
        <v>127307</v>
      </c>
      <c r="AA52">
        <v>97948.63</v>
      </c>
      <c r="AB52">
        <v>10567</v>
      </c>
      <c r="AC52">
        <v>12468</v>
      </c>
      <c r="AD52">
        <v>758918.74</v>
      </c>
      <c r="AE52">
        <v>18210.900000000001</v>
      </c>
      <c r="AF52">
        <v>787</v>
      </c>
      <c r="AG52">
        <v>44829</v>
      </c>
      <c r="AH52">
        <v>292709.5</v>
      </c>
      <c r="AI52">
        <v>2788</v>
      </c>
      <c r="AJ52">
        <v>80662.899999999994</v>
      </c>
      <c r="AK52">
        <v>84441.5</v>
      </c>
      <c r="AL52">
        <v>85306</v>
      </c>
      <c r="AM52">
        <v>127937.04</v>
      </c>
      <c r="AN52">
        <v>93071.22</v>
      </c>
      <c r="AO52">
        <v>18786</v>
      </c>
      <c r="AP52">
        <v>33651.1</v>
      </c>
      <c r="AQ52">
        <v>10838</v>
      </c>
      <c r="AR52">
        <v>1491374.9</v>
      </c>
      <c r="AS52">
        <v>46571.75</v>
      </c>
      <c r="AT52">
        <v>7155.75</v>
      </c>
      <c r="AU52">
        <v>159756</v>
      </c>
      <c r="AV52">
        <v>20975.25</v>
      </c>
      <c r="AW52">
        <v>91519.47</v>
      </c>
      <c r="AX52">
        <v>71475.89</v>
      </c>
      <c r="AY52">
        <v>70483.75</v>
      </c>
      <c r="AZ52">
        <v>51934.5</v>
      </c>
      <c r="BA52">
        <v>85145</v>
      </c>
      <c r="BB52">
        <v>50341</v>
      </c>
      <c r="BC52">
        <v>28115</v>
      </c>
      <c r="BD52">
        <v>951040</v>
      </c>
      <c r="BE52">
        <v>11131</v>
      </c>
      <c r="BF52">
        <v>171035.25</v>
      </c>
      <c r="BG52">
        <v>148454</v>
      </c>
      <c r="BH52">
        <v>14072</v>
      </c>
      <c r="BI52">
        <v>49038.25</v>
      </c>
      <c r="BJ52">
        <v>5089</v>
      </c>
      <c r="BK52">
        <v>24403.75</v>
      </c>
    </row>
    <row r="53" spans="1:63" ht="22.5" customHeight="1">
      <c r="A53" s="496">
        <v>1</v>
      </c>
      <c r="B53" s="497" t="s">
        <v>903</v>
      </c>
      <c r="C53" s="498" t="s">
        <v>57</v>
      </c>
      <c r="D53" s="498" t="s">
        <v>906</v>
      </c>
      <c r="E53" s="497"/>
      <c r="F53" s="498">
        <v>3.7</v>
      </c>
      <c r="G53" s="548">
        <v>1102050101.3080001</v>
      </c>
      <c r="H53" s="547" t="s">
        <v>121</v>
      </c>
      <c r="I53">
        <f t="shared" si="0"/>
        <v>2801914.25</v>
      </c>
      <c r="J53">
        <v>1324646.75</v>
      </c>
      <c r="L53">
        <v>39592</v>
      </c>
      <c r="M53">
        <v>275669.90000000002</v>
      </c>
      <c r="N53">
        <v>1186874.3</v>
      </c>
      <c r="O53" s="108">
        <v>191484</v>
      </c>
      <c r="P53">
        <v>41910.5</v>
      </c>
      <c r="Q53">
        <v>1204</v>
      </c>
      <c r="R53">
        <v>13428</v>
      </c>
      <c r="T53">
        <v>48593.5</v>
      </c>
      <c r="U53">
        <v>11588</v>
      </c>
      <c r="V53">
        <v>2801914.25</v>
      </c>
      <c r="W53">
        <v>140257</v>
      </c>
      <c r="Z53">
        <v>46337</v>
      </c>
      <c r="AA53">
        <v>97107.5</v>
      </c>
      <c r="AD53">
        <v>3651164.57</v>
      </c>
      <c r="AE53">
        <v>70184</v>
      </c>
      <c r="AF53">
        <v>30567</v>
      </c>
      <c r="AG53">
        <v>38579</v>
      </c>
      <c r="AH53">
        <v>143037.5</v>
      </c>
      <c r="AI53">
        <v>12741</v>
      </c>
      <c r="AK53">
        <v>2018</v>
      </c>
      <c r="AL53">
        <v>53009.55</v>
      </c>
      <c r="AM53">
        <v>13960.07</v>
      </c>
      <c r="AN53">
        <v>101671.71</v>
      </c>
      <c r="AP53">
        <v>69199.5</v>
      </c>
      <c r="AR53">
        <v>854135.66</v>
      </c>
      <c r="AS53">
        <v>40034</v>
      </c>
      <c r="AT53">
        <v>86277.07</v>
      </c>
      <c r="AU53">
        <v>245075</v>
      </c>
      <c r="AV53">
        <v>25214.25</v>
      </c>
      <c r="AW53">
        <v>49683.5</v>
      </c>
      <c r="AY53">
        <v>569292.56000000006</v>
      </c>
      <c r="BC53">
        <v>17102</v>
      </c>
      <c r="BD53">
        <v>995249.48</v>
      </c>
      <c r="BE53">
        <v>70770</v>
      </c>
      <c r="BG53">
        <v>79250</v>
      </c>
      <c r="BH53">
        <v>4446.25</v>
      </c>
      <c r="BI53">
        <v>109448.5</v>
      </c>
      <c r="BJ53">
        <v>3786.3</v>
      </c>
      <c r="BK53">
        <v>18373.75</v>
      </c>
    </row>
    <row r="54" spans="1:63" ht="22.5" customHeight="1">
      <c r="A54" s="496">
        <v>1</v>
      </c>
      <c r="B54" s="497" t="s">
        <v>903</v>
      </c>
      <c r="C54" s="498" t="s">
        <v>57</v>
      </c>
      <c r="D54" s="498" t="s">
        <v>906</v>
      </c>
      <c r="E54" s="497"/>
      <c r="F54" s="498">
        <v>3.7</v>
      </c>
      <c r="G54" s="550">
        <v>1102050101.309</v>
      </c>
      <c r="H54" s="549" t="s">
        <v>122</v>
      </c>
      <c r="I54">
        <f t="shared" si="0"/>
        <v>39110</v>
      </c>
      <c r="J54">
        <v>1406488.5</v>
      </c>
      <c r="L54">
        <v>15858</v>
      </c>
      <c r="M54">
        <v>59370</v>
      </c>
      <c r="O54" s="108">
        <v>38816</v>
      </c>
      <c r="P54">
        <v>32839</v>
      </c>
      <c r="Q54">
        <v>69885</v>
      </c>
      <c r="V54">
        <v>39110</v>
      </c>
      <c r="AD54">
        <v>4673482.95</v>
      </c>
      <c r="AG54">
        <v>11944</v>
      </c>
      <c r="AJ54">
        <v>223491.25</v>
      </c>
      <c r="AM54">
        <v>30401.55</v>
      </c>
      <c r="AN54">
        <v>0</v>
      </c>
      <c r="AP54">
        <v>4081.25</v>
      </c>
      <c r="AR54">
        <v>269023.78000000003</v>
      </c>
      <c r="AT54">
        <v>50261</v>
      </c>
      <c r="AV54">
        <v>38613.5</v>
      </c>
      <c r="AW54">
        <v>11932.5</v>
      </c>
      <c r="AY54">
        <v>157369.75</v>
      </c>
      <c r="BB54">
        <v>46972</v>
      </c>
      <c r="BD54">
        <v>138752</v>
      </c>
      <c r="BG54">
        <v>44674.75</v>
      </c>
      <c r="BI54">
        <v>127648</v>
      </c>
      <c r="BJ54">
        <v>552</v>
      </c>
      <c r="BK54">
        <v>15079</v>
      </c>
    </row>
    <row r="55" spans="1:63" ht="22.5" customHeight="1">
      <c r="A55" s="496">
        <v>1</v>
      </c>
      <c r="B55" s="497" t="s">
        <v>903</v>
      </c>
      <c r="C55" s="498" t="s">
        <v>57</v>
      </c>
      <c r="D55" s="498" t="s">
        <v>906</v>
      </c>
      <c r="E55" s="497"/>
      <c r="F55" s="498">
        <v>3.7</v>
      </c>
      <c r="G55" s="550">
        <v>1102050101.3099999</v>
      </c>
      <c r="H55" s="549" t="s">
        <v>123</v>
      </c>
      <c r="I55">
        <f t="shared" si="0"/>
        <v>2414012.5</v>
      </c>
      <c r="J55">
        <v>4358499.03</v>
      </c>
      <c r="V55">
        <v>2414012.5</v>
      </c>
      <c r="AD55">
        <v>37044521.350000001</v>
      </c>
      <c r="AE55">
        <v>4340</v>
      </c>
      <c r="AN55">
        <v>449680</v>
      </c>
      <c r="AR55">
        <v>10707277.67</v>
      </c>
      <c r="AT55">
        <v>7506</v>
      </c>
      <c r="BB55">
        <v>28088</v>
      </c>
      <c r="BD55">
        <v>1931578</v>
      </c>
    </row>
    <row r="56" spans="1:63" ht="22.5" customHeight="1">
      <c r="A56" s="496">
        <v>1</v>
      </c>
      <c r="B56" s="497" t="s">
        <v>903</v>
      </c>
      <c r="C56" s="498" t="s">
        <v>57</v>
      </c>
      <c r="D56" s="498" t="s">
        <v>906</v>
      </c>
      <c r="E56" s="497"/>
      <c r="F56" s="498">
        <v>3.5</v>
      </c>
      <c r="G56" s="548">
        <v>1102050101.401</v>
      </c>
      <c r="H56" s="547" t="s">
        <v>124</v>
      </c>
      <c r="I56">
        <f t="shared" si="0"/>
        <v>9048097.2100000009</v>
      </c>
      <c r="J56">
        <v>12395269.07</v>
      </c>
      <c r="K56">
        <v>207563</v>
      </c>
      <c r="L56">
        <v>606502</v>
      </c>
      <c r="M56">
        <v>499663.25</v>
      </c>
      <c r="N56">
        <v>2554557.25</v>
      </c>
      <c r="O56" s="108">
        <v>2052316</v>
      </c>
      <c r="P56">
        <v>1060422.5</v>
      </c>
      <c r="Q56">
        <v>2018502.5</v>
      </c>
      <c r="R56">
        <v>436894.75</v>
      </c>
      <c r="S56">
        <v>596415.69999999995</v>
      </c>
      <c r="T56">
        <v>412734.13</v>
      </c>
      <c r="U56">
        <v>203805.54</v>
      </c>
      <c r="V56">
        <v>9048097.2100000009</v>
      </c>
      <c r="W56">
        <v>338924.99</v>
      </c>
      <c r="X56">
        <v>501543.35</v>
      </c>
      <c r="Y56">
        <v>710301.5</v>
      </c>
      <c r="Z56">
        <v>1859244.45</v>
      </c>
      <c r="AA56">
        <v>1221977.5</v>
      </c>
      <c r="AB56">
        <v>234461.5</v>
      </c>
      <c r="AC56">
        <v>146935</v>
      </c>
      <c r="AD56">
        <v>27988685.370000001</v>
      </c>
      <c r="AE56">
        <v>1626302.25</v>
      </c>
      <c r="AF56">
        <v>1758591</v>
      </c>
      <c r="AG56">
        <v>917024.39</v>
      </c>
      <c r="AH56">
        <v>3789651</v>
      </c>
      <c r="AI56">
        <v>561981.06000000006</v>
      </c>
      <c r="AJ56">
        <v>674711.75</v>
      </c>
      <c r="AK56">
        <v>1951547.95</v>
      </c>
      <c r="AL56">
        <v>849472.5</v>
      </c>
      <c r="AM56">
        <v>1230828.28</v>
      </c>
      <c r="AN56">
        <v>1093267.92</v>
      </c>
      <c r="AO56">
        <v>45746</v>
      </c>
      <c r="AP56">
        <v>436908.28</v>
      </c>
      <c r="AQ56">
        <v>1110547</v>
      </c>
      <c r="AR56">
        <v>8723232.9800000004</v>
      </c>
      <c r="AS56">
        <v>457525</v>
      </c>
      <c r="AT56">
        <v>661974.18000000005</v>
      </c>
      <c r="AU56">
        <v>3749181.53</v>
      </c>
      <c r="AV56">
        <v>1005820.25</v>
      </c>
      <c r="AW56">
        <v>559157.28</v>
      </c>
      <c r="AX56">
        <v>562147.93999999994</v>
      </c>
      <c r="AY56">
        <v>1532219.12</v>
      </c>
      <c r="AZ56">
        <v>237491</v>
      </c>
      <c r="BA56">
        <v>439810.57</v>
      </c>
      <c r="BB56">
        <v>332581</v>
      </c>
      <c r="BC56">
        <v>230280.55</v>
      </c>
      <c r="BD56">
        <v>12011811.25</v>
      </c>
      <c r="BE56">
        <v>2273185</v>
      </c>
      <c r="BF56">
        <v>615525.55000000005</v>
      </c>
      <c r="BG56">
        <v>941411.55</v>
      </c>
      <c r="BH56">
        <v>189026</v>
      </c>
      <c r="BI56">
        <v>66105.75</v>
      </c>
      <c r="BJ56">
        <v>1110925.3</v>
      </c>
      <c r="BK56">
        <v>488986.25</v>
      </c>
    </row>
    <row r="57" spans="1:63" ht="22.5" customHeight="1">
      <c r="A57" s="496">
        <v>1</v>
      </c>
      <c r="B57" s="497" t="s">
        <v>903</v>
      </c>
      <c r="C57" s="498" t="s">
        <v>57</v>
      </c>
      <c r="D57" s="498" t="s">
        <v>906</v>
      </c>
      <c r="E57" s="497"/>
      <c r="F57" s="498" t="s">
        <v>2549</v>
      </c>
      <c r="G57" s="548">
        <v>1102050101.402</v>
      </c>
      <c r="H57" s="547" t="s">
        <v>125</v>
      </c>
      <c r="I57">
        <f t="shared" si="0"/>
        <v>13895376.5</v>
      </c>
      <c r="J57">
        <v>18679900.84</v>
      </c>
      <c r="K57">
        <v>137487.51999999999</v>
      </c>
      <c r="L57">
        <v>175549.71</v>
      </c>
      <c r="M57">
        <v>510627.2</v>
      </c>
      <c r="N57">
        <v>1338052.23</v>
      </c>
      <c r="O57" s="108">
        <v>1739344</v>
      </c>
      <c r="P57">
        <v>345938.19</v>
      </c>
      <c r="Q57">
        <v>1177465</v>
      </c>
      <c r="R57">
        <v>195455.21</v>
      </c>
      <c r="S57">
        <v>225140.34</v>
      </c>
      <c r="T57">
        <v>183890.25</v>
      </c>
      <c r="U57">
        <v>159527.26</v>
      </c>
      <c r="V57">
        <v>13895376.5</v>
      </c>
      <c r="W57">
        <v>278295.98</v>
      </c>
      <c r="X57">
        <v>294931.25</v>
      </c>
      <c r="Y57">
        <v>925817.5</v>
      </c>
      <c r="Z57">
        <v>432141.64</v>
      </c>
      <c r="AA57">
        <v>566602</v>
      </c>
      <c r="AB57">
        <v>91724.25</v>
      </c>
      <c r="AD57">
        <v>41319816.600000001</v>
      </c>
      <c r="AE57">
        <v>483913.5</v>
      </c>
      <c r="AF57">
        <v>1312543</v>
      </c>
      <c r="AG57">
        <v>584088.5</v>
      </c>
      <c r="AH57">
        <v>3987064.75</v>
      </c>
      <c r="AI57">
        <v>364752.75</v>
      </c>
      <c r="AJ57">
        <v>2361469.75</v>
      </c>
      <c r="AK57">
        <v>5877165.9500000002</v>
      </c>
      <c r="AL57">
        <v>790193.75</v>
      </c>
      <c r="AM57">
        <v>435634.25</v>
      </c>
      <c r="AN57">
        <v>2562883.52</v>
      </c>
      <c r="AO57">
        <v>347774.7</v>
      </c>
      <c r="AP57">
        <v>40272.559999999998</v>
      </c>
      <c r="AQ57">
        <v>49522</v>
      </c>
      <c r="AR57">
        <v>12470999.01</v>
      </c>
      <c r="AS57">
        <v>431373.81</v>
      </c>
      <c r="AT57">
        <v>98142</v>
      </c>
      <c r="AU57">
        <v>3616171.4</v>
      </c>
      <c r="AV57">
        <v>675041.95</v>
      </c>
      <c r="AW57">
        <v>389520.5</v>
      </c>
      <c r="AX57">
        <v>257930.48</v>
      </c>
      <c r="AY57">
        <v>988246.68</v>
      </c>
      <c r="AZ57">
        <v>164607</v>
      </c>
      <c r="BA57">
        <v>110830.39999999999</v>
      </c>
      <c r="BB57">
        <v>148420.94</v>
      </c>
      <c r="BC57">
        <v>201304.75</v>
      </c>
      <c r="BD57">
        <v>8671847.6400000006</v>
      </c>
      <c r="BE57">
        <v>997763</v>
      </c>
      <c r="BF57">
        <v>341609.59</v>
      </c>
      <c r="BG57">
        <v>879225.9</v>
      </c>
      <c r="BH57">
        <v>18634.25</v>
      </c>
      <c r="BI57">
        <v>632900.5</v>
      </c>
      <c r="BJ57">
        <v>183123</v>
      </c>
      <c r="BK57">
        <v>286776.55</v>
      </c>
    </row>
    <row r="58" spans="1:63" ht="22.5" customHeight="1">
      <c r="A58" s="496">
        <v>1</v>
      </c>
      <c r="B58" s="497" t="s">
        <v>903</v>
      </c>
      <c r="C58" s="498" t="s">
        <v>57</v>
      </c>
      <c r="D58" s="498" t="s">
        <v>906</v>
      </c>
      <c r="E58" s="497"/>
      <c r="F58" s="498" t="s">
        <v>2554</v>
      </c>
      <c r="G58" s="548">
        <v>1102050101.5009999</v>
      </c>
      <c r="H58" s="547" t="s">
        <v>126</v>
      </c>
      <c r="I58">
        <f t="shared" si="0"/>
        <v>0</v>
      </c>
      <c r="J58">
        <v>0</v>
      </c>
      <c r="K58">
        <v>0</v>
      </c>
      <c r="L58">
        <v>0</v>
      </c>
      <c r="M58">
        <v>0</v>
      </c>
      <c r="N58">
        <v>0</v>
      </c>
      <c r="O58" s="10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Z58">
        <v>0</v>
      </c>
      <c r="AA58">
        <v>0</v>
      </c>
      <c r="AD58">
        <v>0</v>
      </c>
      <c r="AE58">
        <v>0</v>
      </c>
      <c r="AF58">
        <v>0</v>
      </c>
      <c r="AH58">
        <v>0</v>
      </c>
      <c r="AI58">
        <v>0</v>
      </c>
      <c r="AJ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R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B58">
        <v>0</v>
      </c>
      <c r="BD58">
        <v>0</v>
      </c>
      <c r="BE58">
        <v>0</v>
      </c>
      <c r="BF58">
        <v>0</v>
      </c>
      <c r="BG58">
        <v>0</v>
      </c>
      <c r="BI58">
        <v>0</v>
      </c>
      <c r="BJ58">
        <v>0</v>
      </c>
      <c r="BK58">
        <v>0</v>
      </c>
    </row>
    <row r="59" spans="1:63" ht="22.5" customHeight="1">
      <c r="A59" s="496">
        <v>1</v>
      </c>
      <c r="B59" s="497" t="s">
        <v>903</v>
      </c>
      <c r="C59" s="498" t="s">
        <v>57</v>
      </c>
      <c r="D59" s="498" t="s">
        <v>906</v>
      </c>
      <c r="E59" s="497"/>
      <c r="F59" s="498" t="s">
        <v>2554</v>
      </c>
      <c r="G59" s="548">
        <v>1102050101.5020001</v>
      </c>
      <c r="H59" s="547" t="s">
        <v>127</v>
      </c>
      <c r="I59">
        <f t="shared" si="0"/>
        <v>0</v>
      </c>
      <c r="K59">
        <v>0</v>
      </c>
      <c r="N59">
        <v>0</v>
      </c>
      <c r="O59" s="108">
        <v>0</v>
      </c>
      <c r="P59">
        <v>0</v>
      </c>
      <c r="Q59">
        <v>0</v>
      </c>
      <c r="R59">
        <v>0</v>
      </c>
      <c r="T59">
        <v>0</v>
      </c>
      <c r="U59">
        <v>0</v>
      </c>
      <c r="V59">
        <v>0</v>
      </c>
      <c r="W59">
        <v>0</v>
      </c>
      <c r="AA59">
        <v>0</v>
      </c>
      <c r="AD59">
        <v>0</v>
      </c>
      <c r="AM59">
        <v>0</v>
      </c>
      <c r="AR59">
        <v>0</v>
      </c>
      <c r="AT59">
        <v>0</v>
      </c>
      <c r="AU59">
        <v>0</v>
      </c>
      <c r="BD59">
        <v>0</v>
      </c>
      <c r="BI59">
        <v>0</v>
      </c>
      <c r="BJ59">
        <v>0</v>
      </c>
      <c r="BK59">
        <v>0</v>
      </c>
    </row>
    <row r="60" spans="1:63" ht="22.5" customHeight="1">
      <c r="A60" s="496">
        <v>1</v>
      </c>
      <c r="B60" s="497" t="s">
        <v>903</v>
      </c>
      <c r="C60" s="498" t="s">
        <v>57</v>
      </c>
      <c r="D60" s="498" t="s">
        <v>906</v>
      </c>
      <c r="E60" s="497"/>
      <c r="F60" s="498" t="s">
        <v>2554</v>
      </c>
      <c r="G60" s="548">
        <v>1102050101.503</v>
      </c>
      <c r="H60" s="547" t="s">
        <v>128</v>
      </c>
      <c r="I60">
        <f t="shared" si="0"/>
        <v>156364.35</v>
      </c>
      <c r="J60">
        <v>100889.75</v>
      </c>
      <c r="N60">
        <v>5610</v>
      </c>
      <c r="V60">
        <v>156364.35</v>
      </c>
      <c r="AD60">
        <v>161060</v>
      </c>
      <c r="AH60">
        <v>3000</v>
      </c>
      <c r="AP60">
        <v>429.5</v>
      </c>
      <c r="AQ60">
        <v>1954</v>
      </c>
      <c r="AR60">
        <v>8765</v>
      </c>
      <c r="BK60">
        <v>11990.25</v>
      </c>
    </row>
    <row r="61" spans="1:63" ht="22.5" customHeight="1">
      <c r="A61" s="496">
        <v>1</v>
      </c>
      <c r="B61" s="497" t="s">
        <v>903</v>
      </c>
      <c r="C61" s="498" t="s">
        <v>57</v>
      </c>
      <c r="D61" s="498" t="s">
        <v>906</v>
      </c>
      <c r="E61" s="497"/>
      <c r="F61" s="498" t="s">
        <v>2554</v>
      </c>
      <c r="G61" s="548">
        <v>1102050101.5039999</v>
      </c>
      <c r="H61" s="547" t="s">
        <v>129</v>
      </c>
      <c r="I61">
        <f t="shared" si="0"/>
        <v>272669</v>
      </c>
      <c r="J61">
        <v>4841598.07</v>
      </c>
      <c r="N61">
        <v>20234.400000000001</v>
      </c>
      <c r="V61">
        <v>272669</v>
      </c>
      <c r="AD61">
        <v>457488.43</v>
      </c>
      <c r="AR61">
        <v>140614.70000000001</v>
      </c>
      <c r="BK61">
        <v>12389.25</v>
      </c>
    </row>
    <row r="62" spans="1:63" ht="22.5" customHeight="1">
      <c r="A62" s="496">
        <v>1</v>
      </c>
      <c r="B62" s="497" t="s">
        <v>903</v>
      </c>
      <c r="C62" s="498" t="s">
        <v>57</v>
      </c>
      <c r="D62" s="498" t="s">
        <v>906</v>
      </c>
      <c r="E62" s="497"/>
      <c r="F62" s="498" t="s">
        <v>2554</v>
      </c>
      <c r="G62" s="548">
        <v>1102050101.5050001</v>
      </c>
      <c r="H62" s="552" t="s">
        <v>130</v>
      </c>
      <c r="I62">
        <f t="shared" si="0"/>
        <v>0</v>
      </c>
      <c r="J62">
        <v>314221.68</v>
      </c>
      <c r="L62">
        <v>2179.5</v>
      </c>
      <c r="AM62">
        <v>13238</v>
      </c>
      <c r="AR62">
        <v>863</v>
      </c>
      <c r="AW62">
        <v>2350</v>
      </c>
      <c r="BI62">
        <v>317.5</v>
      </c>
      <c r="BK62">
        <v>3390.5</v>
      </c>
    </row>
    <row r="63" spans="1:63" ht="22.5" customHeight="1">
      <c r="A63" s="496">
        <v>1</v>
      </c>
      <c r="B63" s="497" t="s">
        <v>903</v>
      </c>
      <c r="C63" s="498" t="s">
        <v>57</v>
      </c>
      <c r="D63" s="498" t="s">
        <v>906</v>
      </c>
      <c r="E63" s="497"/>
      <c r="F63" s="498" t="s">
        <v>2554</v>
      </c>
      <c r="G63" s="548">
        <v>1102050101.506</v>
      </c>
      <c r="H63" s="547" t="s">
        <v>131</v>
      </c>
      <c r="I63">
        <f t="shared" si="0"/>
        <v>0</v>
      </c>
      <c r="J63">
        <v>1556642.22</v>
      </c>
      <c r="T63">
        <v>2218</v>
      </c>
      <c r="AD63">
        <v>619582.06999999995</v>
      </c>
      <c r="BI63">
        <v>20850.150000000001</v>
      </c>
      <c r="BK63">
        <v>33423.75</v>
      </c>
    </row>
    <row r="64" spans="1:63" ht="22.5" customHeight="1">
      <c r="A64" s="496">
        <v>1</v>
      </c>
      <c r="B64" s="497" t="s">
        <v>903</v>
      </c>
      <c r="C64" s="498" t="s">
        <v>57</v>
      </c>
      <c r="D64" s="498" t="s">
        <v>906</v>
      </c>
      <c r="E64" s="497"/>
      <c r="F64" s="498" t="s">
        <v>2556</v>
      </c>
      <c r="G64" s="548">
        <v>1102050101.701</v>
      </c>
      <c r="H64" s="547" t="s">
        <v>132</v>
      </c>
      <c r="I64">
        <f t="shared" si="0"/>
        <v>0</v>
      </c>
      <c r="K64">
        <v>0</v>
      </c>
      <c r="M64">
        <v>0</v>
      </c>
      <c r="P64">
        <v>0</v>
      </c>
      <c r="S64">
        <v>0</v>
      </c>
      <c r="T64">
        <v>1024</v>
      </c>
      <c r="U64">
        <v>733.89</v>
      </c>
      <c r="Y64">
        <v>3513</v>
      </c>
      <c r="Z64">
        <v>0</v>
      </c>
      <c r="AA64">
        <v>0</v>
      </c>
      <c r="AD64">
        <v>0</v>
      </c>
      <c r="AF64">
        <v>0</v>
      </c>
      <c r="AL64">
        <v>0</v>
      </c>
      <c r="AN64">
        <v>0</v>
      </c>
      <c r="AS64">
        <v>0</v>
      </c>
      <c r="AT64">
        <v>0</v>
      </c>
      <c r="AU64">
        <v>0</v>
      </c>
      <c r="AW64">
        <v>0</v>
      </c>
      <c r="AY64">
        <v>0</v>
      </c>
      <c r="BA64">
        <v>0</v>
      </c>
      <c r="BG64">
        <v>0</v>
      </c>
      <c r="BI64">
        <v>22383</v>
      </c>
      <c r="BK64">
        <v>5006.9799999999996</v>
      </c>
    </row>
    <row r="65" spans="1:63" ht="22.5" customHeight="1">
      <c r="A65" s="496">
        <v>1</v>
      </c>
      <c r="B65" s="497" t="s">
        <v>903</v>
      </c>
      <c r="C65" s="498" t="s">
        <v>57</v>
      </c>
      <c r="D65" s="498" t="s">
        <v>906</v>
      </c>
      <c r="E65" s="497"/>
      <c r="F65" s="498" t="s">
        <v>2556</v>
      </c>
      <c r="G65" s="550">
        <v>1102050101.7019999</v>
      </c>
      <c r="H65" s="549" t="s">
        <v>133</v>
      </c>
      <c r="I65">
        <f t="shared" si="0"/>
        <v>0</v>
      </c>
      <c r="J65">
        <v>82215</v>
      </c>
      <c r="S65">
        <v>1410.75</v>
      </c>
      <c r="U65">
        <v>8777</v>
      </c>
      <c r="X65">
        <v>2697</v>
      </c>
      <c r="AD65">
        <v>95509</v>
      </c>
      <c r="AP65">
        <v>313</v>
      </c>
      <c r="AR65">
        <v>2352.5</v>
      </c>
      <c r="AW65">
        <v>6334</v>
      </c>
      <c r="BG65">
        <v>0</v>
      </c>
    </row>
    <row r="66" spans="1:63" ht="22.5" customHeight="1">
      <c r="A66" s="496">
        <v>1</v>
      </c>
      <c r="B66" s="497" t="s">
        <v>903</v>
      </c>
      <c r="C66" s="498" t="s">
        <v>57</v>
      </c>
      <c r="D66" s="498" t="s">
        <v>906</v>
      </c>
      <c r="E66" s="497"/>
      <c r="F66" s="498" t="s">
        <v>2556</v>
      </c>
      <c r="G66" s="550">
        <v>1102050101.7030001</v>
      </c>
      <c r="H66" s="549" t="s">
        <v>134</v>
      </c>
      <c r="I66">
        <f t="shared" si="0"/>
        <v>0</v>
      </c>
      <c r="J66">
        <v>988.06</v>
      </c>
      <c r="K66">
        <v>10573.75</v>
      </c>
      <c r="M66">
        <v>9051</v>
      </c>
      <c r="O66" s="108">
        <v>0</v>
      </c>
      <c r="AA66">
        <v>2113</v>
      </c>
      <c r="AG66">
        <v>3000</v>
      </c>
      <c r="AI66">
        <v>4549.92</v>
      </c>
      <c r="AK66">
        <v>60</v>
      </c>
      <c r="AM66">
        <v>2086.3000000000002</v>
      </c>
      <c r="AN66">
        <v>0</v>
      </c>
      <c r="AR66">
        <v>11555</v>
      </c>
      <c r="BD66">
        <v>102541.96</v>
      </c>
      <c r="BF66">
        <v>2963.5</v>
      </c>
      <c r="BG66">
        <v>0</v>
      </c>
      <c r="BK66">
        <v>1624.75</v>
      </c>
    </row>
    <row r="67" spans="1:63" ht="22.5" customHeight="1">
      <c r="A67" s="496">
        <v>1</v>
      </c>
      <c r="B67" s="497" t="s">
        <v>903</v>
      </c>
      <c r="C67" s="498" t="s">
        <v>57</v>
      </c>
      <c r="D67" s="498" t="s">
        <v>906</v>
      </c>
      <c r="E67" s="497"/>
      <c r="F67" s="498" t="s">
        <v>2556</v>
      </c>
      <c r="G67" s="550">
        <v>1102050101.704</v>
      </c>
      <c r="H67" s="549" t="s">
        <v>135</v>
      </c>
      <c r="I67">
        <f t="shared" si="0"/>
        <v>0</v>
      </c>
      <c r="J67">
        <v>372090.4</v>
      </c>
      <c r="K67">
        <v>7913</v>
      </c>
      <c r="M67">
        <v>202381.5</v>
      </c>
      <c r="O67" s="108">
        <v>15984</v>
      </c>
      <c r="AD67">
        <v>486085.33</v>
      </c>
      <c r="AL67">
        <v>4954</v>
      </c>
      <c r="AM67">
        <v>5820.25</v>
      </c>
      <c r="AO67">
        <v>19305.599999999999</v>
      </c>
      <c r="AT67">
        <v>0</v>
      </c>
      <c r="AU67">
        <v>60886.5</v>
      </c>
      <c r="AV67">
        <v>1378.5</v>
      </c>
      <c r="AW67">
        <v>3341</v>
      </c>
      <c r="BA67">
        <v>8995</v>
      </c>
      <c r="BD67">
        <v>61222</v>
      </c>
      <c r="BE67">
        <v>25779</v>
      </c>
      <c r="BI67">
        <v>17434.5</v>
      </c>
    </row>
    <row r="68" spans="1:63" ht="22.5" customHeight="1">
      <c r="A68" s="496">
        <v>1</v>
      </c>
      <c r="B68" s="497" t="s">
        <v>903</v>
      </c>
      <c r="C68" s="498" t="s">
        <v>57</v>
      </c>
      <c r="D68" s="498" t="s">
        <v>906</v>
      </c>
      <c r="E68" s="497"/>
      <c r="F68" s="498" t="s">
        <v>2555</v>
      </c>
      <c r="G68" s="548">
        <v>1102050102.102</v>
      </c>
      <c r="H68" s="547" t="s">
        <v>136</v>
      </c>
      <c r="I68">
        <f t="shared" ref="I68:I131" si="1">SUMIF($J$1:$BK$1,$I$1,$J68:$BK68)</f>
        <v>0</v>
      </c>
      <c r="J68">
        <v>90168</v>
      </c>
      <c r="AG68">
        <v>2600</v>
      </c>
      <c r="AL68">
        <v>1000</v>
      </c>
      <c r="AM68">
        <v>16479</v>
      </c>
      <c r="AR68">
        <v>255182.6</v>
      </c>
    </row>
    <row r="69" spans="1:63" ht="22.5" customHeight="1">
      <c r="A69" s="496">
        <v>1</v>
      </c>
      <c r="B69" s="497" t="s">
        <v>903</v>
      </c>
      <c r="C69" s="498" t="s">
        <v>57</v>
      </c>
      <c r="D69" s="498" t="s">
        <v>906</v>
      </c>
      <c r="E69" s="497"/>
      <c r="F69" s="498" t="s">
        <v>2555</v>
      </c>
      <c r="G69" s="548">
        <v>1102050102.1029999</v>
      </c>
      <c r="H69" s="547" t="s">
        <v>137</v>
      </c>
      <c r="I69">
        <f t="shared" si="1"/>
        <v>0</v>
      </c>
      <c r="J69">
        <v>86875</v>
      </c>
      <c r="P69">
        <v>6010</v>
      </c>
      <c r="T69">
        <v>42285</v>
      </c>
      <c r="AD69">
        <v>15800</v>
      </c>
      <c r="AI69">
        <v>3140</v>
      </c>
      <c r="AJ69">
        <v>24672</v>
      </c>
      <c r="AM69">
        <v>300</v>
      </c>
      <c r="AR69">
        <v>55290</v>
      </c>
      <c r="AT69">
        <v>55353</v>
      </c>
      <c r="AW69">
        <v>630</v>
      </c>
      <c r="AY69">
        <v>0</v>
      </c>
      <c r="BD69">
        <v>2060</v>
      </c>
      <c r="BG69">
        <v>31540</v>
      </c>
      <c r="BI69">
        <v>8400</v>
      </c>
    </row>
    <row r="70" spans="1:63" ht="22.5" customHeight="1">
      <c r="A70" s="496">
        <v>1</v>
      </c>
      <c r="B70" s="497" t="s">
        <v>903</v>
      </c>
      <c r="C70" s="498" t="s">
        <v>57</v>
      </c>
      <c r="D70" s="498" t="s">
        <v>906</v>
      </c>
      <c r="E70" s="497"/>
      <c r="F70" s="498" t="s">
        <v>2555</v>
      </c>
      <c r="G70" s="548">
        <v>1102050102.1040001</v>
      </c>
      <c r="H70" s="547" t="s">
        <v>138</v>
      </c>
      <c r="I70">
        <f t="shared" si="1"/>
        <v>0</v>
      </c>
      <c r="J70">
        <v>165408.5</v>
      </c>
      <c r="AD70">
        <v>134145</v>
      </c>
    </row>
    <row r="71" spans="1:63" ht="22.5" customHeight="1">
      <c r="A71" s="496">
        <v>1</v>
      </c>
      <c r="B71" s="497" t="s">
        <v>903</v>
      </c>
      <c r="C71" s="498" t="s">
        <v>57</v>
      </c>
      <c r="D71" s="498" t="s">
        <v>906</v>
      </c>
      <c r="E71" s="497"/>
      <c r="F71" s="498" t="s">
        <v>2555</v>
      </c>
      <c r="G71" s="548">
        <v>1102050102.105</v>
      </c>
      <c r="H71" s="547" t="s">
        <v>139</v>
      </c>
      <c r="I71">
        <f t="shared" si="1"/>
        <v>0</v>
      </c>
    </row>
    <row r="72" spans="1:63" ht="22.5" customHeight="1">
      <c r="A72" s="496">
        <v>1</v>
      </c>
      <c r="B72" s="497" t="s">
        <v>903</v>
      </c>
      <c r="C72" s="498" t="s">
        <v>57</v>
      </c>
      <c r="D72" s="498" t="s">
        <v>906</v>
      </c>
      <c r="E72" s="497"/>
      <c r="F72" s="498" t="s">
        <v>2555</v>
      </c>
      <c r="G72" s="550">
        <v>1102050102.1059999</v>
      </c>
      <c r="H72" s="549" t="s">
        <v>140</v>
      </c>
      <c r="I72">
        <f t="shared" si="1"/>
        <v>1466.25</v>
      </c>
      <c r="J72">
        <v>574773.75</v>
      </c>
      <c r="K72">
        <v>318243</v>
      </c>
      <c r="L72">
        <v>376402</v>
      </c>
      <c r="M72">
        <v>1395996.5</v>
      </c>
      <c r="N72">
        <v>1118976.5</v>
      </c>
      <c r="O72" s="108">
        <v>552475</v>
      </c>
      <c r="P72">
        <v>1088794.8</v>
      </c>
      <c r="Q72">
        <v>1006370</v>
      </c>
      <c r="R72">
        <v>117293</v>
      </c>
      <c r="S72">
        <v>802571.5</v>
      </c>
      <c r="T72">
        <v>642335.80000000005</v>
      </c>
      <c r="U72">
        <v>798110.5</v>
      </c>
      <c r="V72">
        <v>1466.25</v>
      </c>
      <c r="X72">
        <v>432979</v>
      </c>
      <c r="Y72">
        <v>14952</v>
      </c>
      <c r="Z72">
        <v>438790.5</v>
      </c>
      <c r="AA72">
        <v>156325</v>
      </c>
      <c r="AB72">
        <v>8158</v>
      </c>
      <c r="AC72">
        <v>17759</v>
      </c>
      <c r="AD72">
        <v>1606031</v>
      </c>
      <c r="AE72">
        <v>13000</v>
      </c>
      <c r="AF72">
        <v>32681</v>
      </c>
      <c r="AI72">
        <v>245571.5</v>
      </c>
      <c r="AL72">
        <v>40424</v>
      </c>
      <c r="AM72">
        <v>3348764.06</v>
      </c>
      <c r="AN72">
        <v>6669.5</v>
      </c>
      <c r="AO72">
        <v>112764</v>
      </c>
      <c r="AP72">
        <v>600504.5</v>
      </c>
      <c r="AQ72">
        <v>46605</v>
      </c>
      <c r="AT72">
        <v>161949.25</v>
      </c>
      <c r="AU72">
        <v>199055.5</v>
      </c>
      <c r="AV72">
        <v>393726.5</v>
      </c>
      <c r="AW72">
        <v>103013</v>
      </c>
      <c r="AX72">
        <v>46708</v>
      </c>
      <c r="AZ72">
        <v>34633</v>
      </c>
      <c r="BA72">
        <v>20966</v>
      </c>
      <c r="BB72">
        <v>245118</v>
      </c>
      <c r="BC72">
        <v>139513</v>
      </c>
      <c r="BD72">
        <v>973847.5</v>
      </c>
      <c r="BE72">
        <v>151080</v>
      </c>
      <c r="BF72">
        <v>9395</v>
      </c>
      <c r="BG72">
        <v>0</v>
      </c>
      <c r="BH72">
        <v>61679</v>
      </c>
      <c r="BI72">
        <v>790434.35</v>
      </c>
      <c r="BJ72">
        <v>56503.5</v>
      </c>
      <c r="BK72">
        <v>737595.75</v>
      </c>
    </row>
    <row r="73" spans="1:63" ht="22.5" customHeight="1">
      <c r="A73" s="496">
        <v>1</v>
      </c>
      <c r="B73" s="497" t="s">
        <v>903</v>
      </c>
      <c r="C73" s="498" t="s">
        <v>57</v>
      </c>
      <c r="D73" s="498" t="s">
        <v>906</v>
      </c>
      <c r="E73" s="497"/>
      <c r="F73" s="498" t="s">
        <v>2555</v>
      </c>
      <c r="G73" s="550">
        <v>1102050102.1070001</v>
      </c>
      <c r="H73" s="549" t="s">
        <v>141</v>
      </c>
      <c r="I73">
        <f t="shared" si="1"/>
        <v>0</v>
      </c>
      <c r="J73">
        <v>6115716.25</v>
      </c>
      <c r="K73">
        <v>24524</v>
      </c>
      <c r="L73">
        <v>133552</v>
      </c>
      <c r="M73">
        <v>220466</v>
      </c>
      <c r="N73">
        <v>10705</v>
      </c>
      <c r="O73" s="108">
        <v>943195</v>
      </c>
      <c r="P73">
        <v>60940</v>
      </c>
      <c r="Q73">
        <v>278882</v>
      </c>
      <c r="R73">
        <v>8517</v>
      </c>
      <c r="S73">
        <v>140672</v>
      </c>
      <c r="T73">
        <v>450448.5</v>
      </c>
      <c r="U73">
        <v>240055.42</v>
      </c>
      <c r="X73">
        <v>20949</v>
      </c>
      <c r="Y73">
        <v>2524</v>
      </c>
      <c r="Z73">
        <v>265469.5</v>
      </c>
      <c r="AA73">
        <v>105164</v>
      </c>
      <c r="AD73">
        <v>9568254</v>
      </c>
      <c r="AF73">
        <v>6469</v>
      </c>
      <c r="AI73">
        <v>212021</v>
      </c>
      <c r="AL73">
        <v>16408</v>
      </c>
      <c r="AM73">
        <v>117249.75</v>
      </c>
      <c r="AN73">
        <v>28583.5</v>
      </c>
      <c r="AO73">
        <v>34504</v>
      </c>
      <c r="AP73">
        <v>22981.25</v>
      </c>
      <c r="AQ73">
        <v>30</v>
      </c>
      <c r="AR73">
        <v>199349.8</v>
      </c>
      <c r="AS73">
        <v>9678</v>
      </c>
      <c r="AT73">
        <v>36394.25</v>
      </c>
      <c r="AU73">
        <v>504531.25</v>
      </c>
      <c r="AV73">
        <v>169091</v>
      </c>
      <c r="AX73">
        <v>18175.400000000001</v>
      </c>
      <c r="AZ73">
        <v>41648</v>
      </c>
      <c r="BC73">
        <v>87953.25</v>
      </c>
      <c r="BD73">
        <v>572583.47</v>
      </c>
      <c r="BF73">
        <v>3683</v>
      </c>
      <c r="BG73">
        <v>2153</v>
      </c>
      <c r="BH73">
        <v>49295</v>
      </c>
      <c r="BI73">
        <v>98363</v>
      </c>
      <c r="BJ73">
        <v>31409</v>
      </c>
      <c r="BK73">
        <v>278712.25</v>
      </c>
    </row>
    <row r="74" spans="1:63" ht="22.5" customHeight="1">
      <c r="A74" s="496">
        <v>1</v>
      </c>
      <c r="B74" s="497" t="s">
        <v>903</v>
      </c>
      <c r="C74" s="498" t="s">
        <v>57</v>
      </c>
      <c r="D74" s="498" t="s">
        <v>906</v>
      </c>
      <c r="E74" s="497"/>
      <c r="F74" s="498">
        <v>3.4</v>
      </c>
      <c r="G74" s="548">
        <v>1102050102.108</v>
      </c>
      <c r="H74" s="547" t="s">
        <v>142</v>
      </c>
      <c r="I74">
        <f t="shared" si="1"/>
        <v>8983</v>
      </c>
      <c r="J74">
        <v>14870.5</v>
      </c>
      <c r="P74">
        <v>5980</v>
      </c>
      <c r="R74">
        <v>1199</v>
      </c>
      <c r="T74">
        <v>14211.91</v>
      </c>
      <c r="U74">
        <v>8825</v>
      </c>
      <c r="V74">
        <v>8983</v>
      </c>
      <c r="X74">
        <v>8036.5</v>
      </c>
      <c r="Y74">
        <v>0</v>
      </c>
      <c r="Z74">
        <v>81270</v>
      </c>
      <c r="AC74">
        <v>889</v>
      </c>
      <c r="AD74">
        <v>134852</v>
      </c>
      <c r="AH74">
        <v>330</v>
      </c>
      <c r="AJ74">
        <v>20828</v>
      </c>
      <c r="AL74">
        <v>12069.5</v>
      </c>
      <c r="AM74">
        <v>17618</v>
      </c>
      <c r="AP74">
        <v>4780</v>
      </c>
      <c r="AR74">
        <v>223913</v>
      </c>
      <c r="AT74">
        <v>9693</v>
      </c>
      <c r="AU74">
        <v>65419.5</v>
      </c>
      <c r="AV74">
        <v>6437</v>
      </c>
      <c r="AW74">
        <v>140</v>
      </c>
      <c r="AX74">
        <v>2580</v>
      </c>
      <c r="AY74">
        <v>6422.25</v>
      </c>
      <c r="BD74">
        <v>40753</v>
      </c>
      <c r="BG74">
        <v>50</v>
      </c>
      <c r="BH74">
        <v>1970</v>
      </c>
      <c r="BI74">
        <v>196.75</v>
      </c>
      <c r="BK74">
        <v>5296.5</v>
      </c>
    </row>
    <row r="75" spans="1:63" ht="22.5" customHeight="1">
      <c r="A75" s="496">
        <v>1</v>
      </c>
      <c r="B75" s="497" t="s">
        <v>903</v>
      </c>
      <c r="C75" s="498" t="s">
        <v>57</v>
      </c>
      <c r="D75" s="498" t="s">
        <v>906</v>
      </c>
      <c r="E75" s="497"/>
      <c r="F75" s="498">
        <v>3.4</v>
      </c>
      <c r="G75" s="550">
        <v>1102050102.109</v>
      </c>
      <c r="H75" s="549" t="s">
        <v>143</v>
      </c>
      <c r="I75">
        <f t="shared" si="1"/>
        <v>843697</v>
      </c>
      <c r="J75">
        <v>373981</v>
      </c>
      <c r="L75">
        <v>9844</v>
      </c>
      <c r="M75">
        <v>850</v>
      </c>
      <c r="N75">
        <v>39716</v>
      </c>
      <c r="P75">
        <v>52578</v>
      </c>
      <c r="Q75">
        <v>24504</v>
      </c>
      <c r="T75">
        <v>8654</v>
      </c>
      <c r="U75">
        <v>610</v>
      </c>
      <c r="V75">
        <v>843697</v>
      </c>
      <c r="W75">
        <v>31413</v>
      </c>
      <c r="X75">
        <v>7296</v>
      </c>
      <c r="Y75">
        <v>11399</v>
      </c>
      <c r="Z75">
        <v>13192</v>
      </c>
      <c r="AB75">
        <v>0</v>
      </c>
      <c r="AD75">
        <v>4241994</v>
      </c>
      <c r="AE75">
        <v>18907.5</v>
      </c>
      <c r="AF75">
        <v>103360</v>
      </c>
      <c r="AG75">
        <v>71604</v>
      </c>
      <c r="AH75">
        <v>49263</v>
      </c>
      <c r="AI75">
        <v>4915</v>
      </c>
      <c r="AJ75">
        <v>146861.95000000001</v>
      </c>
      <c r="AK75">
        <v>17643.5</v>
      </c>
      <c r="AL75">
        <v>3987.5</v>
      </c>
      <c r="AM75">
        <v>115001.75</v>
      </c>
      <c r="AN75">
        <v>35950.449999999997</v>
      </c>
      <c r="AR75">
        <v>1369600.75</v>
      </c>
      <c r="AS75">
        <v>8365</v>
      </c>
      <c r="AT75">
        <v>17825.25</v>
      </c>
      <c r="AU75">
        <v>519549.25</v>
      </c>
      <c r="AV75">
        <v>25553.25</v>
      </c>
      <c r="AW75">
        <v>4365.75</v>
      </c>
      <c r="AY75">
        <v>66527</v>
      </c>
      <c r="BD75">
        <v>2639111.5</v>
      </c>
      <c r="BE75">
        <v>82877.75</v>
      </c>
      <c r="BI75">
        <v>30495.85</v>
      </c>
      <c r="BJ75">
        <v>0</v>
      </c>
      <c r="BK75">
        <v>76716.25</v>
      </c>
    </row>
    <row r="76" spans="1:63" ht="22.5" customHeight="1">
      <c r="A76" s="496">
        <v>1</v>
      </c>
      <c r="B76" s="497" t="s">
        <v>903</v>
      </c>
      <c r="C76" s="498" t="s">
        <v>57</v>
      </c>
      <c r="D76" s="498" t="s">
        <v>906</v>
      </c>
      <c r="E76" s="497"/>
      <c r="F76" s="498">
        <v>3.4</v>
      </c>
      <c r="G76" s="550">
        <v>1102050102.1099999</v>
      </c>
      <c r="H76" s="549" t="s">
        <v>144</v>
      </c>
      <c r="I76">
        <f t="shared" si="1"/>
        <v>6633.75</v>
      </c>
      <c r="J76">
        <v>118622.9</v>
      </c>
      <c r="L76">
        <v>3365</v>
      </c>
      <c r="R76">
        <v>9237.15</v>
      </c>
      <c r="U76">
        <v>3384</v>
      </c>
      <c r="V76">
        <v>6633.75</v>
      </c>
      <c r="Y76">
        <v>11790.5</v>
      </c>
      <c r="Z76">
        <v>19483.5</v>
      </c>
      <c r="AA76">
        <v>680</v>
      </c>
      <c r="AF76">
        <v>26980</v>
      </c>
      <c r="AL76">
        <v>4957.25</v>
      </c>
      <c r="AN76">
        <v>12865</v>
      </c>
      <c r="AQ76">
        <v>375</v>
      </c>
      <c r="AR76">
        <v>101613</v>
      </c>
      <c r="AS76">
        <v>5468.25</v>
      </c>
      <c r="AT76">
        <v>1615</v>
      </c>
      <c r="AV76">
        <v>1591</v>
      </c>
      <c r="AX76">
        <v>1358.25</v>
      </c>
      <c r="AY76">
        <v>0</v>
      </c>
      <c r="BA76">
        <v>8007</v>
      </c>
      <c r="BC76">
        <v>421</v>
      </c>
      <c r="BD76">
        <v>54055.5</v>
      </c>
      <c r="BE76">
        <v>63772</v>
      </c>
      <c r="BG76">
        <v>31719.8</v>
      </c>
      <c r="BI76">
        <v>287.5</v>
      </c>
      <c r="BK76">
        <v>9126</v>
      </c>
    </row>
    <row r="77" spans="1:63" ht="22.5" customHeight="1">
      <c r="A77" s="496">
        <v>1</v>
      </c>
      <c r="B77" s="497" t="s">
        <v>903</v>
      </c>
      <c r="C77" s="498" t="s">
        <v>57</v>
      </c>
      <c r="D77" s="498" t="s">
        <v>906</v>
      </c>
      <c r="E77" s="497"/>
      <c r="F77" s="498">
        <v>3.4</v>
      </c>
      <c r="G77" s="550">
        <v>1102050102.1110001</v>
      </c>
      <c r="H77" s="549" t="s">
        <v>145</v>
      </c>
      <c r="I77">
        <f t="shared" si="1"/>
        <v>15630.25</v>
      </c>
      <c r="J77">
        <v>27178</v>
      </c>
      <c r="P77">
        <v>11960</v>
      </c>
      <c r="V77">
        <v>15630.25</v>
      </c>
      <c r="Y77">
        <v>8283.5</v>
      </c>
      <c r="Z77">
        <v>32122.5</v>
      </c>
      <c r="AD77">
        <v>28571.3</v>
      </c>
      <c r="AF77">
        <v>50030</v>
      </c>
      <c r="AO77">
        <v>0</v>
      </c>
      <c r="AR77">
        <v>26176.25</v>
      </c>
      <c r="AS77">
        <v>5272</v>
      </c>
      <c r="BD77">
        <v>379551</v>
      </c>
      <c r="BE77">
        <v>29980</v>
      </c>
      <c r="BG77">
        <v>23391</v>
      </c>
      <c r="BI77">
        <v>8784.5</v>
      </c>
      <c r="BK77">
        <v>11801.5</v>
      </c>
    </row>
    <row r="78" spans="1:63" ht="22.5" customHeight="1">
      <c r="A78" s="496">
        <v>1</v>
      </c>
      <c r="B78" s="497" t="s">
        <v>903</v>
      </c>
      <c r="C78" s="498" t="s">
        <v>57</v>
      </c>
      <c r="D78" s="498" t="s">
        <v>906</v>
      </c>
      <c r="E78" s="497"/>
      <c r="F78" s="498">
        <v>3.2</v>
      </c>
      <c r="G78" s="548">
        <v>1102050102.201</v>
      </c>
      <c r="H78" s="547" t="s">
        <v>146</v>
      </c>
      <c r="I78">
        <f t="shared" si="1"/>
        <v>0</v>
      </c>
      <c r="AD78">
        <v>159692</v>
      </c>
      <c r="AH78">
        <v>570</v>
      </c>
      <c r="AI78">
        <v>1834</v>
      </c>
      <c r="AJ78">
        <v>34203.53</v>
      </c>
      <c r="AK78">
        <v>13723</v>
      </c>
      <c r="AM78">
        <v>2511.25</v>
      </c>
      <c r="AQ78">
        <v>81</v>
      </c>
    </row>
    <row r="79" spans="1:63" ht="22.5" customHeight="1">
      <c r="A79" s="496">
        <v>1</v>
      </c>
      <c r="B79" s="497" t="s">
        <v>903</v>
      </c>
      <c r="C79" s="498" t="s">
        <v>57</v>
      </c>
      <c r="D79" s="498" t="s">
        <v>906</v>
      </c>
      <c r="E79" s="497"/>
      <c r="F79" s="498">
        <v>3.7</v>
      </c>
      <c r="G79" s="550">
        <v>1102050102.3010001</v>
      </c>
      <c r="H79" s="551" t="s">
        <v>147</v>
      </c>
      <c r="I79">
        <f t="shared" si="1"/>
        <v>2212</v>
      </c>
      <c r="V79">
        <v>2212</v>
      </c>
      <c r="AD79">
        <v>3960658.24</v>
      </c>
      <c r="AK79">
        <v>50</v>
      </c>
      <c r="AP79">
        <v>820</v>
      </c>
      <c r="BI79">
        <v>830</v>
      </c>
    </row>
    <row r="80" spans="1:63" ht="22.5" customHeight="1">
      <c r="A80" s="496">
        <v>1</v>
      </c>
      <c r="B80" s="497" t="s">
        <v>903</v>
      </c>
      <c r="C80" s="498" t="s">
        <v>57</v>
      </c>
      <c r="D80" s="498" t="s">
        <v>906</v>
      </c>
      <c r="E80" s="497"/>
      <c r="F80" s="498">
        <v>3.7</v>
      </c>
      <c r="G80" s="550">
        <v>1102050102.302</v>
      </c>
      <c r="H80" s="549" t="s">
        <v>148</v>
      </c>
      <c r="I80">
        <f t="shared" si="1"/>
        <v>1043517.5</v>
      </c>
      <c r="L80">
        <v>1042</v>
      </c>
      <c r="Q80">
        <v>695</v>
      </c>
      <c r="V80">
        <v>1043517.5</v>
      </c>
      <c r="AD80">
        <v>13220471.65</v>
      </c>
      <c r="AK80">
        <v>34803.5</v>
      </c>
      <c r="AL80">
        <v>29884.5</v>
      </c>
    </row>
    <row r="81" spans="1:63" ht="22.5" customHeight="1">
      <c r="A81" s="496">
        <v>1</v>
      </c>
      <c r="B81" s="497" t="s">
        <v>903</v>
      </c>
      <c r="C81" s="498" t="s">
        <v>57</v>
      </c>
      <c r="D81" s="498" t="s">
        <v>906</v>
      </c>
      <c r="E81" s="497"/>
      <c r="F81" s="498">
        <v>3.8</v>
      </c>
      <c r="G81" s="550">
        <v>1102050102.602</v>
      </c>
      <c r="H81" s="549" t="s">
        <v>149</v>
      </c>
      <c r="I81">
        <f t="shared" si="1"/>
        <v>202033.5</v>
      </c>
      <c r="J81">
        <v>85346.5</v>
      </c>
      <c r="K81">
        <v>12664</v>
      </c>
      <c r="L81">
        <v>271303</v>
      </c>
      <c r="M81">
        <v>360323</v>
      </c>
      <c r="N81">
        <v>665727</v>
      </c>
      <c r="O81" s="108">
        <v>196609</v>
      </c>
      <c r="P81">
        <v>311207.5</v>
      </c>
      <c r="Q81">
        <v>169497</v>
      </c>
      <c r="R81">
        <v>194783.58</v>
      </c>
      <c r="S81">
        <v>145889</v>
      </c>
      <c r="T81">
        <v>67766</v>
      </c>
      <c r="U81">
        <v>85700</v>
      </c>
      <c r="V81">
        <v>202033.5</v>
      </c>
      <c r="W81">
        <v>808917</v>
      </c>
      <c r="X81">
        <v>62131</v>
      </c>
      <c r="Y81">
        <v>31688</v>
      </c>
      <c r="Z81">
        <v>369888.5</v>
      </c>
      <c r="AA81">
        <v>336145</v>
      </c>
      <c r="AB81">
        <v>110077</v>
      </c>
      <c r="AC81">
        <v>27354</v>
      </c>
      <c r="AD81">
        <v>100356</v>
      </c>
      <c r="AE81">
        <v>385163</v>
      </c>
      <c r="AF81">
        <v>19184</v>
      </c>
      <c r="AG81">
        <v>169776</v>
      </c>
      <c r="AH81">
        <v>166634</v>
      </c>
      <c r="AI81">
        <v>43512</v>
      </c>
      <c r="AJ81">
        <v>225799.6</v>
      </c>
      <c r="AK81">
        <v>87794</v>
      </c>
      <c r="AL81">
        <v>123919</v>
      </c>
      <c r="AM81">
        <v>193135.12</v>
      </c>
      <c r="AN81">
        <v>360272.84</v>
      </c>
      <c r="AO81">
        <v>39576.85</v>
      </c>
      <c r="AP81">
        <v>9594.5</v>
      </c>
      <c r="AQ81">
        <v>35492</v>
      </c>
      <c r="AR81">
        <v>84549.5</v>
      </c>
      <c r="AS81">
        <v>97121.75</v>
      </c>
      <c r="AT81">
        <v>769335.25</v>
      </c>
      <c r="AU81">
        <v>432582.75</v>
      </c>
      <c r="AV81">
        <v>24354</v>
      </c>
      <c r="AW81">
        <v>54391</v>
      </c>
      <c r="AX81">
        <v>163524</v>
      </c>
      <c r="AY81">
        <v>155533</v>
      </c>
      <c r="AZ81">
        <v>103655</v>
      </c>
      <c r="BA81">
        <v>108691</v>
      </c>
      <c r="BB81">
        <v>59575</v>
      </c>
      <c r="BC81">
        <v>155334</v>
      </c>
      <c r="BD81">
        <v>349081.5</v>
      </c>
      <c r="BE81">
        <v>126429.25</v>
      </c>
      <c r="BF81">
        <v>67922</v>
      </c>
      <c r="BG81">
        <v>579814</v>
      </c>
      <c r="BH81">
        <v>62983</v>
      </c>
      <c r="BI81">
        <v>229290.93</v>
      </c>
      <c r="BJ81">
        <v>561222.94999999995</v>
      </c>
      <c r="BK81">
        <v>472676.5</v>
      </c>
    </row>
    <row r="82" spans="1:63" ht="22.5" customHeight="1">
      <c r="A82" s="496">
        <v>1</v>
      </c>
      <c r="B82" s="497" t="s">
        <v>903</v>
      </c>
      <c r="C82" s="498" t="s">
        <v>57</v>
      </c>
      <c r="D82" s="498" t="s">
        <v>906</v>
      </c>
      <c r="E82" s="497"/>
      <c r="F82" s="498">
        <v>3.8</v>
      </c>
      <c r="G82" s="548">
        <v>1102050102.6029999</v>
      </c>
      <c r="H82" s="547" t="s">
        <v>150</v>
      </c>
      <c r="I82">
        <f t="shared" si="1"/>
        <v>1882667.25</v>
      </c>
      <c r="J82">
        <v>4024434.19</v>
      </c>
      <c r="L82">
        <v>25169</v>
      </c>
      <c r="M82">
        <v>33259</v>
      </c>
      <c r="N82">
        <v>938879</v>
      </c>
      <c r="O82" s="108">
        <v>97899</v>
      </c>
      <c r="P82">
        <v>42314</v>
      </c>
      <c r="Q82">
        <v>27570</v>
      </c>
      <c r="R82">
        <v>7832</v>
      </c>
      <c r="S82">
        <v>6044</v>
      </c>
      <c r="T82">
        <v>7868</v>
      </c>
      <c r="U82">
        <v>126749</v>
      </c>
      <c r="V82">
        <v>1882667.25</v>
      </c>
      <c r="W82">
        <v>390659</v>
      </c>
      <c r="X82">
        <v>37182</v>
      </c>
      <c r="Y82">
        <v>55928</v>
      </c>
      <c r="Z82">
        <v>142572.1</v>
      </c>
      <c r="AA82">
        <v>136883</v>
      </c>
      <c r="AB82">
        <v>52718.75</v>
      </c>
      <c r="AD82">
        <v>1691538.63</v>
      </c>
      <c r="AE82">
        <v>39737.5</v>
      </c>
      <c r="AF82">
        <v>6214</v>
      </c>
      <c r="AG82">
        <v>5439</v>
      </c>
      <c r="AH82">
        <v>0</v>
      </c>
      <c r="AI82">
        <v>2038.5</v>
      </c>
      <c r="AJ82">
        <v>272105</v>
      </c>
      <c r="AK82">
        <v>12247</v>
      </c>
      <c r="AL82">
        <v>47142.25</v>
      </c>
      <c r="AM82">
        <v>295295.58</v>
      </c>
      <c r="AN82">
        <v>354505.21</v>
      </c>
      <c r="AO82">
        <v>15464</v>
      </c>
      <c r="AP82">
        <v>14908.9</v>
      </c>
      <c r="AQ82">
        <v>0</v>
      </c>
      <c r="AR82">
        <v>1424767.75</v>
      </c>
      <c r="AS82">
        <v>86455.5</v>
      </c>
      <c r="AT82">
        <v>274941.75</v>
      </c>
      <c r="AU82">
        <v>1210029.5</v>
      </c>
      <c r="AV82">
        <v>20419</v>
      </c>
      <c r="AW82">
        <v>214218</v>
      </c>
      <c r="AX82">
        <v>95346.78</v>
      </c>
      <c r="AY82">
        <v>565554.5</v>
      </c>
      <c r="AZ82">
        <v>90494</v>
      </c>
      <c r="BA82">
        <v>67063</v>
      </c>
      <c r="BB82">
        <v>0</v>
      </c>
      <c r="BC82">
        <v>234155</v>
      </c>
      <c r="BD82">
        <v>3838153</v>
      </c>
      <c r="BE82">
        <v>64339.75</v>
      </c>
      <c r="BF82">
        <v>34021</v>
      </c>
      <c r="BG82">
        <v>201619</v>
      </c>
      <c r="BH82">
        <v>22472</v>
      </c>
      <c r="BI82">
        <v>179075.25</v>
      </c>
      <c r="BJ82">
        <v>42695.4</v>
      </c>
      <c r="BK82">
        <v>190830.45</v>
      </c>
    </row>
    <row r="83" spans="1:63" ht="22.5" customHeight="1">
      <c r="A83" s="496">
        <v>1</v>
      </c>
      <c r="B83" s="497" t="s">
        <v>903</v>
      </c>
      <c r="C83" s="498" t="s">
        <v>57</v>
      </c>
      <c r="D83" s="498" t="s">
        <v>906</v>
      </c>
      <c r="E83" s="497"/>
      <c r="F83" s="498">
        <v>3.6</v>
      </c>
      <c r="G83" s="548">
        <v>1102050102.8010001</v>
      </c>
      <c r="H83" s="547" t="s">
        <v>151</v>
      </c>
      <c r="I83">
        <f t="shared" si="1"/>
        <v>9344079</v>
      </c>
      <c r="J83">
        <v>14813806.880000001</v>
      </c>
      <c r="K83">
        <v>311821.75</v>
      </c>
      <c r="L83">
        <v>705283</v>
      </c>
      <c r="M83">
        <v>610989.25</v>
      </c>
      <c r="N83">
        <v>1849166.07</v>
      </c>
      <c r="O83" s="108">
        <v>1964730</v>
      </c>
      <c r="P83">
        <v>1801793.5</v>
      </c>
      <c r="Q83">
        <v>1821481</v>
      </c>
      <c r="R83">
        <v>440588.46</v>
      </c>
      <c r="S83">
        <v>409382.5</v>
      </c>
      <c r="T83">
        <v>359154.87</v>
      </c>
      <c r="U83">
        <v>227060.15</v>
      </c>
      <c r="V83">
        <v>9344079</v>
      </c>
      <c r="W83">
        <v>397670.69</v>
      </c>
      <c r="X83">
        <v>782281.55</v>
      </c>
      <c r="Y83">
        <v>635395.5</v>
      </c>
      <c r="Z83">
        <v>1348953.45</v>
      </c>
      <c r="AA83">
        <v>615737.39</v>
      </c>
      <c r="AB83">
        <v>260976.75</v>
      </c>
      <c r="AC83">
        <v>174683.25</v>
      </c>
      <c r="AD83">
        <v>24226343.350000001</v>
      </c>
      <c r="AE83">
        <v>1460118.25</v>
      </c>
      <c r="AF83">
        <v>1507943</v>
      </c>
      <c r="AG83">
        <v>593441.11</v>
      </c>
      <c r="AH83">
        <v>1883007.75</v>
      </c>
      <c r="AI83">
        <v>559204.25</v>
      </c>
      <c r="AJ83">
        <v>1121408.6599999999</v>
      </c>
      <c r="AK83">
        <v>815545.5</v>
      </c>
      <c r="AL83">
        <v>813777</v>
      </c>
      <c r="AM83">
        <v>1221010.57</v>
      </c>
      <c r="AN83">
        <v>1726798.79</v>
      </c>
      <c r="AO83">
        <v>581582.5</v>
      </c>
      <c r="AP83">
        <v>330385.39</v>
      </c>
      <c r="AQ83">
        <v>240782</v>
      </c>
      <c r="AR83">
        <v>17247898.390000001</v>
      </c>
      <c r="AS83">
        <v>427554.25</v>
      </c>
      <c r="AT83">
        <v>524660.89</v>
      </c>
      <c r="AU83">
        <v>2774676</v>
      </c>
      <c r="AV83">
        <v>909927.75</v>
      </c>
      <c r="AW83">
        <v>1059052.25</v>
      </c>
      <c r="AX83">
        <v>575792.93000000005</v>
      </c>
      <c r="AY83">
        <v>4064012.55</v>
      </c>
      <c r="AZ83">
        <v>210889</v>
      </c>
      <c r="BA83">
        <v>520030</v>
      </c>
      <c r="BB83">
        <v>399701</v>
      </c>
      <c r="BC83">
        <v>285103.48</v>
      </c>
      <c r="BD83">
        <v>9354797.8900000006</v>
      </c>
      <c r="BE83">
        <v>2267719</v>
      </c>
      <c r="BF83">
        <v>471475.25</v>
      </c>
      <c r="BG83">
        <v>2824913.4</v>
      </c>
      <c r="BH83">
        <v>37997.5</v>
      </c>
      <c r="BI83">
        <v>779380.75</v>
      </c>
      <c r="BJ83">
        <v>946259.55</v>
      </c>
      <c r="BK83">
        <v>82297.25</v>
      </c>
    </row>
    <row r="84" spans="1:63" ht="22.5" customHeight="1">
      <c r="A84" s="496">
        <v>1</v>
      </c>
      <c r="B84" s="497" t="s">
        <v>903</v>
      </c>
      <c r="C84" s="498" t="s">
        <v>57</v>
      </c>
      <c r="D84" s="498" t="s">
        <v>906</v>
      </c>
      <c r="E84" s="497"/>
      <c r="F84" s="498">
        <v>3.6</v>
      </c>
      <c r="G84" s="548">
        <v>1102050102.802</v>
      </c>
      <c r="H84" s="547" t="s">
        <v>152</v>
      </c>
      <c r="I84">
        <f t="shared" si="1"/>
        <v>5870289.0499999998</v>
      </c>
      <c r="J84">
        <v>7264389.5099999998</v>
      </c>
      <c r="K84">
        <v>98254.51</v>
      </c>
      <c r="L84">
        <v>113713.23</v>
      </c>
      <c r="M84">
        <v>302525</v>
      </c>
      <c r="N84">
        <v>1175464.7</v>
      </c>
      <c r="O84" s="108">
        <v>1605830</v>
      </c>
      <c r="P84">
        <v>577191</v>
      </c>
      <c r="Q84">
        <v>462275.5</v>
      </c>
      <c r="R84">
        <v>113071.67999999999</v>
      </c>
      <c r="S84">
        <v>188735.75</v>
      </c>
      <c r="T84">
        <v>71221.75</v>
      </c>
      <c r="U84">
        <v>80661.259999999995</v>
      </c>
      <c r="V84">
        <v>5870289.0499999998</v>
      </c>
      <c r="W84">
        <v>69727.3</v>
      </c>
      <c r="X84">
        <v>170097.5</v>
      </c>
      <c r="Y84">
        <v>56702.25</v>
      </c>
      <c r="Z84">
        <v>165148.85</v>
      </c>
      <c r="AA84">
        <v>197848.37</v>
      </c>
      <c r="AB84">
        <v>23811</v>
      </c>
      <c r="AD84">
        <v>18999091.969999999</v>
      </c>
      <c r="AE84">
        <v>210762.75</v>
      </c>
      <c r="AF84">
        <v>1156795</v>
      </c>
      <c r="AG84">
        <v>335666.93</v>
      </c>
      <c r="AH84">
        <v>809111.75</v>
      </c>
      <c r="AI84">
        <v>206208</v>
      </c>
      <c r="AJ84">
        <v>504285.62</v>
      </c>
      <c r="AK84">
        <v>942976.25</v>
      </c>
      <c r="AL84">
        <v>545021.25</v>
      </c>
      <c r="AM84">
        <v>840613.36</v>
      </c>
      <c r="AN84">
        <v>803748.58</v>
      </c>
      <c r="AO84">
        <v>18009</v>
      </c>
      <c r="AP84">
        <v>77948.75</v>
      </c>
      <c r="AQ84">
        <v>29939</v>
      </c>
      <c r="AR84">
        <v>10069474.67</v>
      </c>
      <c r="AS84">
        <v>201989</v>
      </c>
      <c r="AT84">
        <v>153435.25</v>
      </c>
      <c r="AU84">
        <v>2436207</v>
      </c>
      <c r="AV84">
        <v>160983.5</v>
      </c>
      <c r="AW84">
        <v>245233.25</v>
      </c>
      <c r="AX84">
        <v>85780.57</v>
      </c>
      <c r="AY84">
        <v>2161908.25</v>
      </c>
      <c r="AZ84">
        <v>133584</v>
      </c>
      <c r="BA84">
        <v>15488.25</v>
      </c>
      <c r="BB84">
        <v>154524</v>
      </c>
      <c r="BC84">
        <v>143980.82</v>
      </c>
      <c r="BD84">
        <v>6931690.3300000001</v>
      </c>
      <c r="BE84">
        <v>661330</v>
      </c>
      <c r="BF84">
        <v>149643.62</v>
      </c>
      <c r="BG84">
        <v>209441.63</v>
      </c>
      <c r="BH84">
        <v>1555.75</v>
      </c>
      <c r="BI84">
        <v>465687</v>
      </c>
      <c r="BJ84">
        <v>289342.8</v>
      </c>
      <c r="BK84">
        <v>63365.75</v>
      </c>
    </row>
    <row r="85" spans="1:63" ht="22.5" customHeight="1">
      <c r="A85" s="496">
        <v>1</v>
      </c>
      <c r="B85" s="497" t="s">
        <v>903</v>
      </c>
      <c r="C85" s="498" t="s">
        <v>57</v>
      </c>
      <c r="D85" s="498" t="s">
        <v>906</v>
      </c>
      <c r="E85" s="497"/>
      <c r="F85" s="498">
        <v>3.6</v>
      </c>
      <c r="G85" s="548">
        <v>1102050102.803</v>
      </c>
      <c r="H85" s="547" t="s">
        <v>153</v>
      </c>
      <c r="I85">
        <f t="shared" si="1"/>
        <v>245848</v>
      </c>
      <c r="J85">
        <v>1362397.4</v>
      </c>
      <c r="K85">
        <v>5750.5</v>
      </c>
      <c r="L85">
        <v>21432</v>
      </c>
      <c r="M85">
        <v>28570</v>
      </c>
      <c r="N85">
        <v>23842.5</v>
      </c>
      <c r="O85" s="108">
        <v>74111</v>
      </c>
      <c r="P85">
        <v>36134</v>
      </c>
      <c r="Q85">
        <v>58386</v>
      </c>
      <c r="R85">
        <v>10176.5</v>
      </c>
      <c r="S85">
        <v>7041.25</v>
      </c>
      <c r="T85">
        <v>34098.5</v>
      </c>
      <c r="U85">
        <v>4390</v>
      </c>
      <c r="V85">
        <v>245848</v>
      </c>
      <c r="W85">
        <v>13769.5</v>
      </c>
      <c r="X85">
        <v>11432.5</v>
      </c>
      <c r="Z85">
        <v>55872.3</v>
      </c>
      <c r="AA85">
        <v>45969.25</v>
      </c>
      <c r="AB85">
        <v>7398.5</v>
      </c>
      <c r="AC85">
        <v>14556</v>
      </c>
      <c r="AD85">
        <v>699053.5</v>
      </c>
      <c r="AE85">
        <v>49900</v>
      </c>
      <c r="AF85">
        <v>84736</v>
      </c>
      <c r="AG85">
        <v>29775.25</v>
      </c>
      <c r="AH85">
        <v>94945.5</v>
      </c>
      <c r="AI85">
        <v>10929</v>
      </c>
      <c r="AJ85">
        <v>9119</v>
      </c>
      <c r="AK85">
        <v>391953.3</v>
      </c>
      <c r="AL85">
        <v>116093</v>
      </c>
      <c r="AM85">
        <v>371162.59</v>
      </c>
      <c r="AN85">
        <v>489243.42</v>
      </c>
      <c r="AO85">
        <v>24190</v>
      </c>
      <c r="AP85">
        <v>47304.5</v>
      </c>
      <c r="AQ85">
        <v>54403</v>
      </c>
      <c r="AR85">
        <v>745123.25</v>
      </c>
      <c r="AS85">
        <v>13579.25</v>
      </c>
      <c r="AT85">
        <v>14743</v>
      </c>
      <c r="AU85">
        <v>51564.25</v>
      </c>
      <c r="AV85">
        <v>12108</v>
      </c>
      <c r="AW85">
        <v>33943.25</v>
      </c>
      <c r="AX85">
        <v>3655</v>
      </c>
      <c r="AY85">
        <v>249301</v>
      </c>
      <c r="AZ85">
        <v>10771</v>
      </c>
      <c r="BA85">
        <v>37868.800000000003</v>
      </c>
      <c r="BB85">
        <v>29189</v>
      </c>
      <c r="BC85">
        <v>21369.9</v>
      </c>
      <c r="BD85">
        <v>187465</v>
      </c>
      <c r="BF85">
        <v>21835.5</v>
      </c>
      <c r="BG85">
        <v>292982.40000000002</v>
      </c>
      <c r="BH85">
        <v>7057</v>
      </c>
      <c r="BI85">
        <v>12075</v>
      </c>
      <c r="BJ85">
        <v>41766.75</v>
      </c>
      <c r="BK85">
        <v>6938.5</v>
      </c>
    </row>
    <row r="86" spans="1:63" ht="22.5" customHeight="1">
      <c r="A86" s="496">
        <v>1</v>
      </c>
      <c r="B86" s="497" t="s">
        <v>903</v>
      </c>
      <c r="C86" s="498" t="s">
        <v>57</v>
      </c>
      <c r="D86" s="498" t="s">
        <v>906</v>
      </c>
      <c r="E86" s="497"/>
      <c r="F86" s="498">
        <v>3.6</v>
      </c>
      <c r="G86" s="550">
        <v>1102050102.8039999</v>
      </c>
      <c r="H86" s="549" t="s">
        <v>154</v>
      </c>
      <c r="I86">
        <f t="shared" si="1"/>
        <v>485044</v>
      </c>
      <c r="J86">
        <v>226896.1</v>
      </c>
      <c r="K86">
        <v>3904</v>
      </c>
      <c r="M86">
        <v>3989</v>
      </c>
      <c r="N86">
        <v>69876.679999999993</v>
      </c>
      <c r="P86">
        <v>19891</v>
      </c>
      <c r="Q86">
        <v>54998</v>
      </c>
      <c r="R86">
        <v>1302.75</v>
      </c>
      <c r="T86">
        <v>20882.75</v>
      </c>
      <c r="U86">
        <v>0</v>
      </c>
      <c r="V86">
        <v>485044</v>
      </c>
      <c r="W86">
        <v>2327</v>
      </c>
      <c r="Z86">
        <v>7116.25</v>
      </c>
      <c r="AA86">
        <v>18593.5</v>
      </c>
      <c r="AB86">
        <v>3710.5</v>
      </c>
      <c r="AD86">
        <v>435633.2</v>
      </c>
      <c r="AE86">
        <v>6718</v>
      </c>
      <c r="AF86">
        <v>43389</v>
      </c>
      <c r="AG86">
        <v>25217.5</v>
      </c>
      <c r="AH86">
        <v>95941</v>
      </c>
      <c r="AJ86">
        <v>13412.26</v>
      </c>
      <c r="AK86">
        <v>209368.94</v>
      </c>
      <c r="AL86">
        <v>51548</v>
      </c>
      <c r="AM86">
        <v>319799.15000000002</v>
      </c>
      <c r="AN86">
        <v>3279.29</v>
      </c>
      <c r="AO86">
        <v>6136</v>
      </c>
      <c r="AP86">
        <v>23410.75</v>
      </c>
      <c r="AQ86">
        <v>6137</v>
      </c>
      <c r="AR86">
        <v>584862.81999999995</v>
      </c>
      <c r="AS86">
        <v>3543.96</v>
      </c>
      <c r="AU86">
        <v>53789.75</v>
      </c>
      <c r="AV86">
        <v>18819</v>
      </c>
      <c r="AW86">
        <v>48946.5</v>
      </c>
      <c r="AX86">
        <v>0</v>
      </c>
      <c r="AY86">
        <v>45587.5</v>
      </c>
      <c r="AZ86">
        <v>3513</v>
      </c>
      <c r="BA86">
        <v>9822</v>
      </c>
      <c r="BB86">
        <v>19282</v>
      </c>
      <c r="BC86">
        <v>23093.25</v>
      </c>
      <c r="BD86">
        <v>398091.02</v>
      </c>
      <c r="BF86">
        <v>28582.33</v>
      </c>
      <c r="BG86">
        <v>526322.80000000005</v>
      </c>
      <c r="BH86">
        <v>5281</v>
      </c>
      <c r="BI86">
        <v>114251.83</v>
      </c>
      <c r="BJ86">
        <v>0</v>
      </c>
      <c r="BK86">
        <v>21293.75</v>
      </c>
    </row>
    <row r="87" spans="1:63" ht="22.5" customHeight="1">
      <c r="A87" s="496">
        <v>1</v>
      </c>
      <c r="B87" s="497" t="s">
        <v>903</v>
      </c>
      <c r="C87" s="498" t="s">
        <v>57</v>
      </c>
      <c r="D87" s="498" t="s">
        <v>906</v>
      </c>
      <c r="E87" s="497"/>
      <c r="F87" s="498">
        <v>5.0999999999999996</v>
      </c>
      <c r="G87" s="550">
        <v>1102050106.1059999</v>
      </c>
      <c r="H87" s="549" t="s">
        <v>155</v>
      </c>
      <c r="I87">
        <f t="shared" si="1"/>
        <v>0</v>
      </c>
      <c r="U87">
        <v>8.9600000000000009</v>
      </c>
      <c r="AD87">
        <v>206420</v>
      </c>
      <c r="BB87">
        <v>0</v>
      </c>
    </row>
    <row r="88" spans="1:63" ht="22.5" customHeight="1">
      <c r="A88" s="496">
        <v>1</v>
      </c>
      <c r="B88" s="497" t="s">
        <v>903</v>
      </c>
      <c r="C88" s="498" t="s">
        <v>57</v>
      </c>
      <c r="D88" s="498" t="s">
        <v>906</v>
      </c>
      <c r="E88" s="497"/>
      <c r="F88" s="498">
        <v>5.0999999999999996</v>
      </c>
      <c r="G88" s="548">
        <v>1102050107.1029999</v>
      </c>
      <c r="H88" s="547" t="s">
        <v>156</v>
      </c>
      <c r="I88">
        <f t="shared" si="1"/>
        <v>4573307.93</v>
      </c>
      <c r="J88">
        <v>5474154.3600000003</v>
      </c>
      <c r="K88">
        <v>186528.74</v>
      </c>
      <c r="L88">
        <v>879151.48</v>
      </c>
      <c r="M88">
        <v>30273</v>
      </c>
      <c r="N88">
        <v>145884.84</v>
      </c>
      <c r="O88" s="108">
        <v>900</v>
      </c>
      <c r="T88">
        <v>382618.91</v>
      </c>
      <c r="U88">
        <v>453226.56</v>
      </c>
      <c r="V88">
        <v>4573307.93</v>
      </c>
      <c r="W88">
        <v>638950</v>
      </c>
      <c r="X88">
        <v>683511.1</v>
      </c>
      <c r="Y88">
        <v>866865.71</v>
      </c>
      <c r="Z88">
        <v>1228023.49</v>
      </c>
      <c r="AA88">
        <v>835397.1</v>
      </c>
      <c r="AB88">
        <v>330833.71000000002</v>
      </c>
      <c r="AC88">
        <v>1369041.49</v>
      </c>
      <c r="AD88">
        <v>5924696.9699999997</v>
      </c>
      <c r="AF88">
        <v>1972578.11</v>
      </c>
      <c r="AG88">
        <v>724396.73</v>
      </c>
      <c r="AH88">
        <v>3688720.39</v>
      </c>
      <c r="AN88">
        <v>4518006.7699999996</v>
      </c>
      <c r="AO88">
        <v>910372.97</v>
      </c>
      <c r="AR88">
        <v>17022388.379999999</v>
      </c>
      <c r="AV88">
        <v>402355.72</v>
      </c>
      <c r="AX88">
        <v>1119410.92</v>
      </c>
      <c r="AZ88">
        <v>917082</v>
      </c>
      <c r="BA88">
        <v>25653.81</v>
      </c>
      <c r="BG88">
        <v>4915144.5</v>
      </c>
      <c r="BH88">
        <v>1001119.68</v>
      </c>
      <c r="BI88">
        <v>3413005.29</v>
      </c>
      <c r="BJ88">
        <v>2466000.67</v>
      </c>
    </row>
    <row r="89" spans="1:63" ht="22.5" customHeight="1">
      <c r="A89" s="496">
        <v>1</v>
      </c>
      <c r="B89" s="497" t="s">
        <v>903</v>
      </c>
      <c r="C89" s="498" t="s">
        <v>57</v>
      </c>
      <c r="D89" s="498" t="s">
        <v>906</v>
      </c>
      <c r="E89" s="497"/>
      <c r="F89" s="498">
        <v>5.0999999999999996</v>
      </c>
      <c r="G89" s="550">
        <v>1102050107.1040001</v>
      </c>
      <c r="H89" s="549" t="s">
        <v>157</v>
      </c>
      <c r="I89">
        <f t="shared" si="1"/>
        <v>0</v>
      </c>
      <c r="K89">
        <v>452463.25</v>
      </c>
      <c r="L89">
        <v>1436321.5</v>
      </c>
      <c r="M89">
        <v>3440891</v>
      </c>
      <c r="N89">
        <v>5266763.74</v>
      </c>
      <c r="O89" s="108">
        <v>339000</v>
      </c>
      <c r="P89">
        <v>342080</v>
      </c>
      <c r="Q89">
        <v>148850</v>
      </c>
      <c r="R89">
        <v>1992367.59</v>
      </c>
      <c r="S89">
        <v>111354</v>
      </c>
      <c r="T89">
        <v>692620.64</v>
      </c>
      <c r="U89">
        <v>84000</v>
      </c>
      <c r="AN89">
        <v>10000</v>
      </c>
      <c r="AS89">
        <v>0</v>
      </c>
      <c r="AY89">
        <v>467500</v>
      </c>
      <c r="AZ89">
        <v>357000</v>
      </c>
      <c r="BA89">
        <v>61280</v>
      </c>
      <c r="BC89">
        <v>70500</v>
      </c>
      <c r="BE89">
        <v>575677.42000000004</v>
      </c>
      <c r="BF89">
        <v>315000</v>
      </c>
      <c r="BG89">
        <v>912440.54</v>
      </c>
      <c r="BH89">
        <v>152662.70000000001</v>
      </c>
      <c r="BI89">
        <v>470554.83</v>
      </c>
      <c r="BJ89">
        <v>1906250</v>
      </c>
    </row>
    <row r="90" spans="1:63" ht="22.5" customHeight="1">
      <c r="A90" s="496">
        <v>1</v>
      </c>
      <c r="B90" s="497" t="s">
        <v>903</v>
      </c>
      <c r="C90" s="498" t="s">
        <v>57</v>
      </c>
      <c r="D90" s="498" t="s">
        <v>906</v>
      </c>
      <c r="E90" s="497"/>
      <c r="F90" s="498">
        <v>5.0999999999999996</v>
      </c>
      <c r="G90" s="548">
        <v>1102050107.105</v>
      </c>
      <c r="H90" s="549" t="s">
        <v>158</v>
      </c>
      <c r="I90">
        <f t="shared" si="1"/>
        <v>0</v>
      </c>
      <c r="K90">
        <v>206</v>
      </c>
      <c r="AP90">
        <v>437874</v>
      </c>
      <c r="AV90">
        <v>0</v>
      </c>
      <c r="AY90">
        <v>2368269.85</v>
      </c>
      <c r="BC90">
        <v>121392.9</v>
      </c>
    </row>
    <row r="91" spans="1:63" ht="22.5" customHeight="1">
      <c r="A91" s="496">
        <v>1</v>
      </c>
      <c r="B91" s="497" t="s">
        <v>903</v>
      </c>
      <c r="C91" s="498" t="s">
        <v>57</v>
      </c>
      <c r="D91" s="498" t="s">
        <v>906</v>
      </c>
      <c r="E91" s="497"/>
      <c r="F91" s="498">
        <v>5.0999999999999996</v>
      </c>
      <c r="G91" s="550">
        <v>1102050107.1059999</v>
      </c>
      <c r="H91" s="549" t="s">
        <v>159</v>
      </c>
      <c r="I91">
        <f t="shared" si="1"/>
        <v>0</v>
      </c>
      <c r="K91">
        <v>18764.07</v>
      </c>
      <c r="L91">
        <v>35160.050000000003</v>
      </c>
      <c r="M91">
        <v>154373.93</v>
      </c>
      <c r="N91">
        <v>568495.18000000005</v>
      </c>
      <c r="O91" s="108">
        <v>0</v>
      </c>
      <c r="P91">
        <v>102797.57</v>
      </c>
      <c r="R91">
        <v>146537.47</v>
      </c>
      <c r="S91">
        <v>8462.83</v>
      </c>
      <c r="U91">
        <v>8090.78</v>
      </c>
      <c r="AP91">
        <v>149586.75</v>
      </c>
      <c r="AR91">
        <v>1893751.78</v>
      </c>
      <c r="AS91">
        <v>82220.600000000006</v>
      </c>
      <c r="AT91">
        <v>4090792.86</v>
      </c>
      <c r="AU91">
        <v>873339.41</v>
      </c>
      <c r="AV91">
        <v>99167.39</v>
      </c>
      <c r="AW91">
        <v>1606431.98</v>
      </c>
      <c r="AY91">
        <v>2754883.05</v>
      </c>
      <c r="BC91">
        <v>0</v>
      </c>
      <c r="BD91">
        <v>951863.12</v>
      </c>
      <c r="BF91">
        <v>44664.82</v>
      </c>
      <c r="BG91">
        <v>3936584.17</v>
      </c>
      <c r="BJ91">
        <v>0</v>
      </c>
      <c r="BK91">
        <v>0</v>
      </c>
    </row>
    <row r="92" spans="1:63" ht="22.5" customHeight="1">
      <c r="A92" s="496">
        <v>1</v>
      </c>
      <c r="B92" s="497" t="s">
        <v>903</v>
      </c>
      <c r="C92" s="498" t="s">
        <v>57</v>
      </c>
      <c r="D92" s="498" t="s">
        <v>906</v>
      </c>
      <c r="E92" s="497"/>
      <c r="F92" s="498">
        <v>5.0999999999999996</v>
      </c>
      <c r="G92" s="550">
        <v>1102050107.201</v>
      </c>
      <c r="H92" s="549" t="s">
        <v>160</v>
      </c>
      <c r="I92">
        <f t="shared" si="1"/>
        <v>0</v>
      </c>
      <c r="Y92">
        <v>0</v>
      </c>
      <c r="AB92">
        <v>24043</v>
      </c>
      <c r="AE92">
        <v>10615.03</v>
      </c>
      <c r="AG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1806757.77</v>
      </c>
      <c r="AU92">
        <v>775248.05</v>
      </c>
      <c r="AV92">
        <v>1370848.75</v>
      </c>
      <c r="AW92">
        <v>595466.93000000005</v>
      </c>
      <c r="AX92">
        <v>0</v>
      </c>
      <c r="AY92">
        <v>89021.09</v>
      </c>
      <c r="AZ92">
        <v>13951</v>
      </c>
      <c r="BA92">
        <v>27246.37</v>
      </c>
      <c r="BB92">
        <v>0</v>
      </c>
      <c r="BF92">
        <v>94.75</v>
      </c>
      <c r="BJ92">
        <v>0</v>
      </c>
    </row>
    <row r="93" spans="1:63" ht="22.5" customHeight="1">
      <c r="A93" s="496">
        <v>1</v>
      </c>
      <c r="B93" s="497" t="s">
        <v>903</v>
      </c>
      <c r="C93" s="498" t="s">
        <v>57</v>
      </c>
      <c r="D93" s="498" t="s">
        <v>906</v>
      </c>
      <c r="E93" s="497"/>
      <c r="F93" s="498">
        <v>5.0999999999999996</v>
      </c>
      <c r="G93" s="550">
        <v>1102050107.2019999</v>
      </c>
      <c r="H93" s="549" t="s">
        <v>161</v>
      </c>
      <c r="I93">
        <f t="shared" si="1"/>
        <v>0</v>
      </c>
      <c r="K93">
        <v>47695.8</v>
      </c>
      <c r="M93">
        <v>155873.75</v>
      </c>
      <c r="O93" s="108">
        <v>31269.84</v>
      </c>
      <c r="P93">
        <v>489926.83</v>
      </c>
      <c r="Q93">
        <v>149146.10999999999</v>
      </c>
      <c r="S93">
        <v>280731.14</v>
      </c>
      <c r="T93">
        <v>0</v>
      </c>
      <c r="U93">
        <v>226007.15</v>
      </c>
      <c r="W93">
        <v>356515.81</v>
      </c>
      <c r="X93">
        <v>616364.18999999994</v>
      </c>
      <c r="Y93">
        <v>0</v>
      </c>
      <c r="AB93">
        <v>479890.75</v>
      </c>
      <c r="AP93">
        <v>656230.87</v>
      </c>
      <c r="AS93">
        <v>1120901.8</v>
      </c>
      <c r="AU93">
        <v>0</v>
      </c>
      <c r="AV93">
        <v>278790.83</v>
      </c>
      <c r="AW93">
        <v>3428724.25</v>
      </c>
      <c r="AY93">
        <v>2364984.14</v>
      </c>
      <c r="BA93">
        <v>148149.59</v>
      </c>
      <c r="BB93">
        <v>714838.52</v>
      </c>
      <c r="BD93">
        <v>0</v>
      </c>
      <c r="BG93">
        <v>6250729</v>
      </c>
      <c r="BJ93">
        <v>0</v>
      </c>
    </row>
    <row r="94" spans="1:63" ht="22.5" customHeight="1">
      <c r="A94" s="496">
        <v>1</v>
      </c>
      <c r="B94" s="497" t="s">
        <v>903</v>
      </c>
      <c r="C94" s="498" t="s">
        <v>57</v>
      </c>
      <c r="D94" s="498" t="s">
        <v>906</v>
      </c>
      <c r="E94" s="497"/>
      <c r="F94" s="498">
        <v>123</v>
      </c>
      <c r="G94" s="548">
        <v>1102050123.1029999</v>
      </c>
      <c r="H94" s="547" t="s">
        <v>162</v>
      </c>
      <c r="I94">
        <f t="shared" si="1"/>
        <v>-1200</v>
      </c>
      <c r="J94">
        <v>-403898.43</v>
      </c>
      <c r="V94">
        <v>-1200</v>
      </c>
      <c r="AD94">
        <v>-182505.60000000001</v>
      </c>
      <c r="AF94">
        <v>0</v>
      </c>
      <c r="AM94">
        <v>-130.4</v>
      </c>
      <c r="AR94">
        <v>-83218.399999999994</v>
      </c>
      <c r="AV94">
        <v>-648.20000000000005</v>
      </c>
      <c r="AY94">
        <v>0</v>
      </c>
      <c r="BA94">
        <v>-256</v>
      </c>
      <c r="BD94">
        <v>-62628.41</v>
      </c>
      <c r="BG94">
        <v>-1907.2</v>
      </c>
    </row>
    <row r="95" spans="1:63" ht="22.5" customHeight="1">
      <c r="A95" s="496">
        <v>1</v>
      </c>
      <c r="B95" s="497" t="s">
        <v>903</v>
      </c>
      <c r="C95" s="498" t="s">
        <v>57</v>
      </c>
      <c r="D95" s="498" t="s">
        <v>906</v>
      </c>
      <c r="E95" s="497"/>
      <c r="F95" s="498">
        <v>123</v>
      </c>
      <c r="G95" s="550">
        <v>1102050123.105</v>
      </c>
      <c r="H95" s="549" t="s">
        <v>163</v>
      </c>
      <c r="I95">
        <f t="shared" si="1"/>
        <v>0</v>
      </c>
      <c r="AB95">
        <v>-3470.91</v>
      </c>
      <c r="AD95">
        <v>-242105.81</v>
      </c>
      <c r="AV95">
        <v>-1042.8</v>
      </c>
    </row>
    <row r="96" spans="1:63" ht="22.5" customHeight="1">
      <c r="A96" s="496">
        <v>1</v>
      </c>
      <c r="B96" s="497" t="s">
        <v>903</v>
      </c>
      <c r="C96" s="498" t="s">
        <v>57</v>
      </c>
      <c r="D96" s="498" t="s">
        <v>906</v>
      </c>
      <c r="E96" s="497"/>
      <c r="F96" s="498">
        <v>123</v>
      </c>
      <c r="G96" s="550">
        <v>1102050123.1059999</v>
      </c>
      <c r="H96" s="549" t="s">
        <v>164</v>
      </c>
      <c r="I96">
        <f t="shared" si="1"/>
        <v>0</v>
      </c>
      <c r="Z96">
        <v>-30328.01</v>
      </c>
      <c r="BG96">
        <v>-14382</v>
      </c>
    </row>
    <row r="97" spans="1:63" ht="22.5" customHeight="1">
      <c r="A97" s="496">
        <v>1</v>
      </c>
      <c r="B97" s="497" t="s">
        <v>903</v>
      </c>
      <c r="C97" s="498" t="s">
        <v>57</v>
      </c>
      <c r="D97" s="498" t="s">
        <v>906</v>
      </c>
      <c r="E97" s="497"/>
      <c r="F97" s="498">
        <v>123</v>
      </c>
      <c r="G97" s="550">
        <v>1102050123.1140001</v>
      </c>
      <c r="H97" s="549" t="s">
        <v>165</v>
      </c>
      <c r="I97">
        <f t="shared" si="1"/>
        <v>-117.3</v>
      </c>
      <c r="J97">
        <v>-45981.9</v>
      </c>
      <c r="K97">
        <v>-25459.439999999999</v>
      </c>
      <c r="L97">
        <v>-30112.16</v>
      </c>
      <c r="M97">
        <v>-111679.72</v>
      </c>
      <c r="N97">
        <v>-89518.12</v>
      </c>
      <c r="O97" s="108">
        <v>-44198</v>
      </c>
      <c r="P97">
        <v>-87103.58</v>
      </c>
      <c r="Q97">
        <v>-80509.600000000006</v>
      </c>
      <c r="R97">
        <v>-9383.44</v>
      </c>
      <c r="S97">
        <v>-64205.72</v>
      </c>
      <c r="T97">
        <v>-51386.86</v>
      </c>
      <c r="U97">
        <v>-63848.84</v>
      </c>
      <c r="V97">
        <v>-117.3</v>
      </c>
      <c r="X97">
        <v>-34638.32</v>
      </c>
      <c r="Y97">
        <v>-1196.1600000000001</v>
      </c>
      <c r="Z97">
        <v>-35103.24</v>
      </c>
      <c r="AA97">
        <v>-12506</v>
      </c>
      <c r="AB97">
        <v>-652.64</v>
      </c>
      <c r="AC97">
        <v>-1420.72</v>
      </c>
      <c r="AD97">
        <v>-128482.48</v>
      </c>
      <c r="AE97">
        <v>-1040</v>
      </c>
      <c r="AF97">
        <v>-2614.48</v>
      </c>
      <c r="AI97">
        <v>-19645.72</v>
      </c>
      <c r="AL97">
        <v>-3233.92</v>
      </c>
      <c r="AM97">
        <v>-267901.12</v>
      </c>
      <c r="AN97">
        <v>-533.55999999999995</v>
      </c>
      <c r="AO97">
        <v>-9021.1200000000008</v>
      </c>
      <c r="AP97">
        <v>-48040.36</v>
      </c>
      <c r="AT97">
        <v>-12955.94</v>
      </c>
      <c r="AU97">
        <v>-106388.2</v>
      </c>
      <c r="AV97">
        <v>-31498.12</v>
      </c>
      <c r="AW97">
        <v>-8262.64</v>
      </c>
      <c r="AX97">
        <v>-3736.7</v>
      </c>
      <c r="AZ97">
        <v>-2770.64</v>
      </c>
      <c r="BA97">
        <v>-1677.28</v>
      </c>
      <c r="BB97">
        <v>-20032.48</v>
      </c>
      <c r="BC97">
        <v>-11161.04</v>
      </c>
      <c r="BD97">
        <v>-77907.8</v>
      </c>
      <c r="BE97">
        <v>-12086.4</v>
      </c>
      <c r="BF97">
        <v>-71902.92</v>
      </c>
      <c r="BG97">
        <v>0</v>
      </c>
      <c r="BH97">
        <v>-4934.32</v>
      </c>
      <c r="BI97">
        <v>-63234.75</v>
      </c>
      <c r="BJ97">
        <v>-4683.28</v>
      </c>
      <c r="BK97">
        <v>-59007.66</v>
      </c>
    </row>
    <row r="98" spans="1:63" ht="22.5" customHeight="1" thickBot="1">
      <c r="A98" s="496">
        <v>1</v>
      </c>
      <c r="B98" s="497" t="s">
        <v>903</v>
      </c>
      <c r="C98" s="498" t="s">
        <v>57</v>
      </c>
      <c r="D98" s="498" t="s">
        <v>906</v>
      </c>
      <c r="E98" s="497"/>
      <c r="F98" s="498">
        <v>123</v>
      </c>
      <c r="G98" s="550">
        <v>1102050123.115</v>
      </c>
      <c r="H98" s="549" t="s">
        <v>166</v>
      </c>
      <c r="I98">
        <f t="shared" si="1"/>
        <v>0</v>
      </c>
      <c r="J98">
        <v>-489257.3</v>
      </c>
      <c r="K98">
        <v>-1961.92</v>
      </c>
      <c r="L98">
        <v>-10684.16</v>
      </c>
      <c r="M98">
        <v>-17637.28</v>
      </c>
      <c r="N98">
        <v>-856.4</v>
      </c>
      <c r="O98" s="108">
        <v>-75455.600000000006</v>
      </c>
      <c r="P98">
        <v>-4875.2</v>
      </c>
      <c r="Q98">
        <v>-22310.560000000001</v>
      </c>
      <c r="R98">
        <v>-681.36</v>
      </c>
      <c r="S98">
        <v>-11253.76</v>
      </c>
      <c r="T98">
        <v>-36035.879999999997</v>
      </c>
      <c r="U98">
        <v>-19204.43</v>
      </c>
      <c r="X98">
        <v>-1675.92</v>
      </c>
      <c r="Y98">
        <v>-201.92</v>
      </c>
      <c r="Z98">
        <v>-21237.56</v>
      </c>
      <c r="AA98">
        <v>-8413.1200000000008</v>
      </c>
      <c r="AD98">
        <v>-765460.32</v>
      </c>
      <c r="AF98">
        <v>-517.52</v>
      </c>
      <c r="AI98">
        <v>-16961.68</v>
      </c>
      <c r="AL98">
        <v>-1312.64</v>
      </c>
      <c r="AM98">
        <v>-9379.98</v>
      </c>
      <c r="AN98">
        <v>-2286.6799999999998</v>
      </c>
      <c r="AO98">
        <v>-2760.4</v>
      </c>
      <c r="AP98">
        <v>-1838.5</v>
      </c>
      <c r="AR98">
        <v>-15947.98</v>
      </c>
      <c r="AS98">
        <v>-774.24</v>
      </c>
      <c r="AT98">
        <v>-2911.54</v>
      </c>
      <c r="AU98">
        <v>-242234.74</v>
      </c>
      <c r="AV98">
        <v>-13527.28</v>
      </c>
      <c r="AX98">
        <v>-1454.1</v>
      </c>
      <c r="AZ98">
        <v>-3331.84</v>
      </c>
      <c r="BC98">
        <v>-7036.26</v>
      </c>
      <c r="BD98">
        <v>-45806.68</v>
      </c>
      <c r="BF98">
        <v>-44911.199999999997</v>
      </c>
      <c r="BG98">
        <v>-172.24</v>
      </c>
      <c r="BH98">
        <v>-3943.6</v>
      </c>
      <c r="BI98">
        <v>-7869.04</v>
      </c>
      <c r="BJ98">
        <v>-2512.7199999999998</v>
      </c>
      <c r="BK98">
        <v>-22296.98</v>
      </c>
    </row>
    <row r="99" spans="1:63" ht="22.5" customHeight="1" thickBot="1">
      <c r="A99" s="496">
        <v>1</v>
      </c>
      <c r="B99" s="497" t="s">
        <v>903</v>
      </c>
      <c r="C99" s="498" t="s">
        <v>57</v>
      </c>
      <c r="D99" s="498" t="s">
        <v>906</v>
      </c>
      <c r="E99" s="497"/>
      <c r="F99" s="499">
        <v>123</v>
      </c>
      <c r="G99" s="553">
        <v>1102050123.2030001</v>
      </c>
      <c r="H99" s="549" t="s">
        <v>167</v>
      </c>
      <c r="I99">
        <f t="shared" si="1"/>
        <v>-143725.29999999999</v>
      </c>
      <c r="J99">
        <v>-1643551.25</v>
      </c>
      <c r="K99">
        <v>-21411.18</v>
      </c>
      <c r="L99">
        <v>-2118.7199999999998</v>
      </c>
      <c r="M99">
        <v>-30331.98</v>
      </c>
      <c r="N99">
        <v>-12779.73</v>
      </c>
      <c r="O99" s="108">
        <v>-16725.12</v>
      </c>
      <c r="P99">
        <v>-10091.969999999999</v>
      </c>
      <c r="Q99">
        <v>-2165.9699999999998</v>
      </c>
      <c r="R99">
        <v>-7279.06</v>
      </c>
      <c r="S99">
        <v>-24608.9</v>
      </c>
      <c r="T99">
        <v>-1786.83</v>
      </c>
      <c r="U99">
        <v>-9453.75</v>
      </c>
      <c r="V99">
        <v>-143725.29999999999</v>
      </c>
      <c r="X99">
        <v>-11485.78</v>
      </c>
      <c r="Y99">
        <v>-3416.8</v>
      </c>
      <c r="Z99">
        <v>-1630.62</v>
      </c>
      <c r="AB99">
        <v>0</v>
      </c>
      <c r="AD99">
        <v>-23357.040000000001</v>
      </c>
      <c r="AE99">
        <v>-25.82</v>
      </c>
      <c r="AF99">
        <v>-6044.76</v>
      </c>
      <c r="AG99">
        <v>0</v>
      </c>
      <c r="AH99">
        <v>-187.77</v>
      </c>
      <c r="AI99">
        <v>-131.49</v>
      </c>
      <c r="AJ99">
        <v>-44842.79</v>
      </c>
      <c r="AK99">
        <v>-3324.36</v>
      </c>
      <c r="AL99">
        <v>-253.27</v>
      </c>
      <c r="AM99">
        <v>-6994.62</v>
      </c>
      <c r="AN99">
        <v>-254.93</v>
      </c>
      <c r="AO99">
        <v>-534.70000000000005</v>
      </c>
      <c r="AP99">
        <v>-4529.7700000000004</v>
      </c>
      <c r="AQ99">
        <v>-80.069999999999993</v>
      </c>
      <c r="AR99">
        <v>0</v>
      </c>
      <c r="AT99">
        <v>0</v>
      </c>
      <c r="AU99">
        <v>-300640.52</v>
      </c>
      <c r="AV99">
        <v>0</v>
      </c>
      <c r="AW99">
        <v>-3817.33</v>
      </c>
      <c r="AY99">
        <v>-760.46</v>
      </c>
      <c r="BC99">
        <v>0</v>
      </c>
      <c r="BD99">
        <v>-475771.14</v>
      </c>
      <c r="BE99">
        <v>-16337.58</v>
      </c>
      <c r="BF99">
        <v>-46548</v>
      </c>
      <c r="BG99">
        <v>-11585.03</v>
      </c>
      <c r="BI99">
        <v>-102.36</v>
      </c>
      <c r="BJ99">
        <v>-300.43</v>
      </c>
      <c r="BK99">
        <v>-11128.51</v>
      </c>
    </row>
    <row r="100" spans="1:63" ht="22.5" customHeight="1" thickBot="1">
      <c r="A100" s="496">
        <v>1</v>
      </c>
      <c r="B100" s="497" t="s">
        <v>903</v>
      </c>
      <c r="C100" s="498" t="s">
        <v>57</v>
      </c>
      <c r="D100" s="498" t="s">
        <v>906</v>
      </c>
      <c r="E100" s="497"/>
      <c r="F100" s="499">
        <v>123</v>
      </c>
      <c r="G100" s="554">
        <v>1102050123.2049999</v>
      </c>
      <c r="H100" s="547" t="s">
        <v>168</v>
      </c>
      <c r="I100">
        <f t="shared" si="1"/>
        <v>0</v>
      </c>
    </row>
    <row r="101" spans="1:63" ht="22.5" customHeight="1">
      <c r="A101" s="496">
        <v>1</v>
      </c>
      <c r="B101" s="497" t="s">
        <v>903</v>
      </c>
      <c r="C101" s="498" t="s">
        <v>57</v>
      </c>
      <c r="D101" s="498" t="s">
        <v>906</v>
      </c>
      <c r="E101" s="497"/>
      <c r="F101" s="498">
        <v>5.0999999999999996</v>
      </c>
      <c r="G101" s="550">
        <v>1102050124.1010001</v>
      </c>
      <c r="H101" s="549" t="s">
        <v>169</v>
      </c>
      <c r="I101">
        <f t="shared" si="1"/>
        <v>0</v>
      </c>
      <c r="AR101">
        <v>0</v>
      </c>
      <c r="BD101">
        <v>0</v>
      </c>
    </row>
    <row r="102" spans="1:63" ht="22.5" customHeight="1">
      <c r="A102" s="496">
        <v>1</v>
      </c>
      <c r="B102" s="497" t="s">
        <v>903</v>
      </c>
      <c r="C102" s="498" t="s">
        <v>57</v>
      </c>
      <c r="D102" s="498" t="s">
        <v>906</v>
      </c>
      <c r="E102" s="497"/>
      <c r="F102" s="498" t="s">
        <v>2555</v>
      </c>
      <c r="G102" s="548">
        <v>1102050194.1010001</v>
      </c>
      <c r="H102" s="547" t="s">
        <v>2679</v>
      </c>
      <c r="I102">
        <f t="shared" si="1"/>
        <v>0</v>
      </c>
      <c r="AV102">
        <v>0</v>
      </c>
      <c r="AY102">
        <v>9560</v>
      </c>
    </row>
    <row r="103" spans="1:63" ht="22.5" customHeight="1">
      <c r="A103" s="496">
        <v>1</v>
      </c>
      <c r="B103" s="497" t="s">
        <v>903</v>
      </c>
      <c r="C103" s="498" t="s">
        <v>57</v>
      </c>
      <c r="D103" s="498" t="s">
        <v>906</v>
      </c>
      <c r="E103" s="497"/>
      <c r="F103" s="498" t="s">
        <v>2555</v>
      </c>
      <c r="G103" s="548">
        <v>1102050194.102</v>
      </c>
      <c r="H103" s="547" t="s">
        <v>3640</v>
      </c>
      <c r="I103">
        <f t="shared" si="1"/>
        <v>0</v>
      </c>
      <c r="O103" s="108">
        <v>12906294.42</v>
      </c>
    </row>
    <row r="104" spans="1:63" ht="22.5" customHeight="1">
      <c r="A104" s="496">
        <v>1</v>
      </c>
      <c r="B104" s="497" t="s">
        <v>903</v>
      </c>
      <c r="C104" s="498" t="s">
        <v>57</v>
      </c>
      <c r="D104" s="498" t="s">
        <v>907</v>
      </c>
      <c r="E104" s="497"/>
      <c r="F104" s="498">
        <v>5.2</v>
      </c>
      <c r="G104" s="550">
        <v>1103020111.1010001</v>
      </c>
      <c r="H104" s="549" t="s">
        <v>173</v>
      </c>
      <c r="I104">
        <f t="shared" si="1"/>
        <v>0</v>
      </c>
    </row>
    <row r="105" spans="1:63" ht="22.5" customHeight="1">
      <c r="A105" s="496">
        <v>1</v>
      </c>
      <c r="B105" s="497" t="s">
        <v>903</v>
      </c>
      <c r="C105" s="498" t="s">
        <v>57</v>
      </c>
      <c r="D105" s="498" t="s">
        <v>904</v>
      </c>
      <c r="E105" s="497" t="s">
        <v>944</v>
      </c>
      <c r="F105" s="498">
        <v>5.2</v>
      </c>
      <c r="G105" s="550">
        <v>1104010101.1010001</v>
      </c>
      <c r="H105" s="549" t="s">
        <v>174</v>
      </c>
      <c r="I105">
        <f t="shared" si="1"/>
        <v>0</v>
      </c>
    </row>
    <row r="106" spans="1:63" ht="22.5" customHeight="1">
      <c r="A106" s="496">
        <v>1</v>
      </c>
      <c r="B106" s="497" t="s">
        <v>903</v>
      </c>
      <c r="C106" s="498" t="s">
        <v>57</v>
      </c>
      <c r="D106" s="498" t="s">
        <v>908</v>
      </c>
      <c r="E106" s="497"/>
      <c r="F106" s="498">
        <v>4.2</v>
      </c>
      <c r="G106" s="550">
        <v>1105010101.1010001</v>
      </c>
      <c r="H106" s="549" t="s">
        <v>175</v>
      </c>
      <c r="I106">
        <f t="shared" si="1"/>
        <v>0</v>
      </c>
      <c r="Z106">
        <v>88527.84</v>
      </c>
      <c r="BG106">
        <v>903129.49</v>
      </c>
    </row>
    <row r="107" spans="1:63" ht="22.5" customHeight="1">
      <c r="A107" s="496">
        <v>1</v>
      </c>
      <c r="B107" s="497" t="s">
        <v>903</v>
      </c>
      <c r="C107" s="498" t="s">
        <v>57</v>
      </c>
      <c r="D107" s="498" t="s">
        <v>908</v>
      </c>
      <c r="E107" s="497"/>
      <c r="F107" s="498">
        <v>4.3</v>
      </c>
      <c r="G107" s="548">
        <v>1105010102.1010001</v>
      </c>
      <c r="H107" s="547" t="s">
        <v>176</v>
      </c>
      <c r="I107">
        <f t="shared" si="1"/>
        <v>0</v>
      </c>
      <c r="Z107">
        <v>179380.95</v>
      </c>
      <c r="BG107">
        <v>0</v>
      </c>
    </row>
    <row r="108" spans="1:63" ht="22.5" customHeight="1">
      <c r="A108" s="496">
        <v>1</v>
      </c>
      <c r="B108" s="497" t="s">
        <v>903</v>
      </c>
      <c r="C108" s="498" t="s">
        <v>57</v>
      </c>
      <c r="D108" s="498" t="s">
        <v>908</v>
      </c>
      <c r="E108" s="497"/>
      <c r="F108" s="498">
        <v>4.4000000000000004</v>
      </c>
      <c r="G108" s="550">
        <v>1105010103.1010001</v>
      </c>
      <c r="H108" s="549" t="s">
        <v>177</v>
      </c>
      <c r="I108">
        <f t="shared" si="1"/>
        <v>0</v>
      </c>
      <c r="Z108">
        <v>611783.72</v>
      </c>
      <c r="BG108">
        <v>0</v>
      </c>
    </row>
    <row r="109" spans="1:63" ht="22.5" customHeight="1">
      <c r="A109" s="496">
        <v>1</v>
      </c>
      <c r="B109" s="497" t="s">
        <v>903</v>
      </c>
      <c r="C109" s="498" t="s">
        <v>57</v>
      </c>
      <c r="D109" s="498" t="s">
        <v>908</v>
      </c>
      <c r="E109" s="497"/>
      <c r="F109" s="498">
        <v>4.0999999999999996</v>
      </c>
      <c r="G109" s="548">
        <v>1105010103.102</v>
      </c>
      <c r="H109" s="547" t="s">
        <v>178</v>
      </c>
      <c r="I109">
        <f t="shared" si="1"/>
        <v>10064110.35</v>
      </c>
      <c r="J109">
        <v>33699389.549999997</v>
      </c>
      <c r="K109">
        <v>1076302</v>
      </c>
      <c r="L109">
        <v>1800456.3</v>
      </c>
      <c r="M109">
        <v>3134285.17</v>
      </c>
      <c r="N109">
        <v>4092454.68</v>
      </c>
      <c r="O109" s="108">
        <v>3867866.98</v>
      </c>
      <c r="P109">
        <v>1056035.8799999999</v>
      </c>
      <c r="Q109">
        <v>3223460.17</v>
      </c>
      <c r="R109">
        <v>1203476.8999999999</v>
      </c>
      <c r="S109">
        <v>3493792.67</v>
      </c>
      <c r="T109">
        <v>1474908.18</v>
      </c>
      <c r="U109">
        <v>734391.29</v>
      </c>
      <c r="V109">
        <v>10064110.35</v>
      </c>
      <c r="W109">
        <v>1922486.08</v>
      </c>
      <c r="X109">
        <v>1424999.05</v>
      </c>
      <c r="Y109">
        <v>1341568.3400000001</v>
      </c>
      <c r="Z109">
        <v>2977620.38</v>
      </c>
      <c r="AA109">
        <v>3504279.32</v>
      </c>
      <c r="AB109">
        <v>609346.52</v>
      </c>
      <c r="AC109">
        <v>649257.49</v>
      </c>
      <c r="AD109">
        <v>40062546.880000003</v>
      </c>
      <c r="AE109">
        <v>2227557.0499999998</v>
      </c>
      <c r="AF109">
        <v>2588416.5299999998</v>
      </c>
      <c r="AG109">
        <v>2406024.14</v>
      </c>
      <c r="AH109">
        <v>3512723.42</v>
      </c>
      <c r="AI109">
        <v>1206059.6599999999</v>
      </c>
      <c r="AJ109">
        <v>4719029.8099999996</v>
      </c>
      <c r="AK109">
        <v>3172269.63</v>
      </c>
      <c r="AL109">
        <v>2917996.87</v>
      </c>
      <c r="AM109">
        <v>4311110.1900000004</v>
      </c>
      <c r="AN109">
        <v>4096860.64</v>
      </c>
      <c r="AO109">
        <v>2611319.96</v>
      </c>
      <c r="AP109">
        <v>2806015.68</v>
      </c>
      <c r="AQ109">
        <v>924754.84</v>
      </c>
      <c r="AR109">
        <v>40752069.75</v>
      </c>
      <c r="AS109">
        <v>1395882.08</v>
      </c>
      <c r="AT109">
        <v>794265.92</v>
      </c>
      <c r="AU109">
        <v>6968081.2199999997</v>
      </c>
      <c r="AV109">
        <v>2115894.75</v>
      </c>
      <c r="AW109">
        <v>536524.53</v>
      </c>
      <c r="AX109">
        <v>733362.36</v>
      </c>
      <c r="AY109">
        <v>10507057.77</v>
      </c>
      <c r="AZ109">
        <v>641127.61</v>
      </c>
      <c r="BA109">
        <v>304483.92</v>
      </c>
      <c r="BB109">
        <v>613520.1</v>
      </c>
      <c r="BC109">
        <v>424795.66</v>
      </c>
      <c r="BD109">
        <v>21597565.699999999</v>
      </c>
      <c r="BE109">
        <v>2768001.95</v>
      </c>
      <c r="BF109">
        <v>438243.59</v>
      </c>
      <c r="BG109">
        <v>2583724.7599999998</v>
      </c>
      <c r="BH109">
        <v>186739.09</v>
      </c>
      <c r="BI109">
        <v>2066610.48</v>
      </c>
      <c r="BJ109">
        <v>1639302.2</v>
      </c>
      <c r="BK109">
        <v>322399.78999999998</v>
      </c>
    </row>
    <row r="110" spans="1:63" ht="22.5" customHeight="1">
      <c r="A110" s="496">
        <v>1</v>
      </c>
      <c r="B110" s="497" t="s">
        <v>903</v>
      </c>
      <c r="C110" s="498" t="s">
        <v>57</v>
      </c>
      <c r="D110" s="498" t="s">
        <v>908</v>
      </c>
      <c r="E110" s="497"/>
      <c r="F110" s="498">
        <v>4.5</v>
      </c>
      <c r="G110" s="550">
        <v>1105010103.1029999</v>
      </c>
      <c r="H110" s="549" t="s">
        <v>179</v>
      </c>
      <c r="I110">
        <f t="shared" si="1"/>
        <v>8881.02</v>
      </c>
      <c r="J110">
        <v>624374.43999999994</v>
      </c>
      <c r="K110">
        <v>0</v>
      </c>
      <c r="L110">
        <v>13718</v>
      </c>
      <c r="M110">
        <v>94270</v>
      </c>
      <c r="N110">
        <v>334916</v>
      </c>
      <c r="O110" s="108">
        <v>582424.9</v>
      </c>
      <c r="P110">
        <v>44159.4</v>
      </c>
      <c r="Q110">
        <v>285224.81</v>
      </c>
      <c r="R110">
        <v>461190.75</v>
      </c>
      <c r="T110">
        <v>155180</v>
      </c>
      <c r="U110">
        <v>39950</v>
      </c>
      <c r="V110">
        <v>8881.02</v>
      </c>
      <c r="W110">
        <v>187159.5</v>
      </c>
      <c r="Z110">
        <v>624328.23</v>
      </c>
      <c r="AA110">
        <v>153154</v>
      </c>
      <c r="AD110">
        <v>32050</v>
      </c>
      <c r="AG110">
        <v>69794</v>
      </c>
      <c r="AJ110">
        <v>22166.43</v>
      </c>
      <c r="AN110">
        <v>49639.4</v>
      </c>
      <c r="AO110">
        <v>171555.45</v>
      </c>
      <c r="AP110">
        <v>114109</v>
      </c>
      <c r="AQ110">
        <v>33631</v>
      </c>
      <c r="AR110">
        <v>2467281.2999999998</v>
      </c>
      <c r="AS110">
        <v>53812</v>
      </c>
      <c r="AT110">
        <v>8650</v>
      </c>
      <c r="AU110">
        <v>86223.06</v>
      </c>
      <c r="AV110">
        <v>73002.7</v>
      </c>
      <c r="AW110">
        <v>314973.82</v>
      </c>
      <c r="AY110">
        <v>228867</v>
      </c>
      <c r="AZ110">
        <v>8559</v>
      </c>
      <c r="BA110">
        <v>23295</v>
      </c>
      <c r="BB110">
        <v>13340</v>
      </c>
      <c r="BC110">
        <v>22690</v>
      </c>
      <c r="BD110">
        <v>133372.01999999999</v>
      </c>
      <c r="BE110">
        <v>42067</v>
      </c>
      <c r="BF110">
        <v>10964</v>
      </c>
      <c r="BG110">
        <v>119028.8</v>
      </c>
      <c r="BH110">
        <v>25130.02</v>
      </c>
      <c r="BI110">
        <v>0</v>
      </c>
      <c r="BJ110">
        <v>327424.55</v>
      </c>
      <c r="BK110">
        <v>446881.23</v>
      </c>
    </row>
    <row r="111" spans="1:63" ht="22.5" customHeight="1">
      <c r="A111" s="496">
        <v>1</v>
      </c>
      <c r="B111" s="497" t="s">
        <v>903</v>
      </c>
      <c r="C111" s="498" t="s">
        <v>57</v>
      </c>
      <c r="D111" s="498" t="s">
        <v>908</v>
      </c>
      <c r="E111" s="497"/>
      <c r="F111" s="498">
        <v>4.5999999999999996</v>
      </c>
      <c r="G111" s="548">
        <v>1105010103.1040001</v>
      </c>
      <c r="H111" s="549" t="s">
        <v>180</v>
      </c>
      <c r="I111">
        <f t="shared" si="1"/>
        <v>12492040.93</v>
      </c>
      <c r="J111">
        <v>26792796.600000001</v>
      </c>
      <c r="K111">
        <v>250199.49</v>
      </c>
      <c r="L111">
        <v>601599.71</v>
      </c>
      <c r="M111">
        <v>783310.79</v>
      </c>
      <c r="N111">
        <v>922650.06</v>
      </c>
      <c r="O111" s="108">
        <v>1022100</v>
      </c>
      <c r="P111">
        <v>355903.68</v>
      </c>
      <c r="Q111">
        <v>0</v>
      </c>
      <c r="R111">
        <v>577515.54</v>
      </c>
      <c r="S111">
        <v>898302.29</v>
      </c>
      <c r="T111">
        <v>757979.26</v>
      </c>
      <c r="U111">
        <v>239174.49</v>
      </c>
      <c r="V111">
        <v>12492040.93</v>
      </c>
      <c r="W111">
        <v>168687.11</v>
      </c>
      <c r="X111">
        <v>61158.37</v>
      </c>
      <c r="Y111">
        <v>80749.88</v>
      </c>
      <c r="Z111">
        <v>457792.4</v>
      </c>
      <c r="AA111">
        <v>278876.73</v>
      </c>
      <c r="AB111">
        <v>120052.18</v>
      </c>
      <c r="AC111">
        <v>56667.86</v>
      </c>
      <c r="AD111">
        <v>25715305.989999998</v>
      </c>
      <c r="AE111">
        <v>469762.66</v>
      </c>
      <c r="AF111">
        <v>1743048.68</v>
      </c>
      <c r="AG111">
        <v>834673.79</v>
      </c>
      <c r="AH111">
        <v>673245.82</v>
      </c>
      <c r="AI111">
        <v>527245.74</v>
      </c>
      <c r="AJ111">
        <v>1136011.18</v>
      </c>
      <c r="AK111">
        <v>955858.46</v>
      </c>
      <c r="AL111">
        <v>556482.68000000005</v>
      </c>
      <c r="AM111">
        <v>469429.96</v>
      </c>
      <c r="AN111">
        <v>1059698.46</v>
      </c>
      <c r="AO111">
        <v>429037.26</v>
      </c>
      <c r="AP111">
        <v>765542.04</v>
      </c>
      <c r="AQ111">
        <v>345283.2</v>
      </c>
      <c r="AR111">
        <v>10156591.82</v>
      </c>
      <c r="AS111">
        <v>115687.22</v>
      </c>
      <c r="AT111">
        <v>194688.72</v>
      </c>
      <c r="AU111">
        <v>665939.55000000005</v>
      </c>
      <c r="AV111">
        <v>388360.65</v>
      </c>
      <c r="AW111">
        <v>0</v>
      </c>
      <c r="AX111">
        <v>81780.240000000005</v>
      </c>
      <c r="AY111">
        <v>1334385.3</v>
      </c>
      <c r="AZ111">
        <v>319546.83</v>
      </c>
      <c r="BA111">
        <v>17623.34</v>
      </c>
      <c r="BB111">
        <v>90737.25</v>
      </c>
      <c r="BC111">
        <v>115127.28</v>
      </c>
      <c r="BD111">
        <v>7566186.8499999996</v>
      </c>
      <c r="BE111">
        <v>779547.53</v>
      </c>
      <c r="BF111">
        <v>245240.8</v>
      </c>
      <c r="BG111">
        <v>650803.86</v>
      </c>
      <c r="BH111">
        <v>87241.23</v>
      </c>
      <c r="BI111">
        <v>657552.82999999996</v>
      </c>
      <c r="BJ111">
        <v>0</v>
      </c>
      <c r="BK111">
        <v>36401.07</v>
      </c>
    </row>
    <row r="112" spans="1:63" ht="22.5" customHeight="1">
      <c r="A112" s="496">
        <v>1</v>
      </c>
      <c r="B112" s="497" t="s">
        <v>903</v>
      </c>
      <c r="C112" s="498" t="s">
        <v>57</v>
      </c>
      <c r="D112" s="498" t="s">
        <v>908</v>
      </c>
      <c r="E112" s="497"/>
      <c r="F112" s="498">
        <v>4.7</v>
      </c>
      <c r="G112" s="548">
        <v>1105010103.105</v>
      </c>
      <c r="H112" s="547" t="s">
        <v>181</v>
      </c>
      <c r="I112">
        <f t="shared" si="1"/>
        <v>2404869.5099999998</v>
      </c>
      <c r="J112">
        <v>8561575.5999999996</v>
      </c>
      <c r="K112">
        <v>148021</v>
      </c>
      <c r="L112">
        <v>869322.15</v>
      </c>
      <c r="M112">
        <v>2019318.5</v>
      </c>
      <c r="N112">
        <v>5118894.0999999996</v>
      </c>
      <c r="O112" s="108">
        <v>1941731</v>
      </c>
      <c r="P112">
        <v>1050582</v>
      </c>
      <c r="Q112">
        <v>1212649</v>
      </c>
      <c r="R112">
        <v>149405</v>
      </c>
      <c r="S112">
        <v>354418.19</v>
      </c>
      <c r="T112">
        <v>1914204</v>
      </c>
      <c r="U112">
        <v>194340</v>
      </c>
      <c r="V112">
        <v>2404869.5099999998</v>
      </c>
      <c r="W112">
        <v>296410.8</v>
      </c>
      <c r="X112">
        <v>85859</v>
      </c>
      <c r="Y112">
        <v>69042.899999999994</v>
      </c>
      <c r="Z112">
        <v>162709.79999999999</v>
      </c>
      <c r="AA112">
        <v>253207.5</v>
      </c>
      <c r="AB112">
        <v>9400.16</v>
      </c>
      <c r="AC112">
        <v>27038.9</v>
      </c>
      <c r="AD112">
        <v>6380254.0599999996</v>
      </c>
      <c r="AE112">
        <v>256187.6</v>
      </c>
      <c r="AF112">
        <v>108337.3</v>
      </c>
      <c r="AG112">
        <v>101141.75</v>
      </c>
      <c r="AH112">
        <v>387356.44</v>
      </c>
      <c r="AI112">
        <v>367661.55</v>
      </c>
      <c r="AJ112">
        <v>249318.9</v>
      </c>
      <c r="AK112">
        <v>111467.75</v>
      </c>
      <c r="AL112">
        <v>312317.27</v>
      </c>
      <c r="AM112">
        <v>51950</v>
      </c>
      <c r="AN112">
        <v>930451.2</v>
      </c>
      <c r="AO112">
        <v>124337.5</v>
      </c>
      <c r="AP112">
        <v>586952.73</v>
      </c>
      <c r="AQ112">
        <v>185752.55</v>
      </c>
      <c r="AR112">
        <v>1503170.98</v>
      </c>
      <c r="AS112">
        <v>53060.79</v>
      </c>
      <c r="AT112">
        <v>73244.59</v>
      </c>
      <c r="AU112">
        <v>238473.26</v>
      </c>
      <c r="AV112">
        <v>406589.17</v>
      </c>
      <c r="AW112">
        <v>19388.03</v>
      </c>
      <c r="AX112">
        <v>113114.08</v>
      </c>
      <c r="AY112">
        <v>65548.5</v>
      </c>
      <c r="AZ112">
        <v>103079.43</v>
      </c>
      <c r="BA112">
        <v>87297.66</v>
      </c>
      <c r="BB112">
        <v>151827.4</v>
      </c>
      <c r="BC112">
        <v>114627.4</v>
      </c>
      <c r="BD112">
        <v>481535.3</v>
      </c>
      <c r="BE112">
        <v>132162.9</v>
      </c>
      <c r="BF112">
        <v>181104</v>
      </c>
      <c r="BG112">
        <v>230808.1</v>
      </c>
      <c r="BH112">
        <v>123838.7</v>
      </c>
      <c r="BI112">
        <v>111874.75</v>
      </c>
      <c r="BJ112">
        <v>146764.5</v>
      </c>
      <c r="BK112">
        <v>39605.599999999999</v>
      </c>
    </row>
    <row r="113" spans="1:63" ht="22.5" customHeight="1">
      <c r="A113" s="496">
        <v>1</v>
      </c>
      <c r="B113" s="497" t="s">
        <v>903</v>
      </c>
      <c r="C113" s="498" t="s">
        <v>57</v>
      </c>
      <c r="D113" s="498" t="s">
        <v>908</v>
      </c>
      <c r="E113" s="497"/>
      <c r="F113" s="498">
        <v>4.4000000000000004</v>
      </c>
      <c r="G113" s="548">
        <v>1105010103.1059999</v>
      </c>
      <c r="H113" s="547" t="s">
        <v>182</v>
      </c>
      <c r="I113">
        <f t="shared" si="1"/>
        <v>32243.38</v>
      </c>
      <c r="R113">
        <v>0</v>
      </c>
      <c r="V113">
        <v>32243.38</v>
      </c>
      <c r="AE113">
        <v>29000</v>
      </c>
      <c r="AG113">
        <v>5700</v>
      </c>
    </row>
    <row r="114" spans="1:63" ht="22.5" customHeight="1">
      <c r="A114" s="496">
        <v>1</v>
      </c>
      <c r="B114" s="497" t="s">
        <v>903</v>
      </c>
      <c r="C114" s="498" t="s">
        <v>57</v>
      </c>
      <c r="D114" s="498" t="s">
        <v>908</v>
      </c>
      <c r="E114" s="497"/>
      <c r="F114" s="498">
        <v>4.8</v>
      </c>
      <c r="G114" s="550">
        <v>1105010103.1070001</v>
      </c>
      <c r="H114" s="549" t="s">
        <v>183</v>
      </c>
      <c r="I114">
        <f t="shared" si="1"/>
        <v>504932.47</v>
      </c>
      <c r="J114">
        <v>3114073.62</v>
      </c>
      <c r="K114">
        <v>75169.5</v>
      </c>
      <c r="L114">
        <v>125122.25</v>
      </c>
      <c r="M114">
        <v>56613</v>
      </c>
      <c r="N114">
        <v>391529</v>
      </c>
      <c r="O114" s="108">
        <v>108650.44</v>
      </c>
      <c r="P114">
        <v>349172.79</v>
      </c>
      <c r="Q114">
        <v>4450</v>
      </c>
      <c r="R114">
        <v>405921.36</v>
      </c>
      <c r="S114">
        <v>78723.3</v>
      </c>
      <c r="T114">
        <v>96527.18</v>
      </c>
      <c r="U114">
        <v>126385.05</v>
      </c>
      <c r="V114">
        <v>504932.47</v>
      </c>
      <c r="W114">
        <v>213287.86</v>
      </c>
      <c r="X114">
        <v>130213.5</v>
      </c>
      <c r="Y114">
        <v>93476.13</v>
      </c>
      <c r="Z114">
        <v>41790.43</v>
      </c>
      <c r="AA114">
        <v>50691.98</v>
      </c>
      <c r="AB114">
        <v>0</v>
      </c>
      <c r="AD114">
        <v>2639238.38</v>
      </c>
      <c r="AE114">
        <v>547266.18999999994</v>
      </c>
      <c r="AF114">
        <v>36024.86</v>
      </c>
      <c r="AG114">
        <v>125908.37</v>
      </c>
      <c r="AH114">
        <v>120489.41</v>
      </c>
      <c r="AI114">
        <v>126888</v>
      </c>
      <c r="AJ114">
        <v>239971.05</v>
      </c>
      <c r="AK114">
        <v>94832.9</v>
      </c>
      <c r="AL114">
        <v>33567</v>
      </c>
      <c r="AM114">
        <v>105763</v>
      </c>
      <c r="AN114">
        <v>211715.85</v>
      </c>
      <c r="AO114">
        <v>45980.99</v>
      </c>
      <c r="AP114">
        <v>114584.1</v>
      </c>
      <c r="AQ114">
        <v>4919</v>
      </c>
      <c r="AR114">
        <v>344686.07</v>
      </c>
      <c r="AS114">
        <v>28140</v>
      </c>
      <c r="AT114">
        <v>34922.58</v>
      </c>
      <c r="AU114">
        <v>188184</v>
      </c>
      <c r="AV114">
        <v>110606.35</v>
      </c>
      <c r="AW114">
        <v>47325.440000000002</v>
      </c>
      <c r="AX114">
        <v>54608.4</v>
      </c>
      <c r="AY114">
        <v>180245.6</v>
      </c>
      <c r="AZ114">
        <v>20349.95</v>
      </c>
      <c r="BA114">
        <v>60661.06</v>
      </c>
      <c r="BB114">
        <v>20410.05</v>
      </c>
      <c r="BC114">
        <v>40410.65</v>
      </c>
      <c r="BD114">
        <v>419693.5</v>
      </c>
      <c r="BE114">
        <v>174241.3</v>
      </c>
      <c r="BF114">
        <v>40497.800000000003</v>
      </c>
      <c r="BG114">
        <v>83205.399999999994</v>
      </c>
      <c r="BH114">
        <v>9579</v>
      </c>
      <c r="BI114">
        <v>97488.9</v>
      </c>
      <c r="BJ114">
        <v>144575.04999999999</v>
      </c>
      <c r="BK114">
        <v>51447.01</v>
      </c>
    </row>
    <row r="115" spans="1:63" ht="22.5" customHeight="1">
      <c r="A115" s="496">
        <v>1</v>
      </c>
      <c r="B115" s="497" t="s">
        <v>903</v>
      </c>
      <c r="C115" s="498" t="s">
        <v>57</v>
      </c>
      <c r="D115" s="498" t="s">
        <v>908</v>
      </c>
      <c r="E115" s="497"/>
      <c r="F115" s="498" t="s">
        <v>921</v>
      </c>
      <c r="G115" s="550">
        <v>1105010103.108</v>
      </c>
      <c r="H115" s="549" t="s">
        <v>184</v>
      </c>
      <c r="I115">
        <f t="shared" si="1"/>
        <v>150052.92000000001</v>
      </c>
      <c r="J115">
        <v>11030</v>
      </c>
      <c r="L115">
        <v>5069</v>
      </c>
      <c r="N115">
        <v>0</v>
      </c>
      <c r="O115" s="108">
        <v>31555</v>
      </c>
      <c r="P115">
        <v>0</v>
      </c>
      <c r="Q115">
        <v>0</v>
      </c>
      <c r="R115">
        <v>0</v>
      </c>
      <c r="S115">
        <v>0</v>
      </c>
      <c r="T115">
        <v>0</v>
      </c>
      <c r="V115">
        <v>150052.92000000001</v>
      </c>
      <c r="X115">
        <v>0</v>
      </c>
      <c r="Z115">
        <v>0</v>
      </c>
      <c r="AA115">
        <v>0</v>
      </c>
      <c r="AD115">
        <v>0</v>
      </c>
      <c r="AF115">
        <v>0</v>
      </c>
      <c r="AG115">
        <v>0</v>
      </c>
      <c r="AH115">
        <v>0</v>
      </c>
      <c r="AI115">
        <v>0</v>
      </c>
      <c r="AJ115">
        <v>2674.88</v>
      </c>
      <c r="AK115">
        <v>0</v>
      </c>
      <c r="AL115">
        <v>0</v>
      </c>
      <c r="AM115">
        <v>0</v>
      </c>
      <c r="AN115">
        <v>0</v>
      </c>
      <c r="AO115">
        <v>0</v>
      </c>
      <c r="AQ115">
        <v>0</v>
      </c>
      <c r="AR115">
        <v>199232</v>
      </c>
      <c r="AS115">
        <v>0</v>
      </c>
      <c r="AT115">
        <v>0</v>
      </c>
      <c r="AU115">
        <v>0</v>
      </c>
      <c r="AV115">
        <v>0</v>
      </c>
      <c r="BB115">
        <v>0</v>
      </c>
      <c r="BC115">
        <v>0</v>
      </c>
      <c r="BD115">
        <v>66313.59</v>
      </c>
      <c r="BE115">
        <v>1011</v>
      </c>
      <c r="BF115">
        <v>690</v>
      </c>
      <c r="BG115">
        <v>0</v>
      </c>
      <c r="BH115">
        <v>0</v>
      </c>
      <c r="BI115">
        <v>0</v>
      </c>
      <c r="BJ115">
        <v>0</v>
      </c>
      <c r="BK115">
        <v>0</v>
      </c>
    </row>
    <row r="116" spans="1:63" ht="22.5" customHeight="1">
      <c r="A116" s="496">
        <v>1</v>
      </c>
      <c r="B116" s="497" t="s">
        <v>903</v>
      </c>
      <c r="C116" s="498" t="s">
        <v>57</v>
      </c>
      <c r="D116" s="498" t="s">
        <v>908</v>
      </c>
      <c r="E116" s="497"/>
      <c r="F116" s="498">
        <v>4.9000000000000004</v>
      </c>
      <c r="G116" s="550">
        <v>1105010103.109</v>
      </c>
      <c r="H116" s="549" t="s">
        <v>185</v>
      </c>
      <c r="I116">
        <f t="shared" si="1"/>
        <v>0</v>
      </c>
      <c r="J116">
        <v>1093760</v>
      </c>
      <c r="N116">
        <v>0</v>
      </c>
      <c r="U116">
        <v>0</v>
      </c>
      <c r="W116">
        <v>0</v>
      </c>
      <c r="X116">
        <v>17510</v>
      </c>
      <c r="Z116">
        <v>0</v>
      </c>
      <c r="AF116">
        <v>0</v>
      </c>
      <c r="AH116">
        <v>0</v>
      </c>
      <c r="AI116">
        <v>4625</v>
      </c>
      <c r="AK116">
        <v>0</v>
      </c>
      <c r="AL116">
        <v>0</v>
      </c>
      <c r="AP116">
        <v>0</v>
      </c>
      <c r="AR116">
        <v>3420</v>
      </c>
      <c r="AV116">
        <v>29480</v>
      </c>
      <c r="BC116">
        <v>800</v>
      </c>
      <c r="BI116">
        <v>0</v>
      </c>
      <c r="BJ116">
        <v>0</v>
      </c>
    </row>
    <row r="117" spans="1:63" ht="22.5" customHeight="1">
      <c r="A117" s="496">
        <v>1</v>
      </c>
      <c r="B117" s="497" t="s">
        <v>903</v>
      </c>
      <c r="C117" s="498" t="s">
        <v>57</v>
      </c>
      <c r="D117" s="498" t="s">
        <v>908</v>
      </c>
      <c r="E117" s="497"/>
      <c r="F117" s="498">
        <v>4.1100000000000003</v>
      </c>
      <c r="G117" s="548">
        <v>1105010105.105</v>
      </c>
      <c r="H117" s="547" t="s">
        <v>186</v>
      </c>
      <c r="I117">
        <f t="shared" si="1"/>
        <v>530303.65</v>
      </c>
      <c r="J117">
        <v>2122322.9900000002</v>
      </c>
      <c r="K117">
        <v>29634</v>
      </c>
      <c r="L117">
        <v>255693</v>
      </c>
      <c r="M117">
        <v>181570</v>
      </c>
      <c r="N117">
        <v>323971.7</v>
      </c>
      <c r="O117" s="108">
        <v>120028</v>
      </c>
      <c r="P117">
        <v>110686.6</v>
      </c>
      <c r="Q117">
        <v>24234.799999999999</v>
      </c>
      <c r="R117">
        <v>63582</v>
      </c>
      <c r="S117">
        <v>73596</v>
      </c>
      <c r="T117">
        <v>188440.93</v>
      </c>
      <c r="U117">
        <v>88434</v>
      </c>
      <c r="V117">
        <v>530303.65</v>
      </c>
      <c r="W117">
        <v>50618.2</v>
      </c>
      <c r="X117">
        <v>20688</v>
      </c>
      <c r="Y117">
        <v>63216.07</v>
      </c>
      <c r="Z117">
        <v>118373</v>
      </c>
      <c r="AA117">
        <v>11526.27</v>
      </c>
      <c r="AB117">
        <v>29151.5</v>
      </c>
      <c r="AC117">
        <v>136755</v>
      </c>
      <c r="AD117">
        <v>495430.98</v>
      </c>
      <c r="AE117">
        <v>7249.13</v>
      </c>
      <c r="AF117">
        <v>170998.3</v>
      </c>
      <c r="AG117">
        <v>324727.18</v>
      </c>
      <c r="AH117">
        <v>30473.439999999999</v>
      </c>
      <c r="AI117">
        <v>25427.599999999999</v>
      </c>
      <c r="AJ117">
        <v>236740.5</v>
      </c>
      <c r="AK117">
        <v>131023.94</v>
      </c>
      <c r="AL117">
        <v>226695.15</v>
      </c>
      <c r="AM117">
        <v>79117.5</v>
      </c>
      <c r="AN117">
        <v>30431</v>
      </c>
      <c r="AO117">
        <v>35567.06</v>
      </c>
      <c r="AP117">
        <v>54932.1</v>
      </c>
      <c r="AQ117">
        <v>67809</v>
      </c>
      <c r="AR117">
        <v>230952.21</v>
      </c>
      <c r="AS117">
        <v>0</v>
      </c>
      <c r="AT117">
        <v>0</v>
      </c>
      <c r="AU117">
        <v>262769.5</v>
      </c>
      <c r="AV117">
        <v>7573</v>
      </c>
      <c r="AW117">
        <v>24094</v>
      </c>
      <c r="AX117">
        <v>132030</v>
      </c>
      <c r="AY117">
        <v>120772.8</v>
      </c>
      <c r="AZ117">
        <v>41764.67</v>
      </c>
      <c r="BA117">
        <v>39021</v>
      </c>
      <c r="BB117">
        <v>47062</v>
      </c>
      <c r="BC117">
        <v>0</v>
      </c>
      <c r="BD117">
        <v>460333.75</v>
      </c>
      <c r="BE117">
        <v>96553</v>
      </c>
      <c r="BF117">
        <v>53772</v>
      </c>
      <c r="BG117">
        <v>34680</v>
      </c>
      <c r="BH117">
        <v>12362.32</v>
      </c>
      <c r="BI117">
        <v>66555.8</v>
      </c>
      <c r="BJ117">
        <v>109414.5</v>
      </c>
      <c r="BK117">
        <v>41593.9</v>
      </c>
    </row>
    <row r="118" spans="1:63" ht="22.5" customHeight="1">
      <c r="A118" s="496">
        <v>1</v>
      </c>
      <c r="B118" s="497" t="s">
        <v>903</v>
      </c>
      <c r="C118" s="498" t="s">
        <v>57</v>
      </c>
      <c r="D118" s="498" t="s">
        <v>908</v>
      </c>
      <c r="E118" s="497"/>
      <c r="F118" s="498">
        <v>4.9000000000000004</v>
      </c>
      <c r="G118" s="550">
        <v>1105010105.1059999</v>
      </c>
      <c r="H118" s="549" t="s">
        <v>187</v>
      </c>
      <c r="I118">
        <f t="shared" si="1"/>
        <v>0</v>
      </c>
      <c r="J118">
        <v>0</v>
      </c>
      <c r="K118">
        <v>0</v>
      </c>
      <c r="M118">
        <v>0</v>
      </c>
      <c r="N118">
        <v>0</v>
      </c>
      <c r="Q118">
        <v>0</v>
      </c>
      <c r="R118">
        <v>0</v>
      </c>
      <c r="S118">
        <v>0</v>
      </c>
      <c r="AG118">
        <v>0</v>
      </c>
      <c r="AH118">
        <v>0</v>
      </c>
      <c r="AL118">
        <v>0</v>
      </c>
      <c r="AN118">
        <v>0</v>
      </c>
      <c r="AR118">
        <v>0</v>
      </c>
      <c r="AW118">
        <v>0</v>
      </c>
      <c r="BB118">
        <v>0</v>
      </c>
      <c r="BD118">
        <v>2040</v>
      </c>
      <c r="BE118">
        <v>1890</v>
      </c>
      <c r="BF118">
        <v>0</v>
      </c>
      <c r="BI118">
        <v>0</v>
      </c>
      <c r="BJ118">
        <v>0</v>
      </c>
    </row>
    <row r="119" spans="1:63" ht="22.5" customHeight="1">
      <c r="A119" s="496">
        <v>1</v>
      </c>
      <c r="B119" s="497" t="s">
        <v>903</v>
      </c>
      <c r="C119" s="498" t="s">
        <v>57</v>
      </c>
      <c r="D119" s="498" t="s">
        <v>908</v>
      </c>
      <c r="E119" s="497"/>
      <c r="F119" s="498">
        <v>4.9000000000000004</v>
      </c>
      <c r="G119" s="548">
        <v>1105010105.1070001</v>
      </c>
      <c r="H119" s="547" t="s">
        <v>188</v>
      </c>
      <c r="I119">
        <f t="shared" si="1"/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 s="108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I119">
        <v>0</v>
      </c>
      <c r="BJ119">
        <v>0</v>
      </c>
      <c r="BK119">
        <v>0</v>
      </c>
    </row>
    <row r="120" spans="1:63" ht="22.5" customHeight="1">
      <c r="A120" s="496">
        <v>1</v>
      </c>
      <c r="B120" s="497" t="s">
        <v>903</v>
      </c>
      <c r="C120" s="498" t="s">
        <v>57</v>
      </c>
      <c r="D120" s="498" t="s">
        <v>908</v>
      </c>
      <c r="E120" s="497"/>
      <c r="F120" s="498">
        <v>4.9000000000000004</v>
      </c>
      <c r="G120" s="550">
        <v>1105010105.108</v>
      </c>
      <c r="H120" s="549" t="s">
        <v>189</v>
      </c>
      <c r="I120">
        <f t="shared" si="1"/>
        <v>475508</v>
      </c>
      <c r="J120">
        <v>791040</v>
      </c>
      <c r="K120">
        <v>4098</v>
      </c>
      <c r="L120">
        <v>17230.75</v>
      </c>
      <c r="M120">
        <v>11604</v>
      </c>
      <c r="N120">
        <v>0</v>
      </c>
      <c r="O120" s="108">
        <v>0</v>
      </c>
      <c r="P120">
        <v>7640</v>
      </c>
      <c r="Q120">
        <v>3778</v>
      </c>
      <c r="R120">
        <v>0</v>
      </c>
      <c r="S120">
        <v>3200</v>
      </c>
      <c r="T120">
        <v>0</v>
      </c>
      <c r="U120">
        <v>0</v>
      </c>
      <c r="V120">
        <v>475508</v>
      </c>
      <c r="X120">
        <v>12216</v>
      </c>
      <c r="Y120">
        <v>9386</v>
      </c>
      <c r="AA120">
        <v>6049</v>
      </c>
      <c r="AC120">
        <v>0</v>
      </c>
      <c r="AD120">
        <v>336229.1</v>
      </c>
      <c r="AE120">
        <v>680</v>
      </c>
      <c r="AF120">
        <v>24444.28</v>
      </c>
      <c r="AG120">
        <v>0</v>
      </c>
      <c r="AH120">
        <v>620</v>
      </c>
      <c r="AI120">
        <v>1042</v>
      </c>
      <c r="AJ120">
        <v>0</v>
      </c>
      <c r="AK120">
        <v>0</v>
      </c>
      <c r="AL120">
        <v>11810.6</v>
      </c>
      <c r="AM120">
        <v>2320</v>
      </c>
      <c r="AN120">
        <v>0</v>
      </c>
      <c r="AO120">
        <v>0</v>
      </c>
      <c r="AP120">
        <v>1807</v>
      </c>
      <c r="AR120">
        <v>444239</v>
      </c>
      <c r="AT120">
        <v>0</v>
      </c>
      <c r="AU120">
        <v>0</v>
      </c>
      <c r="AV120">
        <v>0</v>
      </c>
      <c r="AW120">
        <v>0</v>
      </c>
      <c r="AY120">
        <v>12195</v>
      </c>
      <c r="BA120">
        <v>0</v>
      </c>
      <c r="BB120">
        <v>1621</v>
      </c>
      <c r="BC120">
        <v>0</v>
      </c>
      <c r="BD120">
        <v>10825</v>
      </c>
      <c r="BE120">
        <v>4160</v>
      </c>
      <c r="BF120">
        <v>2401.5</v>
      </c>
      <c r="BG120">
        <v>0</v>
      </c>
      <c r="BH120">
        <v>5722</v>
      </c>
      <c r="BI120">
        <v>4092</v>
      </c>
      <c r="BJ120">
        <v>13009</v>
      </c>
    </row>
    <row r="121" spans="1:63" ht="22.5" customHeight="1">
      <c r="A121" s="496">
        <v>1</v>
      </c>
      <c r="B121" s="497" t="s">
        <v>903</v>
      </c>
      <c r="C121" s="498" t="s">
        <v>57</v>
      </c>
      <c r="D121" s="498" t="s">
        <v>908</v>
      </c>
      <c r="E121" s="497"/>
      <c r="F121" s="498">
        <v>4.9000000000000004</v>
      </c>
      <c r="G121" s="548">
        <v>1105010105.109</v>
      </c>
      <c r="H121" s="547" t="s">
        <v>190</v>
      </c>
      <c r="I121">
        <f t="shared" si="1"/>
        <v>0</v>
      </c>
      <c r="J121">
        <v>115224</v>
      </c>
      <c r="U121">
        <v>0</v>
      </c>
      <c r="V121">
        <v>0</v>
      </c>
      <c r="AD121">
        <v>672538.86</v>
      </c>
      <c r="AE121">
        <v>1045</v>
      </c>
      <c r="AF121">
        <v>0</v>
      </c>
      <c r="AJ121">
        <v>0</v>
      </c>
      <c r="AM121">
        <v>0</v>
      </c>
      <c r="AP121">
        <v>0</v>
      </c>
      <c r="AU121">
        <v>0</v>
      </c>
      <c r="AV121">
        <v>0</v>
      </c>
      <c r="BC121">
        <v>0</v>
      </c>
      <c r="BD121">
        <v>0</v>
      </c>
      <c r="BJ121">
        <v>0</v>
      </c>
    </row>
    <row r="122" spans="1:63" ht="22.5" customHeight="1">
      <c r="A122" s="496">
        <v>1</v>
      </c>
      <c r="B122" s="497" t="s">
        <v>903</v>
      </c>
      <c r="C122" s="498" t="s">
        <v>57</v>
      </c>
      <c r="D122" s="498" t="s">
        <v>908</v>
      </c>
      <c r="E122" s="497"/>
      <c r="F122" s="498">
        <v>4.12</v>
      </c>
      <c r="G122" s="548">
        <v>1105010105.1099999</v>
      </c>
      <c r="H122" s="547" t="s">
        <v>191</v>
      </c>
      <c r="I122">
        <f t="shared" si="1"/>
        <v>125715</v>
      </c>
      <c r="J122">
        <v>0</v>
      </c>
      <c r="K122">
        <v>64210</v>
      </c>
      <c r="L122">
        <v>110750</v>
      </c>
      <c r="M122">
        <v>64800</v>
      </c>
      <c r="N122">
        <v>140770</v>
      </c>
      <c r="O122" s="108">
        <v>31238</v>
      </c>
      <c r="P122">
        <v>72650</v>
      </c>
      <c r="Q122">
        <v>12750</v>
      </c>
      <c r="R122">
        <v>35000</v>
      </c>
      <c r="S122">
        <v>74620</v>
      </c>
      <c r="T122">
        <v>31900</v>
      </c>
      <c r="U122">
        <v>54210</v>
      </c>
      <c r="V122">
        <v>125715</v>
      </c>
      <c r="W122">
        <v>27825</v>
      </c>
      <c r="X122">
        <v>38963</v>
      </c>
      <c r="Y122">
        <v>47112</v>
      </c>
      <c r="Z122">
        <v>73530</v>
      </c>
      <c r="AA122">
        <v>0</v>
      </c>
      <c r="AB122">
        <v>11475</v>
      </c>
      <c r="AC122">
        <v>8500</v>
      </c>
      <c r="AD122">
        <v>922559.81</v>
      </c>
      <c r="AE122">
        <v>6430</v>
      </c>
      <c r="AF122">
        <v>122883.58</v>
      </c>
      <c r="AG122">
        <v>96530</v>
      </c>
      <c r="AH122">
        <v>0</v>
      </c>
      <c r="AI122">
        <v>0</v>
      </c>
      <c r="AJ122">
        <v>148183</v>
      </c>
      <c r="AK122">
        <v>36895</v>
      </c>
      <c r="AL122">
        <v>221414</v>
      </c>
      <c r="AM122">
        <v>0</v>
      </c>
      <c r="AN122">
        <v>16250</v>
      </c>
      <c r="AO122">
        <v>19890</v>
      </c>
      <c r="AP122">
        <v>14970</v>
      </c>
      <c r="AQ122">
        <v>46685</v>
      </c>
      <c r="AR122">
        <v>98543.5</v>
      </c>
      <c r="AS122">
        <v>0</v>
      </c>
      <c r="AT122">
        <v>46146.3</v>
      </c>
      <c r="AU122">
        <v>60700</v>
      </c>
      <c r="AV122">
        <v>40710</v>
      </c>
      <c r="AW122">
        <v>4226</v>
      </c>
      <c r="AY122">
        <v>41810</v>
      </c>
      <c r="AZ122">
        <v>15100</v>
      </c>
      <c r="BA122">
        <v>31820</v>
      </c>
      <c r="BB122">
        <v>3720</v>
      </c>
      <c r="BC122">
        <v>0</v>
      </c>
      <c r="BD122">
        <v>75350</v>
      </c>
      <c r="BE122">
        <v>28520</v>
      </c>
      <c r="BF122">
        <v>16400</v>
      </c>
      <c r="BG122">
        <v>0</v>
      </c>
      <c r="BH122">
        <v>6570</v>
      </c>
      <c r="BI122">
        <v>20130</v>
      </c>
      <c r="BJ122">
        <v>63470</v>
      </c>
      <c r="BK122">
        <v>12045</v>
      </c>
    </row>
    <row r="123" spans="1:63" ht="22.5" customHeight="1">
      <c r="A123" s="496">
        <v>1</v>
      </c>
      <c r="B123" s="497" t="s">
        <v>903</v>
      </c>
      <c r="C123" s="498" t="s">
        <v>57</v>
      </c>
      <c r="D123" s="498" t="s">
        <v>908</v>
      </c>
      <c r="E123" s="497"/>
      <c r="F123" s="498">
        <v>4.13</v>
      </c>
      <c r="G123" s="548">
        <v>1105010105.1110001</v>
      </c>
      <c r="H123" s="547" t="s">
        <v>192</v>
      </c>
      <c r="I123">
        <f t="shared" si="1"/>
        <v>429814.3</v>
      </c>
      <c r="J123">
        <v>1874584</v>
      </c>
      <c r="K123">
        <v>14483</v>
      </c>
      <c r="L123">
        <v>259453.4</v>
      </c>
      <c r="M123">
        <v>516231</v>
      </c>
      <c r="N123">
        <v>328684.99</v>
      </c>
      <c r="O123" s="108">
        <v>436540.78</v>
      </c>
      <c r="P123">
        <v>289694</v>
      </c>
      <c r="Q123">
        <v>237821.3</v>
      </c>
      <c r="R123">
        <v>144897</v>
      </c>
      <c r="S123">
        <v>77813.75</v>
      </c>
      <c r="T123">
        <v>151205.04999999999</v>
      </c>
      <c r="U123">
        <v>89765.8</v>
      </c>
      <c r="V123">
        <v>429814.3</v>
      </c>
      <c r="W123">
        <v>54439.61</v>
      </c>
      <c r="X123">
        <v>98717.45</v>
      </c>
      <c r="Y123">
        <v>100456.52</v>
      </c>
      <c r="Z123">
        <v>169871.05</v>
      </c>
      <c r="AA123">
        <v>54839.67</v>
      </c>
      <c r="AB123">
        <v>18363.05</v>
      </c>
      <c r="AC123">
        <v>8552</v>
      </c>
      <c r="AD123">
        <v>564564.23</v>
      </c>
      <c r="AE123">
        <v>18828.79</v>
      </c>
      <c r="AF123">
        <v>51887.64</v>
      </c>
      <c r="AG123">
        <v>555158.99</v>
      </c>
      <c r="AH123">
        <v>36531.33</v>
      </c>
      <c r="AI123">
        <v>70871</v>
      </c>
      <c r="AJ123">
        <v>0</v>
      </c>
      <c r="AK123">
        <v>162658.6</v>
      </c>
      <c r="AL123">
        <v>173220.88</v>
      </c>
      <c r="AM123">
        <v>33817.72</v>
      </c>
      <c r="AN123">
        <v>101649</v>
      </c>
      <c r="AO123">
        <v>72677.98</v>
      </c>
      <c r="AP123">
        <v>30338.93</v>
      </c>
      <c r="AQ123">
        <v>62277</v>
      </c>
      <c r="AR123">
        <v>348484</v>
      </c>
      <c r="AS123">
        <v>18674</v>
      </c>
      <c r="AT123">
        <v>0</v>
      </c>
      <c r="AU123">
        <v>59619.75</v>
      </c>
      <c r="AV123">
        <v>23504</v>
      </c>
      <c r="AW123">
        <v>9874</v>
      </c>
      <c r="AX123">
        <v>27157.279999999999</v>
      </c>
      <c r="AY123">
        <v>72684.479999999996</v>
      </c>
      <c r="AZ123">
        <v>46067</v>
      </c>
      <c r="BA123">
        <v>55579.89</v>
      </c>
      <c r="BB123">
        <v>19754.5</v>
      </c>
      <c r="BC123">
        <v>0</v>
      </c>
      <c r="BD123">
        <v>673925.74</v>
      </c>
      <c r="BE123">
        <v>219776.63</v>
      </c>
      <c r="BF123">
        <v>75846</v>
      </c>
      <c r="BG123">
        <v>102886</v>
      </c>
      <c r="BH123">
        <v>27679</v>
      </c>
      <c r="BI123">
        <v>142402</v>
      </c>
      <c r="BJ123">
        <v>105989</v>
      </c>
      <c r="BK123">
        <v>19983</v>
      </c>
    </row>
    <row r="124" spans="1:63" ht="22.5" customHeight="1">
      <c r="A124" s="496">
        <v>1</v>
      </c>
      <c r="B124" s="497" t="s">
        <v>903</v>
      </c>
      <c r="C124" s="498" t="s">
        <v>57</v>
      </c>
      <c r="D124" s="498" t="s">
        <v>908</v>
      </c>
      <c r="E124" s="497"/>
      <c r="F124" s="498">
        <v>4.9000000000000004</v>
      </c>
      <c r="G124" s="550">
        <v>1105010105.1140001</v>
      </c>
      <c r="H124" s="549" t="s">
        <v>193</v>
      </c>
      <c r="I124">
        <f t="shared" si="1"/>
        <v>103300</v>
      </c>
      <c r="J124">
        <v>663931</v>
      </c>
      <c r="K124">
        <v>0</v>
      </c>
      <c r="L124">
        <v>0</v>
      </c>
      <c r="M124">
        <v>0</v>
      </c>
      <c r="N124">
        <v>0</v>
      </c>
      <c r="O124" s="108">
        <v>0</v>
      </c>
      <c r="P124">
        <v>11975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103300</v>
      </c>
      <c r="W124">
        <v>0</v>
      </c>
      <c r="Z124">
        <v>0</v>
      </c>
      <c r="AA124">
        <v>0</v>
      </c>
      <c r="AB124">
        <v>0</v>
      </c>
      <c r="AD124">
        <v>199094.39</v>
      </c>
      <c r="AF124">
        <v>0</v>
      </c>
      <c r="AG124">
        <v>684.8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R124">
        <v>741322.14</v>
      </c>
      <c r="AS124">
        <v>0</v>
      </c>
      <c r="AU124">
        <v>0</v>
      </c>
      <c r="AV124">
        <v>0</v>
      </c>
      <c r="AW124">
        <v>0</v>
      </c>
      <c r="AX124">
        <v>0</v>
      </c>
      <c r="AY124">
        <v>11114.47</v>
      </c>
      <c r="AZ124">
        <v>0</v>
      </c>
      <c r="BB124">
        <v>0</v>
      </c>
      <c r="BC124">
        <v>0</v>
      </c>
      <c r="BD124">
        <v>72475</v>
      </c>
      <c r="BF124">
        <v>0</v>
      </c>
      <c r="BG124">
        <v>0</v>
      </c>
      <c r="BJ124">
        <v>0</v>
      </c>
    </row>
    <row r="125" spans="1:63" ht="22.5" customHeight="1">
      <c r="A125" s="496">
        <v>1</v>
      </c>
      <c r="B125" s="497" t="s">
        <v>903</v>
      </c>
      <c r="C125" s="498" t="s">
        <v>57</v>
      </c>
      <c r="D125" s="498" t="s">
        <v>908</v>
      </c>
      <c r="E125" s="497"/>
      <c r="F125" s="498">
        <v>4.9000000000000004</v>
      </c>
      <c r="G125" s="550">
        <v>1105010105.115</v>
      </c>
      <c r="H125" s="549" t="s">
        <v>194</v>
      </c>
      <c r="I125">
        <f t="shared" si="1"/>
        <v>0</v>
      </c>
      <c r="J125">
        <v>0</v>
      </c>
      <c r="K125">
        <v>0</v>
      </c>
      <c r="M125">
        <v>0</v>
      </c>
      <c r="N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2115</v>
      </c>
      <c r="V125">
        <v>0</v>
      </c>
      <c r="X125">
        <v>0</v>
      </c>
      <c r="Z125">
        <v>0</v>
      </c>
      <c r="AD125">
        <v>204494.84</v>
      </c>
      <c r="AF125">
        <v>0</v>
      </c>
      <c r="AG125">
        <v>0</v>
      </c>
      <c r="AI125">
        <v>1144</v>
      </c>
      <c r="AJ125">
        <v>219520.9</v>
      </c>
      <c r="AN125">
        <v>55212.53</v>
      </c>
      <c r="AO125">
        <v>0</v>
      </c>
      <c r="AQ125">
        <v>15570</v>
      </c>
      <c r="AV125">
        <v>0</v>
      </c>
      <c r="AX125">
        <v>0</v>
      </c>
      <c r="BA125">
        <v>0</v>
      </c>
      <c r="BB125">
        <v>0</v>
      </c>
      <c r="BC125">
        <v>0</v>
      </c>
      <c r="BD125">
        <v>0</v>
      </c>
      <c r="BE125">
        <v>6750</v>
      </c>
      <c r="BF125">
        <v>595</v>
      </c>
      <c r="BG125">
        <v>0</v>
      </c>
      <c r="BH125">
        <v>0</v>
      </c>
      <c r="BJ125">
        <v>0</v>
      </c>
    </row>
    <row r="126" spans="1:63" ht="22.5" customHeight="1">
      <c r="A126" s="496">
        <v>1</v>
      </c>
      <c r="B126" s="497" t="s">
        <v>903</v>
      </c>
      <c r="C126" s="498" t="s">
        <v>57</v>
      </c>
      <c r="D126" s="498" t="s">
        <v>907</v>
      </c>
      <c r="E126" s="497"/>
      <c r="F126" s="498">
        <v>5.2</v>
      </c>
      <c r="G126" s="550">
        <v>1106010103.1029999</v>
      </c>
      <c r="H126" s="549" t="s">
        <v>195</v>
      </c>
      <c r="I126">
        <f t="shared" si="1"/>
        <v>0</v>
      </c>
      <c r="K126">
        <v>45935.86</v>
      </c>
      <c r="L126">
        <v>58077.59</v>
      </c>
      <c r="M126">
        <v>33386.89</v>
      </c>
      <c r="N126">
        <v>133960.35</v>
      </c>
      <c r="P126">
        <v>51374.46</v>
      </c>
      <c r="R126">
        <v>75820.100000000006</v>
      </c>
      <c r="S126">
        <v>69917.86</v>
      </c>
      <c r="T126">
        <v>53662.239999999998</v>
      </c>
      <c r="U126">
        <v>51218.51</v>
      </c>
      <c r="W126">
        <v>14859.59</v>
      </c>
      <c r="X126">
        <v>81580.429999999993</v>
      </c>
      <c r="Z126">
        <v>39346.28</v>
      </c>
      <c r="AA126">
        <v>136147.20000000001</v>
      </c>
      <c r="AC126">
        <v>17903.52</v>
      </c>
      <c r="AE126">
        <v>15219.24</v>
      </c>
      <c r="AF126">
        <v>37968.400000000001</v>
      </c>
      <c r="AG126">
        <v>100081.87</v>
      </c>
      <c r="AH126">
        <v>26517.53</v>
      </c>
      <c r="AI126">
        <v>26239.59</v>
      </c>
      <c r="AJ126">
        <v>90109.45</v>
      </c>
      <c r="AK126">
        <v>25554.7</v>
      </c>
      <c r="AL126">
        <v>81087.75</v>
      </c>
      <c r="AM126">
        <v>105511.13</v>
      </c>
      <c r="AN126">
        <v>50160.88</v>
      </c>
      <c r="AO126">
        <v>55790.39</v>
      </c>
      <c r="AP126">
        <v>100652.59</v>
      </c>
      <c r="AQ126">
        <v>71339.92</v>
      </c>
      <c r="AR126">
        <v>117923.03</v>
      </c>
      <c r="AS126">
        <v>80752.11</v>
      </c>
      <c r="AT126">
        <v>43501.120000000003</v>
      </c>
      <c r="AV126">
        <v>65855.649999999994</v>
      </c>
      <c r="AW126">
        <v>54314.44</v>
      </c>
      <c r="AX126">
        <v>0</v>
      </c>
      <c r="AY126">
        <v>52070.07</v>
      </c>
      <c r="AZ126">
        <v>67351.399999999994</v>
      </c>
      <c r="BA126">
        <v>59513.74</v>
      </c>
      <c r="BB126">
        <v>0</v>
      </c>
      <c r="BC126">
        <v>53153.03</v>
      </c>
      <c r="BE126">
        <v>99906.29</v>
      </c>
      <c r="BF126">
        <v>91998.720000000001</v>
      </c>
      <c r="BG126">
        <v>130119.73</v>
      </c>
      <c r="BH126">
        <v>47888.91</v>
      </c>
      <c r="BI126">
        <v>665276.37</v>
      </c>
      <c r="BJ126">
        <v>140540.17000000001</v>
      </c>
      <c r="BK126">
        <v>87207.37</v>
      </c>
    </row>
    <row r="127" spans="1:63" ht="22.5" customHeight="1">
      <c r="A127" s="496">
        <v>1</v>
      </c>
      <c r="B127" s="497" t="s">
        <v>903</v>
      </c>
      <c r="C127" s="498" t="s">
        <v>57</v>
      </c>
      <c r="D127" s="498" t="s">
        <v>907</v>
      </c>
      <c r="E127" s="497"/>
      <c r="F127" s="498">
        <v>5.2</v>
      </c>
      <c r="G127" s="548">
        <v>1106010103.201</v>
      </c>
      <c r="H127" s="547" t="s">
        <v>196</v>
      </c>
      <c r="I127">
        <f t="shared" si="1"/>
        <v>0</v>
      </c>
      <c r="Y127">
        <v>0</v>
      </c>
      <c r="AG127">
        <v>181500</v>
      </c>
      <c r="AN127">
        <v>0</v>
      </c>
      <c r="AR127">
        <v>0</v>
      </c>
      <c r="AV127">
        <v>0</v>
      </c>
    </row>
    <row r="128" spans="1:63" ht="22.5" customHeight="1">
      <c r="A128" s="496">
        <v>1</v>
      </c>
      <c r="B128" s="497" t="s">
        <v>903</v>
      </c>
      <c r="C128" s="498" t="s">
        <v>57</v>
      </c>
      <c r="D128" s="498" t="s">
        <v>907</v>
      </c>
      <c r="E128" s="497"/>
      <c r="F128" s="498">
        <v>5.2</v>
      </c>
      <c r="G128" s="548">
        <v>1106010112.1010001</v>
      </c>
      <c r="H128" s="547" t="s">
        <v>197</v>
      </c>
      <c r="I128">
        <f t="shared" si="1"/>
        <v>0</v>
      </c>
    </row>
    <row r="129" spans="1:63" ht="22.5" customHeight="1">
      <c r="A129" s="496">
        <v>1</v>
      </c>
      <c r="B129" s="497" t="s">
        <v>903</v>
      </c>
      <c r="C129" s="498" t="s">
        <v>57</v>
      </c>
      <c r="D129" s="498" t="s">
        <v>907</v>
      </c>
      <c r="E129" s="497"/>
      <c r="F129" s="498">
        <v>5.2</v>
      </c>
      <c r="G129" s="548">
        <v>1106010199.1010001</v>
      </c>
      <c r="H129" s="549" t="s">
        <v>198</v>
      </c>
      <c r="I129">
        <f t="shared" si="1"/>
        <v>0</v>
      </c>
      <c r="N129">
        <v>0</v>
      </c>
      <c r="T129">
        <v>0</v>
      </c>
    </row>
    <row r="130" spans="1:63" ht="22.5" customHeight="1">
      <c r="A130" s="496">
        <v>1</v>
      </c>
      <c r="B130" s="497" t="s">
        <v>903</v>
      </c>
      <c r="C130" s="498" t="s">
        <v>905</v>
      </c>
      <c r="D130" s="498">
        <v>1.2</v>
      </c>
      <c r="E130" s="497"/>
      <c r="F130" s="498">
        <v>6</v>
      </c>
      <c r="G130" s="548">
        <v>1201020101.1010001</v>
      </c>
      <c r="H130" s="549" t="s">
        <v>199</v>
      </c>
      <c r="I130">
        <f t="shared" si="1"/>
        <v>0</v>
      </c>
    </row>
    <row r="131" spans="1:63" ht="22.5" customHeight="1">
      <c r="A131" s="496">
        <v>1</v>
      </c>
      <c r="B131" s="497" t="s">
        <v>903</v>
      </c>
      <c r="C131" s="498" t="s">
        <v>905</v>
      </c>
      <c r="D131" s="498">
        <v>1.2</v>
      </c>
      <c r="E131" s="497"/>
      <c r="F131" s="498">
        <v>6</v>
      </c>
      <c r="G131" s="550">
        <v>1201050198.1010001</v>
      </c>
      <c r="H131" s="549" t="s">
        <v>200</v>
      </c>
      <c r="I131">
        <f t="shared" si="1"/>
        <v>0</v>
      </c>
    </row>
    <row r="132" spans="1:63" ht="22.5" customHeight="1">
      <c r="A132" s="496">
        <v>1</v>
      </c>
      <c r="B132" s="497" t="s">
        <v>903</v>
      </c>
      <c r="C132" s="498" t="s">
        <v>905</v>
      </c>
      <c r="D132" s="498">
        <v>1.2</v>
      </c>
      <c r="E132" s="497" t="s">
        <v>944</v>
      </c>
      <c r="F132" s="498">
        <v>6</v>
      </c>
      <c r="G132" s="548">
        <v>1203010101.1010001</v>
      </c>
      <c r="H132" s="547" t="s">
        <v>201</v>
      </c>
      <c r="I132">
        <f t="shared" ref="I132:I195" si="2">SUMIF($J$1:$BK$1,$I$1,$J132:$BK132)</f>
        <v>0</v>
      </c>
    </row>
    <row r="133" spans="1:63" ht="22.5" customHeight="1">
      <c r="A133" s="496">
        <v>1</v>
      </c>
      <c r="B133" s="497" t="s">
        <v>903</v>
      </c>
      <c r="C133" s="498" t="s">
        <v>905</v>
      </c>
      <c r="D133" s="498">
        <v>1.2</v>
      </c>
      <c r="E133" s="497"/>
      <c r="F133" s="498">
        <v>6</v>
      </c>
      <c r="G133" s="550">
        <v>1204020103.1010001</v>
      </c>
      <c r="H133" s="549" t="s">
        <v>202</v>
      </c>
      <c r="I133">
        <f t="shared" si="2"/>
        <v>0</v>
      </c>
    </row>
    <row r="134" spans="1:63" ht="22.5" customHeight="1">
      <c r="A134" s="496">
        <v>1</v>
      </c>
      <c r="B134" s="497" t="s">
        <v>903</v>
      </c>
      <c r="C134" s="498" t="s">
        <v>905</v>
      </c>
      <c r="D134" s="498">
        <v>1.2</v>
      </c>
      <c r="E134" s="497"/>
      <c r="F134" s="498">
        <v>6</v>
      </c>
      <c r="G134" s="550">
        <v>1205010101.1010001</v>
      </c>
      <c r="H134" s="549" t="s">
        <v>203</v>
      </c>
      <c r="I134">
        <f t="shared" si="2"/>
        <v>72532084.719999999</v>
      </c>
      <c r="J134">
        <v>202394154</v>
      </c>
      <c r="K134">
        <v>8311290</v>
      </c>
      <c r="L134">
        <v>7579736</v>
      </c>
      <c r="M134">
        <v>5751250</v>
      </c>
      <c r="N134">
        <v>32467440</v>
      </c>
      <c r="O134" s="108">
        <v>13573108</v>
      </c>
      <c r="P134">
        <v>20230300</v>
      </c>
      <c r="Q134">
        <v>16005720</v>
      </c>
      <c r="R134">
        <v>7656780</v>
      </c>
      <c r="S134">
        <v>9005600</v>
      </c>
      <c r="T134">
        <v>14304479</v>
      </c>
      <c r="U134">
        <v>20810000</v>
      </c>
      <c r="V134">
        <v>72532084.719999999</v>
      </c>
      <c r="W134">
        <v>13722895</v>
      </c>
      <c r="X134">
        <v>21769666</v>
      </c>
      <c r="Y134">
        <v>14215128.26</v>
      </c>
      <c r="Z134">
        <v>26098889</v>
      </c>
      <c r="AA134">
        <v>13932115</v>
      </c>
      <c r="AB134">
        <v>18184035.809999999</v>
      </c>
      <c r="AC134">
        <v>13703023.630000001</v>
      </c>
      <c r="AD134">
        <v>149535173.63999999</v>
      </c>
      <c r="AE134">
        <v>9177000</v>
      </c>
      <c r="AF134">
        <v>11660300</v>
      </c>
      <c r="AG134">
        <v>7873100</v>
      </c>
      <c r="AH134">
        <v>1032349</v>
      </c>
      <c r="AI134">
        <v>10884000</v>
      </c>
      <c r="AJ134">
        <v>8900168</v>
      </c>
      <c r="AK134">
        <v>29523000</v>
      </c>
      <c r="AL134">
        <v>8853200</v>
      </c>
      <c r="AM134">
        <v>15413435</v>
      </c>
      <c r="AN134">
        <v>19279966</v>
      </c>
      <c r="AO134">
        <v>10692989.5</v>
      </c>
      <c r="AP134">
        <v>19920267.32</v>
      </c>
      <c r="AQ134">
        <v>13604640</v>
      </c>
      <c r="AR134">
        <v>162913349.34999999</v>
      </c>
      <c r="AS134">
        <v>18480618.800000001</v>
      </c>
      <c r="AT134">
        <v>16604787</v>
      </c>
      <c r="AU134">
        <v>18147176</v>
      </c>
      <c r="AV134">
        <v>15073618</v>
      </c>
      <c r="AW134">
        <v>24612108.120000001</v>
      </c>
      <c r="AX134">
        <v>12872420</v>
      </c>
      <c r="AY134">
        <v>36359187.460000001</v>
      </c>
      <c r="AZ134">
        <v>13419820</v>
      </c>
      <c r="BA134">
        <v>11583450</v>
      </c>
      <c r="BB134">
        <v>10921000</v>
      </c>
      <c r="BC134">
        <v>10222844</v>
      </c>
      <c r="BD134">
        <v>84143735</v>
      </c>
      <c r="BE134">
        <v>24837409.239999998</v>
      </c>
      <c r="BF134">
        <v>15303200</v>
      </c>
      <c r="BG134">
        <v>40641289.310000002</v>
      </c>
      <c r="BH134">
        <v>3887000</v>
      </c>
      <c r="BI134">
        <v>27479182</v>
      </c>
      <c r="BJ134">
        <v>16444500</v>
      </c>
      <c r="BK134">
        <v>20311140</v>
      </c>
    </row>
    <row r="135" spans="1:63" ht="22.5" customHeight="1">
      <c r="A135" s="496">
        <v>1</v>
      </c>
      <c r="B135" s="497" t="s">
        <v>903</v>
      </c>
      <c r="C135" s="498" t="s">
        <v>905</v>
      </c>
      <c r="D135" s="498">
        <v>1.2</v>
      </c>
      <c r="E135" s="497"/>
      <c r="F135" s="498">
        <v>6</v>
      </c>
      <c r="G135" s="550">
        <v>1205010102.1010001</v>
      </c>
      <c r="H135" s="549" t="s">
        <v>204</v>
      </c>
      <c r="I135">
        <f t="shared" si="2"/>
        <v>0</v>
      </c>
    </row>
    <row r="136" spans="1:63" ht="22.5" customHeight="1">
      <c r="A136" s="496">
        <v>1</v>
      </c>
      <c r="B136" s="497" t="s">
        <v>903</v>
      </c>
      <c r="C136" s="498" t="s">
        <v>905</v>
      </c>
      <c r="D136" s="498">
        <v>1.2</v>
      </c>
      <c r="E136" s="497"/>
      <c r="F136" s="498">
        <v>6</v>
      </c>
      <c r="G136" s="550">
        <v>1205010103.1010001</v>
      </c>
      <c r="H136" s="549" t="s">
        <v>205</v>
      </c>
      <c r="I136">
        <f t="shared" si="2"/>
        <v>-32544793.609999999</v>
      </c>
      <c r="J136">
        <v>-202094786.03999999</v>
      </c>
      <c r="K136">
        <v>-8311280</v>
      </c>
      <c r="L136">
        <v>-3132957.55</v>
      </c>
      <c r="M136">
        <v>-5751246</v>
      </c>
      <c r="N136">
        <v>-21641651.170000002</v>
      </c>
      <c r="O136" s="108">
        <v>-12559792.140000001</v>
      </c>
      <c r="P136">
        <v>-16059155.699999999</v>
      </c>
      <c r="Q136">
        <v>-11934219.710000001</v>
      </c>
      <c r="R136">
        <v>-6497107.3300000001</v>
      </c>
      <c r="S136">
        <v>-2971848.33</v>
      </c>
      <c r="T136">
        <v>-10118399.460000001</v>
      </c>
      <c r="U136">
        <v>-5269933.38</v>
      </c>
      <c r="V136">
        <v>-32544793.609999999</v>
      </c>
      <c r="W136">
        <v>-9960430.3900000006</v>
      </c>
      <c r="X136">
        <v>-8068373.0999999996</v>
      </c>
      <c r="Y136">
        <v>-9001324.1799999997</v>
      </c>
      <c r="Z136">
        <v>-14543152</v>
      </c>
      <c r="AA136">
        <v>-10389400.49</v>
      </c>
      <c r="AB136">
        <v>-3840941.15</v>
      </c>
      <c r="AC136">
        <v>-3457225</v>
      </c>
      <c r="AD136">
        <v>-47754053.079999998</v>
      </c>
      <c r="AE136">
        <v>-9176988</v>
      </c>
      <c r="AF136">
        <v>-11660281</v>
      </c>
      <c r="AG136">
        <v>-7873090</v>
      </c>
      <c r="AH136">
        <v>-24088.14</v>
      </c>
      <c r="AI136">
        <v>-10051503.67</v>
      </c>
      <c r="AJ136">
        <v>-4385865.5199999996</v>
      </c>
      <c r="AK136">
        <v>-24981629.670000002</v>
      </c>
      <c r="AL136">
        <v>-3039598.67</v>
      </c>
      <c r="AM136">
        <v>-9316539.1099999994</v>
      </c>
      <c r="AN136">
        <v>-15815693.869999999</v>
      </c>
      <c r="AO136">
        <v>-8668024.8499999996</v>
      </c>
      <c r="AP136">
        <v>-19683556.649999999</v>
      </c>
      <c r="AQ136">
        <v>-2818232.21</v>
      </c>
      <c r="AR136">
        <v>-106303411.55</v>
      </c>
      <c r="AS136">
        <v>-13114574.630000001</v>
      </c>
      <c r="AT136">
        <v>-11399070.84</v>
      </c>
      <c r="AU136">
        <v>-3201518.55</v>
      </c>
      <c r="AV136">
        <v>-8760062.7200000007</v>
      </c>
      <c r="AW136">
        <v>-8979247.9900000002</v>
      </c>
      <c r="AX136">
        <v>-6696285.5099999998</v>
      </c>
      <c r="AY136">
        <v>-17924237.530000001</v>
      </c>
      <c r="AZ136">
        <v>-5915820</v>
      </c>
      <c r="BA136">
        <v>-3205671.52</v>
      </c>
      <c r="BB136">
        <v>-3008666.13</v>
      </c>
      <c r="BC136">
        <v>-2956147.11</v>
      </c>
      <c r="BD136">
        <v>-48295502.979999997</v>
      </c>
      <c r="BE136">
        <v>-9844569.1400000006</v>
      </c>
      <c r="BF136">
        <v>-8203899</v>
      </c>
      <c r="BG136">
        <v>-16821034.719999999</v>
      </c>
      <c r="BH136">
        <v>-3886994</v>
      </c>
      <c r="BI136">
        <v>-15471444.92</v>
      </c>
      <c r="BJ136">
        <v>-5438128</v>
      </c>
      <c r="BK136">
        <v>-15985213.67</v>
      </c>
    </row>
    <row r="137" spans="1:63" ht="22.5" customHeight="1">
      <c r="A137" s="496">
        <v>1</v>
      </c>
      <c r="B137" s="497" t="s">
        <v>903</v>
      </c>
      <c r="C137" s="498" t="s">
        <v>905</v>
      </c>
      <c r="D137" s="498">
        <v>1.2</v>
      </c>
      <c r="E137" s="497"/>
      <c r="F137" s="498">
        <v>6</v>
      </c>
      <c r="G137" s="550">
        <v>1205020101.1010001</v>
      </c>
      <c r="H137" s="549" t="s">
        <v>206</v>
      </c>
      <c r="I137">
        <f t="shared" si="2"/>
        <v>604236673.64999998</v>
      </c>
      <c r="K137">
        <v>5458150</v>
      </c>
      <c r="L137">
        <v>36263767.520000003</v>
      </c>
      <c r="M137">
        <v>4769000</v>
      </c>
      <c r="N137">
        <v>97551595</v>
      </c>
      <c r="O137" s="108">
        <v>10013500</v>
      </c>
      <c r="P137">
        <v>60090620</v>
      </c>
      <c r="Q137">
        <v>27559571.41</v>
      </c>
      <c r="R137">
        <v>12851800</v>
      </c>
      <c r="S137">
        <v>13435025</v>
      </c>
      <c r="T137">
        <v>31478295</v>
      </c>
      <c r="U137">
        <v>20581500</v>
      </c>
      <c r="V137">
        <v>604236673.64999998</v>
      </c>
      <c r="W137">
        <v>2994630.4</v>
      </c>
      <c r="Z137">
        <v>6149000</v>
      </c>
      <c r="AA137">
        <v>15589547</v>
      </c>
      <c r="AB137">
        <v>22575488</v>
      </c>
      <c r="AD137">
        <v>430056097</v>
      </c>
      <c r="AE137">
        <v>55697748.289999999</v>
      </c>
      <c r="AF137">
        <v>38900000</v>
      </c>
      <c r="AG137">
        <v>19600270</v>
      </c>
      <c r="AH137">
        <v>27800000</v>
      </c>
      <c r="AL137">
        <v>30819700</v>
      </c>
      <c r="AM137">
        <v>21861285</v>
      </c>
      <c r="AN137">
        <v>84337584</v>
      </c>
      <c r="AP137">
        <v>7758000</v>
      </c>
      <c r="AQ137">
        <v>11640000</v>
      </c>
      <c r="AR137">
        <v>783618943.28999996</v>
      </c>
      <c r="AS137">
        <v>28814355.859999999</v>
      </c>
      <c r="AT137">
        <v>14700078</v>
      </c>
      <c r="AU137">
        <v>147101550</v>
      </c>
      <c r="AV137">
        <v>27771000</v>
      </c>
      <c r="AW137">
        <v>56831400</v>
      </c>
      <c r="AX137">
        <v>23888824</v>
      </c>
      <c r="AY137">
        <v>50567740</v>
      </c>
      <c r="AZ137">
        <v>16910741.5</v>
      </c>
      <c r="BA137">
        <v>11620000</v>
      </c>
      <c r="BB137">
        <v>11619000</v>
      </c>
      <c r="BC137">
        <v>11618000</v>
      </c>
      <c r="BD137">
        <v>668376868.38999999</v>
      </c>
      <c r="BE137">
        <v>27534017</v>
      </c>
      <c r="BF137">
        <v>10890000</v>
      </c>
      <c r="BG137">
        <v>54880837.219999999</v>
      </c>
      <c r="BH137">
        <v>18818000</v>
      </c>
      <c r="BI137">
        <v>107859800</v>
      </c>
      <c r="BJ137">
        <v>50847845</v>
      </c>
      <c r="BK137">
        <v>46112212.82</v>
      </c>
    </row>
    <row r="138" spans="1:63" ht="22.5" customHeight="1">
      <c r="A138" s="496">
        <v>1</v>
      </c>
      <c r="B138" s="497" t="s">
        <v>903</v>
      </c>
      <c r="C138" s="498" t="s">
        <v>905</v>
      </c>
      <c r="D138" s="498">
        <v>1.2</v>
      </c>
      <c r="E138" s="497"/>
      <c r="F138" s="498">
        <v>6</v>
      </c>
      <c r="G138" s="548">
        <v>1205020102.1010001</v>
      </c>
      <c r="H138" s="547" t="s">
        <v>207</v>
      </c>
      <c r="I138">
        <f t="shared" si="2"/>
        <v>0</v>
      </c>
    </row>
    <row r="139" spans="1:63" ht="22.5" customHeight="1">
      <c r="A139" s="496">
        <v>1</v>
      </c>
      <c r="B139" s="497" t="s">
        <v>903</v>
      </c>
      <c r="C139" s="498" t="s">
        <v>905</v>
      </c>
      <c r="D139" s="498">
        <v>1.2</v>
      </c>
      <c r="E139" s="497"/>
      <c r="F139" s="498">
        <v>6</v>
      </c>
      <c r="G139" s="550">
        <v>1205020103.1010001</v>
      </c>
      <c r="H139" s="549" t="s">
        <v>208</v>
      </c>
      <c r="I139">
        <f t="shared" si="2"/>
        <v>-322098387.62</v>
      </c>
      <c r="K139">
        <v>-5458147</v>
      </c>
      <c r="L139">
        <v>-1024221.01</v>
      </c>
      <c r="M139">
        <v>-4768998</v>
      </c>
      <c r="N139">
        <v>-53786991.710000001</v>
      </c>
      <c r="O139" s="108">
        <v>-9863776.0700000003</v>
      </c>
      <c r="P139">
        <v>-30162082.640000001</v>
      </c>
      <c r="Q139">
        <v>-17274366.969999999</v>
      </c>
      <c r="R139">
        <v>-10721744.27</v>
      </c>
      <c r="S139">
        <v>-12499325.25</v>
      </c>
      <c r="T139">
        <v>-19441007.23</v>
      </c>
      <c r="U139">
        <v>-8029143.3300000001</v>
      </c>
      <c r="V139">
        <v>-322098387.62</v>
      </c>
      <c r="W139">
        <v>-107205.03</v>
      </c>
      <c r="Z139">
        <v>-1967680.01</v>
      </c>
      <c r="AA139">
        <v>-13656272.109999999</v>
      </c>
      <c r="AB139">
        <v>-9402628.9900000002</v>
      </c>
      <c r="AD139">
        <v>-336696186.42000002</v>
      </c>
      <c r="AE139">
        <v>-17861411.329999998</v>
      </c>
      <c r="AF139">
        <v>-11509680.76</v>
      </c>
      <c r="AG139">
        <v>-19600265</v>
      </c>
      <c r="AH139">
        <v>-2038666.69</v>
      </c>
      <c r="AL139">
        <v>-10581430.33</v>
      </c>
      <c r="AM139">
        <v>-7560361.0599999996</v>
      </c>
      <c r="AN139">
        <v>-35444622.340000004</v>
      </c>
      <c r="AP139">
        <v>-7757999</v>
      </c>
      <c r="AQ139">
        <v>-5432000</v>
      </c>
      <c r="AR139">
        <v>-357243777.24000001</v>
      </c>
      <c r="AS139">
        <v>-18843635.460000001</v>
      </c>
      <c r="AT139">
        <v>-14700074</v>
      </c>
      <c r="AU139">
        <v>-97212619.680000007</v>
      </c>
      <c r="AV139">
        <v>-20975851.09</v>
      </c>
      <c r="AW139">
        <v>-27254954.100000001</v>
      </c>
      <c r="AX139">
        <v>-18776333.390000001</v>
      </c>
      <c r="AY139">
        <v>-25661098.670000002</v>
      </c>
      <c r="AZ139">
        <v>-11849062.51</v>
      </c>
      <c r="BA139">
        <v>-5461399.5300000003</v>
      </c>
      <c r="BB139">
        <v>-5477697.4299999997</v>
      </c>
      <c r="BC139">
        <v>-5188693.01</v>
      </c>
      <c r="BD139">
        <v>-205061451.36000001</v>
      </c>
      <c r="BE139">
        <v>-21090934.850000001</v>
      </c>
      <c r="BF139">
        <v>-2904000</v>
      </c>
      <c r="BG139">
        <v>-19065255.780000001</v>
      </c>
      <c r="BH139">
        <v>-10473324.67</v>
      </c>
      <c r="BI139">
        <v>-30085907.309999999</v>
      </c>
      <c r="BJ139">
        <v>-31367479.5</v>
      </c>
      <c r="BK139">
        <v>-25019939.989999998</v>
      </c>
    </row>
    <row r="140" spans="1:63" ht="22.5" customHeight="1">
      <c r="A140" s="496">
        <v>1</v>
      </c>
      <c r="B140" s="497" t="s">
        <v>903</v>
      </c>
      <c r="C140" s="498" t="s">
        <v>905</v>
      </c>
      <c r="D140" s="498">
        <v>1.2</v>
      </c>
      <c r="E140" s="497"/>
      <c r="F140" s="498">
        <v>6</v>
      </c>
      <c r="G140" s="550">
        <v>1205030101.1010001</v>
      </c>
      <c r="H140" s="549" t="s">
        <v>209</v>
      </c>
      <c r="I140">
        <f t="shared" si="2"/>
        <v>21123573.640000001</v>
      </c>
      <c r="J140">
        <v>2678000</v>
      </c>
      <c r="K140">
        <v>714600</v>
      </c>
      <c r="L140">
        <v>268000</v>
      </c>
      <c r="M140">
        <v>1920000</v>
      </c>
      <c r="N140">
        <v>15056305</v>
      </c>
      <c r="O140" s="108">
        <v>4023601</v>
      </c>
      <c r="P140">
        <v>10794232</v>
      </c>
      <c r="Q140">
        <v>2421184</v>
      </c>
      <c r="S140">
        <v>3700000</v>
      </c>
      <c r="T140">
        <v>2129000</v>
      </c>
      <c r="U140">
        <v>2000500</v>
      </c>
      <c r="V140">
        <v>21123573.640000001</v>
      </c>
      <c r="W140">
        <v>27784445.640000001</v>
      </c>
      <c r="Y140">
        <v>31756915</v>
      </c>
      <c r="Z140">
        <v>61415182.799999997</v>
      </c>
      <c r="AA140">
        <v>11254852</v>
      </c>
      <c r="AC140">
        <v>16108277</v>
      </c>
      <c r="AD140">
        <v>1896645417.3699999</v>
      </c>
      <c r="AF140">
        <v>47108714</v>
      </c>
      <c r="AG140">
        <v>10838288.539999999</v>
      </c>
      <c r="AI140">
        <v>42504016</v>
      </c>
      <c r="AJ140">
        <v>128819226.83</v>
      </c>
      <c r="AK140">
        <v>6352000</v>
      </c>
      <c r="AL140">
        <v>196200</v>
      </c>
      <c r="AM140">
        <v>17164590</v>
      </c>
      <c r="AO140">
        <v>12023464.119999999</v>
      </c>
      <c r="AP140">
        <v>10897501.949999999</v>
      </c>
      <c r="AQ140">
        <v>0</v>
      </c>
      <c r="AR140">
        <v>62194347.450000003</v>
      </c>
      <c r="AS140">
        <v>7260144</v>
      </c>
      <c r="AT140">
        <v>7760957</v>
      </c>
      <c r="AU140">
        <v>11970301</v>
      </c>
      <c r="AV140">
        <v>9518084</v>
      </c>
      <c r="AW140">
        <v>7996700</v>
      </c>
      <c r="AX140">
        <v>1589100</v>
      </c>
      <c r="AY140">
        <v>51162569.32</v>
      </c>
      <c r="AZ140">
        <v>8004566</v>
      </c>
      <c r="BA140">
        <v>2097150</v>
      </c>
      <c r="BB140">
        <v>2123000</v>
      </c>
      <c r="BC140">
        <v>9688000</v>
      </c>
      <c r="BD140">
        <v>74004850</v>
      </c>
      <c r="BE140">
        <v>4057400</v>
      </c>
      <c r="BH140">
        <v>725000</v>
      </c>
      <c r="BK140">
        <v>4373850</v>
      </c>
    </row>
    <row r="141" spans="1:63" ht="22.5" customHeight="1">
      <c r="A141" s="496">
        <v>1</v>
      </c>
      <c r="B141" s="497" t="s">
        <v>903</v>
      </c>
      <c r="C141" s="498" t="s">
        <v>905</v>
      </c>
      <c r="D141" s="498">
        <v>1.2</v>
      </c>
      <c r="E141" s="497"/>
      <c r="F141" s="498">
        <v>6</v>
      </c>
      <c r="G141" s="550">
        <v>1205030102.1010001</v>
      </c>
      <c r="H141" s="549" t="s">
        <v>210</v>
      </c>
      <c r="I141">
        <f t="shared" si="2"/>
        <v>0</v>
      </c>
    </row>
    <row r="142" spans="1:63" ht="22.5" customHeight="1">
      <c r="A142" s="496">
        <v>1</v>
      </c>
      <c r="B142" s="497" t="s">
        <v>903</v>
      </c>
      <c r="C142" s="498" t="s">
        <v>905</v>
      </c>
      <c r="D142" s="498">
        <v>1.2</v>
      </c>
      <c r="E142" s="497"/>
      <c r="F142" s="498">
        <v>6</v>
      </c>
      <c r="G142" s="550">
        <v>1205030103.1010001</v>
      </c>
      <c r="H142" s="549" t="s">
        <v>211</v>
      </c>
      <c r="I142">
        <f t="shared" si="2"/>
        <v>-21123564.640000001</v>
      </c>
      <c r="J142">
        <v>-2529221.54</v>
      </c>
      <c r="K142">
        <v>-714597</v>
      </c>
      <c r="L142">
        <v>-150377.78</v>
      </c>
      <c r="M142">
        <v>-1768072.8</v>
      </c>
      <c r="N142">
        <v>-5882846.2000000002</v>
      </c>
      <c r="O142" s="108">
        <v>-3438196.9</v>
      </c>
      <c r="P142">
        <v>-6747691.6600000001</v>
      </c>
      <c r="Q142">
        <v>-2421178</v>
      </c>
      <c r="S142">
        <v>-2035000.44</v>
      </c>
      <c r="T142">
        <v>-2059877</v>
      </c>
      <c r="U142">
        <v>-2000498</v>
      </c>
      <c r="V142">
        <v>-21123564.640000001</v>
      </c>
      <c r="W142">
        <v>-17250784.73</v>
      </c>
      <c r="Y142">
        <v>-23149633.309999999</v>
      </c>
      <c r="Z142">
        <v>-26378346.960000001</v>
      </c>
      <c r="AA142">
        <v>-9347851.6600000001</v>
      </c>
      <c r="AC142">
        <v>-6196053</v>
      </c>
      <c r="AD142">
        <v>-277092993.24000001</v>
      </c>
      <c r="AF142">
        <v>-25376512.539999999</v>
      </c>
      <c r="AG142">
        <v>-5433314.2999999998</v>
      </c>
      <c r="AI142">
        <v>-41855999.07</v>
      </c>
      <c r="AJ142">
        <v>-58477419.969999999</v>
      </c>
      <c r="AK142">
        <v>-6351993</v>
      </c>
      <c r="AL142">
        <v>-24852</v>
      </c>
      <c r="AM142">
        <v>-16518682</v>
      </c>
      <c r="AO142">
        <v>-4140577.9</v>
      </c>
      <c r="AP142">
        <v>-10462114.51</v>
      </c>
      <c r="AQ142">
        <v>0</v>
      </c>
      <c r="AR142">
        <v>-388854.97</v>
      </c>
      <c r="AS142">
        <v>-4214572.8099999996</v>
      </c>
      <c r="AT142">
        <v>-2290553</v>
      </c>
      <c r="AV142">
        <v>-5234164.8899999997</v>
      </c>
      <c r="AW142">
        <v>-4762082.58</v>
      </c>
      <c r="AX142">
        <v>-1589097</v>
      </c>
      <c r="AY142">
        <v>-49438896.420000002</v>
      </c>
      <c r="AZ142">
        <v>-2326165</v>
      </c>
      <c r="BA142">
        <v>-931187.08</v>
      </c>
      <c r="BB142">
        <v>-874773.98</v>
      </c>
      <c r="BC142">
        <v>-1092941.8400000001</v>
      </c>
      <c r="BD142">
        <v>-7532976.9400000004</v>
      </c>
      <c r="BE142">
        <v>-4057392</v>
      </c>
      <c r="BH142">
        <v>-724999</v>
      </c>
      <c r="BK142">
        <v>-4216870.33</v>
      </c>
    </row>
    <row r="143" spans="1:63" ht="22.5" customHeight="1">
      <c r="A143" s="496">
        <v>1</v>
      </c>
      <c r="B143" s="497" t="s">
        <v>903</v>
      </c>
      <c r="C143" s="498" t="s">
        <v>905</v>
      </c>
      <c r="D143" s="498">
        <v>1.2</v>
      </c>
      <c r="E143" s="497"/>
      <c r="F143" s="498">
        <v>6</v>
      </c>
      <c r="G143" s="550">
        <v>1205030106.1010001</v>
      </c>
      <c r="H143" s="549" t="s">
        <v>212</v>
      </c>
      <c r="I143">
        <f t="shared" si="2"/>
        <v>0</v>
      </c>
      <c r="AG143">
        <v>1009309</v>
      </c>
      <c r="AI143">
        <v>980000</v>
      </c>
    </row>
    <row r="144" spans="1:63" ht="22.5" customHeight="1">
      <c r="A144" s="496">
        <v>1</v>
      </c>
      <c r="B144" s="497" t="s">
        <v>903</v>
      </c>
      <c r="C144" s="498" t="s">
        <v>905</v>
      </c>
      <c r="D144" s="498">
        <v>1.2</v>
      </c>
      <c r="E144" s="497"/>
      <c r="F144" s="498">
        <v>6</v>
      </c>
      <c r="G144" s="550">
        <v>1205030107.1010001</v>
      </c>
      <c r="H144" s="549" t="s">
        <v>213</v>
      </c>
      <c r="I144">
        <f t="shared" si="2"/>
        <v>0</v>
      </c>
    </row>
    <row r="145" spans="1:63" ht="22.5" customHeight="1">
      <c r="A145" s="496">
        <v>1</v>
      </c>
      <c r="B145" s="497" t="s">
        <v>903</v>
      </c>
      <c r="C145" s="498" t="s">
        <v>905</v>
      </c>
      <c r="D145" s="498">
        <v>1.2</v>
      </c>
      <c r="E145" s="497"/>
      <c r="F145" s="498">
        <v>6</v>
      </c>
      <c r="G145" s="550">
        <v>1205030108.1010001</v>
      </c>
      <c r="H145" s="549" t="s">
        <v>214</v>
      </c>
      <c r="I145">
        <f t="shared" si="2"/>
        <v>0</v>
      </c>
      <c r="AG145">
        <v>-90837.81</v>
      </c>
      <c r="AI145">
        <v>-318500</v>
      </c>
    </row>
    <row r="146" spans="1:63" ht="22.5" customHeight="1">
      <c r="A146" s="496">
        <v>1</v>
      </c>
      <c r="B146" s="497" t="s">
        <v>903</v>
      </c>
      <c r="C146" s="498" t="s">
        <v>905</v>
      </c>
      <c r="D146" s="498">
        <v>1.2</v>
      </c>
      <c r="E146" s="497"/>
      <c r="F146" s="498">
        <v>6</v>
      </c>
      <c r="G146" s="550">
        <v>1205040101.1010001</v>
      </c>
      <c r="H146" s="549" t="s">
        <v>215</v>
      </c>
      <c r="I146">
        <f t="shared" si="2"/>
        <v>30917934.620000001</v>
      </c>
      <c r="K146">
        <v>1606765</v>
      </c>
      <c r="M146">
        <v>550000</v>
      </c>
      <c r="N146">
        <v>1534794</v>
      </c>
      <c r="O146" s="108">
        <v>1406400</v>
      </c>
      <c r="P146">
        <v>750000</v>
      </c>
      <c r="Q146">
        <v>289565</v>
      </c>
      <c r="R146">
        <v>1721793</v>
      </c>
      <c r="S146">
        <v>0</v>
      </c>
      <c r="U146">
        <v>2963000</v>
      </c>
      <c r="V146">
        <v>30917934.620000001</v>
      </c>
      <c r="X146">
        <v>5960200</v>
      </c>
      <c r="Z146">
        <v>801000</v>
      </c>
      <c r="AB146">
        <v>6260219</v>
      </c>
      <c r="AC146">
        <v>3644500</v>
      </c>
      <c r="AD146">
        <v>98386188.010000005</v>
      </c>
      <c r="AE146">
        <v>2404414.83</v>
      </c>
      <c r="AF146">
        <v>2779000</v>
      </c>
      <c r="AG146">
        <v>10449775</v>
      </c>
      <c r="AH146">
        <v>932100</v>
      </c>
      <c r="AJ146">
        <v>5933173</v>
      </c>
      <c r="AK146">
        <v>237000</v>
      </c>
      <c r="AM146">
        <v>806000</v>
      </c>
      <c r="AN146">
        <v>4170000</v>
      </c>
      <c r="AO146">
        <v>270000</v>
      </c>
      <c r="AP146">
        <v>7708700</v>
      </c>
      <c r="AQ146">
        <v>15928135.960000001</v>
      </c>
      <c r="AR146">
        <v>43338963</v>
      </c>
      <c r="AS146">
        <v>685000</v>
      </c>
      <c r="AT146">
        <v>1476926</v>
      </c>
      <c r="AU146">
        <v>7230792.4699999997</v>
      </c>
      <c r="AV146">
        <v>6914644.0899999999</v>
      </c>
      <c r="AW146">
        <v>9095136</v>
      </c>
      <c r="AX146">
        <v>3369268</v>
      </c>
      <c r="AZ146">
        <v>5024553</v>
      </c>
      <c r="BA146">
        <v>2087600</v>
      </c>
      <c r="BB146">
        <v>1272222</v>
      </c>
      <c r="BC146">
        <v>7404624.5800000001</v>
      </c>
      <c r="BD146">
        <v>8731000</v>
      </c>
      <c r="BF146">
        <v>254000</v>
      </c>
      <c r="BG146">
        <v>1000000</v>
      </c>
      <c r="BJ146">
        <v>254000</v>
      </c>
    </row>
    <row r="147" spans="1:63" ht="22.5" customHeight="1">
      <c r="A147" s="496">
        <v>1</v>
      </c>
      <c r="B147" s="497" t="s">
        <v>903</v>
      </c>
      <c r="C147" s="498" t="s">
        <v>905</v>
      </c>
      <c r="D147" s="498">
        <v>1.2</v>
      </c>
      <c r="E147" s="497"/>
      <c r="F147" s="498">
        <v>6</v>
      </c>
      <c r="G147" s="548">
        <v>1205040101.102</v>
      </c>
      <c r="H147" s="547" t="s">
        <v>216</v>
      </c>
      <c r="I147">
        <f t="shared" si="2"/>
        <v>0</v>
      </c>
      <c r="J147">
        <v>435000</v>
      </c>
      <c r="K147">
        <v>1065000</v>
      </c>
      <c r="M147">
        <v>1630000</v>
      </c>
      <c r="N147">
        <v>2429000</v>
      </c>
      <c r="O147" s="108">
        <v>2640000</v>
      </c>
      <c r="P147">
        <v>1200000</v>
      </c>
      <c r="Q147">
        <v>670000</v>
      </c>
      <c r="R147">
        <v>1370000</v>
      </c>
      <c r="U147">
        <v>1997000</v>
      </c>
      <c r="AC147">
        <v>1819742</v>
      </c>
      <c r="AS147">
        <v>1060000</v>
      </c>
      <c r="AW147">
        <v>900000</v>
      </c>
      <c r="AX147">
        <v>2950000</v>
      </c>
      <c r="AY147">
        <v>998224</v>
      </c>
      <c r="BA147">
        <v>4713500</v>
      </c>
      <c r="BB147">
        <v>1884400</v>
      </c>
      <c r="BK147">
        <v>2030000</v>
      </c>
    </row>
    <row r="148" spans="1:63" ht="22.5" customHeight="1">
      <c r="A148" s="496">
        <v>1</v>
      </c>
      <c r="B148" s="497" t="s">
        <v>903</v>
      </c>
      <c r="C148" s="498" t="s">
        <v>905</v>
      </c>
      <c r="D148" s="498">
        <v>1.2</v>
      </c>
      <c r="E148" s="497"/>
      <c r="F148" s="498">
        <v>6</v>
      </c>
      <c r="G148" s="548">
        <v>1205040101.1029999</v>
      </c>
      <c r="H148" s="547" t="s">
        <v>217</v>
      </c>
      <c r="I148">
        <f t="shared" si="2"/>
        <v>0</v>
      </c>
      <c r="K148">
        <v>2400000</v>
      </c>
      <c r="M148">
        <v>4817140</v>
      </c>
      <c r="N148">
        <v>8249000</v>
      </c>
      <c r="O148" s="108">
        <v>3512000</v>
      </c>
      <c r="P148">
        <v>1950000</v>
      </c>
      <c r="Q148">
        <v>3634000</v>
      </c>
      <c r="R148">
        <v>4350620</v>
      </c>
      <c r="T148">
        <v>2501585.75</v>
      </c>
      <c r="AC148">
        <v>1066877</v>
      </c>
      <c r="AD148">
        <v>85089999</v>
      </c>
      <c r="AS148">
        <v>4807969.41</v>
      </c>
      <c r="AT148">
        <v>4929729.41</v>
      </c>
      <c r="AU148">
        <v>9280000</v>
      </c>
      <c r="AW148">
        <v>4990000</v>
      </c>
      <c r="AX148">
        <v>4570430</v>
      </c>
      <c r="AY148">
        <v>5232200</v>
      </c>
      <c r="BA148">
        <v>1810000</v>
      </c>
      <c r="BB148">
        <v>1800000</v>
      </c>
      <c r="BC148">
        <v>974450</v>
      </c>
      <c r="BD148">
        <v>72000</v>
      </c>
      <c r="BK148">
        <v>450000</v>
      </c>
    </row>
    <row r="149" spans="1:63" ht="22.5" customHeight="1">
      <c r="A149" s="496">
        <v>1</v>
      </c>
      <c r="B149" s="497" t="s">
        <v>903</v>
      </c>
      <c r="C149" s="498" t="s">
        <v>905</v>
      </c>
      <c r="D149" s="498">
        <v>1.2</v>
      </c>
      <c r="E149" s="497"/>
      <c r="F149" s="498">
        <v>6</v>
      </c>
      <c r="G149" s="548">
        <v>1205040101.1040001</v>
      </c>
      <c r="H149" s="547" t="s">
        <v>218</v>
      </c>
      <c r="I149">
        <f t="shared" si="2"/>
        <v>0</v>
      </c>
      <c r="J149">
        <v>1288000</v>
      </c>
      <c r="R149">
        <v>135000</v>
      </c>
      <c r="U149">
        <v>1201901.8500000001</v>
      </c>
      <c r="AY149">
        <v>1678748.46</v>
      </c>
      <c r="BA149">
        <v>1209500</v>
      </c>
      <c r="BB149">
        <v>1206714.6599999999</v>
      </c>
      <c r="BD149">
        <v>200000</v>
      </c>
    </row>
    <row r="150" spans="1:63" ht="22.5" customHeight="1">
      <c r="A150" s="496">
        <v>1</v>
      </c>
      <c r="B150" s="497" t="s">
        <v>903</v>
      </c>
      <c r="C150" s="498" t="s">
        <v>905</v>
      </c>
      <c r="D150" s="498">
        <v>1.2</v>
      </c>
      <c r="E150" s="497"/>
      <c r="F150" s="498">
        <v>6</v>
      </c>
      <c r="G150" s="550">
        <v>1205040101.105</v>
      </c>
      <c r="H150" s="549" t="s">
        <v>219</v>
      </c>
      <c r="I150">
        <f t="shared" si="2"/>
        <v>0</v>
      </c>
    </row>
    <row r="151" spans="1:63" ht="22.5" customHeight="1">
      <c r="A151" s="496">
        <v>1</v>
      </c>
      <c r="B151" s="497" t="s">
        <v>903</v>
      </c>
      <c r="C151" s="498" t="s">
        <v>905</v>
      </c>
      <c r="D151" s="498">
        <v>1.2</v>
      </c>
      <c r="E151" s="497"/>
      <c r="F151" s="498">
        <v>6</v>
      </c>
      <c r="G151" s="550">
        <v>1205040101.1059999</v>
      </c>
      <c r="H151" s="549" t="s">
        <v>220</v>
      </c>
      <c r="I151">
        <f t="shared" si="2"/>
        <v>0</v>
      </c>
      <c r="J151">
        <v>1558000</v>
      </c>
      <c r="M151">
        <v>621327</v>
      </c>
      <c r="N151">
        <v>512000</v>
      </c>
      <c r="U151">
        <v>4553500</v>
      </c>
      <c r="W151">
        <v>586000</v>
      </c>
      <c r="AD151">
        <v>3860730.49</v>
      </c>
      <c r="AS151">
        <v>1595123</v>
      </c>
      <c r="AX151">
        <v>1810510</v>
      </c>
      <c r="AY151">
        <v>11818340</v>
      </c>
      <c r="BA151">
        <v>2901000</v>
      </c>
      <c r="BB151">
        <v>3138000</v>
      </c>
      <c r="BD151">
        <v>1727000</v>
      </c>
      <c r="BK151">
        <v>1217800</v>
      </c>
    </row>
    <row r="152" spans="1:63" ht="22.5" customHeight="1">
      <c r="A152" s="496">
        <v>1</v>
      </c>
      <c r="B152" s="497" t="s">
        <v>903</v>
      </c>
      <c r="C152" s="498" t="s">
        <v>905</v>
      </c>
      <c r="D152" s="498">
        <v>1.2</v>
      </c>
      <c r="E152" s="497"/>
      <c r="F152" s="498">
        <v>6</v>
      </c>
      <c r="G152" s="550">
        <v>1205040102.1010001</v>
      </c>
      <c r="H152" s="549" t="s">
        <v>221</v>
      </c>
      <c r="I152">
        <f t="shared" si="2"/>
        <v>0</v>
      </c>
    </row>
    <row r="153" spans="1:63" ht="22.5" customHeight="1">
      <c r="A153" s="496">
        <v>1</v>
      </c>
      <c r="B153" s="497" t="s">
        <v>903</v>
      </c>
      <c r="C153" s="498" t="s">
        <v>905</v>
      </c>
      <c r="D153" s="498">
        <v>1.2</v>
      </c>
      <c r="E153" s="497"/>
      <c r="F153" s="498">
        <v>6</v>
      </c>
      <c r="G153" s="548">
        <v>1205040102.102</v>
      </c>
      <c r="H153" s="547" t="s">
        <v>222</v>
      </c>
      <c r="I153">
        <f t="shared" si="2"/>
        <v>0</v>
      </c>
    </row>
    <row r="154" spans="1:63" ht="22.5" customHeight="1">
      <c r="A154" s="496">
        <v>1</v>
      </c>
      <c r="B154" s="497" t="s">
        <v>903</v>
      </c>
      <c r="C154" s="498" t="s">
        <v>905</v>
      </c>
      <c r="D154" s="498">
        <v>1.2</v>
      </c>
      <c r="E154" s="497"/>
      <c r="F154" s="498">
        <v>6</v>
      </c>
      <c r="G154" s="548">
        <v>1205040102.1029999</v>
      </c>
      <c r="H154" s="547" t="s">
        <v>223</v>
      </c>
      <c r="I154">
        <f t="shared" si="2"/>
        <v>0</v>
      </c>
    </row>
    <row r="155" spans="1:63" ht="22.5" customHeight="1">
      <c r="A155" s="496">
        <v>1</v>
      </c>
      <c r="B155" s="497" t="s">
        <v>903</v>
      </c>
      <c r="C155" s="498" t="s">
        <v>905</v>
      </c>
      <c r="D155" s="498">
        <v>1.2</v>
      </c>
      <c r="E155" s="497"/>
      <c r="F155" s="498">
        <v>6</v>
      </c>
      <c r="G155" s="550">
        <v>1205040102.1040001</v>
      </c>
      <c r="H155" s="549" t="s">
        <v>224</v>
      </c>
      <c r="I155">
        <f t="shared" si="2"/>
        <v>0</v>
      </c>
    </row>
    <row r="156" spans="1:63" ht="22.5" customHeight="1">
      <c r="A156" s="496">
        <v>1</v>
      </c>
      <c r="B156" s="497" t="s">
        <v>903</v>
      </c>
      <c r="C156" s="498" t="s">
        <v>905</v>
      </c>
      <c r="D156" s="498">
        <v>1.2</v>
      </c>
      <c r="E156" s="497"/>
      <c r="F156" s="498">
        <v>6</v>
      </c>
      <c r="G156" s="548">
        <v>1205040102.105</v>
      </c>
      <c r="H156" s="547" t="s">
        <v>225</v>
      </c>
      <c r="I156">
        <f t="shared" si="2"/>
        <v>0</v>
      </c>
    </row>
    <row r="157" spans="1:63" ht="22.5" customHeight="1">
      <c r="A157" s="496">
        <v>1</v>
      </c>
      <c r="B157" s="497" t="s">
        <v>903</v>
      </c>
      <c r="C157" s="498" t="s">
        <v>905</v>
      </c>
      <c r="D157" s="498">
        <v>1.2</v>
      </c>
      <c r="E157" s="497"/>
      <c r="F157" s="498">
        <v>6</v>
      </c>
      <c r="G157" s="548">
        <v>1205040102.1059999</v>
      </c>
      <c r="H157" s="547" t="s">
        <v>226</v>
      </c>
      <c r="I157">
        <f t="shared" si="2"/>
        <v>0</v>
      </c>
    </row>
    <row r="158" spans="1:63" ht="22.5" customHeight="1">
      <c r="A158" s="496">
        <v>1</v>
      </c>
      <c r="B158" s="497" t="s">
        <v>903</v>
      </c>
      <c r="C158" s="498" t="s">
        <v>905</v>
      </c>
      <c r="D158" s="498">
        <v>1.2</v>
      </c>
      <c r="E158" s="497"/>
      <c r="F158" s="498">
        <v>6</v>
      </c>
      <c r="G158" s="550">
        <v>1205040103.1010001</v>
      </c>
      <c r="H158" s="549" t="s">
        <v>227</v>
      </c>
      <c r="I158">
        <f t="shared" si="2"/>
        <v>-16144121.91</v>
      </c>
      <c r="K158">
        <v>-1527555.44</v>
      </c>
      <c r="M158">
        <v>-549999.53</v>
      </c>
      <c r="N158">
        <v>-1201640.8500000001</v>
      </c>
      <c r="O158" s="108">
        <v>-1406396</v>
      </c>
      <c r="P158">
        <v>-749998</v>
      </c>
      <c r="Q158">
        <v>-289563</v>
      </c>
      <c r="R158">
        <v>-1676164.1</v>
      </c>
      <c r="S158">
        <v>0</v>
      </c>
      <c r="U158">
        <v>-2069177.76</v>
      </c>
      <c r="V158">
        <v>-16144121.91</v>
      </c>
      <c r="X158">
        <v>-4458766.42</v>
      </c>
      <c r="Z158">
        <v>-800998</v>
      </c>
      <c r="AB158">
        <v>-4503703.1100000003</v>
      </c>
      <c r="AC158">
        <v>-2378411</v>
      </c>
      <c r="AD158">
        <v>-11608611.140000001</v>
      </c>
      <c r="AE158">
        <v>-420772.6</v>
      </c>
      <c r="AF158">
        <v>-2778996</v>
      </c>
      <c r="AG158">
        <v>-10450160</v>
      </c>
      <c r="AH158">
        <v>-199501.65</v>
      </c>
      <c r="AJ158">
        <v>-3627615.45</v>
      </c>
      <c r="AK158">
        <v>-236999</v>
      </c>
      <c r="AM158">
        <v>-676831.34</v>
      </c>
      <c r="AN158">
        <v>-1761907.56</v>
      </c>
      <c r="AO158">
        <v>-117000</v>
      </c>
      <c r="AP158">
        <v>-7708696</v>
      </c>
      <c r="AQ158">
        <v>-10847061.59</v>
      </c>
      <c r="AR158">
        <v>-14673534.369999999</v>
      </c>
      <c r="AS158">
        <v>-684995</v>
      </c>
      <c r="AT158">
        <v>-1348750.61</v>
      </c>
      <c r="AU158">
        <v>-17792</v>
      </c>
      <c r="AV158">
        <v>-6669653.6399999997</v>
      </c>
      <c r="AW158">
        <v>-9237781.0299999993</v>
      </c>
      <c r="AX158">
        <v>-3290900.84</v>
      </c>
      <c r="AZ158">
        <v>-4944542</v>
      </c>
      <c r="BA158">
        <v>-1625577.91</v>
      </c>
      <c r="BB158">
        <v>-763061.66</v>
      </c>
      <c r="BC158">
        <v>-6040011.6900000004</v>
      </c>
      <c r="BD158">
        <v>-8659568.5399999991</v>
      </c>
      <c r="BF158">
        <v>-182033.33</v>
      </c>
      <c r="BG158">
        <v>-999998</v>
      </c>
      <c r="BJ158">
        <v>-182033.33</v>
      </c>
    </row>
    <row r="159" spans="1:63" ht="22.5" customHeight="1">
      <c r="A159" s="496">
        <v>1</v>
      </c>
      <c r="B159" s="497" t="s">
        <v>903</v>
      </c>
      <c r="C159" s="498" t="s">
        <v>905</v>
      </c>
      <c r="D159" s="498">
        <v>1.2</v>
      </c>
      <c r="E159" s="497"/>
      <c r="F159" s="498">
        <v>6</v>
      </c>
      <c r="G159" s="550">
        <v>1205040103.102</v>
      </c>
      <c r="H159" s="549" t="s">
        <v>228</v>
      </c>
      <c r="I159">
        <f t="shared" si="2"/>
        <v>0</v>
      </c>
      <c r="J159">
        <v>-427749.54</v>
      </c>
      <c r="K159">
        <v>-1064999</v>
      </c>
      <c r="M159">
        <v>-1537632.86</v>
      </c>
      <c r="N159">
        <v>-2428998</v>
      </c>
      <c r="O159" s="108">
        <v>-2639998</v>
      </c>
      <c r="P159">
        <v>-1199999</v>
      </c>
      <c r="Q159">
        <v>-669999</v>
      </c>
      <c r="R159">
        <v>-1369999</v>
      </c>
      <c r="U159">
        <v>-1996999</v>
      </c>
      <c r="AC159">
        <v>-1819741</v>
      </c>
      <c r="AS159">
        <v>-1059999</v>
      </c>
      <c r="AW159">
        <v>-899999</v>
      </c>
      <c r="AX159">
        <v>-2949998</v>
      </c>
      <c r="AY159">
        <v>-694220.33</v>
      </c>
      <c r="BA159">
        <v>-2670982.77</v>
      </c>
      <c r="BB159">
        <v>-1485241.9</v>
      </c>
      <c r="BK159">
        <v>-2029999</v>
      </c>
    </row>
    <row r="160" spans="1:63" ht="22.5" customHeight="1">
      <c r="A160" s="496">
        <v>1</v>
      </c>
      <c r="B160" s="497" t="s">
        <v>903</v>
      </c>
      <c r="C160" s="498" t="s">
        <v>905</v>
      </c>
      <c r="D160" s="498">
        <v>1.2</v>
      </c>
      <c r="E160" s="497"/>
      <c r="F160" s="498">
        <v>6</v>
      </c>
      <c r="G160" s="550">
        <v>1205040103.1029999</v>
      </c>
      <c r="H160" s="549" t="s">
        <v>229</v>
      </c>
      <c r="I160">
        <f t="shared" si="2"/>
        <v>0</v>
      </c>
      <c r="K160">
        <v>-2399999</v>
      </c>
      <c r="M160">
        <v>-4817139</v>
      </c>
      <c r="N160">
        <v>-3391255.97</v>
      </c>
      <c r="O160" s="108">
        <v>-3511999</v>
      </c>
      <c r="P160">
        <v>-1949999</v>
      </c>
      <c r="Q160">
        <v>-3633999</v>
      </c>
      <c r="R160">
        <v>-4350619</v>
      </c>
      <c r="T160">
        <v>-508655.77</v>
      </c>
      <c r="AC160">
        <v>-1066876</v>
      </c>
      <c r="AD160">
        <v>-40061952.340000004</v>
      </c>
      <c r="AS160">
        <v>-4807968.41</v>
      </c>
      <c r="AT160">
        <v>-4929728.41</v>
      </c>
      <c r="AU160">
        <v>-3608890.07</v>
      </c>
      <c r="AW160">
        <v>-4942327.41</v>
      </c>
      <c r="AX160">
        <v>-4570429</v>
      </c>
      <c r="AY160">
        <v>-5215395</v>
      </c>
      <c r="BA160">
        <v>-941678.84</v>
      </c>
      <c r="BB160">
        <v>-1241635.58</v>
      </c>
      <c r="BC160">
        <v>-138004.67000000001</v>
      </c>
      <c r="BD160">
        <v>-71999</v>
      </c>
      <c r="BK160">
        <v>-449999</v>
      </c>
    </row>
    <row r="161" spans="1:63" ht="22.5" customHeight="1">
      <c r="A161" s="496">
        <v>1</v>
      </c>
      <c r="B161" s="497" t="s">
        <v>903</v>
      </c>
      <c r="C161" s="498" t="s">
        <v>905</v>
      </c>
      <c r="D161" s="498">
        <v>1.2</v>
      </c>
      <c r="E161" s="497"/>
      <c r="F161" s="498">
        <v>6</v>
      </c>
      <c r="G161" s="550">
        <v>1205040103.1040001</v>
      </c>
      <c r="H161" s="549" t="s">
        <v>230</v>
      </c>
      <c r="I161">
        <f t="shared" si="2"/>
        <v>0</v>
      </c>
      <c r="J161">
        <v>-1287999</v>
      </c>
      <c r="R161">
        <v>-134999</v>
      </c>
      <c r="U161">
        <v>-961521.44</v>
      </c>
      <c r="AY161">
        <v>-1758746.46</v>
      </c>
      <c r="BA161">
        <v>-685382.77</v>
      </c>
      <c r="BB161">
        <v>-946039.38</v>
      </c>
      <c r="BD161">
        <v>-199999</v>
      </c>
    </row>
    <row r="162" spans="1:63" ht="22.5" customHeight="1">
      <c r="A162" s="496">
        <v>1</v>
      </c>
      <c r="B162" s="497" t="s">
        <v>903</v>
      </c>
      <c r="C162" s="498" t="s">
        <v>905</v>
      </c>
      <c r="D162" s="498">
        <v>1.2</v>
      </c>
      <c r="E162" s="497"/>
      <c r="F162" s="498">
        <v>6</v>
      </c>
      <c r="G162" s="548">
        <v>1205040103.105</v>
      </c>
      <c r="H162" s="549" t="s">
        <v>231</v>
      </c>
      <c r="I162">
        <f t="shared" si="2"/>
        <v>0</v>
      </c>
    </row>
    <row r="163" spans="1:63" ht="22.5" customHeight="1">
      <c r="A163" s="496">
        <v>1</v>
      </c>
      <c r="B163" s="497" t="s">
        <v>903</v>
      </c>
      <c r="C163" s="498" t="s">
        <v>905</v>
      </c>
      <c r="D163" s="498">
        <v>1.2</v>
      </c>
      <c r="E163" s="497"/>
      <c r="F163" s="498">
        <v>6</v>
      </c>
      <c r="G163" s="548">
        <v>1205040103.1059999</v>
      </c>
      <c r="H163" s="549" t="s">
        <v>232</v>
      </c>
      <c r="I163">
        <f t="shared" si="2"/>
        <v>0</v>
      </c>
      <c r="J163">
        <v>-1557999.75</v>
      </c>
      <c r="M163">
        <v>-482110.51</v>
      </c>
      <c r="N163">
        <v>-511999</v>
      </c>
      <c r="U163">
        <v>-4553497</v>
      </c>
      <c r="W163">
        <v>-585999</v>
      </c>
      <c r="AD163">
        <v>-920226.3</v>
      </c>
      <c r="AS163">
        <v>-1595117</v>
      </c>
      <c r="AX163">
        <v>-1810504</v>
      </c>
      <c r="AY163">
        <v>-11818338</v>
      </c>
      <c r="BA163">
        <v>-2900998</v>
      </c>
      <c r="BB163">
        <v>-3137998</v>
      </c>
      <c r="BD163">
        <v>-1726999</v>
      </c>
      <c r="BK163">
        <v>-1217800</v>
      </c>
    </row>
    <row r="164" spans="1:63" ht="22.5" customHeight="1">
      <c r="A164" s="496">
        <v>1</v>
      </c>
      <c r="B164" s="497" t="s">
        <v>903</v>
      </c>
      <c r="C164" s="498" t="s">
        <v>905</v>
      </c>
      <c r="D164" s="498">
        <v>1.2</v>
      </c>
      <c r="E164" s="497"/>
      <c r="F164" s="498">
        <v>6</v>
      </c>
      <c r="G164" s="548">
        <v>1205050101.1010001</v>
      </c>
      <c r="H164" s="549" t="s">
        <v>233</v>
      </c>
      <c r="I164">
        <f t="shared" si="2"/>
        <v>0</v>
      </c>
      <c r="J164">
        <v>106318844</v>
      </c>
      <c r="K164">
        <v>343500</v>
      </c>
      <c r="L164">
        <v>8158344</v>
      </c>
      <c r="M164">
        <v>7630100</v>
      </c>
      <c r="O164" s="108">
        <v>11832400</v>
      </c>
      <c r="P164">
        <v>0</v>
      </c>
      <c r="Q164">
        <v>0</v>
      </c>
      <c r="R164">
        <v>7630100</v>
      </c>
      <c r="S164">
        <v>17133271</v>
      </c>
      <c r="T164">
        <v>738300</v>
      </c>
      <c r="U164">
        <v>0</v>
      </c>
      <c r="X164">
        <v>6734900</v>
      </c>
      <c r="AD164">
        <v>102589339</v>
      </c>
      <c r="AF164">
        <v>12261637</v>
      </c>
      <c r="AG164">
        <v>8865829</v>
      </c>
      <c r="AH164">
        <v>24309880</v>
      </c>
      <c r="AI164">
        <v>8840424</v>
      </c>
      <c r="AJ164">
        <v>87500</v>
      </c>
      <c r="AK164">
        <v>47930644</v>
      </c>
      <c r="AL164">
        <v>14605938</v>
      </c>
      <c r="AM164">
        <v>0</v>
      </c>
      <c r="AN164">
        <v>3400600</v>
      </c>
      <c r="AO164">
        <v>1738000</v>
      </c>
      <c r="AP164">
        <v>3459790.49</v>
      </c>
      <c r="AU164">
        <v>948496.67</v>
      </c>
      <c r="AV164">
        <v>1345659.09</v>
      </c>
      <c r="AY164">
        <v>8640000</v>
      </c>
      <c r="BE164">
        <v>12379500</v>
      </c>
      <c r="BF164">
        <v>7586687</v>
      </c>
      <c r="BG164">
        <v>9272250</v>
      </c>
      <c r="BH164">
        <v>647945</v>
      </c>
      <c r="BJ164">
        <v>11642965</v>
      </c>
      <c r="BK164">
        <v>4449485</v>
      </c>
    </row>
    <row r="165" spans="1:63" ht="22.5" customHeight="1">
      <c r="A165" s="496">
        <v>1</v>
      </c>
      <c r="B165" s="497" t="s">
        <v>903</v>
      </c>
      <c r="C165" s="498" t="s">
        <v>905</v>
      </c>
      <c r="D165" s="498">
        <v>1.2</v>
      </c>
      <c r="E165" s="497"/>
      <c r="F165" s="498">
        <v>6</v>
      </c>
      <c r="G165" s="548">
        <v>1205050101.102</v>
      </c>
      <c r="H165" s="547" t="s">
        <v>234</v>
      </c>
      <c r="I165">
        <f t="shared" si="2"/>
        <v>3056716</v>
      </c>
      <c r="J165">
        <v>367112818.19999999</v>
      </c>
      <c r="K165">
        <v>16004089.43</v>
      </c>
      <c r="L165">
        <v>38923961.5</v>
      </c>
      <c r="M165">
        <v>59930981.270000003</v>
      </c>
      <c r="O165" s="108">
        <v>73023078</v>
      </c>
      <c r="P165">
        <v>0</v>
      </c>
      <c r="Q165">
        <v>22664993.84</v>
      </c>
      <c r="R165">
        <v>12184770.369999999</v>
      </c>
      <c r="S165">
        <v>14563954</v>
      </c>
      <c r="T165">
        <v>217645</v>
      </c>
      <c r="U165">
        <v>9730100</v>
      </c>
      <c r="V165">
        <v>3056716</v>
      </c>
      <c r="W165">
        <v>936960</v>
      </c>
      <c r="X165">
        <v>33359100</v>
      </c>
      <c r="Z165">
        <v>147000</v>
      </c>
      <c r="AA165">
        <v>511000</v>
      </c>
      <c r="AD165">
        <v>43795000</v>
      </c>
      <c r="AE165">
        <v>7557431.5700000003</v>
      </c>
      <c r="AG165">
        <v>31197953</v>
      </c>
      <c r="AL165">
        <v>500000</v>
      </c>
      <c r="AN165">
        <v>2566500</v>
      </c>
      <c r="AP165">
        <v>414933</v>
      </c>
      <c r="AS165">
        <v>16422473.199999999</v>
      </c>
      <c r="AU165">
        <v>18995642.48</v>
      </c>
      <c r="AV165">
        <v>9893819.2899999991</v>
      </c>
      <c r="AW165">
        <v>5416746</v>
      </c>
      <c r="AX165">
        <v>7361104.25</v>
      </c>
      <c r="AY165">
        <v>42930054</v>
      </c>
      <c r="AZ165">
        <v>5315200</v>
      </c>
      <c r="BA165">
        <v>1400000</v>
      </c>
      <c r="BB165">
        <v>2222324</v>
      </c>
      <c r="BC165">
        <v>2960077.43</v>
      </c>
      <c r="BE165">
        <v>11849100</v>
      </c>
      <c r="BF165">
        <v>31735507.57</v>
      </c>
      <c r="BG165">
        <v>31530550</v>
      </c>
      <c r="BH165">
        <v>2450612.48</v>
      </c>
      <c r="BJ165">
        <v>1528555</v>
      </c>
    </row>
    <row r="166" spans="1:63" ht="22.5" customHeight="1">
      <c r="A166" s="496">
        <v>1</v>
      </c>
      <c r="B166" s="497" t="s">
        <v>903</v>
      </c>
      <c r="C166" s="498" t="s">
        <v>905</v>
      </c>
      <c r="D166" s="498">
        <v>1.2</v>
      </c>
      <c r="E166" s="497"/>
      <c r="F166" s="498">
        <v>6</v>
      </c>
      <c r="G166" s="550">
        <v>1205050101.1029999</v>
      </c>
      <c r="H166" s="549" t="s">
        <v>235</v>
      </c>
      <c r="I166">
        <f t="shared" si="2"/>
        <v>4512000</v>
      </c>
      <c r="J166">
        <v>4457950</v>
      </c>
      <c r="K166">
        <v>701400</v>
      </c>
      <c r="L166">
        <v>6870848</v>
      </c>
      <c r="M166">
        <v>6047071</v>
      </c>
      <c r="N166">
        <v>256868</v>
      </c>
      <c r="O166" s="108">
        <v>18558721.899999999</v>
      </c>
      <c r="P166">
        <v>2027860</v>
      </c>
      <c r="R166">
        <v>1009700</v>
      </c>
      <c r="S166">
        <v>1249345</v>
      </c>
      <c r="T166">
        <v>876784</v>
      </c>
      <c r="U166">
        <v>4218000</v>
      </c>
      <c r="V166">
        <v>4512000</v>
      </c>
      <c r="X166">
        <v>3544691.72</v>
      </c>
      <c r="Y166">
        <v>374248</v>
      </c>
      <c r="Z166">
        <v>15788707</v>
      </c>
      <c r="AA166">
        <v>29762179</v>
      </c>
      <c r="AC166">
        <v>3401450</v>
      </c>
      <c r="AE166">
        <v>300000</v>
      </c>
      <c r="AF166">
        <v>16628241.6</v>
      </c>
      <c r="AG166">
        <v>2913005.74</v>
      </c>
      <c r="AH166">
        <v>51708386.710000001</v>
      </c>
      <c r="AI166">
        <v>5465339</v>
      </c>
      <c r="AJ166">
        <v>8564048.5199999996</v>
      </c>
      <c r="AK166">
        <v>10290355</v>
      </c>
      <c r="AL166">
        <v>61410456</v>
      </c>
      <c r="AM166">
        <v>5708899</v>
      </c>
      <c r="AN166">
        <v>4459130.1500000004</v>
      </c>
      <c r="AO166">
        <v>23319437.800000001</v>
      </c>
      <c r="AP166">
        <v>18038031</v>
      </c>
      <c r="AS166">
        <v>1263400</v>
      </c>
      <c r="AT166">
        <v>184000</v>
      </c>
      <c r="AU166">
        <v>8283456.2699999996</v>
      </c>
      <c r="AW166">
        <v>5248750</v>
      </c>
      <c r="AX166">
        <v>459000</v>
      </c>
      <c r="AY166">
        <v>24585497.989999998</v>
      </c>
      <c r="AZ166">
        <v>3343228.2</v>
      </c>
      <c r="BA166">
        <v>869400</v>
      </c>
      <c r="BB166">
        <v>1618300</v>
      </c>
      <c r="BC166">
        <v>4693350</v>
      </c>
      <c r="BE166">
        <v>4159213</v>
      </c>
      <c r="BH166">
        <v>134000</v>
      </c>
    </row>
    <row r="167" spans="1:63" ht="22.5" customHeight="1">
      <c r="A167" s="496">
        <v>1</v>
      </c>
      <c r="B167" s="497" t="s">
        <v>903</v>
      </c>
      <c r="C167" s="498" t="s">
        <v>905</v>
      </c>
      <c r="D167" s="498">
        <v>1.2</v>
      </c>
      <c r="E167" s="497"/>
      <c r="F167" s="498">
        <v>6</v>
      </c>
      <c r="G167" s="550">
        <v>1205050101.1040001</v>
      </c>
      <c r="H167" s="549" t="s">
        <v>236</v>
      </c>
      <c r="I167">
        <f t="shared" si="2"/>
        <v>15886572.619999999</v>
      </c>
      <c r="J167">
        <v>8008237.5700000003</v>
      </c>
      <c r="K167">
        <v>2705302</v>
      </c>
      <c r="M167">
        <v>2609198</v>
      </c>
      <c r="N167">
        <v>276000</v>
      </c>
      <c r="O167" s="108">
        <v>4988552.83</v>
      </c>
      <c r="P167">
        <v>1033665</v>
      </c>
      <c r="Q167">
        <v>3200625.67</v>
      </c>
      <c r="R167">
        <v>3043537.5</v>
      </c>
      <c r="S167">
        <v>4721822</v>
      </c>
      <c r="T167">
        <v>2323396</v>
      </c>
      <c r="U167">
        <v>295000</v>
      </c>
      <c r="V167">
        <v>15886572.619999999</v>
      </c>
      <c r="W167">
        <v>2390699.98</v>
      </c>
      <c r="X167">
        <v>2947590.5</v>
      </c>
      <c r="Y167">
        <v>3370150</v>
      </c>
      <c r="Z167">
        <v>426000</v>
      </c>
      <c r="AA167">
        <v>6648493.6399999997</v>
      </c>
      <c r="AB167">
        <v>4745692.12</v>
      </c>
      <c r="AC167">
        <v>2477513.17</v>
      </c>
      <c r="AD167">
        <v>5645800</v>
      </c>
      <c r="AE167">
        <v>7503705</v>
      </c>
      <c r="AF167">
        <v>2723107</v>
      </c>
      <c r="AG167">
        <v>1642950</v>
      </c>
      <c r="AH167">
        <v>8228938.7199999997</v>
      </c>
      <c r="AI167">
        <v>1231980</v>
      </c>
      <c r="AJ167">
        <v>6621919.3300000001</v>
      </c>
      <c r="AK167">
        <v>5244500</v>
      </c>
      <c r="AL167">
        <v>14961959.880000001</v>
      </c>
      <c r="AM167">
        <v>3186200</v>
      </c>
      <c r="AN167">
        <v>10051147.57</v>
      </c>
      <c r="AO167">
        <v>4677829.3</v>
      </c>
      <c r="AP167">
        <v>3262910</v>
      </c>
      <c r="AQ167">
        <v>7450232.25</v>
      </c>
      <c r="AS167">
        <v>5372028.2699999996</v>
      </c>
      <c r="AT167">
        <v>2037800</v>
      </c>
      <c r="AU167">
        <v>16815750.379999999</v>
      </c>
      <c r="AV167">
        <v>8731032.9800000004</v>
      </c>
      <c r="AW167">
        <v>8257146.8200000003</v>
      </c>
      <c r="AX167">
        <v>888110</v>
      </c>
      <c r="AZ167">
        <v>16230446.74</v>
      </c>
      <c r="BA167">
        <v>2735600</v>
      </c>
      <c r="BB167">
        <v>2108910.6</v>
      </c>
      <c r="BC167">
        <v>4361250</v>
      </c>
      <c r="BE167">
        <v>6338655.6799999997</v>
      </c>
      <c r="BF167">
        <v>4146545</v>
      </c>
      <c r="BG167">
        <v>4397723.5</v>
      </c>
      <c r="BH167">
        <v>2527370</v>
      </c>
      <c r="BJ167">
        <v>405758</v>
      </c>
    </row>
    <row r="168" spans="1:63" ht="22.5" customHeight="1">
      <c r="A168" s="496">
        <v>1</v>
      </c>
      <c r="B168" s="497" t="s">
        <v>903</v>
      </c>
      <c r="C168" s="498" t="s">
        <v>905</v>
      </c>
      <c r="D168" s="498">
        <v>1.2</v>
      </c>
      <c r="E168" s="497"/>
      <c r="F168" s="498">
        <v>6</v>
      </c>
      <c r="G168" s="548">
        <v>1205050101.105</v>
      </c>
      <c r="H168" s="547" t="s">
        <v>237</v>
      </c>
      <c r="I168">
        <f t="shared" si="2"/>
        <v>0</v>
      </c>
      <c r="J168">
        <v>4150964</v>
      </c>
      <c r="K168">
        <v>287650</v>
      </c>
      <c r="L168">
        <v>1523000</v>
      </c>
      <c r="P168">
        <v>19800</v>
      </c>
      <c r="Q168">
        <v>498500</v>
      </c>
      <c r="U168">
        <v>0</v>
      </c>
      <c r="AD168">
        <v>2264800</v>
      </c>
      <c r="AS168">
        <v>279465.84999999998</v>
      </c>
      <c r="AU168">
        <v>3325078</v>
      </c>
      <c r="AV168">
        <v>160426.70000000001</v>
      </c>
      <c r="AW168">
        <v>292200</v>
      </c>
      <c r="AX168">
        <v>13375</v>
      </c>
      <c r="AY168">
        <v>189900</v>
      </c>
      <c r="BH168">
        <v>3602924.39</v>
      </c>
      <c r="BJ168">
        <v>130000</v>
      </c>
      <c r="BK168">
        <v>1932000</v>
      </c>
    </row>
    <row r="169" spans="1:63" ht="22.5" customHeight="1">
      <c r="A169" s="496">
        <v>1</v>
      </c>
      <c r="B169" s="497" t="s">
        <v>903</v>
      </c>
      <c r="C169" s="498" t="s">
        <v>905</v>
      </c>
      <c r="D169" s="498">
        <v>1.2</v>
      </c>
      <c r="E169" s="497"/>
      <c r="F169" s="498">
        <v>6</v>
      </c>
      <c r="G169" s="550">
        <v>1205050101.1059999</v>
      </c>
      <c r="H169" s="549" t="s">
        <v>238</v>
      </c>
      <c r="I169">
        <f t="shared" si="2"/>
        <v>0</v>
      </c>
      <c r="J169">
        <v>23337000</v>
      </c>
      <c r="L169">
        <v>528580</v>
      </c>
      <c r="T169">
        <v>135000</v>
      </c>
      <c r="AS169">
        <v>143550</v>
      </c>
      <c r="AX169">
        <v>123548</v>
      </c>
      <c r="AZ169">
        <v>3980000</v>
      </c>
      <c r="BG169">
        <v>4000000</v>
      </c>
      <c r="BJ169">
        <v>2300000</v>
      </c>
    </row>
    <row r="170" spans="1:63" ht="22.5" customHeight="1">
      <c r="A170" s="496">
        <v>1</v>
      </c>
      <c r="B170" s="497" t="s">
        <v>903</v>
      </c>
      <c r="C170" s="498" t="s">
        <v>905</v>
      </c>
      <c r="D170" s="498">
        <v>1.2</v>
      </c>
      <c r="E170" s="497"/>
      <c r="F170" s="498">
        <v>6</v>
      </c>
      <c r="G170" s="548">
        <v>1205050101.1070001</v>
      </c>
      <c r="H170" s="547" t="s">
        <v>239</v>
      </c>
      <c r="I170">
        <f t="shared" si="2"/>
        <v>0</v>
      </c>
      <c r="J170">
        <v>15006380</v>
      </c>
      <c r="L170">
        <v>1497726.2</v>
      </c>
      <c r="P170">
        <v>3115239.04</v>
      </c>
      <c r="R170">
        <v>253502.79</v>
      </c>
      <c r="S170">
        <v>352985.88</v>
      </c>
      <c r="U170">
        <v>0</v>
      </c>
      <c r="AT170">
        <v>745816.31</v>
      </c>
      <c r="AU170">
        <v>454732.33</v>
      </c>
      <c r="AY170">
        <v>3123848.46</v>
      </c>
      <c r="BG170">
        <v>721500</v>
      </c>
    </row>
    <row r="171" spans="1:63" ht="22.5" customHeight="1">
      <c r="A171" s="496">
        <v>1</v>
      </c>
      <c r="B171" s="497" t="s">
        <v>903</v>
      </c>
      <c r="C171" s="498" t="s">
        <v>905</v>
      </c>
      <c r="D171" s="498">
        <v>1.2</v>
      </c>
      <c r="E171" s="497"/>
      <c r="F171" s="498">
        <v>6</v>
      </c>
      <c r="G171" s="550">
        <v>1205050101.108</v>
      </c>
      <c r="H171" s="549" t="s">
        <v>240</v>
      </c>
      <c r="I171">
        <f t="shared" si="2"/>
        <v>0</v>
      </c>
      <c r="J171">
        <v>1985000</v>
      </c>
    </row>
    <row r="172" spans="1:63" ht="22.5" customHeight="1">
      <c r="A172" s="496">
        <v>1</v>
      </c>
      <c r="B172" s="497" t="s">
        <v>903</v>
      </c>
      <c r="C172" s="498" t="s">
        <v>905</v>
      </c>
      <c r="D172" s="498">
        <v>1.2</v>
      </c>
      <c r="E172" s="497"/>
      <c r="F172" s="498">
        <v>6</v>
      </c>
      <c r="G172" s="550">
        <v>1205050101.109</v>
      </c>
      <c r="H172" s="549" t="s">
        <v>241</v>
      </c>
      <c r="I172">
        <f t="shared" si="2"/>
        <v>0</v>
      </c>
      <c r="L172">
        <v>3580072.16</v>
      </c>
      <c r="M172">
        <v>1204990</v>
      </c>
      <c r="N172">
        <v>2965000</v>
      </c>
      <c r="P172">
        <v>780883</v>
      </c>
      <c r="R172">
        <v>203022</v>
      </c>
      <c r="T172">
        <v>1699822</v>
      </c>
      <c r="U172">
        <v>599900</v>
      </c>
      <c r="AD172">
        <v>1961045.4</v>
      </c>
      <c r="AI172">
        <v>1087450</v>
      </c>
      <c r="AS172">
        <v>278000</v>
      </c>
      <c r="AT172">
        <v>2028000</v>
      </c>
      <c r="AV172">
        <v>775022.76</v>
      </c>
      <c r="AW172">
        <v>2580000</v>
      </c>
      <c r="BA172">
        <v>66960</v>
      </c>
      <c r="BB172">
        <v>654000</v>
      </c>
      <c r="BF172">
        <v>499562</v>
      </c>
      <c r="BJ172">
        <v>2440560</v>
      </c>
    </row>
    <row r="173" spans="1:63" ht="22.5" customHeight="1">
      <c r="A173" s="496">
        <v>1</v>
      </c>
      <c r="B173" s="497" t="s">
        <v>903</v>
      </c>
      <c r="C173" s="498" t="s">
        <v>905</v>
      </c>
      <c r="D173" s="498">
        <v>1.2</v>
      </c>
      <c r="E173" s="497"/>
      <c r="F173" s="498">
        <v>6</v>
      </c>
      <c r="G173" s="550">
        <v>1205050102.1010001</v>
      </c>
      <c r="H173" s="549" t="s">
        <v>242</v>
      </c>
      <c r="I173">
        <f t="shared" si="2"/>
        <v>0</v>
      </c>
      <c r="J173">
        <v>-29210434.690000001</v>
      </c>
      <c r="K173">
        <v>-52536.11</v>
      </c>
      <c r="L173">
        <v>-7340607.4000000004</v>
      </c>
      <c r="M173">
        <v>-3840483.67</v>
      </c>
      <c r="O173" s="108">
        <v>-4267494.28</v>
      </c>
      <c r="P173">
        <v>0</v>
      </c>
      <c r="Q173">
        <v>0</v>
      </c>
      <c r="R173">
        <v>-3153775.08</v>
      </c>
      <c r="S173">
        <v>-11611767.41</v>
      </c>
      <c r="T173">
        <v>-2461</v>
      </c>
      <c r="U173">
        <v>0</v>
      </c>
      <c r="X173">
        <v>-6290206.3099999996</v>
      </c>
      <c r="AD173">
        <v>-99750205.409999996</v>
      </c>
      <c r="AF173">
        <v>-7569496.1900000004</v>
      </c>
      <c r="AG173">
        <v>-3634989.89</v>
      </c>
      <c r="AH173">
        <v>-21114216.550000001</v>
      </c>
      <c r="AI173">
        <v>-3801382.32</v>
      </c>
      <c r="AJ173">
        <v>-60763.88</v>
      </c>
      <c r="AK173">
        <v>-22095683.039999999</v>
      </c>
      <c r="AL173">
        <v>-13110251.439999999</v>
      </c>
      <c r="AM173">
        <v>0</v>
      </c>
      <c r="AN173">
        <v>-1983212.4</v>
      </c>
      <c r="AO173">
        <v>-880586.67</v>
      </c>
      <c r="AP173">
        <v>-3459784.49</v>
      </c>
      <c r="AU173">
        <v>-1503.33</v>
      </c>
      <c r="AV173">
        <v>-1018130.99</v>
      </c>
      <c r="AY173">
        <v>-7542504.3600000003</v>
      </c>
      <c r="BE173">
        <v>-9796960.3300000001</v>
      </c>
      <c r="BF173">
        <v>-7586664</v>
      </c>
      <c r="BG173">
        <v>-185445</v>
      </c>
      <c r="BH173">
        <v>-295192.28999999998</v>
      </c>
      <c r="BJ173">
        <v>-10601275.08</v>
      </c>
      <c r="BK173">
        <v>-2618744.4300000002</v>
      </c>
    </row>
    <row r="174" spans="1:63" ht="22.5" customHeight="1">
      <c r="A174" s="496">
        <v>1</v>
      </c>
      <c r="B174" s="497" t="s">
        <v>903</v>
      </c>
      <c r="C174" s="498" t="s">
        <v>905</v>
      </c>
      <c r="D174" s="498">
        <v>1.2</v>
      </c>
      <c r="E174" s="497"/>
      <c r="F174" s="498">
        <v>6</v>
      </c>
      <c r="G174" s="550">
        <v>1205050102.102</v>
      </c>
      <c r="H174" s="549" t="s">
        <v>243</v>
      </c>
      <c r="I174">
        <f t="shared" si="2"/>
        <v>-1294848.8</v>
      </c>
      <c r="J174">
        <v>-151084876.36000001</v>
      </c>
      <c r="K174">
        <v>-6825726.5999999996</v>
      </c>
      <c r="L174">
        <v>-31093253.859999999</v>
      </c>
      <c r="M174">
        <v>-6190699.9100000001</v>
      </c>
      <c r="O174" s="108">
        <v>-28222790.609999999</v>
      </c>
      <c r="P174">
        <v>0</v>
      </c>
      <c r="Q174">
        <v>-4550538.43</v>
      </c>
      <c r="R174">
        <v>-3882569.13</v>
      </c>
      <c r="S174">
        <v>-6659976.0899999999</v>
      </c>
      <c r="T174">
        <v>-725.48</v>
      </c>
      <c r="U174">
        <v>-1740414.54</v>
      </c>
      <c r="V174">
        <v>-1294848.8</v>
      </c>
      <c r="W174">
        <v>-377248.33</v>
      </c>
      <c r="X174">
        <v>-22537177.280000001</v>
      </c>
      <c r="Z174">
        <v>-5716.68</v>
      </c>
      <c r="AA174">
        <v>-226464</v>
      </c>
      <c r="AD174">
        <v>-25693066.530000001</v>
      </c>
      <c r="AE174">
        <v>-3299417.27</v>
      </c>
      <c r="AG174">
        <v>-5817984.46</v>
      </c>
      <c r="AL174">
        <v>-2777.78</v>
      </c>
      <c r="AN174">
        <v>-2144094.88</v>
      </c>
      <c r="AP174">
        <v>-3457.78</v>
      </c>
      <c r="AS174">
        <v>-11529009.720000001</v>
      </c>
      <c r="AU174">
        <v>-4597423.2</v>
      </c>
      <c r="AV174">
        <v>-8926250.4499999993</v>
      </c>
      <c r="AW174">
        <v>-1838725.24</v>
      </c>
      <c r="AX174">
        <v>-1282614.95</v>
      </c>
      <c r="AY174">
        <v>-12773476.210000001</v>
      </c>
      <c r="AZ174">
        <v>-2772002.78</v>
      </c>
      <c r="BA174">
        <v>-168153.3</v>
      </c>
      <c r="BB174">
        <v>-338024.65</v>
      </c>
      <c r="BC174">
        <v>-263939.92</v>
      </c>
      <c r="BE174">
        <v>-10767852.33</v>
      </c>
      <c r="BF174">
        <v>-29350241.890000001</v>
      </c>
      <c r="BG174">
        <v>-21628700.5</v>
      </c>
      <c r="BH174">
        <v>-628543.34</v>
      </c>
      <c r="BJ174">
        <v>-496572.65</v>
      </c>
    </row>
    <row r="175" spans="1:63" ht="22.5" customHeight="1">
      <c r="A175" s="496">
        <v>1</v>
      </c>
      <c r="B175" s="497" t="s">
        <v>903</v>
      </c>
      <c r="C175" s="498" t="s">
        <v>905</v>
      </c>
      <c r="D175" s="498">
        <v>1.2</v>
      </c>
      <c r="E175" s="497"/>
      <c r="F175" s="498">
        <v>6</v>
      </c>
      <c r="G175" s="550">
        <v>1205050102.1029999</v>
      </c>
      <c r="H175" s="549" t="s">
        <v>244</v>
      </c>
      <c r="I175">
        <f t="shared" si="2"/>
        <v>-4145331.12</v>
      </c>
      <c r="J175">
        <v>-2699067.92</v>
      </c>
      <c r="K175">
        <v>-416013.89</v>
      </c>
      <c r="L175">
        <v>-5256057.83</v>
      </c>
      <c r="M175">
        <v>-1761746.7</v>
      </c>
      <c r="N175">
        <v>-218354.43</v>
      </c>
      <c r="O175" s="108">
        <v>-5507772.2999999998</v>
      </c>
      <c r="P175">
        <v>-1733046.21</v>
      </c>
      <c r="R175">
        <v>-587354.43999999994</v>
      </c>
      <c r="S175">
        <v>-1141130.99</v>
      </c>
      <c r="T175">
        <v>-788307.48</v>
      </c>
      <c r="U175">
        <v>-2097370.0499999998</v>
      </c>
      <c r="V175">
        <v>-4145331.12</v>
      </c>
      <c r="X175">
        <v>-3409778.7</v>
      </c>
      <c r="Y175">
        <v>-119858.47</v>
      </c>
      <c r="Z175">
        <v>-7661823.4699999997</v>
      </c>
      <c r="AA175">
        <v>-7325395.9400000004</v>
      </c>
      <c r="AC175">
        <v>-74258</v>
      </c>
      <c r="AE175">
        <v>-207500</v>
      </c>
      <c r="AF175">
        <v>-10749176.869999999</v>
      </c>
      <c r="AG175">
        <v>-750239.25</v>
      </c>
      <c r="AH175">
        <v>-34064151.560000002</v>
      </c>
      <c r="AI175">
        <v>-2854842.61</v>
      </c>
      <c r="AJ175">
        <v>-4056025.31</v>
      </c>
      <c r="AK175">
        <v>-6645979.3799999999</v>
      </c>
      <c r="AL175">
        <v>-33711716.399999999</v>
      </c>
      <c r="AM175">
        <v>-4104982.4</v>
      </c>
      <c r="AN175">
        <v>-4119549.85</v>
      </c>
      <c r="AO175">
        <v>-10063652.060000001</v>
      </c>
      <c r="AP175">
        <v>-10376434.060000001</v>
      </c>
      <c r="AS175">
        <v>-323002.23</v>
      </c>
      <c r="AT175">
        <v>-136583.26999999999</v>
      </c>
      <c r="AU175">
        <v>-24914.73</v>
      </c>
      <c r="AW175">
        <v>-2932687.64</v>
      </c>
      <c r="AX175">
        <v>-234242.01</v>
      </c>
      <c r="AY175">
        <v>-1596104.94</v>
      </c>
      <c r="AZ175">
        <v>-2254410.9300000002</v>
      </c>
      <c r="BA175">
        <v>-229005.88</v>
      </c>
      <c r="BB175">
        <v>-112657.62</v>
      </c>
      <c r="BC175">
        <v>-973009.12</v>
      </c>
      <c r="BE175">
        <v>-3392813.67</v>
      </c>
      <c r="BH175">
        <v>-67300</v>
      </c>
    </row>
    <row r="176" spans="1:63" ht="22.5" customHeight="1">
      <c r="A176" s="496">
        <v>1</v>
      </c>
      <c r="B176" s="497" t="s">
        <v>903</v>
      </c>
      <c r="C176" s="498" t="s">
        <v>905</v>
      </c>
      <c r="D176" s="498">
        <v>1.2</v>
      </c>
      <c r="E176" s="497"/>
      <c r="F176" s="498">
        <v>6</v>
      </c>
      <c r="G176" s="550">
        <v>1205050102.1040001</v>
      </c>
      <c r="H176" s="549" t="s">
        <v>245</v>
      </c>
      <c r="I176">
        <f t="shared" si="2"/>
        <v>-9715266.8200000003</v>
      </c>
      <c r="J176">
        <v>-5128166.6500000004</v>
      </c>
      <c r="K176">
        <v>-1839530.1</v>
      </c>
      <c r="M176">
        <v>-1323357.54</v>
      </c>
      <c r="N176">
        <v>-135557.04</v>
      </c>
      <c r="O176" s="108">
        <v>-2238533.31</v>
      </c>
      <c r="P176">
        <v>-906920.52</v>
      </c>
      <c r="Q176">
        <v>-851529.46</v>
      </c>
      <c r="R176">
        <v>-1452825.6000000001</v>
      </c>
      <c r="S176">
        <v>-3804903.14</v>
      </c>
      <c r="T176">
        <v>-1061598.96</v>
      </c>
      <c r="U176">
        <v>-79416.639999999999</v>
      </c>
      <c r="V176">
        <v>-9715266.8200000003</v>
      </c>
      <c r="W176">
        <v>-926045.27</v>
      </c>
      <c r="X176">
        <v>-2754285.4</v>
      </c>
      <c r="Y176">
        <v>-1280912.93</v>
      </c>
      <c r="Z176">
        <v>-228512.33</v>
      </c>
      <c r="AA176">
        <v>-5507004.0800000001</v>
      </c>
      <c r="AB176">
        <v>-1095709.5</v>
      </c>
      <c r="AC176">
        <v>-1053551</v>
      </c>
      <c r="AD176">
        <v>-1794353.3</v>
      </c>
      <c r="AE176">
        <v>-5730022.2000000002</v>
      </c>
      <c r="AF176">
        <v>-2080303.73</v>
      </c>
      <c r="AG176">
        <v>-767459.33</v>
      </c>
      <c r="AH176">
        <v>-4196231.76</v>
      </c>
      <c r="AI176">
        <v>-420437.83</v>
      </c>
      <c r="AJ176">
        <v>-2163892.9500000002</v>
      </c>
      <c r="AK176">
        <v>-5005225.4400000004</v>
      </c>
      <c r="AL176">
        <v>-11596079.99</v>
      </c>
      <c r="AM176">
        <v>-1259422.33</v>
      </c>
      <c r="AN176">
        <v>-6339136.6299999999</v>
      </c>
      <c r="AO176">
        <v>-1693589.62</v>
      </c>
      <c r="AP176">
        <v>-2452244.2799999998</v>
      </c>
      <c r="AQ176">
        <v>-1848972.88</v>
      </c>
      <c r="AS176">
        <v>-1393678.11</v>
      </c>
      <c r="AT176">
        <v>-1695637.06</v>
      </c>
      <c r="AU176">
        <v>-2173762.9700000002</v>
      </c>
      <c r="AV176">
        <v>-5336666.67</v>
      </c>
      <c r="AW176">
        <v>-4868294.07</v>
      </c>
      <c r="AX176">
        <v>-692412.73</v>
      </c>
      <c r="AY176">
        <v>-705145.16</v>
      </c>
      <c r="AZ176">
        <v>-8814915.3499999996</v>
      </c>
      <c r="BA176">
        <v>-1020219.91</v>
      </c>
      <c r="BB176">
        <v>-791296.3</v>
      </c>
      <c r="BC176">
        <v>-475424.09</v>
      </c>
      <c r="BE176">
        <v>-4802331.95</v>
      </c>
      <c r="BF176">
        <v>-2767247.3599999999</v>
      </c>
      <c r="BG176">
        <v>-3471589.79</v>
      </c>
      <c r="BH176">
        <v>-946614.11</v>
      </c>
      <c r="BJ176">
        <v>-191134.63</v>
      </c>
    </row>
    <row r="177" spans="1:63" ht="22.5" customHeight="1">
      <c r="A177" s="496">
        <v>1</v>
      </c>
      <c r="B177" s="497" t="s">
        <v>903</v>
      </c>
      <c r="C177" s="498" t="s">
        <v>905</v>
      </c>
      <c r="D177" s="498">
        <v>1.2</v>
      </c>
      <c r="E177" s="497"/>
      <c r="F177" s="498">
        <v>6</v>
      </c>
      <c r="G177" s="550">
        <v>1205050102.105</v>
      </c>
      <c r="H177" s="549" t="s">
        <v>246</v>
      </c>
      <c r="I177">
        <f t="shared" si="2"/>
        <v>0</v>
      </c>
      <c r="J177">
        <v>-2490578.33</v>
      </c>
      <c r="K177">
        <v>-287645</v>
      </c>
      <c r="L177">
        <v>-1047942.44</v>
      </c>
      <c r="P177">
        <v>-66</v>
      </c>
      <c r="Q177">
        <v>-44864.82</v>
      </c>
      <c r="U177">
        <v>0</v>
      </c>
      <c r="AD177">
        <v>-558650.42000000004</v>
      </c>
      <c r="AS177">
        <v>-155604.03</v>
      </c>
      <c r="AU177">
        <v>-1976574.58</v>
      </c>
      <c r="AV177">
        <v>-155257.21</v>
      </c>
      <c r="AW177">
        <v>-292199</v>
      </c>
      <c r="AX177">
        <v>-13374</v>
      </c>
      <c r="AY177">
        <v>-128498.76</v>
      </c>
      <c r="BH177">
        <v>-2688700.85</v>
      </c>
      <c r="BJ177">
        <v>-129999</v>
      </c>
      <c r="BK177">
        <v>-762066.67</v>
      </c>
    </row>
    <row r="178" spans="1:63" ht="22.5" customHeight="1">
      <c r="A178" s="496">
        <v>1</v>
      </c>
      <c r="B178" s="497" t="s">
        <v>903</v>
      </c>
      <c r="C178" s="498" t="s">
        <v>905</v>
      </c>
      <c r="D178" s="498">
        <v>1.2</v>
      </c>
      <c r="E178" s="497"/>
      <c r="F178" s="498">
        <v>6</v>
      </c>
      <c r="G178" s="548">
        <v>1205050102.1059999</v>
      </c>
      <c r="H178" s="547" t="s">
        <v>247</v>
      </c>
      <c r="I178">
        <f t="shared" si="2"/>
        <v>0</v>
      </c>
      <c r="J178">
        <v>-5289720</v>
      </c>
      <c r="L178">
        <v>-306322.17</v>
      </c>
      <c r="T178">
        <v>-27450</v>
      </c>
      <c r="AS178">
        <v>-143548</v>
      </c>
      <c r="AX178">
        <v>-123547</v>
      </c>
      <c r="AZ178">
        <v>-4241638.8899999997</v>
      </c>
      <c r="BG178">
        <v>-3999999</v>
      </c>
      <c r="BJ178">
        <v>-2299999</v>
      </c>
    </row>
    <row r="179" spans="1:63" ht="22.5" customHeight="1">
      <c r="A179" s="496">
        <v>1</v>
      </c>
      <c r="B179" s="497" t="s">
        <v>903</v>
      </c>
      <c r="C179" s="498" t="s">
        <v>905</v>
      </c>
      <c r="D179" s="498">
        <v>1.2</v>
      </c>
      <c r="E179" s="497"/>
      <c r="F179" s="498">
        <v>6</v>
      </c>
      <c r="G179" s="550">
        <v>1205050102.1070001</v>
      </c>
      <c r="H179" s="549" t="s">
        <v>248</v>
      </c>
      <c r="I179">
        <f t="shared" si="2"/>
        <v>0</v>
      </c>
      <c r="J179">
        <v>-12251710.4</v>
      </c>
      <c r="L179">
        <v>-1048408.34</v>
      </c>
      <c r="P179">
        <v>-1136524.55</v>
      </c>
      <c r="R179">
        <v>-88074.1</v>
      </c>
      <c r="S179">
        <v>-209842.21</v>
      </c>
      <c r="U179">
        <v>0</v>
      </c>
      <c r="AT179">
        <v>-534501.69999999995</v>
      </c>
      <c r="AU179">
        <v>-202196.12</v>
      </c>
      <c r="AY179">
        <v>-2267020.42</v>
      </c>
      <c r="BG179">
        <v>-690887.89</v>
      </c>
    </row>
    <row r="180" spans="1:63" ht="22.5" customHeight="1">
      <c r="A180" s="496">
        <v>1</v>
      </c>
      <c r="B180" s="497" t="s">
        <v>903</v>
      </c>
      <c r="C180" s="498" t="s">
        <v>905</v>
      </c>
      <c r="D180" s="498">
        <v>1.2</v>
      </c>
      <c r="E180" s="497"/>
      <c r="F180" s="498">
        <v>6</v>
      </c>
      <c r="G180" s="550">
        <v>1205050102.108</v>
      </c>
      <c r="H180" s="549" t="s">
        <v>249</v>
      </c>
      <c r="I180">
        <f t="shared" si="2"/>
        <v>0</v>
      </c>
      <c r="J180">
        <v>-1528450.16</v>
      </c>
    </row>
    <row r="181" spans="1:63" ht="22.5" customHeight="1">
      <c r="A181" s="496">
        <v>1</v>
      </c>
      <c r="B181" s="497" t="s">
        <v>903</v>
      </c>
      <c r="C181" s="498" t="s">
        <v>905</v>
      </c>
      <c r="D181" s="498">
        <v>1.2</v>
      </c>
      <c r="E181" s="497"/>
      <c r="F181" s="498">
        <v>6</v>
      </c>
      <c r="G181" s="550">
        <v>1205050102.109</v>
      </c>
      <c r="H181" s="549" t="s">
        <v>250</v>
      </c>
      <c r="I181">
        <f t="shared" si="2"/>
        <v>0</v>
      </c>
      <c r="L181">
        <v>-2493718.33</v>
      </c>
      <c r="M181">
        <v>-157193.09</v>
      </c>
      <c r="N181">
        <v>-1381027.36</v>
      </c>
      <c r="P181">
        <v>-673969.22</v>
      </c>
      <c r="R181">
        <v>-203019</v>
      </c>
      <c r="T181">
        <v>-1197330.1399999999</v>
      </c>
      <c r="U181">
        <v>-338427.54</v>
      </c>
      <c r="AD181">
        <v>-521170.35</v>
      </c>
      <c r="AI181">
        <v>-398870.5</v>
      </c>
      <c r="AS181">
        <v>-130957.15</v>
      </c>
      <c r="AT181">
        <v>-689873.44</v>
      </c>
      <c r="AV181">
        <v>-755880.35</v>
      </c>
      <c r="AW181">
        <v>-1764693.87</v>
      </c>
      <c r="BA181">
        <v>-54664.89</v>
      </c>
      <c r="BB181">
        <v>-127075.53</v>
      </c>
      <c r="BF181">
        <v>-440082.29</v>
      </c>
      <c r="BJ181">
        <v>-2440557</v>
      </c>
    </row>
    <row r="182" spans="1:63" ht="22.5" customHeight="1">
      <c r="A182" s="496">
        <v>1</v>
      </c>
      <c r="B182" s="497" t="s">
        <v>903</v>
      </c>
      <c r="C182" s="498" t="s">
        <v>905</v>
      </c>
      <c r="D182" s="498">
        <v>1.2</v>
      </c>
      <c r="E182" s="497"/>
      <c r="F182" s="498">
        <v>6</v>
      </c>
      <c r="G182" s="548">
        <v>1205060101.1010001</v>
      </c>
      <c r="H182" s="549" t="s">
        <v>251</v>
      </c>
      <c r="I182">
        <f t="shared" si="2"/>
        <v>50924600</v>
      </c>
      <c r="V182">
        <v>50924600</v>
      </c>
    </row>
    <row r="183" spans="1:63" ht="22.5" customHeight="1">
      <c r="A183" s="496">
        <v>1</v>
      </c>
      <c r="B183" s="497" t="s">
        <v>903</v>
      </c>
      <c r="C183" s="498" t="s">
        <v>905</v>
      </c>
      <c r="D183" s="498">
        <v>1.2</v>
      </c>
      <c r="E183" s="497"/>
      <c r="F183" s="498">
        <v>6</v>
      </c>
      <c r="G183" s="548">
        <v>1205060102.1010001</v>
      </c>
      <c r="H183" s="549" t="s">
        <v>252</v>
      </c>
      <c r="I183">
        <f t="shared" si="2"/>
        <v>-49565826.670000002</v>
      </c>
      <c r="V183">
        <v>-49565826.670000002</v>
      </c>
    </row>
    <row r="184" spans="1:63" ht="22.5" customHeight="1">
      <c r="A184" s="496">
        <v>1</v>
      </c>
      <c r="B184" s="497" t="s">
        <v>903</v>
      </c>
      <c r="C184" s="498" t="s">
        <v>905</v>
      </c>
      <c r="D184" s="498">
        <v>1.2</v>
      </c>
      <c r="E184" s="497"/>
      <c r="F184" s="498">
        <v>6</v>
      </c>
      <c r="G184" s="548">
        <v>1206010101.1010001</v>
      </c>
      <c r="H184" s="547" t="s">
        <v>253</v>
      </c>
      <c r="I184">
        <f t="shared" si="2"/>
        <v>39283783.549999997</v>
      </c>
      <c r="J184">
        <v>6677954.7699999996</v>
      </c>
      <c r="K184">
        <v>0</v>
      </c>
      <c r="L184">
        <v>1993759.28</v>
      </c>
      <c r="M184">
        <v>842126</v>
      </c>
      <c r="O184" s="108">
        <v>222900</v>
      </c>
      <c r="P184">
        <v>0</v>
      </c>
      <c r="Q184">
        <v>1651120.78</v>
      </c>
      <c r="R184">
        <v>541490</v>
      </c>
      <c r="S184">
        <v>0</v>
      </c>
      <c r="U184">
        <v>302000</v>
      </c>
      <c r="V184">
        <v>39283783.549999997</v>
      </c>
      <c r="W184">
        <v>955426</v>
      </c>
      <c r="X184">
        <v>17300</v>
      </c>
      <c r="Z184">
        <v>593200</v>
      </c>
      <c r="AA184">
        <v>845382</v>
      </c>
      <c r="AB184">
        <v>111200</v>
      </c>
      <c r="AC184">
        <v>618937</v>
      </c>
      <c r="AD184">
        <v>55859937.590000004</v>
      </c>
      <c r="AE184">
        <v>3733643.02</v>
      </c>
      <c r="AF184">
        <v>2330921</v>
      </c>
      <c r="AG184">
        <v>751140</v>
      </c>
      <c r="AJ184">
        <v>3361082.5</v>
      </c>
      <c r="AK184">
        <v>1040925</v>
      </c>
      <c r="AM184">
        <v>600427</v>
      </c>
      <c r="AN184">
        <v>0</v>
      </c>
      <c r="AO184">
        <v>1791192</v>
      </c>
      <c r="AP184">
        <v>393200</v>
      </c>
      <c r="AQ184">
        <v>95148</v>
      </c>
      <c r="AR184">
        <v>30341441.82</v>
      </c>
      <c r="AS184">
        <v>841980</v>
      </c>
      <c r="AT184">
        <v>17300</v>
      </c>
      <c r="AU184">
        <v>1779569</v>
      </c>
      <c r="AV184">
        <v>734500</v>
      </c>
      <c r="AW184">
        <v>55500</v>
      </c>
      <c r="AX184">
        <v>2020971</v>
      </c>
      <c r="AY184">
        <v>4411890</v>
      </c>
      <c r="AZ184">
        <v>97000</v>
      </c>
      <c r="BC184">
        <v>26000</v>
      </c>
      <c r="BD184">
        <v>57653961.009999998</v>
      </c>
      <c r="BF184">
        <v>273500</v>
      </c>
      <c r="BG184">
        <v>6900</v>
      </c>
      <c r="BK184">
        <v>145000</v>
      </c>
    </row>
    <row r="185" spans="1:63" ht="22.5" customHeight="1">
      <c r="A185" s="496">
        <v>1</v>
      </c>
      <c r="B185" s="497" t="s">
        <v>903</v>
      </c>
      <c r="C185" s="498" t="s">
        <v>905</v>
      </c>
      <c r="D185" s="498">
        <v>1.2</v>
      </c>
      <c r="E185" s="497"/>
      <c r="F185" s="498">
        <v>6</v>
      </c>
      <c r="G185" s="548">
        <v>1206010102.1010001</v>
      </c>
      <c r="H185" s="547" t="s">
        <v>254</v>
      </c>
      <c r="I185">
        <f t="shared" si="2"/>
        <v>0</v>
      </c>
      <c r="V185">
        <v>0</v>
      </c>
    </row>
    <row r="186" spans="1:63" ht="22.5" customHeight="1">
      <c r="A186" s="496">
        <v>1</v>
      </c>
      <c r="B186" s="497" t="s">
        <v>903</v>
      </c>
      <c r="C186" s="498" t="s">
        <v>905</v>
      </c>
      <c r="D186" s="498">
        <v>1.2</v>
      </c>
      <c r="E186" s="497"/>
      <c r="F186" s="498">
        <v>6</v>
      </c>
      <c r="G186" s="550">
        <v>1206010103.1010001</v>
      </c>
      <c r="H186" s="549" t="s">
        <v>255</v>
      </c>
      <c r="I186">
        <f t="shared" si="2"/>
        <v>-20498573.309999999</v>
      </c>
      <c r="J186">
        <v>-6559240.6100000003</v>
      </c>
      <c r="K186">
        <v>0</v>
      </c>
      <c r="L186">
        <v>-166146.60999999999</v>
      </c>
      <c r="M186">
        <v>-842063</v>
      </c>
      <c r="O186" s="108">
        <v>-222891</v>
      </c>
      <c r="P186">
        <v>0</v>
      </c>
      <c r="Q186">
        <v>-913767.19</v>
      </c>
      <c r="R186">
        <v>-541465</v>
      </c>
      <c r="S186">
        <v>0</v>
      </c>
      <c r="U186">
        <v>-301991</v>
      </c>
      <c r="V186">
        <v>-20498573.309999999</v>
      </c>
      <c r="W186">
        <v>-955386</v>
      </c>
      <c r="X186">
        <v>-17298</v>
      </c>
      <c r="Z186">
        <v>-592962</v>
      </c>
      <c r="AA186">
        <v>-845381</v>
      </c>
      <c r="AB186">
        <v>-75097.56</v>
      </c>
      <c r="AC186">
        <v>-618031</v>
      </c>
      <c r="AD186">
        <v>-34742601.380000003</v>
      </c>
      <c r="AE186">
        <v>-2437064.66</v>
      </c>
      <c r="AF186">
        <v>-2330814</v>
      </c>
      <c r="AG186">
        <v>-751117</v>
      </c>
      <c r="AJ186">
        <v>-2850607.05</v>
      </c>
      <c r="AK186">
        <v>-1040877</v>
      </c>
      <c r="AM186">
        <v>-600408</v>
      </c>
      <c r="AN186">
        <v>0</v>
      </c>
      <c r="AO186">
        <v>-1791126</v>
      </c>
      <c r="AP186">
        <v>-159737.5</v>
      </c>
      <c r="AQ186">
        <v>-95145</v>
      </c>
      <c r="AR186">
        <v>-27830396.07</v>
      </c>
      <c r="AS186">
        <v>-841912</v>
      </c>
      <c r="AT186">
        <v>-17298</v>
      </c>
      <c r="AU186">
        <v>-1779509.95</v>
      </c>
      <c r="AV186">
        <v>-734452</v>
      </c>
      <c r="AW186">
        <v>-55498</v>
      </c>
      <c r="AX186">
        <v>-2020893</v>
      </c>
      <c r="AY186">
        <v>-4411887.5199999996</v>
      </c>
      <c r="AZ186">
        <v>-96998</v>
      </c>
      <c r="BD186">
        <v>-28305471.5</v>
      </c>
      <c r="BF186">
        <v>-273491</v>
      </c>
      <c r="BG186">
        <v>-6899</v>
      </c>
      <c r="BK186">
        <v>-145000</v>
      </c>
    </row>
    <row r="187" spans="1:63" ht="22.5" customHeight="1">
      <c r="A187" s="496">
        <v>1</v>
      </c>
      <c r="B187" s="497" t="s">
        <v>903</v>
      </c>
      <c r="C187" s="498" t="s">
        <v>905</v>
      </c>
      <c r="D187" s="498">
        <v>1.2</v>
      </c>
      <c r="E187" s="497"/>
      <c r="F187" s="498">
        <v>6</v>
      </c>
      <c r="G187" s="548">
        <v>1206020101.1010001</v>
      </c>
      <c r="H187" s="547" t="s">
        <v>256</v>
      </c>
      <c r="I187">
        <f t="shared" si="2"/>
        <v>8552000</v>
      </c>
      <c r="J187">
        <v>9511217</v>
      </c>
      <c r="K187">
        <v>3896000</v>
      </c>
      <c r="L187">
        <v>6296000</v>
      </c>
      <c r="M187">
        <v>3086100</v>
      </c>
      <c r="N187">
        <v>22001316</v>
      </c>
      <c r="O187" s="108">
        <v>5781884.4800000004</v>
      </c>
      <c r="P187">
        <v>13239500</v>
      </c>
      <c r="Q187">
        <v>9337850</v>
      </c>
      <c r="R187">
        <v>1898154</v>
      </c>
      <c r="S187">
        <v>6228900</v>
      </c>
      <c r="T187">
        <v>4595000</v>
      </c>
      <c r="U187">
        <v>4819800</v>
      </c>
      <c r="V187">
        <v>8552000</v>
      </c>
      <c r="W187">
        <v>3169496</v>
      </c>
      <c r="X187">
        <v>8902000</v>
      </c>
      <c r="Z187">
        <v>12436500</v>
      </c>
      <c r="AA187">
        <v>6191987</v>
      </c>
      <c r="AB187">
        <v>5159700</v>
      </c>
      <c r="AC187">
        <v>1833301</v>
      </c>
      <c r="AD187">
        <v>30756905</v>
      </c>
      <c r="AE187">
        <v>5546600</v>
      </c>
      <c r="AF187">
        <v>9437761</v>
      </c>
      <c r="AG187">
        <v>5502000</v>
      </c>
      <c r="AH187">
        <v>1797000</v>
      </c>
      <c r="AI187">
        <v>5153000</v>
      </c>
      <c r="AJ187">
        <v>10007000</v>
      </c>
      <c r="AK187">
        <v>7806499</v>
      </c>
      <c r="AL187">
        <v>4287000</v>
      </c>
      <c r="AM187">
        <v>8530764</v>
      </c>
      <c r="AN187">
        <v>4294500</v>
      </c>
      <c r="AO187">
        <v>12325750</v>
      </c>
      <c r="AP187">
        <v>8705400</v>
      </c>
      <c r="AQ187">
        <v>5268800</v>
      </c>
      <c r="AR187">
        <v>11947820</v>
      </c>
      <c r="AS187">
        <v>2882500</v>
      </c>
      <c r="AT187">
        <v>5336750</v>
      </c>
      <c r="AU187">
        <v>6510900</v>
      </c>
      <c r="AV187">
        <v>11372650</v>
      </c>
      <c r="AW187">
        <v>12823550</v>
      </c>
      <c r="AX187">
        <v>11526500</v>
      </c>
      <c r="AY187">
        <v>9865721</v>
      </c>
      <c r="AZ187">
        <v>9138750</v>
      </c>
      <c r="BA187">
        <v>5648600</v>
      </c>
      <c r="BB187">
        <v>4613300</v>
      </c>
      <c r="BC187">
        <v>4613000</v>
      </c>
      <c r="BD187">
        <v>31194874.23</v>
      </c>
      <c r="BE187">
        <v>8407000</v>
      </c>
      <c r="BF187">
        <v>9082000</v>
      </c>
      <c r="BG187">
        <v>4153000</v>
      </c>
      <c r="BH187">
        <v>1797000</v>
      </c>
      <c r="BI187">
        <v>4497000</v>
      </c>
      <c r="BJ187">
        <v>8776000</v>
      </c>
      <c r="BK187">
        <v>8823000</v>
      </c>
    </row>
    <row r="188" spans="1:63" ht="22.5" customHeight="1">
      <c r="A188" s="496">
        <v>1</v>
      </c>
      <c r="B188" s="497" t="s">
        <v>903</v>
      </c>
      <c r="C188" s="498" t="s">
        <v>905</v>
      </c>
      <c r="D188" s="498">
        <v>1.2</v>
      </c>
      <c r="E188" s="497"/>
      <c r="F188" s="498">
        <v>6</v>
      </c>
      <c r="G188" s="548">
        <v>1206020102.1010001</v>
      </c>
      <c r="H188" s="547" t="s">
        <v>257</v>
      </c>
      <c r="I188">
        <f t="shared" si="2"/>
        <v>0</v>
      </c>
    </row>
    <row r="189" spans="1:63" ht="22.5" customHeight="1">
      <c r="A189" s="496">
        <v>1</v>
      </c>
      <c r="B189" s="497" t="s">
        <v>903</v>
      </c>
      <c r="C189" s="498" t="s">
        <v>905</v>
      </c>
      <c r="D189" s="498">
        <v>1.2</v>
      </c>
      <c r="E189" s="497"/>
      <c r="F189" s="498">
        <v>6</v>
      </c>
      <c r="G189" s="550">
        <v>1206020103.1010001</v>
      </c>
      <c r="H189" s="549" t="s">
        <v>258</v>
      </c>
      <c r="I189">
        <f t="shared" si="2"/>
        <v>-5586093.6799999997</v>
      </c>
      <c r="J189">
        <v>-9511207</v>
      </c>
      <c r="K189">
        <v>-3895998</v>
      </c>
      <c r="L189">
        <v>-5296998</v>
      </c>
      <c r="M189">
        <v>-3086096</v>
      </c>
      <c r="N189">
        <v>-20107720.359999999</v>
      </c>
      <c r="O189" s="108">
        <v>-5781878.4800000004</v>
      </c>
      <c r="P189">
        <v>-11537324.33</v>
      </c>
      <c r="Q189">
        <v>-7446367.29</v>
      </c>
      <c r="R189">
        <v>-1898152</v>
      </c>
      <c r="S189">
        <v>-5297244.79</v>
      </c>
      <c r="T189">
        <v>-3470899</v>
      </c>
      <c r="U189">
        <v>-4819796</v>
      </c>
      <c r="V189">
        <v>-5586093.6799999997</v>
      </c>
      <c r="W189">
        <v>-3169492</v>
      </c>
      <c r="X189">
        <v>-8901991</v>
      </c>
      <c r="Z189">
        <v>-12411388</v>
      </c>
      <c r="AA189">
        <v>-5648702.29</v>
      </c>
      <c r="AB189">
        <v>-4271435.1100000003</v>
      </c>
      <c r="AC189">
        <v>-1833298</v>
      </c>
      <c r="AD189">
        <v>-20071950.140000001</v>
      </c>
      <c r="AE189">
        <v>-4550595</v>
      </c>
      <c r="AF189">
        <v>-9437748</v>
      </c>
      <c r="AG189">
        <v>-5501995</v>
      </c>
      <c r="AH189">
        <v>-1796999</v>
      </c>
      <c r="AI189">
        <v>-4203798</v>
      </c>
      <c r="AJ189">
        <v>-10006992</v>
      </c>
      <c r="AK189">
        <v>-7806493</v>
      </c>
      <c r="AL189">
        <v>-3166499</v>
      </c>
      <c r="AM189">
        <v>-7639611.3300000001</v>
      </c>
      <c r="AN189">
        <v>-2360817.9500000002</v>
      </c>
      <c r="AO189">
        <v>-11996737</v>
      </c>
      <c r="AP189">
        <v>-7482758</v>
      </c>
      <c r="AQ189">
        <v>-5268796</v>
      </c>
      <c r="AR189">
        <v>-10924327.960000001</v>
      </c>
      <c r="AS189">
        <v>-2882495</v>
      </c>
      <c r="AT189">
        <v>-5170164.6900000004</v>
      </c>
      <c r="AU189">
        <v>-6510894</v>
      </c>
      <c r="AV189">
        <v>-9480691.7799999993</v>
      </c>
      <c r="AW189">
        <v>-10626618.880000001</v>
      </c>
      <c r="AX189">
        <v>-10427069.529999999</v>
      </c>
      <c r="AY189">
        <v>-9865708</v>
      </c>
      <c r="AZ189">
        <v>-8056928.3300000001</v>
      </c>
      <c r="BA189">
        <v>-5648596</v>
      </c>
      <c r="BB189">
        <v>-4613296</v>
      </c>
      <c r="BC189">
        <v>-4612996</v>
      </c>
      <c r="BD189">
        <v>-26737916.879999999</v>
      </c>
      <c r="BE189">
        <v>-7952330.3300000001</v>
      </c>
      <c r="BF189">
        <v>-8082396</v>
      </c>
      <c r="BG189">
        <v>-2660865.67</v>
      </c>
      <c r="BH189">
        <v>-1796999</v>
      </c>
      <c r="BI189">
        <v>-3539049</v>
      </c>
      <c r="BJ189">
        <v>-7280398</v>
      </c>
      <c r="BK189">
        <v>-8368329.3300000001</v>
      </c>
    </row>
    <row r="190" spans="1:63" ht="22.5" customHeight="1">
      <c r="A190" s="496">
        <v>1</v>
      </c>
      <c r="B190" s="497" t="s">
        <v>903</v>
      </c>
      <c r="C190" s="498" t="s">
        <v>905</v>
      </c>
      <c r="D190" s="498">
        <v>1.2</v>
      </c>
      <c r="E190" s="497"/>
      <c r="F190" s="498">
        <v>6</v>
      </c>
      <c r="G190" s="548">
        <v>1206030101.1010001</v>
      </c>
      <c r="H190" s="547" t="s">
        <v>259</v>
      </c>
      <c r="I190">
        <f t="shared" si="2"/>
        <v>17582745.100000001</v>
      </c>
      <c r="J190">
        <v>1152170.7</v>
      </c>
      <c r="K190">
        <v>0</v>
      </c>
      <c r="M190">
        <v>900000</v>
      </c>
      <c r="N190">
        <v>512002</v>
      </c>
      <c r="O190" s="108">
        <v>5990</v>
      </c>
      <c r="P190">
        <v>1680000</v>
      </c>
      <c r="Q190">
        <v>99330</v>
      </c>
      <c r="R190">
        <v>256849.99</v>
      </c>
      <c r="S190">
        <v>1317500</v>
      </c>
      <c r="T190">
        <v>1860000</v>
      </c>
      <c r="U190">
        <v>1230000</v>
      </c>
      <c r="V190">
        <v>17582745.100000001</v>
      </c>
      <c r="W190">
        <v>2092530</v>
      </c>
      <c r="AA190">
        <v>311785.3</v>
      </c>
      <c r="AB190">
        <v>1162542</v>
      </c>
      <c r="AC190">
        <v>1250000</v>
      </c>
      <c r="AD190">
        <v>34315790.5</v>
      </c>
      <c r="AE190">
        <v>1437699</v>
      </c>
      <c r="AF190">
        <v>4735930</v>
      </c>
      <c r="AG190">
        <v>1325990.5</v>
      </c>
      <c r="AI190">
        <v>2024246.68</v>
      </c>
      <c r="AJ190">
        <v>1571500</v>
      </c>
      <c r="AK190">
        <v>1645490</v>
      </c>
      <c r="AM190">
        <v>158740</v>
      </c>
      <c r="AN190">
        <v>2500000</v>
      </c>
      <c r="AO190">
        <v>2477807</v>
      </c>
      <c r="AQ190">
        <v>3675911</v>
      </c>
      <c r="AR190">
        <v>9114692.75</v>
      </c>
      <c r="AS190">
        <v>2065216.33</v>
      </c>
      <c r="AT190">
        <v>500000</v>
      </c>
      <c r="AU190">
        <v>1557200</v>
      </c>
      <c r="AV190">
        <v>1370000</v>
      </c>
      <c r="AW190">
        <v>3187261</v>
      </c>
      <c r="AX190">
        <v>2674006.33</v>
      </c>
      <c r="AY190">
        <v>1797164</v>
      </c>
      <c r="AZ190">
        <v>889000</v>
      </c>
      <c r="BB190">
        <v>1241666.67</v>
      </c>
      <c r="BD190">
        <v>28932013.07</v>
      </c>
      <c r="BF190">
        <v>1677000</v>
      </c>
      <c r="BI190">
        <v>31600</v>
      </c>
    </row>
    <row r="191" spans="1:63" ht="22.5" customHeight="1">
      <c r="A191" s="496">
        <v>1</v>
      </c>
      <c r="B191" s="497" t="s">
        <v>903</v>
      </c>
      <c r="C191" s="498" t="s">
        <v>905</v>
      </c>
      <c r="D191" s="498">
        <v>1.2</v>
      </c>
      <c r="E191" s="497"/>
      <c r="F191" s="498">
        <v>6</v>
      </c>
      <c r="G191" s="550">
        <v>1206030102.1010001</v>
      </c>
      <c r="H191" s="549" t="s">
        <v>260</v>
      </c>
      <c r="I191">
        <f t="shared" si="2"/>
        <v>0</v>
      </c>
    </row>
    <row r="192" spans="1:63" ht="22.5" customHeight="1">
      <c r="A192" s="496">
        <v>1</v>
      </c>
      <c r="B192" s="497" t="s">
        <v>903</v>
      </c>
      <c r="C192" s="498" t="s">
        <v>905</v>
      </c>
      <c r="D192" s="498">
        <v>1.2</v>
      </c>
      <c r="E192" s="497"/>
      <c r="F192" s="498">
        <v>6</v>
      </c>
      <c r="G192" s="550">
        <v>1206030103.1010001</v>
      </c>
      <c r="H192" s="549" t="s">
        <v>261</v>
      </c>
      <c r="I192">
        <f t="shared" si="2"/>
        <v>-17080704.309999999</v>
      </c>
      <c r="J192">
        <v>-1152141.7</v>
      </c>
      <c r="K192">
        <v>0</v>
      </c>
      <c r="M192">
        <v>-899999</v>
      </c>
      <c r="N192">
        <v>-512001</v>
      </c>
      <c r="O192" s="108">
        <v>-5989</v>
      </c>
      <c r="P192">
        <v>-1679999</v>
      </c>
      <c r="Q192">
        <v>-99329</v>
      </c>
      <c r="R192">
        <v>-256845.99</v>
      </c>
      <c r="S192">
        <v>-1317499</v>
      </c>
      <c r="T192">
        <v>-1250333.33</v>
      </c>
      <c r="U192">
        <v>-860999.96</v>
      </c>
      <c r="V192">
        <v>-17080704.309999999</v>
      </c>
      <c r="W192">
        <v>-807311.52</v>
      </c>
      <c r="AA192">
        <v>-311761.3</v>
      </c>
      <c r="AB192">
        <v>-1162540</v>
      </c>
      <c r="AC192">
        <v>-908447</v>
      </c>
      <c r="AD192">
        <v>-11895317.01</v>
      </c>
      <c r="AE192">
        <v>-1437686.94</v>
      </c>
      <c r="AF192">
        <v>-2226200.5499999998</v>
      </c>
      <c r="AG192">
        <v>-1325982.5</v>
      </c>
      <c r="AI192">
        <v>-1558172.12</v>
      </c>
      <c r="AJ192">
        <v>-1571494</v>
      </c>
      <c r="AK192">
        <v>-1645485</v>
      </c>
      <c r="AM192">
        <v>-158732</v>
      </c>
      <c r="AN192">
        <v>-2180902.14</v>
      </c>
      <c r="AO192">
        <v>-2058211</v>
      </c>
      <c r="AQ192">
        <v>-1120563.68</v>
      </c>
      <c r="AR192">
        <v>-8450704.4100000001</v>
      </c>
      <c r="AS192">
        <v>-1612745.6</v>
      </c>
      <c r="AT192">
        <v>-499999</v>
      </c>
      <c r="AU192">
        <v>-1557192</v>
      </c>
      <c r="AV192">
        <v>-1369999</v>
      </c>
      <c r="AW192">
        <v>-970911.91</v>
      </c>
      <c r="AX192">
        <v>-2224908.06</v>
      </c>
      <c r="AY192">
        <v>-1797161.21</v>
      </c>
      <c r="AZ192">
        <v>-888998</v>
      </c>
      <c r="BB192">
        <v>-1241665.67</v>
      </c>
      <c r="BD192">
        <v>-20508635.719999999</v>
      </c>
      <c r="BF192">
        <v>-465833.33</v>
      </c>
      <c r="BI192">
        <v>-31596</v>
      </c>
    </row>
    <row r="193" spans="1:63" ht="22.5" customHeight="1">
      <c r="A193" s="496">
        <v>1</v>
      </c>
      <c r="B193" s="497" t="s">
        <v>903</v>
      </c>
      <c r="C193" s="498" t="s">
        <v>905</v>
      </c>
      <c r="D193" s="498">
        <v>1.2</v>
      </c>
      <c r="E193" s="497"/>
      <c r="F193" s="498">
        <v>6</v>
      </c>
      <c r="G193" s="550">
        <v>1206040101.1010001</v>
      </c>
      <c r="H193" s="549" t="s">
        <v>262</v>
      </c>
      <c r="I193">
        <f t="shared" si="2"/>
        <v>2573486</v>
      </c>
      <c r="J193">
        <v>2131288</v>
      </c>
      <c r="K193">
        <v>0</v>
      </c>
      <c r="L193">
        <v>469166.4</v>
      </c>
      <c r="M193">
        <v>33500</v>
      </c>
      <c r="O193" s="108">
        <v>97000</v>
      </c>
      <c r="P193">
        <v>143988</v>
      </c>
      <c r="Q193">
        <v>463400</v>
      </c>
      <c r="R193">
        <v>42550</v>
      </c>
      <c r="S193">
        <v>0</v>
      </c>
      <c r="V193">
        <v>2573486</v>
      </c>
      <c r="W193">
        <v>154170</v>
      </c>
      <c r="X193">
        <v>308000</v>
      </c>
      <c r="Z193">
        <v>11900</v>
      </c>
      <c r="AA193">
        <v>541064</v>
      </c>
      <c r="AC193">
        <v>25230</v>
      </c>
      <c r="AD193">
        <v>28489808.800000001</v>
      </c>
      <c r="AE193">
        <v>498095</v>
      </c>
      <c r="AF193">
        <v>139800</v>
      </c>
      <c r="AG193">
        <v>345980</v>
      </c>
      <c r="AJ193">
        <v>213180</v>
      </c>
      <c r="AK193">
        <v>197225</v>
      </c>
      <c r="AM193">
        <v>215990</v>
      </c>
      <c r="AN193">
        <v>33900</v>
      </c>
      <c r="AO193">
        <v>679710</v>
      </c>
      <c r="AR193">
        <v>3630727.6</v>
      </c>
      <c r="AT193">
        <v>31990</v>
      </c>
      <c r="AU193">
        <v>435722</v>
      </c>
      <c r="AV193">
        <v>15800</v>
      </c>
      <c r="AX193">
        <v>483900</v>
      </c>
      <c r="AY193">
        <v>1301053</v>
      </c>
      <c r="BC193">
        <v>37400</v>
      </c>
      <c r="BD193">
        <v>10588655.880000001</v>
      </c>
    </row>
    <row r="194" spans="1:63" ht="22.5" customHeight="1">
      <c r="A194" s="496">
        <v>1</v>
      </c>
      <c r="B194" s="497" t="s">
        <v>903</v>
      </c>
      <c r="C194" s="498" t="s">
        <v>905</v>
      </c>
      <c r="D194" s="498">
        <v>1.2</v>
      </c>
      <c r="E194" s="497"/>
      <c r="F194" s="498">
        <v>6</v>
      </c>
      <c r="G194" s="550">
        <v>1206040102.1010001</v>
      </c>
      <c r="H194" s="549" t="s">
        <v>263</v>
      </c>
      <c r="I194">
        <f t="shared" si="2"/>
        <v>0</v>
      </c>
    </row>
    <row r="195" spans="1:63" ht="22.5" customHeight="1">
      <c r="A195" s="496">
        <v>1</v>
      </c>
      <c r="B195" s="497" t="s">
        <v>903</v>
      </c>
      <c r="C195" s="498" t="s">
        <v>905</v>
      </c>
      <c r="D195" s="498">
        <v>1.2</v>
      </c>
      <c r="E195" s="497"/>
      <c r="F195" s="498">
        <v>6</v>
      </c>
      <c r="G195" s="550">
        <v>1206040103.1010001</v>
      </c>
      <c r="H195" s="549" t="s">
        <v>264</v>
      </c>
      <c r="I195">
        <f t="shared" si="2"/>
        <v>-1584397.71</v>
      </c>
      <c r="J195">
        <v>-2131191</v>
      </c>
      <c r="K195">
        <v>0</v>
      </c>
      <c r="L195">
        <v>-23458.32</v>
      </c>
      <c r="M195">
        <v>-33499</v>
      </c>
      <c r="O195" s="108">
        <v>-96999</v>
      </c>
      <c r="P195">
        <v>-143986</v>
      </c>
      <c r="Q195">
        <v>-463396</v>
      </c>
      <c r="R195">
        <v>-42547</v>
      </c>
      <c r="S195">
        <v>0</v>
      </c>
      <c r="V195">
        <v>-1584397.71</v>
      </c>
      <c r="W195">
        <v>-154166</v>
      </c>
      <c r="X195">
        <v>-226163.78</v>
      </c>
      <c r="Z195">
        <v>-11503.32</v>
      </c>
      <c r="AA195">
        <v>-541051</v>
      </c>
      <c r="AC195">
        <v>-25229</v>
      </c>
      <c r="AD195">
        <v>-15717676.630000001</v>
      </c>
      <c r="AE195">
        <v>-498086</v>
      </c>
      <c r="AF195">
        <v>-139781</v>
      </c>
      <c r="AG195">
        <v>-345957</v>
      </c>
      <c r="AJ195">
        <v>-213169</v>
      </c>
      <c r="AK195">
        <v>-197219</v>
      </c>
      <c r="AM195">
        <v>-215985</v>
      </c>
      <c r="AN195">
        <v>-23859.53</v>
      </c>
      <c r="AO195">
        <v>-679692</v>
      </c>
      <c r="AR195">
        <v>-2120261.5099999998</v>
      </c>
      <c r="AT195">
        <v>-31986</v>
      </c>
      <c r="AU195">
        <v>-435709</v>
      </c>
      <c r="AV195">
        <v>-15797</v>
      </c>
      <c r="AX195">
        <v>-483884</v>
      </c>
      <c r="AY195">
        <v>-1301032</v>
      </c>
      <c r="BD195">
        <v>-3696766.57</v>
      </c>
    </row>
    <row r="196" spans="1:63" ht="22.5" customHeight="1">
      <c r="A196" s="496">
        <v>1</v>
      </c>
      <c r="B196" s="497" t="s">
        <v>903</v>
      </c>
      <c r="C196" s="498" t="s">
        <v>905</v>
      </c>
      <c r="D196" s="498">
        <v>1.2</v>
      </c>
      <c r="E196" s="497"/>
      <c r="F196" s="498">
        <v>6</v>
      </c>
      <c r="G196" s="550">
        <v>1206050101.1010001</v>
      </c>
      <c r="H196" s="549" t="s">
        <v>265</v>
      </c>
      <c r="I196">
        <f t="shared" ref="I196:I259" si="3">SUMIF($J$1:$BK$1,$I$1,$J196:$BK196)</f>
        <v>0</v>
      </c>
      <c r="J196">
        <v>16000</v>
      </c>
      <c r="O196" s="108">
        <v>48500</v>
      </c>
      <c r="Q196">
        <v>64200</v>
      </c>
      <c r="W196">
        <v>23400</v>
      </c>
      <c r="AA196">
        <v>162680</v>
      </c>
      <c r="AD196">
        <v>4459364.59</v>
      </c>
      <c r="AE196">
        <v>161465</v>
      </c>
      <c r="AF196">
        <v>237295</v>
      </c>
      <c r="AG196">
        <v>100000</v>
      </c>
      <c r="AJ196">
        <v>110800</v>
      </c>
      <c r="AK196">
        <v>80600</v>
      </c>
      <c r="AM196">
        <v>209500</v>
      </c>
      <c r="AN196">
        <v>0</v>
      </c>
      <c r="AO196">
        <v>554305</v>
      </c>
      <c r="AR196">
        <v>7554804.7999999998</v>
      </c>
      <c r="AS196">
        <v>211720</v>
      </c>
      <c r="AU196">
        <v>115600</v>
      </c>
      <c r="AW196">
        <v>9000</v>
      </c>
      <c r="AX196">
        <v>53750</v>
      </c>
      <c r="BD196">
        <v>2076082.12</v>
      </c>
    </row>
    <row r="197" spans="1:63" ht="22.5" customHeight="1">
      <c r="A197" s="496">
        <v>1</v>
      </c>
      <c r="B197" s="497" t="s">
        <v>903</v>
      </c>
      <c r="C197" s="498" t="s">
        <v>905</v>
      </c>
      <c r="D197" s="498">
        <v>1.2</v>
      </c>
      <c r="E197" s="497"/>
      <c r="F197" s="498">
        <v>6</v>
      </c>
      <c r="G197" s="550">
        <v>1206050102.1010001</v>
      </c>
      <c r="H197" s="549" t="s">
        <v>266</v>
      </c>
      <c r="I197">
        <f t="shared" si="3"/>
        <v>0</v>
      </c>
    </row>
    <row r="198" spans="1:63" ht="22.5" customHeight="1">
      <c r="A198" s="496">
        <v>1</v>
      </c>
      <c r="B198" s="497" t="s">
        <v>903</v>
      </c>
      <c r="C198" s="498" t="s">
        <v>905</v>
      </c>
      <c r="D198" s="498">
        <v>1.2</v>
      </c>
      <c r="E198" s="497"/>
      <c r="F198" s="498">
        <v>6</v>
      </c>
      <c r="G198" s="550">
        <v>1206050103.1010001</v>
      </c>
      <c r="H198" s="549" t="s">
        <v>267</v>
      </c>
      <c r="I198">
        <f t="shared" si="3"/>
        <v>0</v>
      </c>
      <c r="J198">
        <v>-15999</v>
      </c>
      <c r="O198" s="108">
        <v>-48498</v>
      </c>
      <c r="Q198">
        <v>-64199</v>
      </c>
      <c r="W198">
        <v>-23399</v>
      </c>
      <c r="AA198">
        <v>-162679</v>
      </c>
      <c r="AD198">
        <v>-2033057.65</v>
      </c>
      <c r="AE198">
        <v>-161461</v>
      </c>
      <c r="AF198">
        <v>-237280</v>
      </c>
      <c r="AG198">
        <v>-99998</v>
      </c>
      <c r="AJ198">
        <v>-110796</v>
      </c>
      <c r="AK198">
        <v>-80598</v>
      </c>
      <c r="AM198">
        <v>-209496</v>
      </c>
      <c r="AN198">
        <v>0</v>
      </c>
      <c r="AO198">
        <v>-554284</v>
      </c>
      <c r="AR198">
        <v>-943277.63</v>
      </c>
      <c r="AS198">
        <v>-211714</v>
      </c>
      <c r="AU198">
        <v>-115598</v>
      </c>
      <c r="AW198">
        <v>-8999</v>
      </c>
      <c r="AX198">
        <v>-53748</v>
      </c>
      <c r="BD198">
        <v>-1964277.69</v>
      </c>
    </row>
    <row r="199" spans="1:63" ht="22.5" customHeight="1">
      <c r="A199" s="496">
        <v>1</v>
      </c>
      <c r="B199" s="497" t="s">
        <v>903</v>
      </c>
      <c r="C199" s="498" t="s">
        <v>905</v>
      </c>
      <c r="D199" s="498">
        <v>1.2</v>
      </c>
      <c r="E199" s="497"/>
      <c r="F199" s="498">
        <v>6</v>
      </c>
      <c r="G199" s="550">
        <v>1206060101.1010001</v>
      </c>
      <c r="H199" s="555" t="s">
        <v>268</v>
      </c>
      <c r="I199">
        <f t="shared" si="3"/>
        <v>0</v>
      </c>
      <c r="Z199">
        <v>84989</v>
      </c>
      <c r="AR199">
        <v>116455</v>
      </c>
      <c r="BD199">
        <v>38800</v>
      </c>
    </row>
    <row r="200" spans="1:63" ht="22.5" customHeight="1">
      <c r="A200" s="496">
        <v>1</v>
      </c>
      <c r="B200" s="497" t="s">
        <v>903</v>
      </c>
      <c r="C200" s="498" t="s">
        <v>905</v>
      </c>
      <c r="D200" s="498">
        <v>1.2</v>
      </c>
      <c r="E200" s="497"/>
      <c r="F200" s="498">
        <v>6</v>
      </c>
      <c r="G200" s="550">
        <v>1206060102.1010001</v>
      </c>
      <c r="H200" s="555" t="s">
        <v>269</v>
      </c>
      <c r="I200">
        <f t="shared" si="3"/>
        <v>0</v>
      </c>
    </row>
    <row r="201" spans="1:63" ht="22.5" customHeight="1">
      <c r="A201" s="496">
        <v>1</v>
      </c>
      <c r="B201" s="497" t="s">
        <v>903</v>
      </c>
      <c r="C201" s="498" t="s">
        <v>905</v>
      </c>
      <c r="D201" s="498">
        <v>1.2</v>
      </c>
      <c r="E201" s="497"/>
      <c r="F201" s="498">
        <v>6</v>
      </c>
      <c r="G201" s="550">
        <v>1206060103.1010001</v>
      </c>
      <c r="H201" s="555" t="s">
        <v>270</v>
      </c>
      <c r="I201">
        <f t="shared" si="3"/>
        <v>0</v>
      </c>
      <c r="Z201">
        <v>-84977</v>
      </c>
      <c r="AR201">
        <v>-116447</v>
      </c>
      <c r="BD201">
        <v>-24672.69</v>
      </c>
    </row>
    <row r="202" spans="1:63" ht="22.5" customHeight="1">
      <c r="A202" s="496">
        <v>1</v>
      </c>
      <c r="B202" s="497" t="s">
        <v>903</v>
      </c>
      <c r="C202" s="498" t="s">
        <v>905</v>
      </c>
      <c r="D202" s="498">
        <v>1.2</v>
      </c>
      <c r="E202" s="497"/>
      <c r="F202" s="498">
        <v>6</v>
      </c>
      <c r="G202" s="550">
        <v>1206070101.1010001</v>
      </c>
      <c r="H202" s="549" t="s">
        <v>271</v>
      </c>
      <c r="I202">
        <f t="shared" si="3"/>
        <v>0</v>
      </c>
      <c r="O202" s="108">
        <v>17120</v>
      </c>
      <c r="AA202">
        <v>27513</v>
      </c>
      <c r="AD202">
        <v>6729000</v>
      </c>
      <c r="AR202">
        <v>292284</v>
      </c>
      <c r="BD202">
        <v>470300</v>
      </c>
    </row>
    <row r="203" spans="1:63" ht="22.5" customHeight="1">
      <c r="A203" s="496">
        <v>1</v>
      </c>
      <c r="B203" s="497" t="s">
        <v>903</v>
      </c>
      <c r="C203" s="498" t="s">
        <v>905</v>
      </c>
      <c r="D203" s="498">
        <v>1.2</v>
      </c>
      <c r="E203" s="497"/>
      <c r="F203" s="498">
        <v>6</v>
      </c>
      <c r="G203" s="550">
        <v>1206070102.1010001</v>
      </c>
      <c r="H203" s="549" t="s">
        <v>272</v>
      </c>
      <c r="I203">
        <f t="shared" si="3"/>
        <v>0</v>
      </c>
    </row>
    <row r="204" spans="1:63" ht="22.5" customHeight="1">
      <c r="A204" s="496">
        <v>1</v>
      </c>
      <c r="B204" s="497" t="s">
        <v>903</v>
      </c>
      <c r="C204" s="498" t="s">
        <v>905</v>
      </c>
      <c r="D204" s="498">
        <v>1.2</v>
      </c>
      <c r="E204" s="497"/>
      <c r="F204" s="498">
        <v>6</v>
      </c>
      <c r="G204" s="550">
        <v>1206070103.1010001</v>
      </c>
      <c r="H204" s="549" t="s">
        <v>273</v>
      </c>
      <c r="I204">
        <f t="shared" si="3"/>
        <v>0</v>
      </c>
      <c r="O204" s="108">
        <v>-17119</v>
      </c>
      <c r="AA204">
        <v>-15198</v>
      </c>
      <c r="AD204">
        <v>-2831066.63</v>
      </c>
      <c r="AR204">
        <v>-292275</v>
      </c>
      <c r="BD204">
        <v>-430183.26</v>
      </c>
    </row>
    <row r="205" spans="1:63" ht="22.5" customHeight="1">
      <c r="A205" s="496">
        <v>1</v>
      </c>
      <c r="B205" s="497" t="s">
        <v>903</v>
      </c>
      <c r="C205" s="498" t="s">
        <v>905</v>
      </c>
      <c r="D205" s="498">
        <v>1.2</v>
      </c>
      <c r="E205" s="497"/>
      <c r="F205" s="498">
        <v>6</v>
      </c>
      <c r="G205" s="548">
        <v>1206090101.1010001</v>
      </c>
      <c r="H205" s="547" t="s">
        <v>274</v>
      </c>
      <c r="I205">
        <f t="shared" si="3"/>
        <v>407747556.35000002</v>
      </c>
      <c r="J205">
        <v>71578566.5</v>
      </c>
      <c r="K205">
        <v>9483509</v>
      </c>
      <c r="L205">
        <v>17760813.039999999</v>
      </c>
      <c r="M205">
        <v>2912100</v>
      </c>
      <c r="O205" s="108">
        <v>4725300</v>
      </c>
      <c r="P205">
        <v>20277470</v>
      </c>
      <c r="Q205">
        <v>11289573</v>
      </c>
      <c r="R205">
        <v>1314850</v>
      </c>
      <c r="S205">
        <v>22104809</v>
      </c>
      <c r="T205">
        <v>9896859</v>
      </c>
      <c r="U205">
        <v>12699719</v>
      </c>
      <c r="V205">
        <v>407747556.35000002</v>
      </c>
      <c r="W205">
        <v>7517585</v>
      </c>
      <c r="X205">
        <v>15946448.49</v>
      </c>
      <c r="Z205">
        <v>27325194.84</v>
      </c>
      <c r="AA205">
        <v>14686411.720000001</v>
      </c>
      <c r="AB205">
        <v>7441242</v>
      </c>
      <c r="AC205">
        <v>6184546.5</v>
      </c>
      <c r="AD205">
        <v>1468792556.3199999</v>
      </c>
      <c r="AE205">
        <v>16960902.539999999</v>
      </c>
      <c r="AF205">
        <v>37770526</v>
      </c>
      <c r="AG205">
        <v>28144242.039999999</v>
      </c>
      <c r="AH205">
        <v>16258055.710000001</v>
      </c>
      <c r="AI205">
        <v>6184566</v>
      </c>
      <c r="AJ205">
        <v>51276435.200000003</v>
      </c>
      <c r="AK205">
        <v>37855436</v>
      </c>
      <c r="AL205">
        <v>6066710</v>
      </c>
      <c r="AM205">
        <v>28787624.620000001</v>
      </c>
      <c r="AN205">
        <v>47778673.130000003</v>
      </c>
      <c r="AO205">
        <v>27856788.379999999</v>
      </c>
      <c r="AP205">
        <v>17018796</v>
      </c>
      <c r="AQ205">
        <v>8280370</v>
      </c>
      <c r="AR205">
        <v>385801453.69</v>
      </c>
      <c r="AS205">
        <v>21965008</v>
      </c>
      <c r="AT205">
        <v>6254433.3300000001</v>
      </c>
      <c r="AU205">
        <v>52889852.380000003</v>
      </c>
      <c r="AV205">
        <v>17333213.329999998</v>
      </c>
      <c r="AW205">
        <v>8025155</v>
      </c>
      <c r="AX205">
        <v>19091618</v>
      </c>
      <c r="AY205">
        <v>61637427.5</v>
      </c>
      <c r="AZ205">
        <v>13674915</v>
      </c>
      <c r="BA205">
        <v>13856877.359999999</v>
      </c>
      <c r="BB205">
        <v>10662918.33</v>
      </c>
      <c r="BC205">
        <v>5825083</v>
      </c>
      <c r="BD205">
        <v>339418568.49000001</v>
      </c>
      <c r="BE205">
        <v>35197649.990000002</v>
      </c>
      <c r="BF205">
        <v>20277634.059999999</v>
      </c>
      <c r="BG205">
        <v>24245400</v>
      </c>
      <c r="BH205">
        <v>12390819.689999999</v>
      </c>
      <c r="BI205">
        <v>13549028.800000001</v>
      </c>
      <c r="BJ205">
        <v>13931868.17</v>
      </c>
      <c r="BK205">
        <v>20382800</v>
      </c>
    </row>
    <row r="206" spans="1:63" ht="22.5" customHeight="1">
      <c r="A206" s="496">
        <v>1</v>
      </c>
      <c r="B206" s="497" t="s">
        <v>903</v>
      </c>
      <c r="C206" s="498" t="s">
        <v>905</v>
      </c>
      <c r="D206" s="498">
        <v>1.2</v>
      </c>
      <c r="E206" s="497"/>
      <c r="F206" s="498">
        <v>6</v>
      </c>
      <c r="G206" s="548">
        <v>1206090102.1010001</v>
      </c>
      <c r="H206" s="547" t="s">
        <v>275</v>
      </c>
      <c r="I206">
        <f t="shared" si="3"/>
        <v>0</v>
      </c>
    </row>
    <row r="207" spans="1:63" ht="22.5" customHeight="1">
      <c r="A207" s="496">
        <v>1</v>
      </c>
      <c r="B207" s="497" t="s">
        <v>903</v>
      </c>
      <c r="C207" s="498" t="s">
        <v>905</v>
      </c>
      <c r="D207" s="498">
        <v>1.2</v>
      </c>
      <c r="E207" s="497"/>
      <c r="F207" s="498">
        <v>6</v>
      </c>
      <c r="G207" s="548">
        <v>1206090103.1010001</v>
      </c>
      <c r="H207" s="547" t="s">
        <v>276</v>
      </c>
      <c r="I207">
        <f t="shared" si="3"/>
        <v>-286549496.54000002</v>
      </c>
      <c r="J207">
        <v>-71577667.5</v>
      </c>
      <c r="K207">
        <v>-5623140.9000000004</v>
      </c>
      <c r="L207">
        <v>-9534076.3000000007</v>
      </c>
      <c r="M207">
        <v>-2912066</v>
      </c>
      <c r="O207" s="108">
        <v>-4725185</v>
      </c>
      <c r="P207">
        <v>-15418269</v>
      </c>
      <c r="Q207">
        <v>-7678070.5</v>
      </c>
      <c r="R207">
        <v>-1314822</v>
      </c>
      <c r="S207">
        <v>-10861389.98</v>
      </c>
      <c r="T207">
        <v>-4975717.95</v>
      </c>
      <c r="U207">
        <v>-8790387.3000000007</v>
      </c>
      <c r="V207">
        <v>-286549496.54000002</v>
      </c>
      <c r="W207">
        <v>-6846395.7599999998</v>
      </c>
      <c r="X207">
        <v>-9681168.0600000005</v>
      </c>
      <c r="Z207">
        <v>-22779635.07</v>
      </c>
      <c r="AA207">
        <v>-14686410.720000001</v>
      </c>
      <c r="AB207">
        <v>-5757465.8899999997</v>
      </c>
      <c r="AC207">
        <v>-5008935</v>
      </c>
      <c r="AD207">
        <v>-833737294.05999994</v>
      </c>
      <c r="AE207">
        <v>-10123932.98</v>
      </c>
      <c r="AF207">
        <v>-28581264.300000001</v>
      </c>
      <c r="AG207">
        <v>-19739848.710000001</v>
      </c>
      <c r="AH207">
        <v>-7174011.9299999997</v>
      </c>
      <c r="AI207">
        <v>-4046701.97</v>
      </c>
      <c r="AJ207">
        <v>-30715463.260000002</v>
      </c>
      <c r="AK207">
        <v>-30491667.969999999</v>
      </c>
      <c r="AL207">
        <v>-3933241</v>
      </c>
      <c r="AM207">
        <v>-21498772.469999999</v>
      </c>
      <c r="AN207">
        <v>-25468325.420000002</v>
      </c>
      <c r="AO207">
        <v>-17640311.379999999</v>
      </c>
      <c r="AP207">
        <v>-10224194.23</v>
      </c>
      <c r="AQ207">
        <v>-5716706.3300000001</v>
      </c>
      <c r="AR207">
        <v>-269587283.5</v>
      </c>
      <c r="AS207">
        <v>-11785196.92</v>
      </c>
      <c r="AT207">
        <v>-4117292.66</v>
      </c>
      <c r="AU207">
        <v>-42099618.039999999</v>
      </c>
      <c r="AV207">
        <v>-13675909.08</v>
      </c>
      <c r="AW207">
        <v>-5447915.3200000003</v>
      </c>
      <c r="AX207">
        <v>-12837433.130000001</v>
      </c>
      <c r="AY207">
        <v>-42292134.630000003</v>
      </c>
      <c r="AZ207">
        <v>-8375309.1699999999</v>
      </c>
      <c r="BA207">
        <v>-8771365.9000000004</v>
      </c>
      <c r="BB207">
        <v>-6868332.8700000001</v>
      </c>
      <c r="BC207">
        <v>-3682411.15</v>
      </c>
      <c r="BD207">
        <v>-197167547.11000001</v>
      </c>
      <c r="BE207">
        <v>-22241431.550000001</v>
      </c>
      <c r="BF207">
        <v>-11867194.869999999</v>
      </c>
      <c r="BG207">
        <v>-17335367.760000002</v>
      </c>
      <c r="BH207">
        <v>-9851320.4000000004</v>
      </c>
      <c r="BI207">
        <v>-9537287.7200000007</v>
      </c>
      <c r="BJ207">
        <v>-11330634.439999999</v>
      </c>
      <c r="BK207">
        <v>-8853718.5700000003</v>
      </c>
    </row>
    <row r="208" spans="1:63" ht="22.5" customHeight="1">
      <c r="A208" s="496">
        <v>1</v>
      </c>
      <c r="B208" s="497" t="s">
        <v>903</v>
      </c>
      <c r="C208" s="498" t="s">
        <v>905</v>
      </c>
      <c r="D208" s="498">
        <v>1.2</v>
      </c>
      <c r="E208" s="497"/>
      <c r="F208" s="498">
        <v>6</v>
      </c>
      <c r="G208" s="548">
        <v>1206100101.1010001</v>
      </c>
      <c r="H208" s="547" t="s">
        <v>277</v>
      </c>
      <c r="I208">
        <f t="shared" si="3"/>
        <v>9927892.6500000004</v>
      </c>
      <c r="J208">
        <v>8342042</v>
      </c>
      <c r="K208">
        <v>0</v>
      </c>
      <c r="M208">
        <v>12000</v>
      </c>
      <c r="O208" s="108">
        <v>632295</v>
      </c>
      <c r="P208">
        <v>99600</v>
      </c>
      <c r="Q208">
        <v>128612</v>
      </c>
      <c r="R208">
        <v>225900</v>
      </c>
      <c r="S208">
        <v>0</v>
      </c>
      <c r="U208">
        <v>8100</v>
      </c>
      <c r="V208">
        <v>9927892.6500000004</v>
      </c>
      <c r="W208">
        <v>682312</v>
      </c>
      <c r="X208">
        <v>578990</v>
      </c>
      <c r="Z208">
        <v>521527.6</v>
      </c>
      <c r="AA208">
        <v>3379217.11</v>
      </c>
      <c r="AB208">
        <v>80850</v>
      </c>
      <c r="AC208">
        <v>456000</v>
      </c>
      <c r="AD208">
        <v>76072488.650000006</v>
      </c>
      <c r="AE208">
        <v>2007520</v>
      </c>
      <c r="AF208">
        <v>1023647</v>
      </c>
      <c r="AG208">
        <v>916858</v>
      </c>
      <c r="AJ208">
        <v>1178428.5</v>
      </c>
      <c r="AK208">
        <v>513852.5</v>
      </c>
      <c r="AM208">
        <v>764938</v>
      </c>
      <c r="AN208">
        <v>0</v>
      </c>
      <c r="AO208">
        <v>2201679</v>
      </c>
      <c r="AQ208">
        <v>86850</v>
      </c>
      <c r="AR208">
        <v>6953159.8700000001</v>
      </c>
      <c r="AS208">
        <v>119603</v>
      </c>
      <c r="AU208">
        <v>1915180</v>
      </c>
      <c r="AX208">
        <v>819490</v>
      </c>
      <c r="AY208">
        <v>5090954.68</v>
      </c>
      <c r="AZ208">
        <v>130000</v>
      </c>
      <c r="BD208">
        <v>12686962.4</v>
      </c>
      <c r="BK208">
        <v>129500</v>
      </c>
    </row>
    <row r="209" spans="1:63" ht="22.5" customHeight="1">
      <c r="A209" s="496">
        <v>1</v>
      </c>
      <c r="B209" s="497" t="s">
        <v>903</v>
      </c>
      <c r="C209" s="498" t="s">
        <v>905</v>
      </c>
      <c r="D209" s="498">
        <v>1.2</v>
      </c>
      <c r="E209" s="497"/>
      <c r="F209" s="498">
        <v>6</v>
      </c>
      <c r="G209" s="548">
        <v>1206100102.1010001</v>
      </c>
      <c r="H209" s="547" t="s">
        <v>278</v>
      </c>
      <c r="I209">
        <f t="shared" si="3"/>
        <v>0</v>
      </c>
      <c r="V209">
        <v>0</v>
      </c>
    </row>
    <row r="210" spans="1:63" ht="22.5" customHeight="1">
      <c r="A210" s="496">
        <v>1</v>
      </c>
      <c r="B210" s="497" t="s">
        <v>903</v>
      </c>
      <c r="C210" s="498" t="s">
        <v>905</v>
      </c>
      <c r="D210" s="498">
        <v>1.2</v>
      </c>
      <c r="E210" s="497"/>
      <c r="F210" s="498">
        <v>6</v>
      </c>
      <c r="G210" s="550">
        <v>1206100103.1010001</v>
      </c>
      <c r="H210" s="549" t="s">
        <v>279</v>
      </c>
      <c r="I210">
        <f t="shared" si="3"/>
        <v>-6478462.9100000001</v>
      </c>
      <c r="J210">
        <v>-8311924.3399999999</v>
      </c>
      <c r="K210">
        <v>0</v>
      </c>
      <c r="M210">
        <v>-11999</v>
      </c>
      <c r="O210" s="108">
        <v>-632255</v>
      </c>
      <c r="P210">
        <v>-99599</v>
      </c>
      <c r="Q210">
        <v>-128605</v>
      </c>
      <c r="R210">
        <v>-225891</v>
      </c>
      <c r="S210">
        <v>0</v>
      </c>
      <c r="U210">
        <v>-8099</v>
      </c>
      <c r="V210">
        <v>-6478462.9100000001</v>
      </c>
      <c r="W210">
        <v>-682281</v>
      </c>
      <c r="X210">
        <v>-549408.01</v>
      </c>
      <c r="Z210">
        <v>-521524.6</v>
      </c>
      <c r="AA210">
        <v>-3379216.11</v>
      </c>
      <c r="AB210">
        <v>-78747</v>
      </c>
      <c r="AC210">
        <v>-455954</v>
      </c>
      <c r="AD210">
        <v>-50164961.82</v>
      </c>
      <c r="AE210">
        <v>-2003336.99</v>
      </c>
      <c r="AF210">
        <v>-1023583</v>
      </c>
      <c r="AG210">
        <v>-916824</v>
      </c>
      <c r="AJ210">
        <v>-1178379.5</v>
      </c>
      <c r="AK210">
        <v>-443369.5</v>
      </c>
      <c r="AM210">
        <v>-764919</v>
      </c>
      <c r="AN210">
        <v>0</v>
      </c>
      <c r="AO210">
        <v>-2201606</v>
      </c>
      <c r="AQ210">
        <v>-86846</v>
      </c>
      <c r="AR210">
        <v>-5003373.05</v>
      </c>
      <c r="AS210">
        <v>-119597</v>
      </c>
      <c r="AU210">
        <v>-1915075</v>
      </c>
      <c r="AX210">
        <v>-819454</v>
      </c>
      <c r="AY210">
        <v>-5090766.68</v>
      </c>
      <c r="AZ210">
        <v>-129999</v>
      </c>
      <c r="BD210">
        <v>-6210833.3600000003</v>
      </c>
      <c r="BK210">
        <v>-107916.67</v>
      </c>
    </row>
    <row r="211" spans="1:63" ht="22.5" customHeight="1">
      <c r="A211" s="496">
        <v>1</v>
      </c>
      <c r="B211" s="497" t="s">
        <v>903</v>
      </c>
      <c r="C211" s="498" t="s">
        <v>905</v>
      </c>
      <c r="D211" s="498">
        <v>1.2</v>
      </c>
      <c r="E211" s="497"/>
      <c r="F211" s="498">
        <v>6</v>
      </c>
      <c r="G211" s="548">
        <v>1206110101.1010001</v>
      </c>
      <c r="H211" s="547" t="s">
        <v>280</v>
      </c>
      <c r="I211">
        <f t="shared" si="3"/>
        <v>0</v>
      </c>
      <c r="Z211">
        <v>72723</v>
      </c>
      <c r="AD211">
        <v>12590300</v>
      </c>
      <c r="AR211">
        <v>6881669</v>
      </c>
    </row>
    <row r="212" spans="1:63" ht="22.5" customHeight="1">
      <c r="A212" s="496">
        <v>1</v>
      </c>
      <c r="B212" s="497" t="s">
        <v>903</v>
      </c>
      <c r="C212" s="498" t="s">
        <v>905</v>
      </c>
      <c r="D212" s="498">
        <v>1.2</v>
      </c>
      <c r="E212" s="497"/>
      <c r="F212" s="498">
        <v>6</v>
      </c>
      <c r="G212" s="548">
        <v>1206110102.1010001</v>
      </c>
      <c r="H212" s="547" t="s">
        <v>281</v>
      </c>
      <c r="I212">
        <f t="shared" si="3"/>
        <v>0</v>
      </c>
    </row>
    <row r="213" spans="1:63" ht="22.5" customHeight="1">
      <c r="A213" s="496">
        <v>1</v>
      </c>
      <c r="B213" s="497" t="s">
        <v>903</v>
      </c>
      <c r="C213" s="498" t="s">
        <v>905</v>
      </c>
      <c r="D213" s="498">
        <v>1.2</v>
      </c>
      <c r="E213" s="497"/>
      <c r="F213" s="498">
        <v>6</v>
      </c>
      <c r="G213" s="548">
        <v>1206110103.1010001</v>
      </c>
      <c r="H213" s="549" t="s">
        <v>282</v>
      </c>
      <c r="I213">
        <f t="shared" si="3"/>
        <v>0</v>
      </c>
      <c r="Z213">
        <v>-72718</v>
      </c>
      <c r="AD213">
        <v>-11981846.48</v>
      </c>
      <c r="AR213">
        <v>-5878558.3600000003</v>
      </c>
    </row>
    <row r="214" spans="1:63" ht="22.5" customHeight="1">
      <c r="A214" s="496">
        <v>1</v>
      </c>
      <c r="B214" s="497" t="s">
        <v>903</v>
      </c>
      <c r="C214" s="498" t="s">
        <v>905</v>
      </c>
      <c r="D214" s="498">
        <v>1.2</v>
      </c>
      <c r="E214" s="497"/>
      <c r="F214" s="498">
        <v>6</v>
      </c>
      <c r="G214" s="548">
        <v>1206120101.1010001</v>
      </c>
      <c r="H214" s="547" t="s">
        <v>283</v>
      </c>
      <c r="I214">
        <f t="shared" si="3"/>
        <v>12942034</v>
      </c>
      <c r="J214">
        <v>1415170</v>
      </c>
      <c r="K214">
        <v>0</v>
      </c>
      <c r="L214">
        <v>1270000</v>
      </c>
      <c r="M214">
        <v>188090</v>
      </c>
      <c r="N214">
        <v>27613</v>
      </c>
      <c r="O214" s="108">
        <v>652070</v>
      </c>
      <c r="P214">
        <v>14330</v>
      </c>
      <c r="Q214">
        <v>53190</v>
      </c>
      <c r="R214">
        <v>489360</v>
      </c>
      <c r="S214">
        <v>0</v>
      </c>
      <c r="U214">
        <v>14900</v>
      </c>
      <c r="V214">
        <v>12942034</v>
      </c>
      <c r="W214">
        <v>509200</v>
      </c>
      <c r="X214">
        <v>1580450</v>
      </c>
      <c r="Z214">
        <v>1062550</v>
      </c>
      <c r="AA214">
        <v>717440</v>
      </c>
      <c r="AB214">
        <v>1190000</v>
      </c>
      <c r="AC214">
        <v>99926.68</v>
      </c>
      <c r="AD214">
        <v>6969447</v>
      </c>
      <c r="AE214">
        <v>1246080</v>
      </c>
      <c r="AF214">
        <v>3046589</v>
      </c>
      <c r="AG214">
        <v>769581</v>
      </c>
      <c r="AJ214">
        <v>3301611</v>
      </c>
      <c r="AK214">
        <v>1479986</v>
      </c>
      <c r="AM214">
        <v>150400</v>
      </c>
      <c r="AN214">
        <v>1198000</v>
      </c>
      <c r="AO214">
        <v>2251965.56</v>
      </c>
      <c r="AP214">
        <v>550000</v>
      </c>
      <c r="AQ214">
        <v>755000</v>
      </c>
      <c r="AR214">
        <v>8664561</v>
      </c>
      <c r="AS214">
        <v>169455.98</v>
      </c>
      <c r="AT214">
        <v>5600</v>
      </c>
      <c r="AU214">
        <v>898151</v>
      </c>
      <c r="AV214">
        <v>65500</v>
      </c>
      <c r="AW214">
        <v>759080</v>
      </c>
      <c r="AX214">
        <v>1192641</v>
      </c>
      <c r="AY214">
        <v>2280135</v>
      </c>
      <c r="AZ214">
        <v>277000</v>
      </c>
      <c r="BB214">
        <v>13500</v>
      </c>
      <c r="BD214">
        <v>7574910</v>
      </c>
      <c r="BE214">
        <v>688000</v>
      </c>
      <c r="BF214">
        <v>579000</v>
      </c>
      <c r="BH214">
        <v>483000</v>
      </c>
      <c r="BK214">
        <v>2179000</v>
      </c>
    </row>
    <row r="215" spans="1:63" ht="22.5" customHeight="1">
      <c r="A215" s="496">
        <v>1</v>
      </c>
      <c r="B215" s="497" t="s">
        <v>903</v>
      </c>
      <c r="C215" s="498" t="s">
        <v>905</v>
      </c>
      <c r="D215" s="498">
        <v>1.2</v>
      </c>
      <c r="E215" s="497"/>
      <c r="F215" s="498">
        <v>6</v>
      </c>
      <c r="G215" s="548">
        <v>1206120102.1010001</v>
      </c>
      <c r="H215" s="547" t="s">
        <v>284</v>
      </c>
      <c r="I215">
        <f t="shared" si="3"/>
        <v>0</v>
      </c>
      <c r="V215">
        <v>0</v>
      </c>
    </row>
    <row r="216" spans="1:63" ht="22.5" customHeight="1">
      <c r="A216" s="496">
        <v>1</v>
      </c>
      <c r="B216" s="497" t="s">
        <v>903</v>
      </c>
      <c r="C216" s="498" t="s">
        <v>905</v>
      </c>
      <c r="D216" s="498">
        <v>1.2</v>
      </c>
      <c r="E216" s="497"/>
      <c r="F216" s="498">
        <v>6</v>
      </c>
      <c r="G216" s="548">
        <v>1206120103.1010001</v>
      </c>
      <c r="H216" s="549" t="s">
        <v>285</v>
      </c>
      <c r="I216">
        <f t="shared" si="3"/>
        <v>-10628669.92</v>
      </c>
      <c r="J216">
        <v>-1214897.5900000001</v>
      </c>
      <c r="K216">
        <v>0</v>
      </c>
      <c r="L216">
        <v>-1269999</v>
      </c>
      <c r="M216">
        <v>-188084</v>
      </c>
      <c r="N216">
        <v>-27602</v>
      </c>
      <c r="O216" s="108">
        <v>-652063</v>
      </c>
      <c r="P216">
        <v>-14329</v>
      </c>
      <c r="Q216">
        <v>-53186</v>
      </c>
      <c r="R216">
        <v>-489358</v>
      </c>
      <c r="S216">
        <v>0</v>
      </c>
      <c r="U216">
        <v>-14899</v>
      </c>
      <c r="V216">
        <v>-10628669.92</v>
      </c>
      <c r="W216">
        <v>-509100</v>
      </c>
      <c r="X216">
        <v>-1423386.9</v>
      </c>
      <c r="Z216">
        <v>-1062542</v>
      </c>
      <c r="AA216">
        <v>-717439</v>
      </c>
      <c r="AB216">
        <v>-1189997</v>
      </c>
      <c r="AC216">
        <v>-99915.68</v>
      </c>
      <c r="AD216">
        <v>-3764622.36</v>
      </c>
      <c r="AE216">
        <v>-1246065</v>
      </c>
      <c r="AF216">
        <v>-3046553</v>
      </c>
      <c r="AG216">
        <v>-769567</v>
      </c>
      <c r="AJ216">
        <v>-3301588</v>
      </c>
      <c r="AK216">
        <v>-1085639.67</v>
      </c>
      <c r="AM216">
        <v>-150394</v>
      </c>
      <c r="AN216">
        <v>-1197999</v>
      </c>
      <c r="AO216">
        <v>-2251950.56</v>
      </c>
      <c r="AP216">
        <v>-549999</v>
      </c>
      <c r="AQ216">
        <v>-754999</v>
      </c>
      <c r="AR216">
        <v>-7829879.5800000001</v>
      </c>
      <c r="AS216">
        <v>-169439.98</v>
      </c>
      <c r="AT216">
        <v>-5599</v>
      </c>
      <c r="AU216">
        <v>-898116</v>
      </c>
      <c r="AV216">
        <v>-65490</v>
      </c>
      <c r="AW216">
        <v>-759076</v>
      </c>
      <c r="AX216">
        <v>-1192597</v>
      </c>
      <c r="AY216">
        <v>-2280132.63</v>
      </c>
      <c r="AZ216">
        <v>-276997</v>
      </c>
      <c r="BB216">
        <v>-13499</v>
      </c>
      <c r="BD216">
        <v>-6333756.4199999999</v>
      </c>
      <c r="BE216">
        <v>-589866.67000000004</v>
      </c>
      <c r="BF216">
        <v>-578998</v>
      </c>
      <c r="BH216">
        <v>-295166.67</v>
      </c>
      <c r="BK216">
        <v>-1541497</v>
      </c>
    </row>
    <row r="217" spans="1:63" ht="22.5" customHeight="1">
      <c r="A217" s="496">
        <v>1</v>
      </c>
      <c r="B217" s="497" t="s">
        <v>903</v>
      </c>
      <c r="C217" s="498" t="s">
        <v>905</v>
      </c>
      <c r="D217" s="498">
        <v>1.2</v>
      </c>
      <c r="E217" s="497"/>
      <c r="F217" s="498">
        <v>6</v>
      </c>
      <c r="G217" s="548">
        <v>1206130101.1010001</v>
      </c>
      <c r="H217" s="547" t="s">
        <v>286</v>
      </c>
      <c r="I217">
        <f t="shared" si="3"/>
        <v>0</v>
      </c>
      <c r="M217">
        <v>20650</v>
      </c>
      <c r="Z217">
        <v>116350</v>
      </c>
      <c r="AD217">
        <v>158000</v>
      </c>
      <c r="AR217">
        <v>533931</v>
      </c>
      <c r="BD217">
        <v>278400</v>
      </c>
    </row>
    <row r="218" spans="1:63" ht="22.5" customHeight="1">
      <c r="A218" s="496">
        <v>1</v>
      </c>
      <c r="B218" s="497" t="s">
        <v>903</v>
      </c>
      <c r="C218" s="498" t="s">
        <v>905</v>
      </c>
      <c r="D218" s="498">
        <v>1.2</v>
      </c>
      <c r="E218" s="497"/>
      <c r="F218" s="498">
        <v>6</v>
      </c>
      <c r="G218" s="550">
        <v>1206130102.1010001</v>
      </c>
      <c r="H218" s="549" t="s">
        <v>287</v>
      </c>
      <c r="I218">
        <f t="shared" si="3"/>
        <v>0</v>
      </c>
    </row>
    <row r="219" spans="1:63" ht="22.5" customHeight="1">
      <c r="A219" s="496">
        <v>1</v>
      </c>
      <c r="B219" s="497" t="s">
        <v>903</v>
      </c>
      <c r="C219" s="498" t="s">
        <v>905</v>
      </c>
      <c r="D219" s="498">
        <v>1.2</v>
      </c>
      <c r="E219" s="497"/>
      <c r="F219" s="498">
        <v>6</v>
      </c>
      <c r="G219" s="550">
        <v>1206130103.1010001</v>
      </c>
      <c r="H219" s="549" t="s">
        <v>288</v>
      </c>
      <c r="I219">
        <f t="shared" si="3"/>
        <v>0</v>
      </c>
      <c r="M219">
        <v>-20648</v>
      </c>
      <c r="Z219">
        <v>-116338</v>
      </c>
      <c r="AD219">
        <v>-157998</v>
      </c>
      <c r="AR219">
        <v>-371360.77</v>
      </c>
      <c r="BD219">
        <v>-278389</v>
      </c>
    </row>
    <row r="220" spans="1:63" ht="22.5" customHeight="1">
      <c r="A220" s="496">
        <v>1</v>
      </c>
      <c r="B220" s="497" t="s">
        <v>903</v>
      </c>
      <c r="C220" s="498" t="s">
        <v>905</v>
      </c>
      <c r="D220" s="498">
        <v>1.2</v>
      </c>
      <c r="E220" s="497"/>
      <c r="F220" s="498">
        <v>6</v>
      </c>
      <c r="G220" s="550">
        <v>1206140101.1010001</v>
      </c>
      <c r="H220" s="549" t="s">
        <v>289</v>
      </c>
      <c r="I220">
        <f t="shared" si="3"/>
        <v>0</v>
      </c>
    </row>
    <row r="221" spans="1:63" ht="22.5" customHeight="1">
      <c r="A221" s="496">
        <v>1</v>
      </c>
      <c r="B221" s="497" t="s">
        <v>903</v>
      </c>
      <c r="C221" s="498" t="s">
        <v>905</v>
      </c>
      <c r="D221" s="498">
        <v>1.2</v>
      </c>
      <c r="E221" s="497"/>
      <c r="F221" s="498">
        <v>6</v>
      </c>
      <c r="G221" s="548">
        <v>1206140102.1010001</v>
      </c>
      <c r="H221" s="547" t="s">
        <v>290</v>
      </c>
      <c r="I221">
        <f t="shared" si="3"/>
        <v>0</v>
      </c>
    </row>
    <row r="222" spans="1:63" ht="22.5" customHeight="1">
      <c r="A222" s="496">
        <v>1</v>
      </c>
      <c r="B222" s="497" t="s">
        <v>903</v>
      </c>
      <c r="C222" s="498" t="s">
        <v>905</v>
      </c>
      <c r="D222" s="498">
        <v>1.2</v>
      </c>
      <c r="E222" s="497"/>
      <c r="F222" s="498">
        <v>6</v>
      </c>
      <c r="G222" s="550">
        <v>1206140103.1010001</v>
      </c>
      <c r="H222" s="549" t="s">
        <v>291</v>
      </c>
      <c r="I222">
        <f t="shared" si="3"/>
        <v>0</v>
      </c>
    </row>
    <row r="223" spans="1:63" ht="22.5" customHeight="1">
      <c r="A223" s="496">
        <v>1</v>
      </c>
      <c r="B223" s="497" t="s">
        <v>903</v>
      </c>
      <c r="C223" s="498" t="s">
        <v>905</v>
      </c>
      <c r="D223" s="498">
        <v>1.2</v>
      </c>
      <c r="E223" s="497"/>
      <c r="F223" s="498">
        <v>6</v>
      </c>
      <c r="G223" s="548">
        <v>1206150101.1010001</v>
      </c>
      <c r="H223" s="547" t="s">
        <v>292</v>
      </c>
      <c r="I223">
        <f t="shared" si="3"/>
        <v>0</v>
      </c>
      <c r="AD223">
        <v>305116.65000000002</v>
      </c>
    </row>
    <row r="224" spans="1:63" ht="22.5" customHeight="1">
      <c r="A224" s="496">
        <v>1</v>
      </c>
      <c r="B224" s="497" t="s">
        <v>903</v>
      </c>
      <c r="C224" s="498" t="s">
        <v>905</v>
      </c>
      <c r="D224" s="498">
        <v>1.2</v>
      </c>
      <c r="E224" s="497"/>
      <c r="F224" s="498">
        <v>6</v>
      </c>
      <c r="G224" s="550">
        <v>1206150102.1010001</v>
      </c>
      <c r="H224" s="549" t="s">
        <v>293</v>
      </c>
      <c r="I224">
        <f t="shared" si="3"/>
        <v>0</v>
      </c>
    </row>
    <row r="225" spans="1:63" ht="22.5" customHeight="1">
      <c r="A225" s="496">
        <v>1</v>
      </c>
      <c r="B225" s="497" t="s">
        <v>903</v>
      </c>
      <c r="C225" s="498" t="s">
        <v>905</v>
      </c>
      <c r="D225" s="498">
        <v>1.2</v>
      </c>
      <c r="E225" s="497"/>
      <c r="F225" s="498">
        <v>6</v>
      </c>
      <c r="G225" s="548">
        <v>1206150103.1010001</v>
      </c>
      <c r="H225" s="549" t="s">
        <v>294</v>
      </c>
      <c r="I225">
        <f t="shared" si="3"/>
        <v>0</v>
      </c>
      <c r="AD225">
        <v>-305113.65000000002</v>
      </c>
    </row>
    <row r="226" spans="1:63" ht="22.5" customHeight="1">
      <c r="A226" s="496">
        <v>1</v>
      </c>
      <c r="B226" s="497" t="s">
        <v>903</v>
      </c>
      <c r="C226" s="498" t="s">
        <v>905</v>
      </c>
      <c r="D226" s="498">
        <v>1.2</v>
      </c>
      <c r="E226" s="497"/>
      <c r="F226" s="498">
        <v>6</v>
      </c>
      <c r="G226" s="548">
        <v>1206160101.1010001</v>
      </c>
      <c r="H226" s="549" t="s">
        <v>295</v>
      </c>
      <c r="I226">
        <f t="shared" si="3"/>
        <v>5800322</v>
      </c>
      <c r="J226">
        <v>101318161.97</v>
      </c>
      <c r="M226">
        <v>27500</v>
      </c>
      <c r="N226">
        <v>294120</v>
      </c>
      <c r="O226" s="108">
        <v>102500</v>
      </c>
      <c r="V226">
        <v>5800322</v>
      </c>
      <c r="W226">
        <v>27437</v>
      </c>
      <c r="AA226">
        <v>78964</v>
      </c>
      <c r="AD226">
        <v>1731400</v>
      </c>
      <c r="AE226">
        <v>197080</v>
      </c>
      <c r="AF226">
        <v>16790</v>
      </c>
      <c r="AG226">
        <v>102456.2</v>
      </c>
      <c r="AK226">
        <v>50310</v>
      </c>
      <c r="AN226">
        <v>0</v>
      </c>
      <c r="AU226">
        <v>457382.5</v>
      </c>
      <c r="AV226">
        <v>8000</v>
      </c>
      <c r="AX226">
        <v>255738</v>
      </c>
      <c r="AY226">
        <v>1543051.42</v>
      </c>
    </row>
    <row r="227" spans="1:63" ht="22.5" customHeight="1">
      <c r="A227" s="496">
        <v>1</v>
      </c>
      <c r="B227" s="497" t="s">
        <v>903</v>
      </c>
      <c r="C227" s="498" t="s">
        <v>905</v>
      </c>
      <c r="D227" s="498">
        <v>1.2</v>
      </c>
      <c r="E227" s="497"/>
      <c r="F227" s="498">
        <v>6</v>
      </c>
      <c r="G227" s="548">
        <v>1206160102.1010001</v>
      </c>
      <c r="H227" s="547" t="s">
        <v>296</v>
      </c>
      <c r="I227">
        <f t="shared" si="3"/>
        <v>0</v>
      </c>
    </row>
    <row r="228" spans="1:63" ht="22.5" customHeight="1">
      <c r="A228" s="496">
        <v>1</v>
      </c>
      <c r="B228" s="497" t="s">
        <v>903</v>
      </c>
      <c r="C228" s="498" t="s">
        <v>905</v>
      </c>
      <c r="D228" s="498">
        <v>1.2</v>
      </c>
      <c r="E228" s="497"/>
      <c r="F228" s="498">
        <v>6</v>
      </c>
      <c r="G228" s="550">
        <v>1206160103.1010001</v>
      </c>
      <c r="H228" s="549" t="s">
        <v>297</v>
      </c>
      <c r="I228">
        <f t="shared" si="3"/>
        <v>-5455059.0499999998</v>
      </c>
      <c r="J228">
        <v>-101047486.95999999</v>
      </c>
      <c r="M228">
        <v>-27499</v>
      </c>
      <c r="N228">
        <v>-294100</v>
      </c>
      <c r="O228" s="108">
        <v>-102498</v>
      </c>
      <c r="V228">
        <v>-5455059.0499999998</v>
      </c>
      <c r="W228">
        <v>-27434</v>
      </c>
      <c r="AA228">
        <v>-78958</v>
      </c>
      <c r="AD228">
        <v>-781451.37</v>
      </c>
      <c r="AE228">
        <v>-197064.99</v>
      </c>
      <c r="AF228">
        <v>-16787</v>
      </c>
      <c r="AG228">
        <v>-102449.2</v>
      </c>
      <c r="AK228">
        <v>-50305</v>
      </c>
      <c r="AN228">
        <v>0</v>
      </c>
      <c r="AU228">
        <v>-457364.5</v>
      </c>
      <c r="AV228">
        <v>-7999</v>
      </c>
      <c r="AX228">
        <v>-255732</v>
      </c>
      <c r="AY228">
        <v>-1543043.42</v>
      </c>
    </row>
    <row r="229" spans="1:63" ht="22.5" customHeight="1">
      <c r="A229" s="496">
        <v>1</v>
      </c>
      <c r="B229" s="497" t="s">
        <v>903</v>
      </c>
      <c r="C229" s="498" t="s">
        <v>905</v>
      </c>
      <c r="D229" s="498">
        <v>1.2</v>
      </c>
      <c r="E229" s="497"/>
      <c r="F229" s="498">
        <v>6</v>
      </c>
      <c r="G229" s="550">
        <v>1206170101.1010001</v>
      </c>
      <c r="H229" s="549" t="s">
        <v>298</v>
      </c>
      <c r="I229">
        <f t="shared" si="3"/>
        <v>8817613.0199999996</v>
      </c>
      <c r="J229">
        <v>38596250.100000001</v>
      </c>
      <c r="K229">
        <v>3179291.7</v>
      </c>
      <c r="L229">
        <v>7359341.4000000004</v>
      </c>
      <c r="M229">
        <v>14187701.880000001</v>
      </c>
      <c r="N229">
        <v>9136275</v>
      </c>
      <c r="O229" s="108">
        <v>10005908.449999999</v>
      </c>
      <c r="P229">
        <v>6317283</v>
      </c>
      <c r="Q229">
        <v>7259531.0999999996</v>
      </c>
      <c r="R229">
        <v>5404577</v>
      </c>
      <c r="S229">
        <v>5996568</v>
      </c>
      <c r="T229">
        <v>4808797.0999999996</v>
      </c>
      <c r="U229">
        <v>3821111</v>
      </c>
      <c r="V229">
        <v>8817613.0199999996</v>
      </c>
      <c r="W229">
        <v>2781330</v>
      </c>
      <c r="X229">
        <v>6578830.5999999996</v>
      </c>
      <c r="Y229">
        <v>4498417.6399999997</v>
      </c>
      <c r="Z229">
        <v>10936929</v>
      </c>
      <c r="AA229">
        <v>7513434</v>
      </c>
      <c r="AB229">
        <v>3061454</v>
      </c>
      <c r="AC229">
        <v>1664690.3</v>
      </c>
      <c r="AD229">
        <v>46943799.740000002</v>
      </c>
      <c r="AE229">
        <v>3254370</v>
      </c>
      <c r="AF229">
        <v>4897908.5</v>
      </c>
      <c r="AG229">
        <v>5041672</v>
      </c>
      <c r="AH229">
        <v>12180685.699999999</v>
      </c>
      <c r="AI229">
        <v>4648770.46</v>
      </c>
      <c r="AJ229">
        <v>14319190.5</v>
      </c>
      <c r="AK229">
        <v>10153165</v>
      </c>
      <c r="AL229">
        <v>7961630.2999999998</v>
      </c>
      <c r="AM229">
        <v>3345237.02</v>
      </c>
      <c r="AN229">
        <v>8459471.5500000007</v>
      </c>
      <c r="AO229">
        <v>4133201</v>
      </c>
      <c r="AP229">
        <v>5632925.7999999998</v>
      </c>
      <c r="AQ229">
        <v>2472610.0099999998</v>
      </c>
      <c r="AR229">
        <v>24089331.530000001</v>
      </c>
      <c r="AS229">
        <v>4751988.5</v>
      </c>
      <c r="AT229">
        <v>4618645</v>
      </c>
      <c r="AU229">
        <v>4350223</v>
      </c>
      <c r="AV229">
        <v>5869430.7800000003</v>
      </c>
      <c r="AW229">
        <v>7601451.1200000001</v>
      </c>
      <c r="AX229">
        <v>5855956.5</v>
      </c>
      <c r="AY229">
        <v>8997212.8599999994</v>
      </c>
      <c r="AZ229">
        <v>4811336.5</v>
      </c>
      <c r="BA229">
        <v>3623782</v>
      </c>
      <c r="BB229">
        <v>2559712.5499999998</v>
      </c>
      <c r="BC229">
        <v>1734878.05</v>
      </c>
      <c r="BD229">
        <v>26473435.359999999</v>
      </c>
      <c r="BE229">
        <v>16421351</v>
      </c>
      <c r="BF229">
        <v>4477093</v>
      </c>
      <c r="BG229">
        <v>10937231.1</v>
      </c>
      <c r="BH229">
        <v>2155800.2000000002</v>
      </c>
      <c r="BI229">
        <v>6141863.5</v>
      </c>
      <c r="BJ229">
        <v>6085338.04</v>
      </c>
      <c r="BK229">
        <v>4586851.2</v>
      </c>
    </row>
    <row r="230" spans="1:63" ht="22.5" customHeight="1">
      <c r="A230" s="496">
        <v>1</v>
      </c>
      <c r="B230" s="497" t="s">
        <v>903</v>
      </c>
      <c r="C230" s="498" t="s">
        <v>905</v>
      </c>
      <c r="D230" s="498">
        <v>1.2</v>
      </c>
      <c r="E230" s="497"/>
      <c r="F230" s="498">
        <v>6</v>
      </c>
      <c r="G230" s="550">
        <v>1206170101.102</v>
      </c>
      <c r="H230" s="549" t="s">
        <v>299</v>
      </c>
      <c r="I230">
        <f t="shared" si="3"/>
        <v>11103083</v>
      </c>
      <c r="J230">
        <v>26145974.02</v>
      </c>
      <c r="K230">
        <v>3408200</v>
      </c>
      <c r="L230">
        <v>7062300</v>
      </c>
      <c r="M230">
        <v>16412031.68</v>
      </c>
      <c r="N230">
        <v>6623100</v>
      </c>
      <c r="O230" s="108">
        <v>15371600</v>
      </c>
      <c r="P230">
        <v>5897000</v>
      </c>
      <c r="Q230">
        <v>8861430</v>
      </c>
      <c r="R230">
        <v>8858800</v>
      </c>
      <c r="S230">
        <v>8008200</v>
      </c>
      <c r="T230">
        <v>11663255</v>
      </c>
      <c r="U230">
        <v>6772660</v>
      </c>
      <c r="V230">
        <v>11103083</v>
      </c>
      <c r="W230">
        <v>7556159.1699999999</v>
      </c>
      <c r="X230">
        <v>1663600</v>
      </c>
      <c r="Y230">
        <v>13216689</v>
      </c>
      <c r="Z230">
        <v>4227920</v>
      </c>
      <c r="AA230">
        <v>9946000</v>
      </c>
      <c r="AB230">
        <v>2758888</v>
      </c>
      <c r="AC230">
        <v>4729001</v>
      </c>
      <c r="AD230">
        <v>27133199.989999998</v>
      </c>
      <c r="AE230">
        <v>7605590</v>
      </c>
      <c r="AF230">
        <v>8212115</v>
      </c>
      <c r="AG230">
        <v>9254750</v>
      </c>
      <c r="AH230">
        <v>12241200</v>
      </c>
      <c r="AI230">
        <v>9105000</v>
      </c>
      <c r="AJ230">
        <v>20769390</v>
      </c>
      <c r="AK230">
        <v>6436010</v>
      </c>
      <c r="AL230">
        <v>12727522</v>
      </c>
      <c r="AM230">
        <v>7203000</v>
      </c>
      <c r="AN230">
        <v>16899400</v>
      </c>
      <c r="AO230">
        <v>4888000</v>
      </c>
      <c r="AP230">
        <v>13507300</v>
      </c>
      <c r="AQ230">
        <v>2218790</v>
      </c>
      <c r="AR230">
        <v>16926105</v>
      </c>
      <c r="AS230">
        <v>6634990</v>
      </c>
      <c r="AT230">
        <v>2135800</v>
      </c>
      <c r="AU230">
        <v>7603955</v>
      </c>
      <c r="AV230">
        <v>1917755</v>
      </c>
      <c r="AW230">
        <v>4403730</v>
      </c>
      <c r="AX230">
        <v>2641550</v>
      </c>
      <c r="AY230">
        <v>5541900</v>
      </c>
      <c r="AZ230">
        <v>1422610</v>
      </c>
      <c r="BA230">
        <v>783333</v>
      </c>
      <c r="BB230">
        <v>457000</v>
      </c>
      <c r="BC230">
        <v>1994900</v>
      </c>
      <c r="BE230">
        <v>16706261</v>
      </c>
      <c r="BF230">
        <v>10068010</v>
      </c>
      <c r="BG230">
        <v>17858000</v>
      </c>
      <c r="BH230">
        <v>3694000</v>
      </c>
      <c r="BI230">
        <v>19998553</v>
      </c>
      <c r="BJ230">
        <v>12857350</v>
      </c>
      <c r="BK230">
        <v>7036000</v>
      </c>
    </row>
    <row r="231" spans="1:63" ht="22.5" customHeight="1">
      <c r="A231" s="496">
        <v>1</v>
      </c>
      <c r="B231" s="497" t="s">
        <v>903</v>
      </c>
      <c r="C231" s="498" t="s">
        <v>905</v>
      </c>
      <c r="D231" s="498">
        <v>1.2</v>
      </c>
      <c r="E231" s="497"/>
      <c r="F231" s="498">
        <v>6</v>
      </c>
      <c r="G231" s="548">
        <v>1206170101.1029999</v>
      </c>
      <c r="H231" s="547" t="s">
        <v>300</v>
      </c>
      <c r="I231">
        <f t="shared" si="3"/>
        <v>3556416.15</v>
      </c>
      <c r="J231">
        <v>17255740.899999999</v>
      </c>
      <c r="K231">
        <v>4827756</v>
      </c>
      <c r="L231">
        <v>3594844.5</v>
      </c>
      <c r="M231">
        <v>5635463.7800000003</v>
      </c>
      <c r="N231">
        <v>809330</v>
      </c>
      <c r="O231" s="108">
        <v>7968594.2699999996</v>
      </c>
      <c r="P231">
        <v>2724686</v>
      </c>
      <c r="Q231">
        <v>4729124.8099999996</v>
      </c>
      <c r="R231">
        <v>3283221.64</v>
      </c>
      <c r="S231">
        <v>3158359.15</v>
      </c>
      <c r="T231">
        <v>2768356.68</v>
      </c>
      <c r="U231">
        <v>2632800</v>
      </c>
      <c r="V231">
        <v>3556416.15</v>
      </c>
      <c r="W231">
        <v>990090</v>
      </c>
      <c r="X231">
        <v>1796630.53</v>
      </c>
      <c r="Y231">
        <v>181774.5</v>
      </c>
      <c r="Z231">
        <v>5274403</v>
      </c>
      <c r="AA231">
        <v>3509242</v>
      </c>
      <c r="AB231">
        <v>1101405.03</v>
      </c>
      <c r="AC231">
        <v>83661.3</v>
      </c>
      <c r="AD231">
        <v>1408275</v>
      </c>
      <c r="AE231">
        <v>390679</v>
      </c>
      <c r="AF231">
        <v>2433328.5</v>
      </c>
      <c r="AG231">
        <v>5429618</v>
      </c>
      <c r="AH231">
        <v>8332353.5999999996</v>
      </c>
      <c r="AI231">
        <v>4124470.99</v>
      </c>
      <c r="AJ231">
        <v>3583591.6</v>
      </c>
      <c r="AK231">
        <v>1009651.18</v>
      </c>
      <c r="AL231">
        <v>5783892.3600000003</v>
      </c>
      <c r="AM231">
        <v>2194450</v>
      </c>
      <c r="AN231">
        <v>4194386</v>
      </c>
      <c r="AO231">
        <v>1269890</v>
      </c>
      <c r="AP231">
        <v>2839046</v>
      </c>
      <c r="AQ231">
        <v>332351</v>
      </c>
      <c r="AR231">
        <v>15247062</v>
      </c>
      <c r="AS231">
        <v>1099510</v>
      </c>
      <c r="AT231">
        <v>1758277.6</v>
      </c>
      <c r="AU231">
        <v>4521357</v>
      </c>
      <c r="AV231">
        <v>1892608.1</v>
      </c>
      <c r="AW231">
        <v>4069153.55</v>
      </c>
      <c r="AX231">
        <v>4589083.88</v>
      </c>
      <c r="AY231">
        <v>978838</v>
      </c>
      <c r="AZ231">
        <v>1366070.5</v>
      </c>
      <c r="BA231">
        <v>1958467</v>
      </c>
      <c r="BB231">
        <v>1049608.8999999999</v>
      </c>
      <c r="BC231">
        <v>1795166.67</v>
      </c>
      <c r="BD231">
        <v>337300.5</v>
      </c>
      <c r="BE231">
        <v>6950344</v>
      </c>
      <c r="BF231">
        <v>2249715</v>
      </c>
      <c r="BG231">
        <v>4958762.3600000003</v>
      </c>
      <c r="BH231">
        <v>3727390.29</v>
      </c>
      <c r="BI231">
        <v>6875687.0999999996</v>
      </c>
      <c r="BJ231">
        <v>3407192</v>
      </c>
      <c r="BK231">
        <v>3218548.15</v>
      </c>
    </row>
    <row r="232" spans="1:63" ht="22.5" customHeight="1">
      <c r="A232" s="496">
        <v>1</v>
      </c>
      <c r="B232" s="497" t="s">
        <v>903</v>
      </c>
      <c r="C232" s="498" t="s">
        <v>905</v>
      </c>
      <c r="D232" s="498">
        <v>1.2</v>
      </c>
      <c r="E232" s="497"/>
      <c r="F232" s="498">
        <v>6</v>
      </c>
      <c r="G232" s="550">
        <v>1206170101.1040001</v>
      </c>
      <c r="H232" s="549" t="s">
        <v>301</v>
      </c>
      <c r="I232">
        <f t="shared" si="3"/>
        <v>2190417.7599999998</v>
      </c>
      <c r="J232">
        <v>14102013.18</v>
      </c>
      <c r="K232">
        <v>905573</v>
      </c>
      <c r="L232">
        <v>763190</v>
      </c>
      <c r="M232">
        <v>1832689.3</v>
      </c>
      <c r="N232">
        <v>1687370</v>
      </c>
      <c r="O232" s="108">
        <v>1380008.5</v>
      </c>
      <c r="P232">
        <v>876510</v>
      </c>
      <c r="Q232">
        <v>1083898</v>
      </c>
      <c r="R232">
        <v>420989</v>
      </c>
      <c r="S232">
        <v>1029546</v>
      </c>
      <c r="T232">
        <v>1436895.6</v>
      </c>
      <c r="U232">
        <v>734030</v>
      </c>
      <c r="V232">
        <v>2190417.7599999998</v>
      </c>
      <c r="W232">
        <v>335925</v>
      </c>
      <c r="X232">
        <v>1025770</v>
      </c>
      <c r="Y232">
        <v>1262004</v>
      </c>
      <c r="Z232">
        <v>676950</v>
      </c>
      <c r="AA232">
        <v>387622</v>
      </c>
      <c r="AB232">
        <v>1421468.38</v>
      </c>
      <c r="AC232">
        <v>331160</v>
      </c>
      <c r="AD232">
        <v>16196060.119999999</v>
      </c>
      <c r="AE232">
        <v>981926.40000000002</v>
      </c>
      <c r="AF232">
        <v>614650</v>
      </c>
      <c r="AG232">
        <v>646464.16</v>
      </c>
      <c r="AH232">
        <v>1163191</v>
      </c>
      <c r="AI232">
        <v>540036</v>
      </c>
      <c r="AJ232">
        <v>1550242</v>
      </c>
      <c r="AK232">
        <v>839943</v>
      </c>
      <c r="AL232">
        <v>775219.41</v>
      </c>
      <c r="AM232">
        <v>300175</v>
      </c>
      <c r="AN232">
        <v>444559</v>
      </c>
      <c r="AO232">
        <v>415650</v>
      </c>
      <c r="AP232">
        <v>1817545.5</v>
      </c>
      <c r="AQ232">
        <v>95700</v>
      </c>
      <c r="AR232">
        <v>7926791</v>
      </c>
      <c r="AS232">
        <v>1250200</v>
      </c>
      <c r="AT232">
        <v>464591.9</v>
      </c>
      <c r="AU232">
        <v>676344.3</v>
      </c>
      <c r="AV232">
        <v>1746323.54</v>
      </c>
      <c r="AW232">
        <v>1751065.1</v>
      </c>
      <c r="AX232">
        <v>831480</v>
      </c>
      <c r="AY232">
        <v>1776441.21</v>
      </c>
      <c r="AZ232">
        <v>1134552.7</v>
      </c>
      <c r="BA232">
        <v>103418</v>
      </c>
      <c r="BB232">
        <v>392970</v>
      </c>
      <c r="BC232">
        <v>406887.4</v>
      </c>
      <c r="BD232">
        <v>1011299</v>
      </c>
      <c r="BE232">
        <v>1084143</v>
      </c>
      <c r="BF232">
        <v>364800</v>
      </c>
      <c r="BG232">
        <v>3115850.04</v>
      </c>
      <c r="BH232">
        <v>448740</v>
      </c>
      <c r="BI232">
        <v>1240251.79</v>
      </c>
      <c r="BJ232">
        <v>1220494.3</v>
      </c>
      <c r="BK232">
        <v>1010969.32</v>
      </c>
    </row>
    <row r="233" spans="1:63" ht="22.5" customHeight="1">
      <c r="A233" s="496">
        <v>1</v>
      </c>
      <c r="B233" s="497" t="s">
        <v>903</v>
      </c>
      <c r="C233" s="498" t="s">
        <v>905</v>
      </c>
      <c r="D233" s="498">
        <v>1.2</v>
      </c>
      <c r="E233" s="497"/>
      <c r="F233" s="498">
        <v>6</v>
      </c>
      <c r="G233" s="548">
        <v>1206170101.105</v>
      </c>
      <c r="H233" s="547" t="s">
        <v>302</v>
      </c>
      <c r="I233">
        <f t="shared" si="3"/>
        <v>0</v>
      </c>
      <c r="J233">
        <v>571577.39</v>
      </c>
      <c r="K233">
        <v>307900</v>
      </c>
      <c r="L233">
        <v>587495</v>
      </c>
      <c r="M233">
        <v>602779.38</v>
      </c>
      <c r="N233">
        <v>529412</v>
      </c>
      <c r="O233" s="108">
        <v>401312</v>
      </c>
      <c r="P233">
        <v>576883</v>
      </c>
      <c r="Q233">
        <v>487560</v>
      </c>
      <c r="R233">
        <v>22400</v>
      </c>
      <c r="S233">
        <v>244894</v>
      </c>
      <c r="U233">
        <v>15000</v>
      </c>
      <c r="W233">
        <v>161820</v>
      </c>
      <c r="X233">
        <v>471420</v>
      </c>
      <c r="Y233">
        <v>87952.5</v>
      </c>
      <c r="Z233">
        <v>104334</v>
      </c>
      <c r="AA233">
        <v>253128</v>
      </c>
      <c r="AB233">
        <v>48300</v>
      </c>
      <c r="AD233">
        <v>4826693.3600000003</v>
      </c>
      <c r="AE233">
        <v>592795</v>
      </c>
      <c r="AF233">
        <v>537275</v>
      </c>
      <c r="AG233">
        <v>286659</v>
      </c>
      <c r="AH233">
        <v>891103.65</v>
      </c>
      <c r="AI233">
        <v>138901.75</v>
      </c>
      <c r="AJ233">
        <v>560200</v>
      </c>
      <c r="AK233">
        <v>536313.5</v>
      </c>
      <c r="AL233">
        <v>1635808.38</v>
      </c>
      <c r="AM233">
        <v>451320.29</v>
      </c>
      <c r="AN233">
        <v>618321.5</v>
      </c>
      <c r="AO233">
        <v>393183</v>
      </c>
      <c r="AP233">
        <v>1114770.3999999999</v>
      </c>
      <c r="AQ233">
        <v>50000</v>
      </c>
      <c r="AR233">
        <v>2801582.25</v>
      </c>
      <c r="AS233">
        <v>464952</v>
      </c>
      <c r="AT233">
        <v>638244.30000000005</v>
      </c>
      <c r="AU233">
        <v>230143</v>
      </c>
      <c r="AV233">
        <v>714366</v>
      </c>
      <c r="AW233">
        <v>737148.63</v>
      </c>
      <c r="AX233">
        <v>361063</v>
      </c>
      <c r="AY233">
        <v>248200</v>
      </c>
      <c r="AZ233">
        <v>90000</v>
      </c>
      <c r="BA233">
        <v>34710</v>
      </c>
      <c r="BC233">
        <v>8500</v>
      </c>
      <c r="BD233">
        <v>103405</v>
      </c>
      <c r="BE233">
        <v>970320</v>
      </c>
      <c r="BF233">
        <v>1172289.56</v>
      </c>
      <c r="BG233">
        <v>2093706.6</v>
      </c>
      <c r="BH233">
        <v>520902</v>
      </c>
      <c r="BI233">
        <v>1823296.95</v>
      </c>
      <c r="BJ233">
        <v>804190</v>
      </c>
      <c r="BK233">
        <v>408525</v>
      </c>
    </row>
    <row r="234" spans="1:63" ht="22.5" customHeight="1">
      <c r="A234" s="496">
        <v>1</v>
      </c>
      <c r="B234" s="497" t="s">
        <v>903</v>
      </c>
      <c r="C234" s="498" t="s">
        <v>905</v>
      </c>
      <c r="D234" s="498">
        <v>1.2</v>
      </c>
      <c r="E234" s="497"/>
      <c r="F234" s="498">
        <v>6</v>
      </c>
      <c r="G234" s="550">
        <v>1206170101.1059999</v>
      </c>
      <c r="H234" s="549" t="s">
        <v>303</v>
      </c>
      <c r="I234">
        <f t="shared" si="3"/>
        <v>0</v>
      </c>
      <c r="K234">
        <v>5000</v>
      </c>
      <c r="L234">
        <v>178590.5</v>
      </c>
      <c r="N234">
        <v>64350</v>
      </c>
      <c r="O234" s="108">
        <v>115535</v>
      </c>
      <c r="P234">
        <v>7700</v>
      </c>
      <c r="Q234">
        <v>283994.05</v>
      </c>
      <c r="S234">
        <v>53833</v>
      </c>
      <c r="U234">
        <v>59600</v>
      </c>
      <c r="W234">
        <v>1780000</v>
      </c>
      <c r="Y234">
        <v>133300</v>
      </c>
      <c r="Z234">
        <v>110025</v>
      </c>
      <c r="AA234">
        <v>58598</v>
      </c>
      <c r="AB234">
        <v>33400</v>
      </c>
      <c r="AC234">
        <v>4450</v>
      </c>
      <c r="AF234">
        <v>134600</v>
      </c>
      <c r="AH234">
        <v>59000</v>
      </c>
      <c r="AJ234">
        <v>9000</v>
      </c>
      <c r="AL234">
        <v>90241.5</v>
      </c>
      <c r="AP234">
        <v>184161</v>
      </c>
      <c r="AR234">
        <v>107220</v>
      </c>
      <c r="AS234">
        <v>22580</v>
      </c>
      <c r="AU234">
        <v>295900</v>
      </c>
      <c r="AV234">
        <v>59500</v>
      </c>
      <c r="AY234">
        <v>404238.77</v>
      </c>
      <c r="AZ234">
        <v>423395.35</v>
      </c>
      <c r="BA234">
        <v>20768</v>
      </c>
      <c r="BB234">
        <v>15920</v>
      </c>
      <c r="BD234">
        <v>8800</v>
      </c>
      <c r="BI234">
        <v>77636</v>
      </c>
      <c r="BJ234">
        <v>5350</v>
      </c>
    </row>
    <row r="235" spans="1:63" ht="22.5" customHeight="1">
      <c r="A235" s="496">
        <v>1</v>
      </c>
      <c r="B235" s="497" t="s">
        <v>903</v>
      </c>
      <c r="C235" s="498" t="s">
        <v>905</v>
      </c>
      <c r="D235" s="498">
        <v>1.2</v>
      </c>
      <c r="E235" s="497"/>
      <c r="F235" s="498">
        <v>6</v>
      </c>
      <c r="G235" s="550">
        <v>1206170101.1070001</v>
      </c>
      <c r="H235" s="549" t="s">
        <v>304</v>
      </c>
      <c r="I235">
        <f t="shared" si="3"/>
        <v>197722939.38</v>
      </c>
      <c r="J235">
        <v>846705563.94000006</v>
      </c>
      <c r="K235">
        <v>19548358.670000002</v>
      </c>
      <c r="L235">
        <v>47931554.390000001</v>
      </c>
      <c r="M235">
        <v>79788644.670000002</v>
      </c>
      <c r="N235">
        <v>125073213</v>
      </c>
      <c r="O235" s="108">
        <v>133546649.26000001</v>
      </c>
      <c r="P235">
        <v>34615414.280000001</v>
      </c>
      <c r="Q235">
        <v>47232587.369999997</v>
      </c>
      <c r="R235">
        <v>59298350.340000004</v>
      </c>
      <c r="S235">
        <v>24696586.66</v>
      </c>
      <c r="T235">
        <v>32196918.399999999</v>
      </c>
      <c r="U235">
        <v>24100088.960000001</v>
      </c>
      <c r="V235">
        <v>197722939.38</v>
      </c>
      <c r="W235">
        <v>19746161.5</v>
      </c>
      <c r="X235">
        <v>23319884.5</v>
      </c>
      <c r="Y235">
        <v>26086056.940000001</v>
      </c>
      <c r="Z235">
        <v>26236659</v>
      </c>
      <c r="AA235">
        <v>37174749.149999999</v>
      </c>
      <c r="AB235">
        <v>13980865.26</v>
      </c>
      <c r="AC235">
        <v>5151818</v>
      </c>
      <c r="AD235">
        <v>847388169.99000001</v>
      </c>
      <c r="AE235">
        <v>19552523.98</v>
      </c>
      <c r="AF235">
        <v>52290761.170000002</v>
      </c>
      <c r="AG235">
        <v>34932422.799999997</v>
      </c>
      <c r="AH235">
        <v>73145201.090000004</v>
      </c>
      <c r="AI235">
        <v>21306238.010000002</v>
      </c>
      <c r="AJ235">
        <v>92066119.299999997</v>
      </c>
      <c r="AK235">
        <v>35972578.5</v>
      </c>
      <c r="AL235">
        <v>50047242.710000001</v>
      </c>
      <c r="AM235">
        <v>19328745.870000001</v>
      </c>
      <c r="AN235">
        <v>100096681.28</v>
      </c>
      <c r="AO235">
        <v>31157014.640000001</v>
      </c>
      <c r="AP235">
        <v>29494286.199999999</v>
      </c>
      <c r="AQ235">
        <v>12776589.48</v>
      </c>
      <c r="AR235">
        <v>409489081.99000001</v>
      </c>
      <c r="AS235">
        <v>32702590.890000001</v>
      </c>
      <c r="AT235">
        <v>23087393.27</v>
      </c>
      <c r="AU235">
        <v>74369235.799999997</v>
      </c>
      <c r="AV235">
        <v>28804996.77</v>
      </c>
      <c r="AW235">
        <v>28784775.149999999</v>
      </c>
      <c r="AX235">
        <v>22001551.609999999</v>
      </c>
      <c r="AY235">
        <v>80905006.030000001</v>
      </c>
      <c r="AZ235">
        <v>21721740.780000001</v>
      </c>
      <c r="BA235">
        <v>8558267.4800000004</v>
      </c>
      <c r="BB235">
        <v>11888291.65</v>
      </c>
      <c r="BC235">
        <v>11426908.99</v>
      </c>
      <c r="BD235">
        <v>317905514.66000003</v>
      </c>
      <c r="BE235">
        <v>49329254.270000003</v>
      </c>
      <c r="BF235">
        <v>23403250.82</v>
      </c>
      <c r="BG235">
        <v>96082407.469999999</v>
      </c>
      <c r="BH235">
        <v>7231338.8399999999</v>
      </c>
      <c r="BI235">
        <v>40864772.700000003</v>
      </c>
      <c r="BJ235">
        <v>40794555.93</v>
      </c>
      <c r="BK235">
        <v>19111360.27</v>
      </c>
    </row>
    <row r="236" spans="1:63" ht="22.5" customHeight="1">
      <c r="A236" s="496">
        <v>1</v>
      </c>
      <c r="B236" s="497" t="s">
        <v>903</v>
      </c>
      <c r="C236" s="498" t="s">
        <v>905</v>
      </c>
      <c r="D236" s="498">
        <v>1.2</v>
      </c>
      <c r="E236" s="497"/>
      <c r="F236" s="498">
        <v>6</v>
      </c>
      <c r="G236" s="550">
        <v>1206170101.108</v>
      </c>
      <c r="H236" s="549" t="s">
        <v>305</v>
      </c>
      <c r="I236">
        <f t="shared" si="3"/>
        <v>8428054.5199999996</v>
      </c>
      <c r="J236">
        <v>49033190.25</v>
      </c>
      <c r="K236">
        <v>2673896</v>
      </c>
      <c r="L236">
        <v>6486470</v>
      </c>
      <c r="M236">
        <v>7299789</v>
      </c>
      <c r="N236">
        <v>5132310</v>
      </c>
      <c r="O236" s="108">
        <v>3695875</v>
      </c>
      <c r="P236">
        <v>6493786</v>
      </c>
      <c r="Q236">
        <v>3704463.9</v>
      </c>
      <c r="R236">
        <v>2946280</v>
      </c>
      <c r="S236">
        <v>4047650</v>
      </c>
      <c r="T236">
        <v>4566636</v>
      </c>
      <c r="U236">
        <v>4756180</v>
      </c>
      <c r="V236">
        <v>8428054.5199999996</v>
      </c>
      <c r="W236">
        <v>3494611</v>
      </c>
      <c r="X236">
        <v>3390904</v>
      </c>
      <c r="Y236">
        <v>4626875</v>
      </c>
      <c r="Z236">
        <v>4704063</v>
      </c>
      <c r="AA236">
        <v>4458159</v>
      </c>
      <c r="AB236">
        <v>2326911</v>
      </c>
      <c r="AC236">
        <v>1264360</v>
      </c>
      <c r="AD236">
        <v>42537948.939999998</v>
      </c>
      <c r="AE236">
        <v>5611783.96</v>
      </c>
      <c r="AF236">
        <v>5325712.9400000004</v>
      </c>
      <c r="AG236">
        <v>6707983</v>
      </c>
      <c r="AH236">
        <v>6884037.4000000004</v>
      </c>
      <c r="AI236">
        <v>4016356</v>
      </c>
      <c r="AJ236">
        <v>10376220</v>
      </c>
      <c r="AK236">
        <v>7015784</v>
      </c>
      <c r="AL236">
        <v>8541062</v>
      </c>
      <c r="AM236">
        <v>3113758.5</v>
      </c>
      <c r="AN236">
        <v>8249325.3300000001</v>
      </c>
      <c r="AO236">
        <v>5244366.6500000004</v>
      </c>
      <c r="AP236">
        <v>6741789.0099999998</v>
      </c>
      <c r="AQ236">
        <v>2843654.4</v>
      </c>
      <c r="AR236">
        <v>25536111.5</v>
      </c>
      <c r="AS236">
        <v>2865911</v>
      </c>
      <c r="AT236">
        <v>3717763.5</v>
      </c>
      <c r="AU236">
        <v>5195761</v>
      </c>
      <c r="AV236">
        <v>5897766</v>
      </c>
      <c r="AW236">
        <v>6051225</v>
      </c>
      <c r="AX236">
        <v>3517168</v>
      </c>
      <c r="AY236">
        <v>13958316.5</v>
      </c>
      <c r="AZ236">
        <v>5960041</v>
      </c>
      <c r="BA236">
        <v>2448113.2999999998</v>
      </c>
      <c r="BB236">
        <v>2024873</v>
      </c>
      <c r="BC236">
        <v>1834450</v>
      </c>
      <c r="BD236">
        <v>12974038.49</v>
      </c>
      <c r="BE236">
        <v>5207777</v>
      </c>
      <c r="BF236">
        <v>3519649.45</v>
      </c>
      <c r="BG236">
        <v>7728142</v>
      </c>
      <c r="BH236">
        <v>1982717</v>
      </c>
      <c r="BI236">
        <v>5199290</v>
      </c>
      <c r="BJ236">
        <v>6063323</v>
      </c>
      <c r="BK236">
        <v>2299734.61</v>
      </c>
    </row>
    <row r="237" spans="1:63" ht="22.5" customHeight="1">
      <c r="A237" s="496">
        <v>1</v>
      </c>
      <c r="B237" s="497" t="s">
        <v>903</v>
      </c>
      <c r="C237" s="498" t="s">
        <v>905</v>
      </c>
      <c r="D237" s="498">
        <v>1.2</v>
      </c>
      <c r="E237" s="497"/>
      <c r="F237" s="498">
        <v>6</v>
      </c>
      <c r="G237" s="550">
        <v>1206170101.109</v>
      </c>
      <c r="H237" s="549" t="s">
        <v>306</v>
      </c>
      <c r="I237">
        <f t="shared" si="3"/>
        <v>488102.3</v>
      </c>
      <c r="J237">
        <v>10463701</v>
      </c>
      <c r="K237">
        <v>1311410</v>
      </c>
      <c r="L237">
        <v>4695321</v>
      </c>
      <c r="M237">
        <v>6050954.3399999999</v>
      </c>
      <c r="N237">
        <v>7477743</v>
      </c>
      <c r="O237" s="108">
        <v>2670800</v>
      </c>
      <c r="P237">
        <v>1686638</v>
      </c>
      <c r="Q237">
        <v>2967076.56</v>
      </c>
      <c r="R237">
        <v>1408590</v>
      </c>
      <c r="S237">
        <v>2055563</v>
      </c>
      <c r="T237">
        <v>2305977</v>
      </c>
      <c r="U237">
        <v>2140510</v>
      </c>
      <c r="V237">
        <v>488102.3</v>
      </c>
      <c r="W237">
        <v>2114250</v>
      </c>
      <c r="X237">
        <v>1228238</v>
      </c>
      <c r="Y237">
        <v>911756</v>
      </c>
      <c r="Z237">
        <v>4353603</v>
      </c>
      <c r="AA237">
        <v>2301258.6</v>
      </c>
      <c r="AB237">
        <v>713124.96</v>
      </c>
      <c r="AC237">
        <v>165215</v>
      </c>
      <c r="AD237">
        <v>19321601.890000001</v>
      </c>
      <c r="AE237">
        <v>1060092</v>
      </c>
      <c r="AF237">
        <v>1549835</v>
      </c>
      <c r="AG237">
        <v>2328991</v>
      </c>
      <c r="AH237">
        <v>2737943.29</v>
      </c>
      <c r="AI237">
        <v>1548745</v>
      </c>
      <c r="AJ237">
        <v>5185939.5</v>
      </c>
      <c r="AK237">
        <v>2559140</v>
      </c>
      <c r="AL237">
        <v>3200524.76</v>
      </c>
      <c r="AM237">
        <v>2182189</v>
      </c>
      <c r="AN237">
        <v>5264837.3499999996</v>
      </c>
      <c r="AO237">
        <v>2083001.2</v>
      </c>
      <c r="AP237">
        <v>2334794.6</v>
      </c>
      <c r="AQ237">
        <v>930700</v>
      </c>
      <c r="AR237">
        <v>11386400</v>
      </c>
      <c r="AS237">
        <v>2362394</v>
      </c>
      <c r="AT237">
        <v>1727460</v>
      </c>
      <c r="AU237">
        <v>2945839.5</v>
      </c>
      <c r="AV237">
        <v>2725590</v>
      </c>
      <c r="AW237">
        <v>4877519</v>
      </c>
      <c r="AX237">
        <v>1077432</v>
      </c>
      <c r="AY237">
        <v>3351330</v>
      </c>
      <c r="AZ237">
        <v>1926957</v>
      </c>
      <c r="BA237">
        <v>360655</v>
      </c>
      <c r="BB237">
        <v>476701.5</v>
      </c>
      <c r="BC237">
        <v>355840</v>
      </c>
      <c r="BD237">
        <v>1487938</v>
      </c>
      <c r="BE237">
        <v>3329900</v>
      </c>
      <c r="BF237">
        <v>1335052.6000000001</v>
      </c>
      <c r="BG237">
        <v>5116317.12</v>
      </c>
      <c r="BH237">
        <v>676110</v>
      </c>
      <c r="BI237">
        <v>2285422</v>
      </c>
      <c r="BJ237">
        <v>5112229</v>
      </c>
      <c r="BK237">
        <v>1378480</v>
      </c>
    </row>
    <row r="238" spans="1:63" ht="22.5" customHeight="1">
      <c r="A238" s="496">
        <v>1</v>
      </c>
      <c r="B238" s="497" t="s">
        <v>903</v>
      </c>
      <c r="C238" s="498" t="s">
        <v>905</v>
      </c>
      <c r="D238" s="498">
        <v>1.2</v>
      </c>
      <c r="E238" s="497"/>
      <c r="F238" s="498">
        <v>6</v>
      </c>
      <c r="G238" s="550">
        <v>1206170101.1099999</v>
      </c>
      <c r="H238" s="549" t="s">
        <v>307</v>
      </c>
      <c r="I238">
        <f t="shared" si="3"/>
        <v>1566842.5</v>
      </c>
      <c r="J238">
        <v>156400</v>
      </c>
      <c r="K238">
        <v>566380</v>
      </c>
      <c r="L238">
        <v>49900</v>
      </c>
      <c r="M238">
        <v>1684412</v>
      </c>
      <c r="O238" s="108">
        <v>634990</v>
      </c>
      <c r="P238">
        <v>47000</v>
      </c>
      <c r="Q238">
        <v>88000</v>
      </c>
      <c r="R238">
        <v>545187</v>
      </c>
      <c r="S238">
        <v>4500</v>
      </c>
      <c r="U238">
        <v>28000</v>
      </c>
      <c r="V238">
        <v>1566842.5</v>
      </c>
      <c r="W238">
        <v>49955</v>
      </c>
      <c r="X238">
        <v>139500</v>
      </c>
      <c r="Y238">
        <v>379297</v>
      </c>
      <c r="AA238">
        <v>303000</v>
      </c>
      <c r="AC238">
        <v>146000</v>
      </c>
      <c r="AD238">
        <v>11970643</v>
      </c>
      <c r="AE238">
        <v>108880</v>
      </c>
      <c r="AF238">
        <v>130564.5</v>
      </c>
      <c r="AG238">
        <v>90492</v>
      </c>
      <c r="AH238">
        <v>1224000</v>
      </c>
      <c r="AI238">
        <v>130550</v>
      </c>
      <c r="AJ238">
        <v>87970.5</v>
      </c>
      <c r="AK238">
        <v>184144</v>
      </c>
      <c r="AL238">
        <v>255056.5</v>
      </c>
      <c r="AM238">
        <v>189030</v>
      </c>
      <c r="AN238">
        <v>83780</v>
      </c>
      <c r="AO238">
        <v>186570</v>
      </c>
      <c r="AP238">
        <v>41100</v>
      </c>
      <c r="AQ238">
        <v>27300</v>
      </c>
      <c r="AR238">
        <v>3494848.7</v>
      </c>
      <c r="AT238">
        <v>123500</v>
      </c>
      <c r="AV238">
        <v>315242</v>
      </c>
      <c r="AX238">
        <v>363197</v>
      </c>
      <c r="AY238">
        <v>979691.6</v>
      </c>
      <c r="AZ238">
        <v>607417.5</v>
      </c>
      <c r="BA238">
        <v>79000</v>
      </c>
      <c r="BB238">
        <v>207900</v>
      </c>
      <c r="BC238">
        <v>57500</v>
      </c>
      <c r="BD238">
        <v>198915</v>
      </c>
      <c r="BE238">
        <v>3133383</v>
      </c>
      <c r="BF238">
        <v>933463</v>
      </c>
      <c r="BG238">
        <v>2541466</v>
      </c>
      <c r="BH238">
        <v>436132</v>
      </c>
      <c r="BJ238">
        <v>637870</v>
      </c>
      <c r="BK238">
        <v>338394.2</v>
      </c>
    </row>
    <row r="239" spans="1:63" ht="22.5" customHeight="1">
      <c r="A239" s="496">
        <v>1</v>
      </c>
      <c r="B239" s="497" t="s">
        <v>903</v>
      </c>
      <c r="C239" s="498" t="s">
        <v>905</v>
      </c>
      <c r="D239" s="498">
        <v>1.2</v>
      </c>
      <c r="E239" s="497"/>
      <c r="F239" s="498">
        <v>6</v>
      </c>
      <c r="G239" s="550">
        <v>1206170102.1010001</v>
      </c>
      <c r="H239" s="549" t="s">
        <v>308</v>
      </c>
      <c r="I239">
        <f t="shared" si="3"/>
        <v>-8796894.8200000003</v>
      </c>
      <c r="J239">
        <v>-34508296.850000001</v>
      </c>
      <c r="K239">
        <v>-2991295.92</v>
      </c>
      <c r="L239">
        <v>-6164569.79</v>
      </c>
      <c r="M239">
        <v>-10202023.15</v>
      </c>
      <c r="N239">
        <v>-8697902.9299999997</v>
      </c>
      <c r="O239" s="108">
        <v>-9542083.9100000001</v>
      </c>
      <c r="P239">
        <v>-5106026.9400000004</v>
      </c>
      <c r="Q239">
        <v>-6585833.6799999997</v>
      </c>
      <c r="R239">
        <v>-5060470.0599999996</v>
      </c>
      <c r="S239">
        <v>-4787761.4000000004</v>
      </c>
      <c r="T239">
        <v>-4606893.2</v>
      </c>
      <c r="U239">
        <v>-3261299</v>
      </c>
      <c r="V239">
        <v>-8796894.8200000003</v>
      </c>
      <c r="W239">
        <v>-2282783.38</v>
      </c>
      <c r="X239">
        <v>-5449995.0700000003</v>
      </c>
      <c r="Y239">
        <v>-2973880.98</v>
      </c>
      <c r="Z239">
        <v>-9590753.0299999993</v>
      </c>
      <c r="AA239">
        <v>-4693934.51</v>
      </c>
      <c r="AB239">
        <v>-2059935.1</v>
      </c>
      <c r="AC239">
        <v>-1422676</v>
      </c>
      <c r="AD239">
        <v>-46941824.75</v>
      </c>
      <c r="AE239">
        <v>-1799495.56</v>
      </c>
      <c r="AF239">
        <v>-4401883.5999999996</v>
      </c>
      <c r="AG239">
        <v>-4332879.5</v>
      </c>
      <c r="AH239">
        <v>-8991480.0500000007</v>
      </c>
      <c r="AI239">
        <v>-4505967.3499999996</v>
      </c>
      <c r="AJ239">
        <v>-12779920.84</v>
      </c>
      <c r="AK239">
        <v>-9546326.0600000005</v>
      </c>
      <c r="AL239">
        <v>-6654616.4900000002</v>
      </c>
      <c r="AM239">
        <v>-3149080.85</v>
      </c>
      <c r="AN239">
        <v>-7847544.25</v>
      </c>
      <c r="AO239">
        <v>-3969043</v>
      </c>
      <c r="AP239">
        <v>-3739835.67</v>
      </c>
      <c r="AQ239">
        <v>-1998012.57</v>
      </c>
      <c r="AR239">
        <v>-23583122.25</v>
      </c>
      <c r="AS239">
        <v>-3436157.45</v>
      </c>
      <c r="AT239">
        <v>-4022224.02</v>
      </c>
      <c r="AU239">
        <v>-3740813.44</v>
      </c>
      <c r="AV239">
        <v>-5196046.8</v>
      </c>
      <c r="AW239">
        <v>-6821299.4900000002</v>
      </c>
      <c r="AX239">
        <v>-4717674.7300000004</v>
      </c>
      <c r="AY239">
        <v>-4171132.84</v>
      </c>
      <c r="AZ239">
        <v>-3970461.83</v>
      </c>
      <c r="BA239">
        <v>-2950024.25</v>
      </c>
      <c r="BB239">
        <v>-2223740.83</v>
      </c>
      <c r="BC239">
        <v>-983718.74</v>
      </c>
      <c r="BD239">
        <v>-24619427.219999999</v>
      </c>
      <c r="BE239">
        <v>-15612653.289999999</v>
      </c>
      <c r="BF239">
        <v>-4302869.22</v>
      </c>
      <c r="BG239">
        <v>-10496851.99</v>
      </c>
      <c r="BH239">
        <v>-1711370.58</v>
      </c>
      <c r="BI239">
        <v>-5708564.4400000004</v>
      </c>
      <c r="BJ239">
        <v>-5586344.54</v>
      </c>
      <c r="BK239">
        <v>-4214003.71</v>
      </c>
    </row>
    <row r="240" spans="1:63" ht="22.5" customHeight="1">
      <c r="A240" s="496">
        <v>1</v>
      </c>
      <c r="B240" s="497" t="s">
        <v>903</v>
      </c>
      <c r="C240" s="498" t="s">
        <v>905</v>
      </c>
      <c r="D240" s="498">
        <v>1.2</v>
      </c>
      <c r="E240" s="497"/>
      <c r="F240" s="498">
        <v>6</v>
      </c>
      <c r="G240" s="550">
        <v>1206170102.102</v>
      </c>
      <c r="H240" s="549" t="s">
        <v>309</v>
      </c>
      <c r="I240">
        <f t="shared" si="3"/>
        <v>-11090573</v>
      </c>
      <c r="J240">
        <v>-20567563.010000002</v>
      </c>
      <c r="K240">
        <v>-2714843</v>
      </c>
      <c r="L240">
        <v>-6542105.6699999999</v>
      </c>
      <c r="M240">
        <v>-12861699.23</v>
      </c>
      <c r="N240">
        <v>-5616104.6600000001</v>
      </c>
      <c r="O240" s="108">
        <v>-13730933.550000001</v>
      </c>
      <c r="P240">
        <v>-5896995</v>
      </c>
      <c r="Q240">
        <v>-6600133.2000000002</v>
      </c>
      <c r="R240">
        <v>-7009156</v>
      </c>
      <c r="S240">
        <v>-5882795.4900000002</v>
      </c>
      <c r="T240">
        <v>-9579560.6699999999</v>
      </c>
      <c r="U240">
        <v>-4338361.68</v>
      </c>
      <c r="V240">
        <v>-11090573</v>
      </c>
      <c r="W240">
        <v>-7222107.96</v>
      </c>
      <c r="X240">
        <v>-1663596</v>
      </c>
      <c r="Y240">
        <v>-12671846.74</v>
      </c>
      <c r="Z240">
        <v>-2726247.32</v>
      </c>
      <c r="AA240">
        <v>-8710437.2899999991</v>
      </c>
      <c r="AB240">
        <v>-2758883</v>
      </c>
      <c r="AC240">
        <v>-4705129</v>
      </c>
      <c r="AD240">
        <v>-27133155.949999999</v>
      </c>
      <c r="AE240">
        <v>-6519184.96</v>
      </c>
      <c r="AF240">
        <v>-6501966.2999999998</v>
      </c>
      <c r="AG240">
        <v>-7878071</v>
      </c>
      <c r="AH240">
        <v>-11143932</v>
      </c>
      <c r="AI240">
        <v>-9104983</v>
      </c>
      <c r="AJ240">
        <v>-17638771.329999998</v>
      </c>
      <c r="AK240">
        <v>-5772252</v>
      </c>
      <c r="AL240">
        <v>-11267180.83</v>
      </c>
      <c r="AM240">
        <v>-3383829.33</v>
      </c>
      <c r="AN240">
        <v>-15479347.880000001</v>
      </c>
      <c r="AO240">
        <v>-2862482.33</v>
      </c>
      <c r="AP240">
        <v>-11583316.33</v>
      </c>
      <c r="AQ240">
        <v>-1112119.33</v>
      </c>
      <c r="AR240">
        <v>-15252578.220000001</v>
      </c>
      <c r="AS240">
        <v>-3890338.68</v>
      </c>
      <c r="AT240">
        <v>-2088397</v>
      </c>
      <c r="AU240">
        <v>-6306794.2199999997</v>
      </c>
      <c r="AV240">
        <v>-1890684.84</v>
      </c>
      <c r="AW240">
        <v>-4241646.5199999996</v>
      </c>
      <c r="AX240">
        <v>-2586822.34</v>
      </c>
      <c r="AY240">
        <v>-4882715.97</v>
      </c>
      <c r="AZ240">
        <v>-490541.33</v>
      </c>
      <c r="BA240">
        <v>-16693.96</v>
      </c>
      <c r="BB240">
        <v>-60433.75</v>
      </c>
      <c r="BC240">
        <v>-1872428.88</v>
      </c>
      <c r="BE240">
        <v>-16094011.67</v>
      </c>
      <c r="BF240">
        <v>-9506062.6699999999</v>
      </c>
      <c r="BG240">
        <v>-15807384</v>
      </c>
      <c r="BH240">
        <v>-3693997</v>
      </c>
      <c r="BI240">
        <v>-16760265.199999999</v>
      </c>
      <c r="BJ240">
        <v>-9437340</v>
      </c>
      <c r="BK240">
        <v>-6820591</v>
      </c>
    </row>
    <row r="241" spans="1:63" ht="22.5" customHeight="1">
      <c r="A241" s="496">
        <v>1</v>
      </c>
      <c r="B241" s="497" t="s">
        <v>903</v>
      </c>
      <c r="C241" s="498" t="s">
        <v>905</v>
      </c>
      <c r="D241" s="498">
        <v>1.2</v>
      </c>
      <c r="E241" s="497"/>
      <c r="F241" s="498">
        <v>6</v>
      </c>
      <c r="G241" s="550">
        <v>1206170102.1029999</v>
      </c>
      <c r="H241" s="549" t="s">
        <v>310</v>
      </c>
      <c r="I241">
        <f t="shared" si="3"/>
        <v>-3556365.15</v>
      </c>
      <c r="J241">
        <v>-13330695.970000001</v>
      </c>
      <c r="K241">
        <v>-1360078.11</v>
      </c>
      <c r="L241">
        <v>-879260.89</v>
      </c>
      <c r="M241">
        <v>-4065032.46</v>
      </c>
      <c r="N241">
        <v>-437416.54</v>
      </c>
      <c r="O241" s="108">
        <v>-4793958.37</v>
      </c>
      <c r="P241">
        <v>-2018061.68</v>
      </c>
      <c r="Q241">
        <v>-3959946.86</v>
      </c>
      <c r="R241">
        <v>-1271825.3</v>
      </c>
      <c r="S241">
        <v>-2362226</v>
      </c>
      <c r="T241">
        <v>-1823819.78</v>
      </c>
      <c r="U241">
        <v>-466567.45</v>
      </c>
      <c r="V241">
        <v>-3556365.15</v>
      </c>
      <c r="W241">
        <v>-1104865.23</v>
      </c>
      <c r="X241">
        <v>-1574241.43</v>
      </c>
      <c r="Y241">
        <v>-152853.82999999999</v>
      </c>
      <c r="Z241">
        <v>-5071978</v>
      </c>
      <c r="AA241">
        <v>-3124618.78</v>
      </c>
      <c r="AB241">
        <v>-942978.16</v>
      </c>
      <c r="AC241">
        <v>-82116</v>
      </c>
      <c r="AD241">
        <v>-1408191.05</v>
      </c>
      <c r="AE241">
        <v>-130317.33</v>
      </c>
      <c r="AF241">
        <v>-1934663.69</v>
      </c>
      <c r="AG241">
        <v>-594492.67000000004</v>
      </c>
      <c r="AH241">
        <v>-3378483.06</v>
      </c>
      <c r="AI241">
        <v>-1302858.5900000001</v>
      </c>
      <c r="AJ241">
        <v>-3382428.75</v>
      </c>
      <c r="AK241">
        <v>-973239.18</v>
      </c>
      <c r="AL241">
        <v>-2242640.06</v>
      </c>
      <c r="AM241">
        <v>-2155130.67</v>
      </c>
      <c r="AN241">
        <v>-4164789.21</v>
      </c>
      <c r="AO241">
        <v>-1221090.5</v>
      </c>
      <c r="AP241">
        <v>-1897918.9</v>
      </c>
      <c r="AQ241">
        <v>-176364.47</v>
      </c>
      <c r="AR241">
        <v>-14150270.57</v>
      </c>
      <c r="AS241">
        <v>-470993.11</v>
      </c>
      <c r="AT241">
        <v>-673235.59</v>
      </c>
      <c r="AU241">
        <v>-1676166.14</v>
      </c>
      <c r="AV241">
        <v>-1508787.27</v>
      </c>
      <c r="AW241">
        <v>-465795.17</v>
      </c>
      <c r="AX241">
        <v>-1356060.72</v>
      </c>
      <c r="AY241">
        <v>-270962.90000000002</v>
      </c>
      <c r="AZ241">
        <v>-830213.67</v>
      </c>
      <c r="BA241">
        <v>-1304335.24</v>
      </c>
      <c r="BB241">
        <v>-572091.24</v>
      </c>
      <c r="BC241">
        <v>-1038566.89</v>
      </c>
      <c r="BD241">
        <v>-337245.5</v>
      </c>
      <c r="BE241">
        <v>-5727314.9800000004</v>
      </c>
      <c r="BF241">
        <v>-2012017.22</v>
      </c>
      <c r="BG241">
        <v>-4027418.04</v>
      </c>
      <c r="BH241">
        <v>-1128375.6599999999</v>
      </c>
      <c r="BI241">
        <v>-3147573.18</v>
      </c>
      <c r="BJ241">
        <v>-2873893.22</v>
      </c>
      <c r="BK241">
        <v>-2082441.26</v>
      </c>
    </row>
    <row r="242" spans="1:63" ht="22.5" customHeight="1">
      <c r="A242" s="496">
        <v>1</v>
      </c>
      <c r="B242" s="497" t="s">
        <v>903</v>
      </c>
      <c r="C242" s="498" t="s">
        <v>905</v>
      </c>
      <c r="D242" s="498">
        <v>1.2</v>
      </c>
      <c r="E242" s="497"/>
      <c r="F242" s="498">
        <v>6</v>
      </c>
      <c r="G242" s="550">
        <v>1206170102.1040001</v>
      </c>
      <c r="H242" s="549" t="s">
        <v>311</v>
      </c>
      <c r="I242">
        <f t="shared" si="3"/>
        <v>-2189248.04</v>
      </c>
      <c r="J242">
        <v>-9977404.2100000009</v>
      </c>
      <c r="K242">
        <v>-861782.33</v>
      </c>
      <c r="L242">
        <v>-628082.32999999996</v>
      </c>
      <c r="M242">
        <v>-1502106.72</v>
      </c>
      <c r="N242">
        <v>-1687279</v>
      </c>
      <c r="O242" s="108">
        <v>-1226923.72</v>
      </c>
      <c r="P242">
        <v>-687793.84</v>
      </c>
      <c r="Q242">
        <v>-901784.38</v>
      </c>
      <c r="R242">
        <v>-394724.17</v>
      </c>
      <c r="S242">
        <v>-599276.99</v>
      </c>
      <c r="T242">
        <v>-1227264.94</v>
      </c>
      <c r="U242">
        <v>-577204.94999999995</v>
      </c>
      <c r="V242">
        <v>-2189248.04</v>
      </c>
      <c r="W242">
        <v>-358296.33</v>
      </c>
      <c r="X242">
        <v>-962298.61</v>
      </c>
      <c r="Y242">
        <v>-1144138.75</v>
      </c>
      <c r="Z242">
        <v>-674227.68</v>
      </c>
      <c r="AA242">
        <v>-306797.40000000002</v>
      </c>
      <c r="AB242">
        <v>-969934.35</v>
      </c>
      <c r="AC242">
        <v>-217728</v>
      </c>
      <c r="AD242">
        <v>-16195567.119999999</v>
      </c>
      <c r="AE242">
        <v>-506121.79</v>
      </c>
      <c r="AF242">
        <v>-551790.80000000005</v>
      </c>
      <c r="AG242">
        <v>-610054.16</v>
      </c>
      <c r="AH242">
        <v>-686008.25</v>
      </c>
      <c r="AI242">
        <v>-537095.67000000004</v>
      </c>
      <c r="AJ242">
        <v>-1036650.49</v>
      </c>
      <c r="AK242">
        <v>-805164</v>
      </c>
      <c r="AL242">
        <v>-691887.58</v>
      </c>
      <c r="AM242">
        <v>-257659</v>
      </c>
      <c r="AN242">
        <v>-420054.75</v>
      </c>
      <c r="AO242">
        <v>-371554.17</v>
      </c>
      <c r="AP242">
        <v>-1510512.81</v>
      </c>
      <c r="AQ242">
        <v>-95694</v>
      </c>
      <c r="AR242">
        <v>-6946778.8700000001</v>
      </c>
      <c r="AS242">
        <v>-665792.87</v>
      </c>
      <c r="AT242">
        <v>-294158.73</v>
      </c>
      <c r="AU242">
        <v>-481428.57</v>
      </c>
      <c r="AV242">
        <v>-1156332.6200000001</v>
      </c>
      <c r="AW242">
        <v>-715638.73</v>
      </c>
      <c r="AX242">
        <v>-528381.68999999994</v>
      </c>
      <c r="AY242">
        <v>-1543132.74</v>
      </c>
      <c r="AZ242">
        <v>-990695.03</v>
      </c>
      <c r="BA242">
        <v>-103412</v>
      </c>
      <c r="BB242">
        <v>-264574.28999999998</v>
      </c>
      <c r="BC242">
        <v>-150817.60999999999</v>
      </c>
      <c r="BD242">
        <v>-1011295.33</v>
      </c>
      <c r="BE242">
        <v>-966555.5</v>
      </c>
      <c r="BF242">
        <v>-227245.33</v>
      </c>
      <c r="BG242">
        <v>-2473807.04</v>
      </c>
      <c r="BH242">
        <v>-415150.17</v>
      </c>
      <c r="BI242">
        <v>-1091260.43</v>
      </c>
      <c r="BJ242">
        <v>-999215.97</v>
      </c>
      <c r="BK242">
        <v>-874456.03</v>
      </c>
    </row>
    <row r="243" spans="1:63" ht="22.5" customHeight="1">
      <c r="A243" s="496">
        <v>1</v>
      </c>
      <c r="B243" s="497" t="s">
        <v>903</v>
      </c>
      <c r="C243" s="498" t="s">
        <v>905</v>
      </c>
      <c r="D243" s="498">
        <v>1.2</v>
      </c>
      <c r="E243" s="497"/>
      <c r="F243" s="498">
        <v>6</v>
      </c>
      <c r="G243" s="550">
        <v>1206170102.105</v>
      </c>
      <c r="H243" s="549" t="s">
        <v>312</v>
      </c>
      <c r="I243">
        <f t="shared" si="3"/>
        <v>0</v>
      </c>
      <c r="J243">
        <v>-570620.37</v>
      </c>
      <c r="K243">
        <v>-276977.33</v>
      </c>
      <c r="L243">
        <v>-441892.5</v>
      </c>
      <c r="M243">
        <v>-302009.44</v>
      </c>
      <c r="N243">
        <v>-529391</v>
      </c>
      <c r="O243" s="108">
        <v>-243344.47</v>
      </c>
      <c r="P243">
        <v>-536237.99</v>
      </c>
      <c r="Q243">
        <v>-408468.38</v>
      </c>
      <c r="R243">
        <v>-22397</v>
      </c>
      <c r="S243">
        <v>-227824.68</v>
      </c>
      <c r="U243">
        <v>-15625</v>
      </c>
      <c r="W243">
        <v>-156575.95000000001</v>
      </c>
      <c r="X243">
        <v>-325659.55</v>
      </c>
      <c r="Y243">
        <v>-55450.5</v>
      </c>
      <c r="Z243">
        <v>-104328</v>
      </c>
      <c r="AA243">
        <v>-111865.42</v>
      </c>
      <c r="AB243">
        <v>-40196</v>
      </c>
      <c r="AD243">
        <v>-4826613.37</v>
      </c>
      <c r="AE243">
        <v>-580787.31999999995</v>
      </c>
      <c r="AF243">
        <v>-537251</v>
      </c>
      <c r="AG243">
        <v>-234679.04000000001</v>
      </c>
      <c r="AH243">
        <v>-667146.31999999995</v>
      </c>
      <c r="AI243">
        <v>-137442.68</v>
      </c>
      <c r="AJ243">
        <v>-525033</v>
      </c>
      <c r="AK243">
        <v>-533835.27</v>
      </c>
      <c r="AL243">
        <v>-1563857.27</v>
      </c>
      <c r="AM243">
        <v>-427060.96</v>
      </c>
      <c r="AN243">
        <v>-557053.78</v>
      </c>
      <c r="AO243">
        <v>-341688.67</v>
      </c>
      <c r="AP243">
        <v>-1020746.34</v>
      </c>
      <c r="AQ243">
        <v>-49999</v>
      </c>
      <c r="AR243">
        <v>-2784956.71</v>
      </c>
      <c r="AS243">
        <v>-273509.78999999998</v>
      </c>
      <c r="AT243">
        <v>-544211.38</v>
      </c>
      <c r="AU243">
        <v>-356957.35</v>
      </c>
      <c r="AV243">
        <v>-657502.44999999995</v>
      </c>
      <c r="AW243">
        <v>-645448.85</v>
      </c>
      <c r="AX243">
        <v>-257561.54</v>
      </c>
      <c r="AZ243">
        <v>-89998</v>
      </c>
      <c r="BA243">
        <v>-29161.11</v>
      </c>
      <c r="BC243">
        <v>-8499</v>
      </c>
      <c r="BD243">
        <v>-103390</v>
      </c>
      <c r="BE243">
        <v>-952963.5</v>
      </c>
      <c r="BF243">
        <v>-1108076.56</v>
      </c>
      <c r="BG243">
        <v>-1992639.77</v>
      </c>
      <c r="BH243">
        <v>-512182</v>
      </c>
      <c r="BI243">
        <v>-1706849.86</v>
      </c>
      <c r="BJ243">
        <v>-529158.32999999996</v>
      </c>
      <c r="BK243">
        <v>-386846.33</v>
      </c>
    </row>
    <row r="244" spans="1:63" ht="22.5" customHeight="1">
      <c r="A244" s="496">
        <v>1</v>
      </c>
      <c r="B244" s="497" t="s">
        <v>903</v>
      </c>
      <c r="C244" s="498" t="s">
        <v>905</v>
      </c>
      <c r="D244" s="498">
        <v>1.2</v>
      </c>
      <c r="E244" s="497"/>
      <c r="F244" s="498">
        <v>6</v>
      </c>
      <c r="G244" s="550">
        <v>1206170102.1059999</v>
      </c>
      <c r="H244" s="549" t="s">
        <v>313</v>
      </c>
      <c r="I244">
        <f t="shared" si="3"/>
        <v>0</v>
      </c>
      <c r="K244">
        <v>-4999</v>
      </c>
      <c r="L244">
        <v>-178581.5</v>
      </c>
      <c r="N244">
        <v>-64345</v>
      </c>
      <c r="O244" s="108">
        <v>-71406.69</v>
      </c>
      <c r="P244">
        <v>-7699</v>
      </c>
      <c r="Q244">
        <v>-283984.05</v>
      </c>
      <c r="S244">
        <v>-33192.5</v>
      </c>
      <c r="U244">
        <v>-35368.79</v>
      </c>
      <c r="W244">
        <v>-1780000</v>
      </c>
      <c r="Y244">
        <v>-108502.13</v>
      </c>
      <c r="Z244">
        <v>-110013</v>
      </c>
      <c r="AA244">
        <v>-58594</v>
      </c>
      <c r="AB244">
        <v>-20861.03</v>
      </c>
      <c r="AC244">
        <v>-4223</v>
      </c>
      <c r="AF244">
        <v>-104714.59</v>
      </c>
      <c r="AH244">
        <v>-58997</v>
      </c>
      <c r="AJ244">
        <v>-4750</v>
      </c>
      <c r="AL244">
        <v>-90233.5</v>
      </c>
      <c r="AP244">
        <v>-171840</v>
      </c>
      <c r="AR244">
        <v>-107213</v>
      </c>
      <c r="AS244">
        <v>-9039.77</v>
      </c>
      <c r="AU244">
        <v>-262609.31</v>
      </c>
      <c r="AV244">
        <v>-59495</v>
      </c>
      <c r="AZ244">
        <v>-100296.78</v>
      </c>
      <c r="BA244">
        <v>-20763</v>
      </c>
      <c r="BB244">
        <v>-15444.76</v>
      </c>
      <c r="BD244">
        <v>-8799</v>
      </c>
      <c r="BI244">
        <v>-73003.98</v>
      </c>
      <c r="BJ244">
        <v>-5349</v>
      </c>
    </row>
    <row r="245" spans="1:63" ht="22.5" customHeight="1">
      <c r="A245" s="496">
        <v>1</v>
      </c>
      <c r="B245" s="497" t="s">
        <v>903</v>
      </c>
      <c r="C245" s="498" t="s">
        <v>905</v>
      </c>
      <c r="D245" s="498">
        <v>1.2</v>
      </c>
      <c r="E245" s="497"/>
      <c r="F245" s="498">
        <v>6</v>
      </c>
      <c r="G245" s="550">
        <v>1206170102.1070001</v>
      </c>
      <c r="H245" s="549" t="s">
        <v>314</v>
      </c>
      <c r="I245">
        <f t="shared" si="3"/>
        <v>-192652949.08000001</v>
      </c>
      <c r="J245">
        <v>-633566238.11000001</v>
      </c>
      <c r="K245">
        <v>-14903455.5</v>
      </c>
      <c r="L245">
        <v>-33806709.369999997</v>
      </c>
      <c r="M245">
        <v>-56394265.270000003</v>
      </c>
      <c r="N245">
        <v>-93468007.329999998</v>
      </c>
      <c r="O245" s="108">
        <v>-92786269.879999995</v>
      </c>
      <c r="P245">
        <v>-28714798.18</v>
      </c>
      <c r="Q245">
        <v>-35504907.770000003</v>
      </c>
      <c r="R245">
        <v>-45675182.020000003</v>
      </c>
      <c r="S245">
        <v>-17438755.34</v>
      </c>
      <c r="T245">
        <v>-26189088.890000001</v>
      </c>
      <c r="U245">
        <v>-16000153.039999999</v>
      </c>
      <c r="V245">
        <v>-192652949.08000001</v>
      </c>
      <c r="W245">
        <v>-15819526.289999999</v>
      </c>
      <c r="X245">
        <v>-20866551.93</v>
      </c>
      <c r="Y245">
        <v>-19496788.469999999</v>
      </c>
      <c r="Z245">
        <v>-17593606.530000001</v>
      </c>
      <c r="AA245">
        <v>-24586704.41</v>
      </c>
      <c r="AB245">
        <v>-10562089.16</v>
      </c>
      <c r="AC245">
        <v>-3419370</v>
      </c>
      <c r="AD245">
        <v>-834593735.38999999</v>
      </c>
      <c r="AE245">
        <v>-14186022.76</v>
      </c>
      <c r="AF245">
        <v>-45075081.270000003</v>
      </c>
      <c r="AG245">
        <v>-29428280.289999999</v>
      </c>
      <c r="AH245">
        <v>-56938638.689999998</v>
      </c>
      <c r="AI245">
        <v>-18752363.52</v>
      </c>
      <c r="AJ245">
        <v>-64953435.450000003</v>
      </c>
      <c r="AK245">
        <v>-26916244.530000001</v>
      </c>
      <c r="AL245">
        <v>-38366785.969999999</v>
      </c>
      <c r="AM245">
        <v>-13703778</v>
      </c>
      <c r="AN245">
        <v>-85674674.319999993</v>
      </c>
      <c r="AO245">
        <v>-26793205.109999999</v>
      </c>
      <c r="AP245">
        <v>-25874647.699999999</v>
      </c>
      <c r="AQ245">
        <v>-9510778.0700000003</v>
      </c>
      <c r="AR245">
        <v>-360159003.44999999</v>
      </c>
      <c r="AS245">
        <v>-20712215.920000002</v>
      </c>
      <c r="AT245">
        <v>-18915100.010000002</v>
      </c>
      <c r="AU245">
        <v>-56000408.07</v>
      </c>
      <c r="AV245">
        <v>-22553325.699999999</v>
      </c>
      <c r="AW245">
        <v>-24031307.77</v>
      </c>
      <c r="AX245">
        <v>-16635267.119999999</v>
      </c>
      <c r="AY245">
        <v>-70834619.370000005</v>
      </c>
      <c r="AZ245">
        <v>-16201674.49</v>
      </c>
      <c r="BA245">
        <v>-6179495.5099999998</v>
      </c>
      <c r="BB245">
        <v>-6924112.5300000003</v>
      </c>
      <c r="BC245">
        <v>-8249696.6399999997</v>
      </c>
      <c r="BD245">
        <v>-303993820.93000001</v>
      </c>
      <c r="BE245">
        <v>-45274849.950000003</v>
      </c>
      <c r="BF245">
        <v>-17474189.52</v>
      </c>
      <c r="BG245">
        <v>-84814986.599999994</v>
      </c>
      <c r="BH245">
        <v>-5554419.6699999999</v>
      </c>
      <c r="BI245">
        <v>-31249130.420000002</v>
      </c>
      <c r="BJ245">
        <v>-33459585.899999999</v>
      </c>
      <c r="BK245">
        <v>-15720035.060000001</v>
      </c>
    </row>
    <row r="246" spans="1:63" ht="22.5" customHeight="1">
      <c r="A246" s="496">
        <v>1</v>
      </c>
      <c r="B246" s="497" t="s">
        <v>903</v>
      </c>
      <c r="C246" s="498" t="s">
        <v>905</v>
      </c>
      <c r="D246" s="498">
        <v>1.2</v>
      </c>
      <c r="E246" s="497"/>
      <c r="F246" s="498">
        <v>6</v>
      </c>
      <c r="G246" s="550">
        <v>1206170102.108</v>
      </c>
      <c r="H246" s="549" t="s">
        <v>315</v>
      </c>
      <c r="I246">
        <f t="shared" si="3"/>
        <v>-8134802</v>
      </c>
      <c r="J246">
        <v>-41102866.409999996</v>
      </c>
      <c r="K246">
        <v>-2399937.89</v>
      </c>
      <c r="L246">
        <v>-4855383.78</v>
      </c>
      <c r="M246">
        <v>-5369653.0199999996</v>
      </c>
      <c r="N246">
        <v>-3721065.3</v>
      </c>
      <c r="O246" s="108">
        <v>-2914586.13</v>
      </c>
      <c r="P246">
        <v>-5391333.7800000003</v>
      </c>
      <c r="Q246">
        <v>-2990828.65</v>
      </c>
      <c r="R246">
        <v>-2249360.83</v>
      </c>
      <c r="S246">
        <v>-3335992.27</v>
      </c>
      <c r="T246">
        <v>-3820051.4</v>
      </c>
      <c r="U246">
        <v>-4097362.45</v>
      </c>
      <c r="V246">
        <v>-8134802</v>
      </c>
      <c r="W246">
        <v>-2370127.25</v>
      </c>
      <c r="X246">
        <v>-2790992.22</v>
      </c>
      <c r="Y246">
        <v>-3380236.09</v>
      </c>
      <c r="Z246">
        <v>-3335794.78</v>
      </c>
      <c r="AA246">
        <v>-1324356.28</v>
      </c>
      <c r="AB246">
        <v>-1761735.2</v>
      </c>
      <c r="AC246">
        <v>-1102914</v>
      </c>
      <c r="AD246">
        <v>-42536311.939999998</v>
      </c>
      <c r="AE246">
        <v>-3888089.07</v>
      </c>
      <c r="AF246">
        <v>-4443352.68</v>
      </c>
      <c r="AG246">
        <v>-5301396</v>
      </c>
      <c r="AH246">
        <v>-4935890</v>
      </c>
      <c r="AI246">
        <v>-3007895</v>
      </c>
      <c r="AJ246">
        <v>-8809530.9900000002</v>
      </c>
      <c r="AK246">
        <v>-4755468.5599999996</v>
      </c>
      <c r="AL246">
        <v>-6738302.1699999999</v>
      </c>
      <c r="AM246">
        <v>-2419691.5</v>
      </c>
      <c r="AN246">
        <v>-7397270.0199999996</v>
      </c>
      <c r="AO246">
        <v>-4010735.59</v>
      </c>
      <c r="AP246">
        <v>-5408620.1200000001</v>
      </c>
      <c r="AQ246">
        <v>-2354209.19</v>
      </c>
      <c r="AR246">
        <v>-24005967.190000001</v>
      </c>
      <c r="AS246">
        <v>-2271295.73</v>
      </c>
      <c r="AT246">
        <v>-2734747.55</v>
      </c>
      <c r="AU246">
        <v>-4250615.1900000004</v>
      </c>
      <c r="AV246">
        <v>-4925262.54</v>
      </c>
      <c r="AW246">
        <v>-4834916.22</v>
      </c>
      <c r="AX246">
        <v>-2834429.54</v>
      </c>
      <c r="AY246">
        <v>-7381181.0099999998</v>
      </c>
      <c r="AZ246">
        <v>-5243878.5</v>
      </c>
      <c r="BA246">
        <v>-1977550.58</v>
      </c>
      <c r="BB246">
        <v>-1714592.8</v>
      </c>
      <c r="BC246">
        <v>-1253736.6000000001</v>
      </c>
      <c r="BD246">
        <v>-11522324.27</v>
      </c>
      <c r="BE246">
        <v>-4835757.22</v>
      </c>
      <c r="BF246">
        <v>-3040747.01</v>
      </c>
      <c r="BG246">
        <v>-6999754.1100000003</v>
      </c>
      <c r="BH246">
        <v>-1773446.67</v>
      </c>
      <c r="BI246">
        <v>-4727682.3899999997</v>
      </c>
      <c r="BJ246">
        <v>-4995034.5599999996</v>
      </c>
      <c r="BK246">
        <v>-1869924.22</v>
      </c>
    </row>
    <row r="247" spans="1:63" ht="22.5" customHeight="1">
      <c r="A247" s="496">
        <v>1</v>
      </c>
      <c r="B247" s="497" t="s">
        <v>903</v>
      </c>
      <c r="C247" s="498" t="s">
        <v>905</v>
      </c>
      <c r="D247" s="498">
        <v>1.2</v>
      </c>
      <c r="E247" s="497"/>
      <c r="F247" s="498">
        <v>6</v>
      </c>
      <c r="G247" s="550">
        <v>1206170102.109</v>
      </c>
      <c r="H247" s="549" t="s">
        <v>316</v>
      </c>
      <c r="I247">
        <f t="shared" si="3"/>
        <v>-488397.28</v>
      </c>
      <c r="J247">
        <v>-9508740.1400000006</v>
      </c>
      <c r="K247">
        <v>-1305356.33</v>
      </c>
      <c r="L247">
        <v>-4295577.72</v>
      </c>
      <c r="M247">
        <v>-5098208.04</v>
      </c>
      <c r="N247">
        <v>-7328727.5099999998</v>
      </c>
      <c r="O247" s="108">
        <v>-2519575.11</v>
      </c>
      <c r="P247">
        <v>-1530750.68</v>
      </c>
      <c r="Q247">
        <v>-2558751.77</v>
      </c>
      <c r="R247">
        <v>-1246932.1200000001</v>
      </c>
      <c r="S247">
        <v>-1884293.51</v>
      </c>
      <c r="T247">
        <v>-1734668.31</v>
      </c>
      <c r="U247">
        <v>-1809586.89</v>
      </c>
      <c r="V247">
        <v>-488397.28</v>
      </c>
      <c r="W247">
        <v>-1954014.42</v>
      </c>
      <c r="X247">
        <v>-1130322.3600000001</v>
      </c>
      <c r="Y247">
        <v>-538454.53</v>
      </c>
      <c r="Z247">
        <v>-3948595.15</v>
      </c>
      <c r="AA247">
        <v>-1676796.94</v>
      </c>
      <c r="AB247">
        <v>-671511.37</v>
      </c>
      <c r="AC247">
        <v>-156366</v>
      </c>
      <c r="AD247">
        <v>-19321004.879999999</v>
      </c>
      <c r="AE247">
        <v>-802115.29</v>
      </c>
      <c r="AF247">
        <v>-1448043.45</v>
      </c>
      <c r="AG247">
        <v>-2047845.22</v>
      </c>
      <c r="AH247">
        <v>-2655379.59</v>
      </c>
      <c r="AI247">
        <v>-1291271.3899999999</v>
      </c>
      <c r="AJ247">
        <v>-4972831.51</v>
      </c>
      <c r="AK247">
        <v>-2446857.83</v>
      </c>
      <c r="AL247">
        <v>-3052053.2</v>
      </c>
      <c r="AM247">
        <v>-1950779.11</v>
      </c>
      <c r="AN247">
        <v>-4990332.3499999996</v>
      </c>
      <c r="AO247">
        <v>-1887274.53</v>
      </c>
      <c r="AP247">
        <v>-2185969.02</v>
      </c>
      <c r="AQ247">
        <v>-691915.72</v>
      </c>
      <c r="AR247">
        <v>-10736616.460000001</v>
      </c>
      <c r="AS247">
        <v>-2206086.86</v>
      </c>
      <c r="AT247">
        <v>-1643291.66</v>
      </c>
      <c r="AU247">
        <v>-1685219.55</v>
      </c>
      <c r="AV247">
        <v>-2596331.25</v>
      </c>
      <c r="AW247">
        <v>-4556676.47</v>
      </c>
      <c r="AX247">
        <v>-1047596.63</v>
      </c>
      <c r="AY247">
        <v>-2416013.64</v>
      </c>
      <c r="AZ247">
        <v>-1593167.33</v>
      </c>
      <c r="BA247">
        <v>-347477.97</v>
      </c>
      <c r="BB247">
        <v>-422814.8</v>
      </c>
      <c r="BC247">
        <v>-217264.74</v>
      </c>
      <c r="BD247">
        <v>-1487569</v>
      </c>
      <c r="BE247">
        <v>-3316802.5</v>
      </c>
      <c r="BF247">
        <v>-1005318.82</v>
      </c>
      <c r="BG247">
        <v>-4786766.01</v>
      </c>
      <c r="BH247">
        <v>-616501.67000000004</v>
      </c>
      <c r="BI247">
        <v>-1996512.71</v>
      </c>
      <c r="BJ247">
        <v>-5038802.67</v>
      </c>
      <c r="BK247">
        <v>-1351197.33</v>
      </c>
    </row>
    <row r="248" spans="1:63" ht="22.5" customHeight="1">
      <c r="A248" s="496">
        <v>1</v>
      </c>
      <c r="B248" s="497" t="s">
        <v>903</v>
      </c>
      <c r="C248" s="498" t="s">
        <v>905</v>
      </c>
      <c r="D248" s="498">
        <v>1.2</v>
      </c>
      <c r="E248" s="497"/>
      <c r="F248" s="498">
        <v>6</v>
      </c>
      <c r="G248" s="550">
        <v>1206170102.1099999</v>
      </c>
      <c r="H248" s="549" t="s">
        <v>317</v>
      </c>
      <c r="I248">
        <f t="shared" si="3"/>
        <v>-1566797.5</v>
      </c>
      <c r="J248">
        <v>-67196.899999999994</v>
      </c>
      <c r="K248">
        <v>-341628</v>
      </c>
      <c r="L248">
        <v>-49899</v>
      </c>
      <c r="M248">
        <v>-1470897.31</v>
      </c>
      <c r="O248" s="108">
        <v>-634980.18999999994</v>
      </c>
      <c r="P248">
        <v>-31689.65</v>
      </c>
      <c r="Q248">
        <v>-87995</v>
      </c>
      <c r="R248">
        <v>-545174</v>
      </c>
      <c r="S248">
        <v>-4499</v>
      </c>
      <c r="U248">
        <v>-14000.04</v>
      </c>
      <c r="V248">
        <v>-1566797.5</v>
      </c>
      <c r="W248">
        <v>-55071.87</v>
      </c>
      <c r="X248">
        <v>-135089.98000000001</v>
      </c>
      <c r="Y248">
        <v>-359739.35</v>
      </c>
      <c r="AA248">
        <v>-251946.02</v>
      </c>
      <c r="AC248">
        <v>-109308</v>
      </c>
      <c r="AD248">
        <v>-11970524.029999999</v>
      </c>
      <c r="AE248">
        <v>-87131.33</v>
      </c>
      <c r="AF248">
        <v>-123796.11</v>
      </c>
      <c r="AG248">
        <v>-80590.17</v>
      </c>
      <c r="AH248">
        <v>-1223991</v>
      </c>
      <c r="AI248">
        <v>-121142</v>
      </c>
      <c r="AJ248">
        <v>-87967.5</v>
      </c>
      <c r="AK248">
        <v>-184136</v>
      </c>
      <c r="AL248">
        <v>-123697.56</v>
      </c>
      <c r="AM248">
        <v>-122260</v>
      </c>
      <c r="AN248">
        <v>-83767</v>
      </c>
      <c r="AO248">
        <v>-186556</v>
      </c>
      <c r="AP248">
        <v>-41093</v>
      </c>
      <c r="AQ248">
        <v>-27296</v>
      </c>
      <c r="AR248">
        <v>-3180588.77</v>
      </c>
      <c r="AT248">
        <v>-114679.33</v>
      </c>
      <c r="AV248">
        <v>-302161.02</v>
      </c>
      <c r="AX248">
        <v>-355800</v>
      </c>
      <c r="AY248">
        <v>-632890.79</v>
      </c>
      <c r="AZ248">
        <v>-607393.5</v>
      </c>
      <c r="BA248">
        <v>-78997</v>
      </c>
      <c r="BB248">
        <v>-189021.02</v>
      </c>
      <c r="BC248">
        <v>-15972.58</v>
      </c>
      <c r="BD248">
        <v>-198889</v>
      </c>
      <c r="BE248">
        <v>-3055093</v>
      </c>
      <c r="BF248">
        <v>-933440</v>
      </c>
      <c r="BG248">
        <v>-2391935.92</v>
      </c>
      <c r="BH248">
        <v>-423825</v>
      </c>
      <c r="BJ248">
        <v>-625565.67000000004</v>
      </c>
      <c r="BK248">
        <v>-295548.2</v>
      </c>
    </row>
    <row r="249" spans="1:63" ht="22.5" customHeight="1">
      <c r="A249" s="496">
        <v>1</v>
      </c>
      <c r="B249" s="497" t="s">
        <v>903</v>
      </c>
      <c r="C249" s="498" t="s">
        <v>905</v>
      </c>
      <c r="D249" s="498">
        <v>1.2</v>
      </c>
      <c r="E249" s="497"/>
      <c r="F249" s="498">
        <v>6</v>
      </c>
      <c r="G249" s="548">
        <v>1206180101.1010001</v>
      </c>
      <c r="H249" s="547" t="s">
        <v>318</v>
      </c>
      <c r="I249">
        <f t="shared" si="3"/>
        <v>36762646.579999998</v>
      </c>
      <c r="V249">
        <v>36762646.579999998</v>
      </c>
    </row>
    <row r="250" spans="1:63" ht="22.5" customHeight="1">
      <c r="A250" s="496">
        <v>1</v>
      </c>
      <c r="B250" s="497" t="s">
        <v>903</v>
      </c>
      <c r="C250" s="498" t="s">
        <v>905</v>
      </c>
      <c r="D250" s="498">
        <v>1.2</v>
      </c>
      <c r="E250" s="497"/>
      <c r="F250" s="498">
        <v>6</v>
      </c>
      <c r="G250" s="548">
        <v>1206180102.1010001</v>
      </c>
      <c r="H250" s="549" t="s">
        <v>319</v>
      </c>
      <c r="I250">
        <f t="shared" si="3"/>
        <v>-36762415.579999998</v>
      </c>
      <c r="V250">
        <v>-36762415.579999998</v>
      </c>
    </row>
    <row r="251" spans="1:63" ht="22.5" customHeight="1">
      <c r="A251" s="496">
        <v>1</v>
      </c>
      <c r="B251" s="497" t="s">
        <v>903</v>
      </c>
      <c r="C251" s="498" t="s">
        <v>905</v>
      </c>
      <c r="D251" s="498">
        <v>1.2</v>
      </c>
      <c r="E251" s="497"/>
      <c r="F251" s="498">
        <v>6</v>
      </c>
      <c r="G251" s="550">
        <v>1209010101.1010001</v>
      </c>
      <c r="H251" s="549" t="s">
        <v>320</v>
      </c>
      <c r="I251">
        <f t="shared" si="3"/>
        <v>1223800</v>
      </c>
      <c r="J251">
        <v>709200</v>
      </c>
      <c r="M251">
        <v>70000</v>
      </c>
      <c r="Q251">
        <v>40000</v>
      </c>
      <c r="V251">
        <v>1223800</v>
      </c>
      <c r="AD251">
        <v>251700</v>
      </c>
      <c r="AG251">
        <v>535000</v>
      </c>
      <c r="AR251">
        <v>590000</v>
      </c>
      <c r="AY251">
        <v>65000</v>
      </c>
      <c r="AZ251">
        <v>592470</v>
      </c>
      <c r="BD251">
        <v>343000</v>
      </c>
      <c r="BK251">
        <v>156000</v>
      </c>
    </row>
    <row r="252" spans="1:63" ht="22.5" customHeight="1">
      <c r="A252" s="496">
        <v>1</v>
      </c>
      <c r="B252" s="497" t="s">
        <v>903</v>
      </c>
      <c r="C252" s="498" t="s">
        <v>905</v>
      </c>
      <c r="D252" s="498">
        <v>1.2</v>
      </c>
      <c r="E252" s="497"/>
      <c r="F252" s="498">
        <v>6</v>
      </c>
      <c r="G252" s="550">
        <v>1209010102.1010001</v>
      </c>
      <c r="H252" s="549" t="s">
        <v>321</v>
      </c>
      <c r="I252">
        <f t="shared" si="3"/>
        <v>0</v>
      </c>
    </row>
    <row r="253" spans="1:63" ht="22.5" customHeight="1">
      <c r="A253" s="496">
        <v>1</v>
      </c>
      <c r="B253" s="497" t="s">
        <v>903</v>
      </c>
      <c r="C253" s="498" t="s">
        <v>905</v>
      </c>
      <c r="D253" s="498">
        <v>1.2</v>
      </c>
      <c r="E253" s="497"/>
      <c r="F253" s="498">
        <v>6</v>
      </c>
      <c r="G253" s="550">
        <v>1209010103.1010001</v>
      </c>
      <c r="H253" s="549" t="s">
        <v>322</v>
      </c>
      <c r="I253">
        <f t="shared" si="3"/>
        <v>-727021.03</v>
      </c>
      <c r="J253">
        <v>-709197</v>
      </c>
      <c r="M253">
        <v>-69999</v>
      </c>
      <c r="Q253">
        <v>-39999</v>
      </c>
      <c r="V253">
        <v>-727021.03</v>
      </c>
      <c r="AG253">
        <v>-534994</v>
      </c>
      <c r="AR253">
        <v>-122950.82</v>
      </c>
      <c r="AY253">
        <v>-64999</v>
      </c>
      <c r="AZ253">
        <v>-592463</v>
      </c>
      <c r="BD253">
        <v>-35710.51</v>
      </c>
      <c r="BK253">
        <v>-155997</v>
      </c>
    </row>
    <row r="254" spans="1:63" ht="22.5" customHeight="1">
      <c r="A254" s="496">
        <v>1</v>
      </c>
      <c r="B254" s="497" t="s">
        <v>903</v>
      </c>
      <c r="C254" s="498" t="s">
        <v>905</v>
      </c>
      <c r="D254" s="498">
        <v>1.2</v>
      </c>
      <c r="E254" s="497"/>
      <c r="F254" s="498">
        <v>6</v>
      </c>
      <c r="G254" s="550">
        <v>1209030101.1010001</v>
      </c>
      <c r="H254" s="549" t="s">
        <v>323</v>
      </c>
      <c r="I254">
        <f t="shared" si="3"/>
        <v>505510</v>
      </c>
      <c r="K254">
        <v>170000</v>
      </c>
      <c r="L254">
        <v>824410</v>
      </c>
      <c r="N254">
        <v>832000</v>
      </c>
      <c r="P254">
        <v>812998</v>
      </c>
      <c r="S254">
        <v>224000</v>
      </c>
      <c r="T254">
        <v>695600</v>
      </c>
      <c r="U254">
        <v>1314730</v>
      </c>
      <c r="V254">
        <v>505510</v>
      </c>
      <c r="W254">
        <v>96000</v>
      </c>
      <c r="X254">
        <v>109390</v>
      </c>
      <c r="Y254">
        <v>96000</v>
      </c>
      <c r="AA254">
        <v>35000</v>
      </c>
      <c r="AB254">
        <v>1061370</v>
      </c>
      <c r="AC254">
        <v>97200</v>
      </c>
      <c r="AE254">
        <v>58000</v>
      </c>
      <c r="AF254">
        <v>153000</v>
      </c>
      <c r="AG254">
        <v>700121</v>
      </c>
      <c r="AI254">
        <v>495820</v>
      </c>
      <c r="AJ254">
        <v>208820</v>
      </c>
      <c r="AL254">
        <v>165850</v>
      </c>
      <c r="AM254">
        <v>95000</v>
      </c>
      <c r="AN254">
        <v>1529000</v>
      </c>
      <c r="AP254">
        <v>110000</v>
      </c>
      <c r="AQ254">
        <v>126280</v>
      </c>
      <c r="AS254">
        <v>1225089</v>
      </c>
      <c r="AT254">
        <v>80000</v>
      </c>
      <c r="AU254">
        <v>127758</v>
      </c>
      <c r="AX254">
        <v>509905</v>
      </c>
      <c r="AY254">
        <v>662440</v>
      </c>
      <c r="AZ254">
        <v>99500</v>
      </c>
      <c r="BA254">
        <v>29960</v>
      </c>
      <c r="BB254">
        <v>297900</v>
      </c>
      <c r="BC254">
        <v>698050</v>
      </c>
      <c r="BE254">
        <v>55000</v>
      </c>
      <c r="BG254">
        <v>150000</v>
      </c>
      <c r="BH254">
        <v>185755</v>
      </c>
      <c r="BI254">
        <v>155000</v>
      </c>
      <c r="BJ254">
        <v>540900</v>
      </c>
    </row>
    <row r="255" spans="1:63" ht="22.5" customHeight="1">
      <c r="A255" s="496">
        <v>1</v>
      </c>
      <c r="B255" s="497" t="s">
        <v>903</v>
      </c>
      <c r="C255" s="498" t="s">
        <v>905</v>
      </c>
      <c r="D255" s="498">
        <v>1.2</v>
      </c>
      <c r="E255" s="497"/>
      <c r="F255" s="498">
        <v>6</v>
      </c>
      <c r="G255" s="550">
        <v>1209030101.1040001</v>
      </c>
      <c r="H255" s="549" t="s">
        <v>324</v>
      </c>
      <c r="I255">
        <f t="shared" si="3"/>
        <v>0</v>
      </c>
      <c r="K255">
        <v>337600</v>
      </c>
      <c r="L255">
        <v>134000</v>
      </c>
      <c r="M255">
        <v>359017.67</v>
      </c>
      <c r="O255" s="108">
        <v>404960</v>
      </c>
      <c r="P255">
        <v>134000</v>
      </c>
      <c r="Q255">
        <v>690850</v>
      </c>
      <c r="R255">
        <v>99510</v>
      </c>
      <c r="T255">
        <v>364922</v>
      </c>
      <c r="Z255">
        <v>95000</v>
      </c>
      <c r="BG255">
        <v>1095560</v>
      </c>
    </row>
    <row r="256" spans="1:63" ht="22.5" customHeight="1">
      <c r="A256" s="496">
        <v>1</v>
      </c>
      <c r="B256" s="497" t="s">
        <v>903</v>
      </c>
      <c r="C256" s="498" t="s">
        <v>905</v>
      </c>
      <c r="D256" s="498">
        <v>1.2</v>
      </c>
      <c r="E256" s="497"/>
      <c r="F256" s="498">
        <v>6</v>
      </c>
      <c r="G256" s="550">
        <v>1209030102.1010001</v>
      </c>
      <c r="H256" s="549" t="s">
        <v>325</v>
      </c>
      <c r="I256">
        <f t="shared" si="3"/>
        <v>-505504</v>
      </c>
      <c r="K256">
        <v>-61388.89</v>
      </c>
      <c r="L256">
        <v>-586738.93999999994</v>
      </c>
      <c r="N256">
        <v>-97694.56</v>
      </c>
      <c r="P256">
        <v>-633160.66</v>
      </c>
      <c r="S256">
        <v>-212887</v>
      </c>
      <c r="T256">
        <v>-598667.44999999995</v>
      </c>
      <c r="U256">
        <v>-1127364.8899999999</v>
      </c>
      <c r="V256">
        <v>-505504</v>
      </c>
      <c r="W256">
        <v>-95999</v>
      </c>
      <c r="X256">
        <v>-109388</v>
      </c>
      <c r="Y256">
        <v>-95999</v>
      </c>
      <c r="AA256">
        <v>-1118.72</v>
      </c>
      <c r="AB256">
        <v>-734683.67</v>
      </c>
      <c r="AC256">
        <v>-97199</v>
      </c>
      <c r="AD256">
        <v>-6991.67</v>
      </c>
      <c r="AE256">
        <v>-57998.99</v>
      </c>
      <c r="AF256">
        <v>-73883.740000000005</v>
      </c>
      <c r="AG256">
        <v>-697887.78</v>
      </c>
      <c r="AI256">
        <v>-350816</v>
      </c>
      <c r="AJ256">
        <v>-208817</v>
      </c>
      <c r="AL256">
        <v>-142666.67000000001</v>
      </c>
      <c r="AM256">
        <v>-94999.02</v>
      </c>
      <c r="AN256">
        <v>-196009.22</v>
      </c>
      <c r="AP256">
        <v>-21388.89</v>
      </c>
      <c r="AQ256">
        <v>-98809.56</v>
      </c>
      <c r="AS256">
        <v>-1071832.8</v>
      </c>
      <c r="AT256">
        <v>-79999</v>
      </c>
      <c r="AX256">
        <v>-321000</v>
      </c>
      <c r="AY256">
        <v>-376586.68</v>
      </c>
      <c r="AZ256">
        <v>-99499</v>
      </c>
      <c r="BA256">
        <v>-29959</v>
      </c>
      <c r="BB256">
        <v>-117167.8</v>
      </c>
      <c r="BC256">
        <v>-275825.44</v>
      </c>
      <c r="BE256">
        <v>-35554.559999999998</v>
      </c>
      <c r="BG256">
        <v>-149999</v>
      </c>
      <c r="BH256">
        <v>-176029.78</v>
      </c>
      <c r="BI256">
        <v>-154998</v>
      </c>
      <c r="BJ256">
        <v>-519783.89</v>
      </c>
    </row>
    <row r="257" spans="1:59" ht="22.5" customHeight="1">
      <c r="A257" s="496">
        <v>1</v>
      </c>
      <c r="B257" s="497" t="s">
        <v>903</v>
      </c>
      <c r="C257" s="498" t="s">
        <v>905</v>
      </c>
      <c r="D257" s="498">
        <v>1.2</v>
      </c>
      <c r="E257" s="497"/>
      <c r="F257" s="498">
        <v>6</v>
      </c>
      <c r="G257" s="550">
        <v>1209030102.1029999</v>
      </c>
      <c r="H257" s="549" t="s">
        <v>326</v>
      </c>
      <c r="I257">
        <f t="shared" si="3"/>
        <v>0</v>
      </c>
      <c r="K257">
        <v>-337598</v>
      </c>
      <c r="L257">
        <v>-133998</v>
      </c>
      <c r="M257">
        <v>-217226.15</v>
      </c>
      <c r="O257" s="108">
        <v>-283975.38</v>
      </c>
      <c r="P257">
        <v>-133998</v>
      </c>
      <c r="Q257">
        <v>-474295.1</v>
      </c>
      <c r="R257">
        <v>-24877.5</v>
      </c>
      <c r="T257">
        <v>-245528.12</v>
      </c>
      <c r="Z257">
        <v>-94999</v>
      </c>
      <c r="BG257">
        <v>-779766.33</v>
      </c>
    </row>
    <row r="258" spans="1:59" ht="22.5" customHeight="1">
      <c r="A258" s="496">
        <v>1</v>
      </c>
      <c r="B258" s="497" t="s">
        <v>903</v>
      </c>
      <c r="C258" s="498" t="s">
        <v>905</v>
      </c>
      <c r="D258" s="498">
        <v>1.2</v>
      </c>
      <c r="E258" s="497"/>
      <c r="F258" s="498">
        <v>6</v>
      </c>
      <c r="G258" s="548">
        <v>1211010101.1010001</v>
      </c>
      <c r="H258" s="547" t="s">
        <v>327</v>
      </c>
      <c r="I258">
        <f t="shared" si="3"/>
        <v>34100000</v>
      </c>
      <c r="V258">
        <v>34100000</v>
      </c>
      <c r="AD258">
        <v>10657333.75</v>
      </c>
      <c r="AH258">
        <v>555107.86</v>
      </c>
      <c r="AJ258">
        <v>18971316.850000001</v>
      </c>
      <c r="AR258">
        <v>37725000</v>
      </c>
      <c r="AU258">
        <v>68150000</v>
      </c>
      <c r="AY258">
        <v>11392500</v>
      </c>
      <c r="BG258">
        <v>0</v>
      </c>
    </row>
    <row r="259" spans="1:59" ht="22.5" customHeight="1">
      <c r="A259" s="496">
        <v>1</v>
      </c>
      <c r="B259" s="497" t="s">
        <v>903</v>
      </c>
      <c r="C259" s="498" t="s">
        <v>905</v>
      </c>
      <c r="D259" s="498">
        <v>1.2</v>
      </c>
      <c r="E259" s="497"/>
      <c r="F259" s="498">
        <v>6</v>
      </c>
      <c r="G259" s="548">
        <v>1211010102.1010001</v>
      </c>
      <c r="H259" s="547" t="s">
        <v>328</v>
      </c>
      <c r="I259">
        <f t="shared" si="3"/>
        <v>0</v>
      </c>
      <c r="V259">
        <v>0</v>
      </c>
      <c r="AR259">
        <v>0</v>
      </c>
    </row>
    <row r="260" spans="1:59" ht="22.5" customHeight="1">
      <c r="A260" s="496">
        <v>1</v>
      </c>
      <c r="B260" s="497" t="s">
        <v>903</v>
      </c>
      <c r="C260" s="498" t="s">
        <v>905</v>
      </c>
      <c r="D260" s="498">
        <v>1.2</v>
      </c>
      <c r="E260" s="497"/>
      <c r="F260" s="498">
        <v>6</v>
      </c>
      <c r="G260" s="550">
        <v>1211010103.1010001</v>
      </c>
      <c r="H260" s="549" t="s">
        <v>329</v>
      </c>
      <c r="I260">
        <f t="shared" ref="I260:I323" si="4">SUMIF($J$1:$BK$1,$I$1,$J260:$BK260)</f>
        <v>0</v>
      </c>
      <c r="J260">
        <v>125012100</v>
      </c>
      <c r="O260" s="108">
        <v>2880962</v>
      </c>
      <c r="AX260">
        <v>0</v>
      </c>
      <c r="BG260">
        <v>0</v>
      </c>
    </row>
    <row r="261" spans="1:59" ht="22.5" customHeight="1">
      <c r="A261" s="496">
        <v>1</v>
      </c>
      <c r="B261" s="497" t="s">
        <v>903</v>
      </c>
      <c r="C261" s="498" t="s">
        <v>905</v>
      </c>
      <c r="D261" s="498">
        <v>1.2</v>
      </c>
      <c r="E261" s="497"/>
      <c r="F261" s="498">
        <v>6</v>
      </c>
      <c r="G261" s="550">
        <v>1213010105.1010001</v>
      </c>
      <c r="H261" s="555" t="s">
        <v>330</v>
      </c>
      <c r="I261">
        <f t="shared" si="4"/>
        <v>0</v>
      </c>
    </row>
    <row r="262" spans="1:59" ht="22.5" customHeight="1">
      <c r="A262" s="496">
        <v>1</v>
      </c>
      <c r="B262" s="497" t="s">
        <v>903</v>
      </c>
      <c r="C262" s="498" t="s">
        <v>905</v>
      </c>
      <c r="D262" s="498">
        <v>1.2</v>
      </c>
      <c r="E262" s="497"/>
      <c r="F262" s="498">
        <v>6</v>
      </c>
      <c r="G262" s="550">
        <v>1213010199.1010001</v>
      </c>
      <c r="H262" s="555" t="s">
        <v>331</v>
      </c>
      <c r="I262">
        <f t="shared" si="4"/>
        <v>0</v>
      </c>
    </row>
    <row r="263" spans="1:59" ht="22.5" customHeight="1">
      <c r="A263" s="496">
        <v>2</v>
      </c>
      <c r="B263" s="497" t="s">
        <v>909</v>
      </c>
      <c r="C263" s="498" t="s">
        <v>910</v>
      </c>
      <c r="D263" s="498">
        <v>2.1</v>
      </c>
      <c r="E263" s="497"/>
      <c r="F263" s="497" t="s">
        <v>937</v>
      </c>
      <c r="G263" s="548">
        <v>2101010101.102</v>
      </c>
      <c r="H263" s="547" t="s">
        <v>332</v>
      </c>
      <c r="I263">
        <f t="shared" si="4"/>
        <v>0</v>
      </c>
      <c r="AX263">
        <v>43565</v>
      </c>
    </row>
    <row r="264" spans="1:59" ht="22.5" customHeight="1">
      <c r="A264" s="496">
        <v>2</v>
      </c>
      <c r="B264" s="497" t="s">
        <v>909</v>
      </c>
      <c r="C264" s="498" t="s">
        <v>910</v>
      </c>
      <c r="D264" s="498">
        <v>2.1</v>
      </c>
      <c r="E264" s="497"/>
      <c r="F264" s="497">
        <v>7.1</v>
      </c>
      <c r="G264" s="548">
        <v>2101010102.102</v>
      </c>
      <c r="H264" s="547" t="s">
        <v>333</v>
      </c>
      <c r="I264">
        <f t="shared" si="4"/>
        <v>0</v>
      </c>
    </row>
    <row r="265" spans="1:59" ht="22.5" customHeight="1">
      <c r="A265" s="496">
        <v>2</v>
      </c>
      <c r="B265" s="497" t="s">
        <v>909</v>
      </c>
      <c r="C265" s="498" t="s">
        <v>910</v>
      </c>
      <c r="D265" s="498">
        <v>2.1</v>
      </c>
      <c r="E265" s="497"/>
      <c r="F265" s="497">
        <v>7.2</v>
      </c>
      <c r="G265" s="550">
        <v>2101010102.1029999</v>
      </c>
      <c r="H265" s="549" t="s">
        <v>334</v>
      </c>
      <c r="I265">
        <f t="shared" si="4"/>
        <v>0</v>
      </c>
      <c r="AD265">
        <v>1292659</v>
      </c>
    </row>
    <row r="266" spans="1:59" ht="22.5" customHeight="1">
      <c r="A266" s="496">
        <v>2</v>
      </c>
      <c r="B266" s="497" t="s">
        <v>909</v>
      </c>
      <c r="C266" s="498" t="s">
        <v>910</v>
      </c>
      <c r="D266" s="498">
        <v>2.1</v>
      </c>
      <c r="E266" s="497"/>
      <c r="F266" s="497">
        <v>7.3</v>
      </c>
      <c r="G266" s="550">
        <v>2101010102.105</v>
      </c>
      <c r="H266" s="549" t="s">
        <v>335</v>
      </c>
      <c r="I266">
        <f t="shared" si="4"/>
        <v>0</v>
      </c>
    </row>
    <row r="267" spans="1:59" ht="22.5" customHeight="1">
      <c r="A267" s="496">
        <v>2</v>
      </c>
      <c r="B267" s="497" t="s">
        <v>909</v>
      </c>
      <c r="C267" s="498" t="s">
        <v>910</v>
      </c>
      <c r="D267" s="498">
        <v>2.1</v>
      </c>
      <c r="E267" s="497"/>
      <c r="F267" s="497" t="s">
        <v>936</v>
      </c>
      <c r="G267" s="548">
        <v>2101010102.1159999</v>
      </c>
      <c r="H267" s="547" t="s">
        <v>336</v>
      </c>
      <c r="I267">
        <f t="shared" si="4"/>
        <v>0</v>
      </c>
      <c r="AD267">
        <v>21700</v>
      </c>
      <c r="BD267">
        <v>16937.5</v>
      </c>
    </row>
    <row r="268" spans="1:59" ht="22.5" customHeight="1">
      <c r="A268" s="496">
        <v>2</v>
      </c>
      <c r="B268" s="497" t="s">
        <v>909</v>
      </c>
      <c r="C268" s="498" t="s">
        <v>910</v>
      </c>
      <c r="D268" s="498">
        <v>2.1</v>
      </c>
      <c r="E268" s="497"/>
      <c r="F268" s="497" t="s">
        <v>937</v>
      </c>
      <c r="G268" s="548">
        <v>2101010102.1289999</v>
      </c>
      <c r="H268" s="547" t="s">
        <v>337</v>
      </c>
      <c r="I268">
        <f t="shared" si="4"/>
        <v>0</v>
      </c>
      <c r="AD268">
        <v>327414.06</v>
      </c>
      <c r="AR268">
        <v>0</v>
      </c>
      <c r="BD268">
        <v>0</v>
      </c>
    </row>
    <row r="269" spans="1:59" ht="22.5" customHeight="1">
      <c r="A269" s="496">
        <v>2</v>
      </c>
      <c r="B269" s="497" t="s">
        <v>909</v>
      </c>
      <c r="C269" s="498" t="s">
        <v>910</v>
      </c>
      <c r="D269" s="498">
        <v>2.1</v>
      </c>
      <c r="E269" s="497"/>
      <c r="F269" s="497">
        <v>7.8</v>
      </c>
      <c r="G269" s="548">
        <v>2101010102.1300001</v>
      </c>
      <c r="H269" s="547" t="s">
        <v>338</v>
      </c>
      <c r="I269">
        <f t="shared" si="4"/>
        <v>0</v>
      </c>
    </row>
    <row r="270" spans="1:59" ht="22.5" customHeight="1">
      <c r="A270" s="496">
        <v>2</v>
      </c>
      <c r="B270" s="497" t="s">
        <v>909</v>
      </c>
      <c r="C270" s="498" t="s">
        <v>910</v>
      </c>
      <c r="D270" s="498">
        <v>2.1</v>
      </c>
      <c r="E270" s="497"/>
      <c r="F270" s="497">
        <v>7.9</v>
      </c>
      <c r="G270" s="550">
        <v>2101010102.131</v>
      </c>
      <c r="H270" s="549" t="s">
        <v>339</v>
      </c>
      <c r="I270">
        <f t="shared" si="4"/>
        <v>0</v>
      </c>
    </row>
    <row r="271" spans="1:59" ht="22.5" customHeight="1">
      <c r="A271" s="496">
        <v>2</v>
      </c>
      <c r="B271" s="497" t="s">
        <v>909</v>
      </c>
      <c r="C271" s="498" t="s">
        <v>910</v>
      </c>
      <c r="D271" s="498">
        <v>2.1</v>
      </c>
      <c r="E271" s="497"/>
      <c r="F271" s="497" t="s">
        <v>931</v>
      </c>
      <c r="G271" s="550">
        <v>2101010102.132</v>
      </c>
      <c r="H271" s="549" t="s">
        <v>340</v>
      </c>
      <c r="I271">
        <f t="shared" si="4"/>
        <v>0</v>
      </c>
    </row>
    <row r="272" spans="1:59" ht="22.5" customHeight="1">
      <c r="A272" s="496">
        <v>2</v>
      </c>
      <c r="B272" s="497" t="s">
        <v>909</v>
      </c>
      <c r="C272" s="498" t="s">
        <v>910</v>
      </c>
      <c r="D272" s="498">
        <v>2.1</v>
      </c>
      <c r="E272" s="497" t="s">
        <v>945</v>
      </c>
      <c r="F272" s="497">
        <v>7.1</v>
      </c>
      <c r="G272" s="550">
        <v>2101010102.1329999</v>
      </c>
      <c r="H272" s="556" t="s">
        <v>341</v>
      </c>
      <c r="I272">
        <f t="shared" si="4"/>
        <v>35480553.920000002</v>
      </c>
      <c r="J272">
        <v>16060149.1</v>
      </c>
      <c r="V272">
        <v>35480553.920000002</v>
      </c>
      <c r="AD272">
        <v>94984248.200000003</v>
      </c>
      <c r="AR272">
        <v>39861936.390000001</v>
      </c>
      <c r="BD272">
        <v>11676602.33</v>
      </c>
    </row>
    <row r="273" spans="1:56" ht="22.5" customHeight="1">
      <c r="A273" s="496">
        <v>2</v>
      </c>
      <c r="B273" s="497" t="s">
        <v>909</v>
      </c>
      <c r="C273" s="498" t="s">
        <v>910</v>
      </c>
      <c r="D273" s="498">
        <v>2.1</v>
      </c>
      <c r="E273" s="497" t="s">
        <v>945</v>
      </c>
      <c r="F273" s="497">
        <v>7.8</v>
      </c>
      <c r="G273" s="550">
        <v>2101010102.1340001</v>
      </c>
      <c r="H273" s="556" t="s">
        <v>342</v>
      </c>
      <c r="I273">
        <f t="shared" si="4"/>
        <v>731719.1</v>
      </c>
      <c r="J273">
        <v>318600</v>
      </c>
      <c r="V273">
        <v>731719.1</v>
      </c>
      <c r="AD273">
        <v>449010</v>
      </c>
      <c r="AR273">
        <v>4881501.79</v>
      </c>
      <c r="BD273">
        <v>131505.60000000001</v>
      </c>
    </row>
    <row r="274" spans="1:56" ht="22.5" customHeight="1">
      <c r="A274" s="496">
        <v>2</v>
      </c>
      <c r="B274" s="497" t="s">
        <v>909</v>
      </c>
      <c r="C274" s="498" t="s">
        <v>910</v>
      </c>
      <c r="D274" s="498">
        <v>2.1</v>
      </c>
      <c r="E274" s="497" t="s">
        <v>945</v>
      </c>
      <c r="F274" s="497">
        <v>7.2</v>
      </c>
      <c r="G274" s="550">
        <v>2101010102.135</v>
      </c>
      <c r="H274" s="556" t="s">
        <v>343</v>
      </c>
      <c r="I274">
        <f t="shared" si="4"/>
        <v>15761657.4</v>
      </c>
      <c r="J274">
        <v>49209505.710000001</v>
      </c>
      <c r="V274">
        <v>15761657.4</v>
      </c>
      <c r="AD274">
        <v>80759641.719999999</v>
      </c>
      <c r="AR274">
        <v>25240585.140000001</v>
      </c>
      <c r="BD274">
        <v>11558601.26</v>
      </c>
    </row>
    <row r="275" spans="1:56" ht="22.5" customHeight="1">
      <c r="A275" s="496">
        <v>2</v>
      </c>
      <c r="B275" s="497" t="s">
        <v>909</v>
      </c>
      <c r="C275" s="498" t="s">
        <v>910</v>
      </c>
      <c r="D275" s="498">
        <v>2.1</v>
      </c>
      <c r="E275" s="497" t="s">
        <v>945</v>
      </c>
      <c r="F275" s="497">
        <v>7.3</v>
      </c>
      <c r="G275" s="550">
        <v>2101010102.1359999</v>
      </c>
      <c r="H275" s="556" t="s">
        <v>344</v>
      </c>
      <c r="I275">
        <f t="shared" si="4"/>
        <v>6397545.3499999996</v>
      </c>
      <c r="J275">
        <v>17973949</v>
      </c>
      <c r="V275">
        <v>6397545.3499999996</v>
      </c>
      <c r="AD275">
        <v>3617507</v>
      </c>
      <c r="AR275">
        <v>12309761.550000001</v>
      </c>
      <c r="BD275">
        <v>403108.4</v>
      </c>
    </row>
    <row r="276" spans="1:56" ht="22.5" customHeight="1">
      <c r="A276" s="496">
        <v>2</v>
      </c>
      <c r="B276" s="497" t="s">
        <v>909</v>
      </c>
      <c r="C276" s="498" t="s">
        <v>910</v>
      </c>
      <c r="D276" s="498">
        <v>2.1</v>
      </c>
      <c r="E276" s="497" t="s">
        <v>945</v>
      </c>
      <c r="F276" s="497" t="s">
        <v>931</v>
      </c>
      <c r="G276" s="550">
        <v>2101010102.1370001</v>
      </c>
      <c r="H276" s="556" t="s">
        <v>345</v>
      </c>
      <c r="I276">
        <f t="shared" si="4"/>
        <v>67434</v>
      </c>
      <c r="V276">
        <v>67434</v>
      </c>
    </row>
    <row r="277" spans="1:56" ht="22.5" customHeight="1">
      <c r="A277" s="496">
        <v>2</v>
      </c>
      <c r="B277" s="497" t="s">
        <v>909</v>
      </c>
      <c r="C277" s="498" t="s">
        <v>910</v>
      </c>
      <c r="D277" s="498">
        <v>2.1</v>
      </c>
      <c r="E277" s="497" t="s">
        <v>945</v>
      </c>
      <c r="F277" s="497">
        <v>7.9</v>
      </c>
      <c r="G277" s="550">
        <v>2101010102.138</v>
      </c>
      <c r="H277" s="556" t="s">
        <v>346</v>
      </c>
      <c r="I277">
        <f t="shared" si="4"/>
        <v>206992</v>
      </c>
      <c r="V277">
        <v>206992</v>
      </c>
      <c r="AD277">
        <v>1364674.6</v>
      </c>
      <c r="AR277">
        <v>350090.3</v>
      </c>
      <c r="BD277">
        <v>15998.5</v>
      </c>
    </row>
    <row r="278" spans="1:56" ht="22.5" customHeight="1">
      <c r="A278" s="496">
        <v>2</v>
      </c>
      <c r="B278" s="497" t="s">
        <v>909</v>
      </c>
      <c r="C278" s="498" t="s">
        <v>910</v>
      </c>
      <c r="D278" s="498">
        <v>2.1</v>
      </c>
      <c r="E278" s="497" t="s">
        <v>945</v>
      </c>
      <c r="F278" s="497" t="s">
        <v>936</v>
      </c>
      <c r="G278" s="550">
        <v>2101010102.1389999</v>
      </c>
      <c r="H278" s="556" t="s">
        <v>347</v>
      </c>
      <c r="I278">
        <f t="shared" si="4"/>
        <v>3007563.3</v>
      </c>
      <c r="J278">
        <v>3360280.7</v>
      </c>
      <c r="V278">
        <v>3007563.3</v>
      </c>
      <c r="AD278">
        <v>12720309.25</v>
      </c>
      <c r="AR278">
        <v>2090071.75</v>
      </c>
      <c r="BD278">
        <v>723478.42</v>
      </c>
    </row>
    <row r="279" spans="1:56" ht="22.5" customHeight="1">
      <c r="A279" s="496">
        <v>2</v>
      </c>
      <c r="B279" s="497" t="s">
        <v>909</v>
      </c>
      <c r="C279" s="498" t="s">
        <v>910</v>
      </c>
      <c r="D279" s="498">
        <v>2.1</v>
      </c>
      <c r="E279" s="497" t="s">
        <v>945</v>
      </c>
      <c r="F279" s="497" t="s">
        <v>937</v>
      </c>
      <c r="G279" s="550">
        <v>2101010102.1400001</v>
      </c>
      <c r="H279" s="556" t="s">
        <v>348</v>
      </c>
      <c r="I279">
        <f t="shared" si="4"/>
        <v>9969097.5800000001</v>
      </c>
      <c r="J279">
        <v>16941933.25</v>
      </c>
      <c r="V279">
        <v>9969097.5800000001</v>
      </c>
      <c r="AD279">
        <v>28076768.280000001</v>
      </c>
      <c r="AR279">
        <v>9143464.3599999994</v>
      </c>
      <c r="BD279">
        <v>6164935.9000000004</v>
      </c>
    </row>
    <row r="280" spans="1:56" ht="22.5" customHeight="1">
      <c r="A280" s="496">
        <v>2</v>
      </c>
      <c r="B280" s="497" t="s">
        <v>909</v>
      </c>
      <c r="C280" s="498" t="s">
        <v>910</v>
      </c>
      <c r="D280" s="498">
        <v>2.1</v>
      </c>
      <c r="E280" s="497"/>
      <c r="F280" s="497" t="s">
        <v>937</v>
      </c>
      <c r="G280" s="550">
        <v>2101010103.1010001</v>
      </c>
      <c r="H280" s="549" t="s">
        <v>349</v>
      </c>
      <c r="I280">
        <f t="shared" si="4"/>
        <v>0</v>
      </c>
      <c r="V280">
        <v>0</v>
      </c>
      <c r="AD280">
        <v>1313496.6000000001</v>
      </c>
    </row>
    <row r="281" spans="1:56" ht="22.5" customHeight="1">
      <c r="A281" s="496">
        <v>2</v>
      </c>
      <c r="B281" s="497" t="s">
        <v>909</v>
      </c>
      <c r="C281" s="498" t="s">
        <v>910</v>
      </c>
      <c r="D281" s="498">
        <v>2.1</v>
      </c>
      <c r="E281" s="497" t="s">
        <v>945</v>
      </c>
      <c r="F281" s="497" t="s">
        <v>937</v>
      </c>
      <c r="G281" s="550">
        <v>2101010103.102</v>
      </c>
      <c r="H281" s="556" t="s">
        <v>350</v>
      </c>
      <c r="I281">
        <f t="shared" si="4"/>
        <v>479296</v>
      </c>
      <c r="V281">
        <v>479296</v>
      </c>
      <c r="AD281">
        <v>0</v>
      </c>
    </row>
    <row r="282" spans="1:56" ht="22.5" customHeight="1">
      <c r="A282" s="496">
        <v>2</v>
      </c>
      <c r="B282" s="497" t="s">
        <v>909</v>
      </c>
      <c r="C282" s="498" t="s">
        <v>910</v>
      </c>
      <c r="D282" s="498">
        <v>2.1</v>
      </c>
      <c r="E282" s="497"/>
      <c r="F282" s="497" t="s">
        <v>937</v>
      </c>
      <c r="G282" s="548">
        <v>2101010107.1010001</v>
      </c>
      <c r="H282" s="547" t="s">
        <v>351</v>
      </c>
      <c r="I282">
        <f t="shared" si="4"/>
        <v>0</v>
      </c>
    </row>
    <row r="283" spans="1:56" ht="22.5" customHeight="1">
      <c r="A283" s="496">
        <v>2</v>
      </c>
      <c r="B283" s="497" t="s">
        <v>909</v>
      </c>
      <c r="C283" s="498" t="s">
        <v>910</v>
      </c>
      <c r="D283" s="498">
        <v>2.1</v>
      </c>
      <c r="E283" s="497"/>
      <c r="F283" s="497" t="s">
        <v>937</v>
      </c>
      <c r="G283" s="548">
        <v>2101020106.1010001</v>
      </c>
      <c r="H283" s="547" t="s">
        <v>352</v>
      </c>
      <c r="I283">
        <f t="shared" si="4"/>
        <v>0</v>
      </c>
    </row>
    <row r="284" spans="1:56" ht="22.5" customHeight="1">
      <c r="A284" s="496">
        <v>2</v>
      </c>
      <c r="B284" s="497" t="s">
        <v>909</v>
      </c>
      <c r="C284" s="498" t="s">
        <v>910</v>
      </c>
      <c r="D284" s="498">
        <v>2.1</v>
      </c>
      <c r="E284" s="497"/>
      <c r="F284" s="497">
        <v>7.1</v>
      </c>
      <c r="G284" s="550">
        <v>2101020198.102</v>
      </c>
      <c r="H284" s="549" t="s">
        <v>353</v>
      </c>
      <c r="I284">
        <f t="shared" si="4"/>
        <v>0</v>
      </c>
      <c r="AD284">
        <v>3450.4</v>
      </c>
    </row>
    <row r="285" spans="1:56" ht="22.5" customHeight="1">
      <c r="A285" s="496">
        <v>2</v>
      </c>
      <c r="B285" s="497" t="s">
        <v>909</v>
      </c>
      <c r="C285" s="498" t="s">
        <v>910</v>
      </c>
      <c r="D285" s="498">
        <v>2.1</v>
      </c>
      <c r="E285" s="497"/>
      <c r="F285" s="497">
        <v>7.2</v>
      </c>
      <c r="G285" s="550">
        <v>2101020198.1029999</v>
      </c>
      <c r="H285" s="549" t="s">
        <v>354</v>
      </c>
      <c r="I285">
        <f t="shared" si="4"/>
        <v>0</v>
      </c>
    </row>
    <row r="286" spans="1:56" ht="22.5" customHeight="1">
      <c r="A286" s="496">
        <v>2</v>
      </c>
      <c r="B286" s="497" t="s">
        <v>909</v>
      </c>
      <c r="C286" s="498" t="s">
        <v>910</v>
      </c>
      <c r="D286" s="498">
        <v>2.1</v>
      </c>
      <c r="E286" s="497"/>
      <c r="F286" s="497">
        <v>7.3</v>
      </c>
      <c r="G286" s="550">
        <v>2101020198.105</v>
      </c>
      <c r="H286" s="549" t="s">
        <v>355</v>
      </c>
      <c r="I286">
        <f t="shared" si="4"/>
        <v>0</v>
      </c>
    </row>
    <row r="287" spans="1:56" ht="22.5" customHeight="1">
      <c r="A287" s="496">
        <v>2</v>
      </c>
      <c r="B287" s="497" t="s">
        <v>909</v>
      </c>
      <c r="C287" s="498" t="s">
        <v>910</v>
      </c>
      <c r="D287" s="498">
        <v>2.1</v>
      </c>
      <c r="E287" s="497"/>
      <c r="F287" s="497" t="s">
        <v>936</v>
      </c>
      <c r="G287" s="550">
        <v>2101020198.1070001</v>
      </c>
      <c r="H287" s="549" t="s">
        <v>356</v>
      </c>
      <c r="I287">
        <f t="shared" si="4"/>
        <v>0</v>
      </c>
    </row>
    <row r="288" spans="1:56" ht="22.5" customHeight="1">
      <c r="A288" s="496">
        <v>2</v>
      </c>
      <c r="B288" s="497" t="s">
        <v>909</v>
      </c>
      <c r="C288" s="498" t="s">
        <v>910</v>
      </c>
      <c r="D288" s="498">
        <v>2.1</v>
      </c>
      <c r="E288" s="497"/>
      <c r="F288" s="497" t="s">
        <v>937</v>
      </c>
      <c r="G288" s="550">
        <v>2101020198.1110001</v>
      </c>
      <c r="H288" s="549" t="s">
        <v>357</v>
      </c>
      <c r="I288">
        <f t="shared" si="4"/>
        <v>0</v>
      </c>
    </row>
    <row r="289" spans="1:63" ht="22.5" customHeight="1">
      <c r="A289" s="496">
        <v>2</v>
      </c>
      <c r="B289" s="497" t="s">
        <v>909</v>
      </c>
      <c r="C289" s="498" t="s">
        <v>910</v>
      </c>
      <c r="D289" s="498">
        <v>2.1</v>
      </c>
      <c r="E289" s="497"/>
      <c r="F289" s="497">
        <v>7.8</v>
      </c>
      <c r="G289" s="550">
        <v>2101020198.112</v>
      </c>
      <c r="H289" s="549" t="s">
        <v>358</v>
      </c>
      <c r="I289">
        <f t="shared" si="4"/>
        <v>0</v>
      </c>
    </row>
    <row r="290" spans="1:63" ht="22.5" customHeight="1">
      <c r="A290" s="496">
        <v>2</v>
      </c>
      <c r="B290" s="497" t="s">
        <v>909</v>
      </c>
      <c r="C290" s="498" t="s">
        <v>910</v>
      </c>
      <c r="D290" s="498">
        <v>2.1</v>
      </c>
      <c r="E290" s="497"/>
      <c r="F290" s="497">
        <v>7.9</v>
      </c>
      <c r="G290" s="550">
        <v>2101020198.1129999</v>
      </c>
      <c r="H290" s="549" t="s">
        <v>359</v>
      </c>
      <c r="I290">
        <f t="shared" si="4"/>
        <v>0</v>
      </c>
    </row>
    <row r="291" spans="1:63" ht="22.5" customHeight="1">
      <c r="A291" s="496">
        <v>2</v>
      </c>
      <c r="B291" s="497" t="s">
        <v>909</v>
      </c>
      <c r="C291" s="498" t="s">
        <v>910</v>
      </c>
      <c r="D291" s="498">
        <v>2.1</v>
      </c>
      <c r="E291" s="497"/>
      <c r="F291" s="497" t="s">
        <v>931</v>
      </c>
      <c r="G291" s="550">
        <v>2101020198.1140001</v>
      </c>
      <c r="H291" s="549" t="s">
        <v>360</v>
      </c>
      <c r="I291">
        <f t="shared" si="4"/>
        <v>0</v>
      </c>
    </row>
    <row r="292" spans="1:63" ht="22.5" customHeight="1">
      <c r="A292" s="496">
        <v>2</v>
      </c>
      <c r="B292" s="497" t="s">
        <v>909</v>
      </c>
      <c r="C292" s="498" t="s">
        <v>910</v>
      </c>
      <c r="D292" s="498">
        <v>2.1</v>
      </c>
      <c r="E292" s="497" t="s">
        <v>945</v>
      </c>
      <c r="F292" s="497">
        <v>7.1</v>
      </c>
      <c r="G292" s="550">
        <v>2101020198.115</v>
      </c>
      <c r="H292" s="556" t="s">
        <v>353</v>
      </c>
      <c r="I292">
        <f t="shared" si="4"/>
        <v>4258070.34</v>
      </c>
      <c r="V292">
        <v>4258070.34</v>
      </c>
      <c r="AR292">
        <v>186823</v>
      </c>
      <c r="BD292">
        <v>1797156.45</v>
      </c>
    </row>
    <row r="293" spans="1:63" ht="22.5" customHeight="1">
      <c r="A293" s="496">
        <v>2</v>
      </c>
      <c r="B293" s="497" t="s">
        <v>909</v>
      </c>
      <c r="C293" s="498" t="s">
        <v>910</v>
      </c>
      <c r="D293" s="498">
        <v>2.1</v>
      </c>
      <c r="E293" s="497" t="s">
        <v>945</v>
      </c>
      <c r="F293" s="497">
        <v>7.2</v>
      </c>
      <c r="G293" s="550">
        <v>2101020198.1159999</v>
      </c>
      <c r="H293" s="556" t="s">
        <v>354</v>
      </c>
      <c r="I293">
        <f t="shared" si="4"/>
        <v>0</v>
      </c>
      <c r="BD293">
        <v>400000</v>
      </c>
    </row>
    <row r="294" spans="1:63" ht="22.5" customHeight="1">
      <c r="A294" s="496">
        <v>2</v>
      </c>
      <c r="B294" s="497" t="s">
        <v>909</v>
      </c>
      <c r="C294" s="498" t="s">
        <v>910</v>
      </c>
      <c r="D294" s="498">
        <v>2.1</v>
      </c>
      <c r="E294" s="497" t="s">
        <v>945</v>
      </c>
      <c r="F294" s="497">
        <v>7.3</v>
      </c>
      <c r="G294" s="550">
        <v>2101020198.1170001</v>
      </c>
      <c r="H294" s="556" t="s">
        <v>355</v>
      </c>
      <c r="I294">
        <f t="shared" si="4"/>
        <v>0</v>
      </c>
    </row>
    <row r="295" spans="1:63" ht="22.5" customHeight="1">
      <c r="A295" s="496">
        <v>2</v>
      </c>
      <c r="B295" s="497" t="s">
        <v>909</v>
      </c>
      <c r="C295" s="498" t="s">
        <v>910</v>
      </c>
      <c r="D295" s="498">
        <v>2.1</v>
      </c>
      <c r="E295" s="497" t="s">
        <v>945</v>
      </c>
      <c r="F295" s="497" t="s">
        <v>936</v>
      </c>
      <c r="G295" s="550">
        <v>2101020198.118</v>
      </c>
      <c r="H295" s="556" t="s">
        <v>356</v>
      </c>
      <c r="I295">
        <f t="shared" si="4"/>
        <v>0</v>
      </c>
    </row>
    <row r="296" spans="1:63" ht="22.5" customHeight="1">
      <c r="A296" s="496">
        <v>2</v>
      </c>
      <c r="B296" s="497" t="s">
        <v>909</v>
      </c>
      <c r="C296" s="498" t="s">
        <v>910</v>
      </c>
      <c r="D296" s="498">
        <v>2.1</v>
      </c>
      <c r="E296" s="497" t="s">
        <v>945</v>
      </c>
      <c r="F296" s="497" t="s">
        <v>937</v>
      </c>
      <c r="G296" s="550">
        <v>2101020198.119</v>
      </c>
      <c r="H296" s="556" t="s">
        <v>357</v>
      </c>
      <c r="I296">
        <f t="shared" si="4"/>
        <v>0</v>
      </c>
      <c r="V296">
        <v>0</v>
      </c>
      <c r="AR296">
        <v>7298427.04</v>
      </c>
    </row>
    <row r="297" spans="1:63" ht="22.5" customHeight="1">
      <c r="A297" s="496">
        <v>2</v>
      </c>
      <c r="B297" s="497" t="s">
        <v>909</v>
      </c>
      <c r="C297" s="498" t="s">
        <v>910</v>
      </c>
      <c r="D297" s="498">
        <v>2.1</v>
      </c>
      <c r="E297" s="497" t="s">
        <v>945</v>
      </c>
      <c r="F297" s="497">
        <v>7.8</v>
      </c>
      <c r="G297" s="550">
        <v>2101020198.1199999</v>
      </c>
      <c r="H297" s="556" t="s">
        <v>358</v>
      </c>
      <c r="I297">
        <f t="shared" si="4"/>
        <v>29057.439999999999</v>
      </c>
      <c r="V297">
        <v>29057.439999999999</v>
      </c>
      <c r="AR297">
        <v>144960</v>
      </c>
    </row>
    <row r="298" spans="1:63" ht="22.5" customHeight="1">
      <c r="A298" s="496">
        <v>2</v>
      </c>
      <c r="B298" s="497" t="s">
        <v>909</v>
      </c>
      <c r="C298" s="498" t="s">
        <v>910</v>
      </c>
      <c r="D298" s="498">
        <v>2.1</v>
      </c>
      <c r="E298" s="497" t="s">
        <v>945</v>
      </c>
      <c r="F298" s="497">
        <v>7.9</v>
      </c>
      <c r="G298" s="550">
        <v>2101020198.1210001</v>
      </c>
      <c r="H298" s="556" t="s">
        <v>359</v>
      </c>
      <c r="I298">
        <f t="shared" si="4"/>
        <v>0</v>
      </c>
    </row>
    <row r="299" spans="1:63" ht="22.5" customHeight="1">
      <c r="A299" s="496">
        <v>2</v>
      </c>
      <c r="B299" s="497" t="s">
        <v>909</v>
      </c>
      <c r="C299" s="498" t="s">
        <v>910</v>
      </c>
      <c r="D299" s="498">
        <v>2.1</v>
      </c>
      <c r="E299" s="497" t="s">
        <v>945</v>
      </c>
      <c r="F299" s="497" t="s">
        <v>931</v>
      </c>
      <c r="G299" s="550">
        <v>2101020198.122</v>
      </c>
      <c r="H299" s="556" t="s">
        <v>360</v>
      </c>
      <c r="I299">
        <f t="shared" si="4"/>
        <v>0</v>
      </c>
    </row>
    <row r="300" spans="1:63" ht="22.5" customHeight="1">
      <c r="A300" s="496">
        <v>2</v>
      </c>
      <c r="B300" s="497" t="s">
        <v>909</v>
      </c>
      <c r="C300" s="498" t="s">
        <v>910</v>
      </c>
      <c r="D300" s="498">
        <v>2.1</v>
      </c>
      <c r="E300" s="497" t="s">
        <v>945</v>
      </c>
      <c r="F300" s="497">
        <v>7.1</v>
      </c>
      <c r="G300" s="550">
        <v>2101020199.1340001</v>
      </c>
      <c r="H300" s="549" t="s">
        <v>361</v>
      </c>
      <c r="I300">
        <f t="shared" si="4"/>
        <v>40006.65</v>
      </c>
      <c r="J300">
        <v>55891613.009999998</v>
      </c>
      <c r="K300">
        <v>918311.75</v>
      </c>
      <c r="L300">
        <v>2955712.7</v>
      </c>
      <c r="M300">
        <v>7563486.8600000003</v>
      </c>
      <c r="N300">
        <v>11523644.560000001</v>
      </c>
      <c r="O300" s="108">
        <v>28442606.23</v>
      </c>
      <c r="P300">
        <v>3737443.64</v>
      </c>
      <c r="Q300">
        <v>10975391.65</v>
      </c>
      <c r="R300">
        <v>2975795.07</v>
      </c>
      <c r="S300">
        <v>2750125.1</v>
      </c>
      <c r="T300">
        <v>2323523.33</v>
      </c>
      <c r="U300">
        <v>1236501.96</v>
      </c>
      <c r="V300">
        <v>40006.65</v>
      </c>
      <c r="W300">
        <v>4915891.4400000004</v>
      </c>
      <c r="X300">
        <v>1843013.99</v>
      </c>
      <c r="Y300">
        <v>1608760.37</v>
      </c>
      <c r="Z300">
        <v>6103295.4000000004</v>
      </c>
      <c r="AA300">
        <v>1722950.69</v>
      </c>
      <c r="AB300">
        <v>2410245.41</v>
      </c>
      <c r="AC300">
        <v>264250.93</v>
      </c>
      <c r="AD300">
        <v>427073.84</v>
      </c>
      <c r="AE300">
        <v>2992154.78</v>
      </c>
      <c r="AF300">
        <v>9388771.5600000005</v>
      </c>
      <c r="AG300">
        <v>9852673.6699999999</v>
      </c>
      <c r="AH300">
        <v>8929114.5199999996</v>
      </c>
      <c r="AI300">
        <v>2794737.47</v>
      </c>
      <c r="AJ300">
        <v>16960379.600000001</v>
      </c>
      <c r="AK300">
        <v>9457338.6699999999</v>
      </c>
      <c r="AL300">
        <v>4172343.35</v>
      </c>
      <c r="AM300">
        <v>4146911.1</v>
      </c>
      <c r="AN300">
        <v>13109186.140000001</v>
      </c>
      <c r="AO300">
        <v>8884308.5600000005</v>
      </c>
      <c r="AP300">
        <v>3926086.13</v>
      </c>
      <c r="AQ300">
        <v>1407779.01</v>
      </c>
      <c r="AR300">
        <v>0</v>
      </c>
      <c r="AS300">
        <v>1790087.81</v>
      </c>
      <c r="AT300">
        <v>1646042.64</v>
      </c>
      <c r="AU300">
        <v>11926534.57</v>
      </c>
      <c r="AV300">
        <v>1722810.04</v>
      </c>
      <c r="AW300">
        <v>939091.82</v>
      </c>
      <c r="AX300">
        <v>1072324.45</v>
      </c>
      <c r="AY300">
        <v>10064237.74</v>
      </c>
      <c r="AZ300">
        <v>1323860.4099999999</v>
      </c>
      <c r="BA300">
        <v>609808</v>
      </c>
      <c r="BB300">
        <v>1162215.19</v>
      </c>
      <c r="BC300">
        <v>1154622.21</v>
      </c>
      <c r="BD300">
        <v>2417833.6</v>
      </c>
      <c r="BE300">
        <v>5573828.9000000004</v>
      </c>
      <c r="BF300">
        <v>5287123.21</v>
      </c>
      <c r="BG300">
        <v>4388569.62</v>
      </c>
      <c r="BH300">
        <v>855990.26</v>
      </c>
      <c r="BI300">
        <v>1571037.04</v>
      </c>
      <c r="BJ300">
        <v>4238279.5999999996</v>
      </c>
      <c r="BK300">
        <v>1856493.48</v>
      </c>
    </row>
    <row r="301" spans="1:63" ht="22.5" customHeight="1">
      <c r="A301" s="496">
        <v>2</v>
      </c>
      <c r="B301" s="497" t="s">
        <v>909</v>
      </c>
      <c r="C301" s="498" t="s">
        <v>910</v>
      </c>
      <c r="D301" s="498">
        <v>2.1</v>
      </c>
      <c r="E301" s="497" t="s">
        <v>945</v>
      </c>
      <c r="F301" s="497">
        <v>7.2</v>
      </c>
      <c r="G301" s="550">
        <v>2101020199.135</v>
      </c>
      <c r="H301" s="549" t="s">
        <v>362</v>
      </c>
      <c r="I301">
        <f t="shared" si="4"/>
        <v>12112.5</v>
      </c>
      <c r="J301">
        <v>18128492.149999999</v>
      </c>
      <c r="K301">
        <v>253971.20000000001</v>
      </c>
      <c r="L301">
        <v>830664.68</v>
      </c>
      <c r="M301">
        <v>1778539.67</v>
      </c>
      <c r="N301">
        <v>2379175.75</v>
      </c>
      <c r="O301" s="108">
        <v>3105170</v>
      </c>
      <c r="P301">
        <v>1255365.55</v>
      </c>
      <c r="Q301">
        <v>957551.75</v>
      </c>
      <c r="R301">
        <v>999775.05</v>
      </c>
      <c r="S301">
        <v>1195112.6000000001</v>
      </c>
      <c r="T301">
        <v>762468.66</v>
      </c>
      <c r="U301">
        <v>304852.52</v>
      </c>
      <c r="V301">
        <v>12112.5</v>
      </c>
      <c r="W301">
        <v>880547.06</v>
      </c>
      <c r="X301">
        <v>200433.75</v>
      </c>
      <c r="Y301">
        <v>514647.15</v>
      </c>
      <c r="Z301">
        <v>1166360.8899999999</v>
      </c>
      <c r="AA301">
        <v>821956.48</v>
      </c>
      <c r="AB301">
        <v>482118.08</v>
      </c>
      <c r="AC301">
        <v>30761.599999999999</v>
      </c>
      <c r="AD301">
        <v>2756161.19</v>
      </c>
      <c r="AE301">
        <v>1162189.47</v>
      </c>
      <c r="AF301">
        <v>6065470.0599999996</v>
      </c>
      <c r="AG301">
        <v>1595672.7</v>
      </c>
      <c r="AH301">
        <v>2829546.78</v>
      </c>
      <c r="AI301">
        <v>907863.7</v>
      </c>
      <c r="AJ301">
        <v>4510018.75</v>
      </c>
      <c r="AK301">
        <v>1283525.75</v>
      </c>
      <c r="AL301">
        <v>601153.32999999996</v>
      </c>
      <c r="AM301">
        <v>447705.83</v>
      </c>
      <c r="AN301">
        <v>6872791.8300000001</v>
      </c>
      <c r="AO301">
        <v>580753.01</v>
      </c>
      <c r="AP301">
        <v>894701.3</v>
      </c>
      <c r="AQ301">
        <v>485061.6</v>
      </c>
      <c r="AR301">
        <v>193600.5</v>
      </c>
      <c r="AS301">
        <v>458913.89</v>
      </c>
      <c r="AT301">
        <v>737280.7</v>
      </c>
      <c r="AU301">
        <v>6907444.1299999999</v>
      </c>
      <c r="AV301">
        <v>654759.29</v>
      </c>
      <c r="AW301">
        <v>449508.9</v>
      </c>
      <c r="AX301">
        <v>649983.02</v>
      </c>
      <c r="AY301">
        <v>8211692.6600000001</v>
      </c>
      <c r="AZ301">
        <v>56418.54</v>
      </c>
      <c r="BA301">
        <v>231273.52</v>
      </c>
      <c r="BB301">
        <v>561520.30000000005</v>
      </c>
      <c r="BC301">
        <v>448251.45</v>
      </c>
      <c r="BD301">
        <v>1779687.16</v>
      </c>
      <c r="BE301">
        <v>1489800.35</v>
      </c>
      <c r="BF301">
        <v>1233967.6200000001</v>
      </c>
      <c r="BG301">
        <v>1426549.82</v>
      </c>
      <c r="BH301">
        <v>234424.85</v>
      </c>
      <c r="BI301">
        <v>318459.5</v>
      </c>
      <c r="BJ301">
        <v>271622.13</v>
      </c>
      <c r="BK301">
        <v>468288.82</v>
      </c>
    </row>
    <row r="302" spans="1:63" ht="22.5" customHeight="1">
      <c r="A302" s="496">
        <v>2</v>
      </c>
      <c r="B302" s="497" t="s">
        <v>909</v>
      </c>
      <c r="C302" s="498" t="s">
        <v>910</v>
      </c>
      <c r="D302" s="498">
        <v>2.1</v>
      </c>
      <c r="E302" s="497" t="s">
        <v>945</v>
      </c>
      <c r="F302" s="497">
        <v>7.3</v>
      </c>
      <c r="G302" s="550">
        <v>2101020199.1359999</v>
      </c>
      <c r="H302" s="549" t="s">
        <v>363</v>
      </c>
      <c r="I302">
        <f t="shared" si="4"/>
        <v>0</v>
      </c>
      <c r="J302">
        <v>1175210</v>
      </c>
      <c r="K302">
        <v>576820</v>
      </c>
      <c r="L302">
        <v>3807276.4</v>
      </c>
      <c r="M302">
        <v>1219278</v>
      </c>
      <c r="N302">
        <v>10273484.24</v>
      </c>
      <c r="O302" s="108">
        <v>11465625</v>
      </c>
      <c r="P302">
        <v>770436</v>
      </c>
      <c r="Q302">
        <v>617010</v>
      </c>
      <c r="R302">
        <v>785840.7</v>
      </c>
      <c r="S302">
        <v>1856609.84</v>
      </c>
      <c r="T302">
        <v>2505878</v>
      </c>
      <c r="U302">
        <v>990677.5</v>
      </c>
      <c r="W302">
        <v>923265.57</v>
      </c>
      <c r="X302">
        <v>855167</v>
      </c>
      <c r="Y302">
        <v>541250.5</v>
      </c>
      <c r="Z302">
        <v>301759.90000000002</v>
      </c>
      <c r="AA302">
        <v>844311.75</v>
      </c>
      <c r="AB302">
        <v>543375</v>
      </c>
      <c r="AC302">
        <v>119278</v>
      </c>
      <c r="AD302">
        <v>1040414.4</v>
      </c>
      <c r="AE302">
        <v>1710315</v>
      </c>
      <c r="AF302">
        <v>781532</v>
      </c>
      <c r="AG302">
        <v>1483324</v>
      </c>
      <c r="AH302">
        <v>2249525.75</v>
      </c>
      <c r="AI302">
        <v>1387563.4</v>
      </c>
      <c r="AJ302">
        <v>1791967.09</v>
      </c>
      <c r="AK302">
        <v>344793</v>
      </c>
      <c r="AL302">
        <v>977707.5</v>
      </c>
      <c r="AM302">
        <v>703360</v>
      </c>
      <c r="AN302">
        <v>1367069.75</v>
      </c>
      <c r="AO302">
        <v>732195</v>
      </c>
      <c r="AP302">
        <v>1836619.76</v>
      </c>
      <c r="AQ302">
        <v>325567</v>
      </c>
      <c r="AR302">
        <v>218694.09</v>
      </c>
      <c r="AS302">
        <v>476353.25</v>
      </c>
      <c r="AT302">
        <v>719557.75</v>
      </c>
      <c r="AU302">
        <v>4506380.16</v>
      </c>
      <c r="AV302">
        <v>693667.5</v>
      </c>
      <c r="AW302">
        <v>0</v>
      </c>
      <c r="AX302">
        <v>417007.25</v>
      </c>
      <c r="AY302">
        <v>1705023</v>
      </c>
      <c r="AZ302">
        <v>193249.7</v>
      </c>
      <c r="BA302">
        <v>229121.8</v>
      </c>
      <c r="BB302">
        <v>385180.25</v>
      </c>
      <c r="BC302">
        <v>241821.7</v>
      </c>
      <c r="BD302">
        <v>61244</v>
      </c>
      <c r="BE302">
        <v>662627.25</v>
      </c>
      <c r="BF302">
        <v>806479</v>
      </c>
      <c r="BG302">
        <v>339332</v>
      </c>
      <c r="BH302">
        <v>685767</v>
      </c>
      <c r="BI302">
        <v>20800</v>
      </c>
      <c r="BJ302">
        <v>146907.5</v>
      </c>
      <c r="BK302">
        <v>408564</v>
      </c>
    </row>
    <row r="303" spans="1:63" ht="22.5" customHeight="1">
      <c r="A303" s="496">
        <v>2</v>
      </c>
      <c r="B303" s="497" t="s">
        <v>909</v>
      </c>
      <c r="C303" s="498" t="s">
        <v>910</v>
      </c>
      <c r="D303" s="498">
        <v>2.1</v>
      </c>
      <c r="E303" s="497" t="s">
        <v>945</v>
      </c>
      <c r="F303" s="497" t="s">
        <v>936</v>
      </c>
      <c r="G303" s="550">
        <v>2101020199.1370001</v>
      </c>
      <c r="H303" s="549" t="s">
        <v>364</v>
      </c>
      <c r="I303">
        <f t="shared" si="4"/>
        <v>15378</v>
      </c>
      <c r="J303">
        <v>3259484.3</v>
      </c>
      <c r="K303">
        <v>35215</v>
      </c>
      <c r="L303">
        <v>1514161.2</v>
      </c>
      <c r="M303">
        <v>1165217.05</v>
      </c>
      <c r="N303">
        <v>1211444.6599999999</v>
      </c>
      <c r="O303" s="108">
        <v>2212309.94</v>
      </c>
      <c r="P303">
        <v>471254</v>
      </c>
      <c r="Q303">
        <v>951898.23</v>
      </c>
      <c r="R303">
        <v>427905.71</v>
      </c>
      <c r="S303">
        <v>370681.36</v>
      </c>
      <c r="T303">
        <v>617191.6</v>
      </c>
      <c r="U303">
        <v>484084</v>
      </c>
      <c r="V303">
        <v>15378</v>
      </c>
      <c r="W303">
        <v>103976</v>
      </c>
      <c r="X303">
        <v>153532</v>
      </c>
      <c r="Y303">
        <v>77348.800000000003</v>
      </c>
      <c r="Z303">
        <v>539652.27</v>
      </c>
      <c r="AA303">
        <v>482271</v>
      </c>
      <c r="AB303">
        <v>116030</v>
      </c>
      <c r="AC303">
        <v>26340</v>
      </c>
      <c r="AD303">
        <v>955267.29</v>
      </c>
      <c r="AE303">
        <v>398185.8</v>
      </c>
      <c r="AF303">
        <v>1285272.5</v>
      </c>
      <c r="AG303">
        <v>2008149.78</v>
      </c>
      <c r="AH303">
        <v>1334827.9099999999</v>
      </c>
      <c r="AI303">
        <v>569354.69999999995</v>
      </c>
      <c r="AJ303">
        <v>1273424</v>
      </c>
      <c r="AK303">
        <v>622902.30000000005</v>
      </c>
      <c r="AL303">
        <v>505540.05</v>
      </c>
      <c r="AM303">
        <v>102643.25</v>
      </c>
      <c r="AN303">
        <v>895670</v>
      </c>
      <c r="AO303">
        <v>347968</v>
      </c>
      <c r="AP303">
        <v>649012.64</v>
      </c>
      <c r="AQ303">
        <v>188164.9</v>
      </c>
      <c r="AR303">
        <v>1032833</v>
      </c>
      <c r="AS303">
        <v>317543</v>
      </c>
      <c r="AT303">
        <v>69199.600000000006</v>
      </c>
      <c r="AU303">
        <v>2570337.2999999998</v>
      </c>
      <c r="AV303">
        <v>410608.42</v>
      </c>
      <c r="AW303">
        <v>414828</v>
      </c>
      <c r="AX303">
        <v>319335</v>
      </c>
      <c r="AY303">
        <v>679659.56</v>
      </c>
      <c r="AZ303">
        <v>73298</v>
      </c>
      <c r="BA303">
        <v>204627.01</v>
      </c>
      <c r="BB303">
        <v>342923.9</v>
      </c>
      <c r="BC303">
        <v>425548.78</v>
      </c>
      <c r="BD303">
        <v>625082.14</v>
      </c>
      <c r="BE303">
        <v>631356</v>
      </c>
      <c r="BF303">
        <v>772859.8</v>
      </c>
      <c r="BG303">
        <v>490675.20000000001</v>
      </c>
      <c r="BH303">
        <v>90095</v>
      </c>
      <c r="BI303">
        <v>270979.28000000003</v>
      </c>
      <c r="BJ303">
        <v>763218.86</v>
      </c>
      <c r="BK303">
        <v>232933.9</v>
      </c>
    </row>
    <row r="304" spans="1:63" ht="22.5" customHeight="1">
      <c r="A304" s="496">
        <v>2</v>
      </c>
      <c r="B304" s="497" t="s">
        <v>909</v>
      </c>
      <c r="C304" s="498" t="s">
        <v>910</v>
      </c>
      <c r="D304" s="498">
        <v>2.1</v>
      </c>
      <c r="E304" s="497" t="s">
        <v>945</v>
      </c>
      <c r="F304" s="497" t="s">
        <v>937</v>
      </c>
      <c r="G304" s="548">
        <v>2101020199.138</v>
      </c>
      <c r="H304" s="547" t="s">
        <v>365</v>
      </c>
      <c r="I304">
        <f t="shared" si="4"/>
        <v>13448.53</v>
      </c>
      <c r="J304">
        <v>85031.08</v>
      </c>
      <c r="K304">
        <v>108169</v>
      </c>
      <c r="L304">
        <v>1029289.8</v>
      </c>
      <c r="M304">
        <v>830518.28</v>
      </c>
      <c r="N304">
        <v>2491682.84</v>
      </c>
      <c r="O304" s="108">
        <v>957954.36</v>
      </c>
      <c r="P304">
        <v>1357059.59</v>
      </c>
      <c r="Q304">
        <v>1437258.37</v>
      </c>
      <c r="R304">
        <v>176326.65</v>
      </c>
      <c r="S304">
        <v>429882.17</v>
      </c>
      <c r="T304">
        <v>449424.77</v>
      </c>
      <c r="U304">
        <v>198446.64</v>
      </c>
      <c r="V304">
        <v>13448.53</v>
      </c>
      <c r="W304">
        <v>171176.25</v>
      </c>
      <c r="X304">
        <v>757889.03</v>
      </c>
      <c r="Y304">
        <v>103980.4</v>
      </c>
      <c r="Z304">
        <v>3722238.06</v>
      </c>
      <c r="AA304">
        <v>1405435</v>
      </c>
      <c r="AB304">
        <v>229330.84</v>
      </c>
      <c r="AC304">
        <v>13438</v>
      </c>
      <c r="AD304">
        <v>3514156.73</v>
      </c>
      <c r="AE304">
        <v>2098600.2000000002</v>
      </c>
      <c r="AF304">
        <v>1039999.11</v>
      </c>
      <c r="AG304">
        <v>636122.06000000006</v>
      </c>
      <c r="AH304">
        <v>761331.24</v>
      </c>
      <c r="AI304">
        <v>1264673.1000000001</v>
      </c>
      <c r="AJ304">
        <v>5888359.7400000002</v>
      </c>
      <c r="AK304">
        <v>552085.81000000006</v>
      </c>
      <c r="AL304">
        <v>286180.90000000002</v>
      </c>
      <c r="AM304">
        <v>321703</v>
      </c>
      <c r="AN304">
        <v>769479.76</v>
      </c>
      <c r="AO304">
        <v>466804.4</v>
      </c>
      <c r="AP304">
        <v>376907.85</v>
      </c>
      <c r="AQ304">
        <v>256931.98</v>
      </c>
      <c r="AR304">
        <v>106200.84</v>
      </c>
      <c r="AS304">
        <v>625125.98</v>
      </c>
      <c r="AT304">
        <v>1473447</v>
      </c>
      <c r="AU304">
        <v>3299461.55</v>
      </c>
      <c r="AV304">
        <v>1092322.6399999999</v>
      </c>
      <c r="AW304">
        <v>49261.8</v>
      </c>
      <c r="AX304">
        <v>335954.6</v>
      </c>
      <c r="AY304">
        <v>1140162.28</v>
      </c>
      <c r="AZ304">
        <v>556740.25</v>
      </c>
      <c r="BA304">
        <v>610450.42000000004</v>
      </c>
      <c r="BB304">
        <v>834513.96</v>
      </c>
      <c r="BC304">
        <v>831023.98</v>
      </c>
      <c r="BD304">
        <v>1381057.04</v>
      </c>
      <c r="BE304">
        <v>814846.36</v>
      </c>
      <c r="BF304">
        <v>773257.3</v>
      </c>
      <c r="BG304">
        <v>2049209.02</v>
      </c>
      <c r="BH304">
        <v>107594.1</v>
      </c>
      <c r="BI304">
        <v>140217.85</v>
      </c>
      <c r="BJ304">
        <v>543001.53</v>
      </c>
      <c r="BK304">
        <v>417128.27</v>
      </c>
    </row>
    <row r="305" spans="1:63" ht="22.5" customHeight="1">
      <c r="A305" s="496">
        <v>2</v>
      </c>
      <c r="B305" s="497" t="s">
        <v>909</v>
      </c>
      <c r="C305" s="498" t="s">
        <v>910</v>
      </c>
      <c r="D305" s="498">
        <v>2.1</v>
      </c>
      <c r="E305" s="497" t="s">
        <v>945</v>
      </c>
      <c r="F305" s="497">
        <v>7.4</v>
      </c>
      <c r="G305" s="548">
        <v>2101020199.1389999</v>
      </c>
      <c r="H305" s="547" t="s">
        <v>366</v>
      </c>
      <c r="I305">
        <f t="shared" si="4"/>
        <v>0</v>
      </c>
      <c r="J305">
        <v>6398780</v>
      </c>
      <c r="K305">
        <v>56490</v>
      </c>
      <c r="L305">
        <v>463926.4</v>
      </c>
      <c r="M305">
        <v>216017</v>
      </c>
      <c r="N305">
        <v>1224000</v>
      </c>
      <c r="O305" s="108">
        <v>812677</v>
      </c>
      <c r="P305">
        <v>247698</v>
      </c>
      <c r="Q305">
        <v>179524</v>
      </c>
      <c r="R305">
        <v>74748</v>
      </c>
      <c r="S305">
        <v>474050</v>
      </c>
      <c r="T305">
        <v>1081332</v>
      </c>
      <c r="U305">
        <v>961710</v>
      </c>
      <c r="W305">
        <v>38170</v>
      </c>
      <c r="X305">
        <v>0</v>
      </c>
      <c r="Y305">
        <v>16900</v>
      </c>
      <c r="Z305">
        <v>1289735</v>
      </c>
      <c r="AA305">
        <v>937460</v>
      </c>
      <c r="AB305">
        <v>9200</v>
      </c>
      <c r="AC305">
        <v>45810</v>
      </c>
      <c r="AD305">
        <v>596366.5</v>
      </c>
      <c r="AE305">
        <v>1108008</v>
      </c>
      <c r="AF305">
        <v>301864</v>
      </c>
      <c r="AG305">
        <v>601023.98</v>
      </c>
      <c r="AH305">
        <v>1613352</v>
      </c>
      <c r="AI305">
        <v>1125397</v>
      </c>
      <c r="AJ305">
        <v>1601190</v>
      </c>
      <c r="AK305">
        <v>212371</v>
      </c>
      <c r="AL305">
        <v>108565.25</v>
      </c>
      <c r="AM305">
        <v>1131172</v>
      </c>
      <c r="AN305">
        <v>39900</v>
      </c>
      <c r="AO305">
        <v>271790.46000000002</v>
      </c>
      <c r="AP305">
        <v>409654</v>
      </c>
      <c r="AQ305">
        <v>241580</v>
      </c>
      <c r="AR305">
        <v>347900</v>
      </c>
      <c r="AS305">
        <v>103380</v>
      </c>
      <c r="AT305">
        <v>0</v>
      </c>
      <c r="AU305">
        <v>951708.3</v>
      </c>
      <c r="AV305">
        <v>190300</v>
      </c>
      <c r="AW305">
        <v>348000</v>
      </c>
      <c r="AX305">
        <v>246950</v>
      </c>
      <c r="AY305">
        <v>400660</v>
      </c>
      <c r="AZ305">
        <v>321637</v>
      </c>
      <c r="BA305">
        <v>30620</v>
      </c>
      <c r="BB305">
        <v>790160</v>
      </c>
      <c r="BC305">
        <v>777720.7</v>
      </c>
      <c r="BD305">
        <v>3706861.93</v>
      </c>
      <c r="BE305">
        <v>453900</v>
      </c>
      <c r="BF305">
        <v>125300</v>
      </c>
      <c r="BG305">
        <v>519450</v>
      </c>
      <c r="BH305">
        <v>1480020</v>
      </c>
      <c r="BI305">
        <v>233800</v>
      </c>
      <c r="BJ305">
        <v>287640</v>
      </c>
      <c r="BK305">
        <v>322000</v>
      </c>
    </row>
    <row r="306" spans="1:63" ht="22.5" customHeight="1">
      <c r="A306" s="496">
        <v>2</v>
      </c>
      <c r="B306" s="497" t="s">
        <v>909</v>
      </c>
      <c r="C306" s="498" t="s">
        <v>910</v>
      </c>
      <c r="D306" s="498">
        <v>2.1</v>
      </c>
      <c r="E306" s="497" t="s">
        <v>945</v>
      </c>
      <c r="F306" s="497">
        <v>7.5</v>
      </c>
      <c r="G306" s="548">
        <v>2101020199.1400001</v>
      </c>
      <c r="H306" s="547" t="s">
        <v>367</v>
      </c>
      <c r="I306">
        <f t="shared" si="4"/>
        <v>0</v>
      </c>
      <c r="L306">
        <v>0</v>
      </c>
      <c r="M306">
        <v>109368</v>
      </c>
      <c r="O306" s="108">
        <v>0</v>
      </c>
      <c r="T306">
        <v>456345</v>
      </c>
      <c r="V306">
        <v>0</v>
      </c>
      <c r="Z306">
        <v>289900</v>
      </c>
      <c r="AA306">
        <v>323600</v>
      </c>
      <c r="AC306">
        <v>290000</v>
      </c>
      <c r="AD306">
        <v>0</v>
      </c>
      <c r="AL306">
        <v>0</v>
      </c>
      <c r="AP306">
        <v>0</v>
      </c>
      <c r="AR306">
        <v>0</v>
      </c>
      <c r="AS306">
        <v>355700</v>
      </c>
      <c r="AV306">
        <v>0</v>
      </c>
      <c r="AZ306">
        <v>0</v>
      </c>
      <c r="BA306">
        <v>0</v>
      </c>
      <c r="BC306">
        <v>471660</v>
      </c>
    </row>
    <row r="307" spans="1:63" ht="22.5" customHeight="1">
      <c r="A307" s="496">
        <v>2</v>
      </c>
      <c r="B307" s="497" t="s">
        <v>909</v>
      </c>
      <c r="C307" s="498" t="s">
        <v>910</v>
      </c>
      <c r="D307" s="498">
        <v>2.1</v>
      </c>
      <c r="E307" s="497" t="s">
        <v>945</v>
      </c>
      <c r="F307" s="497">
        <v>7.6</v>
      </c>
      <c r="G307" s="550">
        <v>2101020199.141</v>
      </c>
      <c r="H307" s="549" t="s">
        <v>368</v>
      </c>
      <c r="I307">
        <f t="shared" si="4"/>
        <v>0</v>
      </c>
      <c r="Z307">
        <v>297317.08</v>
      </c>
      <c r="BG307">
        <v>371046.40000000002</v>
      </c>
    </row>
    <row r="308" spans="1:63" ht="22.5" customHeight="1">
      <c r="A308" s="496">
        <v>2</v>
      </c>
      <c r="B308" s="497" t="s">
        <v>909</v>
      </c>
      <c r="C308" s="498" t="s">
        <v>910</v>
      </c>
      <c r="D308" s="498">
        <v>2.1</v>
      </c>
      <c r="E308" s="497" t="s">
        <v>945</v>
      </c>
      <c r="F308" s="497">
        <v>7.7</v>
      </c>
      <c r="G308" s="550">
        <v>2101020199.142</v>
      </c>
      <c r="H308" s="549" t="s">
        <v>369</v>
      </c>
      <c r="I308">
        <f t="shared" si="4"/>
        <v>0</v>
      </c>
    </row>
    <row r="309" spans="1:63" ht="22.5" customHeight="1">
      <c r="A309" s="496">
        <v>2</v>
      </c>
      <c r="B309" s="497" t="s">
        <v>909</v>
      </c>
      <c r="C309" s="498" t="s">
        <v>910</v>
      </c>
      <c r="D309" s="498">
        <v>2.1</v>
      </c>
      <c r="E309" s="497" t="s">
        <v>945</v>
      </c>
      <c r="F309" s="497">
        <v>7.8</v>
      </c>
      <c r="G309" s="548">
        <v>2101020199.1429999</v>
      </c>
      <c r="H309" s="547" t="s">
        <v>370</v>
      </c>
      <c r="I309">
        <f t="shared" si="4"/>
        <v>0</v>
      </c>
      <c r="J309">
        <v>2492462.8199999998</v>
      </c>
      <c r="K309">
        <v>110000</v>
      </c>
      <c r="L309">
        <v>52335</v>
      </c>
      <c r="M309">
        <v>158539.81</v>
      </c>
      <c r="N309">
        <v>357635</v>
      </c>
      <c r="O309" s="108">
        <v>2429681.92</v>
      </c>
      <c r="P309">
        <v>106333.8</v>
      </c>
      <c r="Q309">
        <v>1441599</v>
      </c>
      <c r="R309">
        <v>110000</v>
      </c>
      <c r="T309">
        <v>66000</v>
      </c>
      <c r="U309">
        <v>800</v>
      </c>
      <c r="W309">
        <v>18942.5</v>
      </c>
      <c r="Z309">
        <v>1215083</v>
      </c>
      <c r="AA309">
        <v>12050</v>
      </c>
      <c r="AD309">
        <v>27900</v>
      </c>
      <c r="AG309">
        <v>228460</v>
      </c>
      <c r="AJ309">
        <v>207925.78</v>
      </c>
      <c r="AN309">
        <v>182197</v>
      </c>
      <c r="AO309">
        <v>77935</v>
      </c>
      <c r="AP309">
        <v>63000</v>
      </c>
      <c r="AQ309">
        <v>82000</v>
      </c>
      <c r="AR309">
        <v>95000</v>
      </c>
      <c r="AS309">
        <v>52106.9</v>
      </c>
      <c r="AT309">
        <v>54850</v>
      </c>
      <c r="AU309">
        <v>161410.32</v>
      </c>
      <c r="AV309">
        <v>20880</v>
      </c>
      <c r="AY309">
        <v>126500</v>
      </c>
      <c r="AZ309">
        <v>19740</v>
      </c>
      <c r="BA309">
        <v>16875</v>
      </c>
      <c r="BB309">
        <v>42840</v>
      </c>
      <c r="BC309">
        <v>20375</v>
      </c>
      <c r="BD309">
        <v>95000.37</v>
      </c>
      <c r="BE309">
        <v>35325</v>
      </c>
      <c r="BF309">
        <v>25741</v>
      </c>
      <c r="BG309">
        <v>110990</v>
      </c>
      <c r="BH309">
        <v>19100</v>
      </c>
      <c r="BI309">
        <v>156170</v>
      </c>
      <c r="BJ309">
        <v>974440.46</v>
      </c>
      <c r="BK309">
        <v>58800</v>
      </c>
    </row>
    <row r="310" spans="1:63" ht="22.5" customHeight="1">
      <c r="A310" s="496">
        <v>2</v>
      </c>
      <c r="B310" s="497" t="s">
        <v>909</v>
      </c>
      <c r="C310" s="498" t="s">
        <v>910</v>
      </c>
      <c r="D310" s="498">
        <v>2.1</v>
      </c>
      <c r="E310" s="497" t="s">
        <v>945</v>
      </c>
      <c r="F310" s="497">
        <v>7.9</v>
      </c>
      <c r="G310" s="548">
        <v>2101020199.1440001</v>
      </c>
      <c r="H310" s="547" t="s">
        <v>371</v>
      </c>
      <c r="I310">
        <f t="shared" si="4"/>
        <v>0</v>
      </c>
      <c r="J310">
        <v>2126513.4500000002</v>
      </c>
      <c r="K310">
        <v>34535</v>
      </c>
      <c r="L310">
        <v>167001.04999999999</v>
      </c>
      <c r="M310">
        <v>462415.22</v>
      </c>
      <c r="N310">
        <v>349595</v>
      </c>
      <c r="O310" s="108">
        <v>304501.90000000002</v>
      </c>
      <c r="P310">
        <v>623474.68999999994</v>
      </c>
      <c r="Q310">
        <v>197835.9</v>
      </c>
      <c r="R310">
        <v>119388</v>
      </c>
      <c r="S310">
        <v>100703.9</v>
      </c>
      <c r="T310">
        <v>84547.44</v>
      </c>
      <c r="U310">
        <v>0</v>
      </c>
      <c r="W310">
        <v>121386.3</v>
      </c>
      <c r="X310">
        <v>134498.15</v>
      </c>
      <c r="Y310">
        <v>43184</v>
      </c>
      <c r="Z310">
        <v>509550</v>
      </c>
      <c r="AA310">
        <v>93757.6</v>
      </c>
      <c r="AB310">
        <v>63006.85</v>
      </c>
      <c r="AC310">
        <v>128374</v>
      </c>
      <c r="AD310">
        <v>2799.99</v>
      </c>
      <c r="AE310">
        <v>569836.42000000004</v>
      </c>
      <c r="AF310">
        <v>135831.45000000001</v>
      </c>
      <c r="AG310">
        <v>60930.68</v>
      </c>
      <c r="AH310">
        <v>151683.20000000001</v>
      </c>
      <c r="AI310">
        <v>199683.5</v>
      </c>
      <c r="AJ310">
        <v>303874.71999999997</v>
      </c>
      <c r="AK310">
        <v>242873.9</v>
      </c>
      <c r="AL310">
        <v>46031.9</v>
      </c>
      <c r="AM310">
        <v>215445.95</v>
      </c>
      <c r="AN310">
        <v>266105.25</v>
      </c>
      <c r="AO310">
        <v>92173</v>
      </c>
      <c r="AP310">
        <v>23100</v>
      </c>
      <c r="AQ310">
        <v>3165</v>
      </c>
      <c r="AS310">
        <v>139746</v>
      </c>
      <c r="AT310">
        <v>202131</v>
      </c>
      <c r="AU310">
        <v>746721.55</v>
      </c>
      <c r="AV310">
        <v>151937.75</v>
      </c>
      <c r="AW310">
        <v>8132</v>
      </c>
      <c r="AX310">
        <v>1725</v>
      </c>
      <c r="AY310">
        <v>156355.20000000001</v>
      </c>
      <c r="AZ310">
        <v>192211.58</v>
      </c>
      <c r="BA310">
        <v>19577</v>
      </c>
      <c r="BB310">
        <v>67550</v>
      </c>
      <c r="BC310">
        <v>81930.350000000006</v>
      </c>
      <c r="BD310">
        <v>284529.96000000002</v>
      </c>
      <c r="BE310">
        <v>838824.25</v>
      </c>
      <c r="BF310">
        <v>213722.9</v>
      </c>
      <c r="BG310">
        <v>146926</v>
      </c>
      <c r="BH310">
        <v>125922.85</v>
      </c>
      <c r="BI310">
        <v>52725.5</v>
      </c>
      <c r="BJ310">
        <v>147616.54999999999</v>
      </c>
      <c r="BK310">
        <v>94876.4</v>
      </c>
    </row>
    <row r="311" spans="1:63" ht="22.5" customHeight="1">
      <c r="A311" s="496">
        <v>2</v>
      </c>
      <c r="B311" s="497" t="s">
        <v>909</v>
      </c>
      <c r="C311" s="498" t="s">
        <v>910</v>
      </c>
      <c r="D311" s="498">
        <v>2.1</v>
      </c>
      <c r="E311" s="497" t="s">
        <v>945</v>
      </c>
      <c r="F311" s="497" t="s">
        <v>931</v>
      </c>
      <c r="G311" s="548">
        <v>2101020199.145</v>
      </c>
      <c r="H311" s="547" t="s">
        <v>372</v>
      </c>
      <c r="I311">
        <f t="shared" si="4"/>
        <v>0</v>
      </c>
      <c r="R311">
        <v>10000</v>
      </c>
      <c r="AE311">
        <v>58000</v>
      </c>
    </row>
    <row r="312" spans="1:63" ht="22.5" customHeight="1">
      <c r="A312" s="496">
        <v>2</v>
      </c>
      <c r="B312" s="497" t="s">
        <v>909</v>
      </c>
      <c r="C312" s="498" t="s">
        <v>910</v>
      </c>
      <c r="D312" s="498">
        <v>2.1</v>
      </c>
      <c r="E312" s="497" t="s">
        <v>945</v>
      </c>
      <c r="F312" s="497" t="s">
        <v>932</v>
      </c>
      <c r="G312" s="548">
        <v>2101020199.1459999</v>
      </c>
      <c r="H312" s="547" t="s">
        <v>373</v>
      </c>
      <c r="I312">
        <f t="shared" si="4"/>
        <v>0</v>
      </c>
      <c r="J312">
        <v>9224518.9499999993</v>
      </c>
      <c r="K312">
        <v>0</v>
      </c>
      <c r="L312">
        <v>166400</v>
      </c>
      <c r="M312">
        <v>83200</v>
      </c>
      <c r="O312" s="108">
        <v>4500</v>
      </c>
      <c r="P312">
        <v>41600</v>
      </c>
      <c r="Q312">
        <v>214800</v>
      </c>
      <c r="R312">
        <v>83200</v>
      </c>
      <c r="T312">
        <v>83200</v>
      </c>
      <c r="U312">
        <v>0</v>
      </c>
      <c r="W312">
        <v>0</v>
      </c>
      <c r="X312">
        <v>74000</v>
      </c>
      <c r="Z312">
        <v>175277</v>
      </c>
      <c r="AB312">
        <v>60000</v>
      </c>
      <c r="AC312">
        <v>30000</v>
      </c>
      <c r="AG312">
        <v>70000</v>
      </c>
      <c r="AL312">
        <v>35000</v>
      </c>
      <c r="AM312">
        <v>0</v>
      </c>
      <c r="AN312">
        <v>2579752.54</v>
      </c>
      <c r="AO312">
        <v>120000</v>
      </c>
      <c r="AP312">
        <v>1819</v>
      </c>
      <c r="AQ312">
        <v>202369.5</v>
      </c>
      <c r="AS312">
        <v>37500</v>
      </c>
      <c r="AT312">
        <v>0</v>
      </c>
      <c r="AU312">
        <v>0</v>
      </c>
      <c r="AV312">
        <v>0</v>
      </c>
      <c r="AX312">
        <v>165405</v>
      </c>
      <c r="AY312">
        <v>45450</v>
      </c>
      <c r="AZ312">
        <v>37000</v>
      </c>
      <c r="BA312">
        <v>32000</v>
      </c>
      <c r="BB312">
        <v>0</v>
      </c>
      <c r="BC312">
        <v>27000</v>
      </c>
      <c r="BD312">
        <v>2270190</v>
      </c>
      <c r="BE312">
        <v>38375</v>
      </c>
    </row>
    <row r="313" spans="1:63" ht="22.5" customHeight="1">
      <c r="A313" s="496">
        <v>2</v>
      </c>
      <c r="B313" s="497" t="s">
        <v>909</v>
      </c>
      <c r="C313" s="498" t="s">
        <v>910</v>
      </c>
      <c r="D313" s="498">
        <v>2.1</v>
      </c>
      <c r="E313" s="497" t="s">
        <v>945</v>
      </c>
      <c r="F313" s="497" t="s">
        <v>933</v>
      </c>
      <c r="G313" s="550">
        <v>2101020199.1470001</v>
      </c>
      <c r="H313" s="549" t="s">
        <v>374</v>
      </c>
      <c r="I313">
        <f t="shared" si="4"/>
        <v>5714697</v>
      </c>
      <c r="J313">
        <v>1617926.8</v>
      </c>
      <c r="K313">
        <v>666110</v>
      </c>
      <c r="L313">
        <v>769001.4</v>
      </c>
      <c r="M313">
        <v>2971096.8</v>
      </c>
      <c r="N313">
        <v>803965</v>
      </c>
      <c r="O313" s="108">
        <v>1393112.3</v>
      </c>
      <c r="P313">
        <v>2618747.7999999998</v>
      </c>
      <c r="Q313">
        <v>1181271.1499999999</v>
      </c>
      <c r="R313">
        <v>1790927</v>
      </c>
      <c r="S313">
        <v>1597390</v>
      </c>
      <c r="T313">
        <v>222749.5</v>
      </c>
      <c r="U313">
        <v>1293712.45</v>
      </c>
      <c r="V313">
        <v>5714697</v>
      </c>
      <c r="W313">
        <v>234032</v>
      </c>
      <c r="X313">
        <v>173712</v>
      </c>
      <c r="Y313">
        <v>98240</v>
      </c>
      <c r="Z313">
        <v>91727.2</v>
      </c>
      <c r="AA313">
        <v>209154</v>
      </c>
      <c r="AB313">
        <v>106479</v>
      </c>
      <c r="AC313">
        <v>55625</v>
      </c>
      <c r="AE313">
        <v>316156.84000000003</v>
      </c>
      <c r="AF313">
        <v>911360.86</v>
      </c>
      <c r="AG313">
        <v>667360.5</v>
      </c>
      <c r="AH313">
        <v>1357855.84</v>
      </c>
      <c r="AI313">
        <v>366464.9</v>
      </c>
      <c r="AJ313">
        <v>1777893.5</v>
      </c>
      <c r="AK313">
        <v>838102.4</v>
      </c>
      <c r="AL313">
        <v>665009.84</v>
      </c>
      <c r="AM313">
        <v>954887.3</v>
      </c>
      <c r="AN313">
        <v>1712650</v>
      </c>
      <c r="AO313">
        <v>264795</v>
      </c>
      <c r="AP313">
        <v>438172</v>
      </c>
      <c r="AQ313">
        <v>293377</v>
      </c>
      <c r="AR313">
        <v>5600</v>
      </c>
      <c r="AS313">
        <v>559459</v>
      </c>
      <c r="AT313">
        <v>986793</v>
      </c>
      <c r="AU313">
        <v>2459230</v>
      </c>
      <c r="AV313">
        <v>254964.9</v>
      </c>
      <c r="AW313">
        <v>169430</v>
      </c>
      <c r="AX313">
        <v>427983.3</v>
      </c>
      <c r="AY313">
        <v>745366.1</v>
      </c>
      <c r="AZ313">
        <v>297065.59999999998</v>
      </c>
      <c r="BA313">
        <v>53253.5</v>
      </c>
      <c r="BB313">
        <v>370553.1</v>
      </c>
      <c r="BC313">
        <v>299543.3</v>
      </c>
      <c r="BD313">
        <v>839971</v>
      </c>
      <c r="BE313">
        <v>677127.73</v>
      </c>
      <c r="BF313">
        <v>755110</v>
      </c>
      <c r="BG313">
        <v>724624.8</v>
      </c>
      <c r="BH313">
        <v>280319.34000000003</v>
      </c>
      <c r="BI313">
        <v>67880</v>
      </c>
      <c r="BJ313">
        <v>430142</v>
      </c>
      <c r="BK313">
        <v>198835</v>
      </c>
    </row>
    <row r="314" spans="1:63" ht="22.5" customHeight="1">
      <c r="A314" s="496">
        <v>2</v>
      </c>
      <c r="B314" s="497" t="s">
        <v>909</v>
      </c>
      <c r="C314" s="498" t="s">
        <v>910</v>
      </c>
      <c r="D314" s="498">
        <v>2.1</v>
      </c>
      <c r="E314" s="497" t="s">
        <v>945</v>
      </c>
      <c r="F314" s="497" t="s">
        <v>934</v>
      </c>
      <c r="G314" s="550">
        <v>2101020199.148</v>
      </c>
      <c r="H314" s="549" t="s">
        <v>375</v>
      </c>
      <c r="I314">
        <f t="shared" si="4"/>
        <v>7625600</v>
      </c>
      <c r="J314">
        <v>657631.9</v>
      </c>
      <c r="K314">
        <v>0</v>
      </c>
      <c r="L314">
        <v>605880</v>
      </c>
      <c r="M314">
        <v>1951400</v>
      </c>
      <c r="N314">
        <v>594170</v>
      </c>
      <c r="O314" s="108">
        <v>2058565</v>
      </c>
      <c r="P314">
        <v>332720</v>
      </c>
      <c r="Q314">
        <v>686730</v>
      </c>
      <c r="R314">
        <v>250980</v>
      </c>
      <c r="S314">
        <v>226400</v>
      </c>
      <c r="T314">
        <v>190410</v>
      </c>
      <c r="U314">
        <v>55490</v>
      </c>
      <c r="V314">
        <v>7625600</v>
      </c>
      <c r="W314">
        <v>523712</v>
      </c>
      <c r="X314">
        <v>221020</v>
      </c>
      <c r="Y314">
        <v>148955.60999999999</v>
      </c>
      <c r="Z314">
        <v>122790.01</v>
      </c>
      <c r="AA314">
        <v>845000</v>
      </c>
      <c r="AB314">
        <v>596500</v>
      </c>
      <c r="AC314">
        <v>117380</v>
      </c>
      <c r="AE314">
        <v>14000</v>
      </c>
      <c r="AI314">
        <v>46130</v>
      </c>
      <c r="AL314">
        <v>1950</v>
      </c>
      <c r="AN314">
        <v>707162</v>
      </c>
      <c r="AO314">
        <v>92250</v>
      </c>
      <c r="AS314">
        <v>85103</v>
      </c>
      <c r="AT314">
        <v>107413</v>
      </c>
      <c r="AU314">
        <v>1855658</v>
      </c>
      <c r="AV314">
        <v>703039</v>
      </c>
      <c r="AW314">
        <v>0</v>
      </c>
      <c r="AX314">
        <v>561213</v>
      </c>
      <c r="AY314">
        <v>661830</v>
      </c>
      <c r="AZ314">
        <v>4800</v>
      </c>
      <c r="BA314">
        <v>77099</v>
      </c>
      <c r="BB314">
        <v>307207</v>
      </c>
      <c r="BC314">
        <v>162972</v>
      </c>
      <c r="BD314">
        <v>1829700</v>
      </c>
      <c r="BF314">
        <v>326543.2</v>
      </c>
      <c r="BI314">
        <v>0</v>
      </c>
      <c r="BJ314">
        <v>0</v>
      </c>
    </row>
    <row r="315" spans="1:63" ht="22.5" customHeight="1">
      <c r="A315" s="496">
        <v>2</v>
      </c>
      <c r="B315" s="497" t="s">
        <v>909</v>
      </c>
      <c r="C315" s="498" t="s">
        <v>910</v>
      </c>
      <c r="D315" s="498">
        <v>2.1</v>
      </c>
      <c r="E315" s="497" t="s">
        <v>945</v>
      </c>
      <c r="F315" s="497" t="s">
        <v>936</v>
      </c>
      <c r="G315" s="550">
        <v>2101020199.1489999</v>
      </c>
      <c r="H315" s="549" t="s">
        <v>376</v>
      </c>
      <c r="I315">
        <f t="shared" si="4"/>
        <v>0</v>
      </c>
    </row>
    <row r="316" spans="1:63" ht="22.5" customHeight="1">
      <c r="A316" s="496">
        <v>2</v>
      </c>
      <c r="B316" s="497" t="s">
        <v>909</v>
      </c>
      <c r="C316" s="498" t="s">
        <v>910</v>
      </c>
      <c r="D316" s="498">
        <v>2.1</v>
      </c>
      <c r="E316" s="497" t="s">
        <v>945</v>
      </c>
      <c r="F316" s="497" t="s">
        <v>936</v>
      </c>
      <c r="G316" s="550">
        <v>2101020199.1500001</v>
      </c>
      <c r="H316" s="549" t="s">
        <v>377</v>
      </c>
      <c r="I316">
        <f t="shared" si="4"/>
        <v>0</v>
      </c>
    </row>
    <row r="317" spans="1:63" ht="22.5" customHeight="1">
      <c r="A317" s="496">
        <v>2</v>
      </c>
      <c r="B317" s="497" t="s">
        <v>909</v>
      </c>
      <c r="C317" s="498" t="s">
        <v>59</v>
      </c>
      <c r="D317" s="498">
        <v>2.2000000000000002</v>
      </c>
      <c r="E317" s="497"/>
      <c r="F317" s="498" t="s">
        <v>938</v>
      </c>
      <c r="G317" s="548">
        <v>2101020199.151</v>
      </c>
      <c r="H317" s="547" t="s">
        <v>378</v>
      </c>
      <c r="I317">
        <f t="shared" si="4"/>
        <v>470924</v>
      </c>
      <c r="J317">
        <v>1191020</v>
      </c>
      <c r="V317">
        <v>470924</v>
      </c>
      <c r="AC317">
        <v>34000</v>
      </c>
      <c r="AD317">
        <v>5250</v>
      </c>
      <c r="AF317">
        <v>132877</v>
      </c>
      <c r="AJ317">
        <v>71850.289999999994</v>
      </c>
      <c r="AK317">
        <v>15000</v>
      </c>
      <c r="AN317">
        <v>13000</v>
      </c>
      <c r="AO317">
        <v>32500</v>
      </c>
      <c r="AT317">
        <v>0</v>
      </c>
      <c r="BA317">
        <v>0</v>
      </c>
      <c r="BD317">
        <v>1159800</v>
      </c>
    </row>
    <row r="318" spans="1:63" ht="22.5" customHeight="1">
      <c r="A318" s="496">
        <v>2</v>
      </c>
      <c r="B318" s="497" t="s">
        <v>909</v>
      </c>
      <c r="C318" s="498" t="s">
        <v>59</v>
      </c>
      <c r="D318" s="498">
        <v>2.2000000000000002</v>
      </c>
      <c r="E318" s="497"/>
      <c r="F318" s="498" t="s">
        <v>935</v>
      </c>
      <c r="G318" s="550">
        <v>2101020199.201</v>
      </c>
      <c r="H318" s="549" t="s">
        <v>379</v>
      </c>
      <c r="I318">
        <f t="shared" si="4"/>
        <v>105940</v>
      </c>
      <c r="J318">
        <v>827000</v>
      </c>
      <c r="K318">
        <v>191700</v>
      </c>
      <c r="L318">
        <v>0</v>
      </c>
      <c r="M318">
        <v>447000</v>
      </c>
      <c r="N318">
        <v>0</v>
      </c>
      <c r="O318" s="108">
        <v>0</v>
      </c>
      <c r="P318">
        <v>549000</v>
      </c>
      <c r="Q318">
        <v>0</v>
      </c>
      <c r="R318">
        <v>0</v>
      </c>
      <c r="S318">
        <v>630500</v>
      </c>
      <c r="T318">
        <v>0</v>
      </c>
      <c r="U318">
        <v>0</v>
      </c>
      <c r="V318">
        <v>105940</v>
      </c>
      <c r="W318">
        <v>0</v>
      </c>
      <c r="X318">
        <v>0</v>
      </c>
      <c r="Z318">
        <v>0</v>
      </c>
      <c r="AA318">
        <v>2994000</v>
      </c>
      <c r="AB318">
        <v>134598.96</v>
      </c>
      <c r="AC318">
        <v>90000</v>
      </c>
      <c r="AF318">
        <v>1459470</v>
      </c>
      <c r="AG318">
        <v>75000</v>
      </c>
      <c r="AH318">
        <v>1016000</v>
      </c>
      <c r="AJ318">
        <v>5669240</v>
      </c>
      <c r="AL318">
        <v>571999.48</v>
      </c>
      <c r="AM318">
        <v>0</v>
      </c>
      <c r="AN318">
        <v>174500</v>
      </c>
      <c r="AO318">
        <v>0</v>
      </c>
      <c r="AP318">
        <v>695620</v>
      </c>
      <c r="AQ318">
        <v>0</v>
      </c>
      <c r="AS318">
        <v>608490</v>
      </c>
      <c r="AT318">
        <v>13500</v>
      </c>
      <c r="AU318">
        <v>1158900</v>
      </c>
      <c r="AV318">
        <v>444000</v>
      </c>
      <c r="AX318">
        <v>137441</v>
      </c>
      <c r="AY318">
        <v>0</v>
      </c>
      <c r="AZ318">
        <v>50000</v>
      </c>
      <c r="BA318">
        <v>0</v>
      </c>
      <c r="BB318">
        <v>392000</v>
      </c>
      <c r="BC318">
        <v>0</v>
      </c>
      <c r="BD318">
        <v>3575000</v>
      </c>
      <c r="BE318">
        <v>0</v>
      </c>
      <c r="BF318">
        <v>0</v>
      </c>
      <c r="BG318">
        <v>0</v>
      </c>
      <c r="BK318">
        <v>50000</v>
      </c>
    </row>
    <row r="319" spans="1:63" ht="22.5" customHeight="1">
      <c r="A319" s="496">
        <v>2</v>
      </c>
      <c r="B319" s="497" t="s">
        <v>909</v>
      </c>
      <c r="C319" s="498" t="s">
        <v>910</v>
      </c>
      <c r="D319" s="498">
        <v>2.1</v>
      </c>
      <c r="E319" s="497" t="s">
        <v>945</v>
      </c>
      <c r="F319" s="81">
        <v>8.1</v>
      </c>
      <c r="G319" s="548">
        <v>2101020199.2019999</v>
      </c>
      <c r="H319" s="547" t="s">
        <v>380</v>
      </c>
      <c r="I319">
        <f t="shared" si="4"/>
        <v>0</v>
      </c>
      <c r="J319">
        <v>2169547.41</v>
      </c>
      <c r="K319">
        <v>3208129.87</v>
      </c>
      <c r="L319">
        <v>7507830.7000000002</v>
      </c>
      <c r="M319">
        <v>10017478.01</v>
      </c>
      <c r="N319">
        <v>7559425.8200000003</v>
      </c>
      <c r="O319" s="108">
        <v>9907736.7899999991</v>
      </c>
      <c r="P319">
        <v>11509893.439999999</v>
      </c>
      <c r="Q319">
        <v>7753373.3799999999</v>
      </c>
      <c r="R319">
        <v>4122071.3</v>
      </c>
      <c r="S319">
        <v>4646244.5</v>
      </c>
      <c r="T319">
        <v>3775688.83</v>
      </c>
      <c r="U319">
        <v>6087804.7300000004</v>
      </c>
      <c r="W319">
        <v>1886945.35</v>
      </c>
      <c r="X319">
        <v>766645.75</v>
      </c>
      <c r="Y319">
        <v>544</v>
      </c>
      <c r="AA319">
        <v>3366</v>
      </c>
      <c r="AB319">
        <v>395558.75</v>
      </c>
      <c r="AC319">
        <v>260586</v>
      </c>
      <c r="AE319">
        <v>88404.5</v>
      </c>
      <c r="AF319">
        <v>0</v>
      </c>
      <c r="AG319">
        <v>0</v>
      </c>
      <c r="AH319">
        <v>7792</v>
      </c>
      <c r="AI319">
        <v>0</v>
      </c>
      <c r="AJ319">
        <v>202100.04</v>
      </c>
      <c r="AK319">
        <v>404349.5</v>
      </c>
      <c r="AL319">
        <v>11513</v>
      </c>
      <c r="AM319">
        <v>570047.03</v>
      </c>
      <c r="AN319">
        <v>0</v>
      </c>
      <c r="AO319">
        <v>243210</v>
      </c>
      <c r="AP319">
        <v>3366</v>
      </c>
      <c r="AQ319">
        <v>1550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830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G319">
        <v>0</v>
      </c>
      <c r="BH319">
        <v>360508.25</v>
      </c>
      <c r="BJ319">
        <v>890</v>
      </c>
      <c r="BK319">
        <v>36001</v>
      </c>
    </row>
    <row r="320" spans="1:63" ht="22.5" customHeight="1">
      <c r="A320" s="496">
        <v>2</v>
      </c>
      <c r="B320" s="497" t="s">
        <v>909</v>
      </c>
      <c r="C320" s="498" t="s">
        <v>910</v>
      </c>
      <c r="D320" s="498">
        <v>2.1</v>
      </c>
      <c r="E320" s="497" t="s">
        <v>945</v>
      </c>
      <c r="F320" s="81">
        <v>8.1</v>
      </c>
      <c r="G320" s="550">
        <v>2101020199.2030001</v>
      </c>
      <c r="H320" s="549" t="s">
        <v>381</v>
      </c>
      <c r="I320">
        <f t="shared" si="4"/>
        <v>0</v>
      </c>
      <c r="M320">
        <v>200</v>
      </c>
      <c r="O320" s="108">
        <v>7542.5</v>
      </c>
      <c r="AA320">
        <v>1305</v>
      </c>
      <c r="AC320">
        <v>0</v>
      </c>
      <c r="AE320">
        <v>929</v>
      </c>
      <c r="AF320">
        <v>0</v>
      </c>
      <c r="AM320">
        <v>23410.75</v>
      </c>
      <c r="AN320">
        <v>0</v>
      </c>
      <c r="AR320">
        <v>0</v>
      </c>
      <c r="AT320">
        <v>0</v>
      </c>
      <c r="AU320">
        <v>12536</v>
      </c>
      <c r="AV320">
        <v>0</v>
      </c>
      <c r="BB320">
        <v>0</v>
      </c>
    </row>
    <row r="321" spans="1:62" ht="22.5" customHeight="1">
      <c r="A321" s="496">
        <v>2</v>
      </c>
      <c r="B321" s="497" t="s">
        <v>909</v>
      </c>
      <c r="C321" s="498" t="s">
        <v>910</v>
      </c>
      <c r="D321" s="498">
        <v>2.1</v>
      </c>
      <c r="E321" s="497" t="s">
        <v>945</v>
      </c>
      <c r="F321" s="81">
        <v>8.1</v>
      </c>
      <c r="G321" s="550">
        <v>2101020199.204</v>
      </c>
      <c r="H321" s="549" t="s">
        <v>382</v>
      </c>
      <c r="I321">
        <f t="shared" si="4"/>
        <v>0</v>
      </c>
      <c r="J321">
        <v>0</v>
      </c>
      <c r="L321">
        <v>800</v>
      </c>
      <c r="AD321">
        <v>47495</v>
      </c>
      <c r="AE321">
        <v>290049</v>
      </c>
      <c r="AF321">
        <v>0</v>
      </c>
      <c r="AG321">
        <v>0</v>
      </c>
      <c r="AI321">
        <v>0</v>
      </c>
      <c r="AJ321">
        <v>162456.15</v>
      </c>
      <c r="AK321">
        <v>326757</v>
      </c>
      <c r="AL321">
        <v>0</v>
      </c>
      <c r="AM321">
        <v>510642.64</v>
      </c>
      <c r="AN321">
        <v>208.9</v>
      </c>
      <c r="AO321">
        <v>181373</v>
      </c>
      <c r="AP321">
        <v>1695</v>
      </c>
      <c r="AQ321">
        <v>0</v>
      </c>
      <c r="AR321">
        <v>15000</v>
      </c>
      <c r="AT321">
        <v>0</v>
      </c>
      <c r="AV321">
        <v>0</v>
      </c>
      <c r="AW321">
        <v>0</v>
      </c>
    </row>
    <row r="322" spans="1:62" ht="22.5" customHeight="1">
      <c r="A322" s="496">
        <v>2</v>
      </c>
      <c r="B322" s="497" t="s">
        <v>909</v>
      </c>
      <c r="C322" s="498" t="s">
        <v>910</v>
      </c>
      <c r="D322" s="498">
        <v>2.1</v>
      </c>
      <c r="E322" s="497" t="s">
        <v>945</v>
      </c>
      <c r="F322" s="81">
        <v>8.3000000000000007</v>
      </c>
      <c r="G322" s="550">
        <v>2101020199.3010001</v>
      </c>
      <c r="H322" s="549" t="s">
        <v>383</v>
      </c>
      <c r="I322">
        <f t="shared" si="4"/>
        <v>0</v>
      </c>
      <c r="J322">
        <v>0</v>
      </c>
      <c r="AR322">
        <v>1530988.97</v>
      </c>
    </row>
    <row r="323" spans="1:62" ht="22.5" customHeight="1">
      <c r="A323" s="496">
        <v>2</v>
      </c>
      <c r="B323" s="497" t="s">
        <v>909</v>
      </c>
      <c r="C323" s="498" t="s">
        <v>910</v>
      </c>
      <c r="D323" s="498">
        <v>2.1</v>
      </c>
      <c r="E323" s="497" t="s">
        <v>945</v>
      </c>
      <c r="F323" s="81">
        <v>8.1999999999999993</v>
      </c>
      <c r="G323" s="550">
        <v>2101020199.5009999</v>
      </c>
      <c r="H323" s="549" t="s">
        <v>384</v>
      </c>
      <c r="I323">
        <f t="shared" si="4"/>
        <v>0</v>
      </c>
      <c r="K323">
        <v>111574</v>
      </c>
      <c r="L323">
        <v>2888.5</v>
      </c>
      <c r="M323">
        <v>37765</v>
      </c>
      <c r="O323" s="108">
        <v>173174.75</v>
      </c>
      <c r="P323">
        <v>110682.2</v>
      </c>
      <c r="Q323">
        <v>35073.33</v>
      </c>
      <c r="R323">
        <v>111868.5</v>
      </c>
      <c r="S323">
        <v>10188</v>
      </c>
      <c r="T323">
        <v>123206.6</v>
      </c>
      <c r="U323">
        <v>66116</v>
      </c>
      <c r="W323">
        <v>79515</v>
      </c>
      <c r="AA323">
        <v>54701.65</v>
      </c>
      <c r="AB323">
        <v>50334.75</v>
      </c>
      <c r="AE323">
        <v>50703.31</v>
      </c>
      <c r="AF323">
        <v>0</v>
      </c>
      <c r="AL323">
        <v>220</v>
      </c>
      <c r="AN323">
        <v>6682.53</v>
      </c>
      <c r="AO323">
        <v>102103.49</v>
      </c>
      <c r="AP323">
        <v>8345.49</v>
      </c>
      <c r="AR323">
        <v>0</v>
      </c>
      <c r="AS323">
        <v>24833.74</v>
      </c>
      <c r="AT323">
        <v>99785.49</v>
      </c>
      <c r="AZ323">
        <v>700</v>
      </c>
    </row>
    <row r="324" spans="1:62" ht="22.5" customHeight="1">
      <c r="A324" s="496">
        <v>2</v>
      </c>
      <c r="B324" s="497" t="s">
        <v>909</v>
      </c>
      <c r="C324" s="498" t="s">
        <v>910</v>
      </c>
      <c r="D324" s="498">
        <v>2.1</v>
      </c>
      <c r="E324" s="497" t="s">
        <v>945</v>
      </c>
      <c r="F324" s="81">
        <v>8.1999999999999993</v>
      </c>
      <c r="G324" s="548">
        <v>2101020199.5020001</v>
      </c>
      <c r="H324" s="547" t="s">
        <v>385</v>
      </c>
      <c r="I324">
        <f t="shared" ref="I324:I387" si="5">SUMIF($J$1:$BK$1,$I$1,$J324:$BK324)</f>
        <v>7564.25</v>
      </c>
      <c r="M324">
        <v>1242</v>
      </c>
      <c r="O324" s="108">
        <v>1958</v>
      </c>
      <c r="Q324">
        <v>245.5</v>
      </c>
      <c r="S324">
        <v>19665</v>
      </c>
      <c r="V324">
        <v>7564.25</v>
      </c>
    </row>
    <row r="325" spans="1:62" ht="22.5" customHeight="1">
      <c r="A325" s="496">
        <v>2</v>
      </c>
      <c r="B325" s="497" t="s">
        <v>909</v>
      </c>
      <c r="C325" s="498" t="s">
        <v>910</v>
      </c>
      <c r="D325" s="498">
        <v>2.1</v>
      </c>
      <c r="E325" s="497" t="s">
        <v>945</v>
      </c>
      <c r="F325" s="81">
        <v>8.1999999999999993</v>
      </c>
      <c r="G325" s="548">
        <v>2101020199.503</v>
      </c>
      <c r="H325" s="547" t="s">
        <v>3641</v>
      </c>
      <c r="I325">
        <f t="shared" si="5"/>
        <v>0</v>
      </c>
      <c r="L325">
        <v>4201.5</v>
      </c>
      <c r="M325">
        <v>9840</v>
      </c>
      <c r="N325">
        <v>6511</v>
      </c>
      <c r="O325" s="108">
        <v>30055.25</v>
      </c>
      <c r="Q325">
        <v>5855.67</v>
      </c>
      <c r="X325">
        <v>2000</v>
      </c>
      <c r="AK325">
        <v>5210.2</v>
      </c>
    </row>
    <row r="326" spans="1:62" ht="22.5" customHeight="1">
      <c r="A326" s="496">
        <v>2</v>
      </c>
      <c r="B326" s="497" t="s">
        <v>909</v>
      </c>
      <c r="C326" s="498" t="s">
        <v>910</v>
      </c>
      <c r="D326" s="498">
        <v>2.1</v>
      </c>
      <c r="E326" s="497" t="s">
        <v>945</v>
      </c>
      <c r="F326" s="81">
        <v>8.1999999999999993</v>
      </c>
      <c r="G326" s="548">
        <v>2101020199.5039999</v>
      </c>
      <c r="H326" s="547" t="s">
        <v>3642</v>
      </c>
      <c r="I326">
        <f t="shared" si="5"/>
        <v>0</v>
      </c>
      <c r="M326">
        <v>140</v>
      </c>
      <c r="O326" s="108">
        <v>4189</v>
      </c>
    </row>
    <row r="327" spans="1:62" ht="22.5" customHeight="1">
      <c r="A327" s="496">
        <v>2</v>
      </c>
      <c r="B327" s="497" t="s">
        <v>909</v>
      </c>
      <c r="C327" s="498" t="s">
        <v>910</v>
      </c>
      <c r="D327" s="498">
        <v>2.1</v>
      </c>
      <c r="E327" s="497" t="s">
        <v>945</v>
      </c>
      <c r="F327" s="497">
        <v>8.3000000000000007</v>
      </c>
      <c r="G327" s="550">
        <v>2101020199.701</v>
      </c>
      <c r="H327" s="549" t="s">
        <v>386</v>
      </c>
      <c r="I327">
        <f t="shared" si="5"/>
        <v>0</v>
      </c>
      <c r="M327">
        <v>1537</v>
      </c>
      <c r="N327">
        <v>300</v>
      </c>
      <c r="S327">
        <v>1237.5</v>
      </c>
      <c r="AE327">
        <v>20932</v>
      </c>
      <c r="AT327">
        <v>705.5</v>
      </c>
      <c r="AY327">
        <v>0</v>
      </c>
    </row>
    <row r="328" spans="1:62" ht="22.5" customHeight="1">
      <c r="A328" s="496">
        <v>2</v>
      </c>
      <c r="B328" s="497" t="s">
        <v>909</v>
      </c>
      <c r="C328" s="498" t="s">
        <v>910</v>
      </c>
      <c r="D328" s="498">
        <v>2.1</v>
      </c>
      <c r="E328" s="497" t="s">
        <v>945</v>
      </c>
      <c r="F328" s="497">
        <v>10.1</v>
      </c>
      <c r="G328" s="550">
        <v>2102040101.1010001</v>
      </c>
      <c r="H328" s="549" t="s">
        <v>387</v>
      </c>
      <c r="I328">
        <f t="shared" si="5"/>
        <v>2692291.3</v>
      </c>
      <c r="J328">
        <v>3067062.26</v>
      </c>
      <c r="V328">
        <v>2692291.3</v>
      </c>
      <c r="Y328">
        <v>232232.4</v>
      </c>
      <c r="AD328">
        <v>5108057.03</v>
      </c>
      <c r="AF328">
        <v>1335950.1000000001</v>
      </c>
      <c r="AK328">
        <v>26907.65</v>
      </c>
      <c r="AP328">
        <v>217974.87</v>
      </c>
      <c r="AU328">
        <v>82499.14</v>
      </c>
      <c r="BD328">
        <v>93344</v>
      </c>
    </row>
    <row r="329" spans="1:62" ht="22.5" customHeight="1">
      <c r="A329" s="496">
        <v>2</v>
      </c>
      <c r="B329" s="497" t="s">
        <v>909</v>
      </c>
      <c r="C329" s="498" t="s">
        <v>910</v>
      </c>
      <c r="D329" s="498">
        <v>2.1</v>
      </c>
      <c r="E329" s="497" t="s">
        <v>945</v>
      </c>
      <c r="F329" s="497">
        <v>12</v>
      </c>
      <c r="G329" s="550">
        <v>2102040102.1010001</v>
      </c>
      <c r="H329" s="549" t="s">
        <v>388</v>
      </c>
      <c r="I329">
        <f t="shared" si="5"/>
        <v>0</v>
      </c>
      <c r="K329">
        <v>452463.25</v>
      </c>
      <c r="L329">
        <v>1436321.5</v>
      </c>
      <c r="M329">
        <v>3440891</v>
      </c>
      <c r="N329">
        <v>5351263.74</v>
      </c>
      <c r="O329" s="108">
        <v>339000</v>
      </c>
      <c r="P329">
        <v>342080</v>
      </c>
      <c r="Q329">
        <v>148850</v>
      </c>
      <c r="R329">
        <v>1992367.59</v>
      </c>
      <c r="T329">
        <v>698472.14</v>
      </c>
      <c r="U329">
        <v>84000</v>
      </c>
      <c r="V329">
        <v>0</v>
      </c>
      <c r="AC329">
        <v>25000</v>
      </c>
      <c r="AN329">
        <v>4176357.13</v>
      </c>
      <c r="AR329">
        <v>0</v>
      </c>
      <c r="AZ329">
        <v>357000</v>
      </c>
      <c r="BA329">
        <v>61280</v>
      </c>
      <c r="BD329">
        <v>0</v>
      </c>
      <c r="BF329">
        <v>315000</v>
      </c>
      <c r="BG329">
        <v>912440.54</v>
      </c>
      <c r="BI329">
        <v>470554.83</v>
      </c>
    </row>
    <row r="330" spans="1:62" ht="22.5" customHeight="1">
      <c r="A330" s="496">
        <v>2</v>
      </c>
      <c r="B330" s="497" t="s">
        <v>909</v>
      </c>
      <c r="C330" s="498" t="s">
        <v>910</v>
      </c>
      <c r="D330" s="498">
        <v>2.1</v>
      </c>
      <c r="E330" s="497" t="s">
        <v>945</v>
      </c>
      <c r="F330" s="497">
        <v>12</v>
      </c>
      <c r="G330" s="550">
        <v>2102040103.1010001</v>
      </c>
      <c r="H330" s="549" t="s">
        <v>389</v>
      </c>
      <c r="I330">
        <f t="shared" si="5"/>
        <v>0</v>
      </c>
      <c r="AX330">
        <v>10900</v>
      </c>
    </row>
    <row r="331" spans="1:62" ht="22.5" customHeight="1">
      <c r="A331" s="496">
        <v>2</v>
      </c>
      <c r="B331" s="497" t="s">
        <v>909</v>
      </c>
      <c r="C331" s="498" t="s">
        <v>910</v>
      </c>
      <c r="D331" s="498">
        <v>2.1</v>
      </c>
      <c r="E331" s="497" t="s">
        <v>945</v>
      </c>
      <c r="F331" s="497">
        <v>12</v>
      </c>
      <c r="G331" s="550">
        <v>2102040104.1010001</v>
      </c>
      <c r="H331" s="549" t="s">
        <v>390</v>
      </c>
      <c r="I331">
        <f t="shared" si="5"/>
        <v>0</v>
      </c>
      <c r="AD331">
        <v>0</v>
      </c>
      <c r="AR331">
        <v>0</v>
      </c>
      <c r="BC331">
        <v>651.21</v>
      </c>
    </row>
    <row r="332" spans="1:62" ht="22.5" customHeight="1">
      <c r="A332" s="496">
        <v>2</v>
      </c>
      <c r="B332" s="497" t="s">
        <v>909</v>
      </c>
      <c r="C332" s="498" t="s">
        <v>910</v>
      </c>
      <c r="D332" s="498">
        <v>2.1</v>
      </c>
      <c r="E332" s="497" t="s">
        <v>945</v>
      </c>
      <c r="F332" s="497">
        <v>12</v>
      </c>
      <c r="G332" s="550">
        <v>2102040106.1010001</v>
      </c>
      <c r="H332" s="549" t="s">
        <v>391</v>
      </c>
      <c r="I332">
        <f t="shared" si="5"/>
        <v>0</v>
      </c>
      <c r="AR332">
        <v>0</v>
      </c>
    </row>
    <row r="333" spans="1:62" ht="22.5" customHeight="1">
      <c r="A333" s="496">
        <v>2</v>
      </c>
      <c r="B333" s="497" t="s">
        <v>909</v>
      </c>
      <c r="C333" s="498" t="s">
        <v>910</v>
      </c>
      <c r="D333" s="498">
        <v>2.1</v>
      </c>
      <c r="E333" s="497" t="s">
        <v>945</v>
      </c>
      <c r="F333" s="497">
        <v>12</v>
      </c>
      <c r="G333" s="550">
        <v>2102040110.1010001</v>
      </c>
      <c r="H333" s="556" t="s">
        <v>392</v>
      </c>
      <c r="I333">
        <f t="shared" si="5"/>
        <v>72335</v>
      </c>
      <c r="J333">
        <v>3156248</v>
      </c>
      <c r="V333">
        <v>72335</v>
      </c>
      <c r="AA333">
        <v>98336</v>
      </c>
      <c r="AR333">
        <v>180156.7</v>
      </c>
      <c r="AX333">
        <v>33078</v>
      </c>
      <c r="AZ333">
        <v>15000</v>
      </c>
      <c r="BJ333">
        <v>1906250</v>
      </c>
    </row>
    <row r="334" spans="1:62" ht="22.5" customHeight="1">
      <c r="A334" s="496">
        <v>2</v>
      </c>
      <c r="B334" s="497" t="s">
        <v>909</v>
      </c>
      <c r="C334" s="498" t="s">
        <v>910</v>
      </c>
      <c r="D334" s="498">
        <v>2.1</v>
      </c>
      <c r="E334" s="497" t="s">
        <v>945</v>
      </c>
      <c r="F334" s="497">
        <v>9</v>
      </c>
      <c r="G334" s="550">
        <v>2102040110.102</v>
      </c>
      <c r="H334" s="549" t="s">
        <v>393</v>
      </c>
      <c r="I334">
        <f t="shared" si="5"/>
        <v>0</v>
      </c>
      <c r="J334">
        <v>1193180</v>
      </c>
      <c r="M334">
        <v>302390</v>
      </c>
      <c r="Q334">
        <v>166635</v>
      </c>
      <c r="R334">
        <v>28892</v>
      </c>
      <c r="T334">
        <v>81375</v>
      </c>
      <c r="AI334">
        <v>163820</v>
      </c>
      <c r="AK334">
        <v>282641</v>
      </c>
      <c r="AL334">
        <v>292619</v>
      </c>
      <c r="BJ334">
        <v>30000</v>
      </c>
    </row>
    <row r="335" spans="1:62" ht="22.5" customHeight="1">
      <c r="A335" s="496">
        <v>2</v>
      </c>
      <c r="B335" s="497" t="s">
        <v>909</v>
      </c>
      <c r="C335" s="498" t="s">
        <v>910</v>
      </c>
      <c r="D335" s="498">
        <v>2.1</v>
      </c>
      <c r="E335" s="497" t="s">
        <v>945</v>
      </c>
      <c r="F335" s="497">
        <v>9</v>
      </c>
      <c r="G335" s="550">
        <v>2102040110.1029999</v>
      </c>
      <c r="H335" s="549" t="s">
        <v>394</v>
      </c>
      <c r="I335">
        <f t="shared" si="5"/>
        <v>0</v>
      </c>
      <c r="J335">
        <v>292955</v>
      </c>
      <c r="M335">
        <v>240086</v>
      </c>
      <c r="Q335">
        <v>12500</v>
      </c>
      <c r="R335">
        <v>25892</v>
      </c>
      <c r="T335">
        <v>73710</v>
      </c>
      <c r="AA335">
        <v>223485</v>
      </c>
      <c r="AI335">
        <v>7770</v>
      </c>
      <c r="AK335">
        <v>197354</v>
      </c>
      <c r="AL335">
        <v>21840</v>
      </c>
      <c r="BJ335">
        <v>20000</v>
      </c>
    </row>
    <row r="336" spans="1:62" ht="22.5" customHeight="1">
      <c r="A336" s="496">
        <v>2</v>
      </c>
      <c r="B336" s="497" t="s">
        <v>909</v>
      </c>
      <c r="C336" s="498" t="s">
        <v>910</v>
      </c>
      <c r="D336" s="498">
        <v>2.1</v>
      </c>
      <c r="E336" s="497" t="s">
        <v>945</v>
      </c>
      <c r="F336" s="497">
        <v>9</v>
      </c>
      <c r="G336" s="550">
        <v>2102040110.1040001</v>
      </c>
      <c r="H336" s="549" t="s">
        <v>395</v>
      </c>
      <c r="I336">
        <f t="shared" si="5"/>
        <v>0</v>
      </c>
      <c r="AK336">
        <v>534412</v>
      </c>
    </row>
    <row r="337" spans="1:63" ht="22.5" customHeight="1">
      <c r="A337" s="496">
        <v>2</v>
      </c>
      <c r="B337" s="497" t="s">
        <v>909</v>
      </c>
      <c r="C337" s="498" t="s">
        <v>910</v>
      </c>
      <c r="D337" s="498">
        <v>2.1</v>
      </c>
      <c r="E337" s="497" t="s">
        <v>945</v>
      </c>
      <c r="F337" s="497">
        <v>9</v>
      </c>
      <c r="G337" s="550">
        <v>2102040110.105</v>
      </c>
      <c r="H337" s="549" t="s">
        <v>396</v>
      </c>
      <c r="I337">
        <f t="shared" si="5"/>
        <v>0</v>
      </c>
      <c r="R337">
        <v>8690</v>
      </c>
      <c r="AK337">
        <v>284430</v>
      </c>
    </row>
    <row r="338" spans="1:63" ht="22.5" customHeight="1">
      <c r="A338" s="496">
        <v>2</v>
      </c>
      <c r="B338" s="497" t="s">
        <v>909</v>
      </c>
      <c r="C338" s="498" t="s">
        <v>910</v>
      </c>
      <c r="D338" s="498">
        <v>2.1</v>
      </c>
      <c r="E338" s="497" t="s">
        <v>945</v>
      </c>
      <c r="F338" s="497">
        <v>9</v>
      </c>
      <c r="G338" s="550">
        <v>2102040110.1059999</v>
      </c>
      <c r="H338" s="549" t="s">
        <v>397</v>
      </c>
      <c r="I338">
        <f t="shared" si="5"/>
        <v>0</v>
      </c>
      <c r="K338">
        <v>50000</v>
      </c>
      <c r="L338">
        <v>75000</v>
      </c>
      <c r="M338">
        <v>125000</v>
      </c>
      <c r="N338">
        <v>275000</v>
      </c>
      <c r="P338">
        <v>140000</v>
      </c>
      <c r="Q338">
        <v>90000</v>
      </c>
      <c r="R338">
        <v>90000</v>
      </c>
      <c r="S338">
        <v>75000</v>
      </c>
      <c r="T338">
        <v>95000</v>
      </c>
      <c r="U338">
        <v>60000</v>
      </c>
      <c r="W338">
        <v>75000</v>
      </c>
      <c r="X338">
        <v>85000</v>
      </c>
      <c r="Y338">
        <v>0</v>
      </c>
      <c r="Z338">
        <v>95000</v>
      </c>
      <c r="AA338">
        <v>95000</v>
      </c>
      <c r="AB338">
        <v>30000</v>
      </c>
      <c r="AC338">
        <v>30000</v>
      </c>
      <c r="AF338">
        <v>110000</v>
      </c>
      <c r="AH338">
        <v>125000</v>
      </c>
      <c r="AI338">
        <v>55000</v>
      </c>
      <c r="AJ338">
        <v>250000</v>
      </c>
      <c r="AK338">
        <v>120000</v>
      </c>
      <c r="AL338">
        <v>115000</v>
      </c>
      <c r="AM338">
        <v>75000</v>
      </c>
      <c r="AO338">
        <v>0</v>
      </c>
      <c r="AP338">
        <v>80000</v>
      </c>
      <c r="AV338">
        <v>0</v>
      </c>
      <c r="AW338">
        <v>60000</v>
      </c>
      <c r="AX338">
        <v>100000</v>
      </c>
      <c r="AY338">
        <v>205000</v>
      </c>
      <c r="BD338">
        <v>440000</v>
      </c>
      <c r="BE338">
        <v>120000</v>
      </c>
      <c r="BG338">
        <v>145000</v>
      </c>
      <c r="BH338">
        <v>60000</v>
      </c>
      <c r="BI338">
        <v>105000</v>
      </c>
      <c r="BK338">
        <v>90000</v>
      </c>
    </row>
    <row r="339" spans="1:63" ht="22.5" customHeight="1">
      <c r="A339" s="496">
        <v>2</v>
      </c>
      <c r="B339" s="497" t="s">
        <v>909</v>
      </c>
      <c r="C339" s="498" t="s">
        <v>910</v>
      </c>
      <c r="D339" s="498">
        <v>2.1</v>
      </c>
      <c r="E339" s="497" t="s">
        <v>945</v>
      </c>
      <c r="F339" s="497">
        <v>9</v>
      </c>
      <c r="G339" s="550">
        <v>2102040110.1070001</v>
      </c>
      <c r="H339" s="549" t="s">
        <v>398</v>
      </c>
      <c r="I339">
        <f t="shared" si="5"/>
        <v>0</v>
      </c>
      <c r="J339">
        <v>12220000</v>
      </c>
      <c r="K339">
        <v>252500</v>
      </c>
      <c r="L339">
        <v>564048.75</v>
      </c>
      <c r="M339">
        <v>838880</v>
      </c>
      <c r="N339">
        <v>1783955</v>
      </c>
      <c r="O339" s="108">
        <v>1366554.36</v>
      </c>
      <c r="P339">
        <v>1371276</v>
      </c>
      <c r="Q339">
        <v>634115</v>
      </c>
      <c r="R339">
        <v>581429</v>
      </c>
      <c r="S339">
        <v>531170</v>
      </c>
      <c r="T339">
        <v>653590</v>
      </c>
      <c r="U339">
        <v>478995</v>
      </c>
      <c r="X339">
        <v>400075</v>
      </c>
      <c r="Y339">
        <v>0</v>
      </c>
      <c r="Z339">
        <v>1027177.75</v>
      </c>
      <c r="AA339">
        <v>783800</v>
      </c>
      <c r="AB339">
        <v>498712.5</v>
      </c>
      <c r="AC339">
        <v>23940</v>
      </c>
      <c r="AE339">
        <v>348000</v>
      </c>
      <c r="AI339">
        <v>660000</v>
      </c>
      <c r="AJ339">
        <v>2143506.9300000002</v>
      </c>
      <c r="AK339">
        <v>897721</v>
      </c>
      <c r="AL339">
        <v>922519.37</v>
      </c>
      <c r="AM339">
        <v>615985.03</v>
      </c>
      <c r="AN339">
        <v>1906940</v>
      </c>
      <c r="AO339">
        <v>621375</v>
      </c>
      <c r="AP339">
        <v>652232.5</v>
      </c>
      <c r="AQ339">
        <v>443150</v>
      </c>
      <c r="AT339">
        <v>495448.77</v>
      </c>
      <c r="AV339">
        <v>636046.07999999996</v>
      </c>
      <c r="AW339">
        <v>338000</v>
      </c>
      <c r="AX339">
        <v>556992.5</v>
      </c>
      <c r="AY339">
        <v>2410290</v>
      </c>
      <c r="AZ339">
        <v>577927.5</v>
      </c>
      <c r="BA339">
        <v>418000</v>
      </c>
      <c r="BD339">
        <v>3037211.25</v>
      </c>
      <c r="BE339">
        <v>969115</v>
      </c>
      <c r="BF339">
        <v>466240</v>
      </c>
      <c r="BG339">
        <v>1208000</v>
      </c>
      <c r="BH339">
        <v>233720</v>
      </c>
      <c r="BI339">
        <v>950000</v>
      </c>
      <c r="BJ339">
        <v>986485</v>
      </c>
      <c r="BK339">
        <v>420000</v>
      </c>
    </row>
    <row r="340" spans="1:63" ht="22.5" customHeight="1">
      <c r="A340" s="496">
        <v>2</v>
      </c>
      <c r="B340" s="497" t="s">
        <v>909</v>
      </c>
      <c r="C340" s="498" t="s">
        <v>910</v>
      </c>
      <c r="D340" s="498">
        <v>2.1</v>
      </c>
      <c r="E340" s="497" t="s">
        <v>945</v>
      </c>
      <c r="F340" s="497">
        <v>9</v>
      </c>
      <c r="G340" s="550">
        <v>2102040110.108</v>
      </c>
      <c r="H340" s="549" t="s">
        <v>399</v>
      </c>
      <c r="I340">
        <f t="shared" si="5"/>
        <v>0</v>
      </c>
      <c r="J340">
        <v>725000</v>
      </c>
      <c r="K340">
        <v>24970</v>
      </c>
      <c r="L340">
        <v>57022.5</v>
      </c>
      <c r="M340">
        <v>29400</v>
      </c>
      <c r="N340">
        <v>96773.18</v>
      </c>
      <c r="O340" s="108">
        <v>68521.16</v>
      </c>
      <c r="P340">
        <v>80013</v>
      </c>
      <c r="Q340">
        <v>142105</v>
      </c>
      <c r="R340">
        <v>21592</v>
      </c>
      <c r="S340">
        <v>27280</v>
      </c>
      <c r="T340">
        <v>55875</v>
      </c>
      <c r="U340">
        <v>53775</v>
      </c>
      <c r="X340">
        <v>85026</v>
      </c>
      <c r="Y340">
        <v>0</v>
      </c>
      <c r="Z340">
        <v>42909.5</v>
      </c>
      <c r="AA340">
        <v>138928.75</v>
      </c>
      <c r="AE340">
        <v>44000</v>
      </c>
      <c r="AI340">
        <v>50000</v>
      </c>
      <c r="AJ340">
        <v>207789.5</v>
      </c>
      <c r="AK340">
        <v>133327</v>
      </c>
      <c r="AL340">
        <v>154150</v>
      </c>
      <c r="AM340">
        <v>0</v>
      </c>
      <c r="AN340">
        <v>322825</v>
      </c>
      <c r="AO340">
        <v>97413.88</v>
      </c>
      <c r="AQ340">
        <v>65235</v>
      </c>
      <c r="AT340">
        <v>56285</v>
      </c>
      <c r="AV340">
        <v>68399</v>
      </c>
      <c r="AW340">
        <v>28000</v>
      </c>
      <c r="AX340">
        <v>66110</v>
      </c>
      <c r="AZ340">
        <v>40970</v>
      </c>
      <c r="BA340">
        <v>47000</v>
      </c>
      <c r="BD340">
        <v>736717.5</v>
      </c>
      <c r="BE340">
        <v>16800</v>
      </c>
      <c r="BF340">
        <v>34788.75</v>
      </c>
      <c r="BG340">
        <v>27000</v>
      </c>
      <c r="BH340">
        <v>25337</v>
      </c>
      <c r="BI340">
        <v>30000</v>
      </c>
      <c r="BJ340">
        <v>73780</v>
      </c>
      <c r="BK340">
        <v>50000</v>
      </c>
    </row>
    <row r="341" spans="1:63" ht="22.5" customHeight="1">
      <c r="A341" s="496">
        <v>2</v>
      </c>
      <c r="B341" s="497" t="s">
        <v>909</v>
      </c>
      <c r="C341" s="498" t="s">
        <v>910</v>
      </c>
      <c r="D341" s="498">
        <v>2.1</v>
      </c>
      <c r="E341" s="497" t="s">
        <v>945</v>
      </c>
      <c r="F341" s="497">
        <v>9</v>
      </c>
      <c r="G341" s="550">
        <v>2102040110.109</v>
      </c>
      <c r="H341" s="549" t="s">
        <v>400</v>
      </c>
      <c r="I341">
        <f t="shared" si="5"/>
        <v>0</v>
      </c>
      <c r="K341">
        <v>2000</v>
      </c>
      <c r="L341">
        <v>3000</v>
      </c>
      <c r="M341">
        <v>6000</v>
      </c>
      <c r="N341">
        <v>20500</v>
      </c>
      <c r="P341">
        <v>5000</v>
      </c>
      <c r="Q341">
        <v>12500</v>
      </c>
      <c r="S341">
        <v>146</v>
      </c>
      <c r="T341">
        <v>7000</v>
      </c>
      <c r="U341">
        <v>4000</v>
      </c>
      <c r="W341">
        <v>3000</v>
      </c>
      <c r="Z341">
        <v>7000</v>
      </c>
      <c r="AA341">
        <v>11000</v>
      </c>
      <c r="AC341">
        <v>45500</v>
      </c>
      <c r="AI341">
        <v>5000</v>
      </c>
      <c r="AK341">
        <v>8366</v>
      </c>
      <c r="AL341">
        <v>0</v>
      </c>
      <c r="AM341">
        <v>0</v>
      </c>
      <c r="AO341">
        <v>0</v>
      </c>
      <c r="AW341">
        <v>5500</v>
      </c>
      <c r="AX341">
        <v>12500</v>
      </c>
      <c r="BA341">
        <v>2500</v>
      </c>
      <c r="BD341">
        <v>50000</v>
      </c>
      <c r="BE341">
        <v>5000</v>
      </c>
      <c r="BG341">
        <v>13500</v>
      </c>
      <c r="BH341">
        <v>4000</v>
      </c>
      <c r="BI341">
        <v>10000</v>
      </c>
      <c r="BK341">
        <v>1500</v>
      </c>
    </row>
    <row r="342" spans="1:63" ht="22.5" customHeight="1">
      <c r="A342" s="496">
        <v>2</v>
      </c>
      <c r="B342" s="497" t="s">
        <v>909</v>
      </c>
      <c r="C342" s="498" t="s">
        <v>910</v>
      </c>
      <c r="D342" s="498">
        <v>2.1</v>
      </c>
      <c r="E342" s="497" t="s">
        <v>945</v>
      </c>
      <c r="F342" s="497">
        <v>9</v>
      </c>
      <c r="G342" s="550">
        <v>2102040110.1099999</v>
      </c>
      <c r="H342" s="549" t="s">
        <v>401</v>
      </c>
      <c r="I342">
        <f t="shared" si="5"/>
        <v>2500000</v>
      </c>
      <c r="J342">
        <v>5130307</v>
      </c>
      <c r="V342">
        <v>2500000</v>
      </c>
      <c r="AD342">
        <v>7000000</v>
      </c>
      <c r="AH342">
        <v>44120</v>
      </c>
      <c r="AJ342">
        <v>0</v>
      </c>
      <c r="AK342">
        <v>0</v>
      </c>
      <c r="AR342">
        <v>7684718</v>
      </c>
      <c r="BD342">
        <v>1798750</v>
      </c>
      <c r="BE342">
        <v>54000</v>
      </c>
      <c r="BI342">
        <v>197000</v>
      </c>
      <c r="BJ342">
        <v>60000</v>
      </c>
    </row>
    <row r="343" spans="1:63" ht="22.5" customHeight="1">
      <c r="A343" s="496">
        <v>2</v>
      </c>
      <c r="B343" s="497" t="s">
        <v>909</v>
      </c>
      <c r="C343" s="498" t="s">
        <v>910</v>
      </c>
      <c r="D343" s="498">
        <v>2.1</v>
      </c>
      <c r="E343" s="497" t="s">
        <v>945</v>
      </c>
      <c r="F343" s="497">
        <v>9</v>
      </c>
      <c r="G343" s="550">
        <v>2102040110.1110001</v>
      </c>
      <c r="H343" s="549" t="s">
        <v>402</v>
      </c>
      <c r="I343">
        <f t="shared" si="5"/>
        <v>0</v>
      </c>
      <c r="K343">
        <v>262500</v>
      </c>
      <c r="L343">
        <v>569600</v>
      </c>
      <c r="M343">
        <v>840700</v>
      </c>
      <c r="N343">
        <v>1202000</v>
      </c>
      <c r="O343" s="108">
        <v>1149000</v>
      </c>
      <c r="P343">
        <v>665300</v>
      </c>
      <c r="Q343">
        <v>632900</v>
      </c>
      <c r="R343">
        <v>471500</v>
      </c>
      <c r="S343">
        <v>558900</v>
      </c>
      <c r="T343">
        <v>499000</v>
      </c>
      <c r="U343">
        <v>359600</v>
      </c>
      <c r="W343">
        <v>770000</v>
      </c>
      <c r="X343">
        <v>644453</v>
      </c>
      <c r="Y343">
        <v>1294900</v>
      </c>
      <c r="Z343">
        <v>659100</v>
      </c>
      <c r="AA343">
        <v>605500</v>
      </c>
      <c r="AB343">
        <v>321400</v>
      </c>
      <c r="AC343">
        <v>166700</v>
      </c>
      <c r="AE343">
        <v>2909300</v>
      </c>
      <c r="AF343">
        <v>2819100</v>
      </c>
      <c r="AG343">
        <v>3194100</v>
      </c>
      <c r="AH343">
        <v>3326050</v>
      </c>
      <c r="AI343">
        <v>0</v>
      </c>
      <c r="AJ343">
        <v>3150000</v>
      </c>
      <c r="AK343">
        <v>2607750</v>
      </c>
      <c r="AL343">
        <v>2152000</v>
      </c>
      <c r="AM343">
        <v>2967600</v>
      </c>
      <c r="AN343">
        <v>2011700</v>
      </c>
      <c r="AO343">
        <v>3281900</v>
      </c>
      <c r="AP343">
        <v>3319400</v>
      </c>
      <c r="AQ343">
        <v>0</v>
      </c>
      <c r="AS343">
        <v>644100</v>
      </c>
      <c r="AT343">
        <v>405000</v>
      </c>
      <c r="AU343">
        <v>0</v>
      </c>
      <c r="AV343">
        <v>641500</v>
      </c>
      <c r="AW343">
        <v>0</v>
      </c>
      <c r="AX343">
        <v>357740</v>
      </c>
      <c r="AY343">
        <v>1217500</v>
      </c>
      <c r="AZ343">
        <v>548200</v>
      </c>
      <c r="BA343">
        <v>199400</v>
      </c>
      <c r="BE343">
        <v>780700</v>
      </c>
      <c r="BF343">
        <v>640300</v>
      </c>
      <c r="BG343">
        <v>784600</v>
      </c>
      <c r="BH343">
        <v>206000</v>
      </c>
      <c r="BI343">
        <v>1060300</v>
      </c>
      <c r="BJ343">
        <v>654200</v>
      </c>
      <c r="BK343">
        <v>881400</v>
      </c>
    </row>
    <row r="344" spans="1:63" ht="22.5" customHeight="1">
      <c r="A344" s="496">
        <v>2</v>
      </c>
      <c r="B344" s="497" t="s">
        <v>909</v>
      </c>
      <c r="C344" s="498" t="s">
        <v>910</v>
      </c>
      <c r="D344" s="498">
        <v>2.1</v>
      </c>
      <c r="E344" s="497" t="s">
        <v>945</v>
      </c>
      <c r="F344" s="497">
        <v>9</v>
      </c>
      <c r="G344" s="550">
        <v>2102040110.112</v>
      </c>
      <c r="H344" s="549" t="s">
        <v>403</v>
      </c>
      <c r="I344">
        <f t="shared" si="5"/>
        <v>0</v>
      </c>
      <c r="K344">
        <v>5000</v>
      </c>
      <c r="L344">
        <v>15800</v>
      </c>
      <c r="N344">
        <v>131550</v>
      </c>
      <c r="Q344">
        <v>5000</v>
      </c>
      <c r="R344">
        <v>206180</v>
      </c>
      <c r="S344">
        <v>443385</v>
      </c>
      <c r="T344">
        <v>9500</v>
      </c>
      <c r="U344">
        <v>5000</v>
      </c>
      <c r="Z344">
        <v>30700.81</v>
      </c>
      <c r="AA344">
        <v>107910</v>
      </c>
      <c r="AB344">
        <v>186693</v>
      </c>
      <c r="AC344">
        <v>152320</v>
      </c>
      <c r="AI344">
        <v>37230</v>
      </c>
      <c r="AL344">
        <v>48580</v>
      </c>
      <c r="AN344">
        <v>122850</v>
      </c>
      <c r="AO344">
        <v>13630</v>
      </c>
      <c r="AP344">
        <v>13390</v>
      </c>
      <c r="AT344">
        <v>2400</v>
      </c>
      <c r="AW344">
        <v>87000</v>
      </c>
      <c r="AY344">
        <v>25000</v>
      </c>
      <c r="AZ344">
        <v>9000</v>
      </c>
      <c r="BD344">
        <v>971715</v>
      </c>
      <c r="BE344">
        <v>575677.42000000004</v>
      </c>
      <c r="BG344">
        <v>205200</v>
      </c>
      <c r="BH344">
        <v>21712.7</v>
      </c>
    </row>
    <row r="345" spans="1:63" ht="22.5" customHeight="1">
      <c r="A345" s="496">
        <v>2</v>
      </c>
      <c r="B345" s="497" t="s">
        <v>909</v>
      </c>
      <c r="C345" s="498" t="s">
        <v>910</v>
      </c>
      <c r="D345" s="498">
        <v>2.1</v>
      </c>
      <c r="E345" s="497" t="s">
        <v>945</v>
      </c>
      <c r="F345" s="497">
        <v>10.1</v>
      </c>
      <c r="G345" s="550">
        <v>2102040110.1129999</v>
      </c>
      <c r="H345" s="549" t="s">
        <v>387</v>
      </c>
      <c r="I345">
        <f t="shared" si="5"/>
        <v>0</v>
      </c>
      <c r="K345">
        <v>149592.72</v>
      </c>
      <c r="L345">
        <v>282969.19</v>
      </c>
      <c r="M345">
        <v>423754.11</v>
      </c>
      <c r="N345">
        <v>611040.91</v>
      </c>
      <c r="O345" s="108">
        <v>505689.51</v>
      </c>
      <c r="P345">
        <v>435228.8</v>
      </c>
      <c r="Q345">
        <v>729989.55</v>
      </c>
      <c r="R345">
        <v>254604.36</v>
      </c>
      <c r="S345">
        <v>249802.67</v>
      </c>
      <c r="T345">
        <v>677129.7</v>
      </c>
      <c r="U345">
        <v>215896.97</v>
      </c>
      <c r="W345">
        <v>17758.93</v>
      </c>
      <c r="X345">
        <v>330820.61</v>
      </c>
      <c r="Z345">
        <v>500009.77</v>
      </c>
      <c r="AA345">
        <v>471943.93</v>
      </c>
      <c r="AB345">
        <v>2886.86</v>
      </c>
      <c r="AC345">
        <v>3092.94</v>
      </c>
      <c r="AD345">
        <v>78520.61</v>
      </c>
      <c r="AE345">
        <v>7551.32</v>
      </c>
      <c r="AG345">
        <v>370608.7</v>
      </c>
      <c r="AH345">
        <v>956372.18</v>
      </c>
      <c r="AI345">
        <v>247552.74</v>
      </c>
      <c r="AJ345">
        <v>744209.44</v>
      </c>
      <c r="AL345">
        <v>1160</v>
      </c>
      <c r="AM345">
        <v>272907.57</v>
      </c>
      <c r="AN345">
        <v>713813.06</v>
      </c>
      <c r="AO345">
        <v>323505.89</v>
      </c>
      <c r="AQ345">
        <v>20628.53</v>
      </c>
      <c r="AR345">
        <v>63975.68</v>
      </c>
      <c r="AS345">
        <v>251667.91</v>
      </c>
      <c r="AT345">
        <v>223563.66</v>
      </c>
      <c r="AV345">
        <v>637523.15</v>
      </c>
      <c r="AW345">
        <v>283368.37</v>
      </c>
      <c r="AX345">
        <v>561701.68999999994</v>
      </c>
      <c r="AY345">
        <v>703234.62</v>
      </c>
      <c r="AZ345">
        <v>245165.3</v>
      </c>
      <c r="BA345">
        <v>137398.79999999999</v>
      </c>
      <c r="BB345">
        <v>115330.6</v>
      </c>
      <c r="BC345">
        <v>150275.15</v>
      </c>
      <c r="BE345">
        <v>551721.36</v>
      </c>
      <c r="BF345">
        <v>744500</v>
      </c>
      <c r="BG345">
        <v>738347.09</v>
      </c>
      <c r="BH345">
        <v>465774.56</v>
      </c>
      <c r="BI345">
        <v>11577.4</v>
      </c>
      <c r="BJ345">
        <v>996459.22</v>
      </c>
      <c r="BK345">
        <v>270984.21999999997</v>
      </c>
    </row>
    <row r="346" spans="1:63" ht="22.5" customHeight="1">
      <c r="A346" s="496">
        <v>2</v>
      </c>
      <c r="B346" s="497" t="s">
        <v>909</v>
      </c>
      <c r="C346" s="498" t="s">
        <v>910</v>
      </c>
      <c r="D346" s="498">
        <v>2.1</v>
      </c>
      <c r="E346" s="497" t="s">
        <v>945</v>
      </c>
      <c r="F346" s="497">
        <v>10.199999999999999</v>
      </c>
      <c r="G346" s="550">
        <v>2102040110.1140001</v>
      </c>
      <c r="H346" s="549" t="s">
        <v>404</v>
      </c>
      <c r="I346">
        <f t="shared" si="5"/>
        <v>0</v>
      </c>
      <c r="N346">
        <v>0</v>
      </c>
      <c r="T346">
        <v>12640</v>
      </c>
      <c r="AA346">
        <v>37960</v>
      </c>
      <c r="AF346">
        <v>38000</v>
      </c>
      <c r="AJ346">
        <v>5100</v>
      </c>
      <c r="AL346">
        <v>8500</v>
      </c>
      <c r="AM346">
        <v>33270</v>
      </c>
      <c r="AN346">
        <v>93960</v>
      </c>
      <c r="AQ346">
        <v>0</v>
      </c>
      <c r="AS346">
        <v>0</v>
      </c>
      <c r="AX346">
        <v>37900</v>
      </c>
      <c r="AZ346">
        <v>1500</v>
      </c>
      <c r="BC346">
        <v>115780</v>
      </c>
      <c r="BJ346">
        <v>90600</v>
      </c>
    </row>
    <row r="347" spans="1:63" ht="22.5" customHeight="1">
      <c r="A347" s="496">
        <v>2</v>
      </c>
      <c r="B347" s="497" t="s">
        <v>909</v>
      </c>
      <c r="C347" s="498" t="s">
        <v>910</v>
      </c>
      <c r="D347" s="498">
        <v>2.1</v>
      </c>
      <c r="E347" s="497" t="s">
        <v>945</v>
      </c>
      <c r="F347" s="497">
        <v>10.199999999999999</v>
      </c>
      <c r="G347" s="550">
        <v>2102040110.115</v>
      </c>
      <c r="H347" s="556" t="s">
        <v>405</v>
      </c>
      <c r="I347">
        <f t="shared" si="5"/>
        <v>0</v>
      </c>
      <c r="M347">
        <v>39220</v>
      </c>
      <c r="O347" s="108">
        <v>20000</v>
      </c>
      <c r="X347">
        <v>158388</v>
      </c>
      <c r="AA347">
        <v>9800</v>
      </c>
      <c r="AF347">
        <v>40500</v>
      </c>
      <c r="AG347">
        <v>290125</v>
      </c>
      <c r="AL347">
        <v>649565</v>
      </c>
      <c r="AN347">
        <v>48000</v>
      </c>
      <c r="AO347">
        <v>84885</v>
      </c>
      <c r="AQ347">
        <v>134520</v>
      </c>
      <c r="AR347">
        <v>153567</v>
      </c>
      <c r="AX347">
        <v>30100</v>
      </c>
      <c r="AZ347">
        <v>225494</v>
      </c>
      <c r="BA347">
        <v>35370</v>
      </c>
      <c r="BC347">
        <v>75660</v>
      </c>
      <c r="BH347">
        <v>8000</v>
      </c>
      <c r="BI347">
        <v>150</v>
      </c>
    </row>
    <row r="348" spans="1:63" ht="22.5" customHeight="1">
      <c r="A348" s="496">
        <v>2</v>
      </c>
      <c r="B348" s="497" t="s">
        <v>909</v>
      </c>
      <c r="C348" s="498" t="s">
        <v>910</v>
      </c>
      <c r="D348" s="498">
        <v>2.1</v>
      </c>
      <c r="E348" s="497" t="s">
        <v>945</v>
      </c>
      <c r="F348" s="497">
        <v>10.3</v>
      </c>
      <c r="G348" s="550">
        <v>2102040198.1010001</v>
      </c>
      <c r="H348" s="549" t="s">
        <v>406</v>
      </c>
      <c r="I348">
        <f>SUMIF($J$1:$BK$1,$I$1,$J348:$BK348)</f>
        <v>0</v>
      </c>
    </row>
    <row r="349" spans="1:63" ht="22.5" customHeight="1">
      <c r="A349" s="496">
        <v>2</v>
      </c>
      <c r="B349" s="497" t="s">
        <v>909</v>
      </c>
      <c r="C349" s="498" t="s">
        <v>910</v>
      </c>
      <c r="D349" s="498">
        <v>2.1</v>
      </c>
      <c r="E349" s="497" t="s">
        <v>945</v>
      </c>
      <c r="F349" s="497">
        <v>10.3</v>
      </c>
      <c r="G349" s="550">
        <v>2102040199.1010001</v>
      </c>
      <c r="H349" s="549" t="s">
        <v>407</v>
      </c>
      <c r="I349">
        <f t="shared" si="5"/>
        <v>0</v>
      </c>
      <c r="J349">
        <v>5296.5</v>
      </c>
      <c r="K349">
        <v>63957.59</v>
      </c>
      <c r="L349">
        <v>507597.18</v>
      </c>
      <c r="N349">
        <v>2739674.68</v>
      </c>
      <c r="O349" s="108">
        <v>1376688.43</v>
      </c>
      <c r="P349">
        <v>2565157.56</v>
      </c>
      <c r="Q349">
        <v>1202305.1399999999</v>
      </c>
      <c r="R349">
        <v>113065.24</v>
      </c>
      <c r="S349">
        <v>472463.47</v>
      </c>
      <c r="U349">
        <v>322672.5</v>
      </c>
      <c r="W349">
        <v>711869.11</v>
      </c>
      <c r="X349">
        <v>822633.97</v>
      </c>
      <c r="AA349">
        <v>403747.17</v>
      </c>
      <c r="AB349">
        <v>751603.7</v>
      </c>
      <c r="AF349">
        <v>1235596.6299999999</v>
      </c>
      <c r="AG349">
        <v>892566.29</v>
      </c>
      <c r="AJ349">
        <v>183474.5</v>
      </c>
      <c r="AK349">
        <v>0</v>
      </c>
      <c r="AN349">
        <v>2220</v>
      </c>
      <c r="AO349">
        <v>701316.88</v>
      </c>
      <c r="AQ349">
        <v>46943</v>
      </c>
      <c r="AS349">
        <v>1761091.2</v>
      </c>
      <c r="AT349">
        <v>230139.69</v>
      </c>
      <c r="AV349">
        <v>1497530.11</v>
      </c>
      <c r="AY349">
        <v>2862637.8</v>
      </c>
      <c r="BA349">
        <v>1456564.1</v>
      </c>
      <c r="BG349">
        <v>283151</v>
      </c>
      <c r="BJ349">
        <v>1051572.7</v>
      </c>
    </row>
    <row r="350" spans="1:63" ht="22.5" customHeight="1">
      <c r="A350" s="496">
        <v>2</v>
      </c>
      <c r="B350" s="497" t="s">
        <v>909</v>
      </c>
      <c r="C350" s="498" t="s">
        <v>910</v>
      </c>
      <c r="D350" s="498">
        <v>2.1</v>
      </c>
      <c r="E350" s="497" t="s">
        <v>945</v>
      </c>
      <c r="F350" s="497">
        <v>10.3</v>
      </c>
      <c r="G350" s="550">
        <v>2102040199.105</v>
      </c>
      <c r="H350" s="549" t="s">
        <v>388</v>
      </c>
      <c r="I350">
        <f t="shared" si="5"/>
        <v>0</v>
      </c>
      <c r="L350">
        <v>5520</v>
      </c>
      <c r="N350">
        <v>45010</v>
      </c>
      <c r="R350">
        <v>274125</v>
      </c>
      <c r="S350">
        <v>111354</v>
      </c>
      <c r="T350">
        <v>50777</v>
      </c>
      <c r="U350">
        <v>17665</v>
      </c>
      <c r="Y350">
        <v>118033.5</v>
      </c>
      <c r="AJ350">
        <v>68700</v>
      </c>
      <c r="AO350">
        <v>300000</v>
      </c>
      <c r="AR350">
        <v>10000</v>
      </c>
      <c r="AS350">
        <v>0</v>
      </c>
      <c r="AY350">
        <v>467500</v>
      </c>
      <c r="BB350">
        <v>84224</v>
      </c>
      <c r="BC350">
        <v>70500</v>
      </c>
      <c r="BH350">
        <v>130950</v>
      </c>
    </row>
    <row r="351" spans="1:63" ht="22.5" customHeight="1">
      <c r="A351" s="496">
        <v>2</v>
      </c>
      <c r="B351" s="497" t="s">
        <v>909</v>
      </c>
      <c r="C351" s="498" t="s">
        <v>910</v>
      </c>
      <c r="D351" s="498">
        <v>2.1</v>
      </c>
      <c r="E351" s="497" t="s">
        <v>945</v>
      </c>
      <c r="F351" s="497">
        <v>12</v>
      </c>
      <c r="G351" s="550">
        <v>2103010103.1010001</v>
      </c>
      <c r="H351" s="549" t="s">
        <v>408</v>
      </c>
      <c r="I351">
        <f t="shared" si="5"/>
        <v>0</v>
      </c>
      <c r="AP351">
        <v>20255</v>
      </c>
    </row>
    <row r="352" spans="1:63" ht="22.5" customHeight="1">
      <c r="A352" s="496">
        <v>2</v>
      </c>
      <c r="B352" s="497" t="s">
        <v>909</v>
      </c>
      <c r="C352" s="498" t="s">
        <v>910</v>
      </c>
      <c r="D352" s="498">
        <v>2.1</v>
      </c>
      <c r="E352" s="497" t="s">
        <v>945</v>
      </c>
      <c r="F352" s="497">
        <v>12</v>
      </c>
      <c r="G352" s="550">
        <v>2103010103.5020001</v>
      </c>
      <c r="H352" s="549" t="s">
        <v>409</v>
      </c>
      <c r="I352">
        <f t="shared" si="5"/>
        <v>0</v>
      </c>
      <c r="K352">
        <v>71522.17</v>
      </c>
      <c r="L352">
        <v>0</v>
      </c>
      <c r="M352">
        <v>25979.07</v>
      </c>
      <c r="N352">
        <v>0</v>
      </c>
      <c r="O352" s="108">
        <v>0</v>
      </c>
      <c r="P352">
        <v>376194.6</v>
      </c>
      <c r="Q352">
        <v>37464</v>
      </c>
      <c r="R352">
        <v>314640.07</v>
      </c>
      <c r="S352">
        <v>78495</v>
      </c>
      <c r="T352">
        <v>291671.28000000003</v>
      </c>
      <c r="U352">
        <v>545420.5</v>
      </c>
      <c r="V352">
        <v>0</v>
      </c>
      <c r="W352">
        <v>244519</v>
      </c>
      <c r="Y352">
        <v>2377</v>
      </c>
      <c r="Z352">
        <v>103511.03999999999</v>
      </c>
      <c r="AA352">
        <v>1571</v>
      </c>
      <c r="AB352">
        <v>15245</v>
      </c>
      <c r="AD352">
        <v>0</v>
      </c>
      <c r="AE352">
        <v>21034</v>
      </c>
      <c r="AF352">
        <v>739</v>
      </c>
      <c r="AG352">
        <v>78841.25</v>
      </c>
      <c r="AH352">
        <v>12134</v>
      </c>
      <c r="AI352">
        <v>0</v>
      </c>
      <c r="AK352">
        <v>390703</v>
      </c>
      <c r="AL352">
        <v>15856</v>
      </c>
      <c r="AM352">
        <v>6359.5</v>
      </c>
      <c r="AN352">
        <v>4897.75</v>
      </c>
      <c r="AO352">
        <v>61278.1</v>
      </c>
      <c r="AP352">
        <v>3282</v>
      </c>
      <c r="AR352">
        <v>0</v>
      </c>
      <c r="AS352">
        <v>79709.95</v>
      </c>
      <c r="AT352">
        <v>94182.22</v>
      </c>
      <c r="AU352">
        <v>0</v>
      </c>
      <c r="AV352">
        <v>94094.25</v>
      </c>
      <c r="AW352">
        <v>0</v>
      </c>
      <c r="AX352">
        <v>914</v>
      </c>
      <c r="AZ352">
        <v>110634.25</v>
      </c>
      <c r="BB352">
        <v>0</v>
      </c>
    </row>
    <row r="353" spans="1:63" ht="22.5" customHeight="1">
      <c r="A353" s="496">
        <v>2</v>
      </c>
      <c r="B353" s="497" t="s">
        <v>909</v>
      </c>
      <c r="C353" s="498" t="s">
        <v>910</v>
      </c>
      <c r="D353" s="498">
        <v>2.1</v>
      </c>
      <c r="E353" s="497" t="s">
        <v>945</v>
      </c>
      <c r="F353" s="497">
        <v>12</v>
      </c>
      <c r="G353" s="550">
        <v>2104010101.1010001</v>
      </c>
      <c r="H353" s="549" t="s">
        <v>410</v>
      </c>
      <c r="I353">
        <f t="shared" si="5"/>
        <v>0</v>
      </c>
    </row>
    <row r="354" spans="1:63" ht="22.5" customHeight="1">
      <c r="A354" s="496">
        <v>2</v>
      </c>
      <c r="B354" s="497" t="s">
        <v>909</v>
      </c>
      <c r="C354" s="498" t="s">
        <v>910</v>
      </c>
      <c r="D354" s="498">
        <v>2.1</v>
      </c>
      <c r="E354" s="497" t="s">
        <v>945</v>
      </c>
      <c r="F354" s="497">
        <v>12</v>
      </c>
      <c r="G354" s="550">
        <v>2109010199.1010001</v>
      </c>
      <c r="H354" s="549" t="s">
        <v>411</v>
      </c>
      <c r="I354">
        <f t="shared" si="5"/>
        <v>0</v>
      </c>
      <c r="O354" s="108">
        <v>0</v>
      </c>
      <c r="P354">
        <v>476832</v>
      </c>
      <c r="T354">
        <v>1160</v>
      </c>
      <c r="U354">
        <v>27050</v>
      </c>
      <c r="W354">
        <v>0</v>
      </c>
      <c r="Z354">
        <v>390479.85</v>
      </c>
      <c r="AA354">
        <v>0</v>
      </c>
      <c r="AD354">
        <v>447005</v>
      </c>
      <c r="AL354">
        <v>100402.5</v>
      </c>
      <c r="AO354">
        <v>0</v>
      </c>
      <c r="AP354">
        <v>135315</v>
      </c>
      <c r="AQ354">
        <v>35000</v>
      </c>
      <c r="AS354">
        <v>0</v>
      </c>
      <c r="AT354">
        <v>35000</v>
      </c>
      <c r="AU354">
        <v>147700</v>
      </c>
      <c r="AV354">
        <v>13836</v>
      </c>
      <c r="AX354">
        <v>168950</v>
      </c>
      <c r="AY354">
        <v>0</v>
      </c>
      <c r="AZ354">
        <v>0</v>
      </c>
      <c r="BA354">
        <v>0</v>
      </c>
      <c r="BC354">
        <v>85001</v>
      </c>
    </row>
    <row r="355" spans="1:63" ht="22.5" customHeight="1">
      <c r="A355" s="496">
        <v>2</v>
      </c>
      <c r="B355" s="497" t="s">
        <v>909</v>
      </c>
      <c r="C355" s="498" t="s">
        <v>910</v>
      </c>
      <c r="D355" s="498">
        <v>2.1</v>
      </c>
      <c r="E355" s="497" t="s">
        <v>945</v>
      </c>
      <c r="F355" s="497">
        <v>12</v>
      </c>
      <c r="G355" s="550">
        <v>2109010199.201</v>
      </c>
      <c r="H355" s="549" t="s">
        <v>412</v>
      </c>
      <c r="I355">
        <f t="shared" si="5"/>
        <v>0</v>
      </c>
      <c r="J355">
        <v>3401136.8</v>
      </c>
      <c r="Q355">
        <v>32500</v>
      </c>
      <c r="S355">
        <v>0</v>
      </c>
      <c r="U355">
        <v>430465</v>
      </c>
      <c r="Y355">
        <v>159709.6</v>
      </c>
      <c r="AG355">
        <v>131300</v>
      </c>
      <c r="AK355">
        <v>598720</v>
      </c>
      <c r="AM355">
        <v>49604.08</v>
      </c>
      <c r="AP355">
        <v>123335</v>
      </c>
      <c r="AQ355">
        <v>459514.78</v>
      </c>
      <c r="AR355">
        <v>2101833.04</v>
      </c>
      <c r="AS355">
        <v>0</v>
      </c>
      <c r="AT355">
        <v>44440</v>
      </c>
      <c r="AV355">
        <v>6440</v>
      </c>
      <c r="AY355">
        <v>180214</v>
      </c>
      <c r="BA355">
        <v>0</v>
      </c>
      <c r="BB355">
        <v>56434.12</v>
      </c>
      <c r="BC355">
        <v>424751.73</v>
      </c>
      <c r="BH355">
        <v>12500</v>
      </c>
    </row>
    <row r="356" spans="1:63" ht="22.5" customHeight="1">
      <c r="A356" s="496">
        <v>2</v>
      </c>
      <c r="B356" s="497" t="s">
        <v>909</v>
      </c>
      <c r="C356" s="498" t="s">
        <v>910</v>
      </c>
      <c r="D356" s="498">
        <v>2.1</v>
      </c>
      <c r="E356" s="497" t="s">
        <v>945</v>
      </c>
      <c r="F356" s="497">
        <v>12</v>
      </c>
      <c r="G356" s="550">
        <v>2109010199.701</v>
      </c>
      <c r="H356" s="549" t="s">
        <v>413</v>
      </c>
      <c r="I356">
        <f t="shared" si="5"/>
        <v>0</v>
      </c>
      <c r="J356">
        <v>49229.24</v>
      </c>
      <c r="O356" s="108">
        <v>15915.5</v>
      </c>
      <c r="Q356">
        <v>239.27</v>
      </c>
      <c r="R356">
        <v>0</v>
      </c>
      <c r="S356">
        <v>39808.57</v>
      </c>
      <c r="U356">
        <v>773.17</v>
      </c>
      <c r="AD356">
        <v>110806</v>
      </c>
      <c r="AE356">
        <v>5690.14</v>
      </c>
      <c r="AF356">
        <v>16420.16</v>
      </c>
      <c r="AG356">
        <v>21153.71</v>
      </c>
      <c r="AI356">
        <v>7994.79</v>
      </c>
      <c r="AK356">
        <v>59831.71</v>
      </c>
      <c r="AL356">
        <v>4164.3500000000004</v>
      </c>
      <c r="AN356">
        <v>46449.5</v>
      </c>
      <c r="AR356">
        <v>0</v>
      </c>
      <c r="AS356">
        <v>0</v>
      </c>
      <c r="AT356">
        <v>138605.21</v>
      </c>
      <c r="AV356">
        <v>6395.66</v>
      </c>
      <c r="AW356">
        <v>3193.44</v>
      </c>
      <c r="AX356">
        <v>7040.14</v>
      </c>
      <c r="BA356">
        <v>0</v>
      </c>
      <c r="BB356">
        <v>0</v>
      </c>
      <c r="BH356">
        <v>1854.91</v>
      </c>
    </row>
    <row r="357" spans="1:63" ht="22.5" customHeight="1">
      <c r="A357" s="496">
        <v>2</v>
      </c>
      <c r="B357" s="497" t="s">
        <v>909</v>
      </c>
      <c r="C357" s="498" t="s">
        <v>910</v>
      </c>
      <c r="D357" s="498">
        <v>2.1</v>
      </c>
      <c r="E357" s="497" t="s">
        <v>945</v>
      </c>
      <c r="F357" s="497">
        <v>12</v>
      </c>
      <c r="G357" s="550">
        <v>2111020199.1029999</v>
      </c>
      <c r="H357" s="549" t="s">
        <v>414</v>
      </c>
      <c r="I357">
        <f t="shared" si="5"/>
        <v>0</v>
      </c>
      <c r="K357">
        <v>1243.54</v>
      </c>
      <c r="M357">
        <v>0</v>
      </c>
      <c r="S357">
        <v>794.07</v>
      </c>
      <c r="AF357">
        <v>0</v>
      </c>
      <c r="AK357">
        <v>9457.48</v>
      </c>
      <c r="AM357">
        <v>1000</v>
      </c>
      <c r="AN357">
        <v>0</v>
      </c>
      <c r="AS357">
        <v>49968.09</v>
      </c>
      <c r="AU357">
        <v>41000</v>
      </c>
      <c r="AV357">
        <v>283.63</v>
      </c>
      <c r="AY357">
        <v>294898</v>
      </c>
      <c r="BC357">
        <v>1000</v>
      </c>
    </row>
    <row r="358" spans="1:63" ht="22.5" customHeight="1">
      <c r="A358" s="496">
        <v>2</v>
      </c>
      <c r="B358" s="497" t="s">
        <v>909</v>
      </c>
      <c r="C358" s="498" t="s">
        <v>910</v>
      </c>
      <c r="D358" s="498">
        <v>2.1</v>
      </c>
      <c r="E358" s="497" t="s">
        <v>945</v>
      </c>
      <c r="F358" s="497" t="s">
        <v>2592</v>
      </c>
      <c r="G358" s="550">
        <v>2111020199.105</v>
      </c>
      <c r="H358" s="549" t="s">
        <v>415</v>
      </c>
      <c r="I358">
        <f t="shared" si="5"/>
        <v>706839</v>
      </c>
      <c r="J358">
        <v>6832684.2300000004</v>
      </c>
      <c r="M358">
        <v>4800</v>
      </c>
      <c r="N358">
        <v>1000000</v>
      </c>
      <c r="O358" s="108">
        <v>1080</v>
      </c>
      <c r="P358">
        <v>7550.7</v>
      </c>
      <c r="R358">
        <v>0</v>
      </c>
      <c r="S358">
        <v>566563.78</v>
      </c>
      <c r="T358">
        <v>0</v>
      </c>
      <c r="U358">
        <v>3187</v>
      </c>
      <c r="V358">
        <v>706839</v>
      </c>
      <c r="Y358">
        <v>0</v>
      </c>
      <c r="Z358">
        <v>83600.88</v>
      </c>
      <c r="AA358">
        <v>48550</v>
      </c>
      <c r="AB358">
        <v>0</v>
      </c>
      <c r="AD358">
        <v>6149863.6900000004</v>
      </c>
      <c r="AE358">
        <v>7130</v>
      </c>
      <c r="AG358">
        <v>3900</v>
      </c>
      <c r="AH358">
        <v>13766</v>
      </c>
      <c r="AI358">
        <v>338349</v>
      </c>
      <c r="AJ358">
        <v>141320</v>
      </c>
      <c r="AL358">
        <v>2251739.6800000002</v>
      </c>
      <c r="AM358">
        <v>0</v>
      </c>
      <c r="AN358">
        <v>24220</v>
      </c>
      <c r="AO358">
        <v>45000</v>
      </c>
      <c r="AP358">
        <v>71604.42</v>
      </c>
      <c r="AR358">
        <v>25273300.649999999</v>
      </c>
      <c r="AS358">
        <v>513084.38</v>
      </c>
      <c r="AT358">
        <v>39067.949999999997</v>
      </c>
      <c r="AU358">
        <v>1657374.36</v>
      </c>
      <c r="AV358">
        <v>1616543</v>
      </c>
      <c r="AW358">
        <v>17991</v>
      </c>
      <c r="AX358">
        <v>19000</v>
      </c>
      <c r="AY358">
        <v>54973.85</v>
      </c>
      <c r="AZ358">
        <v>4685</v>
      </c>
      <c r="BA358">
        <v>0</v>
      </c>
      <c r="BD358">
        <v>3100</v>
      </c>
      <c r="BE358">
        <v>53429.5</v>
      </c>
      <c r="BG358">
        <v>11511133</v>
      </c>
      <c r="BH358">
        <v>6368</v>
      </c>
      <c r="BI358">
        <v>3087281.53</v>
      </c>
      <c r="BJ358">
        <v>133400</v>
      </c>
      <c r="BK358">
        <v>264148.17</v>
      </c>
    </row>
    <row r="359" spans="1:63" ht="22.5" customHeight="1">
      <c r="A359" s="496">
        <v>2</v>
      </c>
      <c r="B359" s="497" t="s">
        <v>909</v>
      </c>
      <c r="C359" s="498" t="s">
        <v>910</v>
      </c>
      <c r="D359" s="498">
        <v>2.1</v>
      </c>
      <c r="E359" s="497" t="s">
        <v>945</v>
      </c>
      <c r="F359" s="500" t="s">
        <v>2591</v>
      </c>
      <c r="G359" s="550">
        <v>2111020199.1070001</v>
      </c>
      <c r="H359" s="549" t="s">
        <v>417</v>
      </c>
      <c r="I359">
        <f t="shared" si="5"/>
        <v>3033.65</v>
      </c>
      <c r="J359">
        <v>279216.18</v>
      </c>
      <c r="K359">
        <v>30369.01</v>
      </c>
      <c r="L359">
        <v>0</v>
      </c>
      <c r="M359">
        <v>85824.99</v>
      </c>
      <c r="N359">
        <v>101000.25</v>
      </c>
      <c r="O359" s="108">
        <v>100752.94</v>
      </c>
      <c r="P359">
        <v>54585.31</v>
      </c>
      <c r="Q359">
        <v>52110.2</v>
      </c>
      <c r="R359">
        <v>59581.11</v>
      </c>
      <c r="S359">
        <v>32950.42</v>
      </c>
      <c r="T359">
        <v>43007.96</v>
      </c>
      <c r="U359">
        <v>56320.09</v>
      </c>
      <c r="V359">
        <v>3033.65</v>
      </c>
      <c r="W359">
        <v>24791.05</v>
      </c>
      <c r="X359">
        <v>13327.25</v>
      </c>
      <c r="Y359">
        <v>19536.29</v>
      </c>
      <c r="Z359">
        <v>44141.82</v>
      </c>
      <c r="AA359">
        <v>49047.85</v>
      </c>
      <c r="AB359">
        <v>26524.35</v>
      </c>
      <c r="AC359">
        <v>0</v>
      </c>
      <c r="AD359">
        <v>139904.28</v>
      </c>
      <c r="AE359">
        <v>50206.6</v>
      </c>
      <c r="AF359">
        <v>43482.39</v>
      </c>
      <c r="AG359">
        <v>117182.89</v>
      </c>
      <c r="AH359">
        <v>129418.43</v>
      </c>
      <c r="AI359">
        <v>27498.95</v>
      </c>
      <c r="AJ359">
        <v>448065.53</v>
      </c>
      <c r="AK359">
        <v>45996.5</v>
      </c>
      <c r="AL359">
        <v>177688.45</v>
      </c>
      <c r="AM359">
        <v>106907.04</v>
      </c>
      <c r="AN359">
        <v>81966.02</v>
      </c>
      <c r="AO359">
        <v>71464.149999999994</v>
      </c>
      <c r="AP359">
        <v>198610.28</v>
      </c>
      <c r="AQ359">
        <v>42453.95</v>
      </c>
      <c r="AR359">
        <v>15271.8</v>
      </c>
      <c r="AS359">
        <v>32359.39</v>
      </c>
      <c r="AT359">
        <v>48754.74</v>
      </c>
      <c r="AU359">
        <v>74691.31</v>
      </c>
      <c r="AV359">
        <v>45210.080000000002</v>
      </c>
      <c r="AW359">
        <v>40933</v>
      </c>
      <c r="AX359">
        <v>44485.7</v>
      </c>
      <c r="AY359">
        <v>152133.01</v>
      </c>
      <c r="AZ359">
        <v>40047.22</v>
      </c>
      <c r="BA359">
        <v>26746.68</v>
      </c>
      <c r="BB359">
        <v>19784.22</v>
      </c>
      <c r="BC359">
        <v>23802.48</v>
      </c>
      <c r="BD359">
        <v>201692.03</v>
      </c>
      <c r="BE359">
        <v>69241.320000000007</v>
      </c>
      <c r="BF359">
        <v>12625.25</v>
      </c>
      <c r="BG359">
        <v>94305.919999999998</v>
      </c>
      <c r="BH359">
        <v>8698.6</v>
      </c>
      <c r="BI359">
        <v>101489.03</v>
      </c>
      <c r="BJ359">
        <v>58079.87</v>
      </c>
      <c r="BK359">
        <v>10137.870000000001</v>
      </c>
    </row>
    <row r="360" spans="1:63" ht="22.5" customHeight="1">
      <c r="A360" s="496">
        <v>2</v>
      </c>
      <c r="B360" s="497" t="s">
        <v>909</v>
      </c>
      <c r="C360" s="498" t="s">
        <v>910</v>
      </c>
      <c r="D360" s="498">
        <v>2.1</v>
      </c>
      <c r="E360" s="497" t="s">
        <v>945</v>
      </c>
      <c r="F360" s="497" t="s">
        <v>2592</v>
      </c>
      <c r="G360" s="550">
        <v>2111020199.108</v>
      </c>
      <c r="H360" s="549" t="s">
        <v>418</v>
      </c>
      <c r="I360">
        <f t="shared" si="5"/>
        <v>0</v>
      </c>
      <c r="K360">
        <v>0</v>
      </c>
      <c r="M360">
        <v>0</v>
      </c>
      <c r="N360">
        <v>0</v>
      </c>
      <c r="O360" s="108">
        <v>0</v>
      </c>
      <c r="P360">
        <v>0</v>
      </c>
      <c r="Q360">
        <v>0</v>
      </c>
      <c r="T360">
        <v>0</v>
      </c>
      <c r="U360">
        <v>0</v>
      </c>
      <c r="X360">
        <v>0</v>
      </c>
      <c r="AB360">
        <v>0</v>
      </c>
      <c r="AC360">
        <v>4220</v>
      </c>
      <c r="AF360">
        <v>0</v>
      </c>
      <c r="AG360">
        <v>3936</v>
      </c>
      <c r="AH360">
        <v>0</v>
      </c>
      <c r="AI360">
        <v>8177.25</v>
      </c>
      <c r="AJ360">
        <v>0</v>
      </c>
      <c r="AK360">
        <v>0</v>
      </c>
      <c r="AL360">
        <v>124362.8</v>
      </c>
      <c r="AM360">
        <v>0</v>
      </c>
      <c r="AN360">
        <v>48441.9</v>
      </c>
      <c r="AP360">
        <v>0</v>
      </c>
      <c r="AQ360">
        <v>7740.5</v>
      </c>
      <c r="AR360">
        <v>46989.68</v>
      </c>
      <c r="AS360">
        <v>0</v>
      </c>
      <c r="AT360">
        <v>6900</v>
      </c>
      <c r="AU360">
        <v>0</v>
      </c>
      <c r="AV360">
        <v>0</v>
      </c>
      <c r="AW360">
        <v>5433</v>
      </c>
      <c r="AY360">
        <v>0</v>
      </c>
      <c r="AZ360">
        <v>0</v>
      </c>
      <c r="BA360">
        <v>1620</v>
      </c>
      <c r="BB360">
        <v>0</v>
      </c>
      <c r="BC360">
        <v>0</v>
      </c>
      <c r="BD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</row>
    <row r="361" spans="1:63" ht="22.5" customHeight="1">
      <c r="A361" s="496">
        <v>2</v>
      </c>
      <c r="B361" s="497" t="s">
        <v>909</v>
      </c>
      <c r="C361" s="498" t="s">
        <v>910</v>
      </c>
      <c r="D361" s="498">
        <v>2.1</v>
      </c>
      <c r="E361" s="497" t="s">
        <v>945</v>
      </c>
      <c r="F361" s="500" t="s">
        <v>2590</v>
      </c>
      <c r="G361" s="550">
        <v>2111020199.109</v>
      </c>
      <c r="H361" s="549" t="s">
        <v>419</v>
      </c>
      <c r="I361">
        <f t="shared" si="5"/>
        <v>34716</v>
      </c>
      <c r="M361">
        <v>0</v>
      </c>
      <c r="N361">
        <v>0</v>
      </c>
      <c r="O361" s="108">
        <v>0</v>
      </c>
      <c r="Q361">
        <v>0</v>
      </c>
      <c r="U361">
        <v>0</v>
      </c>
      <c r="V361">
        <v>34716</v>
      </c>
      <c r="W361">
        <v>0</v>
      </c>
      <c r="AD361">
        <v>0</v>
      </c>
      <c r="AS361">
        <v>0</v>
      </c>
      <c r="AZ361">
        <v>0</v>
      </c>
      <c r="BA361">
        <v>0</v>
      </c>
      <c r="BB361">
        <v>0</v>
      </c>
      <c r="BC361">
        <v>0</v>
      </c>
      <c r="BI361">
        <v>0</v>
      </c>
    </row>
    <row r="362" spans="1:63" ht="22.5" customHeight="1">
      <c r="A362" s="496">
        <v>2</v>
      </c>
      <c r="B362" s="497" t="s">
        <v>909</v>
      </c>
      <c r="C362" s="498" t="s">
        <v>910</v>
      </c>
      <c r="D362" s="498">
        <v>2.1</v>
      </c>
      <c r="E362" s="497" t="s">
        <v>945</v>
      </c>
      <c r="F362" s="500" t="s">
        <v>2589</v>
      </c>
      <c r="G362" s="550">
        <v>2111020199.1099999</v>
      </c>
      <c r="H362" s="549" t="s">
        <v>420</v>
      </c>
      <c r="I362">
        <f t="shared" si="5"/>
        <v>186214</v>
      </c>
      <c r="J362">
        <v>465</v>
      </c>
      <c r="K362">
        <v>0</v>
      </c>
      <c r="N362">
        <v>0</v>
      </c>
      <c r="P362">
        <v>0</v>
      </c>
      <c r="Q362">
        <v>0</v>
      </c>
      <c r="T362">
        <v>0</v>
      </c>
      <c r="U362">
        <v>0</v>
      </c>
      <c r="V362">
        <v>186214</v>
      </c>
      <c r="W362">
        <v>14499</v>
      </c>
      <c r="X362">
        <v>0</v>
      </c>
      <c r="Y362">
        <v>0</v>
      </c>
      <c r="Z362">
        <v>39311</v>
      </c>
      <c r="AA362">
        <v>42212</v>
      </c>
      <c r="AB362">
        <v>0</v>
      </c>
      <c r="AC362">
        <v>8408</v>
      </c>
      <c r="AE362">
        <v>44623</v>
      </c>
      <c r="AF362">
        <v>48769</v>
      </c>
      <c r="AG362">
        <v>44189</v>
      </c>
      <c r="AH362">
        <v>91502</v>
      </c>
      <c r="AI362">
        <v>39174</v>
      </c>
      <c r="AJ362">
        <v>0</v>
      </c>
      <c r="AK362">
        <v>0</v>
      </c>
      <c r="AL362">
        <v>48690</v>
      </c>
      <c r="AM362">
        <v>56</v>
      </c>
      <c r="AN362">
        <v>89524</v>
      </c>
      <c r="AO362">
        <v>100193</v>
      </c>
      <c r="AP362">
        <v>0</v>
      </c>
      <c r="AQ362">
        <v>29992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38361</v>
      </c>
      <c r="AY362">
        <v>363</v>
      </c>
      <c r="AZ362">
        <v>28055</v>
      </c>
      <c r="BA362">
        <v>11832</v>
      </c>
      <c r="BB362">
        <v>0</v>
      </c>
      <c r="BC362">
        <v>0</v>
      </c>
      <c r="BD362">
        <v>0</v>
      </c>
      <c r="BF362">
        <v>0</v>
      </c>
      <c r="BG362">
        <v>79305</v>
      </c>
      <c r="BH362">
        <v>0</v>
      </c>
      <c r="BI362">
        <v>0</v>
      </c>
      <c r="BJ362">
        <v>0</v>
      </c>
      <c r="BK362">
        <v>0</v>
      </c>
    </row>
    <row r="363" spans="1:63" ht="22.5" customHeight="1">
      <c r="A363" s="496">
        <v>2</v>
      </c>
      <c r="B363" s="497" t="s">
        <v>909</v>
      </c>
      <c r="C363" s="498" t="s">
        <v>910</v>
      </c>
      <c r="D363" s="498">
        <v>2.1</v>
      </c>
      <c r="E363" s="497" t="s">
        <v>945</v>
      </c>
      <c r="F363" s="497" t="s">
        <v>2588</v>
      </c>
      <c r="G363" s="548">
        <v>2111020199.201</v>
      </c>
      <c r="H363" s="547" t="s">
        <v>421</v>
      </c>
      <c r="I363">
        <f t="shared" si="5"/>
        <v>100000</v>
      </c>
      <c r="J363">
        <v>0</v>
      </c>
      <c r="S363">
        <v>1431895.76</v>
      </c>
      <c r="V363">
        <v>100000</v>
      </c>
      <c r="W363">
        <v>97978.9</v>
      </c>
      <c r="AB363">
        <v>8387880.2300000004</v>
      </c>
      <c r="AD363">
        <v>1991995.06</v>
      </c>
      <c r="AE363">
        <v>100000</v>
      </c>
      <c r="AF363">
        <v>0</v>
      </c>
      <c r="AH363">
        <v>0</v>
      </c>
      <c r="AI363">
        <v>0</v>
      </c>
      <c r="AN363">
        <v>4000000</v>
      </c>
      <c r="AO363">
        <v>100000</v>
      </c>
      <c r="AQ363">
        <v>0</v>
      </c>
      <c r="AR363">
        <v>0</v>
      </c>
      <c r="AV363">
        <v>402355.72</v>
      </c>
      <c r="AW363">
        <v>1360633.48</v>
      </c>
      <c r="BD363">
        <v>0</v>
      </c>
    </row>
    <row r="364" spans="1:63" ht="22.5" customHeight="1">
      <c r="A364" s="496">
        <v>2</v>
      </c>
      <c r="B364" s="497" t="s">
        <v>909</v>
      </c>
      <c r="C364" s="498" t="s">
        <v>59</v>
      </c>
      <c r="D364" s="498">
        <v>2.2000000000000002</v>
      </c>
      <c r="E364" s="497"/>
      <c r="F364" s="497">
        <v>11.2</v>
      </c>
      <c r="G364" s="548">
        <v>2111020199.2019999</v>
      </c>
      <c r="H364" s="547" t="s">
        <v>422</v>
      </c>
      <c r="I364">
        <f t="shared" si="5"/>
        <v>487900</v>
      </c>
      <c r="J364">
        <v>1624079.11</v>
      </c>
      <c r="L364">
        <v>64000</v>
      </c>
      <c r="M364">
        <v>64000</v>
      </c>
      <c r="Q364">
        <v>83310</v>
      </c>
      <c r="V364">
        <v>487900</v>
      </c>
      <c r="W364">
        <v>163130.57999999999</v>
      </c>
      <c r="Z364">
        <v>0</v>
      </c>
      <c r="AB364">
        <v>0</v>
      </c>
      <c r="AF364">
        <v>282754.56</v>
      </c>
      <c r="AG364">
        <v>20931.75</v>
      </c>
      <c r="AK364">
        <v>57287</v>
      </c>
      <c r="AM364">
        <v>645920.61</v>
      </c>
      <c r="AS364">
        <v>67619.16</v>
      </c>
      <c r="AV364">
        <v>69800</v>
      </c>
      <c r="AW364">
        <v>448081.78</v>
      </c>
    </row>
    <row r="365" spans="1:63" ht="22.5" customHeight="1">
      <c r="A365" s="496">
        <v>2</v>
      </c>
      <c r="B365" s="497" t="s">
        <v>909</v>
      </c>
      <c r="C365" s="498" t="s">
        <v>910</v>
      </c>
      <c r="D365" s="498">
        <v>2.1</v>
      </c>
      <c r="E365" s="497" t="s">
        <v>945</v>
      </c>
      <c r="F365" s="497">
        <v>11.1</v>
      </c>
      <c r="G365" s="548">
        <v>2111020199.204</v>
      </c>
      <c r="H365" s="547" t="s">
        <v>423</v>
      </c>
      <c r="I365">
        <f t="shared" si="5"/>
        <v>0</v>
      </c>
      <c r="J365">
        <v>0</v>
      </c>
      <c r="L365">
        <v>0</v>
      </c>
      <c r="M365">
        <v>0</v>
      </c>
      <c r="O365" s="108">
        <v>0</v>
      </c>
      <c r="Q365">
        <v>0</v>
      </c>
      <c r="S365">
        <v>0</v>
      </c>
      <c r="T365">
        <v>0</v>
      </c>
      <c r="V365">
        <v>0</v>
      </c>
      <c r="W365">
        <v>0</v>
      </c>
      <c r="X365">
        <v>0</v>
      </c>
      <c r="Z365">
        <v>0</v>
      </c>
      <c r="AA365">
        <v>0</v>
      </c>
      <c r="AB365">
        <v>115814.55</v>
      </c>
      <c r="AC365">
        <v>0</v>
      </c>
      <c r="AD365">
        <v>0</v>
      </c>
      <c r="AE365">
        <v>177560.85</v>
      </c>
      <c r="AF365">
        <v>0</v>
      </c>
      <c r="AG365">
        <v>139768.25</v>
      </c>
      <c r="AH365">
        <v>0</v>
      </c>
      <c r="AJ365">
        <v>0</v>
      </c>
      <c r="AK365">
        <v>0</v>
      </c>
      <c r="AL365">
        <v>652948.81999999995</v>
      </c>
      <c r="AM365">
        <v>0</v>
      </c>
      <c r="AN365">
        <v>0</v>
      </c>
      <c r="AS365">
        <v>611003.81999999995</v>
      </c>
      <c r="AT365">
        <v>0</v>
      </c>
      <c r="AV365">
        <v>57785.09</v>
      </c>
      <c r="AX365">
        <v>0</v>
      </c>
      <c r="AY365">
        <v>0</v>
      </c>
      <c r="AZ365">
        <v>935.4</v>
      </c>
      <c r="BB365">
        <v>1255424.8999999999</v>
      </c>
      <c r="BE365">
        <v>0</v>
      </c>
      <c r="BF365">
        <v>0</v>
      </c>
      <c r="BG365">
        <v>0</v>
      </c>
      <c r="BH365">
        <v>216967.9</v>
      </c>
      <c r="BI365">
        <v>0</v>
      </c>
      <c r="BJ365">
        <v>0</v>
      </c>
    </row>
    <row r="366" spans="1:63" ht="22.5" customHeight="1">
      <c r="A366" s="496">
        <v>2</v>
      </c>
      <c r="B366" s="497" t="s">
        <v>909</v>
      </c>
      <c r="C366" s="498" t="s">
        <v>910</v>
      </c>
      <c r="D366" s="498">
        <v>2.1</v>
      </c>
      <c r="E366" s="497" t="s">
        <v>945</v>
      </c>
      <c r="F366" s="497">
        <v>11.1</v>
      </c>
      <c r="G366" s="548">
        <v>2111020199.2049999</v>
      </c>
      <c r="H366" s="547" t="s">
        <v>424</v>
      </c>
      <c r="I366">
        <f t="shared" si="5"/>
        <v>0</v>
      </c>
      <c r="J366">
        <v>0</v>
      </c>
      <c r="O366" s="108">
        <v>0</v>
      </c>
      <c r="R366">
        <v>0</v>
      </c>
      <c r="S366">
        <v>0</v>
      </c>
      <c r="V366">
        <v>0</v>
      </c>
      <c r="W366">
        <v>448667</v>
      </c>
      <c r="X366">
        <v>0</v>
      </c>
      <c r="AD366">
        <v>0</v>
      </c>
      <c r="AG366">
        <v>0</v>
      </c>
      <c r="AH366">
        <v>2448880</v>
      </c>
      <c r="AJ366">
        <v>2250000</v>
      </c>
      <c r="AL366">
        <v>78240</v>
      </c>
      <c r="AN366">
        <v>0</v>
      </c>
      <c r="AT366">
        <v>0</v>
      </c>
      <c r="AV366">
        <v>90750</v>
      </c>
      <c r="AX366">
        <v>807000</v>
      </c>
      <c r="AY366">
        <v>0</v>
      </c>
      <c r="BB366">
        <v>0</v>
      </c>
      <c r="BD366">
        <v>0</v>
      </c>
      <c r="BG366">
        <v>0</v>
      </c>
      <c r="BJ366">
        <v>0</v>
      </c>
    </row>
    <row r="367" spans="1:63" ht="22.5" customHeight="1">
      <c r="A367" s="496">
        <v>2</v>
      </c>
      <c r="B367" s="497" t="s">
        <v>909</v>
      </c>
      <c r="C367" s="498" t="s">
        <v>910</v>
      </c>
      <c r="D367" s="498">
        <v>2.1</v>
      </c>
      <c r="E367" s="497" t="s">
        <v>945</v>
      </c>
      <c r="F367" s="497">
        <v>11.1</v>
      </c>
      <c r="G367" s="550">
        <v>2111020199.2060001</v>
      </c>
      <c r="H367" s="549" t="s">
        <v>425</v>
      </c>
      <c r="I367">
        <f t="shared" si="5"/>
        <v>0</v>
      </c>
      <c r="L367">
        <v>216829.33</v>
      </c>
      <c r="M367">
        <v>0</v>
      </c>
      <c r="U367">
        <v>17995</v>
      </c>
      <c r="V367">
        <v>0</v>
      </c>
      <c r="W367">
        <v>0</v>
      </c>
      <c r="AA367">
        <v>306560</v>
      </c>
      <c r="AC367">
        <v>39742.769999999997</v>
      </c>
      <c r="AD367">
        <v>3338387.63</v>
      </c>
      <c r="AE367">
        <v>1136668.25</v>
      </c>
      <c r="AF367">
        <v>2705529.2</v>
      </c>
      <c r="AG367">
        <v>439074.23</v>
      </c>
      <c r="AH367">
        <v>1970000</v>
      </c>
      <c r="AK367">
        <v>3000000</v>
      </c>
      <c r="AL367">
        <v>0</v>
      </c>
      <c r="AN367">
        <v>1410702.13</v>
      </c>
      <c r="AQ367">
        <v>215332.62</v>
      </c>
      <c r="AS367">
        <v>1510630.99</v>
      </c>
      <c r="AT367">
        <v>1800000</v>
      </c>
      <c r="AU367">
        <v>1138890.58</v>
      </c>
      <c r="AV367">
        <v>11518765.550000001</v>
      </c>
      <c r="AX367">
        <v>217504.35</v>
      </c>
      <c r="AY367">
        <v>1064900.6499999999</v>
      </c>
      <c r="AZ367">
        <v>7141512.9900000002</v>
      </c>
      <c r="BA367">
        <v>2580471.85</v>
      </c>
      <c r="BB367">
        <v>1616940.3</v>
      </c>
      <c r="BC367">
        <v>1968200.55</v>
      </c>
      <c r="BE367">
        <v>0</v>
      </c>
      <c r="BG367">
        <v>0</v>
      </c>
    </row>
    <row r="368" spans="1:63" ht="22.5" customHeight="1">
      <c r="A368" s="80">
        <v>2</v>
      </c>
      <c r="B368" s="81" t="s">
        <v>909</v>
      </c>
      <c r="C368" s="46" t="s">
        <v>910</v>
      </c>
      <c r="D368" s="46">
        <v>2.1</v>
      </c>
      <c r="E368" s="81" t="s">
        <v>945</v>
      </c>
      <c r="F368" s="81">
        <v>11.3</v>
      </c>
      <c r="G368" s="550">
        <v>2111020199.207</v>
      </c>
      <c r="H368" s="549" t="s">
        <v>3635</v>
      </c>
      <c r="I368">
        <f t="shared" si="5"/>
        <v>0</v>
      </c>
      <c r="J368">
        <v>0</v>
      </c>
      <c r="L368">
        <v>0</v>
      </c>
      <c r="M368">
        <v>0</v>
      </c>
      <c r="N368">
        <v>0</v>
      </c>
      <c r="O368" s="108">
        <v>0</v>
      </c>
      <c r="P368">
        <v>0</v>
      </c>
      <c r="Q368">
        <v>0</v>
      </c>
      <c r="R368">
        <v>0</v>
      </c>
      <c r="S368">
        <v>0</v>
      </c>
      <c r="U368">
        <v>0</v>
      </c>
      <c r="AD368">
        <v>0</v>
      </c>
      <c r="AF368">
        <v>0</v>
      </c>
      <c r="AG368">
        <v>0</v>
      </c>
      <c r="AI368">
        <v>0</v>
      </c>
      <c r="AJ368">
        <v>0</v>
      </c>
      <c r="AK368">
        <v>0</v>
      </c>
      <c r="AL368">
        <v>122393.37</v>
      </c>
      <c r="AN368">
        <v>0</v>
      </c>
      <c r="AP368">
        <v>0</v>
      </c>
      <c r="AQ368">
        <v>0</v>
      </c>
      <c r="AR368">
        <v>64011.16</v>
      </c>
      <c r="AU368">
        <v>1077483.17</v>
      </c>
      <c r="AV368">
        <v>0</v>
      </c>
      <c r="AX368">
        <v>0</v>
      </c>
      <c r="AY368">
        <v>0</v>
      </c>
      <c r="AZ368">
        <v>783.2</v>
      </c>
      <c r="BA368">
        <v>0</v>
      </c>
      <c r="BB368">
        <v>1669758.5</v>
      </c>
      <c r="BC368">
        <v>1636670.89</v>
      </c>
      <c r="BD368">
        <v>7271452.1900000004</v>
      </c>
      <c r="BF368">
        <v>0</v>
      </c>
      <c r="BG368">
        <v>0</v>
      </c>
      <c r="BJ368">
        <v>0</v>
      </c>
    </row>
    <row r="369" spans="1:63" ht="22.5" customHeight="1">
      <c r="A369" s="496">
        <v>2</v>
      </c>
      <c r="B369" s="497" t="s">
        <v>909</v>
      </c>
      <c r="C369" s="498" t="s">
        <v>910</v>
      </c>
      <c r="D369" s="498">
        <v>2.1</v>
      </c>
      <c r="E369" s="497" t="s">
        <v>945</v>
      </c>
      <c r="F369" s="500" t="s">
        <v>2584</v>
      </c>
      <c r="G369" s="550">
        <v>2111020199.3010001</v>
      </c>
      <c r="H369" s="549" t="s">
        <v>426</v>
      </c>
      <c r="I369">
        <f t="shared" si="5"/>
        <v>5482052.1299999999</v>
      </c>
      <c r="J369">
        <v>8189321.6200000001</v>
      </c>
      <c r="V369">
        <v>5482052.1299999999</v>
      </c>
      <c r="AD369">
        <v>103313207.17</v>
      </c>
      <c r="AR369">
        <v>11845653.880000001</v>
      </c>
      <c r="BD369">
        <v>7510640.2300000004</v>
      </c>
    </row>
    <row r="370" spans="1:63" ht="22.5" customHeight="1">
      <c r="A370" s="496">
        <v>2</v>
      </c>
      <c r="B370" s="497" t="s">
        <v>909</v>
      </c>
      <c r="C370" s="498" t="s">
        <v>910</v>
      </c>
      <c r="D370" s="498">
        <v>2.1</v>
      </c>
      <c r="E370" s="497" t="s">
        <v>945</v>
      </c>
      <c r="F370" s="497" t="s">
        <v>2586</v>
      </c>
      <c r="G370" s="550">
        <v>2111020199.3039999</v>
      </c>
      <c r="H370" s="549" t="s">
        <v>427</v>
      </c>
      <c r="I370">
        <f t="shared" si="5"/>
        <v>9339853.8800000008</v>
      </c>
      <c r="J370">
        <v>6690438.5199999996</v>
      </c>
      <c r="V370">
        <v>9339853.8800000008</v>
      </c>
      <c r="AD370">
        <v>3892324.1</v>
      </c>
      <c r="AE370">
        <v>133790.84</v>
      </c>
      <c r="AR370">
        <v>4944081.8099999996</v>
      </c>
    </row>
    <row r="371" spans="1:63" ht="22.5" customHeight="1">
      <c r="A371" s="496">
        <v>2</v>
      </c>
      <c r="B371" s="497" t="s">
        <v>909</v>
      </c>
      <c r="C371" s="498" t="s">
        <v>910</v>
      </c>
      <c r="D371" s="498">
        <v>2.1</v>
      </c>
      <c r="E371" s="497" t="s">
        <v>945</v>
      </c>
      <c r="F371" s="497" t="s">
        <v>2593</v>
      </c>
      <c r="G371" s="550">
        <v>2111020199.5009999</v>
      </c>
      <c r="H371" s="549" t="s">
        <v>428</v>
      </c>
      <c r="I371">
        <f t="shared" si="5"/>
        <v>2350</v>
      </c>
      <c r="J371">
        <v>25738.3</v>
      </c>
      <c r="K371">
        <v>0</v>
      </c>
      <c r="M371">
        <v>0</v>
      </c>
      <c r="N371">
        <v>4764</v>
      </c>
      <c r="O371" s="108">
        <v>830</v>
      </c>
      <c r="P371">
        <v>0</v>
      </c>
      <c r="Q371">
        <v>130</v>
      </c>
      <c r="R371">
        <v>952</v>
      </c>
      <c r="T371">
        <v>0</v>
      </c>
      <c r="U371">
        <v>75</v>
      </c>
      <c r="V371">
        <v>2350</v>
      </c>
      <c r="W371">
        <v>172</v>
      </c>
      <c r="X371">
        <v>652</v>
      </c>
      <c r="Z371">
        <v>10000</v>
      </c>
      <c r="AA371">
        <v>1098</v>
      </c>
      <c r="AD371">
        <v>362660</v>
      </c>
      <c r="AF371">
        <v>4621</v>
      </c>
      <c r="AG371">
        <v>34027</v>
      </c>
      <c r="AH371">
        <v>67465.5</v>
      </c>
      <c r="AI371">
        <v>19254</v>
      </c>
      <c r="AJ371">
        <v>46388</v>
      </c>
      <c r="AK371">
        <v>5443</v>
      </c>
      <c r="AL371">
        <v>1847</v>
      </c>
      <c r="AM371">
        <v>25607</v>
      </c>
      <c r="AN371">
        <v>28700</v>
      </c>
      <c r="AO371">
        <v>38347</v>
      </c>
      <c r="AP371">
        <v>4076</v>
      </c>
      <c r="AR371">
        <v>166</v>
      </c>
      <c r="AT371">
        <v>4309</v>
      </c>
      <c r="AU371">
        <v>0</v>
      </c>
      <c r="AW371">
        <v>9890</v>
      </c>
      <c r="AY371">
        <v>32669</v>
      </c>
      <c r="AZ371">
        <v>390</v>
      </c>
      <c r="BI371">
        <v>107731</v>
      </c>
    </row>
    <row r="372" spans="1:63" ht="22.5" customHeight="1">
      <c r="A372" s="496">
        <v>2</v>
      </c>
      <c r="B372" s="497" t="s">
        <v>909</v>
      </c>
      <c r="C372" s="498" t="s">
        <v>910</v>
      </c>
      <c r="D372" s="498">
        <v>2.1</v>
      </c>
      <c r="E372" s="497" t="s">
        <v>945</v>
      </c>
      <c r="F372" s="497" t="s">
        <v>2585</v>
      </c>
      <c r="G372" s="548">
        <v>2111020199.5020001</v>
      </c>
      <c r="H372" s="547" t="s">
        <v>429</v>
      </c>
      <c r="I372">
        <f t="shared" si="5"/>
        <v>5532</v>
      </c>
      <c r="J372">
        <v>6123</v>
      </c>
      <c r="K372">
        <v>0</v>
      </c>
      <c r="M372">
        <v>0</v>
      </c>
      <c r="N372">
        <v>12807</v>
      </c>
      <c r="O372" s="108">
        <v>1820</v>
      </c>
      <c r="P372">
        <v>0</v>
      </c>
      <c r="Q372">
        <v>350</v>
      </c>
      <c r="R372">
        <v>1115</v>
      </c>
      <c r="T372">
        <v>0</v>
      </c>
      <c r="U372">
        <v>193</v>
      </c>
      <c r="V372">
        <v>5532</v>
      </c>
      <c r="W372">
        <v>457</v>
      </c>
      <c r="X372">
        <v>720</v>
      </c>
      <c r="Y372">
        <v>1720</v>
      </c>
      <c r="Z372">
        <v>21496</v>
      </c>
      <c r="AA372">
        <v>1410</v>
      </c>
      <c r="AD372">
        <v>156768</v>
      </c>
      <c r="AE372">
        <v>319175</v>
      </c>
      <c r="AF372">
        <v>364</v>
      </c>
      <c r="AG372">
        <v>0</v>
      </c>
      <c r="AH372">
        <v>28130</v>
      </c>
      <c r="AI372">
        <v>14985.5</v>
      </c>
      <c r="AJ372">
        <v>73357.5</v>
      </c>
      <c r="AK372">
        <v>2416</v>
      </c>
      <c r="AL372">
        <v>700</v>
      </c>
      <c r="AM372">
        <v>385</v>
      </c>
      <c r="AN372">
        <v>13599</v>
      </c>
      <c r="AO372">
        <v>10543</v>
      </c>
      <c r="AP372">
        <v>7539.23</v>
      </c>
      <c r="AR372">
        <v>584</v>
      </c>
      <c r="AT372">
        <v>0</v>
      </c>
      <c r="AU372">
        <v>42149.63</v>
      </c>
      <c r="AW372">
        <v>41496</v>
      </c>
      <c r="AY372">
        <v>29656</v>
      </c>
      <c r="AZ372">
        <v>1050</v>
      </c>
    </row>
    <row r="373" spans="1:63" ht="22.5" customHeight="1">
      <c r="A373" s="496">
        <v>2</v>
      </c>
      <c r="B373" s="497" t="s">
        <v>909</v>
      </c>
      <c r="C373" s="498" t="s">
        <v>910</v>
      </c>
      <c r="D373" s="498">
        <v>2.1</v>
      </c>
      <c r="E373" s="497" t="s">
        <v>945</v>
      </c>
      <c r="F373" s="497" t="s">
        <v>2587</v>
      </c>
      <c r="G373" s="548">
        <v>2111020199.503</v>
      </c>
      <c r="H373" s="547" t="s">
        <v>430</v>
      </c>
      <c r="I373">
        <f t="shared" si="5"/>
        <v>3720</v>
      </c>
      <c r="J373">
        <v>1024</v>
      </c>
      <c r="K373">
        <v>0</v>
      </c>
      <c r="M373">
        <v>0</v>
      </c>
      <c r="N373">
        <v>7618</v>
      </c>
      <c r="O373" s="108">
        <v>1320</v>
      </c>
      <c r="P373">
        <v>0</v>
      </c>
      <c r="Q373">
        <v>206</v>
      </c>
      <c r="R373">
        <v>2949</v>
      </c>
      <c r="T373">
        <v>0</v>
      </c>
      <c r="U373">
        <v>117</v>
      </c>
      <c r="V373">
        <v>3720</v>
      </c>
      <c r="W373">
        <v>271</v>
      </c>
      <c r="Y373">
        <v>62512</v>
      </c>
      <c r="Z373">
        <v>25666</v>
      </c>
      <c r="AA373">
        <v>1695</v>
      </c>
      <c r="AD373">
        <v>654302.65</v>
      </c>
      <c r="AF373">
        <v>7985</v>
      </c>
      <c r="AG373">
        <v>77771</v>
      </c>
      <c r="AH373">
        <v>102162</v>
      </c>
      <c r="AI373">
        <v>23251.75</v>
      </c>
      <c r="AK373">
        <v>13500</v>
      </c>
      <c r="AL373">
        <v>3163</v>
      </c>
      <c r="AM373">
        <v>17072</v>
      </c>
      <c r="AN373">
        <v>124546</v>
      </c>
      <c r="AO373">
        <v>65321</v>
      </c>
      <c r="AP373">
        <v>4710</v>
      </c>
      <c r="AR373">
        <v>44</v>
      </c>
      <c r="AT373">
        <v>8022</v>
      </c>
      <c r="AU373">
        <v>0</v>
      </c>
      <c r="AW373">
        <v>56165</v>
      </c>
      <c r="AY373">
        <v>79669</v>
      </c>
      <c r="AZ373">
        <v>618</v>
      </c>
    </row>
    <row r="374" spans="1:63" ht="22.5" customHeight="1">
      <c r="A374" s="496">
        <v>2</v>
      </c>
      <c r="B374" s="497" t="s">
        <v>909</v>
      </c>
      <c r="C374" s="498" t="s">
        <v>910</v>
      </c>
      <c r="D374" s="498">
        <v>2.1</v>
      </c>
      <c r="E374" s="497" t="s">
        <v>945</v>
      </c>
      <c r="F374" s="497">
        <v>12</v>
      </c>
      <c r="G374" s="548">
        <v>2112010101.1010001</v>
      </c>
      <c r="H374" s="547" t="s">
        <v>431</v>
      </c>
      <c r="I374">
        <f t="shared" si="5"/>
        <v>0</v>
      </c>
      <c r="AT374">
        <v>0</v>
      </c>
      <c r="AX374">
        <v>229020</v>
      </c>
      <c r="BJ374">
        <v>24750</v>
      </c>
    </row>
    <row r="375" spans="1:63" ht="22.5" customHeight="1">
      <c r="A375" s="496">
        <v>2</v>
      </c>
      <c r="B375" s="497" t="s">
        <v>909</v>
      </c>
      <c r="C375" s="498" t="s">
        <v>910</v>
      </c>
      <c r="D375" s="498">
        <v>2.1</v>
      </c>
      <c r="E375" s="497" t="s">
        <v>945</v>
      </c>
      <c r="F375" s="497">
        <v>12</v>
      </c>
      <c r="G375" s="548">
        <v>2112010102.1010001</v>
      </c>
      <c r="H375" s="547" t="s">
        <v>432</v>
      </c>
      <c r="I375">
        <f t="shared" si="5"/>
        <v>0</v>
      </c>
    </row>
    <row r="376" spans="1:63" ht="22.5" customHeight="1">
      <c r="A376" s="496">
        <v>2</v>
      </c>
      <c r="B376" s="497" t="s">
        <v>909</v>
      </c>
      <c r="C376" s="498" t="s">
        <v>910</v>
      </c>
      <c r="D376" s="498">
        <v>2.1</v>
      </c>
      <c r="E376" s="497" t="s">
        <v>945</v>
      </c>
      <c r="F376" s="497">
        <v>12</v>
      </c>
      <c r="G376" s="550">
        <v>2112010199.1010001</v>
      </c>
      <c r="H376" s="549" t="s">
        <v>433</v>
      </c>
      <c r="I376">
        <f t="shared" si="5"/>
        <v>0</v>
      </c>
      <c r="AD376">
        <v>69940328.189999998</v>
      </c>
      <c r="AE376">
        <v>24000</v>
      </c>
      <c r="AW376">
        <v>10000</v>
      </c>
      <c r="BD376">
        <v>3697305.87</v>
      </c>
    </row>
    <row r="377" spans="1:63" ht="22.5" customHeight="1">
      <c r="A377" s="496">
        <v>2</v>
      </c>
      <c r="B377" s="497" t="s">
        <v>909</v>
      </c>
      <c r="C377" s="498" t="s">
        <v>910</v>
      </c>
      <c r="D377" s="498">
        <v>2.1</v>
      </c>
      <c r="E377" s="497" t="s">
        <v>945</v>
      </c>
      <c r="F377" s="497">
        <v>12</v>
      </c>
      <c r="G377" s="550">
        <v>2112010199.102</v>
      </c>
      <c r="H377" s="549" t="s">
        <v>434</v>
      </c>
      <c r="I377">
        <f t="shared" si="5"/>
        <v>1404547.5</v>
      </c>
      <c r="J377">
        <v>2885255.95</v>
      </c>
      <c r="K377">
        <v>122269</v>
      </c>
      <c r="L377">
        <v>311344</v>
      </c>
      <c r="M377">
        <v>254404</v>
      </c>
      <c r="N377">
        <v>289380</v>
      </c>
      <c r="O377" s="108">
        <v>338950</v>
      </c>
      <c r="P377">
        <v>511382</v>
      </c>
      <c r="Q377">
        <v>162967.70000000001</v>
      </c>
      <c r="R377">
        <v>24960</v>
      </c>
      <c r="S377">
        <v>280509.95</v>
      </c>
      <c r="T377">
        <v>72690</v>
      </c>
      <c r="U377">
        <v>146732</v>
      </c>
      <c r="V377">
        <v>1404547.5</v>
      </c>
      <c r="W377">
        <v>634186</v>
      </c>
      <c r="X377">
        <v>79220</v>
      </c>
      <c r="Y377">
        <v>379782</v>
      </c>
      <c r="Z377">
        <v>787431</v>
      </c>
      <c r="AA377">
        <v>268396</v>
      </c>
      <c r="AB377">
        <v>71748</v>
      </c>
      <c r="AC377">
        <v>183433</v>
      </c>
      <c r="AD377">
        <v>14807881.199999999</v>
      </c>
      <c r="AF377">
        <v>86850</v>
      </c>
      <c r="AG377">
        <v>781187.95</v>
      </c>
      <c r="AH377">
        <v>173700</v>
      </c>
      <c r="AI377">
        <v>0</v>
      </c>
      <c r="AJ377">
        <v>256500</v>
      </c>
      <c r="AK377">
        <v>481355</v>
      </c>
      <c r="AL377">
        <v>240100</v>
      </c>
      <c r="AM377">
        <v>284405</v>
      </c>
      <c r="AN377">
        <v>1479848.9</v>
      </c>
      <c r="AO377">
        <v>73295</v>
      </c>
      <c r="AP377">
        <v>41507.5</v>
      </c>
      <c r="AQ377">
        <v>191785</v>
      </c>
      <c r="AR377">
        <v>307640</v>
      </c>
      <c r="AS377">
        <v>687926.5</v>
      </c>
      <c r="AU377">
        <v>3517879.97</v>
      </c>
      <c r="AV377">
        <v>472255</v>
      </c>
      <c r="AW377">
        <v>203328</v>
      </c>
      <c r="AY377">
        <v>840515</v>
      </c>
      <c r="AZ377">
        <v>326526.5</v>
      </c>
      <c r="BA377">
        <v>70080</v>
      </c>
      <c r="BB377">
        <v>257845.5</v>
      </c>
      <c r="BC377">
        <v>134661</v>
      </c>
      <c r="BE377">
        <v>239047.4</v>
      </c>
      <c r="BF377">
        <v>228059</v>
      </c>
      <c r="BG377">
        <v>260045</v>
      </c>
      <c r="BH377">
        <v>45145</v>
      </c>
      <c r="BI377">
        <v>1083960.75</v>
      </c>
      <c r="BJ377">
        <v>448238.85</v>
      </c>
      <c r="BK377">
        <v>117518</v>
      </c>
    </row>
    <row r="378" spans="1:63" ht="22.5" customHeight="1">
      <c r="A378" s="496">
        <v>2</v>
      </c>
      <c r="B378" s="497" t="s">
        <v>909</v>
      </c>
      <c r="C378" s="498" t="s">
        <v>910</v>
      </c>
      <c r="D378" s="498">
        <v>2.1</v>
      </c>
      <c r="E378" s="497" t="s">
        <v>945</v>
      </c>
      <c r="F378" s="497">
        <v>12</v>
      </c>
      <c r="G378" s="550">
        <v>2112010199.1029999</v>
      </c>
      <c r="H378" s="549" t="s">
        <v>435</v>
      </c>
      <c r="I378">
        <f t="shared" si="5"/>
        <v>0</v>
      </c>
      <c r="N378">
        <v>0</v>
      </c>
    </row>
    <row r="379" spans="1:63" ht="22.5" customHeight="1">
      <c r="A379" s="496">
        <v>2</v>
      </c>
      <c r="B379" s="497" t="s">
        <v>909</v>
      </c>
      <c r="C379" s="498" t="s">
        <v>910</v>
      </c>
      <c r="D379" s="498">
        <v>2.1</v>
      </c>
      <c r="E379" s="497" t="s">
        <v>945</v>
      </c>
      <c r="F379" s="497">
        <v>12</v>
      </c>
      <c r="G379" s="550">
        <v>2112010199.1040001</v>
      </c>
      <c r="H379" s="549" t="s">
        <v>436</v>
      </c>
      <c r="I379">
        <f t="shared" si="5"/>
        <v>0</v>
      </c>
    </row>
    <row r="380" spans="1:63" ht="22.5" customHeight="1">
      <c r="A380" s="496">
        <v>2</v>
      </c>
      <c r="B380" s="497" t="s">
        <v>909</v>
      </c>
      <c r="C380" s="498" t="s">
        <v>910</v>
      </c>
      <c r="D380" s="498">
        <v>2.1</v>
      </c>
      <c r="E380" s="497" t="s">
        <v>945</v>
      </c>
      <c r="F380" s="497">
        <v>12</v>
      </c>
      <c r="G380" s="550">
        <v>2116010104.1010001</v>
      </c>
      <c r="H380" s="549" t="s">
        <v>437</v>
      </c>
      <c r="I380">
        <f t="shared" si="5"/>
        <v>0</v>
      </c>
      <c r="N380">
        <v>0</v>
      </c>
      <c r="AD380">
        <v>0</v>
      </c>
      <c r="AR380">
        <v>0</v>
      </c>
    </row>
    <row r="381" spans="1:63" ht="22.5" customHeight="1">
      <c r="A381" s="496">
        <v>2</v>
      </c>
      <c r="B381" s="497" t="s">
        <v>909</v>
      </c>
      <c r="C381" s="498" t="s">
        <v>910</v>
      </c>
      <c r="D381" s="498">
        <v>2.1</v>
      </c>
      <c r="E381" s="497" t="s">
        <v>945</v>
      </c>
      <c r="F381" s="497">
        <v>12</v>
      </c>
      <c r="G381" s="550">
        <v>2116010199.1010001</v>
      </c>
      <c r="H381" s="549" t="s">
        <v>438</v>
      </c>
      <c r="I381">
        <f t="shared" si="5"/>
        <v>0</v>
      </c>
      <c r="AO381">
        <v>76925</v>
      </c>
      <c r="AU381">
        <v>0</v>
      </c>
    </row>
    <row r="382" spans="1:63" ht="22.5" customHeight="1">
      <c r="A382" s="496">
        <v>2</v>
      </c>
      <c r="B382" s="497" t="s">
        <v>909</v>
      </c>
      <c r="C382" s="498" t="s">
        <v>910</v>
      </c>
      <c r="D382" s="498">
        <v>2.1</v>
      </c>
      <c r="E382" s="497" t="s">
        <v>945</v>
      </c>
      <c r="F382" s="497">
        <v>12</v>
      </c>
      <c r="G382" s="548">
        <v>2116010199.102</v>
      </c>
      <c r="H382" s="547" t="s">
        <v>439</v>
      </c>
      <c r="I382">
        <f t="shared" si="5"/>
        <v>0</v>
      </c>
    </row>
    <row r="383" spans="1:63" ht="22.5" customHeight="1">
      <c r="A383" s="496">
        <v>2</v>
      </c>
      <c r="B383" s="497" t="s">
        <v>909</v>
      </c>
      <c r="C383" s="498" t="s">
        <v>59</v>
      </c>
      <c r="D383" s="498">
        <v>2.2000000000000002</v>
      </c>
      <c r="E383" s="497"/>
      <c r="F383" s="498">
        <v>13</v>
      </c>
      <c r="G383" s="548">
        <v>2202010101.1009998</v>
      </c>
      <c r="H383" s="549" t="s">
        <v>440</v>
      </c>
      <c r="I383">
        <f t="shared" si="5"/>
        <v>0</v>
      </c>
    </row>
    <row r="384" spans="1:63" ht="22.5" customHeight="1">
      <c r="A384" s="496">
        <v>2</v>
      </c>
      <c r="B384" s="497" t="s">
        <v>909</v>
      </c>
      <c r="C384" s="498" t="s">
        <v>59</v>
      </c>
      <c r="D384" s="498">
        <v>2.2000000000000002</v>
      </c>
      <c r="E384" s="497"/>
      <c r="F384" s="498">
        <v>13</v>
      </c>
      <c r="G384" s="548">
        <v>2203010101.1009998</v>
      </c>
      <c r="H384" s="556" t="s">
        <v>441</v>
      </c>
      <c r="I384">
        <f t="shared" si="5"/>
        <v>0</v>
      </c>
    </row>
    <row r="385" spans="1:63" ht="22.5" customHeight="1">
      <c r="A385" s="496">
        <v>2</v>
      </c>
      <c r="B385" s="497" t="s">
        <v>909</v>
      </c>
      <c r="C385" s="498" t="s">
        <v>59</v>
      </c>
      <c r="D385" s="498">
        <v>2.2000000000000002</v>
      </c>
      <c r="E385" s="497" t="s">
        <v>945</v>
      </c>
      <c r="F385" s="498">
        <v>13</v>
      </c>
      <c r="G385" s="548">
        <v>2208010101.1009998</v>
      </c>
      <c r="H385" s="547" t="s">
        <v>442</v>
      </c>
      <c r="I385">
        <f t="shared" si="5"/>
        <v>178595.5</v>
      </c>
      <c r="V385">
        <v>178595.5</v>
      </c>
    </row>
    <row r="386" spans="1:63" ht="22.5" customHeight="1">
      <c r="A386" s="496">
        <v>2</v>
      </c>
      <c r="B386" s="497" t="s">
        <v>909</v>
      </c>
      <c r="C386" s="498" t="s">
        <v>59</v>
      </c>
      <c r="D386" s="498">
        <v>2.2000000000000002</v>
      </c>
      <c r="E386" s="497" t="s">
        <v>945</v>
      </c>
      <c r="F386" s="498">
        <v>13</v>
      </c>
      <c r="G386" s="548">
        <v>2208010102.1009998</v>
      </c>
      <c r="H386" s="547" t="s">
        <v>443</v>
      </c>
      <c r="I386">
        <f t="shared" si="5"/>
        <v>0</v>
      </c>
    </row>
    <row r="387" spans="1:63" ht="22.5" customHeight="1">
      <c r="A387" s="496">
        <v>2</v>
      </c>
      <c r="B387" s="497" t="s">
        <v>909</v>
      </c>
      <c r="C387" s="498" t="s">
        <v>59</v>
      </c>
      <c r="D387" s="498">
        <v>2.2000000000000002</v>
      </c>
      <c r="E387" s="497" t="s">
        <v>945</v>
      </c>
      <c r="F387" s="498">
        <v>13</v>
      </c>
      <c r="G387" s="550">
        <v>2208010103.1009998</v>
      </c>
      <c r="H387" s="549" t="s">
        <v>444</v>
      </c>
      <c r="I387">
        <f t="shared" si="5"/>
        <v>0</v>
      </c>
    </row>
    <row r="388" spans="1:63" ht="22.5" customHeight="1">
      <c r="A388" s="496">
        <v>2</v>
      </c>
      <c r="B388" s="497" t="s">
        <v>909</v>
      </c>
      <c r="C388" s="498" t="s">
        <v>59</v>
      </c>
      <c r="D388" s="498">
        <v>2.2000000000000002</v>
      </c>
      <c r="E388" s="497"/>
      <c r="F388" s="498">
        <v>13</v>
      </c>
      <c r="G388" s="550">
        <v>2213010101.1009998</v>
      </c>
      <c r="H388" s="549" t="s">
        <v>445</v>
      </c>
      <c r="I388">
        <f t="shared" ref="I388:I451" si="6">SUMIF($J$1:$BK$1,$I$1,$J388:$BK388)</f>
        <v>1528313.06</v>
      </c>
      <c r="J388">
        <v>1751680.07</v>
      </c>
      <c r="L388">
        <v>70710</v>
      </c>
      <c r="R388">
        <v>50000</v>
      </c>
      <c r="S388">
        <v>504000</v>
      </c>
      <c r="V388">
        <v>1528313.06</v>
      </c>
      <c r="AD388">
        <v>100000</v>
      </c>
      <c r="AG388">
        <v>0</v>
      </c>
      <c r="AJ388">
        <v>867205.67</v>
      </c>
      <c r="AN388">
        <v>0</v>
      </c>
      <c r="AO388">
        <v>100123.37</v>
      </c>
      <c r="AR388">
        <v>1618886.69</v>
      </c>
      <c r="AT388">
        <v>43920</v>
      </c>
      <c r="AU388">
        <v>344294.64</v>
      </c>
      <c r="AY388">
        <v>1452036.68</v>
      </c>
      <c r="BA388">
        <v>0</v>
      </c>
      <c r="BF388">
        <v>393714.55</v>
      </c>
      <c r="BI388">
        <v>390650.74</v>
      </c>
      <c r="BJ388">
        <v>266652.7</v>
      </c>
    </row>
    <row r="389" spans="1:63" ht="22.5" customHeight="1">
      <c r="A389" s="496">
        <v>2</v>
      </c>
      <c r="B389" s="497" t="s">
        <v>909</v>
      </c>
      <c r="C389" s="498" t="s">
        <v>59</v>
      </c>
      <c r="D389" s="498">
        <v>2.2000000000000002</v>
      </c>
      <c r="E389" s="497"/>
      <c r="F389" s="498">
        <v>13</v>
      </c>
      <c r="G389" s="550">
        <v>2213010101.1030002</v>
      </c>
      <c r="H389" s="549" t="s">
        <v>446</v>
      </c>
      <c r="I389">
        <f t="shared" si="6"/>
        <v>32232897.350000001</v>
      </c>
      <c r="J389">
        <v>4498214.1500000004</v>
      </c>
      <c r="P389">
        <v>79616.67</v>
      </c>
      <c r="R389">
        <v>493704.9</v>
      </c>
      <c r="T389">
        <v>10250</v>
      </c>
      <c r="U389">
        <v>7241138.1500000004</v>
      </c>
      <c r="V389">
        <v>32232897.350000001</v>
      </c>
      <c r="AD389">
        <v>20058407.77</v>
      </c>
      <c r="AF389">
        <v>1071373.33</v>
      </c>
      <c r="AH389">
        <v>4168943.85</v>
      </c>
      <c r="AI389">
        <v>4</v>
      </c>
      <c r="AN389">
        <v>72092.69</v>
      </c>
      <c r="AO389">
        <v>3613420.12</v>
      </c>
      <c r="AP389">
        <v>6082854.3200000003</v>
      </c>
      <c r="AQ389">
        <v>48674.33</v>
      </c>
      <c r="AR389">
        <v>872685.75</v>
      </c>
      <c r="AS389">
        <v>0</v>
      </c>
      <c r="AT389">
        <v>580227.21</v>
      </c>
      <c r="AU389">
        <v>328354.36</v>
      </c>
      <c r="AV389">
        <v>114355.7</v>
      </c>
      <c r="AY389">
        <v>8834478.9800000004</v>
      </c>
      <c r="AZ389">
        <v>46942.67</v>
      </c>
      <c r="BA389">
        <v>140815.39000000001</v>
      </c>
      <c r="BB389">
        <v>51108</v>
      </c>
      <c r="BC389">
        <v>2045.95</v>
      </c>
      <c r="BH389">
        <v>12800</v>
      </c>
    </row>
    <row r="390" spans="1:63" ht="22.5" customHeight="1">
      <c r="A390" s="496">
        <v>2</v>
      </c>
      <c r="B390" s="497" t="s">
        <v>909</v>
      </c>
      <c r="C390" s="498" t="s">
        <v>59</v>
      </c>
      <c r="D390" s="498">
        <v>2.2000000000000002</v>
      </c>
      <c r="E390" s="497"/>
      <c r="F390" s="498">
        <v>13</v>
      </c>
      <c r="G390" s="550">
        <v>2213010199.1020002</v>
      </c>
      <c r="H390" s="549" t="s">
        <v>447</v>
      </c>
      <c r="I390">
        <f t="shared" si="6"/>
        <v>0</v>
      </c>
    </row>
    <row r="391" spans="1:63" ht="22.5" customHeight="1">
      <c r="A391" s="496">
        <v>3</v>
      </c>
      <c r="B391" s="497" t="s">
        <v>911</v>
      </c>
      <c r="C391" s="498" t="s">
        <v>912</v>
      </c>
      <c r="D391" s="498">
        <v>3</v>
      </c>
      <c r="E391" s="497"/>
      <c r="F391" s="498"/>
      <c r="G391" s="550">
        <v>3101010101.1009998</v>
      </c>
      <c r="H391" s="549" t="s">
        <v>448</v>
      </c>
      <c r="I391">
        <f t="shared" si="6"/>
        <v>0</v>
      </c>
      <c r="BE391">
        <v>102897221.27</v>
      </c>
    </row>
    <row r="392" spans="1:63" ht="22.5" customHeight="1">
      <c r="A392" s="496">
        <v>3</v>
      </c>
      <c r="B392" s="497" t="s">
        <v>911</v>
      </c>
      <c r="C392" s="498" t="s">
        <v>912</v>
      </c>
      <c r="D392" s="498">
        <v>3</v>
      </c>
      <c r="E392" s="497"/>
      <c r="F392" s="498"/>
      <c r="G392" s="550">
        <v>3102010101.1009998</v>
      </c>
      <c r="H392" s="549" t="s">
        <v>2245</v>
      </c>
      <c r="I392">
        <f t="shared" si="6"/>
        <v>0</v>
      </c>
      <c r="W392">
        <v>6016718.46</v>
      </c>
      <c r="AA392">
        <v>937116.83</v>
      </c>
      <c r="AD392">
        <v>345534050.47000003</v>
      </c>
      <c r="AE392">
        <v>70323007.760000005</v>
      </c>
      <c r="AO392">
        <v>39185374.009999998</v>
      </c>
      <c r="AS392">
        <v>3493686.41</v>
      </c>
      <c r="AU392">
        <v>83835731.5</v>
      </c>
      <c r="BC392">
        <v>56519.47</v>
      </c>
      <c r="BD392">
        <v>937916551.62</v>
      </c>
      <c r="BE392">
        <v>15338161.33</v>
      </c>
      <c r="BF392">
        <v>1570600</v>
      </c>
      <c r="BG392">
        <v>27222893.41</v>
      </c>
      <c r="BI392">
        <v>7286629.3200000003</v>
      </c>
      <c r="BJ392">
        <v>-448125</v>
      </c>
      <c r="BK392">
        <v>1639907.29</v>
      </c>
    </row>
    <row r="393" spans="1:63" ht="22.5" customHeight="1">
      <c r="A393" s="496">
        <v>3</v>
      </c>
      <c r="B393" s="497" t="s">
        <v>911</v>
      </c>
      <c r="C393" s="498" t="s">
        <v>912</v>
      </c>
      <c r="D393" s="498">
        <v>3</v>
      </c>
      <c r="E393" s="497"/>
      <c r="F393" s="498"/>
      <c r="G393" s="550">
        <v>3102010101.1020002</v>
      </c>
      <c r="H393" s="549" t="s">
        <v>450</v>
      </c>
      <c r="I393">
        <f t="shared" si="6"/>
        <v>343709972.89999998</v>
      </c>
      <c r="J393">
        <v>688454719.13999999</v>
      </c>
      <c r="K393">
        <v>49370072.68</v>
      </c>
      <c r="L393">
        <v>53089728.850000001</v>
      </c>
      <c r="M393">
        <v>45675005.240000002</v>
      </c>
      <c r="N393">
        <v>149352320.69</v>
      </c>
      <c r="O393" s="108">
        <v>136137638.84999999</v>
      </c>
      <c r="P393">
        <v>104248053.98</v>
      </c>
      <c r="Q393">
        <v>55621025.289999999</v>
      </c>
      <c r="R393">
        <v>47681898.630000003</v>
      </c>
      <c r="S393">
        <v>73161244.510000005</v>
      </c>
      <c r="T393">
        <v>61857149.399999999</v>
      </c>
      <c r="U393">
        <v>45384050.219999999</v>
      </c>
      <c r="V393">
        <v>343709972.89999998</v>
      </c>
      <c r="W393">
        <v>14276876.189999999</v>
      </c>
      <c r="X393">
        <v>44844872.340000004</v>
      </c>
      <c r="Y393">
        <v>55387921.140000001</v>
      </c>
      <c r="Z393">
        <v>85127341.780000001</v>
      </c>
      <c r="AA393">
        <v>60772457.210000001</v>
      </c>
      <c r="AB393">
        <v>11745508.550000001</v>
      </c>
      <c r="AC393">
        <v>21320142.329999998</v>
      </c>
      <c r="AD393">
        <v>3399174324.46</v>
      </c>
      <c r="AF393">
        <v>143387425.34999999</v>
      </c>
      <c r="AG393">
        <v>73279467.530000001</v>
      </c>
      <c r="AH393">
        <v>177603534.81999999</v>
      </c>
      <c r="AI393">
        <v>16689744.4</v>
      </c>
      <c r="AJ393">
        <v>178545106.25</v>
      </c>
      <c r="AK393">
        <v>74767945.230000004</v>
      </c>
      <c r="AL393">
        <v>128357657.01000001</v>
      </c>
      <c r="AM393">
        <v>124442388.03</v>
      </c>
      <c r="AN393">
        <v>157133197.59</v>
      </c>
      <c r="AO393">
        <v>16687448.199999999</v>
      </c>
      <c r="AP393">
        <v>35111301.579999998</v>
      </c>
      <c r="AQ393">
        <v>64722459.899999999</v>
      </c>
      <c r="AR393">
        <v>548248564.25</v>
      </c>
      <c r="AS393">
        <v>57074928.140000001</v>
      </c>
      <c r="AT393">
        <v>63067567.950000003</v>
      </c>
      <c r="AU393">
        <v>82828754.010000005</v>
      </c>
      <c r="AV393">
        <v>57687966.450000003</v>
      </c>
      <c r="AW393">
        <v>106641210.76000001</v>
      </c>
      <c r="AX393">
        <v>53300110.759999998</v>
      </c>
      <c r="AY393">
        <v>162284190.75</v>
      </c>
      <c r="AZ393">
        <v>69856096.530000001</v>
      </c>
      <c r="BA393">
        <v>29432790.059999999</v>
      </c>
      <c r="BB393">
        <v>22673803.120000001</v>
      </c>
      <c r="BC393">
        <v>26273686.539999999</v>
      </c>
      <c r="BD393">
        <v>4512720.8899999997</v>
      </c>
      <c r="BE393">
        <v>677078.48</v>
      </c>
      <c r="BF393">
        <v>25169211.760000002</v>
      </c>
      <c r="BG393">
        <v>94777423.430000007</v>
      </c>
      <c r="BH393">
        <v>14713616.15</v>
      </c>
      <c r="BI393">
        <v>154877977.49000001</v>
      </c>
      <c r="BJ393">
        <v>44410755.829999998</v>
      </c>
      <c r="BK393">
        <v>27584493.039999999</v>
      </c>
    </row>
    <row r="394" spans="1:63" ht="22.5" customHeight="1">
      <c r="A394" s="496">
        <v>3</v>
      </c>
      <c r="B394" s="497" t="s">
        <v>911</v>
      </c>
      <c r="C394" s="498" t="s">
        <v>912</v>
      </c>
      <c r="D394" s="498">
        <v>3</v>
      </c>
      <c r="E394" s="497"/>
      <c r="F394" s="498"/>
      <c r="G394" s="550">
        <v>3102010102.1020002</v>
      </c>
      <c r="H394" s="556" t="s">
        <v>452</v>
      </c>
      <c r="I394">
        <f t="shared" si="6"/>
        <v>-19442311.129999999</v>
      </c>
      <c r="J394">
        <v>-35667352.689999998</v>
      </c>
      <c r="K394">
        <v>-2140019.63</v>
      </c>
      <c r="L394">
        <v>4150389.15</v>
      </c>
      <c r="M394">
        <v>4202175.5999999996</v>
      </c>
      <c r="O394" s="108">
        <v>881674.92</v>
      </c>
      <c r="P394">
        <v>-4982928.38</v>
      </c>
      <c r="Q394">
        <v>487505.42</v>
      </c>
      <c r="R394">
        <v>1687845.93</v>
      </c>
      <c r="S394">
        <v>-315972.59000000003</v>
      </c>
      <c r="T394">
        <v>1296785.98</v>
      </c>
      <c r="U394">
        <v>-41147.919999999998</v>
      </c>
      <c r="V394">
        <v>-19442311.129999999</v>
      </c>
      <c r="W394">
        <v>435699.92</v>
      </c>
      <c r="X394">
        <v>3811641.47</v>
      </c>
      <c r="Y394">
        <v>5450546.1600000001</v>
      </c>
      <c r="Z394">
        <v>15330961.869999999</v>
      </c>
      <c r="AA394">
        <v>4719554.29</v>
      </c>
      <c r="AB394">
        <v>3284634.7</v>
      </c>
      <c r="AC394">
        <v>614602.31000000006</v>
      </c>
      <c r="AD394">
        <v>-3951638.24</v>
      </c>
      <c r="AE394">
        <v>705537.14</v>
      </c>
      <c r="AF394">
        <v>-1544511.48</v>
      </c>
      <c r="AG394">
        <v>985418.08</v>
      </c>
      <c r="AH394">
        <v>3838545.23</v>
      </c>
      <c r="AI394">
        <v>-17709.39</v>
      </c>
      <c r="AJ394">
        <v>7872001.5599999996</v>
      </c>
      <c r="AK394">
        <v>-2774999.36</v>
      </c>
      <c r="AL394">
        <v>1352497.79</v>
      </c>
      <c r="AM394">
        <v>-9444075.9700000007</v>
      </c>
      <c r="AN394">
        <v>-1034994.8</v>
      </c>
      <c r="AO394">
        <v>1384053.23</v>
      </c>
      <c r="AP394">
        <v>5486147.3200000003</v>
      </c>
      <c r="AQ394">
        <v>-608517.43000000005</v>
      </c>
      <c r="AR394">
        <v>-6723000.5599999996</v>
      </c>
      <c r="AS394">
        <v>958519.74</v>
      </c>
      <c r="AT394">
        <v>2844471.72</v>
      </c>
      <c r="AU394">
        <v>6428874.71</v>
      </c>
      <c r="AV394">
        <v>-14981052.75</v>
      </c>
      <c r="AX394">
        <v>-6639869.4199999999</v>
      </c>
      <c r="AY394">
        <v>5641352.4299999997</v>
      </c>
      <c r="AZ394">
        <v>13125194.59</v>
      </c>
      <c r="BA394">
        <v>0</v>
      </c>
      <c r="BB394">
        <v>0</v>
      </c>
      <c r="BC394">
        <v>0</v>
      </c>
      <c r="BD394">
        <v>3616663.69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</row>
    <row r="395" spans="1:63" ht="22.5" customHeight="1">
      <c r="A395" s="496">
        <v>3</v>
      </c>
      <c r="B395" s="497" t="s">
        <v>911</v>
      </c>
      <c r="C395" s="498" t="s">
        <v>912</v>
      </c>
      <c r="D395" s="498">
        <v>3</v>
      </c>
      <c r="E395" s="497"/>
      <c r="F395" s="498"/>
      <c r="G395" s="550">
        <v>3102010102.1030002</v>
      </c>
      <c r="H395" s="556" t="s">
        <v>453</v>
      </c>
      <c r="I395">
        <f t="shared" si="6"/>
        <v>433995.02</v>
      </c>
      <c r="J395">
        <v>6213245.4900000002</v>
      </c>
      <c r="K395">
        <v>88631.34</v>
      </c>
      <c r="L395">
        <v>-719656.01</v>
      </c>
      <c r="M395">
        <v>-4791887.5599999996</v>
      </c>
      <c r="N395">
        <v>-2322740.3199999998</v>
      </c>
      <c r="O395" s="108">
        <v>-6879755.6600000001</v>
      </c>
      <c r="P395">
        <v>626035.66</v>
      </c>
      <c r="Q395">
        <v>-2319904.11</v>
      </c>
      <c r="R395">
        <v>-1041420.57</v>
      </c>
      <c r="S395">
        <v>99539.16</v>
      </c>
      <c r="T395">
        <v>68397.02</v>
      </c>
      <c r="U395">
        <v>-44642.38</v>
      </c>
      <c r="V395">
        <v>433995.02</v>
      </c>
      <c r="W395">
        <v>-79256.28</v>
      </c>
      <c r="X395">
        <v>-1459607.89</v>
      </c>
      <c r="Y395">
        <v>-7302217.25</v>
      </c>
      <c r="Z395">
        <v>-6940448.0099999998</v>
      </c>
      <c r="AA395">
        <v>-14905569.18</v>
      </c>
      <c r="AB395">
        <v>2546931.88</v>
      </c>
      <c r="AC395">
        <v>529589.55000000005</v>
      </c>
      <c r="AD395">
        <v>-7348811.4199999999</v>
      </c>
      <c r="AE395">
        <v>920341.65</v>
      </c>
      <c r="AF395">
        <v>-3582823.69</v>
      </c>
      <c r="AG395">
        <v>-2172281.9700000002</v>
      </c>
      <c r="AH395">
        <v>715083.43</v>
      </c>
      <c r="AI395">
        <v>-78185.77</v>
      </c>
      <c r="AJ395">
        <v>-5221887.68</v>
      </c>
      <c r="AK395">
        <v>-890486.02</v>
      </c>
      <c r="AL395">
        <v>-92529.55</v>
      </c>
      <c r="AM395">
        <v>-1841053.4</v>
      </c>
      <c r="AN395">
        <v>3288586.43</v>
      </c>
      <c r="AO395">
        <v>524911.9</v>
      </c>
      <c r="AP395">
        <v>188455.14</v>
      </c>
      <c r="AQ395">
        <v>3212845.43</v>
      </c>
      <c r="AR395">
        <v>10600281.24</v>
      </c>
      <c r="AS395">
        <v>192389.15</v>
      </c>
      <c r="AT395">
        <v>-20371386.440000001</v>
      </c>
      <c r="AU395">
        <v>3056280.79</v>
      </c>
      <c r="AV395">
        <v>10099648.439999999</v>
      </c>
      <c r="AW395">
        <v>0</v>
      </c>
      <c r="AX395">
        <v>-124051</v>
      </c>
      <c r="AY395">
        <v>-1553917.98</v>
      </c>
      <c r="AZ395">
        <v>-12925322.83</v>
      </c>
      <c r="BA395">
        <v>0</v>
      </c>
      <c r="BB395">
        <v>0</v>
      </c>
      <c r="BC395">
        <v>0</v>
      </c>
      <c r="BD395">
        <v>1140669.79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</row>
    <row r="396" spans="1:63" ht="22.5" customHeight="1">
      <c r="A396" s="496">
        <v>3</v>
      </c>
      <c r="B396" s="497" t="s">
        <v>911</v>
      </c>
      <c r="C396" s="498" t="s">
        <v>912</v>
      </c>
      <c r="D396" s="498">
        <v>3</v>
      </c>
      <c r="E396" s="497"/>
      <c r="F396" s="498"/>
      <c r="G396" s="550">
        <v>3102010102.2010002</v>
      </c>
      <c r="H396" s="549" t="s">
        <v>454</v>
      </c>
      <c r="I396">
        <f t="shared" si="6"/>
        <v>5706511.3899999997</v>
      </c>
      <c r="J396">
        <v>14106724.6</v>
      </c>
      <c r="K396">
        <v>11574.87</v>
      </c>
      <c r="M396">
        <v>5939038.8099999996</v>
      </c>
      <c r="O396" s="108">
        <v>196739.83</v>
      </c>
      <c r="P396">
        <v>781233.74</v>
      </c>
      <c r="Q396">
        <v>911154.85</v>
      </c>
      <c r="R396">
        <v>210368.34</v>
      </c>
      <c r="S396">
        <v>326092.21999999997</v>
      </c>
      <c r="V396">
        <v>5706511.3899999997</v>
      </c>
      <c r="AA396">
        <v>9638.4</v>
      </c>
      <c r="AB396">
        <v>1786768.46</v>
      </c>
      <c r="AD396">
        <v>13448230.92</v>
      </c>
      <c r="AH396">
        <v>-976891.79</v>
      </c>
      <c r="AJ396">
        <v>-3297228.66</v>
      </c>
      <c r="AK396">
        <v>294823.37</v>
      </c>
      <c r="AL396">
        <v>-93810</v>
      </c>
      <c r="AP396">
        <v>117837.25</v>
      </c>
      <c r="AQ396">
        <v>93643.98</v>
      </c>
      <c r="AS396">
        <v>-540102.67000000004</v>
      </c>
      <c r="AU396">
        <v>205500</v>
      </c>
      <c r="AV396">
        <v>-1212834.71</v>
      </c>
      <c r="BD396">
        <v>-23509390.359999999</v>
      </c>
      <c r="BE396">
        <v>0</v>
      </c>
      <c r="BJ396">
        <v>0</v>
      </c>
      <c r="BK396">
        <v>0</v>
      </c>
    </row>
    <row r="397" spans="1:63" ht="22.5" customHeight="1">
      <c r="A397" s="496">
        <v>3</v>
      </c>
      <c r="B397" s="497" t="s">
        <v>911</v>
      </c>
      <c r="C397" s="498" t="s">
        <v>912</v>
      </c>
      <c r="D397" s="498">
        <v>3</v>
      </c>
      <c r="E397" s="497"/>
      <c r="F397" s="498"/>
      <c r="G397" s="550">
        <v>3105010101.1009998</v>
      </c>
      <c r="H397" s="549" t="s">
        <v>455</v>
      </c>
      <c r="I397">
        <f t="shared" si="6"/>
        <v>394152517.08999997</v>
      </c>
      <c r="J397">
        <v>320006657.81</v>
      </c>
      <c r="K397">
        <v>8871634.5700000003</v>
      </c>
      <c r="L397">
        <v>19518823.859999999</v>
      </c>
      <c r="M397">
        <v>29280725.129999999</v>
      </c>
      <c r="N397">
        <v>62173505.770000003</v>
      </c>
      <c r="O397" s="108">
        <v>28418870.120000001</v>
      </c>
      <c r="P397">
        <v>33592455.710000001</v>
      </c>
      <c r="Q397">
        <v>25054612.510000002</v>
      </c>
      <c r="R397">
        <v>15268196.09</v>
      </c>
      <c r="S397">
        <v>22504258.460000001</v>
      </c>
      <c r="T397">
        <v>23586887.059999999</v>
      </c>
      <c r="U397">
        <v>31612395.780000001</v>
      </c>
      <c r="V397">
        <v>394152517.08999997</v>
      </c>
      <c r="W397">
        <v>24225313.379999999</v>
      </c>
      <c r="X397">
        <v>25981721.199999999</v>
      </c>
      <c r="Y397">
        <v>30171415.73</v>
      </c>
      <c r="Z397">
        <v>44001893.799999997</v>
      </c>
      <c r="AA397">
        <v>46646807.359999999</v>
      </c>
      <c r="AB397">
        <v>30944200.059999999</v>
      </c>
      <c r="AC397">
        <v>21666781</v>
      </c>
      <c r="AD397">
        <v>257760083.56999999</v>
      </c>
      <c r="AE397">
        <v>27819591.800000001</v>
      </c>
      <c r="AF397">
        <v>30261290.399999999</v>
      </c>
      <c r="AG397">
        <v>42724642.380000003</v>
      </c>
      <c r="AH397">
        <v>24392425.940000001</v>
      </c>
      <c r="AI397">
        <v>39922879.700000003</v>
      </c>
      <c r="AJ397">
        <v>52636771.200000003</v>
      </c>
      <c r="AK397">
        <v>22291462.879999999</v>
      </c>
      <c r="AL397">
        <v>44428989.030000001</v>
      </c>
      <c r="AM397">
        <v>18300219.100000001</v>
      </c>
      <c r="AN397">
        <v>22594388.629999999</v>
      </c>
      <c r="AO397">
        <v>7129420.3899999997</v>
      </c>
      <c r="AP397">
        <v>30839490.260000002</v>
      </c>
      <c r="AQ397">
        <v>30511391.190000001</v>
      </c>
      <c r="AR397">
        <v>455596944.48000002</v>
      </c>
      <c r="AS397">
        <v>35811172.460000001</v>
      </c>
      <c r="AT397">
        <v>21036525.879999999</v>
      </c>
      <c r="AU397">
        <v>52913181.869999997</v>
      </c>
      <c r="AV397">
        <v>40799102.659999996</v>
      </c>
      <c r="AW397">
        <v>36878555.07</v>
      </c>
      <c r="AX397">
        <v>20767894.23</v>
      </c>
      <c r="AY397">
        <v>58893079.549999997</v>
      </c>
      <c r="AZ397">
        <v>24906675.449999999</v>
      </c>
      <c r="BA397">
        <v>32760479.949999999</v>
      </c>
      <c r="BB397">
        <v>34114505.909999996</v>
      </c>
      <c r="BC397">
        <v>30328006.690000001</v>
      </c>
      <c r="BD397">
        <v>410267937.44</v>
      </c>
      <c r="BE397">
        <v>54204978.229999997</v>
      </c>
      <c r="BF397">
        <v>24503115.510000002</v>
      </c>
      <c r="BG397">
        <v>62697971.030000001</v>
      </c>
      <c r="BH397">
        <v>12579595.119999999</v>
      </c>
      <c r="BI397">
        <v>17875841.710000001</v>
      </c>
      <c r="BJ397">
        <v>30030846.600000001</v>
      </c>
      <c r="BK397">
        <v>28969335.350000001</v>
      </c>
    </row>
    <row r="398" spans="1:63" ht="22.5" customHeight="1">
      <c r="A398" s="496">
        <v>3</v>
      </c>
      <c r="B398" s="497" t="s">
        <v>911</v>
      </c>
      <c r="C398" s="498" t="s">
        <v>912</v>
      </c>
      <c r="D398" s="498">
        <v>3</v>
      </c>
      <c r="E398" s="497"/>
      <c r="F398" s="498"/>
      <c r="G398" s="550">
        <v>3105010103.1009998</v>
      </c>
      <c r="H398" s="549" t="s">
        <v>456</v>
      </c>
      <c r="I398">
        <f t="shared" si="6"/>
        <v>0</v>
      </c>
      <c r="J398">
        <v>1447130.6</v>
      </c>
      <c r="AD398">
        <v>203324.22</v>
      </c>
    </row>
    <row r="399" spans="1:63" ht="22.5" customHeight="1">
      <c r="A399" s="496">
        <v>4</v>
      </c>
      <c r="B399" s="497" t="s">
        <v>913</v>
      </c>
      <c r="C399" s="498" t="s">
        <v>914</v>
      </c>
      <c r="D399" s="498">
        <v>4.0999999999999996</v>
      </c>
      <c r="E399" s="501" t="s">
        <v>1393</v>
      </c>
      <c r="F399" s="498"/>
      <c r="G399" s="550">
        <v>4201020106.1009998</v>
      </c>
      <c r="H399" s="549" t="s">
        <v>457</v>
      </c>
      <c r="I399">
        <f t="shared" si="6"/>
        <v>0</v>
      </c>
      <c r="AD399">
        <v>686923.15</v>
      </c>
      <c r="AR399">
        <v>2255534.44</v>
      </c>
    </row>
    <row r="400" spans="1:63" ht="22.5" customHeight="1">
      <c r="A400" s="496">
        <v>4</v>
      </c>
      <c r="B400" s="497" t="s">
        <v>913</v>
      </c>
      <c r="C400" s="498" t="s">
        <v>914</v>
      </c>
      <c r="D400" s="498">
        <v>4.0999999999999996</v>
      </c>
      <c r="E400" s="501" t="s">
        <v>1393</v>
      </c>
      <c r="F400" s="498"/>
      <c r="G400" s="550">
        <v>4201020199.1009998</v>
      </c>
      <c r="H400" s="549" t="s">
        <v>458</v>
      </c>
      <c r="I400">
        <f t="shared" si="6"/>
        <v>0</v>
      </c>
      <c r="AD400">
        <v>1844934</v>
      </c>
      <c r="AR400">
        <v>5483368.2800000003</v>
      </c>
    </row>
    <row r="401" spans="1:62" ht="22.5" customHeight="1">
      <c r="A401" s="496">
        <v>4</v>
      </c>
      <c r="B401" s="497" t="s">
        <v>913</v>
      </c>
      <c r="C401" s="498" t="s">
        <v>914</v>
      </c>
      <c r="D401" s="498">
        <v>4.0999999999999996</v>
      </c>
      <c r="E401" s="501" t="s">
        <v>1393</v>
      </c>
      <c r="F401" s="498"/>
      <c r="G401" s="550">
        <v>4202010199.1009998</v>
      </c>
      <c r="H401" s="549" t="s">
        <v>459</v>
      </c>
      <c r="I401">
        <f t="shared" si="6"/>
        <v>0</v>
      </c>
      <c r="J401">
        <v>18000</v>
      </c>
      <c r="AD401">
        <v>81400</v>
      </c>
      <c r="AR401">
        <v>8600</v>
      </c>
      <c r="BH401">
        <v>9641</v>
      </c>
      <c r="BI401">
        <v>2703</v>
      </c>
    </row>
    <row r="402" spans="1:62" ht="22.5" customHeight="1">
      <c r="A402" s="496">
        <v>4</v>
      </c>
      <c r="B402" s="497" t="s">
        <v>913</v>
      </c>
      <c r="C402" s="498" t="s">
        <v>914</v>
      </c>
      <c r="D402" s="498">
        <v>4.0999999999999996</v>
      </c>
      <c r="E402" s="501" t="s">
        <v>1393</v>
      </c>
      <c r="F402" s="498"/>
      <c r="G402" s="550">
        <v>4202020102.1009998</v>
      </c>
      <c r="H402" s="549" t="s">
        <v>460</v>
      </c>
      <c r="I402">
        <f t="shared" si="6"/>
        <v>0</v>
      </c>
      <c r="J402">
        <v>22000</v>
      </c>
      <c r="AD402">
        <v>23000</v>
      </c>
    </row>
    <row r="403" spans="1:62" ht="22.5" customHeight="1">
      <c r="A403" s="496">
        <v>4</v>
      </c>
      <c r="B403" s="497" t="s">
        <v>913</v>
      </c>
      <c r="C403" s="498" t="s">
        <v>914</v>
      </c>
      <c r="D403" s="498">
        <v>4.0999999999999996</v>
      </c>
      <c r="E403" s="501" t="s">
        <v>1393</v>
      </c>
      <c r="F403" s="498"/>
      <c r="G403" s="550">
        <v>4202030105.1009998</v>
      </c>
      <c r="H403" s="549" t="s">
        <v>461</v>
      </c>
      <c r="I403">
        <f t="shared" si="6"/>
        <v>398173.38</v>
      </c>
      <c r="V403">
        <v>398173.38</v>
      </c>
    </row>
    <row r="404" spans="1:62" ht="22.5" customHeight="1">
      <c r="A404" s="496">
        <v>4</v>
      </c>
      <c r="B404" s="497" t="s">
        <v>913</v>
      </c>
      <c r="C404" s="498" t="s">
        <v>914</v>
      </c>
      <c r="D404" s="498">
        <v>4.0999999999999996</v>
      </c>
      <c r="E404" s="501" t="s">
        <v>1393</v>
      </c>
      <c r="F404" s="498"/>
      <c r="G404" s="550">
        <v>4203010101.1009998</v>
      </c>
      <c r="H404" s="549" t="s">
        <v>462</v>
      </c>
      <c r="I404">
        <f t="shared" si="6"/>
        <v>757.75</v>
      </c>
      <c r="J404">
        <v>3789.32</v>
      </c>
      <c r="R404">
        <v>147697.70000000001</v>
      </c>
      <c r="V404">
        <v>757.75</v>
      </c>
      <c r="AD404">
        <v>32933.449999999997</v>
      </c>
      <c r="AR404">
        <v>95841.89</v>
      </c>
      <c r="AX404">
        <v>14736.27</v>
      </c>
      <c r="BJ404">
        <v>216.86</v>
      </c>
    </row>
    <row r="405" spans="1:62" ht="22.5" customHeight="1">
      <c r="A405" s="496">
        <v>4</v>
      </c>
      <c r="B405" s="497" t="s">
        <v>913</v>
      </c>
      <c r="C405" s="498" t="s">
        <v>914</v>
      </c>
      <c r="D405" s="498">
        <v>4.0999999999999996</v>
      </c>
      <c r="E405" s="501" t="s">
        <v>1393</v>
      </c>
      <c r="F405" s="498"/>
      <c r="G405" s="550">
        <v>4205010104.1009998</v>
      </c>
      <c r="H405" s="549" t="s">
        <v>463</v>
      </c>
      <c r="I405">
        <f t="shared" si="6"/>
        <v>0</v>
      </c>
    </row>
    <row r="406" spans="1:62" ht="22.5" customHeight="1">
      <c r="A406" s="496">
        <v>4</v>
      </c>
      <c r="B406" s="497" t="s">
        <v>913</v>
      </c>
      <c r="C406" s="498" t="s">
        <v>914</v>
      </c>
      <c r="D406" s="498">
        <v>4.0999999999999996</v>
      </c>
      <c r="E406" s="501" t="s">
        <v>1393</v>
      </c>
      <c r="F406" s="498"/>
      <c r="G406" s="550">
        <v>4205010110.1009998</v>
      </c>
      <c r="H406" s="549" t="s">
        <v>464</v>
      </c>
      <c r="I406">
        <f t="shared" si="6"/>
        <v>0</v>
      </c>
      <c r="J406">
        <v>3224</v>
      </c>
      <c r="U406">
        <v>26000</v>
      </c>
      <c r="AD406">
        <v>3463</v>
      </c>
      <c r="AR406">
        <v>202000</v>
      </c>
      <c r="BD406">
        <v>1000</v>
      </c>
      <c r="BE406">
        <v>300</v>
      </c>
      <c r="BF406">
        <v>6270</v>
      </c>
    </row>
    <row r="407" spans="1:62" ht="22.5" customHeight="1">
      <c r="A407" s="496">
        <v>4</v>
      </c>
      <c r="B407" s="497" t="s">
        <v>913</v>
      </c>
      <c r="C407" s="498" t="s">
        <v>914</v>
      </c>
      <c r="D407" s="498">
        <v>4.0999999999999996</v>
      </c>
      <c r="E407" s="501" t="s">
        <v>1393</v>
      </c>
      <c r="F407" s="498"/>
      <c r="G407" s="550">
        <v>4206010102.1009998</v>
      </c>
      <c r="H407" s="549" t="s">
        <v>465</v>
      </c>
      <c r="I407">
        <f t="shared" si="6"/>
        <v>30650</v>
      </c>
      <c r="J407">
        <v>868688.8</v>
      </c>
      <c r="V407">
        <v>30650</v>
      </c>
      <c r="AD407">
        <v>198875.38</v>
      </c>
      <c r="AR407">
        <v>3200</v>
      </c>
    </row>
    <row r="408" spans="1:62" ht="22.5" customHeight="1">
      <c r="A408" s="496">
        <v>4</v>
      </c>
      <c r="B408" s="497" t="s">
        <v>913</v>
      </c>
      <c r="C408" s="498" t="s">
        <v>914</v>
      </c>
      <c r="D408" s="498">
        <v>4.0999999999999996</v>
      </c>
      <c r="E408" s="501" t="s">
        <v>1393</v>
      </c>
      <c r="F408" s="498"/>
      <c r="G408" s="550">
        <v>4206010199.1009998</v>
      </c>
      <c r="H408" s="549" t="s">
        <v>466</v>
      </c>
      <c r="I408">
        <f t="shared" si="6"/>
        <v>0</v>
      </c>
      <c r="AD408">
        <v>1500</v>
      </c>
    </row>
    <row r="409" spans="1:62" ht="22.5" customHeight="1">
      <c r="A409" s="496">
        <v>4</v>
      </c>
      <c r="B409" s="497" t="s">
        <v>913</v>
      </c>
      <c r="C409" s="498" t="s">
        <v>914</v>
      </c>
      <c r="D409" s="498">
        <v>4.0999999999999996</v>
      </c>
      <c r="E409" s="497" t="s">
        <v>1393</v>
      </c>
      <c r="F409" s="498"/>
      <c r="G409" s="550">
        <v>4207010102.1020002</v>
      </c>
      <c r="H409" s="549" t="s">
        <v>467</v>
      </c>
      <c r="I409">
        <f t="shared" si="6"/>
        <v>0</v>
      </c>
    </row>
    <row r="410" spans="1:62" ht="22.5" customHeight="1">
      <c r="A410" s="496">
        <v>4</v>
      </c>
      <c r="B410" s="497" t="s">
        <v>913</v>
      </c>
      <c r="C410" s="498" t="s">
        <v>915</v>
      </c>
      <c r="D410" s="498">
        <v>4.0999999999999996</v>
      </c>
      <c r="E410" s="497" t="s">
        <v>1410</v>
      </c>
      <c r="F410" s="498"/>
      <c r="G410" s="550">
        <v>4301010102.1009998</v>
      </c>
      <c r="H410" s="549" t="s">
        <v>468</v>
      </c>
      <c r="I410">
        <f t="shared" si="6"/>
        <v>120954</v>
      </c>
      <c r="V410">
        <v>120954</v>
      </c>
      <c r="Z410">
        <v>7500</v>
      </c>
      <c r="BG410">
        <v>2415</v>
      </c>
    </row>
    <row r="411" spans="1:62" ht="22.5" customHeight="1">
      <c r="A411" s="496">
        <v>4</v>
      </c>
      <c r="B411" s="497" t="s">
        <v>913</v>
      </c>
      <c r="C411" s="498" t="s">
        <v>915</v>
      </c>
      <c r="D411" s="498">
        <v>4.0999999999999996</v>
      </c>
      <c r="E411" s="497" t="s">
        <v>1410</v>
      </c>
      <c r="F411" s="498"/>
      <c r="G411" s="550">
        <v>4301010102.1020002</v>
      </c>
      <c r="H411" s="549" t="s">
        <v>469</v>
      </c>
      <c r="I411">
        <f t="shared" si="6"/>
        <v>0</v>
      </c>
    </row>
    <row r="412" spans="1:62" ht="22.5" customHeight="1">
      <c r="A412" s="496">
        <v>4</v>
      </c>
      <c r="B412" s="497" t="s">
        <v>913</v>
      </c>
      <c r="C412" s="498" t="s">
        <v>915</v>
      </c>
      <c r="D412" s="498">
        <v>4.0999999999999996</v>
      </c>
      <c r="E412" s="497" t="s">
        <v>1410</v>
      </c>
      <c r="F412" s="498"/>
      <c r="G412" s="550">
        <v>4301010102.1029997</v>
      </c>
      <c r="H412" s="549" t="s">
        <v>470</v>
      </c>
      <c r="I412">
        <f t="shared" si="6"/>
        <v>0</v>
      </c>
      <c r="Z412">
        <v>6467194.3200000003</v>
      </c>
      <c r="BG412">
        <v>5832930</v>
      </c>
    </row>
    <row r="413" spans="1:62" ht="22.5" customHeight="1">
      <c r="A413" s="496">
        <v>4</v>
      </c>
      <c r="B413" s="497" t="s">
        <v>913</v>
      </c>
      <c r="C413" s="498" t="s">
        <v>915</v>
      </c>
      <c r="D413" s="498">
        <v>4.0999999999999996</v>
      </c>
      <c r="E413" s="497" t="s">
        <v>1410</v>
      </c>
      <c r="F413" s="498"/>
      <c r="G413" s="550">
        <v>4301010102.1040001</v>
      </c>
      <c r="H413" s="549" t="s">
        <v>471</v>
      </c>
      <c r="I413">
        <f t="shared" si="6"/>
        <v>0</v>
      </c>
    </row>
    <row r="414" spans="1:62" ht="22.5" customHeight="1">
      <c r="A414" s="496">
        <v>4</v>
      </c>
      <c r="B414" s="497" t="s">
        <v>913</v>
      </c>
      <c r="C414" s="498" t="s">
        <v>915</v>
      </c>
      <c r="D414" s="498">
        <v>4.0999999999999996</v>
      </c>
      <c r="E414" s="497" t="s">
        <v>1410</v>
      </c>
      <c r="F414" s="498"/>
      <c r="G414" s="550">
        <v>4301020102.1009998</v>
      </c>
      <c r="H414" s="549" t="s">
        <v>472</v>
      </c>
      <c r="I414">
        <f t="shared" si="6"/>
        <v>0</v>
      </c>
      <c r="P414">
        <v>3000</v>
      </c>
      <c r="AE414">
        <v>2000</v>
      </c>
      <c r="AG414">
        <v>21000</v>
      </c>
      <c r="AL414">
        <v>32000</v>
      </c>
      <c r="AM414">
        <v>12620</v>
      </c>
      <c r="AR414">
        <v>853392</v>
      </c>
      <c r="AT414">
        <v>1105</v>
      </c>
      <c r="BG414">
        <v>15000</v>
      </c>
    </row>
    <row r="415" spans="1:62" ht="22.5" customHeight="1">
      <c r="A415" s="496">
        <v>4</v>
      </c>
      <c r="B415" s="497" t="s">
        <v>913</v>
      </c>
      <c r="C415" s="498" t="s">
        <v>915</v>
      </c>
      <c r="D415" s="498">
        <v>4.0999999999999996</v>
      </c>
      <c r="E415" s="497" t="s">
        <v>1410</v>
      </c>
      <c r="F415" s="498"/>
      <c r="G415" s="550">
        <v>4301020102.1020002</v>
      </c>
      <c r="H415" s="549" t="s">
        <v>473</v>
      </c>
      <c r="I415">
        <f t="shared" si="6"/>
        <v>37970</v>
      </c>
      <c r="J415">
        <v>291718</v>
      </c>
      <c r="O415" s="108">
        <v>7000</v>
      </c>
      <c r="P415">
        <v>7480</v>
      </c>
      <c r="Q415">
        <v>199710</v>
      </c>
      <c r="T415">
        <v>47480</v>
      </c>
      <c r="V415">
        <v>37970</v>
      </c>
      <c r="Z415">
        <v>6000</v>
      </c>
      <c r="AA415">
        <v>340</v>
      </c>
      <c r="AD415">
        <v>382685</v>
      </c>
      <c r="AF415">
        <v>67050</v>
      </c>
      <c r="AG415">
        <v>62530</v>
      </c>
      <c r="AH415">
        <v>136955</v>
      </c>
      <c r="AI415">
        <v>81270</v>
      </c>
      <c r="AJ415">
        <v>19212</v>
      </c>
      <c r="AM415">
        <v>300</v>
      </c>
      <c r="AN415">
        <v>480</v>
      </c>
      <c r="AO415">
        <v>56752</v>
      </c>
      <c r="AR415">
        <v>597825</v>
      </c>
      <c r="AT415">
        <v>24635.5</v>
      </c>
      <c r="AU415">
        <v>12660</v>
      </c>
      <c r="AX415">
        <v>15630</v>
      </c>
      <c r="AY415">
        <v>278170</v>
      </c>
      <c r="BD415">
        <v>69420</v>
      </c>
      <c r="BG415">
        <v>217940</v>
      </c>
      <c r="BI415">
        <v>272600</v>
      </c>
    </row>
    <row r="416" spans="1:62" ht="22.5" customHeight="1">
      <c r="A416" s="496">
        <v>4</v>
      </c>
      <c r="B416" s="497" t="s">
        <v>913</v>
      </c>
      <c r="C416" s="498" t="s">
        <v>915</v>
      </c>
      <c r="D416" s="498">
        <v>4.0999999999999996</v>
      </c>
      <c r="E416" s="497" t="s">
        <v>1410</v>
      </c>
      <c r="F416" s="498"/>
      <c r="G416" s="550">
        <v>4301020102.1029997</v>
      </c>
      <c r="H416" s="549" t="s">
        <v>474</v>
      </c>
      <c r="I416">
        <f t="shared" si="6"/>
        <v>2636115</v>
      </c>
      <c r="J416">
        <v>6218390</v>
      </c>
      <c r="L416">
        <v>13000</v>
      </c>
      <c r="M416">
        <v>64740</v>
      </c>
      <c r="N416">
        <v>0</v>
      </c>
      <c r="O416" s="108">
        <v>65500</v>
      </c>
      <c r="U416">
        <v>20000</v>
      </c>
      <c r="V416">
        <v>2636115</v>
      </c>
      <c r="Z416">
        <v>350</v>
      </c>
      <c r="AA416">
        <v>3910</v>
      </c>
      <c r="AD416">
        <v>4494455</v>
      </c>
      <c r="AF416">
        <v>55000</v>
      </c>
      <c r="AJ416">
        <v>29000</v>
      </c>
      <c r="AK416">
        <v>29000</v>
      </c>
      <c r="AM416">
        <v>15930</v>
      </c>
      <c r="AN416">
        <v>34000</v>
      </c>
      <c r="AO416">
        <v>22000</v>
      </c>
      <c r="AP416">
        <v>20000</v>
      </c>
      <c r="AQ416">
        <v>1000</v>
      </c>
      <c r="AR416">
        <v>3273874</v>
      </c>
      <c r="AS416">
        <v>2190</v>
      </c>
      <c r="AT416">
        <v>8988</v>
      </c>
      <c r="AU416">
        <v>8500</v>
      </c>
      <c r="AV416">
        <v>97465</v>
      </c>
      <c r="AY416">
        <v>201923</v>
      </c>
      <c r="BA416">
        <v>5000</v>
      </c>
      <c r="BB416">
        <v>0</v>
      </c>
      <c r="BD416">
        <v>2081275</v>
      </c>
      <c r="BG416">
        <v>50</v>
      </c>
    </row>
    <row r="417" spans="1:63" ht="22.5" customHeight="1">
      <c r="A417" s="496">
        <v>4</v>
      </c>
      <c r="B417" s="497" t="s">
        <v>913</v>
      </c>
      <c r="C417" s="498" t="s">
        <v>915</v>
      </c>
      <c r="D417" s="498">
        <v>4.0999999999999996</v>
      </c>
      <c r="E417" s="497" t="s">
        <v>1420</v>
      </c>
      <c r="F417" s="498"/>
      <c r="G417" s="550">
        <v>4301020102.1040001</v>
      </c>
      <c r="H417" s="549" t="s">
        <v>475</v>
      </c>
      <c r="I417">
        <f t="shared" si="6"/>
        <v>518120</v>
      </c>
      <c r="J417">
        <v>715185</v>
      </c>
      <c r="L417">
        <v>45670</v>
      </c>
      <c r="M417">
        <v>119290</v>
      </c>
      <c r="P417">
        <v>91040</v>
      </c>
      <c r="Q417">
        <v>15260</v>
      </c>
      <c r="S417">
        <v>56920</v>
      </c>
      <c r="T417">
        <v>123760</v>
      </c>
      <c r="U417">
        <v>39860</v>
      </c>
      <c r="V417">
        <v>518120</v>
      </c>
      <c r="W417">
        <v>45190</v>
      </c>
      <c r="AA417">
        <v>90670</v>
      </c>
      <c r="AB417">
        <v>36090</v>
      </c>
      <c r="AC417">
        <v>24630</v>
      </c>
      <c r="AD417">
        <v>2759460</v>
      </c>
      <c r="AE417">
        <v>56380</v>
      </c>
      <c r="AF417">
        <v>74040</v>
      </c>
      <c r="AH417">
        <v>183040</v>
      </c>
      <c r="AK417">
        <v>172380</v>
      </c>
      <c r="AL417">
        <v>109775</v>
      </c>
      <c r="AM417">
        <v>57990</v>
      </c>
      <c r="AN417">
        <v>129150</v>
      </c>
      <c r="AO417">
        <v>47550</v>
      </c>
      <c r="AP417">
        <v>65920</v>
      </c>
      <c r="AQ417">
        <v>33910</v>
      </c>
      <c r="AR417">
        <v>1397839</v>
      </c>
      <c r="AS417">
        <v>47210</v>
      </c>
      <c r="AT417">
        <v>60917.5</v>
      </c>
      <c r="AU417">
        <v>699112.5</v>
      </c>
      <c r="AV417">
        <v>72860</v>
      </c>
      <c r="AW417">
        <v>44790</v>
      </c>
      <c r="AX417">
        <v>50620</v>
      </c>
      <c r="AY417">
        <v>224460</v>
      </c>
      <c r="AZ417">
        <v>72120</v>
      </c>
      <c r="BA417">
        <v>71080</v>
      </c>
      <c r="BB417">
        <v>187456</v>
      </c>
      <c r="BC417">
        <v>33070</v>
      </c>
      <c r="BD417">
        <v>685045</v>
      </c>
      <c r="BE417">
        <v>703130</v>
      </c>
      <c r="BG417">
        <v>213500</v>
      </c>
      <c r="BI417">
        <v>281950</v>
      </c>
      <c r="BJ417">
        <v>54330</v>
      </c>
      <c r="BK417">
        <v>135090</v>
      </c>
    </row>
    <row r="418" spans="1:63" ht="22.5" customHeight="1">
      <c r="A418" s="496">
        <v>4</v>
      </c>
      <c r="B418" s="497" t="s">
        <v>913</v>
      </c>
      <c r="C418" s="498" t="s">
        <v>915</v>
      </c>
      <c r="D418" s="498">
        <v>4.0999999999999996</v>
      </c>
      <c r="E418" s="497" t="s">
        <v>1424</v>
      </c>
      <c r="F418" s="498"/>
      <c r="G418" s="550">
        <v>4301020102.1049995</v>
      </c>
      <c r="H418" s="549" t="s">
        <v>476</v>
      </c>
      <c r="I418">
        <f t="shared" si="6"/>
        <v>1283900</v>
      </c>
      <c r="J418">
        <v>811700</v>
      </c>
      <c r="K418">
        <v>84850</v>
      </c>
      <c r="L418">
        <v>175800</v>
      </c>
      <c r="M418">
        <v>28000</v>
      </c>
      <c r="N418">
        <v>171900</v>
      </c>
      <c r="O418" s="108">
        <v>350750</v>
      </c>
      <c r="P418">
        <v>152800</v>
      </c>
      <c r="Q418">
        <v>119200</v>
      </c>
      <c r="R418">
        <v>84500</v>
      </c>
      <c r="S418">
        <v>24750</v>
      </c>
      <c r="T418">
        <v>117800</v>
      </c>
      <c r="U418">
        <v>133750</v>
      </c>
      <c r="V418">
        <v>1283900</v>
      </c>
      <c r="W418">
        <v>515900</v>
      </c>
      <c r="X418">
        <v>167200</v>
      </c>
      <c r="Y418">
        <v>514400</v>
      </c>
      <c r="Z418">
        <v>323650</v>
      </c>
      <c r="AA418">
        <v>1126000</v>
      </c>
      <c r="AB418">
        <v>292750</v>
      </c>
      <c r="AC418">
        <v>201300</v>
      </c>
      <c r="AD418">
        <v>7057853.5099999998</v>
      </c>
      <c r="AE418">
        <v>233250</v>
      </c>
      <c r="AF418">
        <v>720750</v>
      </c>
      <c r="AG418">
        <v>824750</v>
      </c>
      <c r="AH418">
        <v>243800</v>
      </c>
      <c r="AI418">
        <v>899150</v>
      </c>
      <c r="AJ418">
        <v>1803823.75</v>
      </c>
      <c r="AK418">
        <v>315750</v>
      </c>
      <c r="AL418">
        <v>298650</v>
      </c>
      <c r="AM418">
        <v>208050</v>
      </c>
      <c r="AN418">
        <v>272800</v>
      </c>
      <c r="AO418">
        <v>457350</v>
      </c>
      <c r="AP418">
        <v>289600</v>
      </c>
      <c r="AQ418">
        <v>302300</v>
      </c>
      <c r="AR418">
        <v>2634750</v>
      </c>
      <c r="AS418">
        <v>197350</v>
      </c>
      <c r="AT418">
        <v>389500</v>
      </c>
      <c r="AU418">
        <v>375250</v>
      </c>
      <c r="AV418">
        <v>297850</v>
      </c>
      <c r="AW418">
        <v>363400</v>
      </c>
      <c r="AX418">
        <v>101000</v>
      </c>
      <c r="AY418">
        <v>262850</v>
      </c>
      <c r="AZ418">
        <v>243100</v>
      </c>
      <c r="BA418">
        <v>269950</v>
      </c>
      <c r="BB418">
        <v>168750</v>
      </c>
      <c r="BC418">
        <v>190150</v>
      </c>
      <c r="BD418">
        <v>300000</v>
      </c>
      <c r="BE418">
        <v>388700</v>
      </c>
      <c r="BF418">
        <v>485650</v>
      </c>
      <c r="BG418">
        <v>354700</v>
      </c>
      <c r="BH418">
        <v>223650</v>
      </c>
      <c r="BI418">
        <v>174000</v>
      </c>
      <c r="BJ418">
        <v>169650</v>
      </c>
      <c r="BK418">
        <v>364750</v>
      </c>
    </row>
    <row r="419" spans="1:63" ht="22.5" customHeight="1">
      <c r="A419" s="496">
        <v>4</v>
      </c>
      <c r="B419" s="497" t="s">
        <v>913</v>
      </c>
      <c r="C419" s="498" t="s">
        <v>915</v>
      </c>
      <c r="D419" s="498">
        <v>4.0999999999999996</v>
      </c>
      <c r="E419" s="497" t="s">
        <v>1410</v>
      </c>
      <c r="F419" s="498"/>
      <c r="G419" s="550">
        <v>4301020102.1059999</v>
      </c>
      <c r="H419" s="549" t="s">
        <v>477</v>
      </c>
      <c r="I419">
        <f t="shared" si="6"/>
        <v>2379720.44</v>
      </c>
      <c r="J419">
        <v>24548202.460000001</v>
      </c>
      <c r="L419">
        <v>6651.74</v>
      </c>
      <c r="M419">
        <v>1172948.3400000001</v>
      </c>
      <c r="R419">
        <v>10080</v>
      </c>
      <c r="S419">
        <v>8600</v>
      </c>
      <c r="V419">
        <v>2379720.44</v>
      </c>
      <c r="X419">
        <v>66916.600000000006</v>
      </c>
      <c r="AB419">
        <v>570198.14</v>
      </c>
      <c r="AC419">
        <v>491080.17</v>
      </c>
      <c r="AE419">
        <v>188213.69</v>
      </c>
      <c r="AF419">
        <v>326385.57</v>
      </c>
      <c r="AG419">
        <v>8649.99</v>
      </c>
      <c r="AK419">
        <v>33000</v>
      </c>
      <c r="AY419">
        <v>5311499.8499999996</v>
      </c>
      <c r="BD419">
        <v>8400663.9499999993</v>
      </c>
      <c r="BF419">
        <v>15087</v>
      </c>
      <c r="BG419">
        <v>563844.48</v>
      </c>
      <c r="BH419">
        <v>1084665.24</v>
      </c>
      <c r="BJ419">
        <v>625414.81000000006</v>
      </c>
    </row>
    <row r="420" spans="1:63" ht="22.5" customHeight="1">
      <c r="A420" s="496">
        <v>4</v>
      </c>
      <c r="B420" s="497" t="s">
        <v>913</v>
      </c>
      <c r="C420" s="498" t="s">
        <v>915</v>
      </c>
      <c r="D420" s="498">
        <v>4.0999999999999996</v>
      </c>
      <c r="E420" s="497" t="s">
        <v>1430</v>
      </c>
      <c r="F420" s="498"/>
      <c r="G420" s="550">
        <v>4301020104.1040001</v>
      </c>
      <c r="H420" s="549" t="s">
        <v>478</v>
      </c>
      <c r="I420">
        <f t="shared" si="6"/>
        <v>29448</v>
      </c>
      <c r="J420">
        <v>52213</v>
      </c>
      <c r="P420">
        <v>6000</v>
      </c>
      <c r="R420">
        <v>7506</v>
      </c>
      <c r="T420">
        <v>5229</v>
      </c>
      <c r="U420">
        <v>18642</v>
      </c>
      <c r="V420">
        <v>29448</v>
      </c>
      <c r="X420">
        <v>37878.5</v>
      </c>
      <c r="Y420">
        <v>196676</v>
      </c>
      <c r="Z420">
        <v>186920</v>
      </c>
      <c r="AC420">
        <v>2520</v>
      </c>
      <c r="AD420">
        <v>572217</v>
      </c>
      <c r="AG420">
        <v>7302</v>
      </c>
      <c r="AH420">
        <v>2787.5</v>
      </c>
      <c r="AI420">
        <v>19434</v>
      </c>
      <c r="AJ420">
        <v>1178</v>
      </c>
      <c r="AL420">
        <v>22443.5</v>
      </c>
      <c r="AM420">
        <v>100</v>
      </c>
      <c r="AP420">
        <v>4780</v>
      </c>
      <c r="AR420">
        <v>411318.75</v>
      </c>
      <c r="AS420">
        <v>1161.5</v>
      </c>
      <c r="AU420">
        <v>82248</v>
      </c>
      <c r="AV420">
        <v>6437</v>
      </c>
      <c r="AW420">
        <v>140</v>
      </c>
      <c r="AX420">
        <v>6243</v>
      </c>
      <c r="AY420">
        <v>29736.75</v>
      </c>
      <c r="BB420">
        <v>780</v>
      </c>
      <c r="BD420">
        <v>94460</v>
      </c>
      <c r="BG420">
        <v>50</v>
      </c>
      <c r="BH420">
        <v>20950</v>
      </c>
      <c r="BI420">
        <v>2242.25</v>
      </c>
    </row>
    <row r="421" spans="1:63" ht="22.5" customHeight="1">
      <c r="A421" s="496">
        <v>4</v>
      </c>
      <c r="B421" s="497" t="s">
        <v>913</v>
      </c>
      <c r="C421" s="498" t="s">
        <v>915</v>
      </c>
      <c r="D421" s="498">
        <v>4.0999999999999996</v>
      </c>
      <c r="E421" s="497" t="s">
        <v>1430</v>
      </c>
      <c r="F421" s="498"/>
      <c r="G421" s="550">
        <v>4301020104.1049995</v>
      </c>
      <c r="H421" s="549" t="s">
        <v>479</v>
      </c>
      <c r="I421">
        <f t="shared" si="6"/>
        <v>3290240.5</v>
      </c>
      <c r="J421">
        <v>1701593</v>
      </c>
      <c r="K421">
        <v>3150</v>
      </c>
      <c r="L421">
        <v>58133</v>
      </c>
      <c r="M421">
        <v>42690</v>
      </c>
      <c r="N421">
        <v>85576</v>
      </c>
      <c r="O421" s="108">
        <v>59460</v>
      </c>
      <c r="P421">
        <v>52578</v>
      </c>
      <c r="Q421">
        <v>24504</v>
      </c>
      <c r="R421">
        <v>4183</v>
      </c>
      <c r="S421">
        <v>11610</v>
      </c>
      <c r="T421">
        <v>34264</v>
      </c>
      <c r="V421">
        <v>3290240.5</v>
      </c>
      <c r="W421">
        <v>134471</v>
      </c>
      <c r="X421">
        <v>67793</v>
      </c>
      <c r="Y421">
        <v>11399</v>
      </c>
      <c r="Z421">
        <v>13192</v>
      </c>
      <c r="AA421">
        <v>25224</v>
      </c>
      <c r="AB421">
        <v>0</v>
      </c>
      <c r="AD421">
        <v>7048823</v>
      </c>
      <c r="AF421">
        <v>282135</v>
      </c>
      <c r="AG421">
        <v>148142.25</v>
      </c>
      <c r="AH421">
        <v>153828.25</v>
      </c>
      <c r="AI421">
        <v>4915</v>
      </c>
      <c r="AJ421">
        <v>238399.25</v>
      </c>
      <c r="AK421">
        <v>108088</v>
      </c>
      <c r="AL421">
        <v>3987.5</v>
      </c>
      <c r="AM421">
        <v>129147</v>
      </c>
      <c r="AN421">
        <v>285820.33</v>
      </c>
      <c r="AO421">
        <v>38115</v>
      </c>
      <c r="AR421">
        <v>3904391.37</v>
      </c>
      <c r="AS421">
        <v>10500</v>
      </c>
      <c r="AT421">
        <v>2209.75</v>
      </c>
      <c r="AU421">
        <v>526337.54</v>
      </c>
      <c r="AV421">
        <v>25553.25</v>
      </c>
      <c r="AW421">
        <v>115840.5</v>
      </c>
      <c r="AY421">
        <v>319930</v>
      </c>
      <c r="BC421">
        <v>6956</v>
      </c>
      <c r="BD421">
        <v>2411764.75</v>
      </c>
      <c r="BE421">
        <v>382594.08</v>
      </c>
      <c r="BF421">
        <v>14910</v>
      </c>
      <c r="BI421">
        <v>39773.25</v>
      </c>
    </row>
    <row r="422" spans="1:63" ht="22.5" customHeight="1">
      <c r="A422" s="496">
        <v>4</v>
      </c>
      <c r="B422" s="497" t="s">
        <v>913</v>
      </c>
      <c r="C422" s="498" t="s">
        <v>915</v>
      </c>
      <c r="D422" s="498">
        <v>4.0999999999999996</v>
      </c>
      <c r="E422" s="497" t="s">
        <v>1410</v>
      </c>
      <c r="F422" s="498"/>
      <c r="G422" s="550">
        <v>4301020104.1059999</v>
      </c>
      <c r="H422" s="549" t="s">
        <v>480</v>
      </c>
      <c r="I422">
        <f t="shared" si="6"/>
        <v>10059241.01</v>
      </c>
      <c r="J422">
        <v>83010312.819999993</v>
      </c>
      <c r="K422">
        <v>960523</v>
      </c>
      <c r="L422">
        <v>938514</v>
      </c>
      <c r="M422">
        <v>1716841.5</v>
      </c>
      <c r="N422">
        <v>2187722.5</v>
      </c>
      <c r="O422" s="108">
        <v>4550584</v>
      </c>
      <c r="P422">
        <v>2718534.9</v>
      </c>
      <c r="Q422">
        <v>2624652</v>
      </c>
      <c r="R422">
        <v>1100464</v>
      </c>
      <c r="S422">
        <v>1265447.5</v>
      </c>
      <c r="T422">
        <v>1026617.75</v>
      </c>
      <c r="U422">
        <v>783965</v>
      </c>
      <c r="V422">
        <v>10059241.01</v>
      </c>
      <c r="W422">
        <v>1283858.5</v>
      </c>
      <c r="X422">
        <v>1864380.5</v>
      </c>
      <c r="Y422">
        <v>2060535.75</v>
      </c>
      <c r="Z422">
        <v>5032182.8</v>
      </c>
      <c r="AA422">
        <v>2201127.75</v>
      </c>
      <c r="AB422">
        <v>926689.17</v>
      </c>
      <c r="AC422">
        <v>162882</v>
      </c>
      <c r="AD422">
        <v>54612620.390000001</v>
      </c>
      <c r="AE422">
        <v>1547975.5</v>
      </c>
      <c r="AF422">
        <v>3009636</v>
      </c>
      <c r="AG422">
        <v>1829567</v>
      </c>
      <c r="AH422">
        <v>3320473.5</v>
      </c>
      <c r="AI422">
        <v>1200496.3799999999</v>
      </c>
      <c r="AJ422">
        <v>4755123.4400000004</v>
      </c>
      <c r="AK422">
        <v>1794003</v>
      </c>
      <c r="AL422">
        <v>1550108.5</v>
      </c>
      <c r="AM422">
        <v>3316294.06</v>
      </c>
      <c r="AN422">
        <v>2749866.69</v>
      </c>
      <c r="AO422">
        <v>1392143.8</v>
      </c>
      <c r="AP422">
        <v>1097868.75</v>
      </c>
      <c r="AQ422">
        <v>953638</v>
      </c>
      <c r="AR422">
        <v>32799682.84</v>
      </c>
      <c r="AS422">
        <v>1166213.25</v>
      </c>
      <c r="AT422">
        <v>734329</v>
      </c>
      <c r="AU422">
        <v>4513424.75</v>
      </c>
      <c r="AV422">
        <v>1777203</v>
      </c>
      <c r="AW422">
        <v>1783185</v>
      </c>
      <c r="AX422">
        <v>2374053.06</v>
      </c>
      <c r="AY422">
        <v>5924997.75</v>
      </c>
      <c r="AZ422">
        <v>1067156</v>
      </c>
      <c r="BA422">
        <v>614826.9</v>
      </c>
      <c r="BB422">
        <v>1122508</v>
      </c>
      <c r="BC422">
        <v>794786</v>
      </c>
      <c r="BD422">
        <v>10520948.35</v>
      </c>
      <c r="BE422">
        <v>6707853.9199999999</v>
      </c>
      <c r="BF422">
        <v>1116955.25</v>
      </c>
      <c r="BG422">
        <v>4326215.5</v>
      </c>
      <c r="BH422">
        <v>427961</v>
      </c>
      <c r="BI422">
        <v>2226283.75</v>
      </c>
      <c r="BJ422">
        <v>3265559.8</v>
      </c>
      <c r="BK422">
        <v>1244666.8</v>
      </c>
    </row>
    <row r="423" spans="1:63" ht="22.5" customHeight="1">
      <c r="A423" s="496">
        <v>4</v>
      </c>
      <c r="B423" s="497" t="s">
        <v>913</v>
      </c>
      <c r="C423" s="498" t="s">
        <v>915</v>
      </c>
      <c r="D423" s="498">
        <v>4.0999999999999996</v>
      </c>
      <c r="E423" s="497" t="s">
        <v>1410</v>
      </c>
      <c r="F423" s="498"/>
      <c r="G423" s="550">
        <v>4301020104.1070004</v>
      </c>
      <c r="H423" s="549" t="s">
        <v>481</v>
      </c>
      <c r="I423">
        <f t="shared" si="6"/>
        <v>25726292.25</v>
      </c>
      <c r="J423">
        <v>1135347.5</v>
      </c>
      <c r="K423">
        <v>109609</v>
      </c>
      <c r="L423">
        <v>475547</v>
      </c>
      <c r="M423">
        <v>1024925.2</v>
      </c>
      <c r="N423">
        <v>3212289</v>
      </c>
      <c r="O423" s="108">
        <v>1153377</v>
      </c>
      <c r="P423">
        <v>548957</v>
      </c>
      <c r="Q423">
        <v>324079</v>
      </c>
      <c r="R423">
        <v>497361</v>
      </c>
      <c r="S423">
        <v>376130</v>
      </c>
      <c r="T423">
        <v>1320891</v>
      </c>
      <c r="U423">
        <v>14685</v>
      </c>
      <c r="V423">
        <v>25726292.25</v>
      </c>
      <c r="W423">
        <v>595422</v>
      </c>
      <c r="X423">
        <v>17373</v>
      </c>
      <c r="Z423">
        <v>265469.5</v>
      </c>
      <c r="AA423">
        <v>163211</v>
      </c>
      <c r="AB423">
        <v>176400</v>
      </c>
      <c r="AD423">
        <v>44523267</v>
      </c>
      <c r="AF423">
        <v>1117712</v>
      </c>
      <c r="AG423">
        <v>1154316.75</v>
      </c>
      <c r="AH423">
        <v>3807357.5</v>
      </c>
      <c r="AI423">
        <v>539363</v>
      </c>
      <c r="AJ423">
        <v>2758560</v>
      </c>
      <c r="AK423">
        <v>1132458.5</v>
      </c>
      <c r="AL423">
        <v>921048</v>
      </c>
      <c r="AM423">
        <v>40964</v>
      </c>
      <c r="AN423">
        <v>3276750.27</v>
      </c>
      <c r="AO423">
        <v>1234097</v>
      </c>
      <c r="AP423">
        <v>147303.25</v>
      </c>
      <c r="AQ423">
        <v>4275</v>
      </c>
      <c r="AR423">
        <v>31213190</v>
      </c>
      <c r="AS423">
        <v>638141.5</v>
      </c>
      <c r="AT423">
        <v>429488</v>
      </c>
      <c r="AU423">
        <v>5218361.25</v>
      </c>
      <c r="AV423">
        <v>982506.75</v>
      </c>
      <c r="AW423">
        <v>708031.75</v>
      </c>
      <c r="AX423">
        <v>136665.5</v>
      </c>
      <c r="AY423">
        <v>6373881.4400000004</v>
      </c>
      <c r="AZ423">
        <v>550173</v>
      </c>
      <c r="BA423">
        <v>67524</v>
      </c>
      <c r="BB423">
        <v>14786</v>
      </c>
      <c r="BC423">
        <v>348763.25</v>
      </c>
      <c r="BD423">
        <v>26393960</v>
      </c>
      <c r="BE423">
        <v>1213850.48</v>
      </c>
      <c r="BF423">
        <v>517483</v>
      </c>
      <c r="BG423">
        <v>1684500</v>
      </c>
      <c r="BH423">
        <v>144567</v>
      </c>
      <c r="BI423">
        <v>1372088</v>
      </c>
      <c r="BJ423">
        <v>711270</v>
      </c>
      <c r="BK423">
        <v>105118.5</v>
      </c>
    </row>
    <row r="424" spans="1:63" ht="22.5" customHeight="1">
      <c r="A424" s="496">
        <v>4</v>
      </c>
      <c r="B424" s="497" t="s">
        <v>913</v>
      </c>
      <c r="C424" s="498" t="s">
        <v>915</v>
      </c>
      <c r="D424" s="498">
        <v>4.0999999999999996</v>
      </c>
      <c r="E424" s="497" t="s">
        <v>1430</v>
      </c>
      <c r="F424" s="498"/>
      <c r="G424" s="550">
        <v>4301020104.1079998</v>
      </c>
      <c r="H424" s="549" t="s">
        <v>482</v>
      </c>
      <c r="I424">
        <f t="shared" si="6"/>
        <v>47368.75</v>
      </c>
      <c r="J424">
        <v>221785.75</v>
      </c>
      <c r="L424">
        <v>6250</v>
      </c>
      <c r="O424" s="108">
        <v>2820</v>
      </c>
      <c r="R424">
        <v>16428.55</v>
      </c>
      <c r="T424">
        <v>370</v>
      </c>
      <c r="U424">
        <v>5774</v>
      </c>
      <c r="V424">
        <v>47368.75</v>
      </c>
      <c r="Y424">
        <v>49109</v>
      </c>
      <c r="Z424">
        <v>44202.05</v>
      </c>
      <c r="AA424">
        <v>680</v>
      </c>
      <c r="AF424">
        <v>27850</v>
      </c>
      <c r="AL424">
        <v>3732</v>
      </c>
      <c r="AN424">
        <v>18609</v>
      </c>
      <c r="AQ424">
        <v>1384</v>
      </c>
      <c r="AR424">
        <v>162703</v>
      </c>
      <c r="AS424">
        <v>11831.25</v>
      </c>
      <c r="AT424">
        <v>1615</v>
      </c>
      <c r="AV424">
        <v>3490.5</v>
      </c>
      <c r="AX424">
        <v>5063.25</v>
      </c>
      <c r="AY424">
        <v>5178.25</v>
      </c>
      <c r="BA424">
        <v>10655</v>
      </c>
      <c r="BC424">
        <v>421</v>
      </c>
      <c r="BD424">
        <v>163283.5</v>
      </c>
      <c r="BE424">
        <v>538561.01</v>
      </c>
      <c r="BG424">
        <v>31719.8</v>
      </c>
      <c r="BI424">
        <v>287.5</v>
      </c>
      <c r="BK424">
        <v>13322</v>
      </c>
    </row>
    <row r="425" spans="1:63" ht="22.5" customHeight="1">
      <c r="A425" s="496">
        <v>4</v>
      </c>
      <c r="B425" s="497" t="s">
        <v>913</v>
      </c>
      <c r="C425" s="498" t="s">
        <v>915</v>
      </c>
      <c r="D425" s="498">
        <v>4.0999999999999996</v>
      </c>
      <c r="E425" s="497" t="s">
        <v>1430</v>
      </c>
      <c r="F425" s="498"/>
      <c r="G425" s="550">
        <v>4301020104.1090002</v>
      </c>
      <c r="H425" s="549" t="s">
        <v>483</v>
      </c>
      <c r="I425">
        <f t="shared" si="6"/>
        <v>17656.25</v>
      </c>
      <c r="J425">
        <v>36965.5</v>
      </c>
      <c r="P425">
        <v>11960</v>
      </c>
      <c r="V425">
        <v>17656.25</v>
      </c>
      <c r="X425">
        <v>1958.94</v>
      </c>
      <c r="Y425">
        <v>42697.7</v>
      </c>
      <c r="Z425">
        <v>35006</v>
      </c>
      <c r="AD425">
        <v>28571.3</v>
      </c>
      <c r="AF425">
        <v>50030</v>
      </c>
      <c r="AO425">
        <v>27805.1</v>
      </c>
      <c r="AR425">
        <v>44398.75</v>
      </c>
      <c r="AS425">
        <v>5272</v>
      </c>
      <c r="BD425">
        <v>396964.1</v>
      </c>
      <c r="BE425">
        <v>165443.57</v>
      </c>
      <c r="BG425">
        <v>23391</v>
      </c>
      <c r="BI425">
        <v>8784.5</v>
      </c>
      <c r="BK425">
        <v>11801.5</v>
      </c>
    </row>
    <row r="426" spans="1:63" ht="22.5" customHeight="1">
      <c r="A426" s="496">
        <v>4</v>
      </c>
      <c r="B426" s="497" t="s">
        <v>913</v>
      </c>
      <c r="C426" s="498" t="s">
        <v>915</v>
      </c>
      <c r="D426" s="498">
        <v>4.0999999999999996</v>
      </c>
      <c r="E426" s="497" t="s">
        <v>1430</v>
      </c>
      <c r="F426" s="498"/>
      <c r="G426" s="550">
        <v>4301020104.1099997</v>
      </c>
      <c r="H426" s="549" t="s">
        <v>484</v>
      </c>
      <c r="I426">
        <f t="shared" si="6"/>
        <v>0</v>
      </c>
      <c r="W426">
        <v>-60218.65</v>
      </c>
      <c r="X426">
        <v>-3211.49</v>
      </c>
      <c r="AN426">
        <v>-130</v>
      </c>
      <c r="AO426">
        <v>-3516.61</v>
      </c>
      <c r="AU426">
        <v>-780</v>
      </c>
      <c r="BE426">
        <v>-1586.29</v>
      </c>
    </row>
    <row r="427" spans="1:63" ht="22.5" customHeight="1">
      <c r="A427" s="496">
        <v>4</v>
      </c>
      <c r="B427" s="497" t="s">
        <v>913</v>
      </c>
      <c r="C427" s="498" t="s">
        <v>915</v>
      </c>
      <c r="D427" s="498">
        <v>4.0999999999999996</v>
      </c>
      <c r="E427" s="497" t="s">
        <v>1430</v>
      </c>
      <c r="F427" s="498"/>
      <c r="G427" s="550">
        <v>4301020104.1110001</v>
      </c>
      <c r="H427" s="549" t="s">
        <v>485</v>
      </c>
      <c r="I427">
        <f t="shared" si="6"/>
        <v>0</v>
      </c>
      <c r="J427">
        <v>2001.61</v>
      </c>
      <c r="X427">
        <v>400</v>
      </c>
      <c r="AO427">
        <v>505.65</v>
      </c>
      <c r="AR427">
        <v>12015.06</v>
      </c>
      <c r="AW427">
        <v>0.5</v>
      </c>
    </row>
    <row r="428" spans="1:63" ht="22.5" customHeight="1">
      <c r="A428" s="496">
        <v>4</v>
      </c>
      <c r="B428" s="497" t="s">
        <v>913</v>
      </c>
      <c r="C428" s="498" t="s">
        <v>915</v>
      </c>
      <c r="D428" s="498">
        <v>4.0999999999999996</v>
      </c>
      <c r="E428" s="497" t="s">
        <v>1420</v>
      </c>
      <c r="F428" s="498"/>
      <c r="G428" s="550">
        <v>4301020104.401</v>
      </c>
      <c r="H428" s="549" t="s">
        <v>486</v>
      </c>
      <c r="I428">
        <f t="shared" si="6"/>
        <v>96978026.790000007</v>
      </c>
      <c r="J428">
        <v>111765307.25</v>
      </c>
      <c r="K428">
        <v>2222106.5</v>
      </c>
      <c r="L428">
        <v>5587142</v>
      </c>
      <c r="M428">
        <v>6157618.5499999998</v>
      </c>
      <c r="N428">
        <v>10769327.33</v>
      </c>
      <c r="O428" s="108">
        <v>20377198</v>
      </c>
      <c r="P428">
        <v>10789854.5</v>
      </c>
      <c r="Q428">
        <v>10316110</v>
      </c>
      <c r="R428">
        <v>3637061.24</v>
      </c>
      <c r="S428">
        <v>2781288.75</v>
      </c>
      <c r="T428">
        <v>4021496.03</v>
      </c>
      <c r="U428">
        <v>2320688.69</v>
      </c>
      <c r="V428">
        <v>96978026.790000007</v>
      </c>
      <c r="W428">
        <v>3469869.93</v>
      </c>
      <c r="X428">
        <v>5418294.4400000004</v>
      </c>
      <c r="Y428">
        <v>8068478.25</v>
      </c>
      <c r="Z428">
        <v>16839294.199999999</v>
      </c>
      <c r="AA428">
        <v>7237121.0499999998</v>
      </c>
      <c r="AB428">
        <v>3717514</v>
      </c>
      <c r="AC428">
        <v>1418989.03</v>
      </c>
      <c r="AD428">
        <v>271519393.25</v>
      </c>
      <c r="AE428">
        <v>16300287.15</v>
      </c>
      <c r="AF428">
        <v>8399336</v>
      </c>
      <c r="AG428">
        <v>7176118.6900000004</v>
      </c>
      <c r="AH428">
        <v>10098360.949999999</v>
      </c>
      <c r="AI428">
        <v>6241985.4000000004</v>
      </c>
      <c r="AJ428">
        <v>15232131.17</v>
      </c>
      <c r="AK428">
        <v>8373548.9000000004</v>
      </c>
      <c r="AL428">
        <v>6005194.5</v>
      </c>
      <c r="AM428">
        <v>9725350.25</v>
      </c>
      <c r="AN428">
        <v>14744897.039999999</v>
      </c>
      <c r="AO428">
        <v>4379924.3499999996</v>
      </c>
      <c r="AP428">
        <v>3491838.64</v>
      </c>
      <c r="AQ428">
        <v>2738202</v>
      </c>
      <c r="AR428">
        <v>125671554.98</v>
      </c>
      <c r="AS428">
        <v>4618870.75</v>
      </c>
      <c r="AT428">
        <v>3995791.92</v>
      </c>
      <c r="AU428">
        <v>26850475.870000001</v>
      </c>
      <c r="AV428">
        <v>7988161.75</v>
      </c>
      <c r="AW428">
        <v>10339689.75</v>
      </c>
      <c r="AX428">
        <v>6925228.4299999997</v>
      </c>
      <c r="AY428">
        <v>28420348.760000002</v>
      </c>
      <c r="AZ428">
        <v>2508234.9</v>
      </c>
      <c r="BA428">
        <v>3204467.77</v>
      </c>
      <c r="BB428">
        <v>2378214.96</v>
      </c>
      <c r="BC428">
        <v>2022052.04</v>
      </c>
      <c r="BD428">
        <v>92490955.049999997</v>
      </c>
      <c r="BE428">
        <v>25050402.5</v>
      </c>
      <c r="BF428">
        <v>4458237.25</v>
      </c>
      <c r="BG428">
        <v>28681672.68</v>
      </c>
      <c r="BH428">
        <v>4561679.75</v>
      </c>
      <c r="BI428">
        <v>6212434.04</v>
      </c>
      <c r="BJ428">
        <v>7057242.5499999998</v>
      </c>
      <c r="BK428">
        <v>2557218</v>
      </c>
    </row>
    <row r="429" spans="1:63" ht="22.5" customHeight="1">
      <c r="A429" s="496">
        <v>4</v>
      </c>
      <c r="B429" s="497" t="s">
        <v>913</v>
      </c>
      <c r="C429" s="498" t="s">
        <v>915</v>
      </c>
      <c r="D429" s="498">
        <v>4.0999999999999996</v>
      </c>
      <c r="E429" s="497" t="s">
        <v>1420</v>
      </c>
      <c r="F429" s="498"/>
      <c r="G429" s="550">
        <v>4301020104.4020004</v>
      </c>
      <c r="H429" s="549" t="s">
        <v>487</v>
      </c>
      <c r="I429">
        <f t="shared" si="6"/>
        <v>72884399.980000004</v>
      </c>
      <c r="J429">
        <v>75976827.590000004</v>
      </c>
      <c r="K429">
        <v>355265</v>
      </c>
      <c r="L429">
        <v>702458</v>
      </c>
      <c r="M429">
        <v>2437404.27</v>
      </c>
      <c r="N429">
        <v>5454606</v>
      </c>
      <c r="O429" s="108">
        <v>8251680</v>
      </c>
      <c r="P429">
        <v>1946433</v>
      </c>
      <c r="Q429">
        <v>3342740.5</v>
      </c>
      <c r="R429">
        <v>1268957.44</v>
      </c>
      <c r="S429">
        <v>831984.42</v>
      </c>
      <c r="T429">
        <v>719071.41</v>
      </c>
      <c r="U429">
        <v>498631.75</v>
      </c>
      <c r="V429">
        <v>72884399.980000004</v>
      </c>
      <c r="W429">
        <v>1362624.61</v>
      </c>
      <c r="X429">
        <v>1365019.05</v>
      </c>
      <c r="Y429">
        <v>1774486.5</v>
      </c>
      <c r="Z429">
        <v>3011469.35</v>
      </c>
      <c r="AA429">
        <v>1837581.4</v>
      </c>
      <c r="AB429">
        <v>749277.82</v>
      </c>
      <c r="AD429">
        <v>208208016.13999999</v>
      </c>
      <c r="AE429">
        <v>1502501</v>
      </c>
      <c r="AF429">
        <v>4489797</v>
      </c>
      <c r="AG429">
        <v>2559734.5</v>
      </c>
      <c r="AH429">
        <v>6863552.5</v>
      </c>
      <c r="AI429">
        <v>1177387.3400000001</v>
      </c>
      <c r="AJ429">
        <v>5918253.8399999999</v>
      </c>
      <c r="AK429">
        <v>3805804.11</v>
      </c>
      <c r="AL429">
        <v>2474682</v>
      </c>
      <c r="AM429">
        <v>2805993.44</v>
      </c>
      <c r="AN429">
        <v>6409138.4400000004</v>
      </c>
      <c r="AO429">
        <v>1753151.36</v>
      </c>
      <c r="AP429">
        <v>580747.32999999996</v>
      </c>
      <c r="AQ429">
        <v>69728</v>
      </c>
      <c r="AR429">
        <v>71291340.799999997</v>
      </c>
      <c r="AS429">
        <v>2518347.7599999998</v>
      </c>
      <c r="AT429">
        <v>1028351.25</v>
      </c>
      <c r="AU429">
        <v>17361695.059999999</v>
      </c>
      <c r="AV429">
        <v>1840011.65</v>
      </c>
      <c r="AW429">
        <v>2251183.75</v>
      </c>
      <c r="AX429">
        <v>774136.05</v>
      </c>
      <c r="AY429">
        <v>14739914.99</v>
      </c>
      <c r="AZ429">
        <v>636146</v>
      </c>
      <c r="BA429">
        <v>377466.15</v>
      </c>
      <c r="BB429">
        <v>826069</v>
      </c>
      <c r="BC429">
        <v>771586.3</v>
      </c>
      <c r="BD429">
        <v>64348474.75</v>
      </c>
      <c r="BE429">
        <v>6218861.3899999997</v>
      </c>
      <c r="BF429">
        <v>1547714.75</v>
      </c>
      <c r="BG429">
        <v>10787915.43</v>
      </c>
      <c r="BH429">
        <v>638840.5</v>
      </c>
      <c r="BI429">
        <v>2296983.48</v>
      </c>
      <c r="BJ429">
        <v>1906436.95</v>
      </c>
      <c r="BK429">
        <v>1236693</v>
      </c>
    </row>
    <row r="430" spans="1:63" ht="22.5" customHeight="1">
      <c r="A430" s="496">
        <v>4</v>
      </c>
      <c r="B430" s="497" t="s">
        <v>913</v>
      </c>
      <c r="C430" s="498" t="s">
        <v>915</v>
      </c>
      <c r="D430" s="498">
        <v>4.0999999999999996</v>
      </c>
      <c r="E430" s="497" t="s">
        <v>1420</v>
      </c>
      <c r="F430" s="498"/>
      <c r="G430" s="550">
        <v>4301020104.4049997</v>
      </c>
      <c r="H430" s="549" t="s">
        <v>488</v>
      </c>
      <c r="I430">
        <f t="shared" si="6"/>
        <v>-6087422.9400000004</v>
      </c>
      <c r="J430">
        <v>-10194941.85</v>
      </c>
      <c r="K430">
        <v>-35447.24</v>
      </c>
      <c r="L430">
        <v>-91580.17</v>
      </c>
      <c r="M430">
        <v>-231994.22</v>
      </c>
      <c r="N430">
        <v>-886896.83</v>
      </c>
      <c r="O430" s="108">
        <v>-2244974.06</v>
      </c>
      <c r="P430">
        <v>-288247.84000000003</v>
      </c>
      <c r="Q430">
        <v>-124027.58</v>
      </c>
      <c r="R430">
        <v>-182472.89</v>
      </c>
      <c r="S430">
        <v>-202683.68</v>
      </c>
      <c r="T430">
        <v>-88873.32</v>
      </c>
      <c r="U430">
        <v>-136609.89000000001</v>
      </c>
      <c r="V430">
        <v>-6087422.9400000004</v>
      </c>
      <c r="W430">
        <v>-33020.04</v>
      </c>
      <c r="X430">
        <v>-317908.90000000002</v>
      </c>
      <c r="Y430">
        <v>-166637.19</v>
      </c>
      <c r="Z430">
        <v>-685672.97</v>
      </c>
      <c r="AA430">
        <v>-25787.96</v>
      </c>
      <c r="AB430">
        <v>-133762.04</v>
      </c>
      <c r="AD430">
        <v>-4054073.29</v>
      </c>
      <c r="AE430">
        <v>-318442.25</v>
      </c>
      <c r="AF430">
        <v>-580204.88</v>
      </c>
      <c r="AG430">
        <v>-601182.84</v>
      </c>
      <c r="AH430">
        <v>-587104.78</v>
      </c>
      <c r="AI430">
        <v>-122265.86</v>
      </c>
      <c r="AJ430">
        <v>-1340377.1499999999</v>
      </c>
      <c r="AK430">
        <v>-30920.27</v>
      </c>
      <c r="AL430">
        <v>-392890.67</v>
      </c>
      <c r="AM430">
        <v>-819128.98</v>
      </c>
      <c r="AN430">
        <v>-735599.83</v>
      </c>
      <c r="AO430">
        <v>-216730.09</v>
      </c>
      <c r="AP430">
        <v>-55205.440000000002</v>
      </c>
      <c r="AQ430">
        <v>-36818.54</v>
      </c>
      <c r="AR430">
        <v>-8395053.2100000009</v>
      </c>
      <c r="AS430">
        <v>-228270.91</v>
      </c>
      <c r="AT430">
        <v>-186732.52</v>
      </c>
      <c r="AU430">
        <v>-5318675.67</v>
      </c>
      <c r="AV430">
        <v>-517312.94</v>
      </c>
      <c r="AW430">
        <v>-575291.57999999996</v>
      </c>
      <c r="AX430">
        <v>-80829.570000000007</v>
      </c>
      <c r="AY430">
        <v>-419084.97</v>
      </c>
      <c r="AZ430">
        <v>-26980.9</v>
      </c>
      <c r="BA430">
        <v>-56111.45</v>
      </c>
      <c r="BB430">
        <v>-170850.57</v>
      </c>
      <c r="BC430">
        <v>-98757.65</v>
      </c>
      <c r="BD430">
        <v>-10872408.09</v>
      </c>
      <c r="BE430">
        <v>-688818.83</v>
      </c>
      <c r="BF430">
        <v>-329565.84000000003</v>
      </c>
      <c r="BG430">
        <v>-2123030.75</v>
      </c>
      <c r="BH430">
        <v>-112879.06</v>
      </c>
      <c r="BI430">
        <v>-30819.11</v>
      </c>
      <c r="BJ430">
        <v>-274704.7</v>
      </c>
      <c r="BK430">
        <v>-218095.9</v>
      </c>
    </row>
    <row r="431" spans="1:63" ht="22.5" customHeight="1">
      <c r="A431" s="496">
        <v>4</v>
      </c>
      <c r="B431" s="497" t="s">
        <v>913</v>
      </c>
      <c r="C431" s="498" t="s">
        <v>915</v>
      </c>
      <c r="D431" s="498">
        <v>4.0999999999999996</v>
      </c>
      <c r="E431" s="497" t="s">
        <v>1420</v>
      </c>
      <c r="F431" s="498"/>
      <c r="G431" s="550">
        <v>4301020104.4060001</v>
      </c>
      <c r="H431" s="549" t="s">
        <v>489</v>
      </c>
      <c r="I431">
        <f t="shared" si="6"/>
        <v>96041.45</v>
      </c>
      <c r="J431">
        <v>11121462.68</v>
      </c>
      <c r="K431">
        <v>24157</v>
      </c>
      <c r="L431">
        <v>159830.35999999999</v>
      </c>
      <c r="M431">
        <v>503258.72</v>
      </c>
      <c r="N431">
        <v>256054.7</v>
      </c>
      <c r="O431" s="108">
        <v>517266.9</v>
      </c>
      <c r="P431">
        <v>441504.54</v>
      </c>
      <c r="Q431">
        <v>1847552.45</v>
      </c>
      <c r="R431">
        <v>358796.77</v>
      </c>
      <c r="S431">
        <v>81667.25</v>
      </c>
      <c r="T431">
        <v>96545.279999999999</v>
      </c>
      <c r="U431">
        <v>37613.230000000003</v>
      </c>
      <c r="V431">
        <v>96041.45</v>
      </c>
      <c r="W431">
        <v>114269.72</v>
      </c>
      <c r="X431">
        <v>84484.52</v>
      </c>
      <c r="Y431">
        <v>6550.91</v>
      </c>
      <c r="Z431">
        <v>873850.24</v>
      </c>
      <c r="AA431">
        <v>253550.96</v>
      </c>
      <c r="AB431">
        <v>113218.37</v>
      </c>
      <c r="AD431">
        <v>8256425.4800000004</v>
      </c>
      <c r="AE431">
        <v>164080.06</v>
      </c>
      <c r="AF431">
        <v>1128759.1299999999</v>
      </c>
      <c r="AG431">
        <v>120002.81</v>
      </c>
      <c r="AH431">
        <v>759297.74</v>
      </c>
      <c r="AI431">
        <v>276622</v>
      </c>
      <c r="AJ431">
        <v>1375539.65</v>
      </c>
      <c r="AK431">
        <v>560714.9</v>
      </c>
      <c r="AL431">
        <v>225981.19</v>
      </c>
      <c r="AN431">
        <v>763163</v>
      </c>
      <c r="AO431">
        <v>478193.4</v>
      </c>
      <c r="AP431">
        <v>145006.79999999999</v>
      </c>
      <c r="AQ431">
        <v>6430.61</v>
      </c>
      <c r="AR431">
        <v>13609474.15</v>
      </c>
      <c r="AS431">
        <v>468538.52</v>
      </c>
      <c r="AT431">
        <v>268958.77</v>
      </c>
      <c r="AU431">
        <v>4080235.8</v>
      </c>
      <c r="AV431">
        <v>196290.08</v>
      </c>
      <c r="AW431">
        <v>28013.599999999999</v>
      </c>
      <c r="AX431">
        <v>73013.86</v>
      </c>
      <c r="AY431">
        <v>1704786.64</v>
      </c>
      <c r="AZ431">
        <v>127038.18</v>
      </c>
      <c r="BA431">
        <v>83745.070000000007</v>
      </c>
      <c r="BB431">
        <v>110543.08</v>
      </c>
      <c r="BC431">
        <v>84795.25</v>
      </c>
      <c r="BD431">
        <v>12335381.99</v>
      </c>
      <c r="BE431">
        <v>1317223.33</v>
      </c>
      <c r="BF431">
        <v>102895.03</v>
      </c>
      <c r="BG431">
        <v>484503.14</v>
      </c>
      <c r="BH431">
        <v>63009.11</v>
      </c>
      <c r="BI431">
        <v>41256.03</v>
      </c>
      <c r="BJ431">
        <v>308828.02</v>
      </c>
      <c r="BK431">
        <v>86677.64</v>
      </c>
    </row>
    <row r="432" spans="1:63" ht="22.5" customHeight="1">
      <c r="A432" s="496">
        <v>4</v>
      </c>
      <c r="B432" s="497" t="s">
        <v>913</v>
      </c>
      <c r="C432" s="498" t="s">
        <v>915</v>
      </c>
      <c r="D432" s="498">
        <v>4.0999999999999996</v>
      </c>
      <c r="E432" s="497" t="s">
        <v>1410</v>
      </c>
      <c r="F432" s="498"/>
      <c r="G432" s="550">
        <v>4301020104.6020002</v>
      </c>
      <c r="H432" s="549" t="s">
        <v>490</v>
      </c>
      <c r="I432">
        <f t="shared" si="6"/>
        <v>1101604</v>
      </c>
      <c r="J432">
        <v>313225</v>
      </c>
      <c r="K432">
        <v>418779</v>
      </c>
      <c r="L432">
        <v>1468182</v>
      </c>
      <c r="M432">
        <v>959286</v>
      </c>
      <c r="N432">
        <v>1051960</v>
      </c>
      <c r="O432" s="108">
        <v>693912</v>
      </c>
      <c r="P432">
        <v>1246574.3</v>
      </c>
      <c r="Q432">
        <v>1005100</v>
      </c>
      <c r="R432">
        <v>1013604.58</v>
      </c>
      <c r="S432">
        <v>901119</v>
      </c>
      <c r="T432">
        <v>618158</v>
      </c>
      <c r="U432">
        <v>357427</v>
      </c>
      <c r="V432">
        <v>1101604</v>
      </c>
      <c r="W432">
        <v>899578</v>
      </c>
      <c r="X432">
        <v>420739</v>
      </c>
      <c r="Y432">
        <v>274430</v>
      </c>
      <c r="Z432">
        <v>1155679.5</v>
      </c>
      <c r="AA432">
        <v>1264203</v>
      </c>
      <c r="AB432">
        <v>456763.43</v>
      </c>
      <c r="AC432">
        <v>110553</v>
      </c>
      <c r="AD432">
        <v>2145210</v>
      </c>
      <c r="AE432">
        <v>1098573.5</v>
      </c>
      <c r="AF432">
        <v>1222351</v>
      </c>
      <c r="AG432">
        <v>1743877.5</v>
      </c>
      <c r="AH432">
        <v>1588904</v>
      </c>
      <c r="AI432">
        <v>498330.65</v>
      </c>
      <c r="AJ432">
        <v>1201866.8500000001</v>
      </c>
      <c r="AK432">
        <v>1140646</v>
      </c>
      <c r="AL432">
        <v>537019.25</v>
      </c>
      <c r="AM432">
        <v>1308324.99</v>
      </c>
      <c r="AN432">
        <v>1036317.21</v>
      </c>
      <c r="AO432">
        <v>772878.5</v>
      </c>
      <c r="AP432">
        <v>350076.25</v>
      </c>
      <c r="AQ432">
        <v>460381</v>
      </c>
      <c r="AR432">
        <v>914905.1</v>
      </c>
      <c r="AS432">
        <v>841310.25</v>
      </c>
      <c r="AT432">
        <v>812106.25</v>
      </c>
      <c r="AU432">
        <v>1124314.69</v>
      </c>
      <c r="AV432">
        <v>883141</v>
      </c>
      <c r="AW432">
        <v>206383</v>
      </c>
      <c r="AX432">
        <v>1182647</v>
      </c>
      <c r="AY432">
        <v>1067473.5</v>
      </c>
      <c r="AZ432">
        <v>1080943.5</v>
      </c>
      <c r="BA432">
        <v>418940</v>
      </c>
      <c r="BB432">
        <v>520186</v>
      </c>
      <c r="BC432">
        <v>333729</v>
      </c>
      <c r="BD432">
        <v>711125.75</v>
      </c>
      <c r="BE432">
        <v>853717.8</v>
      </c>
      <c r="BF432">
        <v>333131</v>
      </c>
      <c r="BG432">
        <v>1911463</v>
      </c>
      <c r="BH432">
        <v>141646</v>
      </c>
      <c r="BI432">
        <v>1465211.13</v>
      </c>
      <c r="BJ432">
        <v>1326525.05</v>
      </c>
      <c r="BK432">
        <v>664333.75</v>
      </c>
    </row>
    <row r="433" spans="1:63" ht="22.5" customHeight="1">
      <c r="A433" s="496">
        <v>4</v>
      </c>
      <c r="B433" s="497" t="s">
        <v>913</v>
      </c>
      <c r="C433" s="498" t="s">
        <v>915</v>
      </c>
      <c r="D433" s="498">
        <v>4.0999999999999996</v>
      </c>
      <c r="E433" s="497" t="s">
        <v>1410</v>
      </c>
      <c r="F433" s="498"/>
      <c r="G433" s="550">
        <v>4301020104.6029997</v>
      </c>
      <c r="H433" s="549" t="s">
        <v>491</v>
      </c>
      <c r="I433">
        <f t="shared" si="6"/>
        <v>10018028.75</v>
      </c>
      <c r="J433">
        <v>27613485.75</v>
      </c>
      <c r="K433">
        <v>17719</v>
      </c>
      <c r="L433">
        <v>99476</v>
      </c>
      <c r="M433">
        <v>187249</v>
      </c>
      <c r="N433">
        <v>1528962</v>
      </c>
      <c r="O433" s="108">
        <v>440980.75</v>
      </c>
      <c r="P433">
        <v>54409</v>
      </c>
      <c r="Q433">
        <v>97196</v>
      </c>
      <c r="R433">
        <v>121552</v>
      </c>
      <c r="S433">
        <v>90627</v>
      </c>
      <c r="T433">
        <v>217479</v>
      </c>
      <c r="U433">
        <v>44813</v>
      </c>
      <c r="V433">
        <v>10018028.75</v>
      </c>
      <c r="W433">
        <v>332995</v>
      </c>
      <c r="X433">
        <v>373063.5</v>
      </c>
      <c r="Y433">
        <v>141483</v>
      </c>
      <c r="Z433">
        <v>670607.1</v>
      </c>
      <c r="AA433">
        <v>316159</v>
      </c>
      <c r="AB433">
        <v>221080.32000000001</v>
      </c>
      <c r="AD433">
        <v>32302482.66</v>
      </c>
      <c r="AE433">
        <v>55946.5</v>
      </c>
      <c r="AF433">
        <v>115983</v>
      </c>
      <c r="AG433">
        <v>362475.5</v>
      </c>
      <c r="AH433">
        <v>210550</v>
      </c>
      <c r="AI433">
        <v>127780.66</v>
      </c>
      <c r="AJ433">
        <v>1179736.75</v>
      </c>
      <c r="AK433">
        <v>148758</v>
      </c>
      <c r="AL433">
        <v>57492</v>
      </c>
      <c r="AM433">
        <v>52041.34</v>
      </c>
      <c r="AN433">
        <v>929463.9</v>
      </c>
      <c r="AO433">
        <v>111802.4</v>
      </c>
      <c r="AP433">
        <v>78982.25</v>
      </c>
      <c r="AQ433">
        <v>13792</v>
      </c>
      <c r="AR433">
        <v>18826470.620000001</v>
      </c>
      <c r="AS433">
        <v>416000.5</v>
      </c>
      <c r="AT433">
        <v>375934.25</v>
      </c>
      <c r="AU433">
        <v>2895847.75</v>
      </c>
      <c r="AV433">
        <v>728349</v>
      </c>
      <c r="AW433">
        <v>584784</v>
      </c>
      <c r="AX433">
        <v>436496.78</v>
      </c>
      <c r="AY433">
        <v>2613334.5</v>
      </c>
      <c r="AZ433">
        <v>502005.25</v>
      </c>
      <c r="BA433">
        <v>274639</v>
      </c>
      <c r="BB433">
        <v>268203</v>
      </c>
      <c r="BC433">
        <v>518418</v>
      </c>
      <c r="BD433">
        <v>16087543.75</v>
      </c>
      <c r="BE433">
        <v>559677.25</v>
      </c>
      <c r="BF433">
        <v>237349</v>
      </c>
      <c r="BG433">
        <v>655708</v>
      </c>
      <c r="BH433">
        <v>36261</v>
      </c>
      <c r="BI433">
        <v>657928.9</v>
      </c>
      <c r="BJ433">
        <v>287252</v>
      </c>
      <c r="BK433">
        <v>256245</v>
      </c>
    </row>
    <row r="434" spans="1:63" ht="22.5" customHeight="1">
      <c r="A434" s="496">
        <v>4</v>
      </c>
      <c r="B434" s="497" t="s">
        <v>913</v>
      </c>
      <c r="C434" s="498" t="s">
        <v>915</v>
      </c>
      <c r="D434" s="498">
        <v>4.0999999999999996</v>
      </c>
      <c r="E434" s="497" t="s">
        <v>1459</v>
      </c>
      <c r="F434" s="498"/>
      <c r="G434" s="550">
        <v>4301020104.8009996</v>
      </c>
      <c r="H434" s="549" t="s">
        <v>492</v>
      </c>
      <c r="I434">
        <f t="shared" si="6"/>
        <v>10452204.25</v>
      </c>
      <c r="J434">
        <v>20029778.399999999</v>
      </c>
      <c r="K434">
        <v>419335.75</v>
      </c>
      <c r="L434">
        <v>921254</v>
      </c>
      <c r="M434">
        <v>830367</v>
      </c>
      <c r="N434">
        <v>2653535</v>
      </c>
      <c r="O434" s="108">
        <v>2465299</v>
      </c>
      <c r="P434">
        <v>2285934</v>
      </c>
      <c r="Q434">
        <v>2209587</v>
      </c>
      <c r="R434">
        <v>598465.46</v>
      </c>
      <c r="S434">
        <v>534235.25</v>
      </c>
      <c r="T434">
        <v>547506.64</v>
      </c>
      <c r="U434">
        <v>294164.15000000002</v>
      </c>
      <c r="V434">
        <v>10452204.25</v>
      </c>
      <c r="W434">
        <v>366407.11</v>
      </c>
      <c r="X434">
        <v>992194.18</v>
      </c>
      <c r="Y434">
        <v>734644.5</v>
      </c>
      <c r="Z434">
        <v>1662762.4</v>
      </c>
      <c r="AA434">
        <v>781480.89</v>
      </c>
      <c r="AB434">
        <v>356540</v>
      </c>
      <c r="AC434">
        <v>165060.49</v>
      </c>
      <c r="AD434">
        <v>30485120.280000001</v>
      </c>
      <c r="AE434">
        <v>1863064.32</v>
      </c>
      <c r="AF434">
        <v>1783601</v>
      </c>
      <c r="AG434">
        <v>860485.36</v>
      </c>
      <c r="AH434">
        <v>1526393.25</v>
      </c>
      <c r="AI434">
        <v>740108</v>
      </c>
      <c r="AJ434">
        <v>1526160.5</v>
      </c>
      <c r="AK434">
        <v>985857</v>
      </c>
      <c r="AL434">
        <v>1041485.25</v>
      </c>
      <c r="AM434">
        <v>1146655.5</v>
      </c>
      <c r="AN434">
        <v>2086706.93</v>
      </c>
      <c r="AO434">
        <v>723521.5</v>
      </c>
      <c r="AP434">
        <v>402511.75</v>
      </c>
      <c r="AQ434">
        <v>302736</v>
      </c>
      <c r="AR434">
        <v>19603105.149999999</v>
      </c>
      <c r="AS434">
        <v>558247.5</v>
      </c>
      <c r="AT434">
        <v>651600.77</v>
      </c>
      <c r="AU434">
        <v>5444958.7199999997</v>
      </c>
      <c r="AV434">
        <v>1209317.25</v>
      </c>
      <c r="AW434">
        <v>1124842.25</v>
      </c>
      <c r="AX434">
        <v>841711.26</v>
      </c>
      <c r="AY434">
        <v>5095599.5</v>
      </c>
      <c r="AZ434">
        <v>289808.25</v>
      </c>
      <c r="BA434">
        <v>605742.4</v>
      </c>
      <c r="BB434">
        <v>443350.1</v>
      </c>
      <c r="BC434">
        <v>314614.13</v>
      </c>
      <c r="BD434">
        <v>12490592.470000001</v>
      </c>
      <c r="BE434">
        <v>3258106.98</v>
      </c>
      <c r="BF434">
        <v>665377.25</v>
      </c>
      <c r="BG434">
        <v>2975657.72</v>
      </c>
      <c r="BH434">
        <v>334041.25</v>
      </c>
      <c r="BI434">
        <v>841799.06</v>
      </c>
      <c r="BJ434">
        <v>1117880.45</v>
      </c>
      <c r="BK434">
        <v>176818.5</v>
      </c>
    </row>
    <row r="435" spans="1:63" ht="22.5" customHeight="1">
      <c r="A435" s="496">
        <v>4</v>
      </c>
      <c r="B435" s="497" t="s">
        <v>913</v>
      </c>
      <c r="C435" s="498" t="s">
        <v>915</v>
      </c>
      <c r="D435" s="498">
        <v>4.0999999999999996</v>
      </c>
      <c r="E435" s="497" t="s">
        <v>1459</v>
      </c>
      <c r="F435" s="498"/>
      <c r="G435" s="550">
        <v>4301020104.802</v>
      </c>
      <c r="H435" s="549" t="s">
        <v>493</v>
      </c>
      <c r="I435">
        <f t="shared" si="6"/>
        <v>6547234.0499999998</v>
      </c>
      <c r="J435">
        <v>13934146.949999999</v>
      </c>
      <c r="K435">
        <v>139511.23000000001</v>
      </c>
      <c r="L435">
        <v>144587</v>
      </c>
      <c r="M435">
        <v>403266</v>
      </c>
      <c r="N435">
        <v>951562</v>
      </c>
      <c r="O435" s="108">
        <v>1593975</v>
      </c>
      <c r="P435">
        <v>585854</v>
      </c>
      <c r="Q435">
        <v>509865</v>
      </c>
      <c r="R435">
        <v>206350.02</v>
      </c>
      <c r="S435">
        <v>253136.25</v>
      </c>
      <c r="T435">
        <v>99060.25</v>
      </c>
      <c r="U435">
        <v>71858</v>
      </c>
      <c r="V435">
        <v>6547234.0499999998</v>
      </c>
      <c r="W435">
        <v>88526.399999999994</v>
      </c>
      <c r="X435">
        <v>183114</v>
      </c>
      <c r="Y435">
        <v>47796</v>
      </c>
      <c r="Z435">
        <v>206922</v>
      </c>
      <c r="AA435">
        <v>235284.16</v>
      </c>
      <c r="AB435">
        <v>26608.5</v>
      </c>
      <c r="AD435">
        <v>22285521.16</v>
      </c>
      <c r="AE435">
        <v>214078.25</v>
      </c>
      <c r="AF435">
        <v>1260214</v>
      </c>
      <c r="AG435">
        <v>396019.68</v>
      </c>
      <c r="AH435">
        <v>762279.25</v>
      </c>
      <c r="AI435">
        <v>215116.25</v>
      </c>
      <c r="AJ435">
        <v>664880</v>
      </c>
      <c r="AK435">
        <v>546449.5</v>
      </c>
      <c r="AL435">
        <v>633343.47</v>
      </c>
      <c r="AM435">
        <v>352589.94</v>
      </c>
      <c r="AN435">
        <v>923193.92</v>
      </c>
      <c r="AO435">
        <v>179750</v>
      </c>
      <c r="AP435">
        <v>51860.75</v>
      </c>
      <c r="AQ435">
        <v>17622</v>
      </c>
      <c r="AR435">
        <v>12708289.630000001</v>
      </c>
      <c r="AS435">
        <v>288340.17</v>
      </c>
      <c r="AT435">
        <v>176707.51</v>
      </c>
      <c r="AU435">
        <v>3285889.87</v>
      </c>
      <c r="AV435">
        <v>165635</v>
      </c>
      <c r="AW435">
        <v>243524.25</v>
      </c>
      <c r="AX435">
        <v>181033.66</v>
      </c>
      <c r="AY435">
        <v>2311957.75</v>
      </c>
      <c r="AZ435">
        <v>142776</v>
      </c>
      <c r="BA435">
        <v>25516</v>
      </c>
      <c r="BB435">
        <v>164755</v>
      </c>
      <c r="BC435">
        <v>222904.74</v>
      </c>
      <c r="BD435">
        <v>7861841</v>
      </c>
      <c r="BE435">
        <v>758804.81</v>
      </c>
      <c r="BF435">
        <v>246694.5</v>
      </c>
      <c r="BG435">
        <v>889376.9</v>
      </c>
      <c r="BH435">
        <v>37791.25</v>
      </c>
      <c r="BI435">
        <v>512978.79</v>
      </c>
      <c r="BJ435">
        <v>323474.8</v>
      </c>
      <c r="BK435">
        <v>75309.98</v>
      </c>
    </row>
    <row r="436" spans="1:63" ht="22.5" customHeight="1">
      <c r="A436" s="496">
        <v>4</v>
      </c>
      <c r="B436" s="497" t="s">
        <v>913</v>
      </c>
      <c r="C436" s="498" t="s">
        <v>915</v>
      </c>
      <c r="D436" s="498">
        <v>4.0999999999999996</v>
      </c>
      <c r="E436" s="497" t="s">
        <v>1459</v>
      </c>
      <c r="F436" s="498"/>
      <c r="G436" s="550">
        <v>4301020104.8030005</v>
      </c>
      <c r="H436" s="549" t="s">
        <v>494</v>
      </c>
      <c r="I436">
        <f t="shared" si="6"/>
        <v>-216600.48</v>
      </c>
      <c r="J436">
        <v>-902913.26</v>
      </c>
      <c r="K436">
        <v>-13014.53</v>
      </c>
      <c r="L436">
        <v>-12328.56</v>
      </c>
      <c r="M436">
        <v>-45762.55</v>
      </c>
      <c r="O436" s="108">
        <v>-24661.58</v>
      </c>
      <c r="P436">
        <v>-61285.57</v>
      </c>
      <c r="Q436">
        <v>-7236.3</v>
      </c>
      <c r="R436">
        <v>-29337.4</v>
      </c>
      <c r="S436">
        <v>-39275.769999999997</v>
      </c>
      <c r="T436">
        <v>-16582.71</v>
      </c>
      <c r="U436">
        <v>-6173.31</v>
      </c>
      <c r="V436">
        <v>-216600.48</v>
      </c>
      <c r="W436">
        <v>-2869</v>
      </c>
      <c r="X436">
        <v>-13905.22</v>
      </c>
      <c r="Y436">
        <v>-423.5</v>
      </c>
      <c r="Z436">
        <v>-77009.13</v>
      </c>
      <c r="AA436">
        <v>-520.01</v>
      </c>
      <c r="AB436">
        <v>-39.200000000000003</v>
      </c>
      <c r="AD436">
        <v>-1923907.83</v>
      </c>
      <c r="AE436">
        <v>-41481.33</v>
      </c>
      <c r="AF436">
        <v>-123856</v>
      </c>
      <c r="AG436">
        <v>-117373.13</v>
      </c>
      <c r="AH436">
        <v>-166417.01999999999</v>
      </c>
      <c r="AI436">
        <v>-51800.1</v>
      </c>
      <c r="AK436">
        <v>-109547.22</v>
      </c>
      <c r="AL436">
        <v>-56872.93</v>
      </c>
      <c r="AN436">
        <v>-161027.87</v>
      </c>
      <c r="AO436">
        <v>-72247.08</v>
      </c>
      <c r="AP436">
        <v>-4154.18</v>
      </c>
      <c r="AR436">
        <v>-1110465.06</v>
      </c>
      <c r="AS436">
        <v>-17688.91</v>
      </c>
      <c r="AT436">
        <v>254</v>
      </c>
      <c r="AU436">
        <v>-526838.31999999995</v>
      </c>
      <c r="AV436">
        <v>-12662.49</v>
      </c>
      <c r="AW436">
        <v>-11035.63</v>
      </c>
      <c r="AX436">
        <v>-55164.88</v>
      </c>
      <c r="AY436">
        <v>-13244.81</v>
      </c>
      <c r="AZ436">
        <v>-111.93</v>
      </c>
      <c r="BA436">
        <v>-18120.77</v>
      </c>
      <c r="BB436">
        <v>-10866.64</v>
      </c>
      <c r="BC436">
        <v>-24863.61</v>
      </c>
      <c r="BD436">
        <v>-188344.74</v>
      </c>
      <c r="BE436">
        <v>-62187.94</v>
      </c>
      <c r="BF436">
        <v>-45358.720000000001</v>
      </c>
      <c r="BG436">
        <v>-45518.68</v>
      </c>
      <c r="BH436">
        <v>-10536.88</v>
      </c>
      <c r="BI436">
        <v>-9441.7199999999993</v>
      </c>
      <c r="BJ436">
        <v>-8946.49</v>
      </c>
    </row>
    <row r="437" spans="1:63" ht="22.5" customHeight="1">
      <c r="A437" s="496">
        <v>4</v>
      </c>
      <c r="B437" s="497" t="s">
        <v>913</v>
      </c>
      <c r="C437" s="498" t="s">
        <v>915</v>
      </c>
      <c r="D437" s="498">
        <v>4.0999999999999996</v>
      </c>
      <c r="E437" s="497" t="s">
        <v>1459</v>
      </c>
      <c r="F437" s="498"/>
      <c r="G437" s="550">
        <v>4301020104.8039999</v>
      </c>
      <c r="H437" s="549" t="s">
        <v>495</v>
      </c>
      <c r="I437">
        <f t="shared" si="6"/>
        <v>936897.07</v>
      </c>
      <c r="J437">
        <v>507338.66</v>
      </c>
      <c r="K437">
        <v>31565.19</v>
      </c>
      <c r="L437">
        <v>12774.74</v>
      </c>
      <c r="M437">
        <v>74087.67</v>
      </c>
      <c r="O437" s="108">
        <v>10378.09</v>
      </c>
      <c r="P437">
        <v>87336.07</v>
      </c>
      <c r="Q437">
        <v>92830.92</v>
      </c>
      <c r="R437">
        <v>46343.98</v>
      </c>
      <c r="S437">
        <v>31194.78</v>
      </c>
      <c r="T437">
        <v>18819.919999999998</v>
      </c>
      <c r="U437">
        <v>1908.65</v>
      </c>
      <c r="V437">
        <v>936897.07</v>
      </c>
      <c r="W437">
        <v>36422.559999999998</v>
      </c>
      <c r="X437">
        <v>11344.28</v>
      </c>
      <c r="Y437">
        <v>839.29</v>
      </c>
      <c r="Z437">
        <v>135291.69</v>
      </c>
      <c r="AA437">
        <v>12519.78</v>
      </c>
      <c r="AD437">
        <v>2776577.34</v>
      </c>
      <c r="AE437">
        <v>6887.88</v>
      </c>
      <c r="AF437">
        <v>231879.22</v>
      </c>
      <c r="AG437">
        <v>36707.269999999997</v>
      </c>
      <c r="AH437">
        <v>153815.62</v>
      </c>
      <c r="AI437">
        <v>24671.63</v>
      </c>
      <c r="AK437">
        <v>45841.25</v>
      </c>
      <c r="AL437">
        <v>47439.74</v>
      </c>
      <c r="AN437">
        <v>217666.49</v>
      </c>
      <c r="AO437">
        <v>58285.04</v>
      </c>
      <c r="AP437">
        <v>8556.7999999999993</v>
      </c>
      <c r="AR437">
        <v>964543.93</v>
      </c>
      <c r="AS437">
        <v>14427.69</v>
      </c>
      <c r="AU437">
        <v>246568.51</v>
      </c>
      <c r="AV437">
        <v>286.72000000000003</v>
      </c>
      <c r="AX437">
        <v>15996.63</v>
      </c>
      <c r="AY437">
        <v>137628.73000000001</v>
      </c>
      <c r="AZ437">
        <v>4279.22</v>
      </c>
      <c r="BA437">
        <v>10585.3</v>
      </c>
      <c r="BB437">
        <v>5832.65</v>
      </c>
      <c r="BC437">
        <v>12623.01</v>
      </c>
      <c r="BD437">
        <v>381660.49</v>
      </c>
      <c r="BE437">
        <v>25121.16</v>
      </c>
      <c r="BF437">
        <v>21776.79</v>
      </c>
      <c r="BG437">
        <v>30514.35</v>
      </c>
      <c r="BH437">
        <v>6198.08</v>
      </c>
      <c r="BJ437">
        <v>2499.64</v>
      </c>
    </row>
    <row r="438" spans="1:63" ht="22.5" customHeight="1">
      <c r="A438" s="496">
        <v>4</v>
      </c>
      <c r="B438" s="497" t="s">
        <v>913</v>
      </c>
      <c r="C438" s="498" t="s">
        <v>915</v>
      </c>
      <c r="D438" s="498">
        <v>4.0999999999999996</v>
      </c>
      <c r="E438" s="497" t="s">
        <v>1459</v>
      </c>
      <c r="F438" s="498"/>
      <c r="G438" s="550">
        <v>4301020104.8050003</v>
      </c>
      <c r="H438" s="549" t="s">
        <v>496</v>
      </c>
      <c r="I438">
        <f t="shared" si="6"/>
        <v>1088306</v>
      </c>
      <c r="J438">
        <v>286209</v>
      </c>
      <c r="K438">
        <v>20066.599999999999</v>
      </c>
      <c r="L438">
        <v>92672</v>
      </c>
      <c r="M438">
        <v>126623.18</v>
      </c>
      <c r="N438">
        <v>52218.65</v>
      </c>
      <c r="O438" s="108">
        <v>378525</v>
      </c>
      <c r="P438">
        <v>93325.5</v>
      </c>
      <c r="Q438">
        <v>61504</v>
      </c>
      <c r="R438">
        <v>40198.25</v>
      </c>
      <c r="S438">
        <v>56264.05</v>
      </c>
      <c r="T438">
        <v>243446.66</v>
      </c>
      <c r="U438">
        <v>13433</v>
      </c>
      <c r="V438">
        <v>1088306</v>
      </c>
      <c r="W438">
        <v>35069.279999999999</v>
      </c>
      <c r="X438">
        <v>39798.75</v>
      </c>
      <c r="Z438">
        <v>224161.95</v>
      </c>
      <c r="AA438">
        <v>178862.5</v>
      </c>
      <c r="AB438">
        <v>56521.75</v>
      </c>
      <c r="AC438">
        <v>26990.25</v>
      </c>
      <c r="AD438">
        <v>2325940.12</v>
      </c>
      <c r="AE438">
        <v>256687</v>
      </c>
      <c r="AF438">
        <v>156653</v>
      </c>
      <c r="AG438">
        <v>123057.25</v>
      </c>
      <c r="AH438">
        <v>166689.25</v>
      </c>
      <c r="AI438">
        <v>41316.5</v>
      </c>
      <c r="AJ438">
        <v>161014.75</v>
      </c>
      <c r="AK438">
        <v>150547.35</v>
      </c>
      <c r="AL438">
        <v>82677.75</v>
      </c>
      <c r="AM438">
        <v>116539.25</v>
      </c>
      <c r="AN438">
        <v>245905.8</v>
      </c>
      <c r="AO438">
        <v>89937</v>
      </c>
      <c r="AP438">
        <v>84951.25</v>
      </c>
      <c r="AQ438">
        <v>69362</v>
      </c>
      <c r="AR438">
        <v>1328657.5</v>
      </c>
      <c r="AS438">
        <v>86780.25</v>
      </c>
      <c r="AT438">
        <v>26238.25</v>
      </c>
      <c r="AU438">
        <v>239681.5</v>
      </c>
      <c r="AV438">
        <v>46290</v>
      </c>
      <c r="AW438">
        <v>116696</v>
      </c>
      <c r="AX438">
        <v>33887.599999999999</v>
      </c>
      <c r="AY438">
        <v>590860</v>
      </c>
      <c r="AZ438">
        <v>49927</v>
      </c>
      <c r="BA438">
        <v>13486</v>
      </c>
      <c r="BB438">
        <v>25340.25</v>
      </c>
      <c r="BC438">
        <v>70960.33</v>
      </c>
      <c r="BD438">
        <v>782658.25</v>
      </c>
      <c r="BF438">
        <v>92173.25</v>
      </c>
      <c r="BG438">
        <v>556536.44999999995</v>
      </c>
      <c r="BH438">
        <v>45009</v>
      </c>
      <c r="BI438">
        <v>98370.25</v>
      </c>
      <c r="BJ438">
        <v>69314.899999999994</v>
      </c>
      <c r="BK438">
        <v>36005.75</v>
      </c>
    </row>
    <row r="439" spans="1:63" ht="22.5" customHeight="1">
      <c r="A439" s="496">
        <v>4</v>
      </c>
      <c r="B439" s="497" t="s">
        <v>913</v>
      </c>
      <c r="C439" s="498" t="s">
        <v>915</v>
      </c>
      <c r="D439" s="498">
        <v>4.0999999999999996</v>
      </c>
      <c r="E439" s="497" t="s">
        <v>1459</v>
      </c>
      <c r="F439" s="498"/>
      <c r="G439" s="550">
        <v>4301020104.8059998</v>
      </c>
      <c r="H439" s="549" t="s">
        <v>497</v>
      </c>
      <c r="I439">
        <f t="shared" si="6"/>
        <v>1144144.26</v>
      </c>
      <c r="J439">
        <v>1120465.68</v>
      </c>
      <c r="K439">
        <v>3904</v>
      </c>
      <c r="L439">
        <v>9522</v>
      </c>
      <c r="M439">
        <v>59878.13</v>
      </c>
      <c r="N439">
        <v>134677</v>
      </c>
      <c r="O439" s="108">
        <v>149335.35</v>
      </c>
      <c r="P439">
        <v>2750</v>
      </c>
      <c r="Q439">
        <v>60823</v>
      </c>
      <c r="R439">
        <v>1302.75</v>
      </c>
      <c r="S439">
        <v>26595.45</v>
      </c>
      <c r="T439">
        <v>52437.75</v>
      </c>
      <c r="U439">
        <v>7821</v>
      </c>
      <c r="V439">
        <v>1144144.26</v>
      </c>
      <c r="W439">
        <v>2327</v>
      </c>
      <c r="X439">
        <v>25944.09</v>
      </c>
      <c r="Z439">
        <v>68581.5</v>
      </c>
      <c r="AA439">
        <v>97289.44</v>
      </c>
      <c r="AB439">
        <v>3710.5</v>
      </c>
      <c r="AD439">
        <v>1755203.25</v>
      </c>
      <c r="AE439">
        <v>3680</v>
      </c>
      <c r="AF439">
        <v>108154</v>
      </c>
      <c r="AG439">
        <v>162967</v>
      </c>
      <c r="AH439">
        <v>114574.75</v>
      </c>
      <c r="AJ439">
        <v>61979.5</v>
      </c>
      <c r="AK439">
        <v>133510.74</v>
      </c>
      <c r="AL439">
        <v>86865.75</v>
      </c>
      <c r="AM439">
        <v>58044.93</v>
      </c>
      <c r="AN439">
        <v>33052.57</v>
      </c>
      <c r="AO439">
        <v>48338</v>
      </c>
      <c r="AP439">
        <v>32749.5</v>
      </c>
      <c r="AQ439">
        <v>6137</v>
      </c>
      <c r="AR439">
        <v>1092325.3700000001</v>
      </c>
      <c r="AS439">
        <v>92046.71</v>
      </c>
      <c r="AU439">
        <v>122250.5</v>
      </c>
      <c r="AV439">
        <v>18819</v>
      </c>
      <c r="AW439">
        <v>24973.25</v>
      </c>
      <c r="AX439">
        <v>13802.44</v>
      </c>
      <c r="AY439">
        <v>285384.5</v>
      </c>
      <c r="AZ439">
        <v>45448</v>
      </c>
      <c r="BA439">
        <v>6473</v>
      </c>
      <c r="BB439">
        <v>16324</v>
      </c>
      <c r="BC439">
        <v>63614.89</v>
      </c>
      <c r="BD439">
        <v>949239.59</v>
      </c>
      <c r="BF439">
        <v>70728.320000000007</v>
      </c>
      <c r="BG439">
        <v>269677.8</v>
      </c>
      <c r="BH439">
        <v>5281</v>
      </c>
      <c r="BI439">
        <v>168426.05</v>
      </c>
      <c r="BJ439">
        <v>6057</v>
      </c>
      <c r="BK439">
        <v>62389.51</v>
      </c>
    </row>
    <row r="440" spans="1:63" ht="22.5" customHeight="1">
      <c r="A440" s="496">
        <v>4</v>
      </c>
      <c r="B440" s="497" t="s">
        <v>913</v>
      </c>
      <c r="C440" s="498" t="s">
        <v>915</v>
      </c>
      <c r="D440" s="498">
        <v>4.0999999999999996</v>
      </c>
      <c r="E440" s="497" t="s">
        <v>1459</v>
      </c>
      <c r="F440" s="498"/>
      <c r="G440" s="550">
        <v>4301020104.8070002</v>
      </c>
      <c r="H440" s="549" t="s">
        <v>498</v>
      </c>
      <c r="I440">
        <f t="shared" si="6"/>
        <v>-166395.25</v>
      </c>
      <c r="J440">
        <v>-48675.26</v>
      </c>
      <c r="L440">
        <v>-1197.96</v>
      </c>
      <c r="M440">
        <v>-7550.42</v>
      </c>
      <c r="N440">
        <v>-247887.15</v>
      </c>
      <c r="O440" s="108">
        <v>-12479.72</v>
      </c>
      <c r="P440">
        <v>-26936.3</v>
      </c>
      <c r="Q440">
        <v>-20604.810000000001</v>
      </c>
      <c r="S440">
        <v>-6571.03</v>
      </c>
      <c r="T440">
        <v>-2623.38</v>
      </c>
      <c r="U440">
        <v>-2803.62</v>
      </c>
      <c r="V440">
        <v>-166395.25</v>
      </c>
      <c r="Z440">
        <v>-11143.73</v>
      </c>
      <c r="AA440">
        <v>-21302.91</v>
      </c>
      <c r="AD440">
        <v>-148963.85</v>
      </c>
      <c r="AE440">
        <v>-900</v>
      </c>
      <c r="AF440">
        <v>-8346.9500000000007</v>
      </c>
      <c r="AG440">
        <v>-19489.91</v>
      </c>
      <c r="AH440">
        <v>-4274.79</v>
      </c>
      <c r="AJ440">
        <v>-6826.64</v>
      </c>
      <c r="AK440">
        <v>-1495.87</v>
      </c>
      <c r="AL440">
        <v>-63256.87</v>
      </c>
      <c r="AN440">
        <v>-5583.32</v>
      </c>
      <c r="AO440">
        <v>-8917.32</v>
      </c>
      <c r="AP440">
        <v>-4877.0200000000004</v>
      </c>
      <c r="AS440">
        <v>-25509.439999999999</v>
      </c>
      <c r="AU440">
        <v>-12170.69</v>
      </c>
      <c r="AW440">
        <v>-680.2</v>
      </c>
      <c r="AX440">
        <v>3648.72</v>
      </c>
      <c r="AY440">
        <v>-42323.82</v>
      </c>
      <c r="BC440">
        <v>-8906.99</v>
      </c>
      <c r="BD440">
        <v>-13021.39</v>
      </c>
      <c r="BF440">
        <v>-24792.720000000001</v>
      </c>
      <c r="BG440">
        <v>-25812.48</v>
      </c>
      <c r="BH440">
        <v>-78.25</v>
      </c>
      <c r="BI440">
        <v>-1044.24</v>
      </c>
      <c r="BJ440">
        <v>-3987.59</v>
      </c>
    </row>
    <row r="441" spans="1:63" ht="22.5" customHeight="1">
      <c r="A441" s="496">
        <v>4</v>
      </c>
      <c r="B441" s="497" t="s">
        <v>913</v>
      </c>
      <c r="C441" s="498" t="s">
        <v>915</v>
      </c>
      <c r="D441" s="498">
        <v>4.0999999999999996</v>
      </c>
      <c r="E441" s="497" t="s">
        <v>1459</v>
      </c>
      <c r="F441" s="498"/>
      <c r="G441" s="550">
        <v>4301020104.8079996</v>
      </c>
      <c r="H441" s="549" t="s">
        <v>499</v>
      </c>
      <c r="I441">
        <f t="shared" si="6"/>
        <v>96392.86</v>
      </c>
      <c r="J441">
        <v>271729.07</v>
      </c>
      <c r="L441">
        <v>1957.2</v>
      </c>
      <c r="M441">
        <v>14789.86</v>
      </c>
      <c r="N441">
        <v>394649.42</v>
      </c>
      <c r="O441" s="108">
        <v>34900.26</v>
      </c>
      <c r="P441">
        <v>19918.259999999998</v>
      </c>
      <c r="Q441">
        <v>18813.689999999999</v>
      </c>
      <c r="S441">
        <v>4951.93</v>
      </c>
      <c r="T441">
        <v>19961.759999999998</v>
      </c>
      <c r="V441">
        <v>96392.86</v>
      </c>
      <c r="Z441">
        <v>7316.94</v>
      </c>
      <c r="AA441">
        <v>7916.67</v>
      </c>
      <c r="AD441">
        <v>143083.49</v>
      </c>
      <c r="AE441">
        <v>0.5</v>
      </c>
      <c r="AF441">
        <v>39571.29</v>
      </c>
      <c r="AG441">
        <v>8085.72</v>
      </c>
      <c r="AH441">
        <v>14311.78</v>
      </c>
      <c r="AJ441">
        <v>3517.56</v>
      </c>
      <c r="AK441">
        <v>16050</v>
      </c>
      <c r="AL441">
        <v>142.24</v>
      </c>
      <c r="AN441">
        <v>4477.7</v>
      </c>
      <c r="AP441">
        <v>462.62</v>
      </c>
      <c r="AR441">
        <v>107852.66</v>
      </c>
      <c r="AS441">
        <v>10898.72</v>
      </c>
      <c r="AU441">
        <v>4362.3</v>
      </c>
      <c r="AX441">
        <v>201.83</v>
      </c>
      <c r="AY441">
        <v>23563.42</v>
      </c>
      <c r="AZ441">
        <v>40145.35</v>
      </c>
      <c r="BB441">
        <v>3115.54</v>
      </c>
      <c r="BC441">
        <v>4295.32</v>
      </c>
      <c r="BD441">
        <v>96938.7</v>
      </c>
      <c r="BG441">
        <v>7128.7</v>
      </c>
      <c r="BH441">
        <v>25.25</v>
      </c>
    </row>
    <row r="442" spans="1:63" ht="22.5" customHeight="1">
      <c r="A442" s="496">
        <v>4</v>
      </c>
      <c r="B442" s="497" t="s">
        <v>913</v>
      </c>
      <c r="C442" s="498" t="s">
        <v>915</v>
      </c>
      <c r="D442" s="498">
        <v>4.0999999999999996</v>
      </c>
      <c r="E442" s="497" t="s">
        <v>1474</v>
      </c>
      <c r="F442" s="498"/>
      <c r="G442" s="550">
        <v>4301020105.2010002</v>
      </c>
      <c r="H442" s="549" t="s">
        <v>500</v>
      </c>
      <c r="I442">
        <f t="shared" si="6"/>
        <v>101076465.75</v>
      </c>
      <c r="J442">
        <v>180069234.44</v>
      </c>
      <c r="K442">
        <v>19244215</v>
      </c>
      <c r="L442">
        <v>36641344</v>
      </c>
      <c r="M442">
        <v>57033524.25</v>
      </c>
      <c r="N442">
        <v>119323952</v>
      </c>
      <c r="O442" s="108">
        <v>74089223</v>
      </c>
      <c r="P442">
        <v>56561546</v>
      </c>
      <c r="Q442">
        <v>49094392</v>
      </c>
      <c r="R442">
        <v>28206184.079999998</v>
      </c>
      <c r="S442">
        <v>35272510</v>
      </c>
      <c r="T442">
        <v>25253714.48</v>
      </c>
      <c r="U442">
        <v>26136999</v>
      </c>
      <c r="V442">
        <v>101076465.75</v>
      </c>
      <c r="W442">
        <v>26801794.09</v>
      </c>
      <c r="X442">
        <v>25321787.489999998</v>
      </c>
      <c r="Y442">
        <v>31894616.25</v>
      </c>
      <c r="Z442">
        <v>55458898.770000003</v>
      </c>
      <c r="AA442">
        <v>60651109.950000003</v>
      </c>
      <c r="AB442">
        <v>23786388</v>
      </c>
      <c r="AC442">
        <v>17574036</v>
      </c>
      <c r="AD442">
        <v>292813031.33999997</v>
      </c>
      <c r="AE442">
        <v>25675398.120000001</v>
      </c>
      <c r="AF442">
        <v>52637215</v>
      </c>
      <c r="AG442">
        <v>53397047.439999998</v>
      </c>
      <c r="AH442">
        <v>62055741</v>
      </c>
      <c r="AI442">
        <v>29878826.850000001</v>
      </c>
      <c r="AJ442">
        <v>82639835</v>
      </c>
      <c r="AK442">
        <v>54136939.549999997</v>
      </c>
      <c r="AL442">
        <v>50585150.920000002</v>
      </c>
      <c r="AM442">
        <v>44152180.789999999</v>
      </c>
      <c r="AN442">
        <v>84291863.109999999</v>
      </c>
      <c r="AO442">
        <v>30168761</v>
      </c>
      <c r="AP442">
        <v>39376345.920000002</v>
      </c>
      <c r="AQ442">
        <v>23241353</v>
      </c>
      <c r="AR442">
        <v>94960101.060000002</v>
      </c>
      <c r="AS442">
        <v>24363624.300000001</v>
      </c>
      <c r="AT442">
        <v>36531050.060000002</v>
      </c>
      <c r="AU442">
        <v>60471225.329999998</v>
      </c>
      <c r="AV442">
        <v>38592163.799999997</v>
      </c>
      <c r="AW442">
        <v>36336083.759999998</v>
      </c>
      <c r="AX442">
        <v>29459526.59</v>
      </c>
      <c r="AY442">
        <v>87232466.560000002</v>
      </c>
      <c r="AZ442">
        <v>24074050.34</v>
      </c>
      <c r="BA442">
        <v>21902434</v>
      </c>
      <c r="BB442">
        <v>18985867</v>
      </c>
      <c r="BC442">
        <v>13951957.779999999</v>
      </c>
      <c r="BD442">
        <v>58541000</v>
      </c>
      <c r="BE442">
        <v>36891136</v>
      </c>
      <c r="BF442">
        <v>23540977.350000001</v>
      </c>
      <c r="BG442">
        <v>57658907.149999999</v>
      </c>
      <c r="BH442">
        <v>9835522</v>
      </c>
      <c r="BI442">
        <v>42988916.75</v>
      </c>
      <c r="BJ442">
        <v>40465050.359999999</v>
      </c>
      <c r="BK442">
        <v>19843579.25</v>
      </c>
    </row>
    <row r="443" spans="1:63" ht="22.5" customHeight="1">
      <c r="A443" s="496">
        <v>4</v>
      </c>
      <c r="B443" s="497" t="s">
        <v>913</v>
      </c>
      <c r="C443" s="498" t="s">
        <v>915</v>
      </c>
      <c r="D443" s="498">
        <v>4.0999999999999996</v>
      </c>
      <c r="E443" s="497" t="s">
        <v>1474</v>
      </c>
      <c r="F443" s="498"/>
      <c r="G443" s="550">
        <v>4301020105.2019997</v>
      </c>
      <c r="H443" s="549" t="s">
        <v>501</v>
      </c>
      <c r="I443">
        <f t="shared" si="6"/>
        <v>364624084</v>
      </c>
      <c r="J443">
        <v>448546085.55000001</v>
      </c>
      <c r="K443">
        <v>4314124.16</v>
      </c>
      <c r="L443">
        <v>14589394.4</v>
      </c>
      <c r="M443">
        <v>40585754.439999998</v>
      </c>
      <c r="N443">
        <v>77957029</v>
      </c>
      <c r="O443" s="108">
        <v>80366371.260000005</v>
      </c>
      <c r="P443">
        <v>23063717.09</v>
      </c>
      <c r="Q443">
        <v>18591718.809999999</v>
      </c>
      <c r="R443">
        <v>17677532.809999999</v>
      </c>
      <c r="S443">
        <v>16788228.59</v>
      </c>
      <c r="T443">
        <v>12508697.109999999</v>
      </c>
      <c r="U443">
        <v>13404819.75</v>
      </c>
      <c r="V443">
        <v>364624084</v>
      </c>
      <c r="W443">
        <v>11129223.85</v>
      </c>
      <c r="X443">
        <v>12230325.130000001</v>
      </c>
      <c r="Y443">
        <v>9749202</v>
      </c>
      <c r="Z443">
        <v>29628374.399999999</v>
      </c>
      <c r="AA443">
        <v>23700815.649999999</v>
      </c>
      <c r="AB443">
        <v>11165754.9</v>
      </c>
      <c r="AD443">
        <v>1033271605.53</v>
      </c>
      <c r="AE443">
        <v>13825832.58</v>
      </c>
      <c r="AF443">
        <v>28420391.84</v>
      </c>
      <c r="AG443">
        <v>39441079.07</v>
      </c>
      <c r="AH443">
        <v>62733164.469999999</v>
      </c>
      <c r="AI443">
        <v>12869323.07</v>
      </c>
      <c r="AJ443">
        <v>72043110.120000005</v>
      </c>
      <c r="AK443">
        <v>35559184.649999999</v>
      </c>
      <c r="AL443">
        <v>24897043.370000001</v>
      </c>
      <c r="AM443">
        <v>28247596.079999998</v>
      </c>
      <c r="AN443">
        <v>83703767.579999998</v>
      </c>
      <c r="AO443">
        <v>15306246.890000001</v>
      </c>
      <c r="AP443">
        <v>15104224.1</v>
      </c>
      <c r="AQ443">
        <v>3074319</v>
      </c>
      <c r="AR443">
        <v>476463111.72000003</v>
      </c>
      <c r="AS443">
        <v>20938862.559999999</v>
      </c>
      <c r="AT443">
        <v>16770584.949999999</v>
      </c>
      <c r="AU443">
        <v>110010532.84999999</v>
      </c>
      <c r="AV443">
        <v>18238131.539999999</v>
      </c>
      <c r="AW443">
        <v>21851760.25</v>
      </c>
      <c r="AX443">
        <v>15249268.029999999</v>
      </c>
      <c r="AY443">
        <v>77676008.930000007</v>
      </c>
      <c r="AZ443">
        <v>13686510.970000001</v>
      </c>
      <c r="BA443">
        <v>8616343.3100000005</v>
      </c>
      <c r="BB443">
        <v>11343240.76</v>
      </c>
      <c r="BC443">
        <v>9397788.2599999998</v>
      </c>
      <c r="BD443">
        <v>283062863.18000001</v>
      </c>
      <c r="BE443">
        <v>24054949</v>
      </c>
      <c r="BF443">
        <v>14972718.699999999</v>
      </c>
      <c r="BG443">
        <v>60484131</v>
      </c>
      <c r="BH443">
        <v>3360083.26</v>
      </c>
      <c r="BI443">
        <v>30770794</v>
      </c>
      <c r="BJ443">
        <v>25319984.329999998</v>
      </c>
      <c r="BK443">
        <v>13470712.49</v>
      </c>
    </row>
    <row r="444" spans="1:63" ht="22.5" customHeight="1">
      <c r="A444" s="496">
        <v>4</v>
      </c>
      <c r="B444" s="497" t="s">
        <v>913</v>
      </c>
      <c r="C444" s="498" t="s">
        <v>915</v>
      </c>
      <c r="D444" s="498">
        <v>4.0999999999999996</v>
      </c>
      <c r="E444" s="497" t="s">
        <v>1474</v>
      </c>
      <c r="F444" s="498"/>
      <c r="G444" s="550">
        <v>4301020105.2030001</v>
      </c>
      <c r="H444" s="549" t="s">
        <v>502</v>
      </c>
      <c r="I444">
        <f t="shared" si="6"/>
        <v>45788772.549999997</v>
      </c>
      <c r="J444">
        <v>86170842.510000005</v>
      </c>
      <c r="K444">
        <v>474496</v>
      </c>
      <c r="L444">
        <v>62281</v>
      </c>
      <c r="M444">
        <v>889794.25</v>
      </c>
      <c r="N444">
        <v>341891</v>
      </c>
      <c r="O444" s="108">
        <v>582704</v>
      </c>
      <c r="P444">
        <v>256822.6</v>
      </c>
      <c r="Q444">
        <v>30542</v>
      </c>
      <c r="R444">
        <v>165116.14000000001</v>
      </c>
      <c r="S444">
        <v>1188902</v>
      </c>
      <c r="T444">
        <v>35967.089999999997</v>
      </c>
      <c r="U444">
        <v>141799.71</v>
      </c>
      <c r="V444">
        <v>45788772.549999997</v>
      </c>
      <c r="W444">
        <v>77741.3</v>
      </c>
      <c r="X444">
        <v>702863.82</v>
      </c>
      <c r="Y444">
        <v>202225.85</v>
      </c>
      <c r="Z444">
        <v>637426</v>
      </c>
      <c r="AA444">
        <v>1731390</v>
      </c>
      <c r="AB444">
        <v>45893</v>
      </c>
      <c r="AC444">
        <v>729970</v>
      </c>
      <c r="AD444">
        <v>103614518.40000001</v>
      </c>
      <c r="AE444">
        <v>374251</v>
      </c>
      <c r="AF444">
        <v>740474</v>
      </c>
      <c r="AG444">
        <v>136726.5</v>
      </c>
      <c r="AH444">
        <v>42679</v>
      </c>
      <c r="AI444">
        <v>47564.75</v>
      </c>
      <c r="AJ444">
        <v>1067385.56</v>
      </c>
      <c r="AK444">
        <v>79171</v>
      </c>
      <c r="AL444">
        <v>618.75</v>
      </c>
      <c r="AM444">
        <v>103582</v>
      </c>
      <c r="AN444">
        <v>930837.67</v>
      </c>
      <c r="AO444">
        <v>3618</v>
      </c>
      <c r="AP444">
        <v>361390.75</v>
      </c>
      <c r="AQ444">
        <v>28578</v>
      </c>
      <c r="AR444">
        <v>89156793.069999993</v>
      </c>
      <c r="AS444">
        <v>270129</v>
      </c>
      <c r="AT444">
        <v>219110.19</v>
      </c>
      <c r="AU444">
        <v>8401898.75</v>
      </c>
      <c r="AV444">
        <v>798276.5</v>
      </c>
      <c r="AW444">
        <v>298440.77</v>
      </c>
      <c r="AX444">
        <v>124125.4</v>
      </c>
      <c r="AY444">
        <v>1608216.5</v>
      </c>
      <c r="AZ444">
        <v>8432</v>
      </c>
      <c r="BA444">
        <v>92722</v>
      </c>
      <c r="BB444">
        <v>285195</v>
      </c>
      <c r="BC444">
        <v>197873.71</v>
      </c>
      <c r="BD444">
        <v>65409736.219999999</v>
      </c>
      <c r="BE444">
        <v>54246</v>
      </c>
      <c r="BF444">
        <v>12592</v>
      </c>
      <c r="BG444">
        <v>551834.25</v>
      </c>
      <c r="BH444">
        <v>26298.75</v>
      </c>
      <c r="BI444">
        <v>3665</v>
      </c>
      <c r="BJ444">
        <v>69461.399999999994</v>
      </c>
      <c r="BK444">
        <v>278121.25</v>
      </c>
    </row>
    <row r="445" spans="1:63" ht="22.5" customHeight="1">
      <c r="A445" s="496">
        <v>4</v>
      </c>
      <c r="B445" s="497" t="s">
        <v>913</v>
      </c>
      <c r="C445" s="498" t="s">
        <v>915</v>
      </c>
      <c r="D445" s="498">
        <v>4.0999999999999996</v>
      </c>
      <c r="E445" s="497" t="s">
        <v>1474</v>
      </c>
      <c r="F445" s="498"/>
      <c r="G445" s="550">
        <v>4301020105.2049999</v>
      </c>
      <c r="H445" s="549" t="s">
        <v>503</v>
      </c>
      <c r="I445">
        <f t="shared" si="6"/>
        <v>0</v>
      </c>
      <c r="Y445">
        <v>256273</v>
      </c>
      <c r="AM445">
        <v>6972</v>
      </c>
      <c r="AU445">
        <v>5572.75</v>
      </c>
      <c r="BD445">
        <v>2720805.61</v>
      </c>
      <c r="BE445">
        <v>1316235.92</v>
      </c>
      <c r="BF445">
        <v>276770.5</v>
      </c>
    </row>
    <row r="446" spans="1:63" ht="22.5" customHeight="1">
      <c r="A446" s="496">
        <v>4</v>
      </c>
      <c r="B446" s="497" t="s">
        <v>913</v>
      </c>
      <c r="C446" s="498" t="s">
        <v>915</v>
      </c>
      <c r="D446" s="498">
        <v>4.0999999999999996</v>
      </c>
      <c r="E446" s="497" t="s">
        <v>1474</v>
      </c>
      <c r="F446" s="498"/>
      <c r="G446" s="550">
        <v>4301020105.2069998</v>
      </c>
      <c r="H446" s="549" t="s">
        <v>504</v>
      </c>
      <c r="I446">
        <f t="shared" si="6"/>
        <v>0</v>
      </c>
      <c r="AD446">
        <v>524948</v>
      </c>
      <c r="AF446">
        <v>4442</v>
      </c>
      <c r="AJ446">
        <v>202167.79</v>
      </c>
      <c r="AM446">
        <v>28972.75</v>
      </c>
    </row>
    <row r="447" spans="1:63" ht="22.5" customHeight="1">
      <c r="A447" s="496">
        <v>4</v>
      </c>
      <c r="B447" s="497" t="s">
        <v>913</v>
      </c>
      <c r="C447" s="498" t="s">
        <v>915</v>
      </c>
      <c r="D447" s="498">
        <v>4.2</v>
      </c>
      <c r="E447" s="497" t="s">
        <v>1485</v>
      </c>
      <c r="F447" s="498"/>
      <c r="G447" s="550">
        <v>4301020105.2110004</v>
      </c>
      <c r="H447" s="549" t="s">
        <v>505</v>
      </c>
      <c r="I447">
        <f t="shared" si="6"/>
        <v>6459321.9900000002</v>
      </c>
      <c r="J447">
        <v>17963005.289999999</v>
      </c>
      <c r="K447">
        <v>1048552.27</v>
      </c>
      <c r="L447">
        <v>3120454.31</v>
      </c>
      <c r="M447">
        <v>2941113.75</v>
      </c>
      <c r="N447">
        <v>7470106.6699999999</v>
      </c>
      <c r="O447" s="108">
        <v>13030194.109999999</v>
      </c>
      <c r="P447">
        <v>2507965.91</v>
      </c>
      <c r="Q447">
        <v>1595774.97</v>
      </c>
      <c r="R447">
        <v>4095309.4</v>
      </c>
      <c r="S447">
        <v>1404285.41</v>
      </c>
      <c r="T447">
        <v>1488181.49</v>
      </c>
      <c r="U447">
        <v>1966536.05</v>
      </c>
      <c r="V447">
        <v>6459321.9900000002</v>
      </c>
      <c r="W447">
        <v>2294342.79</v>
      </c>
      <c r="X447">
        <v>1045189.88</v>
      </c>
      <c r="Y447">
        <v>2078965.15</v>
      </c>
      <c r="Z447">
        <v>2916169.54</v>
      </c>
      <c r="AA447">
        <v>3653985.24</v>
      </c>
      <c r="AB447">
        <v>3032876.17</v>
      </c>
      <c r="AC447">
        <v>1693165.56</v>
      </c>
      <c r="AD447">
        <v>25469281.280000001</v>
      </c>
      <c r="AE447">
        <v>1444027.41</v>
      </c>
      <c r="AF447">
        <v>5896816.4900000002</v>
      </c>
      <c r="AG447">
        <v>6242777.9199999999</v>
      </c>
      <c r="AH447">
        <v>8040651.6299999999</v>
      </c>
      <c r="AI447">
        <v>4045464.57</v>
      </c>
      <c r="AJ447">
        <v>4955289.99</v>
      </c>
      <c r="AK447">
        <v>3355900.11</v>
      </c>
      <c r="AL447">
        <v>5091063.8099999996</v>
      </c>
      <c r="AM447">
        <v>2575786.35</v>
      </c>
      <c r="AN447">
        <v>5572752.8499999996</v>
      </c>
      <c r="AO447">
        <v>2600510.9500000002</v>
      </c>
      <c r="AP447">
        <v>3117851.2</v>
      </c>
      <c r="AQ447">
        <v>1769846.46</v>
      </c>
      <c r="AR447">
        <v>11868331.18</v>
      </c>
      <c r="AS447">
        <v>2512015.73</v>
      </c>
      <c r="AT447">
        <v>3425382.77</v>
      </c>
      <c r="AU447">
        <v>7737970.9199999999</v>
      </c>
      <c r="AV447">
        <v>2118357.56</v>
      </c>
      <c r="AW447">
        <v>1578503</v>
      </c>
      <c r="AX447">
        <v>2216953.7400000002</v>
      </c>
      <c r="AY447">
        <v>4688152.66</v>
      </c>
      <c r="AZ447">
        <v>1641832.78</v>
      </c>
      <c r="BA447">
        <v>1425067.74</v>
      </c>
      <c r="BB447">
        <v>1181920.1100000001</v>
      </c>
      <c r="BC447">
        <v>1179263.92</v>
      </c>
      <c r="BD447">
        <v>7100012.9400000004</v>
      </c>
      <c r="BE447">
        <v>1319763.8400000001</v>
      </c>
      <c r="BF447">
        <v>956898.67</v>
      </c>
      <c r="BG447">
        <v>3976450.57</v>
      </c>
      <c r="BH447">
        <v>1495520.33</v>
      </c>
      <c r="BI447">
        <v>5193261.37</v>
      </c>
      <c r="BJ447">
        <v>1028959.07</v>
      </c>
      <c r="BK447">
        <v>1074525.93</v>
      </c>
    </row>
    <row r="448" spans="1:63" ht="22.5" customHeight="1">
      <c r="A448" s="496">
        <v>4</v>
      </c>
      <c r="B448" s="497" t="s">
        <v>913</v>
      </c>
      <c r="C448" s="498" t="s">
        <v>915</v>
      </c>
      <c r="D448" s="498">
        <v>4.0999999999999996</v>
      </c>
      <c r="E448" s="497" t="s">
        <v>1474</v>
      </c>
      <c r="F448" s="498"/>
      <c r="G448" s="550">
        <v>4301020105.2139997</v>
      </c>
      <c r="H448" s="549" t="s">
        <v>506</v>
      </c>
      <c r="I448">
        <f t="shared" si="6"/>
        <v>0</v>
      </c>
      <c r="J448">
        <v>0</v>
      </c>
      <c r="K448">
        <v>2545452.65</v>
      </c>
      <c r="L448">
        <v>5492174.46</v>
      </c>
      <c r="M448">
        <v>0</v>
      </c>
      <c r="N448">
        <v>0</v>
      </c>
      <c r="O448" s="108">
        <v>0</v>
      </c>
      <c r="P448">
        <v>0</v>
      </c>
      <c r="Q448">
        <v>0</v>
      </c>
      <c r="R448">
        <v>6798913.79</v>
      </c>
      <c r="S448">
        <v>908372.76</v>
      </c>
      <c r="T448">
        <v>3467864.1</v>
      </c>
      <c r="U448">
        <v>5746685.9199999999</v>
      </c>
      <c r="W448">
        <v>6622382.29</v>
      </c>
      <c r="X448">
        <v>3145100.7</v>
      </c>
      <c r="Y448">
        <v>2408530.2000000002</v>
      </c>
      <c r="Z448">
        <v>0</v>
      </c>
      <c r="AA448">
        <v>0</v>
      </c>
      <c r="AC448">
        <v>0</v>
      </c>
      <c r="AE448">
        <v>10413002</v>
      </c>
      <c r="AF448">
        <v>2193560.9300000002</v>
      </c>
      <c r="AG448">
        <v>26654876.449999999</v>
      </c>
      <c r="AH448">
        <v>1794691.05</v>
      </c>
      <c r="AI448">
        <v>4750054.1100000003</v>
      </c>
      <c r="AK448">
        <v>0</v>
      </c>
      <c r="AL448">
        <v>7621273.2800000003</v>
      </c>
      <c r="AM448">
        <v>6413488.8499999996</v>
      </c>
      <c r="AN448">
        <v>0</v>
      </c>
      <c r="AO448">
        <v>12383781.359999999</v>
      </c>
      <c r="AP448">
        <v>2679455.02</v>
      </c>
      <c r="AQ448">
        <v>14655856.34</v>
      </c>
      <c r="AS448">
        <v>0</v>
      </c>
      <c r="AT448">
        <v>4694149.57</v>
      </c>
      <c r="AU448">
        <v>31004154.809999999</v>
      </c>
      <c r="AV448">
        <v>5585182.5599999996</v>
      </c>
      <c r="AW448">
        <v>0</v>
      </c>
      <c r="AX448">
        <v>9761506.0399999991</v>
      </c>
      <c r="AY448">
        <v>0</v>
      </c>
      <c r="AZ448">
        <v>8539318.2400000002</v>
      </c>
      <c r="BA448">
        <v>3772584.08</v>
      </c>
      <c r="BB448">
        <v>1228038.06</v>
      </c>
      <c r="BC448">
        <v>4174198.51</v>
      </c>
      <c r="BD448">
        <v>3053560.33</v>
      </c>
      <c r="BE448">
        <v>1020747.05</v>
      </c>
      <c r="BF448">
        <v>9449521.1300000008</v>
      </c>
      <c r="BG448">
        <v>0</v>
      </c>
      <c r="BH448">
        <v>6997958.75</v>
      </c>
      <c r="BI448">
        <v>5527244.1100000003</v>
      </c>
      <c r="BJ448">
        <v>9739513.1199999992</v>
      </c>
      <c r="BK448">
        <v>12826670.98</v>
      </c>
    </row>
    <row r="449" spans="1:63" ht="22.5" customHeight="1">
      <c r="A449" s="496">
        <v>4</v>
      </c>
      <c r="B449" s="497" t="s">
        <v>913</v>
      </c>
      <c r="C449" s="498" t="s">
        <v>915</v>
      </c>
      <c r="D449" s="498">
        <v>4.0999999999999996</v>
      </c>
      <c r="E449" s="497" t="s">
        <v>1474</v>
      </c>
      <c r="F449" s="498"/>
      <c r="G449" s="550">
        <v>4301020105.217</v>
      </c>
      <c r="H449" s="549" t="s">
        <v>508</v>
      </c>
      <c r="I449">
        <f t="shared" si="6"/>
        <v>14730664.6</v>
      </c>
      <c r="J449">
        <v>26762190.66</v>
      </c>
      <c r="K449">
        <v>2591147.16</v>
      </c>
      <c r="L449">
        <v>8388403.9900000002</v>
      </c>
      <c r="M449">
        <v>7634035.21</v>
      </c>
      <c r="N449">
        <v>11905145.529999999</v>
      </c>
      <c r="O449" s="108">
        <v>9405130.9800000004</v>
      </c>
      <c r="P449">
        <v>6887298.8600000003</v>
      </c>
      <c r="Q449">
        <v>7781414.0300000003</v>
      </c>
      <c r="R449">
        <v>5969601.2699999996</v>
      </c>
      <c r="S449">
        <v>6202044.9500000002</v>
      </c>
      <c r="T449">
        <v>3236256.9</v>
      </c>
      <c r="U449">
        <v>5822620.25</v>
      </c>
      <c r="V449">
        <v>14730664.6</v>
      </c>
      <c r="W449">
        <v>7799062.8399999999</v>
      </c>
      <c r="X449">
        <v>3882375.81</v>
      </c>
      <c r="Y449">
        <v>7434685.1600000001</v>
      </c>
      <c r="Z449">
        <v>8410258.9199999999</v>
      </c>
      <c r="AA449">
        <v>11704608.130000001</v>
      </c>
      <c r="AB449">
        <v>3145984.06</v>
      </c>
      <c r="AC449">
        <v>4175939.01</v>
      </c>
      <c r="AD449">
        <v>40804862.600000001</v>
      </c>
      <c r="AE449">
        <v>8681441.0600000005</v>
      </c>
      <c r="AF449">
        <v>8103480.3700000001</v>
      </c>
      <c r="AG449">
        <v>13393586.199999999</v>
      </c>
      <c r="AH449">
        <v>14526059.91</v>
      </c>
      <c r="AI449">
        <v>7459995.8099999996</v>
      </c>
      <c r="AJ449">
        <v>16688792.01</v>
      </c>
      <c r="AK449">
        <v>12366110.26</v>
      </c>
      <c r="AL449">
        <v>13148066.65</v>
      </c>
      <c r="AM449">
        <v>10380228.23</v>
      </c>
      <c r="AN449">
        <v>15303964.859999999</v>
      </c>
      <c r="AO449">
        <v>8679630.8200000003</v>
      </c>
      <c r="AP449">
        <v>2939226.42</v>
      </c>
      <c r="AQ449">
        <v>5802617.5300000003</v>
      </c>
      <c r="AR449">
        <v>12039680.42</v>
      </c>
      <c r="AS449">
        <v>1044330.95</v>
      </c>
      <c r="AT449">
        <v>6284553.3300000001</v>
      </c>
      <c r="AU449">
        <v>5983213.0800000001</v>
      </c>
      <c r="AV449">
        <v>3369336.5</v>
      </c>
      <c r="AW449">
        <v>2761950.19</v>
      </c>
      <c r="AX449">
        <v>5596095.0999999996</v>
      </c>
      <c r="AY449">
        <v>10645931.539999999</v>
      </c>
      <c r="AZ449">
        <v>2448390.5299999998</v>
      </c>
      <c r="BA449">
        <v>693009.95</v>
      </c>
      <c r="BB449">
        <v>811516.63</v>
      </c>
      <c r="BC449">
        <v>1150882.1200000001</v>
      </c>
      <c r="BD449">
        <v>9016300</v>
      </c>
      <c r="BE449">
        <v>6906168.8700000001</v>
      </c>
      <c r="BF449">
        <v>6461130.3899999997</v>
      </c>
      <c r="BG449">
        <v>8642285.1600000001</v>
      </c>
      <c r="BH449">
        <v>4171000.79</v>
      </c>
      <c r="BI449">
        <v>6127590.5099999998</v>
      </c>
      <c r="BJ449">
        <v>16646990.02</v>
      </c>
      <c r="BK449">
        <v>3638132.6</v>
      </c>
    </row>
    <row r="450" spans="1:63" ht="22.5" customHeight="1">
      <c r="A450" s="496">
        <v>4</v>
      </c>
      <c r="B450" s="497" t="s">
        <v>913</v>
      </c>
      <c r="C450" s="498" t="s">
        <v>915</v>
      </c>
      <c r="D450" s="498">
        <v>4.0999999999999996</v>
      </c>
      <c r="E450" s="497" t="s">
        <v>1474</v>
      </c>
      <c r="F450" s="498"/>
      <c r="G450" s="550">
        <v>4301020105.2220001</v>
      </c>
      <c r="H450" s="549" t="s">
        <v>509</v>
      </c>
      <c r="I450">
        <f t="shared" si="6"/>
        <v>7351924.6299999999</v>
      </c>
      <c r="J450">
        <v>34074413.170000002</v>
      </c>
      <c r="K450">
        <v>91679.14</v>
      </c>
      <c r="L450">
        <v>1567920.75</v>
      </c>
      <c r="M450">
        <v>940276</v>
      </c>
      <c r="N450">
        <v>2215184.3199999998</v>
      </c>
      <c r="O450" s="108">
        <v>8963225.1799999997</v>
      </c>
      <c r="P450">
        <v>824158.5</v>
      </c>
      <c r="Q450">
        <v>1472870.62</v>
      </c>
      <c r="R450">
        <v>743520.57</v>
      </c>
      <c r="S450">
        <v>397543</v>
      </c>
      <c r="T450">
        <v>1180567.72</v>
      </c>
      <c r="U450">
        <v>337919</v>
      </c>
      <c r="V450">
        <v>7351924.6299999999</v>
      </c>
      <c r="W450">
        <v>1697092.19</v>
      </c>
      <c r="X450">
        <v>1349593.26</v>
      </c>
      <c r="Y450">
        <v>1662756.21</v>
      </c>
      <c r="Z450">
        <v>3014841.35</v>
      </c>
      <c r="AA450">
        <v>2571346.5699999998</v>
      </c>
      <c r="AB450">
        <v>464643</v>
      </c>
      <c r="AC450">
        <v>151766</v>
      </c>
      <c r="AD450">
        <v>186529710.46000001</v>
      </c>
      <c r="AE450">
        <v>1478153.37</v>
      </c>
      <c r="AF450">
        <v>2781061.36</v>
      </c>
      <c r="AG450">
        <v>1859128.28</v>
      </c>
      <c r="AH450">
        <v>481281</v>
      </c>
      <c r="AI450">
        <v>2401588.89</v>
      </c>
      <c r="AJ450">
        <v>4832149.2</v>
      </c>
      <c r="AK450">
        <v>3541092.88</v>
      </c>
      <c r="AL450">
        <v>2727490.64</v>
      </c>
      <c r="AM450">
        <v>3005179.06</v>
      </c>
      <c r="AN450">
        <v>4720469.1900000004</v>
      </c>
      <c r="AO450">
        <v>3208377.1</v>
      </c>
      <c r="AP450">
        <v>1391359.99</v>
      </c>
      <c r="AQ450">
        <v>192992.19</v>
      </c>
      <c r="AR450">
        <v>2058643.36</v>
      </c>
      <c r="AS450">
        <v>402276</v>
      </c>
      <c r="AT450">
        <v>647199.94999999995</v>
      </c>
      <c r="AU450">
        <v>296690</v>
      </c>
      <c r="AV450">
        <v>3651138.14</v>
      </c>
      <c r="AW450">
        <v>1600865.67</v>
      </c>
      <c r="AX450">
        <v>468226.8</v>
      </c>
      <c r="AY450">
        <v>2702484.5</v>
      </c>
      <c r="AZ450">
        <v>403167</v>
      </c>
      <c r="BA450">
        <v>358390.8</v>
      </c>
      <c r="BB450">
        <v>319168.03999999998</v>
      </c>
      <c r="BC450">
        <v>169085</v>
      </c>
      <c r="BD450">
        <v>8279635.3499999996</v>
      </c>
      <c r="BE450">
        <v>2071586.82</v>
      </c>
      <c r="BF450">
        <v>376612.36</v>
      </c>
      <c r="BG450">
        <v>2032553.34</v>
      </c>
      <c r="BH450">
        <v>129170</v>
      </c>
      <c r="BI450">
        <v>2249287.25</v>
      </c>
      <c r="BJ450">
        <v>2203967.35</v>
      </c>
      <c r="BK450">
        <v>822546.53</v>
      </c>
    </row>
    <row r="451" spans="1:63" ht="22.5" customHeight="1">
      <c r="A451" s="496">
        <v>4</v>
      </c>
      <c r="B451" s="497" t="s">
        <v>913</v>
      </c>
      <c r="C451" s="498" t="s">
        <v>915</v>
      </c>
      <c r="D451" s="498">
        <v>4.0999999999999996</v>
      </c>
      <c r="E451" s="497" t="s">
        <v>1474</v>
      </c>
      <c r="F451" s="498"/>
      <c r="G451" s="550">
        <v>4301020105.2229996</v>
      </c>
      <c r="H451" s="549" t="s">
        <v>510</v>
      </c>
      <c r="I451">
        <f t="shared" si="6"/>
        <v>6361721.4800000004</v>
      </c>
      <c r="J451">
        <v>10388638.039999999</v>
      </c>
      <c r="K451">
        <v>917256.68</v>
      </c>
      <c r="L451">
        <v>2863668.42</v>
      </c>
      <c r="M451">
        <v>4957434.9000000004</v>
      </c>
      <c r="N451">
        <v>4699807.54</v>
      </c>
      <c r="O451" s="108">
        <v>3437159.44</v>
      </c>
      <c r="P451">
        <v>1958546.96</v>
      </c>
      <c r="Q451">
        <v>1740212.14</v>
      </c>
      <c r="R451">
        <v>1808079.87</v>
      </c>
      <c r="S451">
        <v>708946.2</v>
      </c>
      <c r="T451">
        <v>1321421.8400000001</v>
      </c>
      <c r="U451">
        <v>801395.79</v>
      </c>
      <c r="V451">
        <v>6361721.4800000004</v>
      </c>
      <c r="W451">
        <v>485357.72</v>
      </c>
      <c r="X451">
        <v>923871.1</v>
      </c>
      <c r="Y451">
        <v>1573163.32</v>
      </c>
      <c r="Z451">
        <v>2960424.43</v>
      </c>
      <c r="AA451">
        <v>1381039.2</v>
      </c>
      <c r="AB451">
        <v>1344506.63</v>
      </c>
      <c r="AC451">
        <v>288020</v>
      </c>
      <c r="AD451">
        <v>12305256.82</v>
      </c>
      <c r="AE451">
        <v>1132480.1499999999</v>
      </c>
      <c r="AF451">
        <v>2074602.14</v>
      </c>
      <c r="AG451">
        <v>3134231.24</v>
      </c>
      <c r="AH451">
        <v>9576219.2599999998</v>
      </c>
      <c r="AI451">
        <v>1349150.05</v>
      </c>
      <c r="AJ451">
        <v>4940578.72</v>
      </c>
      <c r="AK451">
        <v>5376173.4000000004</v>
      </c>
      <c r="AL451">
        <v>2600807.46</v>
      </c>
      <c r="AM451">
        <v>3655605.77</v>
      </c>
      <c r="AN451">
        <v>3385644.27</v>
      </c>
      <c r="AO451">
        <v>1725384.91</v>
      </c>
      <c r="AP451">
        <v>3041773.38</v>
      </c>
      <c r="AQ451">
        <v>1435227.06</v>
      </c>
      <c r="AR451">
        <v>33476936.719999999</v>
      </c>
      <c r="AS451">
        <v>1656382.42</v>
      </c>
      <c r="AT451">
        <v>5524718.6299999999</v>
      </c>
      <c r="AU451">
        <v>7014082.1100000003</v>
      </c>
      <c r="AV451">
        <v>3547984.53</v>
      </c>
      <c r="AW451">
        <v>2626225.2599999998</v>
      </c>
      <c r="AX451">
        <v>4628296.59</v>
      </c>
      <c r="AY451">
        <v>9010976.4100000001</v>
      </c>
      <c r="AZ451">
        <v>2837675.39</v>
      </c>
      <c r="BA451">
        <v>1258394.07</v>
      </c>
      <c r="BB451">
        <v>1048905.97</v>
      </c>
      <c r="BC451">
        <v>820518.86</v>
      </c>
      <c r="BD451">
        <v>5979915.6900000004</v>
      </c>
      <c r="BE451">
        <v>2325868.94</v>
      </c>
      <c r="BF451">
        <v>1041628.97</v>
      </c>
      <c r="BG451">
        <v>4194003.93</v>
      </c>
      <c r="BH451">
        <v>514317.22</v>
      </c>
      <c r="BI451">
        <v>4788488.7</v>
      </c>
      <c r="BJ451">
        <v>2177418.25</v>
      </c>
      <c r="BK451">
        <v>1635014.25</v>
      </c>
    </row>
    <row r="452" spans="1:63" ht="22.5" customHeight="1">
      <c r="A452" s="496">
        <v>4</v>
      </c>
      <c r="B452" s="497" t="s">
        <v>913</v>
      </c>
      <c r="C452" s="498" t="s">
        <v>915</v>
      </c>
      <c r="D452" s="498">
        <v>4.0999999999999996</v>
      </c>
      <c r="E452" s="497" t="s">
        <v>1474</v>
      </c>
      <c r="F452" s="498"/>
      <c r="G452" s="550">
        <v>4301020105.2279997</v>
      </c>
      <c r="H452" s="549" t="s">
        <v>511</v>
      </c>
      <c r="I452">
        <f t="shared" ref="I452:I515" si="7">SUMIF($J$1:$BK$1,$I$1,$J452:$BK452)</f>
        <v>1473008.96</v>
      </c>
      <c r="J452">
        <v>5320296.46</v>
      </c>
      <c r="K452">
        <v>540423.18000000005</v>
      </c>
      <c r="L452">
        <v>982839.35</v>
      </c>
      <c r="M452">
        <v>1084156.56</v>
      </c>
      <c r="N452">
        <v>1693422.74</v>
      </c>
      <c r="O452" s="108">
        <v>1548920.15</v>
      </c>
      <c r="P452">
        <v>1480360.37</v>
      </c>
      <c r="Q452">
        <v>1911684.96</v>
      </c>
      <c r="R452">
        <v>709404.17</v>
      </c>
      <c r="S452">
        <v>918155.98</v>
      </c>
      <c r="T452">
        <v>583711.24</v>
      </c>
      <c r="U452">
        <v>822136.17</v>
      </c>
      <c r="V452">
        <v>1473008.96</v>
      </c>
      <c r="W452">
        <v>1732235.88</v>
      </c>
      <c r="X452">
        <v>842241.56</v>
      </c>
      <c r="Y452">
        <v>1351314.99</v>
      </c>
      <c r="Z452">
        <v>2316883.96</v>
      </c>
      <c r="AA452">
        <v>2463458.77</v>
      </c>
      <c r="AB452">
        <v>516781.29</v>
      </c>
      <c r="AC452">
        <v>678415.78</v>
      </c>
      <c r="AD452">
        <v>6061592.1100000003</v>
      </c>
      <c r="AE452">
        <v>1788628.85</v>
      </c>
      <c r="AF452">
        <v>1209529.46</v>
      </c>
      <c r="AG452">
        <v>871793.56</v>
      </c>
      <c r="AH452">
        <v>3828280.21</v>
      </c>
      <c r="AI452">
        <v>818892.83</v>
      </c>
      <c r="AJ452">
        <v>2641228.48</v>
      </c>
      <c r="AK452">
        <v>1001390.28</v>
      </c>
      <c r="AL452">
        <v>1289403.6299999999</v>
      </c>
      <c r="AM452">
        <v>1363187.81</v>
      </c>
      <c r="AN452">
        <v>6360557.3200000003</v>
      </c>
      <c r="AO452">
        <v>1239718.72</v>
      </c>
      <c r="AP452">
        <v>646481.67000000004</v>
      </c>
      <c r="AQ452">
        <v>263708.84000000003</v>
      </c>
      <c r="AR452">
        <v>8284676.3200000003</v>
      </c>
      <c r="AS452">
        <v>608100.96</v>
      </c>
      <c r="AT452">
        <v>662533.18000000005</v>
      </c>
      <c r="AU452">
        <v>2353660</v>
      </c>
      <c r="AV452">
        <v>3641015.99</v>
      </c>
      <c r="AW452">
        <v>57850</v>
      </c>
      <c r="AX452">
        <v>1606686.39</v>
      </c>
      <c r="AY452">
        <v>991834.74</v>
      </c>
      <c r="AZ452">
        <v>707931.69</v>
      </c>
      <c r="BA452">
        <v>487722.67</v>
      </c>
      <c r="BB452">
        <v>551910.94999999995</v>
      </c>
      <c r="BC452">
        <v>391402.84</v>
      </c>
      <c r="BD452">
        <v>5080102.63</v>
      </c>
      <c r="BE452">
        <v>1754164.54</v>
      </c>
      <c r="BF452">
        <v>830350.35</v>
      </c>
      <c r="BG452">
        <v>2715736</v>
      </c>
      <c r="BH452">
        <v>1165993.77</v>
      </c>
      <c r="BI452">
        <v>3575962.93</v>
      </c>
      <c r="BJ452">
        <v>1800332.76</v>
      </c>
      <c r="BK452">
        <v>966682.81</v>
      </c>
    </row>
    <row r="453" spans="1:63" ht="22.5" customHeight="1">
      <c r="A453" s="496">
        <v>4</v>
      </c>
      <c r="B453" s="497" t="s">
        <v>913</v>
      </c>
      <c r="C453" s="498" t="s">
        <v>915</v>
      </c>
      <c r="D453" s="498">
        <v>4.0999999999999996</v>
      </c>
      <c r="E453" s="497" t="s">
        <v>1474</v>
      </c>
      <c r="F453" s="498"/>
      <c r="G453" s="550">
        <v>4301020105.2290001</v>
      </c>
      <c r="H453" s="549" t="s">
        <v>512</v>
      </c>
      <c r="I453">
        <f t="shared" si="7"/>
        <v>-45157628.590000004</v>
      </c>
      <c r="J453">
        <v>-70568031.379999995</v>
      </c>
      <c r="M453">
        <v>-5283705.6399999997</v>
      </c>
      <c r="N453">
        <v>-49120973.210000001</v>
      </c>
      <c r="O453" s="108">
        <v>-8647946.5999999996</v>
      </c>
      <c r="P453">
        <v>-739089.15</v>
      </c>
      <c r="Q453">
        <v>-8406742.8100000005</v>
      </c>
      <c r="R453">
        <v>-3856456.59</v>
      </c>
      <c r="V453">
        <v>-45157628.590000004</v>
      </c>
      <c r="W453">
        <v>86348.22</v>
      </c>
      <c r="Z453">
        <v>-9756462.4499999993</v>
      </c>
      <c r="AA453">
        <v>-3533592.2</v>
      </c>
      <c r="AB453">
        <v>-3178643.4</v>
      </c>
      <c r="AC453">
        <v>-1658290.73</v>
      </c>
      <c r="AD453">
        <v>-140460243.78999999</v>
      </c>
      <c r="AE453">
        <v>0</v>
      </c>
      <c r="AG453">
        <v>-20462416.370000001</v>
      </c>
      <c r="AH453">
        <v>0</v>
      </c>
      <c r="AI453">
        <v>0</v>
      </c>
      <c r="AJ453">
        <v>-7560436.6200000001</v>
      </c>
      <c r="AK453">
        <v>-1136061.98</v>
      </c>
      <c r="AN453">
        <v>-11545436.92</v>
      </c>
      <c r="AR453">
        <v>-22861281.09</v>
      </c>
      <c r="AS453">
        <v>-71709.64</v>
      </c>
      <c r="AU453">
        <v>-32649796.309999999</v>
      </c>
      <c r="AW453">
        <v>-778007.11</v>
      </c>
      <c r="AY453">
        <v>-13461262.880000001</v>
      </c>
      <c r="BA453">
        <v>-107123.16</v>
      </c>
      <c r="BG453">
        <v>-11106558.210000001</v>
      </c>
      <c r="BK453">
        <v>-7741470.5</v>
      </c>
    </row>
    <row r="454" spans="1:63" ht="22.5" customHeight="1">
      <c r="A454" s="496">
        <v>4</v>
      </c>
      <c r="B454" s="497" t="s">
        <v>913</v>
      </c>
      <c r="C454" s="498" t="s">
        <v>915</v>
      </c>
      <c r="D454" s="498">
        <v>4.0999999999999996</v>
      </c>
      <c r="E454" s="497" t="s">
        <v>1474</v>
      </c>
      <c r="F454" s="498"/>
      <c r="G454" s="550">
        <v>4301020105.2309999</v>
      </c>
      <c r="H454" s="549" t="s">
        <v>513</v>
      </c>
      <c r="I454">
        <f t="shared" si="7"/>
        <v>-145977408.28999999</v>
      </c>
      <c r="J454">
        <v>-140665200.44999999</v>
      </c>
      <c r="K454">
        <v>-666815.23</v>
      </c>
      <c r="L454">
        <v>-2701878.85</v>
      </c>
      <c r="M454">
        <v>-6706294.2000000002</v>
      </c>
      <c r="N454">
        <v>-20496652.829999998</v>
      </c>
      <c r="O454" s="108">
        <v>-37996520.390000001</v>
      </c>
      <c r="P454">
        <v>-8025979.3600000003</v>
      </c>
      <c r="Q454">
        <v>-6348434.3799999999</v>
      </c>
      <c r="R454">
        <v>-2881210.65</v>
      </c>
      <c r="S454">
        <v>-4997561.16</v>
      </c>
      <c r="T454">
        <v>-2607210.0099999998</v>
      </c>
      <c r="U454">
        <v>-4102501.18</v>
      </c>
      <c r="V454">
        <v>-145977408.28999999</v>
      </c>
      <c r="W454">
        <v>-474389.04</v>
      </c>
      <c r="X454">
        <v>-3200017.61</v>
      </c>
      <c r="Y454">
        <v>-1230919.46</v>
      </c>
      <c r="Z454">
        <v>-4308720.38</v>
      </c>
      <c r="AA454">
        <v>-541946.37</v>
      </c>
      <c r="AB454">
        <v>-2525617.85</v>
      </c>
      <c r="AD454">
        <v>-149384398.44</v>
      </c>
      <c r="AE454">
        <v>-1090167.8700000001</v>
      </c>
      <c r="AF454">
        <v>-7966193.0800000001</v>
      </c>
      <c r="AG454">
        <v>-16657545.17</v>
      </c>
      <c r="AH454">
        <v>-17792657.77</v>
      </c>
      <c r="AI454">
        <v>-122108.82</v>
      </c>
      <c r="AJ454">
        <v>-45548407.240000002</v>
      </c>
      <c r="AK454">
        <v>-6169772.1900000004</v>
      </c>
      <c r="AL454">
        <v>-7292923.7000000002</v>
      </c>
      <c r="AM454">
        <v>-8371043.8700000001</v>
      </c>
      <c r="AN454">
        <v>-25982278.949999999</v>
      </c>
      <c r="AO454">
        <v>-2805528.79</v>
      </c>
      <c r="AP454">
        <v>-5367646.0199999996</v>
      </c>
      <c r="AQ454">
        <v>-912272.1</v>
      </c>
      <c r="AR454">
        <v>-168712374.59999999</v>
      </c>
      <c r="AS454">
        <v>-4178109.65</v>
      </c>
      <c r="AT454">
        <v>-6049636.8899999997</v>
      </c>
      <c r="AU454">
        <v>-48733885.990000002</v>
      </c>
      <c r="AV454">
        <v>-5303357.1100000003</v>
      </c>
      <c r="AW454">
        <v>-5484257.2800000003</v>
      </c>
      <c r="AX454">
        <v>-663560.56999999995</v>
      </c>
      <c r="AY454">
        <v>-10053389.98</v>
      </c>
      <c r="AZ454">
        <v>-1393776.52</v>
      </c>
      <c r="BA454">
        <v>-2330204.35</v>
      </c>
      <c r="BB454">
        <v>-1713077.42</v>
      </c>
      <c r="BC454">
        <v>-1243035.31</v>
      </c>
      <c r="BD454">
        <v>-87904918.730000004</v>
      </c>
      <c r="BE454">
        <v>-1578549.56</v>
      </c>
      <c r="BF454">
        <v>-4294757.45</v>
      </c>
      <c r="BG454">
        <v>-20220914.300000001</v>
      </c>
      <c r="BH454">
        <v>-668471.98</v>
      </c>
      <c r="BI454">
        <v>-5940941.8700000001</v>
      </c>
      <c r="BJ454">
        <v>-5173538.87</v>
      </c>
      <c r="BK454">
        <v>-3806638.57</v>
      </c>
    </row>
    <row r="455" spans="1:63" ht="22.5" customHeight="1">
      <c r="A455" s="496">
        <v>4</v>
      </c>
      <c r="B455" s="497" t="s">
        <v>913</v>
      </c>
      <c r="C455" s="498" t="s">
        <v>915</v>
      </c>
      <c r="D455" s="498">
        <v>4.0999999999999996</v>
      </c>
      <c r="E455" s="497" t="s">
        <v>1474</v>
      </c>
      <c r="F455" s="498"/>
      <c r="G455" s="550">
        <v>4301020105.2320004</v>
      </c>
      <c r="H455" s="549" t="s">
        <v>514</v>
      </c>
      <c r="I455">
        <f t="shared" si="7"/>
        <v>0</v>
      </c>
      <c r="J455">
        <v>142142802.02000001</v>
      </c>
      <c r="K455">
        <v>1627742.01</v>
      </c>
      <c r="L455">
        <v>6180162.04</v>
      </c>
      <c r="M455">
        <v>16723075.390000001</v>
      </c>
      <c r="N455">
        <v>6012107.7000000002</v>
      </c>
      <c r="O455" s="108">
        <v>7030573.1299999999</v>
      </c>
      <c r="P455">
        <v>6835781.8799999999</v>
      </c>
      <c r="Q455">
        <v>6445538.1299999999</v>
      </c>
      <c r="R455">
        <v>7704197.29</v>
      </c>
      <c r="S455">
        <v>3111069.02</v>
      </c>
      <c r="T455">
        <v>4850704.49</v>
      </c>
      <c r="U455">
        <v>2826756.57</v>
      </c>
      <c r="W455">
        <v>3889779.95</v>
      </c>
      <c r="X455">
        <v>2614408.67</v>
      </c>
      <c r="Y455">
        <v>2739688.27</v>
      </c>
      <c r="Z455">
        <v>7859867.46</v>
      </c>
      <c r="AA455">
        <v>4099062.54</v>
      </c>
      <c r="AB455">
        <v>4029800.37</v>
      </c>
      <c r="AE455">
        <v>365934.94</v>
      </c>
      <c r="AF455">
        <v>9770091.8800000008</v>
      </c>
      <c r="AG455">
        <v>5244639.25</v>
      </c>
      <c r="AH455">
        <v>8825694.5</v>
      </c>
      <c r="AI455">
        <v>3680234.73</v>
      </c>
      <c r="AJ455">
        <v>23293738.77</v>
      </c>
      <c r="AK455">
        <v>4146387.65</v>
      </c>
      <c r="AL455">
        <v>5146194.66</v>
      </c>
      <c r="AM455">
        <v>6143941.2400000002</v>
      </c>
      <c r="AN455">
        <v>6992313.8399999999</v>
      </c>
      <c r="AO455">
        <v>6915240.7599999998</v>
      </c>
      <c r="AP455">
        <v>6370716.54</v>
      </c>
      <c r="AQ455">
        <v>1581207.63</v>
      </c>
      <c r="AR455">
        <v>9711896.5399999991</v>
      </c>
      <c r="AS455">
        <v>10487748.26</v>
      </c>
      <c r="AT455">
        <v>11334773.369999999</v>
      </c>
      <c r="AU455">
        <v>31633814.100000001</v>
      </c>
      <c r="AV455">
        <v>5786131.29</v>
      </c>
      <c r="AW455">
        <v>882410.45</v>
      </c>
      <c r="AX455">
        <v>2559185.3199999998</v>
      </c>
      <c r="AY455">
        <v>1987227.23</v>
      </c>
      <c r="AZ455">
        <v>5788248.5800000001</v>
      </c>
      <c r="BA455">
        <v>3822906.04</v>
      </c>
      <c r="BB455">
        <v>5299051.96</v>
      </c>
      <c r="BC455">
        <v>5060133.54</v>
      </c>
      <c r="BD455">
        <v>22932511.32</v>
      </c>
      <c r="BE455">
        <v>73310.289999999994</v>
      </c>
      <c r="BF455">
        <v>1925559.63</v>
      </c>
      <c r="BG455">
        <v>4683984.43</v>
      </c>
      <c r="BH455">
        <v>1282482.8400000001</v>
      </c>
      <c r="BI455">
        <v>6272352.6500000004</v>
      </c>
      <c r="BJ455">
        <v>6602029.6299999999</v>
      </c>
      <c r="BK455">
        <v>2797847.14</v>
      </c>
    </row>
    <row r="456" spans="1:63" ht="22.5" customHeight="1">
      <c r="A456" s="496">
        <v>4</v>
      </c>
      <c r="B456" s="497" t="s">
        <v>913</v>
      </c>
      <c r="C456" s="498" t="s">
        <v>915</v>
      </c>
      <c r="D456" s="498">
        <v>4.0999999999999996</v>
      </c>
      <c r="E456" s="497" t="s">
        <v>1474</v>
      </c>
      <c r="F456" s="498"/>
      <c r="G456" s="550">
        <v>4301020105.2390003</v>
      </c>
      <c r="H456" s="549" t="s">
        <v>515</v>
      </c>
      <c r="I456">
        <f t="shared" si="7"/>
        <v>-29627845.649999999</v>
      </c>
      <c r="J456">
        <v>-65132986.170000002</v>
      </c>
      <c r="K456">
        <v>-92955</v>
      </c>
      <c r="L456">
        <v>-25739</v>
      </c>
      <c r="M456">
        <v>-193990.1</v>
      </c>
      <c r="N456">
        <v>-141208.51999999999</v>
      </c>
      <c r="O456" s="108">
        <v>-230924</v>
      </c>
      <c r="P456">
        <v>-157208.5</v>
      </c>
      <c r="Q456">
        <v>-8885</v>
      </c>
      <c r="S456">
        <v>-245642.33</v>
      </c>
      <c r="T456">
        <v>-6639.6</v>
      </c>
      <c r="U456">
        <v>-18296</v>
      </c>
      <c r="V456">
        <v>-29627845.649999999</v>
      </c>
      <c r="W456">
        <v>-6697</v>
      </c>
      <c r="X456">
        <v>-271181.3</v>
      </c>
      <c r="Z456">
        <v>-171669</v>
      </c>
      <c r="AA456">
        <v>-540627</v>
      </c>
      <c r="AB456">
        <v>-31502.25</v>
      </c>
      <c r="AC456">
        <v>-232035</v>
      </c>
      <c r="AD456">
        <v>-63079878.100000001</v>
      </c>
      <c r="AE456">
        <v>-267427</v>
      </c>
      <c r="AF456">
        <v>-267173.5</v>
      </c>
      <c r="AG456">
        <v>-115340.25</v>
      </c>
      <c r="AH456">
        <v>-13489.75</v>
      </c>
      <c r="AI456">
        <v>-10702</v>
      </c>
      <c r="AJ456">
        <v>-278828.94</v>
      </c>
      <c r="AK456">
        <v>-54541</v>
      </c>
      <c r="AL456">
        <v>-205</v>
      </c>
      <c r="AM456">
        <v>-20907.5</v>
      </c>
      <c r="AN456">
        <v>-3030023.46</v>
      </c>
      <c r="AO456">
        <v>-1778664.78</v>
      </c>
      <c r="AP456">
        <v>-167549.91</v>
      </c>
      <c r="AQ456">
        <v>-17491</v>
      </c>
      <c r="AR456">
        <v>-58768553.07</v>
      </c>
      <c r="AS456">
        <v>-68061.5</v>
      </c>
      <c r="AT456">
        <v>-163713.44</v>
      </c>
      <c r="AU456">
        <v>-4781109.3499999996</v>
      </c>
      <c r="AV456">
        <v>-1576255.19</v>
      </c>
      <c r="AW456">
        <v>-66890</v>
      </c>
      <c r="AX456">
        <v>-24164.5</v>
      </c>
      <c r="AY456">
        <v>-1658927.25</v>
      </c>
      <c r="AZ456">
        <v>-440</v>
      </c>
      <c r="BA456">
        <v>-13795</v>
      </c>
      <c r="BB456">
        <v>-318839.34999999998</v>
      </c>
      <c r="BC456">
        <v>-52754.65</v>
      </c>
      <c r="BD456">
        <v>-16104939.07</v>
      </c>
      <c r="BE456">
        <v>0</v>
      </c>
      <c r="BF456">
        <v>-5</v>
      </c>
      <c r="BG456">
        <v>-160375.5</v>
      </c>
      <c r="BH456">
        <v>-13497</v>
      </c>
      <c r="BI456">
        <v>-27986</v>
      </c>
      <c r="BJ456">
        <v>-57596.15</v>
      </c>
      <c r="BK456">
        <v>-31436.25</v>
      </c>
    </row>
    <row r="457" spans="1:63" ht="22.5" customHeight="1">
      <c r="A457" s="496">
        <v>4</v>
      </c>
      <c r="B457" s="497" t="s">
        <v>913</v>
      </c>
      <c r="C457" s="498" t="s">
        <v>915</v>
      </c>
      <c r="D457" s="498">
        <v>4.0999999999999996</v>
      </c>
      <c r="E457" s="497" t="s">
        <v>1474</v>
      </c>
      <c r="F457" s="498"/>
      <c r="G457" s="550">
        <v>4301020105.2399998</v>
      </c>
      <c r="H457" s="549" t="s">
        <v>516</v>
      </c>
      <c r="I457">
        <f t="shared" si="7"/>
        <v>5619.75</v>
      </c>
      <c r="M457">
        <v>33238.35</v>
      </c>
      <c r="N457">
        <v>6564878</v>
      </c>
      <c r="P457">
        <v>3995862</v>
      </c>
      <c r="R457">
        <v>1690732</v>
      </c>
      <c r="S457">
        <v>4581916.28</v>
      </c>
      <c r="T457">
        <v>2866901.5</v>
      </c>
      <c r="V457">
        <v>5619.75</v>
      </c>
      <c r="X457">
        <v>391931.59</v>
      </c>
      <c r="AA457">
        <v>23541</v>
      </c>
      <c r="AB457">
        <v>541.54999999999995</v>
      </c>
      <c r="AD457">
        <v>619881.44999999995</v>
      </c>
      <c r="AE457">
        <v>958764.4</v>
      </c>
      <c r="AF457">
        <v>2819</v>
      </c>
      <c r="AG457">
        <v>4800023.3899999997</v>
      </c>
      <c r="AH457">
        <v>5225599.5</v>
      </c>
      <c r="AJ457">
        <v>5444948.0300000003</v>
      </c>
      <c r="AK457">
        <v>4399867</v>
      </c>
      <c r="AL457">
        <v>880</v>
      </c>
      <c r="AM457">
        <v>5644949.3099999996</v>
      </c>
      <c r="AN457">
        <v>9333127.1799999997</v>
      </c>
      <c r="AO457">
        <v>2259233.7200000002</v>
      </c>
      <c r="AP457">
        <v>567383.88</v>
      </c>
      <c r="AQ457">
        <v>407240.76</v>
      </c>
      <c r="AS457">
        <v>797112.38</v>
      </c>
      <c r="AT457">
        <v>5341742.51</v>
      </c>
      <c r="AU457">
        <v>290.5</v>
      </c>
      <c r="AV457">
        <v>1524709.76</v>
      </c>
      <c r="AW457">
        <v>8235545.2599999998</v>
      </c>
      <c r="AX457">
        <v>418963.25</v>
      </c>
      <c r="AY457">
        <v>146</v>
      </c>
      <c r="BA457">
        <v>35255</v>
      </c>
      <c r="BB457">
        <v>1284936.29</v>
      </c>
      <c r="BC457">
        <v>2282493.36</v>
      </c>
      <c r="BE457">
        <v>0</v>
      </c>
      <c r="BF457">
        <v>39657.5</v>
      </c>
      <c r="BG457">
        <v>1074807</v>
      </c>
      <c r="BI457">
        <v>1045.04</v>
      </c>
      <c r="BJ457">
        <v>5</v>
      </c>
      <c r="BK457">
        <v>8351</v>
      </c>
    </row>
    <row r="458" spans="1:63" ht="22.5" customHeight="1">
      <c r="A458" s="496">
        <v>4</v>
      </c>
      <c r="B458" s="497" t="s">
        <v>913</v>
      </c>
      <c r="C458" s="498" t="s">
        <v>915</v>
      </c>
      <c r="D458" s="498">
        <v>4.0999999999999996</v>
      </c>
      <c r="E458" s="497" t="s">
        <v>1474</v>
      </c>
      <c r="F458" s="498"/>
      <c r="G458" s="550">
        <v>4301020105.2410002</v>
      </c>
      <c r="H458" s="549" t="s">
        <v>517</v>
      </c>
      <c r="I458">
        <f t="shared" si="7"/>
        <v>0</v>
      </c>
      <c r="K458">
        <v>1546670</v>
      </c>
      <c r="L458">
        <v>1778755</v>
      </c>
      <c r="M458">
        <v>5239482.7</v>
      </c>
      <c r="N458">
        <v>3664363</v>
      </c>
      <c r="O458" s="108">
        <v>5408615</v>
      </c>
      <c r="P458">
        <v>5816507</v>
      </c>
      <c r="Q458">
        <v>1557255</v>
      </c>
      <c r="R458">
        <v>1738426.22</v>
      </c>
      <c r="S458">
        <v>1439369</v>
      </c>
      <c r="T458">
        <v>2450195.0499999998</v>
      </c>
      <c r="U458">
        <v>1260807</v>
      </c>
      <c r="W458">
        <v>1442841.9</v>
      </c>
      <c r="X458">
        <v>2390822.1</v>
      </c>
      <c r="Y458">
        <v>1853522.5</v>
      </c>
      <c r="Z458">
        <v>5684075.5099999998</v>
      </c>
      <c r="AA458">
        <v>1302969.25</v>
      </c>
      <c r="AB458">
        <v>1437385.75</v>
      </c>
      <c r="AF458">
        <v>1114220</v>
      </c>
      <c r="AG458">
        <v>60700</v>
      </c>
      <c r="AH458">
        <v>41300</v>
      </c>
      <c r="AJ458">
        <v>2158065</v>
      </c>
      <c r="AK458">
        <v>900542.5</v>
      </c>
      <c r="AL458">
        <v>1811545.12</v>
      </c>
      <c r="AM458">
        <v>1571654.25</v>
      </c>
      <c r="AN458">
        <v>919317.53</v>
      </c>
      <c r="AO458">
        <v>108187.1</v>
      </c>
      <c r="AP458">
        <v>5365771.75</v>
      </c>
      <c r="AQ458">
        <v>1513984</v>
      </c>
      <c r="AR458">
        <v>5127500</v>
      </c>
      <c r="AS458">
        <v>1893754.25</v>
      </c>
      <c r="AT458">
        <v>297501.19</v>
      </c>
      <c r="AU458">
        <v>4037702.45</v>
      </c>
      <c r="AV458">
        <v>3075139.58</v>
      </c>
      <c r="AW458">
        <v>4631104.25</v>
      </c>
      <c r="AX458">
        <v>2386653.25</v>
      </c>
      <c r="AY458">
        <v>859944.15</v>
      </c>
      <c r="AZ458">
        <v>3175692</v>
      </c>
      <c r="BA458">
        <v>2407680.85</v>
      </c>
      <c r="BB458">
        <v>1185837</v>
      </c>
      <c r="BC458">
        <v>873956</v>
      </c>
      <c r="BD458">
        <v>2371740.2599999998</v>
      </c>
      <c r="BE458">
        <v>2851164</v>
      </c>
      <c r="BF458">
        <v>675586.04</v>
      </c>
      <c r="BG458">
        <v>3150514.69</v>
      </c>
      <c r="BH458">
        <v>517665.75</v>
      </c>
      <c r="BI458">
        <v>6399064</v>
      </c>
      <c r="BJ458">
        <v>804757.05</v>
      </c>
      <c r="BK458">
        <v>1600293.5</v>
      </c>
    </row>
    <row r="459" spans="1:63" ht="22.5" customHeight="1">
      <c r="A459" s="496">
        <v>4</v>
      </c>
      <c r="B459" s="497" t="s">
        <v>913</v>
      </c>
      <c r="C459" s="498" t="s">
        <v>915</v>
      </c>
      <c r="D459" s="498">
        <v>4.0999999999999996</v>
      </c>
      <c r="E459" s="497" t="s">
        <v>1474</v>
      </c>
      <c r="F459" s="498"/>
      <c r="G459" s="550">
        <v>4301020105.2419996</v>
      </c>
      <c r="H459" s="549" t="s">
        <v>518</v>
      </c>
      <c r="I459">
        <f t="shared" si="7"/>
        <v>0</v>
      </c>
      <c r="S459">
        <v>4119361.49</v>
      </c>
      <c r="AG459">
        <v>1280</v>
      </c>
      <c r="AP459">
        <v>4635496.0599999996</v>
      </c>
      <c r="AQ459">
        <v>4222588.4000000004</v>
      </c>
    </row>
    <row r="460" spans="1:63" ht="22.5" customHeight="1">
      <c r="A460" s="496">
        <v>4</v>
      </c>
      <c r="B460" s="497" t="s">
        <v>913</v>
      </c>
      <c r="C460" s="498" t="s">
        <v>915</v>
      </c>
      <c r="D460" s="498">
        <v>4.0999999999999996</v>
      </c>
      <c r="E460" s="497" t="s">
        <v>1474</v>
      </c>
      <c r="F460" s="498"/>
      <c r="G460" s="550">
        <v>4301020105.243</v>
      </c>
      <c r="H460" s="549" t="s">
        <v>519</v>
      </c>
      <c r="I460">
        <f t="shared" si="7"/>
        <v>4288009.0999999996</v>
      </c>
      <c r="J460">
        <v>15614887.300000001</v>
      </c>
      <c r="K460">
        <v>2572600</v>
      </c>
      <c r="L460">
        <v>2968441</v>
      </c>
      <c r="M460">
        <v>5257902</v>
      </c>
      <c r="N460">
        <v>7713367</v>
      </c>
      <c r="O460" s="108">
        <v>6146270</v>
      </c>
      <c r="P460">
        <v>3858860</v>
      </c>
      <c r="Q460">
        <v>8470236</v>
      </c>
      <c r="R460">
        <v>2433534</v>
      </c>
      <c r="S460">
        <v>4008239</v>
      </c>
      <c r="T460">
        <v>1760635</v>
      </c>
      <c r="U460">
        <v>4132289</v>
      </c>
      <c r="V460">
        <v>4288009.0999999996</v>
      </c>
      <c r="W460">
        <v>6930318</v>
      </c>
      <c r="X460">
        <v>2381701.1</v>
      </c>
      <c r="Y460">
        <v>14788461.710000001</v>
      </c>
      <c r="Z460">
        <v>3808559.49</v>
      </c>
      <c r="AA460">
        <v>2225331.1</v>
      </c>
      <c r="AB460">
        <v>6598564.5</v>
      </c>
      <c r="AC460">
        <v>3793521.49</v>
      </c>
      <c r="AD460">
        <v>24791483.510000002</v>
      </c>
      <c r="AE460">
        <v>4338595</v>
      </c>
      <c r="AF460">
        <v>2718006</v>
      </c>
      <c r="AG460">
        <v>115107</v>
      </c>
      <c r="AH460">
        <v>5547584</v>
      </c>
      <c r="AI460">
        <v>1527440.25</v>
      </c>
      <c r="AJ460">
        <v>17657402</v>
      </c>
      <c r="AK460">
        <v>10772621</v>
      </c>
      <c r="AL460">
        <v>8240042</v>
      </c>
      <c r="AM460">
        <v>3086223</v>
      </c>
      <c r="AN460">
        <v>6338716</v>
      </c>
      <c r="AO460">
        <v>2919439</v>
      </c>
      <c r="AP460">
        <v>8644052</v>
      </c>
      <c r="AQ460">
        <v>4672611</v>
      </c>
      <c r="AR460">
        <v>10264324.220000001</v>
      </c>
      <c r="AS460">
        <v>2129113.39</v>
      </c>
      <c r="AT460">
        <v>2727617.73</v>
      </c>
      <c r="AU460">
        <v>8884161.6400000006</v>
      </c>
      <c r="AV460">
        <v>4941889.26</v>
      </c>
      <c r="AW460">
        <v>5427024.9000000004</v>
      </c>
      <c r="AX460">
        <v>2538207</v>
      </c>
      <c r="AY460">
        <v>9386739.0800000001</v>
      </c>
      <c r="AZ460">
        <v>1870087.89</v>
      </c>
      <c r="BA460">
        <v>3456579</v>
      </c>
      <c r="BB460">
        <v>3037909</v>
      </c>
      <c r="BC460">
        <v>3947126.81</v>
      </c>
      <c r="BD460">
        <v>2318679.9</v>
      </c>
      <c r="BE460">
        <v>12924003.49</v>
      </c>
      <c r="BF460">
        <v>4985707.0999999996</v>
      </c>
      <c r="BG460">
        <v>3579743.69</v>
      </c>
      <c r="BH460">
        <v>6732647.5899999999</v>
      </c>
      <c r="BI460">
        <v>3778823.89</v>
      </c>
      <c r="BJ460">
        <v>3232648.49</v>
      </c>
      <c r="BK460">
        <v>2120324.89</v>
      </c>
    </row>
    <row r="461" spans="1:63" ht="22.5" customHeight="1">
      <c r="A461" s="496">
        <v>4</v>
      </c>
      <c r="B461" s="497" t="s">
        <v>913</v>
      </c>
      <c r="C461" s="498" t="s">
        <v>915</v>
      </c>
      <c r="D461" s="498">
        <v>4.0999999999999996</v>
      </c>
      <c r="E461" s="497" t="s">
        <v>1474</v>
      </c>
      <c r="F461" s="498"/>
      <c r="G461" s="550">
        <v>4301020105.2440004</v>
      </c>
      <c r="H461" s="549" t="s">
        <v>520</v>
      </c>
      <c r="I461">
        <f t="shared" si="7"/>
        <v>25891571.370000001</v>
      </c>
      <c r="J461">
        <v>49528253.450000003</v>
      </c>
      <c r="K461">
        <v>560165.05000000005</v>
      </c>
      <c r="L461">
        <v>1014567.3</v>
      </c>
      <c r="M461">
        <v>2098196.41</v>
      </c>
      <c r="N461">
        <v>1799202</v>
      </c>
      <c r="O461" s="108">
        <v>2300742.56</v>
      </c>
      <c r="P461">
        <v>2087368.62</v>
      </c>
      <c r="Q461">
        <v>1642948.54</v>
      </c>
      <c r="R461">
        <v>715858.57</v>
      </c>
      <c r="S461">
        <v>1378953.26</v>
      </c>
      <c r="T461">
        <v>1213577.02</v>
      </c>
      <c r="U461">
        <v>1076363.31</v>
      </c>
      <c r="V461">
        <v>25891571.370000001</v>
      </c>
      <c r="W461">
        <v>1444399.92</v>
      </c>
      <c r="X461">
        <v>1189999.5900000001</v>
      </c>
      <c r="Y461">
        <v>1206636.98</v>
      </c>
      <c r="Z461">
        <v>3456398.12</v>
      </c>
      <c r="AA461">
        <v>3339205.05</v>
      </c>
      <c r="AB461">
        <v>1008735.25</v>
      </c>
      <c r="AC461">
        <v>1189654.6100000001</v>
      </c>
      <c r="AD461">
        <v>495076899.44999999</v>
      </c>
      <c r="AE461">
        <v>4688646.84</v>
      </c>
      <c r="AF461">
        <v>1886120.07</v>
      </c>
      <c r="AG461">
        <v>2004907.29</v>
      </c>
      <c r="AH461">
        <v>3893779.66</v>
      </c>
      <c r="AI461">
        <v>5385273.3799999999</v>
      </c>
      <c r="AJ461">
        <v>4465278.0199999996</v>
      </c>
      <c r="AK461">
        <v>4120558.45</v>
      </c>
      <c r="AL461">
        <v>1580222.84</v>
      </c>
      <c r="AM461">
        <v>2485599.2799999998</v>
      </c>
      <c r="AN461">
        <v>11672676.380000001</v>
      </c>
      <c r="AO461">
        <v>3569579</v>
      </c>
      <c r="AP461">
        <v>4813405.71</v>
      </c>
      <c r="AQ461">
        <v>2156126</v>
      </c>
      <c r="AR461">
        <v>48054280.039999999</v>
      </c>
      <c r="AS461">
        <v>2960907.52</v>
      </c>
      <c r="AT461">
        <v>1327570.29</v>
      </c>
      <c r="AU461">
        <v>20900606.75</v>
      </c>
      <c r="AV461">
        <v>3763493.56</v>
      </c>
      <c r="AW461">
        <v>1083918.5</v>
      </c>
      <c r="AX461">
        <v>1691240.1</v>
      </c>
      <c r="AY461">
        <v>15812614.1</v>
      </c>
      <c r="AZ461">
        <v>1308358.93</v>
      </c>
      <c r="BA461">
        <v>1405695.94</v>
      </c>
      <c r="BB461">
        <v>1006852.15</v>
      </c>
      <c r="BC461">
        <v>1289872.7</v>
      </c>
      <c r="BD461">
        <v>16356061.140000001</v>
      </c>
      <c r="BE461">
        <v>1270750.03</v>
      </c>
      <c r="BF461">
        <v>1764059.42</v>
      </c>
      <c r="BG461">
        <v>2653296.34</v>
      </c>
      <c r="BH461">
        <v>404192.25</v>
      </c>
      <c r="BI461">
        <v>2371936.75</v>
      </c>
      <c r="BJ461">
        <v>1624584.58</v>
      </c>
      <c r="BK461">
        <v>1421235.75</v>
      </c>
    </row>
    <row r="462" spans="1:63" ht="22.5" customHeight="1">
      <c r="A462" s="496">
        <v>4</v>
      </c>
      <c r="B462" s="497" t="s">
        <v>913</v>
      </c>
      <c r="C462" s="498" t="s">
        <v>915</v>
      </c>
      <c r="D462" s="498">
        <v>4.0999999999999996</v>
      </c>
      <c r="E462" s="497" t="s">
        <v>1474</v>
      </c>
      <c r="F462" s="498"/>
      <c r="G462" s="550">
        <v>4301020105.2449999</v>
      </c>
      <c r="H462" s="549" t="s">
        <v>521</v>
      </c>
      <c r="I462">
        <f t="shared" si="7"/>
        <v>52069415.159999996</v>
      </c>
      <c r="J462">
        <v>193929227.93000001</v>
      </c>
      <c r="K462">
        <v>23000</v>
      </c>
      <c r="L462">
        <v>148339</v>
      </c>
      <c r="M462">
        <v>894271.31</v>
      </c>
      <c r="N462">
        <v>6959959</v>
      </c>
      <c r="O462" s="108">
        <v>3554675</v>
      </c>
      <c r="P462">
        <v>429171.9</v>
      </c>
      <c r="Q462">
        <v>105531.7</v>
      </c>
      <c r="R462">
        <v>95321</v>
      </c>
      <c r="S462">
        <v>211663.94</v>
      </c>
      <c r="T462">
        <v>112627.83</v>
      </c>
      <c r="U462">
        <v>86778</v>
      </c>
      <c r="V462">
        <v>52069415.159999996</v>
      </c>
      <c r="W462">
        <v>94184.09</v>
      </c>
      <c r="X462">
        <v>387284.7</v>
      </c>
      <c r="Y462">
        <v>509177</v>
      </c>
      <c r="Z462">
        <v>135156.48000000001</v>
      </c>
      <c r="AA462">
        <v>810351.67</v>
      </c>
      <c r="AB462">
        <v>338043.5</v>
      </c>
      <c r="AD462">
        <v>495659234.93000001</v>
      </c>
      <c r="AE462">
        <v>502536.46</v>
      </c>
      <c r="AF462">
        <v>15459503.52</v>
      </c>
      <c r="AG462">
        <v>909630.03</v>
      </c>
      <c r="AH462">
        <v>680859.67</v>
      </c>
      <c r="AI462">
        <v>591686</v>
      </c>
      <c r="AJ462">
        <v>5884954.25</v>
      </c>
      <c r="AK462">
        <v>109890</v>
      </c>
      <c r="AL462">
        <v>485043.35</v>
      </c>
      <c r="AM462">
        <v>927547.87</v>
      </c>
      <c r="AO462">
        <v>194630.39</v>
      </c>
      <c r="AP462">
        <v>188680</v>
      </c>
      <c r="AQ462">
        <v>67668</v>
      </c>
      <c r="AR462">
        <v>64260535.909999996</v>
      </c>
      <c r="AS462">
        <v>362986</v>
      </c>
      <c r="AT462">
        <v>631349.38</v>
      </c>
      <c r="AU462">
        <v>4763535.2300000004</v>
      </c>
      <c r="AV462">
        <v>932970.33</v>
      </c>
      <c r="AW462">
        <v>69578</v>
      </c>
      <c r="AX462">
        <v>471915.78</v>
      </c>
      <c r="AY462">
        <v>11364326.66</v>
      </c>
      <c r="AZ462">
        <v>543730.1</v>
      </c>
      <c r="BA462">
        <v>869973.7</v>
      </c>
      <c r="BB462">
        <v>175576</v>
      </c>
      <c r="BC462">
        <v>339972.87</v>
      </c>
      <c r="BD462">
        <v>38688118.850000001</v>
      </c>
      <c r="BE462">
        <v>269557.51</v>
      </c>
      <c r="BF462">
        <v>666914.25</v>
      </c>
      <c r="BG462">
        <v>215896</v>
      </c>
      <c r="BH462">
        <v>48702.25</v>
      </c>
      <c r="BI462">
        <v>2125939</v>
      </c>
      <c r="BJ462">
        <v>385018.92</v>
      </c>
      <c r="BK462">
        <v>179640</v>
      </c>
    </row>
    <row r="463" spans="1:63" ht="22.5" customHeight="1">
      <c r="A463" s="496">
        <v>4</v>
      </c>
      <c r="B463" s="497" t="s">
        <v>913</v>
      </c>
      <c r="C463" s="498" t="s">
        <v>915</v>
      </c>
      <c r="D463" s="498">
        <v>4.0999999999999996</v>
      </c>
      <c r="E463" s="497" t="s">
        <v>1474</v>
      </c>
      <c r="F463" s="498"/>
      <c r="G463" s="550">
        <v>4301020105.2510004</v>
      </c>
      <c r="H463" s="549" t="s">
        <v>522</v>
      </c>
      <c r="I463">
        <f t="shared" si="7"/>
        <v>-17165275.109999999</v>
      </c>
      <c r="J463">
        <v>-12409095.27</v>
      </c>
      <c r="L463">
        <v>-9580.42</v>
      </c>
      <c r="M463">
        <v>-120363.42</v>
      </c>
      <c r="N463">
        <v>-1727766.23</v>
      </c>
      <c r="O463" s="108">
        <v>-1337832.81</v>
      </c>
      <c r="P463">
        <v>-145564.79</v>
      </c>
      <c r="S463">
        <v>-12077.9</v>
      </c>
      <c r="T463">
        <v>-21586.89</v>
      </c>
      <c r="V463">
        <v>-17165275.109999999</v>
      </c>
      <c r="W463">
        <v>-2018</v>
      </c>
      <c r="X463">
        <v>-53735.73</v>
      </c>
      <c r="Y463">
        <v>-251783.38</v>
      </c>
      <c r="Z463">
        <v>-19165</v>
      </c>
      <c r="AA463">
        <v>-72223.850000000006</v>
      </c>
      <c r="AB463">
        <v>-54265.17</v>
      </c>
      <c r="AD463">
        <v>-385113313.35000002</v>
      </c>
      <c r="AF463">
        <v>-4538457</v>
      </c>
      <c r="AG463">
        <v>-100373.8</v>
      </c>
      <c r="AH463">
        <v>-164799.4</v>
      </c>
      <c r="AI463">
        <v>-985699.7</v>
      </c>
      <c r="AK463">
        <v>-67285.56</v>
      </c>
      <c r="AL463">
        <v>-7446.91</v>
      </c>
      <c r="AM463">
        <v>-34959.120000000003</v>
      </c>
      <c r="AO463">
        <v>-9741.9500000000007</v>
      </c>
      <c r="AP463">
        <v>-2000</v>
      </c>
      <c r="AR463">
        <v>-1234630.8600000001</v>
      </c>
      <c r="AS463">
        <v>-4962.62</v>
      </c>
      <c r="AT463">
        <v>-195131.37</v>
      </c>
      <c r="AU463">
        <v>-1238570.33</v>
      </c>
      <c r="AV463">
        <v>-298432.78000000003</v>
      </c>
      <c r="AW463">
        <v>-1250</v>
      </c>
      <c r="AX463">
        <v>-140495.25</v>
      </c>
      <c r="AZ463">
        <v>-429380.48</v>
      </c>
      <c r="BA463">
        <v>-79416.490000000005</v>
      </c>
      <c r="BB463">
        <v>-40269.279999999999</v>
      </c>
      <c r="BC463">
        <v>-18571.72</v>
      </c>
      <c r="BD463">
        <v>-3526289.47</v>
      </c>
      <c r="BE463">
        <v>-34667.35</v>
      </c>
      <c r="BF463">
        <v>-103932.46</v>
      </c>
      <c r="BH463">
        <v>-1103.25</v>
      </c>
      <c r="BI463">
        <v>-376063.35</v>
      </c>
      <c r="BJ463">
        <v>-12140.25</v>
      </c>
    </row>
    <row r="464" spans="1:63" ht="22.5" customHeight="1">
      <c r="A464" s="496">
        <v>4</v>
      </c>
      <c r="B464" s="497" t="s">
        <v>913</v>
      </c>
      <c r="C464" s="498" t="s">
        <v>915</v>
      </c>
      <c r="D464" s="498">
        <v>4.0999999999999996</v>
      </c>
      <c r="E464" s="497" t="s">
        <v>1474</v>
      </c>
      <c r="F464" s="498"/>
      <c r="G464" s="550">
        <v>4301020105.2519999</v>
      </c>
      <c r="H464" s="549" t="s">
        <v>523</v>
      </c>
      <c r="I464">
        <f t="shared" si="7"/>
        <v>0</v>
      </c>
      <c r="J464">
        <v>806452.54</v>
      </c>
      <c r="L464">
        <v>1984.39</v>
      </c>
      <c r="M464">
        <v>139178.5</v>
      </c>
      <c r="O464" s="108">
        <v>466362.42</v>
      </c>
      <c r="P464">
        <v>123245.37</v>
      </c>
      <c r="S464">
        <v>402618.18</v>
      </c>
      <c r="T464">
        <v>49969.62</v>
      </c>
      <c r="W464">
        <v>30454.6</v>
      </c>
      <c r="X464">
        <v>39745.879999999997</v>
      </c>
      <c r="Y464">
        <v>285898.7</v>
      </c>
      <c r="Z464">
        <v>1313874.6000000001</v>
      </c>
      <c r="AA464">
        <v>75842.429999999993</v>
      </c>
      <c r="AB464">
        <v>88368.34</v>
      </c>
      <c r="AD464">
        <v>221557.39</v>
      </c>
      <c r="AE464">
        <v>5760.39</v>
      </c>
      <c r="AF464">
        <v>12707</v>
      </c>
      <c r="AH464">
        <v>223600.8</v>
      </c>
      <c r="AI464">
        <v>194446.07999999999</v>
      </c>
      <c r="AL464">
        <v>155077.5</v>
      </c>
      <c r="AO464">
        <v>93</v>
      </c>
      <c r="AQ464">
        <v>33</v>
      </c>
      <c r="AS464">
        <v>1808.8</v>
      </c>
      <c r="AT464">
        <v>91489.96</v>
      </c>
      <c r="AU464">
        <v>823692.53</v>
      </c>
      <c r="AV464">
        <v>271812.89</v>
      </c>
      <c r="AX464">
        <v>15953.76</v>
      </c>
      <c r="AZ464">
        <v>41476.629999999997</v>
      </c>
      <c r="BA464">
        <v>155068.34</v>
      </c>
      <c r="BB464">
        <v>42548.05</v>
      </c>
      <c r="BC464">
        <v>124952.36</v>
      </c>
      <c r="BD464">
        <v>216535.94</v>
      </c>
      <c r="BF464">
        <v>70012.67</v>
      </c>
      <c r="BH464">
        <v>19416.43</v>
      </c>
      <c r="BI464">
        <v>150477.17000000001</v>
      </c>
    </row>
    <row r="465" spans="1:63" ht="22.5" customHeight="1">
      <c r="A465" s="496">
        <v>4</v>
      </c>
      <c r="B465" s="497" t="s">
        <v>913</v>
      </c>
      <c r="C465" s="498" t="s">
        <v>915</v>
      </c>
      <c r="D465" s="498">
        <v>4.0999999999999996</v>
      </c>
      <c r="E465" s="497" t="s">
        <v>1474</v>
      </c>
      <c r="F465" s="498"/>
      <c r="G465" s="550">
        <v>4301020105.2550001</v>
      </c>
      <c r="H465" s="549" t="s">
        <v>524</v>
      </c>
      <c r="I465">
        <f t="shared" si="7"/>
        <v>0</v>
      </c>
      <c r="AB465">
        <v>46098.54</v>
      </c>
      <c r="AI465">
        <v>28840</v>
      </c>
      <c r="AO465">
        <v>85250</v>
      </c>
    </row>
    <row r="466" spans="1:63" ht="22.5" customHeight="1">
      <c r="A466" s="496">
        <v>4</v>
      </c>
      <c r="B466" s="497" t="s">
        <v>913</v>
      </c>
      <c r="C466" s="498" t="s">
        <v>915</v>
      </c>
      <c r="D466" s="498">
        <v>4.0999999999999996</v>
      </c>
      <c r="E466" s="497" t="s">
        <v>1474</v>
      </c>
      <c r="F466" s="498"/>
      <c r="G466" s="550">
        <v>4301020105.2559996</v>
      </c>
      <c r="H466" s="549" t="s">
        <v>525</v>
      </c>
      <c r="I466">
        <f t="shared" si="7"/>
        <v>0</v>
      </c>
      <c r="W466">
        <v>2085868.78</v>
      </c>
      <c r="X466">
        <v>1574960.14</v>
      </c>
      <c r="Y466">
        <v>1788840.41</v>
      </c>
      <c r="Z466">
        <v>2343313.59</v>
      </c>
      <c r="AA466">
        <v>1658096.44</v>
      </c>
      <c r="AB466">
        <v>919685.46</v>
      </c>
      <c r="AC466">
        <v>119463.83</v>
      </c>
      <c r="AE466">
        <v>250651.45</v>
      </c>
      <c r="AF466">
        <v>1365145.68</v>
      </c>
      <c r="AI466">
        <v>1655088.04</v>
      </c>
      <c r="AJ466">
        <v>4632884.8</v>
      </c>
      <c r="AK466">
        <v>2610250.96</v>
      </c>
      <c r="AL466">
        <v>1321090.49</v>
      </c>
      <c r="AM466">
        <v>1659038.45</v>
      </c>
      <c r="AN466">
        <v>1695890</v>
      </c>
      <c r="AO466">
        <v>1173844.96</v>
      </c>
      <c r="AQ466">
        <v>2430</v>
      </c>
      <c r="BG466">
        <v>3404380.27</v>
      </c>
    </row>
    <row r="467" spans="1:63" ht="22.5" customHeight="1">
      <c r="A467" s="496">
        <v>4</v>
      </c>
      <c r="B467" s="497" t="s">
        <v>913</v>
      </c>
      <c r="C467" s="498" t="s">
        <v>915</v>
      </c>
      <c r="D467" s="498">
        <v>4.0999999999999996</v>
      </c>
      <c r="E467" s="497" t="s">
        <v>1474</v>
      </c>
      <c r="F467" s="498"/>
      <c r="G467" s="550">
        <v>4301020105.257</v>
      </c>
      <c r="H467" s="549" t="s">
        <v>526</v>
      </c>
      <c r="I467">
        <f t="shared" si="7"/>
        <v>0</v>
      </c>
      <c r="Z467">
        <v>0</v>
      </c>
      <c r="AU467">
        <v>-689036.47</v>
      </c>
      <c r="BA467">
        <v>-174661.99</v>
      </c>
    </row>
    <row r="468" spans="1:63" ht="22.5" customHeight="1">
      <c r="A468" s="496">
        <v>4</v>
      </c>
      <c r="B468" s="497" t="s">
        <v>913</v>
      </c>
      <c r="C468" s="498" t="s">
        <v>915</v>
      </c>
      <c r="D468" s="498">
        <v>4.0999999999999996</v>
      </c>
      <c r="E468" s="497" t="s">
        <v>1474</v>
      </c>
      <c r="F468" s="498"/>
      <c r="G468" s="550">
        <v>4301020105.2580004</v>
      </c>
      <c r="H468" s="549" t="s">
        <v>527</v>
      </c>
      <c r="I468">
        <f t="shared" si="7"/>
        <v>-2160055.4500000002</v>
      </c>
      <c r="J468">
        <v>-130522114.64</v>
      </c>
      <c r="K468">
        <v>-66201.75</v>
      </c>
      <c r="L468">
        <v>-110387</v>
      </c>
      <c r="M468">
        <v>-178207.67</v>
      </c>
      <c r="P468">
        <v>-342098.16</v>
      </c>
      <c r="Q468">
        <v>-32796.589999999997</v>
      </c>
      <c r="S468">
        <v>-65057.94</v>
      </c>
      <c r="U468">
        <v>-65856.25</v>
      </c>
      <c r="V468">
        <v>-2160055.4500000002</v>
      </c>
      <c r="W468">
        <v>-39381.919999999998</v>
      </c>
      <c r="X468">
        <v>-197997.86</v>
      </c>
      <c r="Z468">
        <v>-460237.04</v>
      </c>
      <c r="AA468">
        <v>-392330.07</v>
      </c>
      <c r="AB468">
        <v>-316896.87</v>
      </c>
      <c r="AC468">
        <v>-292269.45</v>
      </c>
      <c r="AD468">
        <v>-287448354.60000002</v>
      </c>
      <c r="AE468">
        <v>-24930.55</v>
      </c>
      <c r="AG468">
        <v>-701.75</v>
      </c>
      <c r="AL468">
        <v>-37488.639999999999</v>
      </c>
      <c r="AN468">
        <v>-1518853.55</v>
      </c>
      <c r="AO468">
        <v>-20295.5</v>
      </c>
      <c r="AP468">
        <v>-216796.36</v>
      </c>
      <c r="AQ468">
        <v>-428846.48</v>
      </c>
      <c r="AR468">
        <v>-1242852.71</v>
      </c>
      <c r="AS468">
        <v>-59798.57</v>
      </c>
      <c r="AT468">
        <v>-129291.47</v>
      </c>
      <c r="AU468">
        <v>-3826941.06</v>
      </c>
      <c r="AV468">
        <v>-606001.51</v>
      </c>
      <c r="AW468">
        <v>-235323.99</v>
      </c>
      <c r="AX468">
        <v>-178098.86</v>
      </c>
      <c r="AZ468">
        <v>-164109.20000000001</v>
      </c>
      <c r="BA468">
        <v>-122224.45</v>
      </c>
      <c r="BC468">
        <v>-107288.82</v>
      </c>
      <c r="BE468">
        <v>-13819</v>
      </c>
      <c r="BH468">
        <v>-14162.42</v>
      </c>
      <c r="BI468">
        <v>-393963.08</v>
      </c>
      <c r="BJ468">
        <v>-512529.24</v>
      </c>
    </row>
    <row r="469" spans="1:63" ht="22.5" customHeight="1">
      <c r="A469" s="496">
        <v>4</v>
      </c>
      <c r="B469" s="497" t="s">
        <v>913</v>
      </c>
      <c r="C469" s="498" t="s">
        <v>915</v>
      </c>
      <c r="D469" s="498">
        <v>4.0999999999999996</v>
      </c>
      <c r="E469" s="497" t="s">
        <v>1474</v>
      </c>
      <c r="F469" s="498"/>
      <c r="G469" s="550">
        <v>4301020105.2600002</v>
      </c>
      <c r="H469" s="549" t="s">
        <v>528</v>
      </c>
      <c r="I469">
        <f t="shared" si="7"/>
        <v>0</v>
      </c>
      <c r="J469">
        <v>14719506.32</v>
      </c>
      <c r="K469">
        <v>7164.75</v>
      </c>
      <c r="L469">
        <v>49452.800000000003</v>
      </c>
      <c r="M469">
        <v>163621.32999999999</v>
      </c>
      <c r="P469">
        <v>180256.6</v>
      </c>
      <c r="Q469">
        <v>13955.46</v>
      </c>
      <c r="S469">
        <v>80876.34</v>
      </c>
      <c r="U469">
        <v>24580.799999999999</v>
      </c>
      <c r="X469">
        <v>7606</v>
      </c>
      <c r="Z469">
        <v>703770.34</v>
      </c>
      <c r="AA469">
        <v>5031</v>
      </c>
      <c r="AB469">
        <v>283593.71000000002</v>
      </c>
      <c r="AC469">
        <v>14849.73</v>
      </c>
      <c r="AE469">
        <v>6851.35</v>
      </c>
      <c r="AG469">
        <v>203258.91</v>
      </c>
      <c r="AL469">
        <v>537007.21</v>
      </c>
      <c r="AN469">
        <v>480648.78</v>
      </c>
      <c r="AO469">
        <v>166257.96</v>
      </c>
      <c r="AP469">
        <v>44058.31</v>
      </c>
      <c r="AQ469">
        <v>274602.78999999998</v>
      </c>
      <c r="AS469">
        <v>31410.45</v>
      </c>
      <c r="AT469">
        <v>361377.26</v>
      </c>
      <c r="AU469">
        <v>480924.95</v>
      </c>
      <c r="AV469">
        <v>48381.26</v>
      </c>
      <c r="AW469">
        <v>124516.75</v>
      </c>
      <c r="AX469">
        <v>455909.82</v>
      </c>
      <c r="AZ469">
        <v>8335.32</v>
      </c>
      <c r="BA469">
        <v>6136</v>
      </c>
      <c r="BC469">
        <v>66380.69</v>
      </c>
      <c r="BH469">
        <v>127153.2</v>
      </c>
      <c r="BI469">
        <v>217222.13</v>
      </c>
      <c r="BJ469">
        <v>354036.65</v>
      </c>
    </row>
    <row r="470" spans="1:63" ht="22.5" customHeight="1">
      <c r="A470" s="496">
        <v>4</v>
      </c>
      <c r="B470" s="497" t="s">
        <v>913</v>
      </c>
      <c r="C470" s="498" t="s">
        <v>915</v>
      </c>
      <c r="D470" s="498">
        <v>4.0999999999999996</v>
      </c>
      <c r="E470" s="497" t="s">
        <v>1474</v>
      </c>
      <c r="F470" s="498"/>
      <c r="G470" s="550">
        <v>4301020105.2629995</v>
      </c>
      <c r="H470" s="549" t="s">
        <v>529</v>
      </c>
      <c r="I470">
        <f t="shared" si="7"/>
        <v>0</v>
      </c>
      <c r="Z470">
        <v>1558970.51</v>
      </c>
      <c r="AF470">
        <v>199595.31</v>
      </c>
      <c r="AL470">
        <v>5280.16</v>
      </c>
      <c r="AR470">
        <v>60691</v>
      </c>
      <c r="AS470">
        <v>604535.25</v>
      </c>
      <c r="AT470">
        <v>44497</v>
      </c>
      <c r="BJ470">
        <v>45406.73</v>
      </c>
    </row>
    <row r="471" spans="1:63" ht="22.5" customHeight="1">
      <c r="A471" s="496">
        <v>4</v>
      </c>
      <c r="B471" s="497" t="s">
        <v>913</v>
      </c>
      <c r="C471" s="498" t="s">
        <v>915</v>
      </c>
      <c r="D471" s="498">
        <v>4.0999999999999996</v>
      </c>
      <c r="E471" s="497" t="s">
        <v>1474</v>
      </c>
      <c r="F471" s="498"/>
      <c r="G471" s="548">
        <v>4301020105.2639999</v>
      </c>
      <c r="H471" s="547" t="s">
        <v>530</v>
      </c>
      <c r="I471">
        <f t="shared" si="7"/>
        <v>-51058914.700000003</v>
      </c>
      <c r="J471">
        <v>-71837040.069999993</v>
      </c>
      <c r="K471">
        <v>-10320413.09</v>
      </c>
      <c r="L471">
        <v>-22409922.550000001</v>
      </c>
      <c r="M471">
        <v>-24948325</v>
      </c>
      <c r="N471">
        <v>-38055264.68</v>
      </c>
      <c r="O471" s="108">
        <v>-26933579.670000002</v>
      </c>
      <c r="P471">
        <v>-27600811.170000002</v>
      </c>
      <c r="Q471">
        <v>-18665672.199999999</v>
      </c>
      <c r="R471">
        <v>-14390685.890000001</v>
      </c>
      <c r="S471">
        <v>-14684138.689999999</v>
      </c>
      <c r="T471">
        <v>-12783125.92</v>
      </c>
      <c r="U471">
        <v>-12000392.76</v>
      </c>
      <c r="V471">
        <v>-51058914.700000003</v>
      </c>
      <c r="W471">
        <v>-22251313.73</v>
      </c>
      <c r="X471">
        <v>-18630826.960000001</v>
      </c>
      <c r="Y471">
        <v>-28608628.43</v>
      </c>
      <c r="Z471">
        <v>-32822101.98</v>
      </c>
      <c r="AA471">
        <v>-30208599.170000002</v>
      </c>
      <c r="AB471">
        <v>-10133210.1</v>
      </c>
      <c r="AC471">
        <v>-9870577.8699999992</v>
      </c>
      <c r="AD471">
        <v>-89136231.379999995</v>
      </c>
      <c r="AE471">
        <v>-23586889.300000001</v>
      </c>
      <c r="AF471">
        <v>-29260946.57</v>
      </c>
      <c r="AG471">
        <v>-25396024.940000001</v>
      </c>
      <c r="AH471">
        <v>-37057742.210000001</v>
      </c>
      <c r="AI471">
        <v>-21244002.609999999</v>
      </c>
      <c r="AJ471">
        <v>-36871433.950000003</v>
      </c>
      <c r="AK471">
        <v>-30980214.629999999</v>
      </c>
      <c r="AL471">
        <v>-27629554.34</v>
      </c>
      <c r="AM471">
        <v>-24408831.850000001</v>
      </c>
      <c r="AN471">
        <v>-36095325.329999998</v>
      </c>
      <c r="AO471">
        <v>-18720670.239999998</v>
      </c>
      <c r="AP471">
        <v>-20609519.82</v>
      </c>
      <c r="AQ471">
        <v>-11604251.67</v>
      </c>
      <c r="AR471">
        <v>-60823362.950000003</v>
      </c>
      <c r="AS471">
        <v>-12420728.26</v>
      </c>
      <c r="AT471">
        <v>-20561695.079999998</v>
      </c>
      <c r="AU471">
        <v>-30789895.690000001</v>
      </c>
      <c r="AV471">
        <v>-22695067.18</v>
      </c>
      <c r="AW471">
        <v>-19073839.609999999</v>
      </c>
      <c r="AX471">
        <v>-20721173.23</v>
      </c>
      <c r="AY471">
        <v>-34516045.939999998</v>
      </c>
      <c r="AZ471">
        <v>-16793535.109999999</v>
      </c>
      <c r="BA471">
        <v>-8510915.5199999996</v>
      </c>
      <c r="BB471">
        <v>-7842048.0300000003</v>
      </c>
      <c r="BC471">
        <v>-6679886.6699999999</v>
      </c>
      <c r="BD471">
        <v>-37513442.840000004</v>
      </c>
      <c r="BE471">
        <v>-33693210.719999999</v>
      </c>
      <c r="BF471">
        <v>-21234213.940000001</v>
      </c>
      <c r="BG471">
        <v>-32021510.07</v>
      </c>
      <c r="BH471">
        <v>-11107088</v>
      </c>
      <c r="BI471">
        <v>-27195126.050000001</v>
      </c>
      <c r="BJ471">
        <v>-26552589.120000001</v>
      </c>
      <c r="BK471">
        <v>-14813061.33</v>
      </c>
    </row>
    <row r="472" spans="1:63" ht="22.5" customHeight="1">
      <c r="A472" s="496">
        <v>4</v>
      </c>
      <c r="B472" s="497" t="s">
        <v>913</v>
      </c>
      <c r="C472" s="498" t="s">
        <v>915</v>
      </c>
      <c r="D472" s="498">
        <v>4.0999999999999996</v>
      </c>
      <c r="E472" s="497" t="s">
        <v>1474</v>
      </c>
      <c r="F472" s="498"/>
      <c r="G472" s="548">
        <v>4301020105.2650003</v>
      </c>
      <c r="H472" s="547" t="s">
        <v>531</v>
      </c>
      <c r="I472">
        <f t="shared" si="7"/>
        <v>-137945650.25999999</v>
      </c>
      <c r="J472">
        <v>-174338156.19</v>
      </c>
      <c r="K472">
        <v>-1760412.46</v>
      </c>
      <c r="L472">
        <v>-6711874.7400000002</v>
      </c>
      <c r="M472">
        <v>-13817347.82</v>
      </c>
      <c r="N472">
        <v>-24664774.359999999</v>
      </c>
      <c r="O472" s="108">
        <v>-12551005.82</v>
      </c>
      <c r="P472">
        <v>-8188047.54</v>
      </c>
      <c r="Q472">
        <v>-6690659.1200000001</v>
      </c>
      <c r="R472">
        <v>-6110617.8899999997</v>
      </c>
      <c r="S472">
        <v>-5016180.95</v>
      </c>
      <c r="T472">
        <v>-4430555.63</v>
      </c>
      <c r="U472">
        <v>-2671499.54</v>
      </c>
      <c r="V472">
        <v>-137945650.25999999</v>
      </c>
      <c r="W472">
        <v>-8146807.2599999998</v>
      </c>
      <c r="X472">
        <v>-5670779.5599999996</v>
      </c>
      <c r="Y472">
        <v>-6677915.5099999998</v>
      </c>
      <c r="Z472">
        <v>-13584875.1</v>
      </c>
      <c r="AA472">
        <v>-9652883.6999999993</v>
      </c>
      <c r="AB472">
        <v>-4715072.0999999996</v>
      </c>
      <c r="AD472">
        <v>-346852266.23000002</v>
      </c>
      <c r="AE472">
        <v>-3457921.35</v>
      </c>
      <c r="AF472">
        <v>-13796738.050000001</v>
      </c>
      <c r="AG472">
        <v>-8733662.9299999997</v>
      </c>
      <c r="AH472">
        <v>-20599136.030000001</v>
      </c>
      <c r="AI472">
        <v>-6861716.4199999999</v>
      </c>
      <c r="AJ472">
        <v>-19254469.780000001</v>
      </c>
      <c r="AK472">
        <v>-14328093.310000001</v>
      </c>
      <c r="AL472">
        <v>-8294960.1699999999</v>
      </c>
      <c r="AM472">
        <v>-7595242.9299999997</v>
      </c>
      <c r="AN472">
        <v>-22805354.02</v>
      </c>
      <c r="AO472">
        <v>-6900621.1200000001</v>
      </c>
      <c r="AP472">
        <v>-6069361.3399999999</v>
      </c>
      <c r="AQ472">
        <v>-960418.16</v>
      </c>
      <c r="AR472">
        <v>-179597842.5</v>
      </c>
      <c r="AS472">
        <v>-10728699.65</v>
      </c>
      <c r="AT472">
        <v>-7192116.0099999998</v>
      </c>
      <c r="AU472">
        <v>-24175568.989999998</v>
      </c>
      <c r="AV472">
        <v>-9126888.1899999995</v>
      </c>
      <c r="AW472">
        <v>-5990792.5499999998</v>
      </c>
      <c r="AX472">
        <v>-6905683.0499999998</v>
      </c>
      <c r="AY472">
        <v>-27562464.43</v>
      </c>
      <c r="AZ472">
        <v>-6567882.3700000001</v>
      </c>
      <c r="BA472">
        <v>-3408156.06</v>
      </c>
      <c r="BB472">
        <v>-3054052.88</v>
      </c>
      <c r="BC472">
        <v>-1456310.88</v>
      </c>
      <c r="BD472">
        <v>-114764596.72</v>
      </c>
      <c r="BE472">
        <v>-14694874.58</v>
      </c>
      <c r="BF472">
        <v>-6764202.0800000001</v>
      </c>
      <c r="BG472">
        <v>-18028587.260000002</v>
      </c>
      <c r="BH472">
        <v>-3346353.93</v>
      </c>
      <c r="BI472">
        <v>-7662397.4900000002</v>
      </c>
      <c r="BJ472">
        <v>-10329267.369999999</v>
      </c>
      <c r="BK472">
        <v>-5104299.9000000004</v>
      </c>
    </row>
    <row r="473" spans="1:63" ht="22.5" customHeight="1">
      <c r="A473" s="496">
        <v>4</v>
      </c>
      <c r="B473" s="497" t="s">
        <v>913</v>
      </c>
      <c r="C473" s="498" t="s">
        <v>915</v>
      </c>
      <c r="D473" s="498">
        <v>4.0999999999999996</v>
      </c>
      <c r="E473" s="497" t="s">
        <v>1474</v>
      </c>
      <c r="F473" s="498"/>
      <c r="G473" s="548">
        <v>4301020105.2659998</v>
      </c>
      <c r="H473" s="547" t="s">
        <v>532</v>
      </c>
      <c r="I473">
        <f t="shared" si="7"/>
        <v>-9733969.4299999997</v>
      </c>
      <c r="J473">
        <v>-13669627.85</v>
      </c>
      <c r="K473">
        <v>-1963207.47</v>
      </c>
      <c r="L473">
        <v>-4263104.7300000004</v>
      </c>
      <c r="M473">
        <v>-4748739.71</v>
      </c>
      <c r="N473">
        <v>-7237048.7400000002</v>
      </c>
      <c r="O473" s="108">
        <v>-5123524.5</v>
      </c>
      <c r="P473">
        <v>-5250313.71</v>
      </c>
      <c r="Q473">
        <v>-3551015.95</v>
      </c>
      <c r="R473">
        <v>-2737516.3</v>
      </c>
      <c r="S473">
        <v>-2793765.36</v>
      </c>
      <c r="T473">
        <v>-2431648.8199999998</v>
      </c>
      <c r="U473">
        <v>-2282283.29</v>
      </c>
      <c r="V473">
        <v>-9733969.4299999997</v>
      </c>
      <c r="W473">
        <v>-4239665.01</v>
      </c>
      <c r="X473">
        <v>-3551313.9</v>
      </c>
      <c r="Y473">
        <v>-5453185.1500000004</v>
      </c>
      <c r="Z473">
        <v>-6252371.2699999996</v>
      </c>
      <c r="AA473">
        <v>-5757060.1299999999</v>
      </c>
      <c r="AB473">
        <v>-1931333.8</v>
      </c>
      <c r="AC473">
        <v>-1881509.13</v>
      </c>
      <c r="AD473">
        <v>-16939507.390000001</v>
      </c>
      <c r="AE473">
        <v>-4479585.6500000004</v>
      </c>
      <c r="AF473">
        <v>-5556614.3799999999</v>
      </c>
      <c r="AG473">
        <v>-4823367.03</v>
      </c>
      <c r="AH473">
        <v>-7038900.7599999998</v>
      </c>
      <c r="AI473">
        <v>-4033467.97</v>
      </c>
      <c r="AJ473">
        <v>-7004735.4900000002</v>
      </c>
      <c r="AK473">
        <v>-5881736.0599999996</v>
      </c>
      <c r="AL473">
        <v>-5246172.3899999997</v>
      </c>
      <c r="AM473">
        <v>-4634820.22</v>
      </c>
      <c r="AN473">
        <v>-6858703.6500000004</v>
      </c>
      <c r="AO473">
        <v>-3556810.63</v>
      </c>
      <c r="AP473">
        <v>-3912657.84</v>
      </c>
      <c r="AQ473">
        <v>-2203376.27</v>
      </c>
      <c r="AR473">
        <v>-11539809.539999999</v>
      </c>
      <c r="AS473">
        <v>-2356884.09</v>
      </c>
      <c r="AT473">
        <v>-3903094.29</v>
      </c>
      <c r="AU473">
        <v>-5751121.0300000003</v>
      </c>
      <c r="AV473">
        <v>-4307726.13</v>
      </c>
      <c r="AW473">
        <v>-3619245.47</v>
      </c>
      <c r="AX473">
        <v>-3934884.74</v>
      </c>
      <c r="AY473">
        <v>-6552472.1600000001</v>
      </c>
      <c r="AZ473">
        <v>-3189124.45</v>
      </c>
      <c r="BA473">
        <v>-1616099.42</v>
      </c>
      <c r="BB473">
        <v>-1488554.84</v>
      </c>
      <c r="BC473">
        <v>-1268345.92</v>
      </c>
      <c r="BD473">
        <v>-7122580.7699999996</v>
      </c>
      <c r="BE473">
        <v>-6393070.75</v>
      </c>
      <c r="BF473">
        <v>-4029055.98</v>
      </c>
      <c r="BG473">
        <v>-6078754.6699999999</v>
      </c>
      <c r="BH473">
        <v>-2069629.07</v>
      </c>
      <c r="BI473">
        <v>-5160276.24</v>
      </c>
      <c r="BJ473">
        <v>-11202659.060000001</v>
      </c>
      <c r="BK473">
        <v>-2811564.21</v>
      </c>
    </row>
    <row r="474" spans="1:63" ht="22.5" customHeight="1">
      <c r="A474" s="496">
        <v>4</v>
      </c>
      <c r="B474" s="497" t="s">
        <v>913</v>
      </c>
      <c r="C474" s="498" t="s">
        <v>915</v>
      </c>
      <c r="D474" s="498">
        <v>4.0999999999999996</v>
      </c>
      <c r="E474" s="497" t="s">
        <v>1474</v>
      </c>
      <c r="F474" s="498"/>
      <c r="G474" s="548">
        <v>4301020105.2709999</v>
      </c>
      <c r="H474" s="547" t="s">
        <v>3643</v>
      </c>
      <c r="I474">
        <f t="shared" si="7"/>
        <v>0</v>
      </c>
      <c r="K474">
        <v>2990710</v>
      </c>
      <c r="L474">
        <v>7607273</v>
      </c>
      <c r="M474">
        <v>9101643.5</v>
      </c>
      <c r="O474" s="108">
        <v>6059316.5</v>
      </c>
      <c r="P474">
        <v>3731021</v>
      </c>
      <c r="Q474">
        <v>6407584</v>
      </c>
      <c r="R474">
        <v>789398</v>
      </c>
      <c r="U474">
        <v>4650879.67</v>
      </c>
      <c r="AB474">
        <v>6183</v>
      </c>
      <c r="AE474">
        <v>874445.75</v>
      </c>
      <c r="AF474">
        <v>3924514.25</v>
      </c>
      <c r="AH474">
        <v>1364200.5</v>
      </c>
      <c r="AI474">
        <v>25212.75</v>
      </c>
      <c r="AK474">
        <v>1156507.42</v>
      </c>
      <c r="AL474">
        <v>4647525.25</v>
      </c>
      <c r="AM474">
        <v>363741.78</v>
      </c>
      <c r="AP474">
        <v>1893389.34</v>
      </c>
      <c r="AQ474">
        <v>1507911.98</v>
      </c>
      <c r="AS474">
        <v>2439812.63</v>
      </c>
      <c r="AT474">
        <v>4420195.2699999996</v>
      </c>
      <c r="AV474">
        <v>3595658.15</v>
      </c>
      <c r="AX474">
        <v>4393815.8600000003</v>
      </c>
      <c r="AY474">
        <v>4731788.55</v>
      </c>
      <c r="AZ474">
        <v>5421680.4800000004</v>
      </c>
      <c r="BA474">
        <v>7992316.9900000002</v>
      </c>
      <c r="BC474">
        <v>358554.21</v>
      </c>
    </row>
    <row r="475" spans="1:63" ht="22.5" customHeight="1">
      <c r="A475" s="496">
        <v>4</v>
      </c>
      <c r="B475" s="497" t="s">
        <v>913</v>
      </c>
      <c r="C475" s="498" t="s">
        <v>915</v>
      </c>
      <c r="D475" s="498">
        <v>4.0999999999999996</v>
      </c>
      <c r="E475" s="497" t="s">
        <v>1530</v>
      </c>
      <c r="F475" s="498"/>
      <c r="G475" s="550">
        <v>4301020106.3030005</v>
      </c>
      <c r="H475" s="549" t="s">
        <v>535</v>
      </c>
      <c r="I475">
        <f t="shared" si="7"/>
        <v>15628554.189999999</v>
      </c>
      <c r="J475">
        <v>19400476.210000001</v>
      </c>
      <c r="K475">
        <v>45601.440000000002</v>
      </c>
      <c r="L475">
        <v>99750.77</v>
      </c>
      <c r="M475">
        <v>608635.24</v>
      </c>
      <c r="R475">
        <v>122914.32</v>
      </c>
      <c r="S475">
        <v>23491.75</v>
      </c>
      <c r="U475">
        <v>7671.1</v>
      </c>
      <c r="V475">
        <v>15628554.189999999</v>
      </c>
      <c r="AD475">
        <v>12402200.189999999</v>
      </c>
      <c r="AF475">
        <v>504402.08</v>
      </c>
      <c r="AG475">
        <v>745572.58</v>
      </c>
      <c r="AI475">
        <v>395208.03</v>
      </c>
      <c r="AK475">
        <v>413281.31</v>
      </c>
      <c r="AL475">
        <v>279238.13</v>
      </c>
      <c r="AM475">
        <v>1045761.48</v>
      </c>
      <c r="AN475">
        <v>670795.93000000005</v>
      </c>
      <c r="AP475">
        <v>2600</v>
      </c>
      <c r="AQ475">
        <v>74437.62</v>
      </c>
      <c r="AR475">
        <v>15345200.560000001</v>
      </c>
      <c r="AS475">
        <v>60.64</v>
      </c>
      <c r="BD475">
        <v>3726354.64</v>
      </c>
      <c r="BE475">
        <v>1427131.36</v>
      </c>
      <c r="BF475">
        <v>88467.86</v>
      </c>
      <c r="BG475">
        <v>181622.77</v>
      </c>
      <c r="BH475">
        <v>38266.61</v>
      </c>
      <c r="BJ475">
        <v>71770.289999999994</v>
      </c>
      <c r="BK475">
        <v>58295.05</v>
      </c>
    </row>
    <row r="476" spans="1:63" ht="22.5" customHeight="1">
      <c r="A476" s="496">
        <v>4</v>
      </c>
      <c r="B476" s="497" t="s">
        <v>913</v>
      </c>
      <c r="C476" s="498" t="s">
        <v>915</v>
      </c>
      <c r="D476" s="498">
        <v>4.0999999999999996</v>
      </c>
      <c r="E476" s="497" t="s">
        <v>1530</v>
      </c>
      <c r="F476" s="498"/>
      <c r="G476" s="550">
        <v>4301020106.3050003</v>
      </c>
      <c r="H476" s="549" t="s">
        <v>536</v>
      </c>
      <c r="I476">
        <f t="shared" si="7"/>
        <v>32813644.699999999</v>
      </c>
      <c r="J476">
        <v>33830686.049999997</v>
      </c>
      <c r="K476">
        <v>1110233</v>
      </c>
      <c r="L476">
        <v>1337104</v>
      </c>
      <c r="M476">
        <v>2574084.4900000002</v>
      </c>
      <c r="N476">
        <v>5687576.7999999998</v>
      </c>
      <c r="O476" s="108">
        <v>7166178.6299999999</v>
      </c>
      <c r="P476">
        <v>2716316.5</v>
      </c>
      <c r="Q476">
        <v>4953014</v>
      </c>
      <c r="R476">
        <v>1200255.23</v>
      </c>
      <c r="S476">
        <v>1277835.6000000001</v>
      </c>
      <c r="T476">
        <v>1195378.97</v>
      </c>
      <c r="U476">
        <v>866456.65</v>
      </c>
      <c r="V476">
        <v>32813644.699999999</v>
      </c>
      <c r="W476">
        <v>2175466.7400000002</v>
      </c>
      <c r="X476">
        <v>1298960.71</v>
      </c>
      <c r="Y476">
        <v>1334552.92</v>
      </c>
      <c r="Z476">
        <v>1877089.04</v>
      </c>
      <c r="AA476">
        <v>2984981.19</v>
      </c>
      <c r="AB476">
        <v>725322.75</v>
      </c>
      <c r="AC476">
        <v>470594.12</v>
      </c>
      <c r="AD476">
        <v>90342292.290000007</v>
      </c>
      <c r="AE476">
        <v>2289315.61</v>
      </c>
      <c r="AF476">
        <v>1988414</v>
      </c>
      <c r="AG476">
        <v>3146992.99</v>
      </c>
      <c r="AH476">
        <v>4845330.12</v>
      </c>
      <c r="AI476">
        <v>1743434.23</v>
      </c>
      <c r="AJ476">
        <v>5276558.5</v>
      </c>
      <c r="AK476">
        <v>2393428.7000000002</v>
      </c>
      <c r="AL476">
        <v>1456403.5</v>
      </c>
      <c r="AM476">
        <v>3061201.7</v>
      </c>
      <c r="AN476">
        <v>4665716.7300000004</v>
      </c>
      <c r="AO476">
        <v>2431378.77</v>
      </c>
      <c r="AP476">
        <v>1620114.25</v>
      </c>
      <c r="AQ476">
        <v>615527</v>
      </c>
      <c r="AR476">
        <v>41383480.090000004</v>
      </c>
      <c r="AS476">
        <v>1188655.07</v>
      </c>
      <c r="AT476">
        <v>1562974.59</v>
      </c>
      <c r="AU476">
        <v>5114521.1500000004</v>
      </c>
      <c r="AV476">
        <v>1727667.66</v>
      </c>
      <c r="AW476">
        <v>1592453.49</v>
      </c>
      <c r="AX476">
        <v>1574962.36</v>
      </c>
      <c r="AY476">
        <v>6823829.2999999998</v>
      </c>
      <c r="AZ476">
        <v>1773286.19</v>
      </c>
      <c r="BA476">
        <v>1087841.25</v>
      </c>
      <c r="BB476">
        <v>754686.35</v>
      </c>
      <c r="BC476">
        <v>824728.2</v>
      </c>
      <c r="BD476">
        <v>19528851</v>
      </c>
      <c r="BE476">
        <v>2089419.47</v>
      </c>
      <c r="BF476">
        <v>776698.4</v>
      </c>
      <c r="BG476">
        <v>3172633.26</v>
      </c>
      <c r="BH476">
        <v>796151.75</v>
      </c>
      <c r="BI476">
        <v>2229605.75</v>
      </c>
      <c r="BJ476">
        <v>1813345.93</v>
      </c>
      <c r="BK476">
        <v>818866</v>
      </c>
    </row>
    <row r="477" spans="1:63" ht="22.5" customHeight="1">
      <c r="A477" s="496">
        <v>4</v>
      </c>
      <c r="B477" s="497" t="s">
        <v>913</v>
      </c>
      <c r="C477" s="498" t="s">
        <v>915</v>
      </c>
      <c r="D477" s="498">
        <v>4.0999999999999996</v>
      </c>
      <c r="E477" s="497" t="s">
        <v>1530</v>
      </c>
      <c r="F477" s="498"/>
      <c r="G477" s="550">
        <v>4301020106.3059998</v>
      </c>
      <c r="H477" s="549" t="s">
        <v>537</v>
      </c>
      <c r="I477">
        <f t="shared" si="7"/>
        <v>36827232.869999997</v>
      </c>
      <c r="J477">
        <v>40504810.649999999</v>
      </c>
      <c r="K477">
        <v>156481</v>
      </c>
      <c r="L477">
        <v>263134</v>
      </c>
      <c r="M477">
        <v>854364.75</v>
      </c>
      <c r="N477">
        <v>3240869.95</v>
      </c>
      <c r="O477" s="108">
        <v>2994829.85</v>
      </c>
      <c r="P477">
        <v>609634.25</v>
      </c>
      <c r="Q477">
        <v>613867</v>
      </c>
      <c r="R477">
        <v>282603.71000000002</v>
      </c>
      <c r="S477">
        <v>431424.05</v>
      </c>
      <c r="T477">
        <v>333393.31</v>
      </c>
      <c r="U477">
        <v>353741.29</v>
      </c>
      <c r="V477">
        <v>36827232.869999997</v>
      </c>
      <c r="W477">
        <v>581738.75</v>
      </c>
      <c r="X477">
        <v>264877.34000000003</v>
      </c>
      <c r="Y477">
        <v>277381</v>
      </c>
      <c r="Z477">
        <v>365044.67</v>
      </c>
      <c r="AA477">
        <v>488964.12</v>
      </c>
      <c r="AB477">
        <v>136769.5</v>
      </c>
      <c r="AD477">
        <v>71141502.560000002</v>
      </c>
      <c r="AE477">
        <v>402924.75</v>
      </c>
      <c r="AF477">
        <v>753236</v>
      </c>
      <c r="AG477">
        <v>1475052.69</v>
      </c>
      <c r="AH477">
        <v>2476316</v>
      </c>
      <c r="AI477">
        <v>462160.25</v>
      </c>
      <c r="AJ477">
        <v>2215846</v>
      </c>
      <c r="AK477">
        <v>810189.5</v>
      </c>
      <c r="AL477">
        <v>527099.75</v>
      </c>
      <c r="AM477">
        <v>974829.75</v>
      </c>
      <c r="AN477">
        <v>1666366.57</v>
      </c>
      <c r="AO477">
        <v>412334.05</v>
      </c>
      <c r="AP477">
        <v>198325.32</v>
      </c>
      <c r="AQ477">
        <v>73008</v>
      </c>
      <c r="AR477">
        <v>36450900.210000001</v>
      </c>
      <c r="AS477">
        <v>433404.46</v>
      </c>
      <c r="AT477">
        <v>601253.6</v>
      </c>
      <c r="AU477">
        <v>3197184</v>
      </c>
      <c r="AV477">
        <v>418310</v>
      </c>
      <c r="AW477">
        <v>618583.21</v>
      </c>
      <c r="AX477">
        <v>397120.75</v>
      </c>
      <c r="AY477">
        <v>2629680.77</v>
      </c>
      <c r="AZ477">
        <v>666898.29</v>
      </c>
      <c r="BA477">
        <v>286782.45</v>
      </c>
      <c r="BB477">
        <v>165222.04999999999</v>
      </c>
      <c r="BC477">
        <v>290499.61</v>
      </c>
      <c r="BD477">
        <v>13256713.75</v>
      </c>
      <c r="BE477">
        <v>567373.5</v>
      </c>
      <c r="BF477">
        <v>240507.75</v>
      </c>
      <c r="BG477">
        <v>2109595</v>
      </c>
      <c r="BH477">
        <v>118000.75</v>
      </c>
      <c r="BI477">
        <v>917506.25</v>
      </c>
      <c r="BJ477">
        <v>609265.15</v>
      </c>
      <c r="BK477">
        <v>559090.5</v>
      </c>
    </row>
    <row r="478" spans="1:63" ht="22.5" customHeight="1">
      <c r="A478" s="496">
        <v>4</v>
      </c>
      <c r="B478" s="497" t="s">
        <v>913</v>
      </c>
      <c r="C478" s="498" t="s">
        <v>915</v>
      </c>
      <c r="D478" s="498">
        <v>4.0999999999999996</v>
      </c>
      <c r="E478" s="497" t="s">
        <v>1530</v>
      </c>
      <c r="F478" s="498"/>
      <c r="G478" s="550">
        <v>4301020106.3070002</v>
      </c>
      <c r="H478" s="549" t="s">
        <v>538</v>
      </c>
      <c r="I478">
        <f t="shared" si="7"/>
        <v>0</v>
      </c>
      <c r="K478">
        <v>23109.25</v>
      </c>
      <c r="P478">
        <v>78246</v>
      </c>
      <c r="S478">
        <v>87873.25</v>
      </c>
      <c r="T478">
        <v>31974.799999999999</v>
      </c>
      <c r="U478">
        <v>21978.5</v>
      </c>
      <c r="W478">
        <v>132320.5</v>
      </c>
      <c r="X478">
        <v>62139.5</v>
      </c>
      <c r="Y478">
        <v>70291.25</v>
      </c>
      <c r="AA478">
        <v>4601</v>
      </c>
      <c r="AD478">
        <v>4778543.3</v>
      </c>
      <c r="AG478">
        <v>51245.5</v>
      </c>
      <c r="AI478">
        <v>16712.75</v>
      </c>
      <c r="AJ478">
        <v>52245.5</v>
      </c>
      <c r="AK478">
        <v>2121</v>
      </c>
      <c r="AL478">
        <v>18314</v>
      </c>
      <c r="AM478">
        <v>202964.5</v>
      </c>
      <c r="AN478">
        <v>24659.18</v>
      </c>
      <c r="AO478">
        <v>171757.25</v>
      </c>
      <c r="AR478">
        <v>32024</v>
      </c>
      <c r="AS478">
        <v>31175</v>
      </c>
      <c r="AU478">
        <v>1113945.5</v>
      </c>
      <c r="AW478">
        <v>100007.5</v>
      </c>
      <c r="AX478">
        <v>63634.54</v>
      </c>
      <c r="AZ478">
        <v>79439.960000000006</v>
      </c>
      <c r="BA478">
        <v>73201.75</v>
      </c>
      <c r="BC478">
        <v>88974</v>
      </c>
      <c r="BD478">
        <v>332506.25</v>
      </c>
      <c r="BE478">
        <v>59381.75</v>
      </c>
      <c r="BF478">
        <v>12886</v>
      </c>
      <c r="BG478">
        <v>19763.8</v>
      </c>
      <c r="BH478">
        <v>7252</v>
      </c>
      <c r="BK478">
        <v>550</v>
      </c>
    </row>
    <row r="479" spans="1:63" ht="22.5" customHeight="1" thickBot="1">
      <c r="A479" s="496">
        <v>4</v>
      </c>
      <c r="B479" s="497" t="s">
        <v>913</v>
      </c>
      <c r="C479" s="498" t="s">
        <v>915</v>
      </c>
      <c r="D479" s="498">
        <v>4.0999999999999996</v>
      </c>
      <c r="E479" s="497" t="s">
        <v>1530</v>
      </c>
      <c r="F479" s="498"/>
      <c r="G479" s="550">
        <v>4301020106.3079996</v>
      </c>
      <c r="H479" s="549" t="s">
        <v>539</v>
      </c>
      <c r="I479">
        <f t="shared" si="7"/>
        <v>0</v>
      </c>
      <c r="J479">
        <v>1048822.25</v>
      </c>
      <c r="K479">
        <v>24213.5</v>
      </c>
      <c r="M479">
        <v>12062.5</v>
      </c>
      <c r="O479" s="108">
        <v>38189</v>
      </c>
      <c r="P479">
        <v>4428</v>
      </c>
      <c r="Q479">
        <v>13758</v>
      </c>
      <c r="S479">
        <v>53031.5</v>
      </c>
      <c r="T479">
        <v>1475</v>
      </c>
      <c r="U479">
        <v>9581</v>
      </c>
      <c r="X479">
        <v>45470</v>
      </c>
      <c r="Y479">
        <v>54745.75</v>
      </c>
      <c r="Z479">
        <v>23924</v>
      </c>
      <c r="AB479">
        <v>27633.5</v>
      </c>
      <c r="AD479">
        <v>20804350.550000001</v>
      </c>
      <c r="AG479">
        <v>1773.75</v>
      </c>
      <c r="AH479">
        <v>26055.5</v>
      </c>
      <c r="AL479">
        <v>14267.75</v>
      </c>
      <c r="AM479">
        <v>270991.75</v>
      </c>
      <c r="AN479">
        <v>58969.33</v>
      </c>
      <c r="AO479">
        <v>152576.4</v>
      </c>
      <c r="AP479">
        <v>4165</v>
      </c>
      <c r="AR479">
        <v>1301025.47</v>
      </c>
      <c r="AT479">
        <v>7129.5</v>
      </c>
      <c r="AU479">
        <v>705690.35</v>
      </c>
      <c r="AV479">
        <v>295</v>
      </c>
      <c r="AW479">
        <v>75770.75</v>
      </c>
      <c r="AX479">
        <v>158690.35</v>
      </c>
      <c r="AZ479">
        <v>153874.22</v>
      </c>
      <c r="BA479">
        <v>65326.35</v>
      </c>
      <c r="BB479">
        <v>25073.5</v>
      </c>
      <c r="BD479">
        <v>749658.02</v>
      </c>
      <c r="BF479">
        <v>110022</v>
      </c>
      <c r="BG479">
        <v>153111</v>
      </c>
      <c r="BK479">
        <v>32940.5</v>
      </c>
    </row>
    <row r="480" spans="1:63" ht="22.5" customHeight="1" thickBot="1">
      <c r="A480" s="496">
        <v>4</v>
      </c>
      <c r="B480" s="497" t="s">
        <v>913</v>
      </c>
      <c r="C480" s="498" t="s">
        <v>915</v>
      </c>
      <c r="D480" s="498">
        <v>4.0999999999999996</v>
      </c>
      <c r="E480" s="497" t="s">
        <v>1530</v>
      </c>
      <c r="F480" s="499"/>
      <c r="G480" s="554">
        <v>4301020106.309</v>
      </c>
      <c r="H480" s="557" t="s">
        <v>540</v>
      </c>
      <c r="I480">
        <f t="shared" si="7"/>
        <v>45920.5</v>
      </c>
      <c r="Q480">
        <v>1367</v>
      </c>
      <c r="V480">
        <v>45920.5</v>
      </c>
      <c r="AD480">
        <v>4249457.92</v>
      </c>
      <c r="AJ480">
        <v>12870.75</v>
      </c>
      <c r="AP480">
        <v>820</v>
      </c>
      <c r="AZ480">
        <v>1898.14</v>
      </c>
      <c r="BI480">
        <v>830</v>
      </c>
    </row>
    <row r="481" spans="1:63" ht="22.5" customHeight="1" thickBot="1">
      <c r="A481" s="496">
        <v>4</v>
      </c>
      <c r="B481" s="497" t="s">
        <v>913</v>
      </c>
      <c r="C481" s="498" t="s">
        <v>915</v>
      </c>
      <c r="D481" s="498">
        <v>4.0999999999999996</v>
      </c>
      <c r="E481" s="497" t="s">
        <v>1530</v>
      </c>
      <c r="F481" s="499"/>
      <c r="G481" s="554">
        <v>4301020106.3100004</v>
      </c>
      <c r="H481" s="557" t="s">
        <v>541</v>
      </c>
      <c r="I481">
        <f t="shared" si="7"/>
        <v>2052573.75</v>
      </c>
      <c r="L481">
        <v>1042</v>
      </c>
      <c r="M481">
        <v>10739.25</v>
      </c>
      <c r="Q481">
        <v>695</v>
      </c>
      <c r="V481">
        <v>2052573.75</v>
      </c>
      <c r="AD481">
        <v>9448293.4000000004</v>
      </c>
      <c r="AK481">
        <v>5806.5</v>
      </c>
      <c r="AL481">
        <v>15479</v>
      </c>
    </row>
    <row r="482" spans="1:63" ht="22.5" customHeight="1">
      <c r="A482" s="496">
        <v>4</v>
      </c>
      <c r="B482" s="497" t="s">
        <v>913</v>
      </c>
      <c r="C482" s="498" t="s">
        <v>915</v>
      </c>
      <c r="D482" s="498">
        <v>4.0999999999999996</v>
      </c>
      <c r="E482" s="497" t="s">
        <v>1530</v>
      </c>
      <c r="F482" s="498"/>
      <c r="G482" s="550">
        <v>4301020106.3109999</v>
      </c>
      <c r="H482" s="549" t="s">
        <v>542</v>
      </c>
      <c r="I482">
        <f t="shared" si="7"/>
        <v>1587002.31</v>
      </c>
      <c r="J482">
        <v>2862381.75</v>
      </c>
      <c r="K482">
        <v>93666.25</v>
      </c>
      <c r="L482">
        <v>48754.34</v>
      </c>
      <c r="M482">
        <v>227632.53</v>
      </c>
      <c r="N482">
        <v>237714</v>
      </c>
      <c r="O482" s="108">
        <v>216952.56</v>
      </c>
      <c r="P482">
        <v>265309.02</v>
      </c>
      <c r="Q482">
        <v>154870.25</v>
      </c>
      <c r="R482">
        <v>40719.040000000001</v>
      </c>
      <c r="S482">
        <v>171374.17</v>
      </c>
      <c r="T482">
        <v>154238.1</v>
      </c>
      <c r="U482">
        <v>117432.04</v>
      </c>
      <c r="V482">
        <v>1587002.31</v>
      </c>
      <c r="W482">
        <v>255416.57</v>
      </c>
      <c r="X482">
        <v>167733.04</v>
      </c>
      <c r="Y482">
        <v>137509.82999999999</v>
      </c>
      <c r="Z482">
        <v>399364.27</v>
      </c>
      <c r="AA482">
        <v>289954.34000000003</v>
      </c>
      <c r="AB482">
        <v>93895.01</v>
      </c>
      <c r="AC482">
        <v>59263</v>
      </c>
      <c r="AD482">
        <v>6425477.96</v>
      </c>
      <c r="AE482">
        <v>175797.82</v>
      </c>
      <c r="AF482">
        <v>201366.39999999999</v>
      </c>
      <c r="AG482">
        <v>235639.51</v>
      </c>
      <c r="AH482">
        <v>575146.91</v>
      </c>
      <c r="AI482">
        <v>168250.25</v>
      </c>
      <c r="AJ482">
        <v>341716.16</v>
      </c>
      <c r="AK482">
        <v>375885.47</v>
      </c>
      <c r="AL482">
        <v>177733.04</v>
      </c>
      <c r="AM482">
        <v>395107.34</v>
      </c>
      <c r="AN482">
        <v>303565.78999999998</v>
      </c>
      <c r="AO482">
        <v>176059</v>
      </c>
      <c r="AP482">
        <v>112062.75</v>
      </c>
      <c r="AQ482">
        <v>87951.33</v>
      </c>
      <c r="AR482">
        <v>2203409.6800000002</v>
      </c>
      <c r="AS482">
        <v>138007.25</v>
      </c>
      <c r="AT482">
        <v>64245.96</v>
      </c>
      <c r="AU482">
        <v>259335.5</v>
      </c>
      <c r="AV482">
        <v>179521.79</v>
      </c>
      <c r="AW482">
        <v>248046.13</v>
      </c>
      <c r="AX482">
        <v>277347.23</v>
      </c>
      <c r="AY482">
        <v>323556.82</v>
      </c>
      <c r="AZ482">
        <v>248652.71</v>
      </c>
      <c r="BA482">
        <v>177760</v>
      </c>
      <c r="BB482">
        <v>116625.22</v>
      </c>
      <c r="BC482">
        <v>73542</v>
      </c>
      <c r="BD482">
        <v>2166791.09</v>
      </c>
      <c r="BE482">
        <v>455259.17</v>
      </c>
      <c r="BF482">
        <v>340606.6</v>
      </c>
      <c r="BG482">
        <v>522852.54</v>
      </c>
      <c r="BH482">
        <v>82270.100000000006</v>
      </c>
      <c r="BI482">
        <v>121652.75</v>
      </c>
      <c r="BJ482">
        <v>47942.36</v>
      </c>
      <c r="BK482">
        <v>142737.69</v>
      </c>
    </row>
    <row r="483" spans="1:63" ht="22.5" customHeight="1">
      <c r="A483" s="496">
        <v>4</v>
      </c>
      <c r="B483" s="497" t="s">
        <v>913</v>
      </c>
      <c r="C483" s="498" t="s">
        <v>915</v>
      </c>
      <c r="D483" s="498">
        <v>4.0999999999999996</v>
      </c>
      <c r="E483" s="497" t="s">
        <v>1530</v>
      </c>
      <c r="F483" s="498"/>
      <c r="G483" s="550">
        <v>4301020106.3120003</v>
      </c>
      <c r="H483" s="549" t="s">
        <v>543</v>
      </c>
      <c r="I483">
        <f t="shared" si="7"/>
        <v>3576957.35</v>
      </c>
      <c r="J483">
        <v>3544708.75</v>
      </c>
      <c r="L483">
        <v>67720.5</v>
      </c>
      <c r="M483">
        <v>141190.39999999999</v>
      </c>
      <c r="N483">
        <v>496471</v>
      </c>
      <c r="O483" s="108">
        <v>355295</v>
      </c>
      <c r="P483">
        <v>104305</v>
      </c>
      <c r="R483">
        <v>17891</v>
      </c>
      <c r="T483">
        <v>90322</v>
      </c>
      <c r="U483">
        <v>61748.800000000003</v>
      </c>
      <c r="V483">
        <v>3576957.35</v>
      </c>
      <c r="W483">
        <v>254002</v>
      </c>
      <c r="Z483">
        <v>87226.6</v>
      </c>
      <c r="AA483">
        <v>159928.17000000001</v>
      </c>
      <c r="AD483">
        <v>8516299.0700000003</v>
      </c>
      <c r="AE483">
        <v>85906.25</v>
      </c>
      <c r="AF483">
        <v>390237</v>
      </c>
      <c r="AG483">
        <v>198813.25</v>
      </c>
      <c r="AH483">
        <v>452968.5</v>
      </c>
      <c r="AI483">
        <v>60883.25</v>
      </c>
      <c r="AL483">
        <v>170841.8</v>
      </c>
      <c r="AM483">
        <v>9050</v>
      </c>
      <c r="AN483">
        <v>163234.35</v>
      </c>
      <c r="AP483">
        <v>103463</v>
      </c>
      <c r="AR483">
        <v>3557399.79</v>
      </c>
      <c r="AS483">
        <v>229168.25</v>
      </c>
      <c r="AT483">
        <v>100536.75</v>
      </c>
      <c r="AU483">
        <v>245075</v>
      </c>
      <c r="AV483">
        <v>103366.5</v>
      </c>
      <c r="AW483">
        <v>65005.5</v>
      </c>
      <c r="AY483">
        <v>999882.81</v>
      </c>
      <c r="BC483">
        <v>74352</v>
      </c>
      <c r="BD483">
        <v>2071809.23</v>
      </c>
      <c r="BE483">
        <v>150248.20000000001</v>
      </c>
      <c r="BG483">
        <v>131043</v>
      </c>
      <c r="BH483">
        <v>4616.25</v>
      </c>
      <c r="BI483">
        <v>301989.5</v>
      </c>
      <c r="BJ483">
        <v>3786.3</v>
      </c>
      <c r="BK483">
        <v>26145</v>
      </c>
    </row>
    <row r="484" spans="1:63" ht="22.5" customHeight="1">
      <c r="A484" s="496">
        <v>4</v>
      </c>
      <c r="B484" s="497" t="s">
        <v>913</v>
      </c>
      <c r="C484" s="498" t="s">
        <v>915</v>
      </c>
      <c r="D484" s="498">
        <v>4.0999999999999996</v>
      </c>
      <c r="E484" s="497" t="s">
        <v>1530</v>
      </c>
      <c r="F484" s="498"/>
      <c r="G484" s="550">
        <v>4301020106.3129997</v>
      </c>
      <c r="H484" s="549" t="s">
        <v>544</v>
      </c>
      <c r="I484">
        <f t="shared" si="7"/>
        <v>1304970</v>
      </c>
      <c r="J484">
        <v>2481753.25</v>
      </c>
      <c r="L484">
        <v>48387.5</v>
      </c>
      <c r="M484">
        <v>97193.79</v>
      </c>
      <c r="O484" s="108">
        <v>93164</v>
      </c>
      <c r="P484">
        <v>79970</v>
      </c>
      <c r="Q484">
        <v>358571.5</v>
      </c>
      <c r="V484">
        <v>1304970</v>
      </c>
      <c r="AC484">
        <v>4057</v>
      </c>
      <c r="AD484">
        <v>6995297.7000000002</v>
      </c>
      <c r="AG484">
        <v>10000</v>
      </c>
      <c r="AJ484">
        <v>674548.25</v>
      </c>
      <c r="AN484">
        <v>73600</v>
      </c>
      <c r="AP484">
        <v>40091</v>
      </c>
      <c r="AQ484">
        <v>1100</v>
      </c>
      <c r="AR484">
        <v>3654049.55</v>
      </c>
      <c r="AT484">
        <v>79760.25</v>
      </c>
      <c r="AV484">
        <v>109776.5</v>
      </c>
      <c r="AW484">
        <v>27129.25</v>
      </c>
      <c r="AY484">
        <v>351464</v>
      </c>
      <c r="BB484">
        <v>127873</v>
      </c>
      <c r="BD484">
        <v>1085352.43</v>
      </c>
      <c r="BG484">
        <v>46506</v>
      </c>
      <c r="BI484">
        <v>359097.95</v>
      </c>
      <c r="BK484">
        <v>9499.5</v>
      </c>
    </row>
    <row r="485" spans="1:63" ht="22.5" customHeight="1">
      <c r="A485" s="496">
        <v>4</v>
      </c>
      <c r="B485" s="497" t="s">
        <v>913</v>
      </c>
      <c r="C485" s="498" t="s">
        <v>915</v>
      </c>
      <c r="D485" s="498">
        <v>4.0999999999999996</v>
      </c>
      <c r="E485" s="497" t="s">
        <v>1530</v>
      </c>
      <c r="F485" s="498"/>
      <c r="G485" s="550">
        <v>4301020106.3140001</v>
      </c>
      <c r="H485" s="549" t="s">
        <v>545</v>
      </c>
      <c r="I485">
        <f t="shared" si="7"/>
        <v>18288653.690000001</v>
      </c>
      <c r="J485">
        <v>7589654.75</v>
      </c>
      <c r="V485">
        <v>18288653.690000001</v>
      </c>
      <c r="AD485">
        <v>67795592.040000007</v>
      </c>
      <c r="AK485">
        <v>190850.4</v>
      </c>
      <c r="AN485">
        <v>224595.6</v>
      </c>
      <c r="AR485">
        <v>33383965.98</v>
      </c>
      <c r="AT485">
        <v>14282.75</v>
      </c>
      <c r="BB485">
        <v>31356</v>
      </c>
      <c r="BD485">
        <v>13544008.26</v>
      </c>
    </row>
    <row r="486" spans="1:63" ht="22.5" customHeight="1">
      <c r="A486" s="496">
        <v>4</v>
      </c>
      <c r="B486" s="497" t="s">
        <v>913</v>
      </c>
      <c r="C486" s="498" t="s">
        <v>915</v>
      </c>
      <c r="D486" s="498">
        <v>4.0999999999999996</v>
      </c>
      <c r="E486" s="497" t="s">
        <v>1530</v>
      </c>
      <c r="F486" s="498"/>
      <c r="G486" s="550">
        <v>4301020106.3149996</v>
      </c>
      <c r="H486" s="549" t="s">
        <v>546</v>
      </c>
      <c r="I486">
        <f t="shared" si="7"/>
        <v>-24886723.199999999</v>
      </c>
      <c r="J486">
        <v>-12488008.09</v>
      </c>
      <c r="K486">
        <v>-81005.7</v>
      </c>
      <c r="L486">
        <v>-414981.4</v>
      </c>
      <c r="M486">
        <v>-237364.4</v>
      </c>
      <c r="N486">
        <v>-2703050.17</v>
      </c>
      <c r="O486" s="108">
        <v>-2667041.4900000002</v>
      </c>
      <c r="P486">
        <v>-874788.62</v>
      </c>
      <c r="Q486">
        <v>-1269583.42</v>
      </c>
      <c r="S486">
        <v>-146555.41</v>
      </c>
      <c r="T486">
        <v>-4178.1499999999996</v>
      </c>
      <c r="U486">
        <v>-425207.07</v>
      </c>
      <c r="V486">
        <v>-24886723.199999999</v>
      </c>
      <c r="W486">
        <v>-1318402.52</v>
      </c>
      <c r="X486">
        <v>-816648.22</v>
      </c>
      <c r="Y486">
        <v>-735073.31</v>
      </c>
      <c r="Z486">
        <v>-1140141.78</v>
      </c>
      <c r="AA486">
        <v>-1988713.31</v>
      </c>
      <c r="AB486">
        <v>-475283.5</v>
      </c>
      <c r="AC486">
        <v>-313848.08</v>
      </c>
      <c r="AD486">
        <v>-56696340.520000003</v>
      </c>
      <c r="AE486">
        <v>-1548499.66</v>
      </c>
      <c r="AF486">
        <v>-1056053.3400000001</v>
      </c>
      <c r="AG486">
        <v>-2399684.4</v>
      </c>
      <c r="AH486">
        <v>-2260472.9500000002</v>
      </c>
      <c r="AI486">
        <v>-1496554.04</v>
      </c>
      <c r="AJ486">
        <v>-2555998.86</v>
      </c>
      <c r="AK486">
        <v>-957371.48</v>
      </c>
      <c r="AL486">
        <v>-778321.81</v>
      </c>
      <c r="AM486">
        <v>-1087612.23</v>
      </c>
      <c r="AN486">
        <v>-3231766.18</v>
      </c>
      <c r="AO486">
        <v>-1594682.78</v>
      </c>
      <c r="AP486">
        <v>-370959.55</v>
      </c>
      <c r="AQ486">
        <v>-366088.11</v>
      </c>
      <c r="AR486">
        <v>-30128768.690000001</v>
      </c>
      <c r="AS486">
        <v>-700446.99</v>
      </c>
      <c r="AT486">
        <v>-926242.45</v>
      </c>
      <c r="AU486">
        <v>-3179126.58</v>
      </c>
      <c r="AV486">
        <v>-1134330.46</v>
      </c>
      <c r="AW486">
        <v>-1050218.17</v>
      </c>
      <c r="AX486">
        <v>-659076.01</v>
      </c>
      <c r="AY486">
        <v>-4045898.29</v>
      </c>
      <c r="AZ486">
        <v>-1090108.8</v>
      </c>
      <c r="BA486">
        <v>-624938.52</v>
      </c>
      <c r="BB486">
        <v>-501000.66</v>
      </c>
      <c r="BC486">
        <v>-459855.73</v>
      </c>
      <c r="BD486">
        <v>-9203137.4600000009</v>
      </c>
      <c r="BE486">
        <v>-620137.61</v>
      </c>
      <c r="BF486">
        <v>-253701.77</v>
      </c>
      <c r="BG486">
        <v>-1166092.68</v>
      </c>
      <c r="BH486">
        <v>-340864.27</v>
      </c>
      <c r="BI486">
        <v>-370988.3</v>
      </c>
      <c r="BJ486">
        <v>-1034689.14</v>
      </c>
      <c r="BK486">
        <v>-313183.99</v>
      </c>
    </row>
    <row r="487" spans="1:63" ht="22.5" customHeight="1">
      <c r="A487" s="496">
        <v>4</v>
      </c>
      <c r="B487" s="497" t="s">
        <v>913</v>
      </c>
      <c r="C487" s="498" t="s">
        <v>915</v>
      </c>
      <c r="D487" s="498">
        <v>4.0999999999999996</v>
      </c>
      <c r="E487" s="497" t="s">
        <v>1530</v>
      </c>
      <c r="F487" s="498"/>
      <c r="G487" s="550">
        <v>4301020106.3170004</v>
      </c>
      <c r="H487" s="549" t="s">
        <v>547</v>
      </c>
      <c r="I487">
        <f t="shared" si="7"/>
        <v>-27746557.07</v>
      </c>
      <c r="J487">
        <v>-17207715.16</v>
      </c>
      <c r="K487">
        <v>-67403.820000000007</v>
      </c>
      <c r="L487">
        <v>-45173.93</v>
      </c>
      <c r="M487">
        <v>-59678.34</v>
      </c>
      <c r="N487">
        <v>-1913064.78</v>
      </c>
      <c r="O487" s="108">
        <v>-2566939.5699999998</v>
      </c>
      <c r="P487">
        <v>-180125.6</v>
      </c>
      <c r="Q487">
        <v>-92661.61</v>
      </c>
      <c r="S487">
        <v>-139778.70000000001</v>
      </c>
      <c r="T487">
        <v>-6818.79</v>
      </c>
      <c r="U487">
        <v>-202971.1</v>
      </c>
      <c r="V487">
        <v>-27746557.07</v>
      </c>
      <c r="W487">
        <v>-171786.14</v>
      </c>
      <c r="X487">
        <v>-163391.26</v>
      </c>
      <c r="Y487">
        <v>-125714.53</v>
      </c>
      <c r="Z487">
        <v>-180800.15</v>
      </c>
      <c r="AA487">
        <v>-174847.65</v>
      </c>
      <c r="AB487">
        <v>-92465.3</v>
      </c>
      <c r="AD487">
        <v>-5449481.29</v>
      </c>
      <c r="AE487">
        <v>-134747.76999999999</v>
      </c>
      <c r="AF487">
        <v>-439656.2</v>
      </c>
      <c r="AG487">
        <v>-677806.18</v>
      </c>
      <c r="AH487">
        <v>-1128994.28</v>
      </c>
      <c r="AI487">
        <v>0</v>
      </c>
      <c r="AJ487">
        <v>-1219353.8700000001</v>
      </c>
      <c r="AK487">
        <v>-324075.8</v>
      </c>
      <c r="AL487">
        <v>-471800.04</v>
      </c>
      <c r="AM487">
        <v>-880069.37</v>
      </c>
      <c r="AN487">
        <v>-2949111.7</v>
      </c>
      <c r="AO487">
        <v>-110446.16</v>
      </c>
      <c r="AP487">
        <v>-11155.55</v>
      </c>
      <c r="AQ487">
        <v>-43495.040000000001</v>
      </c>
      <c r="AR487">
        <v>-22915170.670000002</v>
      </c>
      <c r="AS487">
        <v>-230505.63</v>
      </c>
      <c r="AT487">
        <v>-347029.23</v>
      </c>
      <c r="AU487">
        <v>-2271356.88</v>
      </c>
      <c r="AV487">
        <v>-228468.7</v>
      </c>
      <c r="AW487">
        <v>-435092.93</v>
      </c>
      <c r="AX487">
        <v>-186086.36</v>
      </c>
      <c r="AY487">
        <v>-1800041.48</v>
      </c>
      <c r="AZ487">
        <v>-365450.87</v>
      </c>
      <c r="BA487">
        <v>-188295.09</v>
      </c>
      <c r="BB487">
        <v>14399.25</v>
      </c>
      <c r="BC487">
        <v>-150105.85999999999</v>
      </c>
      <c r="BD487">
        <v>-5464066.7999999998</v>
      </c>
      <c r="BE487">
        <v>-165964.82</v>
      </c>
      <c r="BF487">
        <v>-96891.29</v>
      </c>
      <c r="BG487">
        <v>-603554.17000000004</v>
      </c>
      <c r="BH487">
        <v>-39339.81</v>
      </c>
      <c r="BI487">
        <v>-177329.6</v>
      </c>
      <c r="BJ487">
        <v>-204150.63</v>
      </c>
      <c r="BK487">
        <v>-315547.11</v>
      </c>
    </row>
    <row r="488" spans="1:63" ht="22.5" customHeight="1">
      <c r="A488" s="496">
        <v>4</v>
      </c>
      <c r="B488" s="497" t="s">
        <v>913</v>
      </c>
      <c r="C488" s="498" t="s">
        <v>915</v>
      </c>
      <c r="D488" s="498">
        <v>4.0999999999999996</v>
      </c>
      <c r="E488" s="497" t="s">
        <v>1530</v>
      </c>
      <c r="F488" s="498"/>
      <c r="G488" s="550">
        <v>4301020106.3190002</v>
      </c>
      <c r="H488" s="549" t="s">
        <v>548</v>
      </c>
      <c r="I488">
        <f t="shared" si="7"/>
        <v>-12371.75</v>
      </c>
      <c r="P488">
        <v>-81053.740000000005</v>
      </c>
      <c r="R488">
        <v>-24027.13</v>
      </c>
      <c r="S488">
        <v>-93708.57</v>
      </c>
      <c r="T488">
        <v>-15411.58</v>
      </c>
      <c r="V488">
        <v>-12371.75</v>
      </c>
      <c r="W488">
        <v>-97950.13</v>
      </c>
      <c r="AA488">
        <v>-94767.94</v>
      </c>
      <c r="AC488">
        <v>-500</v>
      </c>
      <c r="AD488">
        <v>-35570751.270000003</v>
      </c>
      <c r="AE488">
        <v>-345</v>
      </c>
      <c r="AH488">
        <v>-363659.74</v>
      </c>
      <c r="AI488">
        <v>0</v>
      </c>
      <c r="AJ488">
        <v>-482102.74</v>
      </c>
      <c r="AK488">
        <v>-765313.79</v>
      </c>
      <c r="AM488">
        <v>-742912.2</v>
      </c>
      <c r="AN488">
        <v>-19248.3</v>
      </c>
      <c r="AS488">
        <v>-5477</v>
      </c>
      <c r="AV488">
        <v>-3187</v>
      </c>
      <c r="AW488">
        <v>-922</v>
      </c>
      <c r="AX488">
        <v>-181544.64</v>
      </c>
      <c r="AZ488">
        <v>-5239.41</v>
      </c>
      <c r="BA488">
        <v>-10562.05</v>
      </c>
      <c r="BB488">
        <v>-141915.10999999999</v>
      </c>
      <c r="BC488">
        <v>-240</v>
      </c>
      <c r="BH488">
        <v>-24228.86</v>
      </c>
    </row>
    <row r="489" spans="1:63" ht="22.5" customHeight="1">
      <c r="A489" s="496">
        <v>4</v>
      </c>
      <c r="B489" s="497" t="s">
        <v>913</v>
      </c>
      <c r="C489" s="498" t="s">
        <v>915</v>
      </c>
      <c r="D489" s="498">
        <v>4.0999999999999996</v>
      </c>
      <c r="E489" s="497" t="s">
        <v>1530</v>
      </c>
      <c r="F489" s="498"/>
      <c r="G489" s="550">
        <v>4301020106.3199997</v>
      </c>
      <c r="H489" s="549" t="s">
        <v>549</v>
      </c>
      <c r="I489">
        <f t="shared" si="7"/>
        <v>645347.06999999995</v>
      </c>
      <c r="L489">
        <v>4726.2</v>
      </c>
      <c r="N489">
        <v>185540.62</v>
      </c>
      <c r="P489">
        <v>182536.49</v>
      </c>
      <c r="T489">
        <v>112326.35</v>
      </c>
      <c r="V489">
        <v>645347.06999999995</v>
      </c>
      <c r="W489">
        <v>540</v>
      </c>
      <c r="Z489">
        <v>41988.73</v>
      </c>
      <c r="AA489">
        <v>2938.25</v>
      </c>
      <c r="AE489">
        <v>10273.75</v>
      </c>
      <c r="AF489">
        <v>15394.43</v>
      </c>
      <c r="AH489">
        <v>987305.52</v>
      </c>
      <c r="AI489">
        <v>0</v>
      </c>
      <c r="AJ489">
        <v>896560.97</v>
      </c>
      <c r="AK489">
        <v>233718.39999999999</v>
      </c>
      <c r="AL489">
        <v>150601.1</v>
      </c>
      <c r="AM489">
        <v>49764.95</v>
      </c>
      <c r="AN489">
        <v>743438.99</v>
      </c>
      <c r="AO489">
        <v>74225.009999999995</v>
      </c>
      <c r="AS489">
        <v>7502</v>
      </c>
      <c r="AU489">
        <v>418.5</v>
      </c>
      <c r="AV489">
        <v>11533.5</v>
      </c>
      <c r="AW489">
        <v>50.5</v>
      </c>
      <c r="AX489">
        <v>99194.48</v>
      </c>
      <c r="AZ489">
        <v>4767.47</v>
      </c>
      <c r="BA489">
        <v>2100</v>
      </c>
      <c r="BB489">
        <v>35077.14</v>
      </c>
      <c r="BC489">
        <v>50</v>
      </c>
    </row>
    <row r="490" spans="1:63" ht="22.5" customHeight="1">
      <c r="A490" s="496">
        <v>4</v>
      </c>
      <c r="B490" s="497" t="s">
        <v>913</v>
      </c>
      <c r="C490" s="498" t="s">
        <v>915</v>
      </c>
      <c r="D490" s="498">
        <v>4.0999999999999996</v>
      </c>
      <c r="E490" s="497" t="s">
        <v>1530</v>
      </c>
      <c r="F490" s="498"/>
      <c r="G490" s="550">
        <v>4301020106.3210001</v>
      </c>
      <c r="H490" s="549" t="s">
        <v>550</v>
      </c>
      <c r="I490">
        <f t="shared" si="7"/>
        <v>0</v>
      </c>
      <c r="J490">
        <v>3640688.65</v>
      </c>
      <c r="N490">
        <v>1850000</v>
      </c>
      <c r="AR490">
        <v>394000</v>
      </c>
      <c r="BE490">
        <v>302121.36</v>
      </c>
    </row>
    <row r="491" spans="1:63" ht="22.5" customHeight="1">
      <c r="A491" s="496">
        <v>4</v>
      </c>
      <c r="B491" s="497" t="s">
        <v>913</v>
      </c>
      <c r="C491" s="498" t="s">
        <v>915</v>
      </c>
      <c r="D491" s="498">
        <v>4.0999999999999996</v>
      </c>
      <c r="E491" s="497" t="s">
        <v>1530</v>
      </c>
      <c r="F491" s="498"/>
      <c r="G491" s="550">
        <v>4301020106.3219995</v>
      </c>
      <c r="H491" s="549" t="s">
        <v>551</v>
      </c>
      <c r="I491">
        <f t="shared" si="7"/>
        <v>0</v>
      </c>
    </row>
    <row r="492" spans="1:63" ht="22.5" customHeight="1">
      <c r="A492" s="496">
        <v>4</v>
      </c>
      <c r="B492" s="497" t="s">
        <v>913</v>
      </c>
      <c r="C492" s="498" t="s">
        <v>915</v>
      </c>
      <c r="D492" s="498">
        <v>4.0999999999999996</v>
      </c>
      <c r="E492" s="497" t="s">
        <v>1555</v>
      </c>
      <c r="F492" s="498"/>
      <c r="G492" s="550">
        <v>4301020106.5019999</v>
      </c>
      <c r="H492" s="549" t="s">
        <v>552</v>
      </c>
      <c r="I492">
        <f t="shared" si="7"/>
        <v>0</v>
      </c>
      <c r="J492">
        <v>63818.67</v>
      </c>
      <c r="AG492">
        <v>11424.75</v>
      </c>
      <c r="AI492">
        <v>45786.05</v>
      </c>
      <c r="AW492">
        <v>3031.56</v>
      </c>
      <c r="BD492">
        <v>3854</v>
      </c>
      <c r="BE492">
        <v>93309.71</v>
      </c>
      <c r="BF492">
        <v>72076.490000000005</v>
      </c>
      <c r="BG492">
        <v>41373.4</v>
      </c>
      <c r="BH492">
        <v>458.64</v>
      </c>
      <c r="BI492">
        <v>344952</v>
      </c>
      <c r="BJ492">
        <v>40134.71</v>
      </c>
    </row>
    <row r="493" spans="1:63" ht="22.5" customHeight="1">
      <c r="A493" s="496">
        <v>4</v>
      </c>
      <c r="B493" s="497" t="s">
        <v>913</v>
      </c>
      <c r="C493" s="498" t="s">
        <v>915</v>
      </c>
      <c r="D493" s="498">
        <v>4.0999999999999996</v>
      </c>
      <c r="E493" s="497" t="s">
        <v>1555</v>
      </c>
      <c r="F493" s="498"/>
      <c r="G493" s="550">
        <v>4301020106.5030003</v>
      </c>
      <c r="H493" s="549" t="s">
        <v>553</v>
      </c>
      <c r="I493">
        <f t="shared" si="7"/>
        <v>208297</v>
      </c>
      <c r="J493">
        <v>406012.25</v>
      </c>
      <c r="K493">
        <v>111880</v>
      </c>
      <c r="L493">
        <v>123593.5</v>
      </c>
      <c r="M493">
        <v>80797.5</v>
      </c>
      <c r="N493">
        <v>341923</v>
      </c>
      <c r="O493" s="108">
        <v>262975</v>
      </c>
      <c r="P493">
        <v>99403.9</v>
      </c>
      <c r="Q493">
        <v>90490</v>
      </c>
      <c r="R493">
        <v>241091</v>
      </c>
      <c r="S493">
        <v>43152</v>
      </c>
      <c r="T493">
        <v>136753</v>
      </c>
      <c r="U493">
        <v>58751</v>
      </c>
      <c r="V493">
        <v>208297</v>
      </c>
      <c r="W493">
        <v>23317</v>
      </c>
      <c r="X493">
        <v>8308.75</v>
      </c>
      <c r="Y493">
        <v>23530</v>
      </c>
      <c r="Z493">
        <v>94862</v>
      </c>
      <c r="AA493">
        <v>66777</v>
      </c>
      <c r="AB493">
        <v>2315.5</v>
      </c>
      <c r="AD493">
        <v>2012119</v>
      </c>
      <c r="AE493">
        <v>26042.5</v>
      </c>
      <c r="AF493">
        <v>50888</v>
      </c>
      <c r="AG493">
        <v>11167.25</v>
      </c>
      <c r="AH493">
        <v>45258</v>
      </c>
      <c r="AI493">
        <v>30467</v>
      </c>
      <c r="AJ493">
        <v>62074</v>
      </c>
      <c r="AL493">
        <v>8139.25</v>
      </c>
      <c r="AM493">
        <v>103524</v>
      </c>
      <c r="AN493">
        <v>132207.49</v>
      </c>
      <c r="AO493">
        <v>24969.3</v>
      </c>
      <c r="AP493">
        <v>33124.5</v>
      </c>
      <c r="AR493">
        <v>290208.5</v>
      </c>
      <c r="AS493">
        <v>6004</v>
      </c>
      <c r="AT493">
        <v>43884.75</v>
      </c>
      <c r="AU493">
        <v>74464.25</v>
      </c>
      <c r="AV493">
        <v>12948.25</v>
      </c>
      <c r="AW493">
        <v>85580</v>
      </c>
      <c r="AX493">
        <v>6619</v>
      </c>
      <c r="AY493">
        <v>53931</v>
      </c>
      <c r="AZ493">
        <v>34303</v>
      </c>
      <c r="BB493">
        <v>32045</v>
      </c>
      <c r="BD493">
        <v>156717</v>
      </c>
      <c r="BE493">
        <v>24175</v>
      </c>
      <c r="BF493">
        <v>50276</v>
      </c>
      <c r="BG493">
        <v>47079</v>
      </c>
      <c r="BH493">
        <v>178</v>
      </c>
      <c r="BI493">
        <v>377705.75</v>
      </c>
      <c r="BJ493">
        <v>55944.65</v>
      </c>
      <c r="BK493">
        <v>139066.75</v>
      </c>
    </row>
    <row r="494" spans="1:63" ht="22.5" customHeight="1">
      <c r="A494" s="496">
        <v>4</v>
      </c>
      <c r="B494" s="497" t="s">
        <v>913</v>
      </c>
      <c r="C494" s="498" t="s">
        <v>915</v>
      </c>
      <c r="D494" s="498">
        <v>4.0999999999999996</v>
      </c>
      <c r="E494" s="497" t="s">
        <v>1555</v>
      </c>
      <c r="F494" s="498"/>
      <c r="G494" s="550">
        <v>4301020106.5039997</v>
      </c>
      <c r="H494" s="549" t="s">
        <v>554</v>
      </c>
      <c r="I494">
        <f t="shared" si="7"/>
        <v>2190481.25</v>
      </c>
      <c r="K494">
        <v>28499</v>
      </c>
      <c r="L494">
        <v>22346</v>
      </c>
      <c r="M494">
        <v>53065.75</v>
      </c>
      <c r="N494">
        <v>242022</v>
      </c>
      <c r="O494" s="108">
        <v>806887</v>
      </c>
      <c r="P494">
        <v>72991.5</v>
      </c>
      <c r="Q494">
        <v>51126</v>
      </c>
      <c r="R494">
        <v>66910.75</v>
      </c>
      <c r="S494">
        <v>7913</v>
      </c>
      <c r="T494">
        <v>114563</v>
      </c>
      <c r="U494">
        <v>53618</v>
      </c>
      <c r="V494">
        <v>2190481.25</v>
      </c>
      <c r="W494">
        <v>22451</v>
      </c>
      <c r="Y494">
        <v>6857</v>
      </c>
      <c r="Z494">
        <v>49422</v>
      </c>
      <c r="AA494">
        <v>67048</v>
      </c>
      <c r="AD494">
        <v>1873181</v>
      </c>
      <c r="AF494">
        <v>9213</v>
      </c>
      <c r="AI494">
        <v>7775.5</v>
      </c>
      <c r="AM494">
        <v>19741.75</v>
      </c>
      <c r="AN494">
        <v>4857.79</v>
      </c>
      <c r="AP494">
        <v>9765.5</v>
      </c>
      <c r="AR494">
        <v>651440.25</v>
      </c>
      <c r="AS494">
        <v>8657</v>
      </c>
      <c r="AT494">
        <v>54467.5</v>
      </c>
      <c r="AU494">
        <v>101309.5</v>
      </c>
      <c r="AW494">
        <v>30329</v>
      </c>
      <c r="AX494">
        <v>2588</v>
      </c>
      <c r="AY494">
        <v>14890</v>
      </c>
      <c r="AZ494">
        <v>14958</v>
      </c>
      <c r="BB494">
        <v>1206</v>
      </c>
      <c r="BD494">
        <v>468594</v>
      </c>
      <c r="BE494">
        <v>2757</v>
      </c>
      <c r="BF494">
        <v>15477</v>
      </c>
      <c r="BG494">
        <v>16722</v>
      </c>
      <c r="BI494">
        <v>123329</v>
      </c>
      <c r="BJ494">
        <v>17429.5</v>
      </c>
      <c r="BK494">
        <v>90443</v>
      </c>
    </row>
    <row r="495" spans="1:63" ht="22.5" customHeight="1">
      <c r="A495" s="496">
        <v>4</v>
      </c>
      <c r="B495" s="497" t="s">
        <v>913</v>
      </c>
      <c r="C495" s="498" t="s">
        <v>915</v>
      </c>
      <c r="D495" s="498">
        <v>4.0999999999999996</v>
      </c>
      <c r="E495" s="497" t="s">
        <v>1555</v>
      </c>
      <c r="F495" s="498"/>
      <c r="G495" s="550">
        <v>4301020106.5050001</v>
      </c>
      <c r="H495" s="549" t="s">
        <v>555</v>
      </c>
      <c r="I495">
        <f t="shared" si="7"/>
        <v>-23999.5</v>
      </c>
      <c r="L495">
        <v>-10478</v>
      </c>
      <c r="M495">
        <v>-5677</v>
      </c>
      <c r="Q495">
        <v>-4685</v>
      </c>
      <c r="V495">
        <v>-23999.5</v>
      </c>
      <c r="X495">
        <v>-8308.75</v>
      </c>
      <c r="AA495">
        <v>-4739</v>
      </c>
      <c r="AB495">
        <v>-2315.5</v>
      </c>
      <c r="AD495">
        <v>-1606451</v>
      </c>
      <c r="AF495">
        <v>-2712</v>
      </c>
      <c r="AG495">
        <v>-4093</v>
      </c>
      <c r="AH495">
        <v>-8702</v>
      </c>
      <c r="AL495">
        <v>-8139.25</v>
      </c>
      <c r="AM495">
        <v>-34864.5</v>
      </c>
      <c r="AN495">
        <v>-33585.64</v>
      </c>
      <c r="AR495">
        <v>-23672.25</v>
      </c>
      <c r="AU495">
        <v>-20155</v>
      </c>
      <c r="AW495">
        <v>-28939</v>
      </c>
      <c r="AX495">
        <v>-4921</v>
      </c>
      <c r="AY495">
        <v>-23949</v>
      </c>
      <c r="BD495">
        <v>-156717</v>
      </c>
      <c r="BE495">
        <v>-24175</v>
      </c>
      <c r="BF495">
        <v>-50276</v>
      </c>
      <c r="BG495">
        <v>-47079</v>
      </c>
      <c r="BH495">
        <v>-178</v>
      </c>
      <c r="BI495">
        <v>-377705.75</v>
      </c>
      <c r="BJ495">
        <v>-55944.65</v>
      </c>
      <c r="BK495">
        <v>-139066.75</v>
      </c>
    </row>
    <row r="496" spans="1:63" ht="22.5" customHeight="1">
      <c r="A496" s="496">
        <v>4</v>
      </c>
      <c r="B496" s="497" t="s">
        <v>913</v>
      </c>
      <c r="C496" s="498" t="s">
        <v>915</v>
      </c>
      <c r="D496" s="498">
        <v>4.0999999999999996</v>
      </c>
      <c r="E496" s="497" t="s">
        <v>1555</v>
      </c>
      <c r="F496" s="498"/>
      <c r="G496" s="550">
        <v>4301020106.507</v>
      </c>
      <c r="H496" s="549" t="s">
        <v>556</v>
      </c>
      <c r="I496">
        <f t="shared" si="7"/>
        <v>-1991191.22</v>
      </c>
      <c r="M496">
        <v>-25364</v>
      </c>
      <c r="Q496">
        <v>-2850</v>
      </c>
      <c r="V496">
        <v>-1991191.22</v>
      </c>
      <c r="AD496">
        <v>-1127339</v>
      </c>
      <c r="AR496">
        <v>-273728</v>
      </c>
      <c r="AU496">
        <v>-72834.75</v>
      </c>
      <c r="AW496">
        <v>-27329</v>
      </c>
      <c r="AX496">
        <v>-2588</v>
      </c>
      <c r="BD496">
        <v>-507397</v>
      </c>
      <c r="BE496">
        <v>-2757</v>
      </c>
      <c r="BF496">
        <v>-15477</v>
      </c>
      <c r="BG496">
        <v>-23560</v>
      </c>
      <c r="BI496">
        <v>-123329</v>
      </c>
      <c r="BJ496">
        <v>-17429.5</v>
      </c>
      <c r="BK496">
        <v>-90443</v>
      </c>
    </row>
    <row r="497" spans="1:63" ht="22.5" customHeight="1">
      <c r="A497" s="496">
        <v>4</v>
      </c>
      <c r="B497" s="497" t="s">
        <v>913</v>
      </c>
      <c r="C497" s="498" t="s">
        <v>915</v>
      </c>
      <c r="D497" s="498">
        <v>4.0999999999999996</v>
      </c>
      <c r="E497" s="497" t="s">
        <v>1555</v>
      </c>
      <c r="F497" s="498"/>
      <c r="G497" s="550">
        <v>4301020106.5089998</v>
      </c>
      <c r="H497" s="549" t="s">
        <v>557</v>
      </c>
      <c r="I497">
        <f t="shared" si="7"/>
        <v>0</v>
      </c>
      <c r="J497">
        <v>3024</v>
      </c>
      <c r="L497">
        <v>5518</v>
      </c>
      <c r="W497">
        <v>459</v>
      </c>
      <c r="AH497">
        <v>19576.150000000001</v>
      </c>
      <c r="AM497">
        <v>23076</v>
      </c>
      <c r="AR497">
        <v>2983.12</v>
      </c>
      <c r="BI497">
        <v>317.5</v>
      </c>
    </row>
    <row r="498" spans="1:63" ht="22.5" customHeight="1">
      <c r="A498" s="496">
        <v>4</v>
      </c>
      <c r="B498" s="497" t="s">
        <v>913</v>
      </c>
      <c r="C498" s="498" t="s">
        <v>915</v>
      </c>
      <c r="D498" s="498">
        <v>4.0999999999999996</v>
      </c>
      <c r="E498" s="497" t="s">
        <v>1555</v>
      </c>
      <c r="F498" s="498"/>
      <c r="G498" s="550">
        <v>4301020106.5100002</v>
      </c>
      <c r="H498" s="549" t="s">
        <v>558</v>
      </c>
      <c r="I498">
        <f t="shared" si="7"/>
        <v>0</v>
      </c>
      <c r="J498">
        <v>-589787.1</v>
      </c>
      <c r="N498">
        <v>-5886.6</v>
      </c>
      <c r="O498" s="108">
        <v>-777890.25</v>
      </c>
      <c r="Q498">
        <v>-10880.5</v>
      </c>
      <c r="Z498">
        <v>-727.6</v>
      </c>
      <c r="AR498">
        <v>-51965.75</v>
      </c>
      <c r="BI498">
        <v>-798.1</v>
      </c>
    </row>
    <row r="499" spans="1:63" ht="22.5" customHeight="1">
      <c r="A499" s="496">
        <v>4</v>
      </c>
      <c r="B499" s="497" t="s">
        <v>913</v>
      </c>
      <c r="C499" s="498" t="s">
        <v>915</v>
      </c>
      <c r="D499" s="498">
        <v>4.0999999999999996</v>
      </c>
      <c r="E499" s="497" t="s">
        <v>1555</v>
      </c>
      <c r="F499" s="498"/>
      <c r="G499" s="550">
        <v>4301020106.5109997</v>
      </c>
      <c r="H499" s="549" t="s">
        <v>559</v>
      </c>
      <c r="I499">
        <f t="shared" si="7"/>
        <v>0</v>
      </c>
      <c r="J499">
        <v>491623.04</v>
      </c>
      <c r="N499">
        <v>655</v>
      </c>
      <c r="S499">
        <v>33845</v>
      </c>
      <c r="T499">
        <v>3556.27</v>
      </c>
      <c r="AF499">
        <v>3643.47</v>
      </c>
      <c r="AH499">
        <v>137</v>
      </c>
    </row>
    <row r="500" spans="1:63" ht="22.5" customHeight="1">
      <c r="A500" s="496">
        <v>4</v>
      </c>
      <c r="B500" s="497" t="s">
        <v>913</v>
      </c>
      <c r="C500" s="498" t="s">
        <v>915</v>
      </c>
      <c r="D500" s="498">
        <v>4.0999999999999996</v>
      </c>
      <c r="E500" s="497" t="s">
        <v>1555</v>
      </c>
      <c r="F500" s="498"/>
      <c r="G500" s="550">
        <v>4301020106.5120001</v>
      </c>
      <c r="H500" s="549" t="s">
        <v>560</v>
      </c>
      <c r="I500">
        <f t="shared" si="7"/>
        <v>148182</v>
      </c>
      <c r="J500">
        <v>304379.75</v>
      </c>
      <c r="V500">
        <v>148182</v>
      </c>
      <c r="AD500">
        <v>201835</v>
      </c>
      <c r="AH500">
        <v>3000</v>
      </c>
      <c r="AP500">
        <v>429.5</v>
      </c>
      <c r="AQ500">
        <v>7331</v>
      </c>
      <c r="AR500">
        <v>18280.5</v>
      </c>
      <c r="BK500">
        <v>5770.25</v>
      </c>
    </row>
    <row r="501" spans="1:63" ht="22.5" customHeight="1">
      <c r="A501" s="496">
        <v>4</v>
      </c>
      <c r="B501" s="497" t="s">
        <v>913</v>
      </c>
      <c r="C501" s="498" t="s">
        <v>915</v>
      </c>
      <c r="D501" s="498">
        <v>4.0999999999999996</v>
      </c>
      <c r="E501" s="497" t="s">
        <v>1555</v>
      </c>
      <c r="F501" s="498"/>
      <c r="G501" s="550">
        <v>4301020106.5129995</v>
      </c>
      <c r="H501" s="549" t="s">
        <v>561</v>
      </c>
      <c r="I501">
        <f t="shared" si="7"/>
        <v>221835</v>
      </c>
      <c r="J501">
        <v>756688</v>
      </c>
      <c r="N501">
        <v>8141</v>
      </c>
      <c r="V501">
        <v>221835</v>
      </c>
      <c r="AD501">
        <v>214694.42</v>
      </c>
      <c r="AR501">
        <v>212407.38</v>
      </c>
      <c r="BD501">
        <v>7922</v>
      </c>
    </row>
    <row r="502" spans="1:63" ht="22.5" customHeight="1">
      <c r="A502" s="496">
        <v>4</v>
      </c>
      <c r="B502" s="497" t="s">
        <v>913</v>
      </c>
      <c r="C502" s="498" t="s">
        <v>915</v>
      </c>
      <c r="D502" s="498">
        <v>4.0999999999999996</v>
      </c>
      <c r="E502" s="497" t="s">
        <v>1555</v>
      </c>
      <c r="F502" s="498"/>
      <c r="G502" s="550">
        <v>4301020106.5139999</v>
      </c>
      <c r="H502" s="549" t="s">
        <v>562</v>
      </c>
      <c r="I502">
        <f t="shared" si="7"/>
        <v>0</v>
      </c>
      <c r="J502">
        <v>2054943.55</v>
      </c>
      <c r="T502">
        <v>2218</v>
      </c>
      <c r="Z502">
        <v>7103</v>
      </c>
      <c r="AD502">
        <v>2226164.87</v>
      </c>
      <c r="AH502">
        <v>4467.45</v>
      </c>
      <c r="AR502">
        <v>140042.92000000001</v>
      </c>
      <c r="BG502">
        <v>6838</v>
      </c>
      <c r="BI502">
        <v>25052.75</v>
      </c>
      <c r="BK502">
        <v>13239.5</v>
      </c>
    </row>
    <row r="503" spans="1:63" ht="22.5" customHeight="1">
      <c r="A503" s="496">
        <v>4</v>
      </c>
      <c r="B503" s="497" t="s">
        <v>913</v>
      </c>
      <c r="C503" s="498" t="s">
        <v>915</v>
      </c>
      <c r="D503" s="498">
        <v>4.0999999999999996</v>
      </c>
      <c r="E503" s="497" t="s">
        <v>1555</v>
      </c>
      <c r="F503" s="498"/>
      <c r="G503" s="550">
        <v>4301020106.5150003</v>
      </c>
      <c r="H503" s="549" t="s">
        <v>563</v>
      </c>
      <c r="I503">
        <f t="shared" si="7"/>
        <v>0</v>
      </c>
      <c r="J503">
        <v>-410537.41</v>
      </c>
      <c r="Z503">
        <v>-754.69</v>
      </c>
      <c r="AF503">
        <v>-7198</v>
      </c>
      <c r="AJ503">
        <v>-56408</v>
      </c>
      <c r="AM503">
        <v>-5540</v>
      </c>
      <c r="AO503">
        <v>-17250.2</v>
      </c>
      <c r="AQ503">
        <v>-3429</v>
      </c>
      <c r="AR503">
        <v>-391006.5</v>
      </c>
      <c r="BB503">
        <v>-2175</v>
      </c>
    </row>
    <row r="504" spans="1:63" ht="22.5" customHeight="1">
      <c r="A504" s="496">
        <v>4</v>
      </c>
      <c r="B504" s="497" t="s">
        <v>913</v>
      </c>
      <c r="C504" s="498" t="s">
        <v>915</v>
      </c>
      <c r="D504" s="498">
        <v>4.0999999999999996</v>
      </c>
      <c r="E504" s="497" t="s">
        <v>1555</v>
      </c>
      <c r="F504" s="498"/>
      <c r="G504" s="550">
        <v>4301020106.5159998</v>
      </c>
      <c r="H504" s="549" t="s">
        <v>564</v>
      </c>
      <c r="I504">
        <f t="shared" si="7"/>
        <v>0</v>
      </c>
      <c r="J504">
        <v>192792.68</v>
      </c>
      <c r="K504">
        <v>103500</v>
      </c>
      <c r="L504">
        <v>97500</v>
      </c>
      <c r="M504">
        <v>84500</v>
      </c>
      <c r="N504">
        <v>147500</v>
      </c>
      <c r="O504" s="108">
        <v>212500</v>
      </c>
      <c r="P504">
        <v>51000</v>
      </c>
      <c r="Q504">
        <v>65830</v>
      </c>
      <c r="R504">
        <v>142500</v>
      </c>
      <c r="S504">
        <v>26000</v>
      </c>
      <c r="T504">
        <v>154830</v>
      </c>
      <c r="U504">
        <v>117050</v>
      </c>
      <c r="W504">
        <v>59500</v>
      </c>
      <c r="X504">
        <v>24280</v>
      </c>
      <c r="Y504">
        <v>15500</v>
      </c>
      <c r="Z504">
        <v>57000</v>
      </c>
      <c r="AA504">
        <v>118500</v>
      </c>
      <c r="AB504">
        <v>1500</v>
      </c>
      <c r="AD504">
        <v>931600</v>
      </c>
      <c r="AF504">
        <v>20500</v>
      </c>
      <c r="AG504">
        <v>30000</v>
      </c>
      <c r="AH504">
        <v>52500</v>
      </c>
      <c r="AI504">
        <v>69500</v>
      </c>
      <c r="AJ504">
        <v>73710</v>
      </c>
      <c r="AK504">
        <v>42500</v>
      </c>
      <c r="AM504">
        <v>47500</v>
      </c>
      <c r="AN504">
        <v>62000</v>
      </c>
      <c r="AO504">
        <v>19000</v>
      </c>
      <c r="AP504">
        <v>5000</v>
      </c>
      <c r="AR504">
        <v>143500</v>
      </c>
      <c r="AS504">
        <v>5500</v>
      </c>
      <c r="AT504">
        <v>21500</v>
      </c>
      <c r="AU504">
        <v>31000</v>
      </c>
      <c r="AV504">
        <v>15000</v>
      </c>
      <c r="AX504">
        <v>500</v>
      </c>
      <c r="AY504">
        <v>38500</v>
      </c>
      <c r="AZ504">
        <v>46500</v>
      </c>
      <c r="BB504">
        <v>680</v>
      </c>
      <c r="BE504">
        <v>31803</v>
      </c>
      <c r="BG504">
        <v>9565</v>
      </c>
      <c r="BI504">
        <v>196940</v>
      </c>
      <c r="BJ504">
        <v>19000</v>
      </c>
    </row>
    <row r="505" spans="1:63" ht="22.5" customHeight="1">
      <c r="A505" s="496">
        <v>4</v>
      </c>
      <c r="B505" s="497" t="s">
        <v>913</v>
      </c>
      <c r="C505" s="498" t="s">
        <v>915</v>
      </c>
      <c r="D505" s="498">
        <v>4.0999999999999996</v>
      </c>
      <c r="E505" s="497" t="s">
        <v>1555</v>
      </c>
      <c r="F505" s="498"/>
      <c r="G505" s="550">
        <v>4301020106.5170002</v>
      </c>
      <c r="H505" s="549" t="s">
        <v>565</v>
      </c>
      <c r="I505">
        <f t="shared" si="7"/>
        <v>0</v>
      </c>
      <c r="BD505">
        <v>144786.43</v>
      </c>
    </row>
    <row r="506" spans="1:63" ht="22.5" customHeight="1">
      <c r="A506" s="496">
        <v>4</v>
      </c>
      <c r="B506" s="497" t="s">
        <v>913</v>
      </c>
      <c r="C506" s="498" t="s">
        <v>915</v>
      </c>
      <c r="D506" s="498">
        <v>4.0999999999999996</v>
      </c>
      <c r="E506" s="497" t="s">
        <v>1555</v>
      </c>
      <c r="F506" s="498"/>
      <c r="G506" s="550">
        <v>4301020106.5179996</v>
      </c>
      <c r="H506" s="549" t="s">
        <v>566</v>
      </c>
      <c r="I506">
        <f t="shared" si="7"/>
        <v>0</v>
      </c>
      <c r="K506">
        <v>3788.34</v>
      </c>
      <c r="AA506">
        <v>3710</v>
      </c>
    </row>
    <row r="507" spans="1:63" ht="22.5" customHeight="1">
      <c r="A507" s="496">
        <v>4</v>
      </c>
      <c r="B507" s="497" t="s">
        <v>913</v>
      </c>
      <c r="C507" s="498" t="s">
        <v>915</v>
      </c>
      <c r="D507" s="498">
        <v>4.0999999999999996</v>
      </c>
      <c r="E507" s="497" t="s">
        <v>1555</v>
      </c>
      <c r="F507" s="498"/>
      <c r="G507" s="550">
        <v>4301020106.5190001</v>
      </c>
      <c r="H507" s="551" t="s">
        <v>567</v>
      </c>
      <c r="I507">
        <f t="shared" si="7"/>
        <v>0</v>
      </c>
      <c r="AF507">
        <v>5812</v>
      </c>
    </row>
    <row r="508" spans="1:63" ht="22.5" customHeight="1">
      <c r="A508" s="496">
        <v>4</v>
      </c>
      <c r="B508" s="497" t="s">
        <v>913</v>
      </c>
      <c r="C508" s="498" t="s">
        <v>915</v>
      </c>
      <c r="D508" s="498">
        <v>4.0999999999999996</v>
      </c>
      <c r="E508" s="497" t="s">
        <v>1410</v>
      </c>
      <c r="F508" s="498"/>
      <c r="G508" s="550">
        <v>4301020106.7010002</v>
      </c>
      <c r="H508" s="549" t="s">
        <v>568</v>
      </c>
      <c r="I508">
        <f t="shared" si="7"/>
        <v>0</v>
      </c>
      <c r="J508">
        <v>7717.5</v>
      </c>
      <c r="S508">
        <v>3518.25</v>
      </c>
      <c r="X508">
        <v>3139.5</v>
      </c>
      <c r="AD508">
        <v>120858</v>
      </c>
      <c r="AE508">
        <v>1242.6600000000001</v>
      </c>
      <c r="AF508">
        <v>2544</v>
      </c>
      <c r="AJ508">
        <v>78009.56</v>
      </c>
      <c r="AL508">
        <v>4281</v>
      </c>
      <c r="AP508">
        <v>313</v>
      </c>
      <c r="AR508">
        <v>2955.5</v>
      </c>
      <c r="AS508">
        <v>10229.5</v>
      </c>
      <c r="AT508">
        <v>300</v>
      </c>
      <c r="AW508">
        <v>6334</v>
      </c>
      <c r="AY508">
        <v>34229.5</v>
      </c>
      <c r="BB508">
        <v>6814.64</v>
      </c>
      <c r="BG508">
        <v>4606</v>
      </c>
    </row>
    <row r="509" spans="1:63" ht="22.5" customHeight="1">
      <c r="A509" s="496">
        <v>4</v>
      </c>
      <c r="B509" s="497" t="s">
        <v>913</v>
      </c>
      <c r="C509" s="498" t="s">
        <v>915</v>
      </c>
      <c r="D509" s="498">
        <v>4.0999999999999996</v>
      </c>
      <c r="E509" s="497" t="s">
        <v>1410</v>
      </c>
      <c r="F509" s="498"/>
      <c r="G509" s="550">
        <v>4301020106.7030001</v>
      </c>
      <c r="H509" s="549" t="s">
        <v>569</v>
      </c>
      <c r="I509">
        <f t="shared" si="7"/>
        <v>2586.5</v>
      </c>
      <c r="J509">
        <v>48069.25</v>
      </c>
      <c r="K509">
        <v>13613.25</v>
      </c>
      <c r="M509">
        <v>4525</v>
      </c>
      <c r="O509" s="108">
        <v>15618</v>
      </c>
      <c r="P509">
        <v>8918.74</v>
      </c>
      <c r="V509">
        <v>2586.5</v>
      </c>
      <c r="W509">
        <v>1421.35</v>
      </c>
      <c r="AA509">
        <v>2113</v>
      </c>
      <c r="AH509">
        <v>8161.61</v>
      </c>
      <c r="AI509">
        <v>7485.91</v>
      </c>
      <c r="AK509">
        <v>6349.94</v>
      </c>
      <c r="AM509">
        <v>8903.58</v>
      </c>
      <c r="AN509">
        <v>5153</v>
      </c>
      <c r="AR509">
        <v>8490</v>
      </c>
      <c r="BD509">
        <v>85494.12</v>
      </c>
      <c r="BF509">
        <v>3813.5</v>
      </c>
      <c r="BG509">
        <v>4251</v>
      </c>
      <c r="BI509">
        <v>68631.740000000005</v>
      </c>
    </row>
    <row r="510" spans="1:63" ht="22.5" customHeight="1">
      <c r="A510" s="496">
        <v>4</v>
      </c>
      <c r="B510" s="497" t="s">
        <v>913</v>
      </c>
      <c r="C510" s="498" t="s">
        <v>915</v>
      </c>
      <c r="D510" s="498">
        <v>4.0999999999999996</v>
      </c>
      <c r="E510" s="497" t="s">
        <v>1410</v>
      </c>
      <c r="F510" s="498"/>
      <c r="G510" s="550">
        <v>4301020106.7040005</v>
      </c>
      <c r="H510" s="549" t="s">
        <v>570</v>
      </c>
      <c r="I510">
        <f t="shared" si="7"/>
        <v>-606.5</v>
      </c>
      <c r="V510">
        <v>-606.5</v>
      </c>
      <c r="AF510">
        <v>-10229</v>
      </c>
      <c r="AR510">
        <v>-2049.9899999999998</v>
      </c>
      <c r="AY510">
        <v>-19651.13</v>
      </c>
      <c r="BG510">
        <v>-53872</v>
      </c>
    </row>
    <row r="511" spans="1:63" ht="22.5" customHeight="1">
      <c r="A511" s="496">
        <v>4</v>
      </c>
      <c r="B511" s="497" t="s">
        <v>913</v>
      </c>
      <c r="C511" s="498" t="s">
        <v>915</v>
      </c>
      <c r="D511" s="498">
        <v>4.0999999999999996</v>
      </c>
      <c r="E511" s="497" t="s">
        <v>1410</v>
      </c>
      <c r="F511" s="498"/>
      <c r="G511" s="550">
        <v>4301020106.7049999</v>
      </c>
      <c r="H511" s="549" t="s">
        <v>571</v>
      </c>
      <c r="I511">
        <f t="shared" si="7"/>
        <v>-23532.7</v>
      </c>
      <c r="J511">
        <v>-25701.07</v>
      </c>
      <c r="S511">
        <v>-2489.71</v>
      </c>
      <c r="V511">
        <v>-23532.7</v>
      </c>
      <c r="AA511">
        <v>-33801</v>
      </c>
      <c r="BG511">
        <v>-9590</v>
      </c>
      <c r="BI511">
        <v>-1574.46</v>
      </c>
    </row>
    <row r="512" spans="1:63" ht="22.5" customHeight="1">
      <c r="A512" s="496">
        <v>4</v>
      </c>
      <c r="B512" s="497" t="s">
        <v>913</v>
      </c>
      <c r="C512" s="498" t="s">
        <v>915</v>
      </c>
      <c r="D512" s="498">
        <v>4.0999999999999996</v>
      </c>
      <c r="E512" s="497" t="s">
        <v>1410</v>
      </c>
      <c r="F512" s="498"/>
      <c r="G512" s="550">
        <v>4301020106.7060003</v>
      </c>
      <c r="H512" s="549" t="s">
        <v>572</v>
      </c>
      <c r="I512">
        <f t="shared" si="7"/>
        <v>320</v>
      </c>
      <c r="K512">
        <v>1445.49</v>
      </c>
      <c r="S512">
        <v>1159.77</v>
      </c>
      <c r="V512">
        <v>320</v>
      </c>
      <c r="AL512">
        <v>522.20000000000005</v>
      </c>
      <c r="AM512">
        <v>3543</v>
      </c>
      <c r="AN512">
        <v>6500.98</v>
      </c>
      <c r="AO512">
        <v>531.73</v>
      </c>
      <c r="AS512">
        <v>4672.1099999999997</v>
      </c>
      <c r="BI512">
        <v>545.5</v>
      </c>
    </row>
    <row r="513" spans="1:63" ht="22.5" customHeight="1">
      <c r="A513" s="496">
        <v>4</v>
      </c>
      <c r="B513" s="497" t="s">
        <v>913</v>
      </c>
      <c r="C513" s="498" t="s">
        <v>915</v>
      </c>
      <c r="D513" s="498">
        <v>4.0999999999999996</v>
      </c>
      <c r="E513" s="497" t="s">
        <v>1410</v>
      </c>
      <c r="F513" s="498"/>
      <c r="G513" s="550">
        <v>4301020106.7089996</v>
      </c>
      <c r="H513" s="549" t="s">
        <v>573</v>
      </c>
      <c r="I513">
        <f t="shared" si="7"/>
        <v>7887.36</v>
      </c>
      <c r="K513">
        <v>510</v>
      </c>
      <c r="L513">
        <v>6020</v>
      </c>
      <c r="M513">
        <v>28773.85</v>
      </c>
      <c r="P513">
        <v>22340.5</v>
      </c>
      <c r="S513">
        <v>12237.9</v>
      </c>
      <c r="T513">
        <v>5549</v>
      </c>
      <c r="U513">
        <v>263</v>
      </c>
      <c r="V513">
        <v>7887.36</v>
      </c>
      <c r="W513">
        <v>12305</v>
      </c>
      <c r="Y513">
        <v>15045.86</v>
      </c>
      <c r="Z513">
        <v>18560.68</v>
      </c>
      <c r="AA513">
        <v>11320</v>
      </c>
      <c r="AD513">
        <v>49586</v>
      </c>
      <c r="AF513">
        <v>11228</v>
      </c>
      <c r="AI513">
        <v>1100</v>
      </c>
      <c r="AL513">
        <v>33175.25</v>
      </c>
      <c r="AN513">
        <v>41926.57</v>
      </c>
      <c r="AP513">
        <v>7071.5</v>
      </c>
      <c r="AT513">
        <v>32752.15</v>
      </c>
      <c r="AU513">
        <v>33903.75</v>
      </c>
      <c r="AV513">
        <v>2283</v>
      </c>
      <c r="AW513">
        <v>1976</v>
      </c>
      <c r="AZ513">
        <v>8124.65</v>
      </c>
      <c r="BA513">
        <v>11987</v>
      </c>
      <c r="BB513">
        <v>6837</v>
      </c>
      <c r="BE513">
        <v>0</v>
      </c>
      <c r="BG513">
        <v>45015</v>
      </c>
      <c r="BI513">
        <v>50069</v>
      </c>
      <c r="BK513">
        <v>7672.5</v>
      </c>
    </row>
    <row r="514" spans="1:63" ht="22.5" customHeight="1">
      <c r="A514" s="496">
        <v>4</v>
      </c>
      <c r="B514" s="497" t="s">
        <v>913</v>
      </c>
      <c r="C514" s="498" t="s">
        <v>915</v>
      </c>
      <c r="D514" s="498">
        <v>4.0999999999999996</v>
      </c>
      <c r="E514" s="497" t="s">
        <v>1410</v>
      </c>
      <c r="F514" s="498"/>
      <c r="G514" s="550">
        <v>4301020106.71</v>
      </c>
      <c r="H514" s="549" t="s">
        <v>574</v>
      </c>
      <c r="I514">
        <f t="shared" si="7"/>
        <v>102055.25</v>
      </c>
      <c r="J514">
        <v>270203</v>
      </c>
      <c r="K514">
        <v>7913</v>
      </c>
      <c r="M514">
        <v>55659.09</v>
      </c>
      <c r="O514" s="108">
        <v>15984</v>
      </c>
      <c r="S514">
        <v>5441</v>
      </c>
      <c r="V514">
        <v>102055.25</v>
      </c>
      <c r="AA514">
        <v>33801</v>
      </c>
      <c r="AD514">
        <v>448358.52</v>
      </c>
      <c r="AL514">
        <v>4954</v>
      </c>
      <c r="AN514">
        <v>8104</v>
      </c>
      <c r="AO514">
        <v>22738.45</v>
      </c>
      <c r="AR514">
        <v>3476.94</v>
      </c>
      <c r="AT514">
        <v>44358.5</v>
      </c>
      <c r="AU514">
        <v>60886.5</v>
      </c>
      <c r="AV514">
        <v>5765.5</v>
      </c>
      <c r="AW514">
        <v>3341</v>
      </c>
      <c r="BA514">
        <v>8995</v>
      </c>
      <c r="BD514">
        <v>61222</v>
      </c>
      <c r="BE514">
        <v>85104.36</v>
      </c>
      <c r="BG514">
        <v>9590</v>
      </c>
      <c r="BI514">
        <v>21760.5</v>
      </c>
    </row>
    <row r="515" spans="1:63" ht="22.5" customHeight="1">
      <c r="A515" s="496">
        <v>4</v>
      </c>
      <c r="B515" s="497" t="s">
        <v>913</v>
      </c>
      <c r="C515" s="498" t="s">
        <v>915</v>
      </c>
      <c r="D515" s="498">
        <v>4.0999999999999996</v>
      </c>
      <c r="E515" s="497" t="s">
        <v>1410</v>
      </c>
      <c r="F515" s="498"/>
      <c r="G515" s="550">
        <v>4301020106.7110004</v>
      </c>
      <c r="H515" s="549" t="s">
        <v>575</v>
      </c>
      <c r="I515">
        <f t="shared" si="7"/>
        <v>0</v>
      </c>
      <c r="P515">
        <v>-22340.5</v>
      </c>
      <c r="AD515">
        <v>-98088</v>
      </c>
      <c r="AL515">
        <v>-29382.25</v>
      </c>
      <c r="AN515">
        <v>-21711.15</v>
      </c>
      <c r="AP515">
        <v>-3581.5</v>
      </c>
      <c r="AS515">
        <v>0</v>
      </c>
      <c r="AT515">
        <v>-77410.649999999994</v>
      </c>
      <c r="AU515">
        <v>-33903.75</v>
      </c>
      <c r="AW515">
        <v>-1976</v>
      </c>
      <c r="BA515">
        <v>-9037.2900000000009</v>
      </c>
      <c r="BB515">
        <v>-5895</v>
      </c>
    </row>
    <row r="516" spans="1:63" ht="22.5" customHeight="1">
      <c r="A516" s="496">
        <v>4</v>
      </c>
      <c r="B516" s="497" t="s">
        <v>913</v>
      </c>
      <c r="C516" s="498" t="s">
        <v>915</v>
      </c>
      <c r="D516" s="498">
        <v>4.0999999999999996</v>
      </c>
      <c r="E516" s="497" t="s">
        <v>1410</v>
      </c>
      <c r="F516" s="498"/>
      <c r="G516" s="550">
        <v>4301020106.7119999</v>
      </c>
      <c r="H516" s="549" t="s">
        <v>576</v>
      </c>
      <c r="I516">
        <f t="shared" ref="I516:I579" si="8">SUMIF($J$1:$BK$1,$I$1,$J516:$BK516)</f>
        <v>12613.4</v>
      </c>
      <c r="J516">
        <v>27928.27</v>
      </c>
      <c r="K516">
        <v>74229.31</v>
      </c>
      <c r="L516">
        <v>5848.79</v>
      </c>
      <c r="M516">
        <v>144878</v>
      </c>
      <c r="N516">
        <v>49224.31</v>
      </c>
      <c r="P516">
        <v>52074.87</v>
      </c>
      <c r="Q516">
        <v>44512.88</v>
      </c>
      <c r="R516">
        <v>4003.86</v>
      </c>
      <c r="T516">
        <v>20458.14</v>
      </c>
      <c r="V516">
        <v>12613.4</v>
      </c>
      <c r="W516">
        <v>5580.1</v>
      </c>
      <c r="X516">
        <v>3709.82</v>
      </c>
      <c r="AA516">
        <v>1203.0999999999999</v>
      </c>
      <c r="AD516">
        <v>73636</v>
      </c>
      <c r="AG516">
        <v>7419.65</v>
      </c>
      <c r="AI516">
        <v>1906.88</v>
      </c>
      <c r="AK516">
        <v>3543</v>
      </c>
      <c r="AL516">
        <v>18072.45</v>
      </c>
      <c r="AN516">
        <v>3543</v>
      </c>
      <c r="AO516">
        <v>27782.43</v>
      </c>
      <c r="AP516">
        <v>21658.12</v>
      </c>
      <c r="AR516">
        <v>174580.11</v>
      </c>
      <c r="AS516">
        <v>11211.79</v>
      </c>
      <c r="AU516">
        <v>41833.67</v>
      </c>
      <c r="AV516">
        <v>11794.83</v>
      </c>
      <c r="AW516">
        <v>6801.35</v>
      </c>
      <c r="AX516">
        <v>62484.44</v>
      </c>
      <c r="BA516">
        <v>0</v>
      </c>
      <c r="BB516">
        <v>579.5</v>
      </c>
      <c r="BC516">
        <v>2755.23</v>
      </c>
      <c r="BD516">
        <v>29220.29</v>
      </c>
      <c r="BF516">
        <v>12984.39</v>
      </c>
      <c r="BG516">
        <v>8656.26</v>
      </c>
      <c r="BJ516">
        <v>56265.66</v>
      </c>
      <c r="BK516">
        <v>1978.58</v>
      </c>
    </row>
    <row r="517" spans="1:63" ht="22.5" customHeight="1">
      <c r="A517" s="496">
        <v>4</v>
      </c>
      <c r="B517" s="497" t="s">
        <v>913</v>
      </c>
      <c r="C517" s="498" t="s">
        <v>915</v>
      </c>
      <c r="D517" s="498">
        <v>4.0999999999999996</v>
      </c>
      <c r="E517" s="497" t="s">
        <v>1393</v>
      </c>
      <c r="F517" s="498"/>
      <c r="G517" s="550">
        <v>4301020108.1009998</v>
      </c>
      <c r="H517" s="549" t="s">
        <v>577</v>
      </c>
      <c r="I517">
        <f t="shared" si="8"/>
        <v>0</v>
      </c>
      <c r="AD517">
        <v>12000</v>
      </c>
      <c r="AU517">
        <v>14990</v>
      </c>
    </row>
    <row r="518" spans="1:63" ht="22.5" customHeight="1">
      <c r="A518" s="496">
        <v>4</v>
      </c>
      <c r="B518" s="497" t="s">
        <v>913</v>
      </c>
      <c r="C518" s="498" t="s">
        <v>915</v>
      </c>
      <c r="D518" s="498">
        <v>4.0999999999999996</v>
      </c>
      <c r="E518" s="497" t="s">
        <v>1393</v>
      </c>
      <c r="F518" s="498"/>
      <c r="G518" s="550">
        <v>4301030102.1009998</v>
      </c>
      <c r="H518" s="549" t="s">
        <v>578</v>
      </c>
      <c r="I518">
        <f t="shared" si="8"/>
        <v>0</v>
      </c>
    </row>
    <row r="519" spans="1:63" ht="22.5" customHeight="1">
      <c r="A519" s="496">
        <v>4</v>
      </c>
      <c r="B519" s="497" t="s">
        <v>913</v>
      </c>
      <c r="C519" s="498" t="s">
        <v>915</v>
      </c>
      <c r="D519" s="498">
        <v>4.0999999999999996</v>
      </c>
      <c r="E519" s="497" t="s">
        <v>1393</v>
      </c>
      <c r="F519" s="498"/>
      <c r="G519" s="550">
        <v>4301030104.1009998</v>
      </c>
      <c r="H519" s="549" t="s">
        <v>579</v>
      </c>
      <c r="I519">
        <f t="shared" si="8"/>
        <v>0</v>
      </c>
      <c r="Y519">
        <v>37200</v>
      </c>
      <c r="AH519">
        <v>78925</v>
      </c>
    </row>
    <row r="520" spans="1:63" ht="22.5" customHeight="1">
      <c r="A520" s="496">
        <v>4</v>
      </c>
      <c r="B520" s="497" t="s">
        <v>913</v>
      </c>
      <c r="C520" s="498" t="s">
        <v>915</v>
      </c>
      <c r="D520" s="498">
        <v>4.0999999999999996</v>
      </c>
      <c r="E520" s="497" t="s">
        <v>1393</v>
      </c>
      <c r="F520" s="498"/>
      <c r="G520" s="550">
        <v>4302010106.1009998</v>
      </c>
      <c r="H520" s="549" t="s">
        <v>580</v>
      </c>
      <c r="I520">
        <f t="shared" si="8"/>
        <v>0</v>
      </c>
      <c r="K520">
        <v>305750</v>
      </c>
      <c r="L520">
        <v>1100900</v>
      </c>
      <c r="M520">
        <v>619190</v>
      </c>
      <c r="N520">
        <v>332650</v>
      </c>
      <c r="O520" s="108">
        <v>846300</v>
      </c>
      <c r="P520">
        <v>190488</v>
      </c>
      <c r="Q520">
        <v>151480</v>
      </c>
      <c r="R520">
        <v>572305</v>
      </c>
      <c r="T520">
        <v>415490</v>
      </c>
      <c r="W520">
        <v>87955.65</v>
      </c>
      <c r="X520">
        <v>453488</v>
      </c>
      <c r="Y520">
        <v>262745</v>
      </c>
      <c r="Z520">
        <v>783791.23</v>
      </c>
      <c r="AA520">
        <v>60795</v>
      </c>
      <c r="AB520">
        <v>87665</v>
      </c>
      <c r="AD520">
        <v>1042627</v>
      </c>
      <c r="AE520">
        <v>20675</v>
      </c>
      <c r="AF520">
        <v>282444</v>
      </c>
      <c r="AH520">
        <v>327540</v>
      </c>
      <c r="AI520">
        <v>691826</v>
      </c>
      <c r="AJ520">
        <v>639962.94999999995</v>
      </c>
      <c r="AK520">
        <v>108600</v>
      </c>
      <c r="AM520">
        <v>403537</v>
      </c>
      <c r="AN520">
        <v>215947</v>
      </c>
      <c r="AO520">
        <v>17540</v>
      </c>
      <c r="AP520">
        <v>72593</v>
      </c>
      <c r="AQ520">
        <v>214776</v>
      </c>
      <c r="AR520">
        <v>246447</v>
      </c>
      <c r="AS520">
        <v>823870.55</v>
      </c>
      <c r="AT520">
        <v>213600</v>
      </c>
      <c r="AU520">
        <v>96800</v>
      </c>
      <c r="AV520">
        <v>13500</v>
      </c>
      <c r="AY520">
        <v>773062</v>
      </c>
      <c r="AZ520">
        <v>578506</v>
      </c>
      <c r="BA520">
        <v>77840</v>
      </c>
      <c r="BB520">
        <v>300</v>
      </c>
      <c r="BE520">
        <v>187362</v>
      </c>
      <c r="BF520">
        <v>24000</v>
      </c>
      <c r="BG520">
        <v>375890</v>
      </c>
      <c r="BH520">
        <v>15520</v>
      </c>
      <c r="BJ520">
        <v>303400</v>
      </c>
      <c r="BK520">
        <v>96200</v>
      </c>
    </row>
    <row r="521" spans="1:63" ht="22.5" customHeight="1">
      <c r="A521" s="496">
        <v>4</v>
      </c>
      <c r="B521" s="497" t="s">
        <v>913</v>
      </c>
      <c r="C521" s="498" t="s">
        <v>915</v>
      </c>
      <c r="D521" s="498">
        <v>4.0999999999999996</v>
      </c>
      <c r="E521" s="497" t="s">
        <v>1393</v>
      </c>
      <c r="F521" s="498"/>
      <c r="G521" s="550">
        <v>4302010199.1009998</v>
      </c>
      <c r="H521" s="549" t="s">
        <v>581</v>
      </c>
      <c r="I521">
        <f t="shared" si="8"/>
        <v>228000</v>
      </c>
      <c r="J521">
        <v>135650</v>
      </c>
      <c r="K521">
        <v>1081963.32</v>
      </c>
      <c r="L521">
        <v>2483061.71</v>
      </c>
      <c r="M521">
        <v>1510131</v>
      </c>
      <c r="N521">
        <v>3645381.51</v>
      </c>
      <c r="O521" s="108">
        <v>3106675.32</v>
      </c>
      <c r="P521">
        <v>4090122</v>
      </c>
      <c r="Q521">
        <v>1728568</v>
      </c>
      <c r="R521">
        <v>1520598.32</v>
      </c>
      <c r="S521">
        <v>3482560</v>
      </c>
      <c r="T521">
        <v>1073296.32</v>
      </c>
      <c r="U521">
        <v>776420</v>
      </c>
      <c r="V521">
        <v>228000</v>
      </c>
      <c r="W521">
        <v>694203</v>
      </c>
      <c r="Y521">
        <v>599498</v>
      </c>
      <c r="Z521">
        <v>1049939</v>
      </c>
      <c r="AA521">
        <v>1971448</v>
      </c>
      <c r="AD521">
        <v>4782176.46</v>
      </c>
      <c r="AE521">
        <v>619326</v>
      </c>
      <c r="AF521">
        <v>2279708.1</v>
      </c>
      <c r="AG521">
        <v>4160514</v>
      </c>
      <c r="AH521">
        <v>2864297.3</v>
      </c>
      <c r="AI521">
        <v>1231588.71</v>
      </c>
      <c r="AJ521">
        <v>1922238.49</v>
      </c>
      <c r="AK521">
        <v>1756038.71</v>
      </c>
      <c r="AL521">
        <v>1805897</v>
      </c>
      <c r="AM521">
        <v>1662766.32</v>
      </c>
      <c r="AN521">
        <v>3136489.3</v>
      </c>
      <c r="AO521">
        <v>1303839.1000000001</v>
      </c>
      <c r="AP521">
        <v>792151</v>
      </c>
      <c r="AQ521">
        <v>1820676.71</v>
      </c>
      <c r="AR521">
        <v>6128003.0599999996</v>
      </c>
      <c r="AS521">
        <v>15810</v>
      </c>
      <c r="AT521">
        <v>14710</v>
      </c>
      <c r="AU521">
        <v>85009</v>
      </c>
      <c r="AV521">
        <v>581409</v>
      </c>
      <c r="AX521">
        <v>638461.49</v>
      </c>
      <c r="AY521">
        <v>20250</v>
      </c>
      <c r="AZ521">
        <v>344730</v>
      </c>
      <c r="BA521">
        <v>903559.56</v>
      </c>
      <c r="BC521">
        <v>111661.79</v>
      </c>
      <c r="BD521">
        <v>1614970</v>
      </c>
      <c r="BG521">
        <v>30000</v>
      </c>
      <c r="BH521">
        <v>44400</v>
      </c>
      <c r="BI521">
        <v>130250</v>
      </c>
      <c r="BJ521">
        <v>706294</v>
      </c>
    </row>
    <row r="522" spans="1:63" ht="22.5" customHeight="1">
      <c r="A522" s="496">
        <v>4</v>
      </c>
      <c r="B522" s="497" t="s">
        <v>913</v>
      </c>
      <c r="C522" s="498" t="s">
        <v>915</v>
      </c>
      <c r="D522" s="498">
        <v>4.2</v>
      </c>
      <c r="E522" s="497" t="s">
        <v>1485</v>
      </c>
      <c r="F522" s="498"/>
      <c r="G522" s="550">
        <v>4302020107.1009998</v>
      </c>
      <c r="H522" s="549" t="s">
        <v>582</v>
      </c>
      <c r="I522">
        <f t="shared" si="8"/>
        <v>0</v>
      </c>
      <c r="AL522">
        <v>107400</v>
      </c>
      <c r="AM522">
        <v>0</v>
      </c>
      <c r="AR522">
        <v>599080</v>
      </c>
      <c r="AW522">
        <v>30780</v>
      </c>
    </row>
    <row r="523" spans="1:63" ht="22.5" customHeight="1">
      <c r="A523" s="496">
        <v>4</v>
      </c>
      <c r="B523" s="497" t="s">
        <v>913</v>
      </c>
      <c r="C523" s="498" t="s">
        <v>915</v>
      </c>
      <c r="D523" s="498">
        <v>4.2</v>
      </c>
      <c r="E523" s="497" t="s">
        <v>1485</v>
      </c>
      <c r="F523" s="498"/>
      <c r="G523" s="550">
        <v>4302020199.1009998</v>
      </c>
      <c r="H523" s="549" t="s">
        <v>583</v>
      </c>
      <c r="I523">
        <f t="shared" si="8"/>
        <v>0</v>
      </c>
      <c r="L523">
        <v>2986000</v>
      </c>
      <c r="W523">
        <v>2994630.4</v>
      </c>
      <c r="AP523">
        <v>35000</v>
      </c>
      <c r="AU523">
        <v>2506254.5</v>
      </c>
      <c r="BH523">
        <v>221250</v>
      </c>
    </row>
    <row r="524" spans="1:63" ht="22.5" customHeight="1">
      <c r="A524" s="496">
        <v>4</v>
      </c>
      <c r="B524" s="497" t="s">
        <v>913</v>
      </c>
      <c r="C524" s="498" t="s">
        <v>915</v>
      </c>
      <c r="D524" s="498">
        <v>4.0999999999999996</v>
      </c>
      <c r="E524" s="497" t="s">
        <v>1393</v>
      </c>
      <c r="F524" s="498"/>
      <c r="G524" s="550">
        <v>4302030101.1009998</v>
      </c>
      <c r="H524" s="549" t="s">
        <v>584</v>
      </c>
      <c r="I524">
        <f t="shared" si="8"/>
        <v>6847896.6799999997</v>
      </c>
      <c r="J524">
        <v>16712492.9</v>
      </c>
      <c r="K524">
        <v>46530</v>
      </c>
      <c r="L524">
        <v>274922.44</v>
      </c>
      <c r="M524">
        <v>66218</v>
      </c>
      <c r="N524">
        <v>300050</v>
      </c>
      <c r="O524" s="108">
        <v>480835.47</v>
      </c>
      <c r="P524">
        <v>139203.5</v>
      </c>
      <c r="Q524">
        <v>653587.4</v>
      </c>
      <c r="R524">
        <v>283259.46999999997</v>
      </c>
      <c r="S524">
        <v>20170.02</v>
      </c>
      <c r="T524">
        <v>102570</v>
      </c>
      <c r="U524">
        <v>230248.02</v>
      </c>
      <c r="V524">
        <v>6847896.6799999997</v>
      </c>
      <c r="W524">
        <v>706345.48</v>
      </c>
      <c r="X524">
        <v>1832439.93</v>
      </c>
      <c r="Y524">
        <v>450255.02</v>
      </c>
      <c r="Z524">
        <v>750366.36</v>
      </c>
      <c r="AA524">
        <v>579624.09</v>
      </c>
      <c r="AB524">
        <v>726658.29</v>
      </c>
      <c r="AC524">
        <v>1050051</v>
      </c>
      <c r="AD524">
        <v>47118897.32</v>
      </c>
      <c r="AE524">
        <v>267873</v>
      </c>
      <c r="AF524">
        <v>649479.02</v>
      </c>
      <c r="AG524">
        <v>186162</v>
      </c>
      <c r="AH524">
        <v>1271947.81</v>
      </c>
      <c r="AI524">
        <v>26802</v>
      </c>
      <c r="AJ524">
        <v>2561229.77</v>
      </c>
      <c r="AK524">
        <v>1172373.94</v>
      </c>
      <c r="AL524">
        <v>248468</v>
      </c>
      <c r="AM524">
        <v>658080.81999999995</v>
      </c>
      <c r="AN524">
        <v>638553.02</v>
      </c>
      <c r="AO524">
        <v>833157</v>
      </c>
      <c r="AP524">
        <v>1030500</v>
      </c>
      <c r="AQ524">
        <v>6000</v>
      </c>
      <c r="AR524">
        <v>6828573.75</v>
      </c>
      <c r="AS524">
        <v>485740.31</v>
      </c>
      <c r="AT524">
        <v>91933.13</v>
      </c>
      <c r="AU524">
        <v>3682643.2</v>
      </c>
      <c r="AV524">
        <v>459393.01</v>
      </c>
      <c r="AW524">
        <v>510183</v>
      </c>
      <c r="AX524">
        <v>2317679.9</v>
      </c>
      <c r="AY524">
        <v>6426585.6399999997</v>
      </c>
      <c r="AZ524">
        <v>643132.02</v>
      </c>
      <c r="BA524">
        <v>80734.14</v>
      </c>
      <c r="BB524">
        <v>536143.52</v>
      </c>
      <c r="BC524">
        <v>626059.42000000004</v>
      </c>
      <c r="BD524">
        <v>14987696.560000001</v>
      </c>
      <c r="BE524">
        <v>368117.7</v>
      </c>
      <c r="BF524">
        <v>304456.21000000002</v>
      </c>
      <c r="BG524">
        <v>547882.39</v>
      </c>
      <c r="BH524">
        <v>536399.02</v>
      </c>
      <c r="BI524">
        <v>1227511.02</v>
      </c>
      <c r="BJ524">
        <v>597588.5</v>
      </c>
      <c r="BK524">
        <v>31810</v>
      </c>
    </row>
    <row r="525" spans="1:63" ht="22.5" customHeight="1">
      <c r="A525" s="496">
        <v>4</v>
      </c>
      <c r="B525" s="497" t="s">
        <v>913</v>
      </c>
      <c r="C525" s="498" t="s">
        <v>915</v>
      </c>
      <c r="D525" s="498">
        <v>4.0999999999999996</v>
      </c>
      <c r="E525" s="497" t="s">
        <v>1393</v>
      </c>
      <c r="F525" s="498"/>
      <c r="G525" s="550">
        <v>4302030101.1020002</v>
      </c>
      <c r="H525" s="549" t="s">
        <v>585</v>
      </c>
      <c r="I525">
        <f t="shared" si="8"/>
        <v>3195975.82</v>
      </c>
      <c r="J525">
        <v>11292238.75</v>
      </c>
      <c r="K525">
        <v>171000</v>
      </c>
      <c r="L525">
        <v>250336.79</v>
      </c>
      <c r="M525">
        <v>3718909.01</v>
      </c>
      <c r="N525">
        <v>137600</v>
      </c>
      <c r="P525">
        <v>1693106.97</v>
      </c>
      <c r="Q525">
        <v>549873.68999999994</v>
      </c>
      <c r="R525">
        <v>432444.44</v>
      </c>
      <c r="T525">
        <v>190606.66</v>
      </c>
      <c r="U525">
        <v>354668.04</v>
      </c>
      <c r="V525">
        <v>3195975.82</v>
      </c>
      <c r="X525">
        <v>7790</v>
      </c>
      <c r="Z525">
        <v>4172200</v>
      </c>
      <c r="AA525">
        <v>4090755</v>
      </c>
      <c r="AB525">
        <v>721281</v>
      </c>
      <c r="AC525">
        <v>88868</v>
      </c>
      <c r="AD525">
        <v>25825452.989999998</v>
      </c>
      <c r="AF525">
        <v>906636.05</v>
      </c>
      <c r="AG525">
        <v>49600</v>
      </c>
      <c r="AH525">
        <v>1622754.09</v>
      </c>
      <c r="AI525">
        <v>4999.01</v>
      </c>
      <c r="AJ525">
        <v>727636.93</v>
      </c>
      <c r="AK525">
        <v>237005.99</v>
      </c>
      <c r="AL525">
        <v>734555</v>
      </c>
      <c r="AM525">
        <v>2000000</v>
      </c>
      <c r="AN525">
        <v>649115.18999999994</v>
      </c>
      <c r="AO525">
        <v>714144.31</v>
      </c>
      <c r="AP525">
        <v>2527347.61</v>
      </c>
      <c r="AQ525">
        <v>240971.34</v>
      </c>
      <c r="AR525">
        <v>25646604.039999999</v>
      </c>
      <c r="AS525">
        <v>1690650</v>
      </c>
      <c r="AT525">
        <v>495500.04</v>
      </c>
      <c r="AU525">
        <v>3115289.19</v>
      </c>
      <c r="AV525">
        <v>106709.16</v>
      </c>
      <c r="AX525">
        <v>561850</v>
      </c>
      <c r="AZ525">
        <v>82300.12</v>
      </c>
      <c r="BA525">
        <v>1173075.19</v>
      </c>
      <c r="BB525">
        <v>558808</v>
      </c>
      <c r="BC525">
        <v>1299796</v>
      </c>
      <c r="BD525">
        <v>3462890</v>
      </c>
      <c r="BF525">
        <v>98470</v>
      </c>
      <c r="BG525">
        <v>108960</v>
      </c>
      <c r="BH525">
        <v>4000</v>
      </c>
      <c r="BI525">
        <v>682281.34</v>
      </c>
      <c r="BJ525">
        <v>1547303.34</v>
      </c>
      <c r="BK525">
        <v>141346.94</v>
      </c>
    </row>
    <row r="526" spans="1:63" ht="22.5" customHeight="1">
      <c r="A526" s="496">
        <v>4</v>
      </c>
      <c r="B526" s="497" t="s">
        <v>913</v>
      </c>
      <c r="C526" s="498" t="s">
        <v>915</v>
      </c>
      <c r="D526" s="498">
        <v>4.2</v>
      </c>
      <c r="E526" s="497" t="s">
        <v>1603</v>
      </c>
      <c r="F526" s="498"/>
      <c r="G526" s="550">
        <v>4302040101.1009998</v>
      </c>
      <c r="H526" s="549" t="s">
        <v>586</v>
      </c>
      <c r="I526">
        <f t="shared" si="8"/>
        <v>0</v>
      </c>
      <c r="AR526">
        <v>17934000</v>
      </c>
    </row>
    <row r="527" spans="1:63" ht="22.5" customHeight="1">
      <c r="A527" s="496">
        <v>4</v>
      </c>
      <c r="B527" s="497" t="s">
        <v>913</v>
      </c>
      <c r="C527" s="498" t="s">
        <v>915</v>
      </c>
      <c r="D527" s="498">
        <v>4.0999999999999996</v>
      </c>
      <c r="E527" s="497" t="s">
        <v>1393</v>
      </c>
      <c r="F527" s="498"/>
      <c r="G527" s="550">
        <v>4303010101.1009998</v>
      </c>
      <c r="H527" s="549" t="s">
        <v>587</v>
      </c>
      <c r="I527">
        <f t="shared" si="8"/>
        <v>452139.7</v>
      </c>
      <c r="J527">
        <v>1605649.8</v>
      </c>
      <c r="K527">
        <v>153644.19</v>
      </c>
      <c r="L527">
        <v>114632.86</v>
      </c>
      <c r="M527">
        <v>181182.25</v>
      </c>
      <c r="N527">
        <v>300430.98</v>
      </c>
      <c r="O527" s="108">
        <v>314842.81</v>
      </c>
      <c r="P527">
        <v>406895.13</v>
      </c>
      <c r="Q527">
        <v>69535.23</v>
      </c>
      <c r="R527">
        <v>6316.28</v>
      </c>
      <c r="S527">
        <v>162472.01999999999</v>
      </c>
      <c r="T527">
        <v>248962.9</v>
      </c>
      <c r="U527">
        <v>126156.09</v>
      </c>
      <c r="V527">
        <v>452139.7</v>
      </c>
      <c r="W527">
        <v>119365.58</v>
      </c>
      <c r="X527">
        <v>163178.1</v>
      </c>
      <c r="Y527">
        <v>310084.75</v>
      </c>
      <c r="Z527">
        <v>337196</v>
      </c>
      <c r="AA527">
        <v>321699.24</v>
      </c>
      <c r="AB527">
        <v>47894.81</v>
      </c>
      <c r="AC527">
        <v>89957.67</v>
      </c>
      <c r="AD527">
        <v>4480613.2</v>
      </c>
      <c r="AE527">
        <v>97762.71</v>
      </c>
      <c r="AF527">
        <v>398330.57</v>
      </c>
      <c r="AG527">
        <v>235650.21</v>
      </c>
      <c r="AH527">
        <v>648100.12</v>
      </c>
      <c r="AI527">
        <v>174542.19</v>
      </c>
      <c r="AJ527">
        <v>467290.25</v>
      </c>
      <c r="AK527">
        <v>112600.89</v>
      </c>
      <c r="AL527">
        <v>167367.76999999999</v>
      </c>
      <c r="AM527">
        <v>414280.79</v>
      </c>
      <c r="AN527">
        <v>294636.90999999997</v>
      </c>
      <c r="AO527">
        <v>148098.51</v>
      </c>
      <c r="AP527">
        <v>416641.89</v>
      </c>
      <c r="AQ527">
        <v>318439.03999999998</v>
      </c>
      <c r="AR527">
        <v>1020262.89</v>
      </c>
      <c r="AS527">
        <v>75957.850000000006</v>
      </c>
      <c r="AT527">
        <v>120114.3</v>
      </c>
      <c r="AU527">
        <v>357950.07</v>
      </c>
      <c r="AV527">
        <v>303179.43</v>
      </c>
      <c r="AW527">
        <v>249547.33</v>
      </c>
      <c r="AX527">
        <v>42633.39</v>
      </c>
      <c r="AY527">
        <v>216833.05</v>
      </c>
      <c r="AZ527">
        <v>49380</v>
      </c>
      <c r="BA527">
        <v>186958.11</v>
      </c>
      <c r="BB527">
        <v>29483.41</v>
      </c>
      <c r="BC527">
        <v>126409.66</v>
      </c>
      <c r="BD527">
        <v>1315800.02</v>
      </c>
      <c r="BE527">
        <v>286228.74</v>
      </c>
      <c r="BF527">
        <v>68324.740000000005</v>
      </c>
      <c r="BG527">
        <v>297833.25</v>
      </c>
      <c r="BH527">
        <v>34793.339999999997</v>
      </c>
      <c r="BI527">
        <v>727124.42</v>
      </c>
      <c r="BJ527">
        <v>105454.08</v>
      </c>
      <c r="BK527">
        <v>84979.83</v>
      </c>
    </row>
    <row r="528" spans="1:63" ht="22.5" customHeight="1">
      <c r="A528" s="496">
        <v>4</v>
      </c>
      <c r="B528" s="497" t="s">
        <v>913</v>
      </c>
      <c r="C528" s="498" t="s">
        <v>915</v>
      </c>
      <c r="D528" s="498">
        <v>4.0999999999999996</v>
      </c>
      <c r="E528" s="497" t="s">
        <v>1393</v>
      </c>
      <c r="F528" s="498"/>
      <c r="G528" s="550">
        <v>4306010104.1009998</v>
      </c>
      <c r="H528" s="549" t="s">
        <v>463</v>
      </c>
      <c r="I528">
        <f t="shared" si="8"/>
        <v>0</v>
      </c>
      <c r="BJ528">
        <v>25000</v>
      </c>
    </row>
    <row r="529" spans="1:63" ht="22.5" customHeight="1">
      <c r="A529" s="496">
        <v>4</v>
      </c>
      <c r="B529" s="497" t="s">
        <v>913</v>
      </c>
      <c r="C529" s="498" t="s">
        <v>915</v>
      </c>
      <c r="D529" s="498">
        <v>4.0999999999999996</v>
      </c>
      <c r="E529" s="497" t="s">
        <v>1393</v>
      </c>
      <c r="F529" s="498"/>
      <c r="G529" s="550">
        <v>4306010110.1009998</v>
      </c>
      <c r="H529" s="549" t="s">
        <v>464</v>
      </c>
      <c r="I529">
        <f t="shared" si="8"/>
        <v>0</v>
      </c>
      <c r="J529">
        <v>126776</v>
      </c>
      <c r="M529">
        <v>13772</v>
      </c>
      <c r="O529" s="108">
        <v>44700</v>
      </c>
      <c r="S529">
        <v>37376</v>
      </c>
      <c r="W529">
        <v>1780.21</v>
      </c>
      <c r="X529">
        <v>730</v>
      </c>
      <c r="Y529">
        <v>8400</v>
      </c>
      <c r="AA529">
        <v>4000</v>
      </c>
      <c r="AD529">
        <v>132537</v>
      </c>
      <c r="AU529">
        <v>0</v>
      </c>
      <c r="AV529">
        <v>4403</v>
      </c>
      <c r="AW529">
        <v>6406</v>
      </c>
      <c r="BA529">
        <v>8160</v>
      </c>
      <c r="BD529">
        <v>4000</v>
      </c>
      <c r="BE529">
        <v>23701</v>
      </c>
      <c r="BG529">
        <v>13500</v>
      </c>
      <c r="BH529">
        <v>49220</v>
      </c>
      <c r="BI529">
        <v>4690</v>
      </c>
      <c r="BJ529">
        <v>52880</v>
      </c>
      <c r="BK529">
        <v>13400</v>
      </c>
    </row>
    <row r="530" spans="1:63" ht="22.5" customHeight="1">
      <c r="A530" s="496">
        <v>4</v>
      </c>
      <c r="B530" s="497" t="s">
        <v>913</v>
      </c>
      <c r="C530" s="498" t="s">
        <v>915</v>
      </c>
      <c r="D530" s="498">
        <v>4.0999999999999996</v>
      </c>
      <c r="E530" s="497" t="s">
        <v>1393</v>
      </c>
      <c r="F530" s="498"/>
      <c r="G530" s="550">
        <v>4306010110.1020002</v>
      </c>
      <c r="H530" s="549" t="s">
        <v>588</v>
      </c>
      <c r="I530">
        <f t="shared" si="8"/>
        <v>0</v>
      </c>
      <c r="L530">
        <v>700</v>
      </c>
      <c r="AD530">
        <v>72000</v>
      </c>
      <c r="AV530">
        <v>2672</v>
      </c>
      <c r="BA530">
        <v>60</v>
      </c>
      <c r="BG530">
        <v>3190</v>
      </c>
      <c r="BH530">
        <v>6157</v>
      </c>
      <c r="BJ530">
        <v>500</v>
      </c>
    </row>
    <row r="531" spans="1:63" ht="22.5" customHeight="1">
      <c r="A531" s="496">
        <v>4</v>
      </c>
      <c r="B531" s="497" t="s">
        <v>913</v>
      </c>
      <c r="C531" s="498" t="s">
        <v>915</v>
      </c>
      <c r="D531" s="498">
        <v>4.0999999999999996</v>
      </c>
      <c r="E531" s="497" t="s">
        <v>1607</v>
      </c>
      <c r="F531" s="498"/>
      <c r="G531" s="550">
        <v>4307010103.2010002</v>
      </c>
      <c r="H531" s="549" t="s">
        <v>589</v>
      </c>
      <c r="I531">
        <f t="shared" si="8"/>
        <v>289383199.89999998</v>
      </c>
      <c r="J531">
        <v>392669267.98000002</v>
      </c>
      <c r="K531">
        <v>22436292.780000001</v>
      </c>
      <c r="L531">
        <v>41128328.549999997</v>
      </c>
      <c r="M531">
        <v>53680537.789999999</v>
      </c>
      <c r="N531">
        <v>75843998.719999999</v>
      </c>
      <c r="O531" s="108">
        <v>61667652.609999999</v>
      </c>
      <c r="P531">
        <v>52239450.82</v>
      </c>
      <c r="Q531">
        <v>36943372.890000001</v>
      </c>
      <c r="R531">
        <v>35421196.609999999</v>
      </c>
      <c r="S531">
        <v>25846958.120000001</v>
      </c>
      <c r="T531">
        <v>25945037.77</v>
      </c>
      <c r="U531">
        <v>18151264.850000001</v>
      </c>
      <c r="V531">
        <v>289383199.89999998</v>
      </c>
      <c r="W531">
        <v>44410067.420000002</v>
      </c>
      <c r="X531">
        <v>37384570.359999999</v>
      </c>
      <c r="Y531">
        <v>42811486.130000003</v>
      </c>
      <c r="Z531">
        <v>68419649.069999993</v>
      </c>
      <c r="AA531">
        <v>47880235.75</v>
      </c>
      <c r="AB531">
        <v>20909015.359999999</v>
      </c>
      <c r="AC531">
        <v>11646656.289999999</v>
      </c>
      <c r="AD531">
        <v>623505666.67999995</v>
      </c>
      <c r="AE531">
        <v>40442595.990000002</v>
      </c>
      <c r="AF531">
        <v>58514177.810000002</v>
      </c>
      <c r="AG531">
        <v>51462855.880000003</v>
      </c>
      <c r="AH531">
        <v>74088006.719999999</v>
      </c>
      <c r="AI531">
        <v>36241144.579999998</v>
      </c>
      <c r="AJ531">
        <v>86180857.540000007</v>
      </c>
      <c r="AK531">
        <v>50876126.890000001</v>
      </c>
      <c r="AL531">
        <v>50990644.039999999</v>
      </c>
      <c r="AM531">
        <v>37353966.170000002</v>
      </c>
      <c r="AN531">
        <v>84616414.950000003</v>
      </c>
      <c r="AO531">
        <v>43070896.43</v>
      </c>
      <c r="AP531">
        <v>29689665.579999998</v>
      </c>
      <c r="AQ531">
        <v>14859626.859999999</v>
      </c>
      <c r="AR531">
        <v>354504157.56</v>
      </c>
      <c r="AS531">
        <v>32706599.640000001</v>
      </c>
      <c r="AT531">
        <v>36918573.329999998</v>
      </c>
      <c r="AU531">
        <v>79980251.959999993</v>
      </c>
      <c r="AV531">
        <v>41737750.759999998</v>
      </c>
      <c r="AW531">
        <v>39071894.560000002</v>
      </c>
      <c r="AX531">
        <v>39089789.939999998</v>
      </c>
      <c r="AY531">
        <v>93280964.780000001</v>
      </c>
      <c r="AZ531">
        <v>36234096.130000003</v>
      </c>
      <c r="BA531">
        <v>12552651.41</v>
      </c>
      <c r="BB531">
        <v>10420019.07</v>
      </c>
      <c r="BC531">
        <v>11264938.58</v>
      </c>
      <c r="BD531">
        <v>255463021.59999999</v>
      </c>
      <c r="BE531">
        <v>67578504</v>
      </c>
      <c r="BF531">
        <v>42206947</v>
      </c>
      <c r="BG531">
        <v>67654950.219999999</v>
      </c>
      <c r="BH531">
        <v>15665600.689999999</v>
      </c>
      <c r="BI531">
        <v>50606008.990000002</v>
      </c>
      <c r="BJ531">
        <v>48601431.149999999</v>
      </c>
      <c r="BK531">
        <v>30974230</v>
      </c>
    </row>
    <row r="532" spans="1:63" ht="22.5" customHeight="1">
      <c r="A532" s="496">
        <v>4</v>
      </c>
      <c r="B532" s="497" t="s">
        <v>913</v>
      </c>
      <c r="C532" s="498" t="s">
        <v>915</v>
      </c>
      <c r="D532" s="498">
        <v>4.2</v>
      </c>
      <c r="E532" s="497" t="s">
        <v>1485</v>
      </c>
      <c r="F532" s="498"/>
      <c r="G532" s="550">
        <v>4307010104.1009998</v>
      </c>
      <c r="H532" s="549" t="s">
        <v>590</v>
      </c>
      <c r="I532">
        <f t="shared" si="8"/>
        <v>67643000</v>
      </c>
      <c r="J532">
        <v>69147750</v>
      </c>
      <c r="O532" s="603"/>
      <c r="V532">
        <v>67643000</v>
      </c>
      <c r="AD532">
        <v>29770000</v>
      </c>
      <c r="AR532">
        <v>109801663.06999999</v>
      </c>
      <c r="BD532">
        <v>6576500</v>
      </c>
    </row>
    <row r="533" spans="1:63" ht="22.5" customHeight="1">
      <c r="A533" s="496">
        <v>4</v>
      </c>
      <c r="B533" s="497" t="s">
        <v>913</v>
      </c>
      <c r="C533" s="498" t="s">
        <v>915</v>
      </c>
      <c r="D533" s="498">
        <v>4.0999999999999996</v>
      </c>
      <c r="E533" s="497" t="s">
        <v>1393</v>
      </c>
      <c r="F533" s="498"/>
      <c r="G533" s="550">
        <v>4307010105.1009998</v>
      </c>
      <c r="H533" s="549" t="s">
        <v>591</v>
      </c>
      <c r="I533">
        <f t="shared" si="8"/>
        <v>23909679.5</v>
      </c>
      <c r="J533">
        <v>39164684.170000002</v>
      </c>
      <c r="K533">
        <v>25430.21</v>
      </c>
      <c r="L533">
        <v>79219.199999999997</v>
      </c>
      <c r="N533">
        <v>137818.59</v>
      </c>
      <c r="Q533">
        <v>36205.82</v>
      </c>
      <c r="R533">
        <v>63309.440000000002</v>
      </c>
      <c r="T533">
        <v>15836.88</v>
      </c>
      <c r="U533">
        <v>16399</v>
      </c>
      <c r="V533">
        <v>23909679.5</v>
      </c>
      <c r="X533">
        <v>32286.43</v>
      </c>
      <c r="AA533">
        <v>68191.179999999993</v>
      </c>
      <c r="AC533">
        <v>8643.42</v>
      </c>
      <c r="AD533">
        <v>57100306.32</v>
      </c>
      <c r="AH533">
        <v>206221.8</v>
      </c>
      <c r="AI533">
        <v>130661.78</v>
      </c>
      <c r="AO533">
        <v>79490.31</v>
      </c>
      <c r="AR533">
        <v>33096332.5</v>
      </c>
      <c r="AS533">
        <v>26545.66</v>
      </c>
      <c r="AU533">
        <v>135257.5</v>
      </c>
      <c r="AV533">
        <v>96911.06</v>
      </c>
      <c r="AY533">
        <v>382012.6</v>
      </c>
      <c r="BA533">
        <v>340558</v>
      </c>
      <c r="BB533">
        <v>448038</v>
      </c>
      <c r="BC533">
        <v>489822.85</v>
      </c>
      <c r="BD533">
        <v>17233262.059999999</v>
      </c>
      <c r="BE533">
        <v>9750</v>
      </c>
      <c r="BF533">
        <v>3454127.49</v>
      </c>
      <c r="BH533">
        <v>838951.4</v>
      </c>
      <c r="BI533">
        <v>88500</v>
      </c>
      <c r="BJ533">
        <v>25760.55</v>
      </c>
    </row>
    <row r="534" spans="1:63" ht="22.5" customHeight="1">
      <c r="A534" s="496">
        <v>4</v>
      </c>
      <c r="B534" s="497" t="s">
        <v>913</v>
      </c>
      <c r="C534" s="498" t="s">
        <v>915</v>
      </c>
      <c r="D534" s="498">
        <v>4.0999999999999996</v>
      </c>
      <c r="E534" s="497" t="s">
        <v>1393</v>
      </c>
      <c r="F534" s="498"/>
      <c r="G534" s="550">
        <v>4307010106.1009998</v>
      </c>
      <c r="H534" s="549" t="s">
        <v>592</v>
      </c>
      <c r="I534">
        <f t="shared" si="8"/>
        <v>70000</v>
      </c>
      <c r="J534">
        <v>110000</v>
      </c>
      <c r="V534">
        <v>70000</v>
      </c>
      <c r="AD534">
        <v>14013268</v>
      </c>
      <c r="AR534">
        <v>18044000</v>
      </c>
      <c r="BD534">
        <v>110000</v>
      </c>
    </row>
    <row r="535" spans="1:63" ht="22.5" customHeight="1">
      <c r="A535" s="496">
        <v>4</v>
      </c>
      <c r="B535" s="497" t="s">
        <v>913</v>
      </c>
      <c r="C535" s="498" t="s">
        <v>915</v>
      </c>
      <c r="D535" s="498">
        <v>4.0999999999999996</v>
      </c>
      <c r="E535" s="497" t="s">
        <v>1393</v>
      </c>
      <c r="F535" s="498"/>
      <c r="G535" s="550">
        <v>4307010107.1009998</v>
      </c>
      <c r="H535" s="549" t="s">
        <v>593</v>
      </c>
      <c r="I535">
        <f t="shared" si="8"/>
        <v>0</v>
      </c>
    </row>
    <row r="536" spans="1:63" ht="22.5" customHeight="1">
      <c r="A536" s="496">
        <v>4</v>
      </c>
      <c r="B536" s="497" t="s">
        <v>913</v>
      </c>
      <c r="C536" s="498" t="s">
        <v>915</v>
      </c>
      <c r="D536" s="498">
        <v>4.0999999999999996</v>
      </c>
      <c r="E536" s="497" t="s">
        <v>1393</v>
      </c>
      <c r="F536" s="498"/>
      <c r="G536" s="550">
        <v>4307010108.1009998</v>
      </c>
      <c r="H536" s="549" t="s">
        <v>594</v>
      </c>
      <c r="I536">
        <f t="shared" si="8"/>
        <v>13418054.76</v>
      </c>
      <c r="J536">
        <v>21420736.59</v>
      </c>
      <c r="K536">
        <v>877652.53</v>
      </c>
      <c r="L536">
        <v>1818470.71</v>
      </c>
      <c r="M536">
        <v>2076926.91</v>
      </c>
      <c r="N536">
        <v>3035005.73</v>
      </c>
      <c r="O536" s="108">
        <v>2576498.1800000002</v>
      </c>
      <c r="P536">
        <v>4420375.49</v>
      </c>
      <c r="Q536">
        <v>1571888.9</v>
      </c>
      <c r="R536">
        <v>1402656.12</v>
      </c>
      <c r="S536">
        <v>1813587.85</v>
      </c>
      <c r="T536">
        <v>1089030.32</v>
      </c>
      <c r="U536">
        <v>771353</v>
      </c>
      <c r="V536">
        <v>13418054.76</v>
      </c>
      <c r="W536">
        <v>3100440.46</v>
      </c>
      <c r="X536">
        <v>1554199.71</v>
      </c>
      <c r="Y536">
        <v>1543870.78</v>
      </c>
      <c r="Z536">
        <v>2841279.28</v>
      </c>
      <c r="AA536">
        <v>1914750.68</v>
      </c>
      <c r="AC536">
        <v>616367.53</v>
      </c>
      <c r="AD536">
        <v>42101097.399999999</v>
      </c>
      <c r="AE536">
        <v>1612430.2</v>
      </c>
      <c r="AF536">
        <v>2397782.34</v>
      </c>
      <c r="AG536">
        <v>2283577.5</v>
      </c>
      <c r="AH536">
        <v>3157509.91</v>
      </c>
      <c r="AI536">
        <v>1344516.5</v>
      </c>
      <c r="AJ536">
        <v>3768610</v>
      </c>
      <c r="AK536">
        <v>2298365.14</v>
      </c>
      <c r="AL536">
        <v>2172864.7999999998</v>
      </c>
      <c r="AM536">
        <v>1406535.67</v>
      </c>
      <c r="AN536">
        <v>3724693.69</v>
      </c>
      <c r="AO536">
        <v>1758713.18</v>
      </c>
      <c r="AP536">
        <v>1303665.95</v>
      </c>
      <c r="AQ536">
        <v>663823.19999999995</v>
      </c>
      <c r="AR536">
        <v>18301752.390000001</v>
      </c>
      <c r="AS536">
        <v>1338815.01</v>
      </c>
      <c r="AT536">
        <v>3023665.31</v>
      </c>
      <c r="AU536">
        <v>3239646.92</v>
      </c>
      <c r="AV536">
        <v>1847063.86</v>
      </c>
      <c r="AY536">
        <v>4041208.35</v>
      </c>
      <c r="AZ536">
        <v>1566540.51</v>
      </c>
      <c r="BA536">
        <v>509355.2</v>
      </c>
      <c r="BB536">
        <v>464329.67</v>
      </c>
      <c r="BD536">
        <v>12953788.060000001</v>
      </c>
      <c r="BE536">
        <v>3228830.4</v>
      </c>
      <c r="BF536">
        <v>2345652.4900000002</v>
      </c>
      <c r="BG536">
        <v>2828475</v>
      </c>
      <c r="BH536">
        <v>1050849.5900000001</v>
      </c>
      <c r="BI536">
        <v>3135845.51</v>
      </c>
      <c r="BJ536">
        <v>2085733.52</v>
      </c>
      <c r="BK536">
        <v>1203572.1000000001</v>
      </c>
    </row>
    <row r="537" spans="1:63" ht="22.5" customHeight="1">
      <c r="A537" s="496">
        <v>4</v>
      </c>
      <c r="B537" s="497" t="s">
        <v>913</v>
      </c>
      <c r="C537" s="498" t="s">
        <v>915</v>
      </c>
      <c r="D537" s="498">
        <v>4.0999999999999996</v>
      </c>
      <c r="E537" s="497" t="s">
        <v>1393</v>
      </c>
      <c r="F537" s="498"/>
      <c r="G537" s="550">
        <v>4307010110.1009998</v>
      </c>
      <c r="H537" s="549" t="s">
        <v>595</v>
      </c>
      <c r="I537">
        <f t="shared" si="8"/>
        <v>0</v>
      </c>
    </row>
    <row r="538" spans="1:63" ht="22.5" customHeight="1">
      <c r="A538" s="496">
        <v>4</v>
      </c>
      <c r="B538" s="497" t="s">
        <v>913</v>
      </c>
      <c r="C538" s="498" t="s">
        <v>915</v>
      </c>
      <c r="D538" s="498">
        <v>4.2</v>
      </c>
      <c r="E538" s="497" t="s">
        <v>1603</v>
      </c>
      <c r="F538" s="498"/>
      <c r="G538" s="550">
        <v>4307010112.1009998</v>
      </c>
      <c r="H538" s="549" t="s">
        <v>596</v>
      </c>
      <c r="I538">
        <f t="shared" si="8"/>
        <v>0</v>
      </c>
    </row>
    <row r="539" spans="1:63" ht="22.5" customHeight="1">
      <c r="A539" s="496">
        <v>4</v>
      </c>
      <c r="B539" s="497" t="s">
        <v>913</v>
      </c>
      <c r="C539" s="498" t="s">
        <v>915</v>
      </c>
      <c r="D539" s="498">
        <v>4.2</v>
      </c>
      <c r="E539" s="497" t="s">
        <v>1603</v>
      </c>
      <c r="F539" s="498"/>
      <c r="G539" s="550">
        <v>4308010101.1009998</v>
      </c>
      <c r="H539" s="549" t="s">
        <v>597</v>
      </c>
      <c r="I539">
        <f t="shared" si="8"/>
        <v>0</v>
      </c>
    </row>
    <row r="540" spans="1:63" ht="22.5" customHeight="1">
      <c r="A540" s="496">
        <v>4</v>
      </c>
      <c r="B540" s="497" t="s">
        <v>913</v>
      </c>
      <c r="C540" s="498" t="s">
        <v>915</v>
      </c>
      <c r="D540" s="498">
        <v>4.2</v>
      </c>
      <c r="E540" s="497" t="s">
        <v>1603</v>
      </c>
      <c r="F540" s="498"/>
      <c r="G540" s="550">
        <v>4308010105.1009998</v>
      </c>
      <c r="H540" s="549" t="s">
        <v>598</v>
      </c>
      <c r="I540">
        <f t="shared" si="8"/>
        <v>0</v>
      </c>
    </row>
    <row r="541" spans="1:63" ht="22.5" customHeight="1">
      <c r="A541" s="496">
        <v>4</v>
      </c>
      <c r="B541" s="497" t="s">
        <v>913</v>
      </c>
      <c r="C541" s="498" t="s">
        <v>915</v>
      </c>
      <c r="D541" s="498">
        <v>4.2</v>
      </c>
      <c r="E541" s="497" t="s">
        <v>1603</v>
      </c>
      <c r="F541" s="498"/>
      <c r="G541" s="550">
        <v>4308010106.1009998</v>
      </c>
      <c r="H541" s="549" t="s">
        <v>599</v>
      </c>
      <c r="I541">
        <f t="shared" si="8"/>
        <v>0</v>
      </c>
    </row>
    <row r="542" spans="1:63" ht="22.5" customHeight="1">
      <c r="A542" s="496">
        <v>4</v>
      </c>
      <c r="B542" s="497" t="s">
        <v>913</v>
      </c>
      <c r="C542" s="498" t="s">
        <v>915</v>
      </c>
      <c r="D542" s="498">
        <v>4.2</v>
      </c>
      <c r="E542" s="497" t="s">
        <v>1603</v>
      </c>
      <c r="F542" s="498"/>
      <c r="G542" s="550">
        <v>4308010111.1009998</v>
      </c>
      <c r="H542" s="549" t="s">
        <v>600</v>
      </c>
      <c r="I542">
        <f t="shared" si="8"/>
        <v>0</v>
      </c>
    </row>
    <row r="543" spans="1:63" ht="22.5" customHeight="1">
      <c r="A543" s="496">
        <v>4</v>
      </c>
      <c r="B543" s="497" t="s">
        <v>913</v>
      </c>
      <c r="C543" s="498" t="s">
        <v>915</v>
      </c>
      <c r="D543" s="498">
        <v>4.2</v>
      </c>
      <c r="E543" s="497" t="s">
        <v>1603</v>
      </c>
      <c r="F543" s="498"/>
      <c r="G543" s="550">
        <v>4308010117.1009998</v>
      </c>
      <c r="H543" s="549" t="s">
        <v>601</v>
      </c>
      <c r="I543">
        <f t="shared" si="8"/>
        <v>0</v>
      </c>
    </row>
    <row r="544" spans="1:63" ht="22.5" customHeight="1">
      <c r="A544" s="496">
        <v>4</v>
      </c>
      <c r="B544" s="497" t="s">
        <v>913</v>
      </c>
      <c r="C544" s="498" t="s">
        <v>915</v>
      </c>
      <c r="D544" s="498">
        <v>4.2</v>
      </c>
      <c r="E544" s="497" t="s">
        <v>1603</v>
      </c>
      <c r="F544" s="498"/>
      <c r="G544" s="550">
        <v>4308010118.1009998</v>
      </c>
      <c r="H544" s="549" t="s">
        <v>602</v>
      </c>
      <c r="I544">
        <f t="shared" si="8"/>
        <v>0</v>
      </c>
    </row>
    <row r="545" spans="1:63" ht="22.5" customHeight="1">
      <c r="A545" s="496">
        <v>4</v>
      </c>
      <c r="B545" s="497" t="s">
        <v>913</v>
      </c>
      <c r="C545" s="498" t="s">
        <v>915</v>
      </c>
      <c r="D545" s="498">
        <v>4.2</v>
      </c>
      <c r="E545" s="497" t="s">
        <v>1603</v>
      </c>
      <c r="F545" s="498"/>
      <c r="G545" s="550">
        <v>4308010121.1009998</v>
      </c>
      <c r="H545" s="556" t="s">
        <v>603</v>
      </c>
      <c r="I545">
        <f t="shared" si="8"/>
        <v>101450</v>
      </c>
      <c r="V545">
        <v>101450</v>
      </c>
    </row>
    <row r="546" spans="1:63" ht="22.5" customHeight="1">
      <c r="A546" s="496">
        <v>4</v>
      </c>
      <c r="B546" s="497" t="s">
        <v>913</v>
      </c>
      <c r="C546" s="498" t="s">
        <v>915</v>
      </c>
      <c r="D546" s="498">
        <v>4.0999999999999996</v>
      </c>
      <c r="E546" s="497" t="s">
        <v>1393</v>
      </c>
      <c r="F546" s="498"/>
      <c r="G546" s="550">
        <v>4313010101.1009998</v>
      </c>
      <c r="H546" s="549" t="s">
        <v>604</v>
      </c>
      <c r="I546">
        <f t="shared" si="8"/>
        <v>0</v>
      </c>
      <c r="L546">
        <v>1615</v>
      </c>
      <c r="Q546">
        <v>1920</v>
      </c>
      <c r="S546">
        <v>600</v>
      </c>
    </row>
    <row r="547" spans="1:63" ht="22.5" customHeight="1">
      <c r="A547" s="496">
        <v>4</v>
      </c>
      <c r="B547" s="497" t="s">
        <v>913</v>
      </c>
      <c r="C547" s="498" t="s">
        <v>915</v>
      </c>
      <c r="D547" s="498">
        <v>4.0999999999999996</v>
      </c>
      <c r="E547" s="497" t="s">
        <v>1393</v>
      </c>
      <c r="F547" s="498"/>
      <c r="G547" s="550">
        <v>4313010103.1009998</v>
      </c>
      <c r="H547" s="549" t="s">
        <v>605</v>
      </c>
      <c r="I547">
        <f t="shared" si="8"/>
        <v>237280.32</v>
      </c>
      <c r="J547">
        <v>204490.28</v>
      </c>
      <c r="N547">
        <v>79207.320000000007</v>
      </c>
      <c r="O547" s="108">
        <v>28809.3</v>
      </c>
      <c r="R547">
        <v>14400</v>
      </c>
      <c r="S547">
        <v>394.88</v>
      </c>
      <c r="T547">
        <v>26195.119999999999</v>
      </c>
      <c r="V547">
        <v>237280.32</v>
      </c>
      <c r="X547">
        <v>19676</v>
      </c>
      <c r="Z547">
        <v>4940</v>
      </c>
      <c r="AA547">
        <v>65848.7</v>
      </c>
      <c r="AD547">
        <v>7924818.75</v>
      </c>
      <c r="AE547">
        <v>12021.75</v>
      </c>
      <c r="AG547">
        <v>9360</v>
      </c>
      <c r="AK547">
        <v>9600</v>
      </c>
      <c r="AL547">
        <v>118171.9</v>
      </c>
      <c r="AM547">
        <v>600</v>
      </c>
      <c r="AN547">
        <v>599048</v>
      </c>
      <c r="AP547">
        <v>106617.2</v>
      </c>
      <c r="AR547">
        <v>861129.54</v>
      </c>
      <c r="AS547">
        <v>322500</v>
      </c>
      <c r="AW547">
        <v>65628.5</v>
      </c>
      <c r="AY547">
        <v>372014.33</v>
      </c>
      <c r="BA547">
        <v>5588</v>
      </c>
      <c r="BB547">
        <v>31320</v>
      </c>
      <c r="BD547">
        <v>51554.16</v>
      </c>
      <c r="BG547">
        <v>4958096.8499999996</v>
      </c>
      <c r="BH547">
        <v>18900</v>
      </c>
      <c r="BI547">
        <v>43953.45</v>
      </c>
      <c r="BJ547">
        <v>18034.8</v>
      </c>
    </row>
    <row r="548" spans="1:63" ht="22.5" customHeight="1">
      <c r="A548" s="496">
        <v>4</v>
      </c>
      <c r="B548" s="497" t="s">
        <v>913</v>
      </c>
      <c r="C548" s="498" t="s">
        <v>915</v>
      </c>
      <c r="D548" s="498">
        <v>4.0999999999999996</v>
      </c>
      <c r="E548" s="497" t="s">
        <v>1410</v>
      </c>
      <c r="F548" s="498"/>
      <c r="G548" s="550">
        <v>4313010199.1009998</v>
      </c>
      <c r="H548" s="549" t="s">
        <v>606</v>
      </c>
      <c r="I548">
        <f t="shared" si="8"/>
        <v>0</v>
      </c>
      <c r="N548">
        <v>46000</v>
      </c>
      <c r="AD548">
        <v>8283919.54</v>
      </c>
      <c r="AV548">
        <v>119960</v>
      </c>
      <c r="BB548">
        <v>4800</v>
      </c>
    </row>
    <row r="549" spans="1:63" ht="22.5" customHeight="1">
      <c r="A549" s="496">
        <v>4</v>
      </c>
      <c r="B549" s="497" t="s">
        <v>913</v>
      </c>
      <c r="C549" s="498" t="s">
        <v>915</v>
      </c>
      <c r="D549" s="498">
        <v>4.0999999999999996</v>
      </c>
      <c r="E549" s="497" t="s">
        <v>1410</v>
      </c>
      <c r="F549" s="498"/>
      <c r="G549" s="550">
        <v>4313010199.1020002</v>
      </c>
      <c r="H549" s="549" t="s">
        <v>607</v>
      </c>
      <c r="I549">
        <f t="shared" si="8"/>
        <v>0</v>
      </c>
      <c r="J549">
        <v>91446</v>
      </c>
      <c r="AD549">
        <v>364095</v>
      </c>
    </row>
    <row r="550" spans="1:63" ht="22.5" customHeight="1">
      <c r="A550" s="496">
        <v>4</v>
      </c>
      <c r="B550" s="497" t="s">
        <v>913</v>
      </c>
      <c r="C550" s="498" t="s">
        <v>915</v>
      </c>
      <c r="D550" s="498">
        <v>4.0999999999999996</v>
      </c>
      <c r="E550" s="497" t="s">
        <v>1393</v>
      </c>
      <c r="F550" s="498"/>
      <c r="G550" s="550">
        <v>4313010199.1049995</v>
      </c>
      <c r="H550" s="549" t="s">
        <v>608</v>
      </c>
      <c r="I550">
        <f t="shared" si="8"/>
        <v>96180</v>
      </c>
      <c r="L550">
        <v>98800</v>
      </c>
      <c r="U550">
        <v>17050</v>
      </c>
      <c r="V550">
        <v>96180</v>
      </c>
      <c r="W550">
        <v>411696</v>
      </c>
      <c r="X550">
        <v>90365</v>
      </c>
      <c r="Z550">
        <v>249596.5</v>
      </c>
      <c r="AC550">
        <v>129650</v>
      </c>
      <c r="AD550">
        <v>310858</v>
      </c>
      <c r="AF550">
        <v>166010</v>
      </c>
      <c r="AH550">
        <v>51810</v>
      </c>
      <c r="AM550">
        <v>90591</v>
      </c>
      <c r="AN550">
        <v>426515</v>
      </c>
      <c r="AT550">
        <v>40040</v>
      </c>
      <c r="AV550">
        <v>557240</v>
      </c>
      <c r="AW550">
        <v>37150</v>
      </c>
      <c r="BF550">
        <v>204350</v>
      </c>
      <c r="BG550">
        <v>142520</v>
      </c>
      <c r="BH550">
        <v>112192</v>
      </c>
      <c r="BI550">
        <v>271475</v>
      </c>
      <c r="BJ550">
        <v>116050</v>
      </c>
    </row>
    <row r="551" spans="1:63" ht="22.5" customHeight="1">
      <c r="A551" s="496">
        <v>4</v>
      </c>
      <c r="B551" s="497" t="s">
        <v>913</v>
      </c>
      <c r="C551" s="498" t="s">
        <v>915</v>
      </c>
      <c r="D551" s="498">
        <v>4.0999999999999996</v>
      </c>
      <c r="E551" s="497" t="s">
        <v>1393</v>
      </c>
      <c r="F551" s="498"/>
      <c r="G551" s="550">
        <v>4313010199.1079998</v>
      </c>
      <c r="H551" s="549" t="s">
        <v>609</v>
      </c>
      <c r="I551">
        <f t="shared" si="8"/>
        <v>0</v>
      </c>
      <c r="N551">
        <v>3000</v>
      </c>
      <c r="W551">
        <v>124450</v>
      </c>
      <c r="AA551">
        <v>18000</v>
      </c>
      <c r="AD551">
        <v>355200</v>
      </c>
      <c r="AF551">
        <v>73320</v>
      </c>
      <c r="AJ551">
        <v>80000</v>
      </c>
      <c r="AN551">
        <v>3000</v>
      </c>
      <c r="AY551">
        <v>80000</v>
      </c>
      <c r="BI551">
        <v>66960</v>
      </c>
    </row>
    <row r="552" spans="1:63" ht="22.5" customHeight="1">
      <c r="A552" s="496">
        <v>4</v>
      </c>
      <c r="B552" s="497" t="s">
        <v>913</v>
      </c>
      <c r="C552" s="498" t="s">
        <v>915</v>
      </c>
      <c r="D552" s="498">
        <v>4.0999999999999996</v>
      </c>
      <c r="E552" s="497" t="s">
        <v>1393</v>
      </c>
      <c r="F552" s="498"/>
      <c r="G552" s="550">
        <v>4313010199.1090002</v>
      </c>
      <c r="H552" s="549" t="s">
        <v>610</v>
      </c>
      <c r="I552">
        <f t="shared" si="8"/>
        <v>0</v>
      </c>
      <c r="J552">
        <v>745000</v>
      </c>
      <c r="M552">
        <v>180000</v>
      </c>
      <c r="N552">
        <v>240000</v>
      </c>
      <c r="O552" s="108">
        <v>10633</v>
      </c>
      <c r="Q552">
        <v>4833</v>
      </c>
      <c r="S552">
        <v>115015.4</v>
      </c>
      <c r="X552">
        <v>32400</v>
      </c>
      <c r="AD552">
        <v>265350</v>
      </c>
      <c r="AF552">
        <v>92000</v>
      </c>
      <c r="AG552">
        <v>52480</v>
      </c>
      <c r="AH552">
        <v>52480</v>
      </c>
      <c r="AJ552">
        <v>51060</v>
      </c>
      <c r="AM552">
        <v>40000</v>
      </c>
      <c r="AN552">
        <v>50000</v>
      </c>
      <c r="AO552">
        <v>19300</v>
      </c>
      <c r="AP552">
        <v>40000</v>
      </c>
      <c r="AQ552">
        <v>40000</v>
      </c>
      <c r="AU552">
        <v>80000</v>
      </c>
      <c r="AW552">
        <v>40000</v>
      </c>
      <c r="AY552">
        <v>50000</v>
      </c>
      <c r="BD552">
        <v>80756</v>
      </c>
      <c r="BE552">
        <v>46400</v>
      </c>
      <c r="BF552">
        <v>109840</v>
      </c>
      <c r="BH552">
        <v>40000</v>
      </c>
      <c r="BI552">
        <v>6900</v>
      </c>
    </row>
    <row r="553" spans="1:63" ht="22.5" customHeight="1">
      <c r="A553" s="496">
        <v>4</v>
      </c>
      <c r="B553" s="497" t="s">
        <v>913</v>
      </c>
      <c r="C553" s="498" t="s">
        <v>915</v>
      </c>
      <c r="D553" s="498">
        <v>4.0999999999999996</v>
      </c>
      <c r="E553" s="497" t="s">
        <v>1393</v>
      </c>
      <c r="F553" s="498"/>
      <c r="G553" s="550">
        <v>4313010199.1099997</v>
      </c>
      <c r="H553" s="549" t="s">
        <v>611</v>
      </c>
      <c r="I553">
        <f t="shared" si="8"/>
        <v>8544269.6099999994</v>
      </c>
      <c r="J553">
        <v>2294942.4500000002</v>
      </c>
      <c r="K553">
        <v>30085.65</v>
      </c>
      <c r="L553">
        <v>20600</v>
      </c>
      <c r="M553">
        <v>25660</v>
      </c>
      <c r="N553">
        <v>46557.36</v>
      </c>
      <c r="O553" s="108">
        <v>150180</v>
      </c>
      <c r="P553">
        <v>66652</v>
      </c>
      <c r="Q553">
        <v>28300</v>
      </c>
      <c r="R553">
        <v>22628</v>
      </c>
      <c r="S553">
        <v>45633</v>
      </c>
      <c r="T553">
        <v>30969.02</v>
      </c>
      <c r="U553">
        <v>9000</v>
      </c>
      <c r="V553">
        <v>8544269.6099999994</v>
      </c>
      <c r="W553">
        <v>193888</v>
      </c>
      <c r="X553">
        <v>30723</v>
      </c>
      <c r="Y553">
        <v>1663</v>
      </c>
      <c r="Z553">
        <v>7359.5</v>
      </c>
      <c r="AA553">
        <v>71768.56</v>
      </c>
      <c r="AB553">
        <v>27100</v>
      </c>
      <c r="AC553">
        <v>3349.23</v>
      </c>
      <c r="AD553">
        <v>2173526.4900000002</v>
      </c>
      <c r="AE553">
        <v>42860.54</v>
      </c>
      <c r="AF553">
        <v>66831.67</v>
      </c>
      <c r="AG553">
        <v>15100</v>
      </c>
      <c r="AH553">
        <v>337363</v>
      </c>
      <c r="AI553">
        <v>59598.36</v>
      </c>
      <c r="AJ553">
        <v>1066831.06</v>
      </c>
      <c r="AK553">
        <v>101292.12</v>
      </c>
      <c r="AL553">
        <v>36119</v>
      </c>
      <c r="AM553">
        <v>111874.3</v>
      </c>
      <c r="AN553">
        <v>166244.04999999999</v>
      </c>
      <c r="AO553">
        <v>31297.02</v>
      </c>
      <c r="AP553">
        <v>84676.64</v>
      </c>
      <c r="AQ553">
        <v>19950.03</v>
      </c>
      <c r="AR553">
        <v>305162.15000000002</v>
      </c>
      <c r="AS553">
        <v>73009.539999999994</v>
      </c>
      <c r="AT553">
        <v>3944</v>
      </c>
      <c r="AU553">
        <v>62888</v>
      </c>
      <c r="AV553">
        <v>156871.07</v>
      </c>
      <c r="AW553">
        <v>29270.33</v>
      </c>
      <c r="AX553">
        <v>38772.080000000002</v>
      </c>
      <c r="AY553">
        <v>257620.32</v>
      </c>
      <c r="AZ553">
        <v>76552.009999999995</v>
      </c>
      <c r="BA553">
        <v>72862.36</v>
      </c>
      <c r="BB553">
        <v>36793.53</v>
      </c>
      <c r="BC553">
        <v>94976.25</v>
      </c>
      <c r="BD553">
        <v>2656972.89</v>
      </c>
      <c r="BE553">
        <v>395175</v>
      </c>
      <c r="BF553">
        <v>18584</v>
      </c>
      <c r="BG553">
        <v>223134.93</v>
      </c>
      <c r="BH553">
        <v>60673</v>
      </c>
      <c r="BI553">
        <v>278539.28000000003</v>
      </c>
      <c r="BJ553">
        <v>184813</v>
      </c>
      <c r="BK553">
        <v>12235</v>
      </c>
    </row>
    <row r="554" spans="1:63" ht="22.5" customHeight="1">
      <c r="A554" s="496">
        <v>4</v>
      </c>
      <c r="B554" s="497" t="s">
        <v>913</v>
      </c>
      <c r="C554" s="498" t="s">
        <v>915</v>
      </c>
      <c r="D554" s="498">
        <v>4.0999999999999996</v>
      </c>
      <c r="E554" s="497" t="s">
        <v>1393</v>
      </c>
      <c r="F554" s="498"/>
      <c r="G554" s="550">
        <v>4313010199.1129999</v>
      </c>
      <c r="H554" s="549" t="s">
        <v>612</v>
      </c>
      <c r="I554">
        <f t="shared" si="8"/>
        <v>0</v>
      </c>
      <c r="K554">
        <v>5490</v>
      </c>
      <c r="R554">
        <v>1600</v>
      </c>
      <c r="Z554">
        <v>14120</v>
      </c>
      <c r="AF554">
        <v>2460</v>
      </c>
      <c r="AG554">
        <v>5080</v>
      </c>
      <c r="AL554">
        <v>510</v>
      </c>
      <c r="AN554">
        <v>6540</v>
      </c>
      <c r="AR554">
        <v>48</v>
      </c>
      <c r="AV554">
        <v>810</v>
      </c>
      <c r="BB554">
        <v>1410</v>
      </c>
      <c r="BH554">
        <v>1200</v>
      </c>
    </row>
    <row r="555" spans="1:63" ht="22.5" customHeight="1">
      <c r="A555" s="496">
        <v>4</v>
      </c>
      <c r="B555" s="497" t="s">
        <v>913</v>
      </c>
      <c r="C555" s="498" t="s">
        <v>915</v>
      </c>
      <c r="D555" s="498">
        <v>4.0999999999999996</v>
      </c>
      <c r="E555" s="497" t="s">
        <v>1393</v>
      </c>
      <c r="F555" s="498"/>
      <c r="G555" s="550">
        <v>4313010199.1140003</v>
      </c>
      <c r="H555" s="549" t="s">
        <v>613</v>
      </c>
      <c r="I555">
        <f t="shared" si="8"/>
        <v>0</v>
      </c>
      <c r="BD555">
        <v>58094</v>
      </c>
    </row>
    <row r="556" spans="1:63" ht="22.5" customHeight="1">
      <c r="A556" s="496">
        <v>4</v>
      </c>
      <c r="B556" s="497" t="s">
        <v>913</v>
      </c>
      <c r="C556" s="498" t="s">
        <v>915</v>
      </c>
      <c r="D556" s="498">
        <v>4.0999999999999996</v>
      </c>
      <c r="E556" s="497" t="s">
        <v>1393</v>
      </c>
      <c r="F556" s="498"/>
      <c r="G556" s="550">
        <v>4313010199.1149998</v>
      </c>
      <c r="H556" s="549" t="s">
        <v>614</v>
      </c>
      <c r="I556">
        <f t="shared" si="8"/>
        <v>0</v>
      </c>
      <c r="L556">
        <v>4750</v>
      </c>
      <c r="X556">
        <v>63180</v>
      </c>
      <c r="AW556">
        <v>197533.7</v>
      </c>
      <c r="BD556">
        <v>72800</v>
      </c>
      <c r="BH556">
        <v>15087</v>
      </c>
    </row>
    <row r="557" spans="1:63" ht="22.5" customHeight="1">
      <c r="A557" s="496">
        <v>4</v>
      </c>
      <c r="B557" s="497" t="s">
        <v>913</v>
      </c>
      <c r="C557" s="498" t="s">
        <v>915</v>
      </c>
      <c r="D557" s="498">
        <v>4.0999999999999996</v>
      </c>
      <c r="E557" s="497" t="s">
        <v>1393</v>
      </c>
      <c r="F557" s="498"/>
      <c r="G557" s="550">
        <v>4313010199.1160002</v>
      </c>
      <c r="H557" s="549" t="s">
        <v>615</v>
      </c>
      <c r="I557">
        <f t="shared" si="8"/>
        <v>0</v>
      </c>
      <c r="N557">
        <v>3692000</v>
      </c>
      <c r="O557" s="108">
        <v>2498000</v>
      </c>
      <c r="Y557">
        <v>1448253.26</v>
      </c>
      <c r="AC557">
        <v>986288.63</v>
      </c>
      <c r="AM557">
        <v>1307973.74</v>
      </c>
      <c r="AN557">
        <v>835536.18</v>
      </c>
      <c r="AU557">
        <v>3092500</v>
      </c>
      <c r="AW557">
        <v>249753</v>
      </c>
      <c r="BK557">
        <v>7373800</v>
      </c>
    </row>
    <row r="558" spans="1:63" ht="22.5" customHeight="1">
      <c r="A558" s="496">
        <v>4</v>
      </c>
      <c r="B558" s="497" t="s">
        <v>913</v>
      </c>
      <c r="C558" s="498" t="s">
        <v>915</v>
      </c>
      <c r="D558" s="498">
        <v>4.0999999999999996</v>
      </c>
      <c r="E558" s="497" t="s">
        <v>1393</v>
      </c>
      <c r="F558" s="498"/>
      <c r="G558" s="550">
        <v>4313010199.1169996</v>
      </c>
      <c r="H558" s="549" t="s">
        <v>616</v>
      </c>
      <c r="I558">
        <f t="shared" si="8"/>
        <v>0</v>
      </c>
      <c r="L558">
        <v>16860</v>
      </c>
      <c r="N558">
        <v>8600</v>
      </c>
      <c r="P558">
        <v>60533</v>
      </c>
      <c r="Q558">
        <v>5008600</v>
      </c>
      <c r="Z558">
        <v>234500</v>
      </c>
      <c r="AB558">
        <v>40000</v>
      </c>
      <c r="AH558">
        <v>21000</v>
      </c>
      <c r="AK558">
        <v>349900</v>
      </c>
      <c r="AR558">
        <v>3287194.67</v>
      </c>
      <c r="AS558">
        <v>76929</v>
      </c>
      <c r="AU558">
        <v>365693.32</v>
      </c>
      <c r="BB558">
        <v>764950.85</v>
      </c>
      <c r="BC558">
        <v>37512</v>
      </c>
      <c r="BE558">
        <v>25000</v>
      </c>
      <c r="BI558">
        <v>45754.48</v>
      </c>
    </row>
    <row r="559" spans="1:63" ht="22.5" customHeight="1">
      <c r="A559" s="496">
        <v>4</v>
      </c>
      <c r="B559" s="497" t="s">
        <v>913</v>
      </c>
      <c r="C559" s="498" t="s">
        <v>915</v>
      </c>
      <c r="D559" s="498">
        <v>4.2</v>
      </c>
      <c r="E559" s="497" t="s">
        <v>1485</v>
      </c>
      <c r="F559" s="498"/>
      <c r="G559" s="550">
        <v>4313010199.118</v>
      </c>
      <c r="H559" s="549" t="s">
        <v>617</v>
      </c>
      <c r="I559">
        <f t="shared" si="8"/>
        <v>0</v>
      </c>
      <c r="K559">
        <v>1199400</v>
      </c>
      <c r="L559">
        <v>31244891.77</v>
      </c>
      <c r="M559">
        <v>58600000</v>
      </c>
      <c r="P559">
        <v>1199400</v>
      </c>
      <c r="AE559">
        <v>14782190</v>
      </c>
      <c r="AF559">
        <v>3832435</v>
      </c>
      <c r="AG559">
        <v>5330000</v>
      </c>
      <c r="AH559">
        <v>5635642.5700000003</v>
      </c>
      <c r="AI559">
        <v>1043000</v>
      </c>
      <c r="AJ559">
        <v>9246640</v>
      </c>
      <c r="AM559">
        <v>1598000</v>
      </c>
      <c r="AN559">
        <v>7642500</v>
      </c>
      <c r="AO559">
        <v>2176383.33</v>
      </c>
      <c r="AQ559">
        <v>749000</v>
      </c>
      <c r="AS559">
        <v>4785600</v>
      </c>
      <c r="AT559">
        <v>1059000</v>
      </c>
      <c r="AU559">
        <v>68150000</v>
      </c>
      <c r="AV559">
        <v>1459000</v>
      </c>
      <c r="AX559">
        <v>1898000</v>
      </c>
      <c r="AY559">
        <v>14275000</v>
      </c>
      <c r="BA559">
        <v>594500</v>
      </c>
      <c r="BB559">
        <v>1199750</v>
      </c>
      <c r="BC559">
        <v>6977000</v>
      </c>
      <c r="BE559">
        <v>2513166.66</v>
      </c>
      <c r="BF559">
        <v>4631000</v>
      </c>
      <c r="BG559">
        <v>4197000</v>
      </c>
      <c r="BI559">
        <v>44844000</v>
      </c>
      <c r="BJ559">
        <v>1204666.67</v>
      </c>
      <c r="BK559">
        <v>2847666.67</v>
      </c>
    </row>
    <row r="560" spans="1:63" ht="22.5" customHeight="1">
      <c r="A560" s="496">
        <v>4</v>
      </c>
      <c r="B560" s="497" t="s">
        <v>913</v>
      </c>
      <c r="C560" s="498" t="s">
        <v>915</v>
      </c>
      <c r="D560" s="498">
        <v>4.0999999999999996</v>
      </c>
      <c r="E560" s="497" t="s">
        <v>1393</v>
      </c>
      <c r="F560" s="498"/>
      <c r="G560" s="550">
        <v>4313010199.1190004</v>
      </c>
      <c r="H560" s="549" t="s">
        <v>618</v>
      </c>
      <c r="I560">
        <f t="shared" si="8"/>
        <v>0</v>
      </c>
      <c r="K560">
        <v>1376186</v>
      </c>
      <c r="L560">
        <v>3790545</v>
      </c>
      <c r="M560">
        <v>4930406</v>
      </c>
      <c r="N560">
        <v>7380857.7699999996</v>
      </c>
      <c r="O560" s="108">
        <v>7061636</v>
      </c>
      <c r="P560">
        <v>2182832</v>
      </c>
      <c r="Q560">
        <v>3254078</v>
      </c>
      <c r="R560">
        <v>2479447</v>
      </c>
      <c r="S560">
        <v>2518713</v>
      </c>
      <c r="T560">
        <v>2292020.64</v>
      </c>
      <c r="U560">
        <v>1779551</v>
      </c>
      <c r="W560">
        <v>3027837</v>
      </c>
      <c r="X560">
        <v>2496490.71</v>
      </c>
      <c r="Y560">
        <v>3333326.87</v>
      </c>
      <c r="Z560">
        <v>4815283.5199999996</v>
      </c>
      <c r="AA560">
        <v>4382393</v>
      </c>
      <c r="AB560">
        <v>2221966.94</v>
      </c>
      <c r="AC560">
        <v>1126400</v>
      </c>
      <c r="AE560">
        <v>3507662.58</v>
      </c>
      <c r="AF560">
        <v>5585520.1399999997</v>
      </c>
      <c r="AG560">
        <v>4775150</v>
      </c>
      <c r="AH560">
        <v>7163923.5499999998</v>
      </c>
      <c r="AI560">
        <v>2777550</v>
      </c>
      <c r="AJ560">
        <v>7449752.1600000001</v>
      </c>
      <c r="AK560">
        <v>5249938.72</v>
      </c>
      <c r="AL560">
        <v>4976817.05</v>
      </c>
      <c r="AM560">
        <v>4110745.24</v>
      </c>
      <c r="AN560">
        <v>8547945.0999999996</v>
      </c>
      <c r="AO560">
        <v>3923359.58</v>
      </c>
      <c r="AP560">
        <v>2389930.54</v>
      </c>
      <c r="AQ560">
        <v>2214982.21</v>
      </c>
      <c r="AR560">
        <v>20625</v>
      </c>
      <c r="AS560">
        <v>2336777</v>
      </c>
      <c r="AT560">
        <v>1418817.22</v>
      </c>
      <c r="AU560">
        <v>6181869</v>
      </c>
      <c r="AV560">
        <v>2718266</v>
      </c>
      <c r="AW560">
        <v>2000748</v>
      </c>
      <c r="AX560">
        <v>1702989</v>
      </c>
      <c r="AY560">
        <v>7258082.4000000004</v>
      </c>
      <c r="AZ560">
        <v>2467009.48</v>
      </c>
      <c r="BA560">
        <v>719995.73</v>
      </c>
      <c r="BB560">
        <v>839175.56</v>
      </c>
      <c r="BC560">
        <v>1358306.75</v>
      </c>
      <c r="BE560">
        <v>5237522.58</v>
      </c>
      <c r="BG560">
        <v>5824983.1100000003</v>
      </c>
      <c r="BH560">
        <v>1184869</v>
      </c>
      <c r="BI560">
        <v>6369371.3300000001</v>
      </c>
      <c r="BJ560">
        <v>3799495.66</v>
      </c>
      <c r="BK560">
        <v>2157787.64</v>
      </c>
    </row>
    <row r="561" spans="1:63" ht="22.5" customHeight="1">
      <c r="A561" s="496">
        <v>4</v>
      </c>
      <c r="B561" s="497" t="s">
        <v>913</v>
      </c>
      <c r="C561" s="498" t="s">
        <v>915</v>
      </c>
      <c r="D561" s="498">
        <v>4.0999999999999996</v>
      </c>
      <c r="E561" s="497" t="s">
        <v>1393</v>
      </c>
      <c r="F561" s="498"/>
      <c r="G561" s="550">
        <v>4313010199.1199999</v>
      </c>
      <c r="H561" s="549" t="s">
        <v>619</v>
      </c>
      <c r="I561">
        <f t="shared" si="8"/>
        <v>0</v>
      </c>
      <c r="J561">
        <v>1231500</v>
      </c>
      <c r="AD561">
        <v>900000</v>
      </c>
      <c r="AR561">
        <v>250000</v>
      </c>
    </row>
    <row r="562" spans="1:63" ht="22.5" customHeight="1">
      <c r="A562" s="496">
        <v>4</v>
      </c>
      <c r="B562" s="497" t="s">
        <v>913</v>
      </c>
      <c r="C562" s="498" t="s">
        <v>915</v>
      </c>
      <c r="D562" s="498">
        <v>4.0999999999999996</v>
      </c>
      <c r="E562" s="497" t="s">
        <v>1393</v>
      </c>
      <c r="F562" s="498"/>
      <c r="G562" s="550">
        <v>4313010199.1210003</v>
      </c>
      <c r="H562" s="549" t="s">
        <v>620</v>
      </c>
      <c r="I562">
        <f t="shared" si="8"/>
        <v>0</v>
      </c>
      <c r="X562">
        <v>36540</v>
      </c>
      <c r="AC562">
        <v>122850</v>
      </c>
      <c r="BA562">
        <v>5100</v>
      </c>
    </row>
    <row r="563" spans="1:63" ht="22.5" customHeight="1">
      <c r="A563" s="496">
        <v>4</v>
      </c>
      <c r="B563" s="497" t="s">
        <v>913</v>
      </c>
      <c r="C563" s="498" t="s">
        <v>915</v>
      </c>
      <c r="D563" s="498">
        <v>4.0999999999999996</v>
      </c>
      <c r="E563" s="497" t="s">
        <v>1393</v>
      </c>
      <c r="F563" s="498"/>
      <c r="G563" s="550">
        <v>4313010199.1219997</v>
      </c>
      <c r="H563" s="549" t="s">
        <v>621</v>
      </c>
      <c r="I563">
        <f t="shared" si="8"/>
        <v>0</v>
      </c>
      <c r="K563">
        <v>180606</v>
      </c>
      <c r="L563">
        <v>1589942.5</v>
      </c>
      <c r="M563">
        <v>1130169</v>
      </c>
      <c r="N563">
        <v>758825</v>
      </c>
      <c r="O563" s="108">
        <v>481871</v>
      </c>
      <c r="P563">
        <v>1180030.8400000001</v>
      </c>
      <c r="Q563">
        <v>517794</v>
      </c>
      <c r="R563">
        <v>395212</v>
      </c>
      <c r="S563">
        <v>412365.09</v>
      </c>
      <c r="T563">
        <v>233654.75</v>
      </c>
      <c r="U563">
        <v>157791</v>
      </c>
      <c r="W563">
        <v>371413</v>
      </c>
      <c r="X563">
        <v>201900</v>
      </c>
      <c r="Y563">
        <v>223824.53</v>
      </c>
      <c r="Z563">
        <v>442646</v>
      </c>
      <c r="AA563">
        <v>418708.5</v>
      </c>
      <c r="AB563">
        <v>1363295.63</v>
      </c>
      <c r="AC563">
        <v>100170</v>
      </c>
      <c r="AE563">
        <v>265989.90000000002</v>
      </c>
      <c r="AF563">
        <v>523718</v>
      </c>
      <c r="AG563">
        <v>695715.07</v>
      </c>
      <c r="AH563">
        <v>1206610.57</v>
      </c>
      <c r="AI563">
        <v>340897.08</v>
      </c>
      <c r="AJ563">
        <v>471643.5</v>
      </c>
      <c r="AK563">
        <v>525147.37</v>
      </c>
      <c r="AL563">
        <v>1002974</v>
      </c>
      <c r="AM563">
        <v>223777.18</v>
      </c>
      <c r="AN563">
        <v>668127.44999999995</v>
      </c>
      <c r="AO563">
        <v>373143.03</v>
      </c>
      <c r="AP563">
        <v>128394.67</v>
      </c>
      <c r="AQ563">
        <v>205817</v>
      </c>
      <c r="AS563">
        <v>890815</v>
      </c>
      <c r="AT563">
        <v>560494.25</v>
      </c>
      <c r="AU563">
        <v>1422998</v>
      </c>
      <c r="AV563">
        <v>338106.5</v>
      </c>
      <c r="AW563">
        <v>1971936.38</v>
      </c>
      <c r="AX563">
        <v>626395.25</v>
      </c>
      <c r="AY563">
        <v>1407584</v>
      </c>
      <c r="AZ563">
        <v>454138.75</v>
      </c>
      <c r="BA563">
        <v>66280.75</v>
      </c>
      <c r="BB563">
        <v>248994</v>
      </c>
      <c r="BC563">
        <v>97503.7</v>
      </c>
      <c r="BE563">
        <v>660056</v>
      </c>
      <c r="BG563">
        <v>564593</v>
      </c>
      <c r="BH563">
        <v>110071.5</v>
      </c>
      <c r="BI563">
        <v>292987.75</v>
      </c>
      <c r="BJ563">
        <v>265673</v>
      </c>
      <c r="BK563">
        <v>248700</v>
      </c>
    </row>
    <row r="564" spans="1:63" ht="22.5" customHeight="1">
      <c r="A564" s="496">
        <v>4</v>
      </c>
      <c r="B564" s="497" t="s">
        <v>913</v>
      </c>
      <c r="C564" s="498" t="s">
        <v>915</v>
      </c>
      <c r="D564" s="498">
        <v>4.0999999999999996</v>
      </c>
      <c r="E564" s="497" t="s">
        <v>1393</v>
      </c>
      <c r="F564" s="498"/>
      <c r="G564" s="550">
        <v>4313010199.1230001</v>
      </c>
      <c r="H564" s="556" t="s">
        <v>622</v>
      </c>
      <c r="I564">
        <f t="shared" si="8"/>
        <v>0</v>
      </c>
    </row>
    <row r="565" spans="1:63" ht="22.5" customHeight="1">
      <c r="A565" s="496">
        <v>4</v>
      </c>
      <c r="B565" s="497" t="s">
        <v>913</v>
      </c>
      <c r="C565" s="498" t="s">
        <v>915</v>
      </c>
      <c r="D565" s="498">
        <v>4.0999999999999996</v>
      </c>
      <c r="E565" s="497" t="s">
        <v>1393</v>
      </c>
      <c r="F565" s="498"/>
      <c r="G565" s="550">
        <v>4313010199.2019997</v>
      </c>
      <c r="H565" s="549" t="s">
        <v>623</v>
      </c>
      <c r="I565">
        <f t="shared" si="8"/>
        <v>1141590</v>
      </c>
      <c r="J565">
        <v>1604970</v>
      </c>
      <c r="K565">
        <v>179090</v>
      </c>
      <c r="L565">
        <v>372130</v>
      </c>
      <c r="M565">
        <v>527970</v>
      </c>
      <c r="N565">
        <v>701187</v>
      </c>
      <c r="O565" s="108">
        <v>603990</v>
      </c>
      <c r="P565">
        <v>467070</v>
      </c>
      <c r="Q565">
        <v>285990</v>
      </c>
      <c r="R565">
        <v>231973</v>
      </c>
      <c r="S565">
        <v>255592</v>
      </c>
      <c r="T565">
        <v>318813</v>
      </c>
      <c r="U565">
        <v>288528</v>
      </c>
      <c r="V565">
        <v>1141590</v>
      </c>
      <c r="W565">
        <v>243030</v>
      </c>
      <c r="X565">
        <v>321331</v>
      </c>
      <c r="Y565">
        <v>262650</v>
      </c>
      <c r="Z565">
        <v>386505</v>
      </c>
      <c r="AA565">
        <v>403050</v>
      </c>
      <c r="AB565">
        <v>185010</v>
      </c>
      <c r="AC565">
        <v>122910</v>
      </c>
      <c r="AD565">
        <v>3295660</v>
      </c>
      <c r="AE565">
        <v>448116</v>
      </c>
      <c r="AF565">
        <v>384210</v>
      </c>
      <c r="AG565">
        <v>644391.25</v>
      </c>
      <c r="AH565">
        <v>832510</v>
      </c>
      <c r="AI565">
        <v>295560</v>
      </c>
      <c r="AJ565">
        <v>824422</v>
      </c>
      <c r="AK565">
        <v>526116.64</v>
      </c>
      <c r="AL565">
        <v>652310</v>
      </c>
      <c r="AM565">
        <v>392370</v>
      </c>
      <c r="AN565">
        <v>623330</v>
      </c>
      <c r="AO565">
        <v>450390</v>
      </c>
      <c r="AP565">
        <v>346624</v>
      </c>
      <c r="AQ565">
        <v>191140</v>
      </c>
      <c r="AR565">
        <v>114900</v>
      </c>
      <c r="AS565">
        <v>193709</v>
      </c>
      <c r="AT565">
        <v>222450</v>
      </c>
      <c r="AU565">
        <v>567160</v>
      </c>
      <c r="AV565">
        <v>438123</v>
      </c>
      <c r="AY565">
        <v>421500</v>
      </c>
      <c r="AZ565">
        <v>245360</v>
      </c>
      <c r="BB565">
        <v>232370</v>
      </c>
      <c r="BC565">
        <v>119840</v>
      </c>
      <c r="BD565">
        <v>958113</v>
      </c>
      <c r="BF565">
        <v>236400</v>
      </c>
      <c r="BG565">
        <v>564810</v>
      </c>
      <c r="BH565">
        <v>95440</v>
      </c>
      <c r="BI565">
        <v>989815</v>
      </c>
      <c r="BJ565">
        <v>497835</v>
      </c>
      <c r="BK565">
        <v>362995.5</v>
      </c>
    </row>
    <row r="566" spans="1:63" ht="22.5" customHeight="1">
      <c r="A566" s="496">
        <v>5</v>
      </c>
      <c r="B566" s="497" t="s">
        <v>916</v>
      </c>
      <c r="C566" s="498" t="s">
        <v>917</v>
      </c>
      <c r="D566" s="498">
        <v>5.0999999999999996</v>
      </c>
      <c r="E566" s="497" t="s">
        <v>1646</v>
      </c>
      <c r="F566" s="498"/>
      <c r="G566" s="550">
        <v>5101010101.1009998</v>
      </c>
      <c r="H566" s="549" t="s">
        <v>624</v>
      </c>
      <c r="I566">
        <f t="shared" si="8"/>
        <v>227566615.69</v>
      </c>
      <c r="J566">
        <v>326938801.36000001</v>
      </c>
      <c r="K566">
        <v>18655712.140000001</v>
      </c>
      <c r="L566">
        <v>34825468.060000002</v>
      </c>
      <c r="M566">
        <v>45818824.189999998</v>
      </c>
      <c r="N566">
        <v>64341938.189999998</v>
      </c>
      <c r="O566" s="108">
        <v>53914895.75</v>
      </c>
      <c r="P566">
        <v>46295337.82</v>
      </c>
      <c r="Q566">
        <v>29503649.989999998</v>
      </c>
      <c r="R566">
        <v>30330852.260000002</v>
      </c>
      <c r="S566">
        <v>19789449</v>
      </c>
      <c r="T566">
        <v>22939976.48</v>
      </c>
      <c r="U566">
        <v>15348460</v>
      </c>
      <c r="V566">
        <v>227566615.69</v>
      </c>
      <c r="W566">
        <v>37371081.920000002</v>
      </c>
      <c r="X566">
        <v>33050819.02</v>
      </c>
      <c r="Y566">
        <v>37330667.57</v>
      </c>
      <c r="Z566">
        <v>59915165.469999999</v>
      </c>
      <c r="AA566">
        <v>40806597.5</v>
      </c>
      <c r="AB566">
        <v>18338074.190000001</v>
      </c>
      <c r="AC566">
        <v>10513804.189999999</v>
      </c>
      <c r="AD566">
        <v>511562331.86000001</v>
      </c>
      <c r="AE566">
        <v>22602503.75</v>
      </c>
      <c r="AF566">
        <v>49285891.270000003</v>
      </c>
      <c r="AG566">
        <v>44129036.189999998</v>
      </c>
      <c r="AH566">
        <v>64831041.270000003</v>
      </c>
      <c r="AI566">
        <v>31032031.620000001</v>
      </c>
      <c r="AJ566">
        <v>70574031.840000004</v>
      </c>
      <c r="AK566">
        <v>45141368.700000003</v>
      </c>
      <c r="AL566">
        <v>43650756.770000003</v>
      </c>
      <c r="AM566">
        <v>30679264.670000002</v>
      </c>
      <c r="AN566">
        <v>72754940.430000007</v>
      </c>
      <c r="AO566">
        <v>36140701.520000003</v>
      </c>
      <c r="AP566">
        <v>23565575</v>
      </c>
      <c r="AQ566">
        <v>12985130</v>
      </c>
      <c r="AR566">
        <v>285523644.73000002</v>
      </c>
      <c r="AS566">
        <v>27067860.050000001</v>
      </c>
      <c r="AT566">
        <v>30958976.289999999</v>
      </c>
      <c r="AU566">
        <v>62451818.149999999</v>
      </c>
      <c r="AV566">
        <v>34296562.409999996</v>
      </c>
      <c r="AW566">
        <v>29994044.550000001</v>
      </c>
      <c r="AX566">
        <v>31078491.809999999</v>
      </c>
      <c r="AY566">
        <v>78887070.939999998</v>
      </c>
      <c r="AZ566">
        <v>30412024.190000001</v>
      </c>
      <c r="BA566">
        <v>10245154.67</v>
      </c>
      <c r="BB566">
        <v>7963521.3300000001</v>
      </c>
      <c r="BC566">
        <v>9257355.7100000009</v>
      </c>
      <c r="BD566">
        <v>161697724.72</v>
      </c>
      <c r="BE566">
        <v>63114104</v>
      </c>
      <c r="BF566">
        <v>35656189.350000001</v>
      </c>
      <c r="BG566">
        <v>60098995.979999997</v>
      </c>
      <c r="BH566">
        <v>11042265.789999999</v>
      </c>
      <c r="BI566">
        <v>42493403.859999999</v>
      </c>
      <c r="BJ566">
        <v>39759004.380000003</v>
      </c>
      <c r="BK566">
        <v>26818010</v>
      </c>
    </row>
    <row r="567" spans="1:63" ht="22.5" customHeight="1">
      <c r="A567" s="496">
        <v>5</v>
      </c>
      <c r="B567" s="497" t="s">
        <v>916</v>
      </c>
      <c r="C567" s="498" t="s">
        <v>917</v>
      </c>
      <c r="D567" s="498">
        <v>5.0999999999999996</v>
      </c>
      <c r="E567" s="497" t="s">
        <v>1646</v>
      </c>
      <c r="F567" s="498"/>
      <c r="G567" s="550">
        <v>5101010101.1020002</v>
      </c>
      <c r="H567" s="549" t="s">
        <v>625</v>
      </c>
      <c r="I567">
        <f t="shared" si="8"/>
        <v>25285179.52</v>
      </c>
      <c r="J567">
        <v>17159654.199999999</v>
      </c>
      <c r="K567">
        <v>457470</v>
      </c>
      <c r="L567">
        <v>1539530</v>
      </c>
      <c r="M567">
        <v>568390</v>
      </c>
      <c r="N567">
        <v>1163306.33</v>
      </c>
      <c r="O567" s="108">
        <v>1622850</v>
      </c>
      <c r="P567">
        <v>708580</v>
      </c>
      <c r="Q567">
        <v>2123430</v>
      </c>
      <c r="R567">
        <v>991710</v>
      </c>
      <c r="S567">
        <v>1965650</v>
      </c>
      <c r="T567">
        <v>309190</v>
      </c>
      <c r="U567">
        <v>602160</v>
      </c>
      <c r="V567">
        <v>25285179.52</v>
      </c>
      <c r="W567">
        <v>1776629</v>
      </c>
      <c r="X567">
        <v>1782451.34</v>
      </c>
      <c r="Y567">
        <v>1514820</v>
      </c>
      <c r="Z567">
        <v>2431160</v>
      </c>
      <c r="AA567">
        <v>2286640</v>
      </c>
      <c r="AB567">
        <v>926740</v>
      </c>
      <c r="AC567">
        <v>626580</v>
      </c>
      <c r="AD567">
        <v>23676030.879999999</v>
      </c>
      <c r="AE567">
        <v>12845904.560000001</v>
      </c>
      <c r="AF567">
        <v>1016580</v>
      </c>
      <c r="AG567">
        <v>1205470</v>
      </c>
      <c r="AH567">
        <v>2534720</v>
      </c>
      <c r="AI567">
        <v>2052430</v>
      </c>
      <c r="AJ567">
        <v>6296190</v>
      </c>
      <c r="AK567">
        <v>1550580</v>
      </c>
      <c r="AL567">
        <v>1232794.8400000001</v>
      </c>
      <c r="AM567">
        <v>2660420</v>
      </c>
      <c r="AN567">
        <v>4830910</v>
      </c>
      <c r="AO567">
        <v>2158740</v>
      </c>
      <c r="AP567">
        <v>2296470</v>
      </c>
      <c r="AQ567">
        <v>466500</v>
      </c>
      <c r="AR567">
        <v>11685400</v>
      </c>
      <c r="AS567">
        <v>1230660</v>
      </c>
      <c r="AT567">
        <v>921228.39</v>
      </c>
      <c r="AU567">
        <v>6057140</v>
      </c>
      <c r="AV567">
        <v>1424890</v>
      </c>
      <c r="AW567">
        <v>2925769</v>
      </c>
      <c r="AX567">
        <v>874150</v>
      </c>
      <c r="AY567">
        <v>3636230</v>
      </c>
      <c r="AZ567">
        <v>824130</v>
      </c>
      <c r="BA567">
        <v>642629.35</v>
      </c>
      <c r="BB567">
        <v>814250</v>
      </c>
      <c r="BC567">
        <v>540895.59</v>
      </c>
      <c r="BD567">
        <v>52736632.659999996</v>
      </c>
      <c r="BE567">
        <v>2522600</v>
      </c>
      <c r="BF567">
        <v>2359720</v>
      </c>
      <c r="BG567">
        <v>1727090</v>
      </c>
      <c r="BH567">
        <v>2188320</v>
      </c>
      <c r="BI567">
        <v>1378306</v>
      </c>
      <c r="BJ567">
        <v>3099350</v>
      </c>
      <c r="BK567">
        <v>386940</v>
      </c>
    </row>
    <row r="568" spans="1:63" ht="22.5" customHeight="1">
      <c r="A568" s="496">
        <v>5</v>
      </c>
      <c r="B568" s="497" t="s">
        <v>916</v>
      </c>
      <c r="C568" s="498" t="s">
        <v>917</v>
      </c>
      <c r="D568" s="498">
        <v>5.0999999999999996</v>
      </c>
      <c r="E568" s="497" t="s">
        <v>1646</v>
      </c>
      <c r="F568" s="498"/>
      <c r="G568" s="550">
        <v>5101010103.1009998</v>
      </c>
      <c r="H568" s="549" t="s">
        <v>626</v>
      </c>
      <c r="I568">
        <f t="shared" si="8"/>
        <v>120000</v>
      </c>
      <c r="J568">
        <v>416480.65</v>
      </c>
      <c r="V568">
        <v>120000</v>
      </c>
      <c r="AD568">
        <v>120000</v>
      </c>
      <c r="AE568">
        <v>522000</v>
      </c>
      <c r="AR568">
        <v>120000</v>
      </c>
      <c r="BC568">
        <v>505463.98</v>
      </c>
      <c r="BD568">
        <v>120000</v>
      </c>
    </row>
    <row r="569" spans="1:63" ht="22.5" customHeight="1">
      <c r="A569" s="496">
        <v>5</v>
      </c>
      <c r="B569" s="497" t="s">
        <v>916</v>
      </c>
      <c r="C569" s="498" t="s">
        <v>917</v>
      </c>
      <c r="D569" s="498">
        <v>5.0999999999999996</v>
      </c>
      <c r="E569" s="497" t="s">
        <v>1646</v>
      </c>
      <c r="F569" s="498"/>
      <c r="G569" s="550">
        <v>5101010103.1020002</v>
      </c>
      <c r="H569" s="549" t="s">
        <v>627</v>
      </c>
      <c r="I569">
        <f t="shared" si="8"/>
        <v>14887499.779999999</v>
      </c>
      <c r="J569">
        <v>23830248.120000001</v>
      </c>
      <c r="K569">
        <v>1139365.32</v>
      </c>
      <c r="L569">
        <v>2064845.17</v>
      </c>
      <c r="M569">
        <v>2623596.23</v>
      </c>
      <c r="N569">
        <v>4302437.0999999996</v>
      </c>
      <c r="O569" s="108">
        <v>3136890.6</v>
      </c>
      <c r="P569">
        <v>2156960.21</v>
      </c>
      <c r="Q569">
        <v>1757712.9</v>
      </c>
      <c r="R569">
        <v>1782473.22</v>
      </c>
      <c r="S569">
        <v>1331187.1000000001</v>
      </c>
      <c r="T569">
        <v>1262043.55</v>
      </c>
      <c r="U569">
        <v>686767.75</v>
      </c>
      <c r="V569">
        <v>14887499.779999999</v>
      </c>
      <c r="W569">
        <v>2161012.9</v>
      </c>
      <c r="Y569">
        <v>2247000</v>
      </c>
      <c r="Z569">
        <v>3622500</v>
      </c>
      <c r="AA569">
        <v>2308656.4500000002</v>
      </c>
      <c r="AB569">
        <v>1239888.02</v>
      </c>
      <c r="AC569">
        <v>493387.1</v>
      </c>
      <c r="AD569">
        <v>34635215.479999997</v>
      </c>
      <c r="AE569">
        <v>1682100</v>
      </c>
      <c r="AF569">
        <v>3261841.93</v>
      </c>
      <c r="AG569">
        <v>2235152.6800000002</v>
      </c>
      <c r="AH569">
        <v>3954234.72</v>
      </c>
      <c r="AI569">
        <v>1646441.67</v>
      </c>
      <c r="AJ569">
        <v>4306181.7300000004</v>
      </c>
      <c r="AK569">
        <v>2700942.47</v>
      </c>
      <c r="AL569">
        <v>2066524.2</v>
      </c>
      <c r="AM569">
        <v>1677249.21</v>
      </c>
      <c r="AN569">
        <v>4167028.5</v>
      </c>
      <c r="AO569">
        <v>1964806.96</v>
      </c>
      <c r="AP569">
        <v>1265600</v>
      </c>
      <c r="AQ569">
        <v>534608.06000000006</v>
      </c>
      <c r="AR569">
        <v>18756505.73</v>
      </c>
      <c r="AS569">
        <v>1685665</v>
      </c>
      <c r="AT569">
        <v>2239122.5699999998</v>
      </c>
      <c r="AU569">
        <v>4439468.5199999996</v>
      </c>
      <c r="AV569">
        <v>2410365.16</v>
      </c>
      <c r="AW569">
        <v>1930916.86</v>
      </c>
      <c r="AX569">
        <v>812600</v>
      </c>
      <c r="AY569">
        <v>5065954.99</v>
      </c>
      <c r="AZ569">
        <v>2039261.3</v>
      </c>
      <c r="BA569">
        <v>629313.43999999994</v>
      </c>
      <c r="BB569">
        <v>395500</v>
      </c>
      <c r="BC569">
        <v>45500</v>
      </c>
      <c r="BD569">
        <v>13450463.82</v>
      </c>
      <c r="BF569">
        <v>2170407.65</v>
      </c>
      <c r="BG569">
        <v>3689224.3</v>
      </c>
      <c r="BI569">
        <v>2128723.33</v>
      </c>
      <c r="BJ569">
        <v>2367126.77</v>
      </c>
      <c r="BK569">
        <v>253200</v>
      </c>
    </row>
    <row r="570" spans="1:63" ht="22.5" customHeight="1">
      <c r="A570" s="496">
        <v>5</v>
      </c>
      <c r="B570" s="497" t="s">
        <v>916</v>
      </c>
      <c r="C570" s="498" t="s">
        <v>917</v>
      </c>
      <c r="D570" s="498">
        <v>5.0999999999999996</v>
      </c>
      <c r="E570" s="497" t="s">
        <v>1646</v>
      </c>
      <c r="F570" s="498"/>
      <c r="G570" s="550">
        <v>5101010103.1029997</v>
      </c>
      <c r="H570" s="549" t="s">
        <v>628</v>
      </c>
      <c r="I570">
        <f t="shared" si="8"/>
        <v>1277970.97</v>
      </c>
      <c r="M570">
        <v>237600</v>
      </c>
      <c r="N570">
        <v>141200</v>
      </c>
      <c r="O570" s="108">
        <v>118800</v>
      </c>
      <c r="P570">
        <v>139900</v>
      </c>
      <c r="V570">
        <v>1277970.97</v>
      </c>
      <c r="W570">
        <v>128700</v>
      </c>
      <c r="X570">
        <v>1737400</v>
      </c>
      <c r="AB570">
        <v>134400</v>
      </c>
      <c r="AD570">
        <v>3135728.71</v>
      </c>
      <c r="AE570">
        <v>118800</v>
      </c>
      <c r="AH570">
        <v>128700</v>
      </c>
      <c r="AL570">
        <v>118800</v>
      </c>
      <c r="AN570">
        <v>118800</v>
      </c>
      <c r="AO570">
        <v>91353.33</v>
      </c>
      <c r="AP570">
        <v>118800</v>
      </c>
      <c r="AR570">
        <v>1566357.23</v>
      </c>
      <c r="AU570">
        <v>356400</v>
      </c>
      <c r="AW570">
        <v>103300</v>
      </c>
      <c r="AX570">
        <v>100800</v>
      </c>
      <c r="AY570">
        <v>237600</v>
      </c>
      <c r="BD570">
        <v>490893.33</v>
      </c>
      <c r="BH570">
        <v>853135.49</v>
      </c>
      <c r="BI570">
        <v>236000</v>
      </c>
      <c r="BJ570">
        <v>191600</v>
      </c>
    </row>
    <row r="571" spans="1:63" ht="22.5" customHeight="1">
      <c r="A571" s="496">
        <v>5</v>
      </c>
      <c r="B571" s="497" t="s">
        <v>916</v>
      </c>
      <c r="C571" s="498" t="s">
        <v>917</v>
      </c>
      <c r="D571" s="498">
        <v>5.0999999999999996</v>
      </c>
      <c r="E571" s="497" t="s">
        <v>1654</v>
      </c>
      <c r="F571" s="498"/>
      <c r="G571" s="550">
        <v>5101010108.1009998</v>
      </c>
      <c r="H571" s="549" t="s">
        <v>629</v>
      </c>
      <c r="I571">
        <f t="shared" si="8"/>
        <v>385900</v>
      </c>
      <c r="J571">
        <v>2284010</v>
      </c>
      <c r="K571">
        <v>50030</v>
      </c>
      <c r="L571">
        <v>250380</v>
      </c>
      <c r="M571">
        <v>280140</v>
      </c>
      <c r="P571">
        <v>59745</v>
      </c>
      <c r="Q571">
        <v>1688363.75</v>
      </c>
      <c r="R571">
        <v>255000</v>
      </c>
      <c r="S571">
        <v>257020</v>
      </c>
      <c r="V571">
        <v>385900</v>
      </c>
      <c r="AH571">
        <v>374154.41</v>
      </c>
      <c r="AR571">
        <v>1662491</v>
      </c>
    </row>
    <row r="572" spans="1:63" ht="22.5" customHeight="1">
      <c r="A572" s="496">
        <v>5</v>
      </c>
      <c r="B572" s="497" t="s">
        <v>916</v>
      </c>
      <c r="C572" s="498" t="s">
        <v>917</v>
      </c>
      <c r="D572" s="498">
        <v>5.0999999999999996</v>
      </c>
      <c r="E572" s="497" t="s">
        <v>1646</v>
      </c>
      <c r="F572" s="498"/>
      <c r="G572" s="550">
        <v>5101010109.1009998</v>
      </c>
      <c r="H572" s="549" t="s">
        <v>630</v>
      </c>
      <c r="I572">
        <f t="shared" si="8"/>
        <v>1138027.26</v>
      </c>
      <c r="J572">
        <v>6653417.5499999998</v>
      </c>
      <c r="K572">
        <v>19547.41</v>
      </c>
      <c r="L572">
        <v>79219.199999999997</v>
      </c>
      <c r="M572">
        <v>71027.37</v>
      </c>
      <c r="N572">
        <v>124661.79</v>
      </c>
      <c r="O572" s="108">
        <v>68250.45</v>
      </c>
      <c r="P572">
        <v>57703.05</v>
      </c>
      <c r="Q572">
        <v>25614.22</v>
      </c>
      <c r="R572">
        <v>51543.839999999997</v>
      </c>
      <c r="T572">
        <v>15836.88</v>
      </c>
      <c r="U572">
        <v>16399</v>
      </c>
      <c r="V572">
        <v>1138027.26</v>
      </c>
      <c r="X572">
        <v>17032.560000000001</v>
      </c>
      <c r="Y572">
        <v>51718.559999999998</v>
      </c>
      <c r="AA572">
        <v>59976.78</v>
      </c>
      <c r="AC572">
        <v>8643.42</v>
      </c>
      <c r="AD572">
        <v>1362786.43</v>
      </c>
      <c r="AE572">
        <v>149787.68</v>
      </c>
      <c r="AF572">
        <v>126841.65</v>
      </c>
      <c r="AG572">
        <v>98500.78</v>
      </c>
      <c r="AH572">
        <v>263634.95</v>
      </c>
      <c r="AI572">
        <v>123098.18</v>
      </c>
      <c r="AJ572">
        <v>124295.28</v>
      </c>
      <c r="AL572">
        <v>76851.66</v>
      </c>
      <c r="AM572">
        <v>204969.75</v>
      </c>
      <c r="AN572">
        <v>305039.40999999997</v>
      </c>
      <c r="AO572">
        <v>79490.31</v>
      </c>
      <c r="AP572">
        <v>7216.6</v>
      </c>
      <c r="AQ572">
        <v>19978.650000000001</v>
      </c>
      <c r="AR572">
        <v>1009638.74</v>
      </c>
      <c r="AS572">
        <v>13753.38</v>
      </c>
      <c r="AT572">
        <v>143395.92000000001</v>
      </c>
      <c r="AU572">
        <v>149594.16</v>
      </c>
      <c r="AV572">
        <v>78611.86</v>
      </c>
      <c r="AY572">
        <v>368664.2</v>
      </c>
      <c r="BA572">
        <v>12297.66</v>
      </c>
      <c r="BB572">
        <v>1245</v>
      </c>
      <c r="BD572">
        <v>1095055.3999999999</v>
      </c>
      <c r="BG572">
        <v>182274.94</v>
      </c>
      <c r="BH572">
        <v>55601.4</v>
      </c>
      <c r="BJ572">
        <v>3829.35</v>
      </c>
    </row>
    <row r="573" spans="1:63" ht="22.5" customHeight="1">
      <c r="A573" s="496">
        <v>5</v>
      </c>
      <c r="B573" s="497" t="s">
        <v>916</v>
      </c>
      <c r="C573" s="498" t="s">
        <v>917</v>
      </c>
      <c r="D573" s="498">
        <v>5.0999999999999996</v>
      </c>
      <c r="E573" s="497" t="s">
        <v>1646</v>
      </c>
      <c r="F573" s="498"/>
      <c r="G573" s="550">
        <v>5101010109.1020002</v>
      </c>
      <c r="H573" s="549" t="s">
        <v>631</v>
      </c>
      <c r="I573">
        <f t="shared" si="8"/>
        <v>126447.48</v>
      </c>
      <c r="J573">
        <v>363708.53</v>
      </c>
      <c r="V573">
        <v>126447.48</v>
      </c>
      <c r="AD573">
        <v>29490.26</v>
      </c>
      <c r="AH573">
        <v>7345.57</v>
      </c>
      <c r="AK573">
        <v>88000.62</v>
      </c>
      <c r="AM573">
        <v>7297.2</v>
      </c>
      <c r="AS573">
        <v>771.28</v>
      </c>
      <c r="BB573">
        <v>2760</v>
      </c>
      <c r="BJ573">
        <v>12931.2</v>
      </c>
    </row>
    <row r="574" spans="1:63" ht="22.5" customHeight="1">
      <c r="A574" s="496">
        <v>5</v>
      </c>
      <c r="B574" s="497" t="s">
        <v>916</v>
      </c>
      <c r="C574" s="498" t="s">
        <v>917</v>
      </c>
      <c r="D574" s="498">
        <v>5.0999999999999996</v>
      </c>
      <c r="E574" s="497" t="s">
        <v>1646</v>
      </c>
      <c r="F574" s="498"/>
      <c r="G574" s="550">
        <v>5101010109.1029997</v>
      </c>
      <c r="H574" s="549" t="s">
        <v>632</v>
      </c>
      <c r="I574">
        <f t="shared" si="8"/>
        <v>32843.699999999997</v>
      </c>
      <c r="J574">
        <v>34855.199999999997</v>
      </c>
      <c r="N574">
        <v>7563.6</v>
      </c>
      <c r="P574">
        <v>6164.8</v>
      </c>
      <c r="R574">
        <v>5882.8</v>
      </c>
      <c r="V574">
        <v>32843.699999999997</v>
      </c>
      <c r="AD574">
        <v>178261.2</v>
      </c>
      <c r="AF574">
        <v>4782.3999999999996</v>
      </c>
      <c r="AG574">
        <v>2053.6</v>
      </c>
      <c r="AH574">
        <v>1364.4</v>
      </c>
      <c r="AI574">
        <v>7563.6</v>
      </c>
      <c r="AL574">
        <v>9241.2000000000007</v>
      </c>
      <c r="AM574">
        <v>5694.8</v>
      </c>
      <c r="AN574">
        <v>0</v>
      </c>
      <c r="AS574">
        <v>3411</v>
      </c>
      <c r="AT574">
        <v>513.4</v>
      </c>
      <c r="AV574">
        <v>10084.799999999999</v>
      </c>
      <c r="AY574">
        <v>8214.4</v>
      </c>
    </row>
    <row r="575" spans="1:63" ht="22.5" customHeight="1">
      <c r="A575" s="496">
        <v>5</v>
      </c>
      <c r="B575" s="497" t="s">
        <v>916</v>
      </c>
      <c r="C575" s="498" t="s">
        <v>917</v>
      </c>
      <c r="D575" s="498">
        <v>5.0999999999999996</v>
      </c>
      <c r="E575" s="497" t="s">
        <v>1646</v>
      </c>
      <c r="F575" s="498"/>
      <c r="G575" s="550">
        <v>5101010109.1040001</v>
      </c>
      <c r="H575" s="558" t="s">
        <v>633</v>
      </c>
      <c r="I575">
        <f t="shared" si="8"/>
        <v>3649.3</v>
      </c>
      <c r="J575">
        <v>22045.64</v>
      </c>
      <c r="K575">
        <v>5882.8</v>
      </c>
      <c r="N575">
        <v>4093.2</v>
      </c>
      <c r="Q575">
        <v>10591.6</v>
      </c>
      <c r="R575">
        <v>5882.8</v>
      </c>
      <c r="V575">
        <v>3649.3</v>
      </c>
      <c r="W575">
        <v>17455.599999999999</v>
      </c>
      <c r="AA575">
        <v>8214.4</v>
      </c>
      <c r="AD575">
        <v>102939.6</v>
      </c>
      <c r="AF575">
        <v>9564.7999999999993</v>
      </c>
      <c r="AR575">
        <v>60469.2</v>
      </c>
      <c r="AV575">
        <v>8214.4</v>
      </c>
      <c r="AY575">
        <v>5134</v>
      </c>
    </row>
    <row r="576" spans="1:63" ht="22.5" customHeight="1">
      <c r="A576" s="496">
        <v>5</v>
      </c>
      <c r="B576" s="497" t="s">
        <v>916</v>
      </c>
      <c r="C576" s="498" t="s">
        <v>917</v>
      </c>
      <c r="D576" s="498">
        <v>5.0999999999999996</v>
      </c>
      <c r="E576" s="497" t="s">
        <v>1646</v>
      </c>
      <c r="F576" s="498"/>
      <c r="G576" s="550">
        <v>5101010113.1009998</v>
      </c>
      <c r="H576" s="549" t="s">
        <v>634</v>
      </c>
      <c r="I576">
        <f t="shared" si="8"/>
        <v>3950707.36</v>
      </c>
      <c r="J576">
        <v>8012580</v>
      </c>
      <c r="L576">
        <v>1008000</v>
      </c>
      <c r="M576">
        <v>2046060</v>
      </c>
      <c r="N576">
        <v>2866980</v>
      </c>
      <c r="O576" s="108">
        <v>1051260</v>
      </c>
      <c r="P576">
        <v>2182827.2000000002</v>
      </c>
      <c r="Q576">
        <v>1064820</v>
      </c>
      <c r="R576">
        <v>957550</v>
      </c>
      <c r="S576">
        <v>656700</v>
      </c>
      <c r="V576">
        <v>3950707.36</v>
      </c>
      <c r="W576">
        <v>1977963.6</v>
      </c>
      <c r="X576">
        <v>326760</v>
      </c>
      <c r="Y576">
        <v>765480</v>
      </c>
      <c r="Z576">
        <v>402720</v>
      </c>
      <c r="AD576">
        <v>12816571.99</v>
      </c>
      <c r="AE576">
        <v>533660</v>
      </c>
      <c r="AF576">
        <v>1802100</v>
      </c>
      <c r="AG576">
        <v>2759785.48</v>
      </c>
      <c r="AH576">
        <v>1195280</v>
      </c>
      <c r="AI576">
        <v>604860</v>
      </c>
      <c r="AJ576">
        <v>4000206.4</v>
      </c>
      <c r="AK576">
        <v>317460</v>
      </c>
      <c r="AL576">
        <v>1856340</v>
      </c>
      <c r="AM576">
        <v>1219920</v>
      </c>
      <c r="AN576">
        <v>1106825.68</v>
      </c>
      <c r="AO576">
        <v>1555620</v>
      </c>
      <c r="AP576">
        <v>354450</v>
      </c>
      <c r="AS576">
        <v>753210</v>
      </c>
      <c r="AT576">
        <v>1767276.76</v>
      </c>
      <c r="AU576">
        <v>2766540</v>
      </c>
      <c r="AV576">
        <v>988620</v>
      </c>
      <c r="AW576">
        <v>1335430</v>
      </c>
      <c r="AX576">
        <v>2098130.33</v>
      </c>
      <c r="AY576">
        <v>1294880</v>
      </c>
      <c r="AZ576">
        <v>606120</v>
      </c>
      <c r="BD576">
        <v>4066305</v>
      </c>
      <c r="BE576">
        <v>1334320</v>
      </c>
      <c r="BG576">
        <v>738840</v>
      </c>
      <c r="BI576">
        <v>2095415.8</v>
      </c>
      <c r="BJ576">
        <v>2209270</v>
      </c>
      <c r="BK576">
        <v>1000270</v>
      </c>
    </row>
    <row r="577" spans="1:63" ht="22.5" customHeight="1">
      <c r="A577" s="496">
        <v>5</v>
      </c>
      <c r="B577" s="497" t="s">
        <v>916</v>
      </c>
      <c r="C577" s="498" t="s">
        <v>917</v>
      </c>
      <c r="D577" s="498">
        <v>5.0999999999999996</v>
      </c>
      <c r="E577" s="497" t="s">
        <v>1646</v>
      </c>
      <c r="F577" s="498"/>
      <c r="G577" s="550">
        <v>5101010113.1020002</v>
      </c>
      <c r="H577" s="549" t="s">
        <v>635</v>
      </c>
      <c r="I577">
        <f t="shared" si="8"/>
        <v>438967.48</v>
      </c>
      <c r="J577">
        <v>5165230.97</v>
      </c>
      <c r="K577">
        <v>1030800</v>
      </c>
      <c r="L577">
        <v>613380</v>
      </c>
      <c r="M577">
        <v>1009080</v>
      </c>
      <c r="N577">
        <v>1141620</v>
      </c>
      <c r="O577" s="108">
        <v>320640</v>
      </c>
      <c r="Q577">
        <v>1679060</v>
      </c>
      <c r="R577">
        <v>591710</v>
      </c>
      <c r="S577">
        <v>852427.2</v>
      </c>
      <c r="V577">
        <v>438967.48</v>
      </c>
      <c r="X577">
        <v>352740</v>
      </c>
      <c r="Z577">
        <v>1009053.6</v>
      </c>
      <c r="AA577">
        <v>1467186.8</v>
      </c>
      <c r="AD577">
        <v>7223240</v>
      </c>
      <c r="AE577">
        <v>1248040</v>
      </c>
      <c r="AF577">
        <v>1604393</v>
      </c>
      <c r="AK577">
        <v>28560</v>
      </c>
      <c r="AL577">
        <v>339540</v>
      </c>
      <c r="AN577">
        <v>76640</v>
      </c>
      <c r="AR577">
        <v>15892200</v>
      </c>
      <c r="AS577">
        <v>411450</v>
      </c>
      <c r="AU577">
        <v>1650000</v>
      </c>
      <c r="AV577">
        <v>1044421.29</v>
      </c>
      <c r="AW577">
        <v>1498260</v>
      </c>
      <c r="AX577">
        <v>1298923.6000000001</v>
      </c>
      <c r="AY577">
        <v>1685245</v>
      </c>
      <c r="AZ577">
        <v>983640</v>
      </c>
      <c r="BD577">
        <v>8785455</v>
      </c>
      <c r="BE577">
        <v>371680</v>
      </c>
      <c r="BF577">
        <v>759990</v>
      </c>
      <c r="BH577">
        <v>1007820</v>
      </c>
      <c r="BI577">
        <v>372780</v>
      </c>
      <c r="BJ577">
        <v>399360</v>
      </c>
      <c r="BK577">
        <v>324450</v>
      </c>
    </row>
    <row r="578" spans="1:63" ht="22.5" customHeight="1">
      <c r="A578" s="496">
        <v>5</v>
      </c>
      <c r="B578" s="497" t="s">
        <v>916</v>
      </c>
      <c r="C578" s="498" t="s">
        <v>917</v>
      </c>
      <c r="D578" s="498">
        <v>5.0999999999999996</v>
      </c>
      <c r="E578" s="497" t="s">
        <v>1665</v>
      </c>
      <c r="F578" s="498"/>
      <c r="G578" s="550">
        <v>5101010113.1029997</v>
      </c>
      <c r="H578" s="549" t="s">
        <v>636</v>
      </c>
      <c r="I578">
        <f t="shared" si="8"/>
        <v>6373851.7999999998</v>
      </c>
      <c r="J578">
        <v>30050821.52</v>
      </c>
      <c r="K578">
        <v>133292</v>
      </c>
      <c r="L578">
        <v>104960</v>
      </c>
      <c r="M578">
        <v>316560</v>
      </c>
      <c r="N578">
        <v>1034370</v>
      </c>
      <c r="O578" s="108">
        <v>2991953.87</v>
      </c>
      <c r="P578">
        <v>259370.93</v>
      </c>
      <c r="Q578">
        <v>2828677.1</v>
      </c>
      <c r="R578">
        <v>728780</v>
      </c>
      <c r="S578">
        <v>272555</v>
      </c>
      <c r="T578">
        <v>885895</v>
      </c>
      <c r="U578">
        <v>524561</v>
      </c>
      <c r="V578">
        <v>6373851.7999999998</v>
      </c>
      <c r="W578">
        <v>269836</v>
      </c>
      <c r="X578">
        <v>255505.02</v>
      </c>
      <c r="Y578">
        <v>384060</v>
      </c>
      <c r="Z578">
        <v>2859664.15</v>
      </c>
      <c r="AA578">
        <v>1739426.42</v>
      </c>
      <c r="AB578">
        <v>185880</v>
      </c>
      <c r="AC578">
        <v>444480</v>
      </c>
      <c r="AD578">
        <v>77380042</v>
      </c>
      <c r="AE578">
        <v>865600</v>
      </c>
      <c r="AF578">
        <v>3024330</v>
      </c>
      <c r="AG578">
        <v>3724701.77</v>
      </c>
      <c r="AH578">
        <v>5432938.4900000002</v>
      </c>
      <c r="AI578">
        <v>2389374</v>
      </c>
      <c r="AJ578">
        <v>4690840</v>
      </c>
      <c r="AK578">
        <v>3406758</v>
      </c>
      <c r="AL578">
        <v>5560403.2599999998</v>
      </c>
      <c r="AM578">
        <v>3569299</v>
      </c>
      <c r="AN578">
        <v>4872480</v>
      </c>
      <c r="AO578">
        <v>3534875</v>
      </c>
      <c r="AP578">
        <v>991242</v>
      </c>
      <c r="AQ578">
        <v>1719080</v>
      </c>
      <c r="AR578">
        <v>12113522.57</v>
      </c>
      <c r="AS578">
        <v>1210825</v>
      </c>
      <c r="AT578">
        <v>1200751.99</v>
      </c>
      <c r="AU578">
        <v>1194650</v>
      </c>
      <c r="AV578">
        <v>688422</v>
      </c>
      <c r="AW578">
        <v>663356</v>
      </c>
      <c r="AX578">
        <v>1779893.35</v>
      </c>
      <c r="AY578">
        <v>5630194.8300000001</v>
      </c>
      <c r="AZ578">
        <v>265339.09000000003</v>
      </c>
      <c r="BA578">
        <v>437714.99</v>
      </c>
      <c r="BB578">
        <v>810481.65</v>
      </c>
      <c r="BC578">
        <v>511305</v>
      </c>
      <c r="BD578">
        <v>3440941.25</v>
      </c>
      <c r="BE578">
        <v>47459.68</v>
      </c>
      <c r="BF578">
        <v>1764248</v>
      </c>
      <c r="BG578">
        <v>2759088.67</v>
      </c>
      <c r="BH578">
        <v>841440</v>
      </c>
      <c r="BI578">
        <v>159600</v>
      </c>
      <c r="BJ578">
        <v>2478515</v>
      </c>
      <c r="BK578">
        <v>346771.29</v>
      </c>
    </row>
    <row r="579" spans="1:63" ht="22.5" customHeight="1">
      <c r="A579" s="496">
        <v>5</v>
      </c>
      <c r="B579" s="497" t="s">
        <v>916</v>
      </c>
      <c r="C579" s="498" t="s">
        <v>917</v>
      </c>
      <c r="D579" s="498">
        <v>5.0999999999999996</v>
      </c>
      <c r="E579" s="497" t="s">
        <v>1665</v>
      </c>
      <c r="F579" s="498"/>
      <c r="G579" s="550">
        <v>5101010113.1040001</v>
      </c>
      <c r="H579" s="549" t="s">
        <v>637</v>
      </c>
      <c r="I579">
        <f t="shared" si="8"/>
        <v>3788987.2</v>
      </c>
      <c r="J579">
        <v>7454647.5</v>
      </c>
      <c r="K579">
        <v>87930</v>
      </c>
      <c r="N579">
        <v>337960</v>
      </c>
      <c r="O579" s="108">
        <v>853303.12</v>
      </c>
      <c r="Q579">
        <v>300455</v>
      </c>
      <c r="R579">
        <v>278884</v>
      </c>
      <c r="T579">
        <v>633839</v>
      </c>
      <c r="U579">
        <v>37320</v>
      </c>
      <c r="V579">
        <v>3788987.2</v>
      </c>
      <c r="Z579">
        <v>1811102</v>
      </c>
      <c r="AA579">
        <v>2720726.23</v>
      </c>
      <c r="AC579">
        <v>398.39</v>
      </c>
      <c r="AD579">
        <v>11842479</v>
      </c>
      <c r="AE579">
        <v>977440</v>
      </c>
      <c r="AF579">
        <v>1435905</v>
      </c>
      <c r="AG579">
        <v>1917088.46</v>
      </c>
      <c r="AH579">
        <v>1578528.01</v>
      </c>
      <c r="AI579">
        <v>199916</v>
      </c>
      <c r="AJ579">
        <v>1578552.5</v>
      </c>
      <c r="AK579">
        <v>2264202</v>
      </c>
      <c r="AL579">
        <v>287652</v>
      </c>
      <c r="AM579">
        <v>375019</v>
      </c>
      <c r="AN579">
        <v>1660410</v>
      </c>
      <c r="AO579">
        <v>605195</v>
      </c>
      <c r="AP579">
        <v>417720</v>
      </c>
      <c r="AQ579">
        <v>602855</v>
      </c>
      <c r="AR579">
        <v>87120</v>
      </c>
      <c r="AS579">
        <v>127440</v>
      </c>
      <c r="AU579">
        <v>119474</v>
      </c>
      <c r="AV579">
        <v>203854</v>
      </c>
      <c r="AW579">
        <v>103073</v>
      </c>
      <c r="AX579">
        <v>52570</v>
      </c>
      <c r="AY579">
        <v>2477690.48</v>
      </c>
      <c r="AZ579">
        <v>265270</v>
      </c>
      <c r="BB579">
        <v>187440</v>
      </c>
      <c r="BD579">
        <v>8013591.5</v>
      </c>
      <c r="BE579">
        <v>1214175</v>
      </c>
      <c r="BF579">
        <v>1033000</v>
      </c>
      <c r="BH579">
        <v>460332.5</v>
      </c>
      <c r="BI579">
        <v>122400</v>
      </c>
      <c r="BJ579">
        <v>1137250</v>
      </c>
    </row>
    <row r="580" spans="1:63" ht="22.5" customHeight="1">
      <c r="A580" s="496">
        <v>5</v>
      </c>
      <c r="B580" s="497" t="s">
        <v>916</v>
      </c>
      <c r="C580" s="498" t="s">
        <v>917</v>
      </c>
      <c r="D580" s="498">
        <v>5.0999999999999996</v>
      </c>
      <c r="E580" s="497" t="s">
        <v>1665</v>
      </c>
      <c r="F580" s="498"/>
      <c r="G580" s="550">
        <v>5101010113.1049995</v>
      </c>
      <c r="H580" s="549" t="s">
        <v>638</v>
      </c>
      <c r="I580">
        <f t="shared" ref="I580:I643" si="9">SUMIF($J$1:$BK$1,$I$1,$J580:$BK580)</f>
        <v>35701514.700000003</v>
      </c>
      <c r="J580">
        <v>39988464.189999998</v>
      </c>
      <c r="K580">
        <v>1526040</v>
      </c>
      <c r="L580">
        <v>4274410.6100000003</v>
      </c>
      <c r="M580">
        <v>5756638</v>
      </c>
      <c r="N580">
        <v>10571689.73</v>
      </c>
      <c r="O580" s="108">
        <v>8206728</v>
      </c>
      <c r="P580">
        <v>8065164.4900000002</v>
      </c>
      <c r="Q580">
        <v>5200625.4800000004</v>
      </c>
      <c r="R580">
        <v>5770861.3499999996</v>
      </c>
      <c r="S580">
        <v>4745746.45</v>
      </c>
      <c r="T580">
        <v>4888822</v>
      </c>
      <c r="U580">
        <v>3534537</v>
      </c>
      <c r="V580">
        <v>35701514.700000003</v>
      </c>
      <c r="W580">
        <v>2309624</v>
      </c>
      <c r="X580">
        <v>4169208.46</v>
      </c>
      <c r="Y580">
        <v>160010.32</v>
      </c>
      <c r="Z580">
        <v>4734510.92</v>
      </c>
      <c r="AA580">
        <v>1743068.7</v>
      </c>
      <c r="AB580">
        <v>2320692</v>
      </c>
      <c r="AC580">
        <v>1008968.45</v>
      </c>
      <c r="AD580">
        <v>58561032</v>
      </c>
      <c r="AE580">
        <v>5787366.2699999996</v>
      </c>
      <c r="AF580">
        <v>8299379</v>
      </c>
      <c r="AG580">
        <v>7647070.1299999999</v>
      </c>
      <c r="AH580">
        <v>12012629.199999999</v>
      </c>
      <c r="AI580">
        <v>6552332.0800000001</v>
      </c>
      <c r="AJ580">
        <v>12543570</v>
      </c>
      <c r="AK580">
        <v>5867512</v>
      </c>
      <c r="AL580">
        <v>7833332.2800000003</v>
      </c>
      <c r="AM580">
        <v>5105774.1900000004</v>
      </c>
      <c r="AN580">
        <v>8592283</v>
      </c>
      <c r="AO580">
        <v>5539323.8300000001</v>
      </c>
      <c r="AP580">
        <v>5360296</v>
      </c>
      <c r="AQ580">
        <v>3206610</v>
      </c>
      <c r="AR580">
        <v>821040</v>
      </c>
      <c r="AS580">
        <v>2723200</v>
      </c>
      <c r="AT580">
        <v>2912016.78</v>
      </c>
      <c r="AU580">
        <v>1497532</v>
      </c>
      <c r="AV580">
        <v>6358820</v>
      </c>
      <c r="AW580">
        <v>4757140</v>
      </c>
      <c r="AX580">
        <v>3938631.51</v>
      </c>
      <c r="AY580">
        <v>7965990</v>
      </c>
      <c r="AZ580">
        <v>4383540</v>
      </c>
      <c r="BA580">
        <v>1237230</v>
      </c>
      <c r="BB580">
        <v>2205480</v>
      </c>
      <c r="BC580">
        <v>1457680</v>
      </c>
      <c r="BD580">
        <v>11311062.57</v>
      </c>
      <c r="BE580">
        <v>12202846.359999999</v>
      </c>
      <c r="BF580">
        <v>5330681</v>
      </c>
      <c r="BG580">
        <v>11984779.380000001</v>
      </c>
      <c r="BH580">
        <v>2655560</v>
      </c>
      <c r="BI580">
        <v>8943631.3599999994</v>
      </c>
      <c r="BJ580">
        <v>8736765.3499999996</v>
      </c>
      <c r="BK580">
        <v>1969171.92</v>
      </c>
    </row>
    <row r="581" spans="1:63" ht="22.5" customHeight="1">
      <c r="A581" s="496">
        <v>5</v>
      </c>
      <c r="B581" s="497" t="s">
        <v>916</v>
      </c>
      <c r="C581" s="498" t="s">
        <v>917</v>
      </c>
      <c r="D581" s="498">
        <v>5.0999999999999996</v>
      </c>
      <c r="E581" s="497" t="s">
        <v>1665</v>
      </c>
      <c r="F581" s="498"/>
      <c r="G581" s="550">
        <v>5101010113.1059999</v>
      </c>
      <c r="H581" s="549" t="s">
        <v>639</v>
      </c>
      <c r="I581">
        <f t="shared" si="9"/>
        <v>3966408.3</v>
      </c>
      <c r="J581">
        <v>11595737.66</v>
      </c>
      <c r="K581">
        <v>1475460</v>
      </c>
      <c r="L581">
        <v>2966614.17</v>
      </c>
      <c r="M581">
        <v>2287260</v>
      </c>
      <c r="N581">
        <v>4936430.2699999996</v>
      </c>
      <c r="O581" s="108">
        <v>3904839</v>
      </c>
      <c r="P581">
        <v>1440522.58</v>
      </c>
      <c r="Q581">
        <v>1881890</v>
      </c>
      <c r="R581">
        <v>2751072.58</v>
      </c>
      <c r="S581">
        <v>819010</v>
      </c>
      <c r="T581">
        <v>2538760</v>
      </c>
      <c r="U581">
        <v>1310955</v>
      </c>
      <c r="V581">
        <v>3966408.3</v>
      </c>
      <c r="W581">
        <v>781060</v>
      </c>
      <c r="X581">
        <v>1882220</v>
      </c>
      <c r="Y581">
        <v>4003682.72</v>
      </c>
      <c r="Z581">
        <v>4057827.81</v>
      </c>
      <c r="AA581">
        <v>6474942.3499999996</v>
      </c>
      <c r="AB581">
        <v>1118340</v>
      </c>
      <c r="AC581">
        <v>722419.35</v>
      </c>
      <c r="AD581">
        <v>25375788</v>
      </c>
      <c r="AE581">
        <v>2049049.54</v>
      </c>
      <c r="AF581">
        <v>2968410</v>
      </c>
      <c r="AG581">
        <v>2371081.5499999998</v>
      </c>
      <c r="AH581">
        <v>2723687.8</v>
      </c>
      <c r="AI581">
        <v>1799868.4</v>
      </c>
      <c r="AJ581">
        <v>2885820</v>
      </c>
      <c r="AK581">
        <v>3205562</v>
      </c>
      <c r="AL581">
        <v>1276494.06</v>
      </c>
      <c r="AM581">
        <v>1696027</v>
      </c>
      <c r="AN581">
        <v>8220998.25</v>
      </c>
      <c r="AO581">
        <v>2490400</v>
      </c>
      <c r="AP581">
        <v>3336842.72</v>
      </c>
      <c r="AQ581">
        <v>1224410</v>
      </c>
      <c r="AR581">
        <v>52181402.799999997</v>
      </c>
      <c r="AS581">
        <v>2104697</v>
      </c>
      <c r="AT581">
        <v>2328375.0299999998</v>
      </c>
      <c r="AU581">
        <v>13378253.810000001</v>
      </c>
      <c r="AV581">
        <v>3999930</v>
      </c>
      <c r="AW581">
        <v>1964190</v>
      </c>
      <c r="AX581">
        <v>2916802.4</v>
      </c>
      <c r="AY581">
        <v>3466350</v>
      </c>
      <c r="AZ581">
        <v>1756543.97</v>
      </c>
      <c r="BA581">
        <v>1160750</v>
      </c>
      <c r="BB581">
        <v>806010</v>
      </c>
      <c r="BC581">
        <v>1026960</v>
      </c>
      <c r="BD581">
        <v>19807154.210000001</v>
      </c>
      <c r="BE581">
        <v>927570</v>
      </c>
      <c r="BF581">
        <v>3294620</v>
      </c>
      <c r="BG581">
        <v>3063987</v>
      </c>
      <c r="BH581">
        <v>1321850</v>
      </c>
      <c r="BI581">
        <v>4226281.3</v>
      </c>
      <c r="BJ581">
        <v>3049817.98</v>
      </c>
      <c r="BK581">
        <v>5469794.8200000003</v>
      </c>
    </row>
    <row r="582" spans="1:63" ht="22.5" customHeight="1">
      <c r="A582" s="496">
        <v>5</v>
      </c>
      <c r="B582" s="497" t="s">
        <v>916</v>
      </c>
      <c r="C582" s="498" t="s">
        <v>917</v>
      </c>
      <c r="D582" s="498">
        <v>5.0999999999999996</v>
      </c>
      <c r="E582" s="497" t="s">
        <v>1665</v>
      </c>
      <c r="F582" s="498"/>
      <c r="G582" s="550">
        <v>5101010113.1070004</v>
      </c>
      <c r="H582" s="549" t="s">
        <v>640</v>
      </c>
      <c r="I582">
        <f t="shared" si="9"/>
        <v>0</v>
      </c>
      <c r="J582">
        <v>445780</v>
      </c>
      <c r="K582">
        <v>1497720.31</v>
      </c>
      <c r="L582">
        <v>3582182.34</v>
      </c>
      <c r="M582">
        <v>3218438.5</v>
      </c>
      <c r="N582">
        <v>9779850.0899999999</v>
      </c>
      <c r="O582" s="108">
        <v>2786768</v>
      </c>
      <c r="P582">
        <v>6544555.0199999996</v>
      </c>
      <c r="Q582">
        <v>6139295.1399999997</v>
      </c>
      <c r="R582">
        <v>745948.81</v>
      </c>
      <c r="S582">
        <v>3641964.51</v>
      </c>
      <c r="T582">
        <v>518598</v>
      </c>
      <c r="U582">
        <v>2325405.21</v>
      </c>
      <c r="W582">
        <v>5266252.5</v>
      </c>
      <c r="X582">
        <v>734313.41</v>
      </c>
      <c r="Y582">
        <v>197455</v>
      </c>
      <c r="Z582">
        <v>2086646</v>
      </c>
      <c r="AA582">
        <v>861347</v>
      </c>
      <c r="AB582">
        <v>1975898</v>
      </c>
      <c r="AC582">
        <v>877166</v>
      </c>
      <c r="AE582">
        <v>4709614</v>
      </c>
      <c r="AF582">
        <v>62850</v>
      </c>
      <c r="AG582">
        <v>146110</v>
      </c>
      <c r="AH582">
        <v>2381587.5</v>
      </c>
      <c r="AI582">
        <v>976616.8</v>
      </c>
      <c r="AJ582">
        <v>976076.88</v>
      </c>
      <c r="AK582">
        <v>673170</v>
      </c>
      <c r="AL582">
        <v>203805</v>
      </c>
      <c r="AM582">
        <v>2005269</v>
      </c>
      <c r="AN582">
        <v>251350</v>
      </c>
      <c r="AO582">
        <v>318820</v>
      </c>
      <c r="AR582">
        <v>7486942</v>
      </c>
      <c r="AS582">
        <v>1283171</v>
      </c>
      <c r="AT582">
        <v>1419982.11</v>
      </c>
      <c r="AU582">
        <v>5735426.9100000001</v>
      </c>
      <c r="AV582">
        <v>1979871.1</v>
      </c>
      <c r="AW582">
        <v>3551463</v>
      </c>
      <c r="AX582">
        <v>2340292.5299999998</v>
      </c>
      <c r="AY582">
        <v>1062667.72</v>
      </c>
      <c r="AZ582">
        <v>1285506.45</v>
      </c>
      <c r="BA582">
        <v>3325109.02</v>
      </c>
      <c r="BB582">
        <v>923214.04</v>
      </c>
      <c r="BC582">
        <v>1497675</v>
      </c>
      <c r="BE582">
        <v>1817574</v>
      </c>
      <c r="BG582">
        <v>2084615</v>
      </c>
      <c r="BI582">
        <v>2988567</v>
      </c>
      <c r="BK582">
        <v>134189</v>
      </c>
    </row>
    <row r="583" spans="1:63" ht="22.5" customHeight="1">
      <c r="A583" s="496">
        <v>5</v>
      </c>
      <c r="B583" s="497" t="s">
        <v>916</v>
      </c>
      <c r="C583" s="498" t="s">
        <v>917</v>
      </c>
      <c r="D583" s="498">
        <v>5.0999999999999996</v>
      </c>
      <c r="E583" s="497" t="s">
        <v>1665</v>
      </c>
      <c r="F583" s="498"/>
      <c r="G583" s="550">
        <v>5101010113.1079998</v>
      </c>
      <c r="H583" s="549" t="s">
        <v>641</v>
      </c>
      <c r="I583">
        <f t="shared" si="9"/>
        <v>0</v>
      </c>
      <c r="J583">
        <v>216922</v>
      </c>
      <c r="K583">
        <v>1394560.17</v>
      </c>
      <c r="L583">
        <v>2551685.37</v>
      </c>
      <c r="M583">
        <v>2897355</v>
      </c>
      <c r="N583">
        <v>2416875.11</v>
      </c>
      <c r="O583" s="108">
        <v>267262.56</v>
      </c>
      <c r="P583">
        <v>634919.5</v>
      </c>
      <c r="Q583">
        <v>105983.98</v>
      </c>
      <c r="R583">
        <v>159990.09</v>
      </c>
      <c r="S583">
        <v>710295.41</v>
      </c>
      <c r="T583">
        <v>457614</v>
      </c>
      <c r="U583">
        <v>2159657.7999999998</v>
      </c>
      <c r="W583">
        <v>105781.5</v>
      </c>
      <c r="X583">
        <v>315226.39</v>
      </c>
      <c r="Y583">
        <v>1248798</v>
      </c>
      <c r="AA583">
        <v>166348</v>
      </c>
      <c r="AB583">
        <v>529044</v>
      </c>
      <c r="AC583">
        <v>584730</v>
      </c>
      <c r="AD583">
        <v>171000</v>
      </c>
      <c r="AE583">
        <v>383020</v>
      </c>
      <c r="AF583">
        <v>21000</v>
      </c>
      <c r="AG583">
        <v>22520</v>
      </c>
      <c r="AH583">
        <v>33950</v>
      </c>
      <c r="AI583">
        <v>957236.14</v>
      </c>
      <c r="AJ583">
        <v>98184.38</v>
      </c>
      <c r="AK583">
        <v>1898</v>
      </c>
      <c r="AM583">
        <v>48897</v>
      </c>
      <c r="AR583">
        <v>15820225.75</v>
      </c>
      <c r="AS583">
        <v>1461254.5</v>
      </c>
      <c r="AT583">
        <v>1338775.6100000001</v>
      </c>
      <c r="AV583">
        <v>473525.57</v>
      </c>
      <c r="AX583">
        <v>791113.61</v>
      </c>
      <c r="AY583">
        <v>1250565</v>
      </c>
      <c r="AZ583">
        <v>197071.25</v>
      </c>
      <c r="BA583">
        <v>651388.66</v>
      </c>
      <c r="BB583">
        <v>466485</v>
      </c>
      <c r="BC583">
        <v>374392</v>
      </c>
      <c r="BE583">
        <v>786265</v>
      </c>
      <c r="BH583">
        <v>117410</v>
      </c>
      <c r="BJ583">
        <v>1400</v>
      </c>
      <c r="BK583">
        <v>342100</v>
      </c>
    </row>
    <row r="584" spans="1:63" ht="22.5" customHeight="1">
      <c r="A584" s="496">
        <v>5</v>
      </c>
      <c r="B584" s="497" t="s">
        <v>916</v>
      </c>
      <c r="C584" s="498" t="s">
        <v>917</v>
      </c>
      <c r="D584" s="498">
        <v>5.0999999999999996</v>
      </c>
      <c r="E584" s="497" t="s">
        <v>1646</v>
      </c>
      <c r="F584" s="498"/>
      <c r="G584" s="550">
        <v>5101010115.1009998</v>
      </c>
      <c r="H584" s="549" t="s">
        <v>642</v>
      </c>
      <c r="I584">
        <f t="shared" si="9"/>
        <v>0</v>
      </c>
      <c r="J584">
        <v>1368560</v>
      </c>
      <c r="K584">
        <v>273000</v>
      </c>
      <c r="L584">
        <v>273000</v>
      </c>
      <c r="N584">
        <v>88725</v>
      </c>
      <c r="P584">
        <v>89467.74</v>
      </c>
      <c r="S584">
        <v>329310</v>
      </c>
      <c r="T584">
        <v>678067.74</v>
      </c>
      <c r="U584">
        <v>299400</v>
      </c>
      <c r="W584">
        <v>349150</v>
      </c>
      <c r="Y584">
        <v>284520</v>
      </c>
      <c r="Z584">
        <v>340950</v>
      </c>
      <c r="AA584">
        <v>284760</v>
      </c>
      <c r="AD584">
        <v>6946664</v>
      </c>
      <c r="AG584">
        <v>72717.740000000005</v>
      </c>
      <c r="AH584">
        <v>296400</v>
      </c>
      <c r="AK584">
        <v>13300</v>
      </c>
      <c r="AL584">
        <v>625926.93999999994</v>
      </c>
      <c r="AM584">
        <v>0</v>
      </c>
      <c r="AN584">
        <v>311310.34000000003</v>
      </c>
      <c r="AP584">
        <v>532200</v>
      </c>
      <c r="AQ584">
        <v>273000</v>
      </c>
      <c r="AR584">
        <v>93533.8</v>
      </c>
      <c r="AS584">
        <v>799921.25</v>
      </c>
      <c r="AU584">
        <v>264000</v>
      </c>
      <c r="AV584">
        <v>595369.74</v>
      </c>
      <c r="AX584">
        <v>266383.87</v>
      </c>
      <c r="AY584">
        <v>222526.45</v>
      </c>
      <c r="AZ584">
        <v>273000</v>
      </c>
      <c r="BA584">
        <v>86450</v>
      </c>
      <c r="BB584">
        <v>92467.74</v>
      </c>
      <c r="BD584">
        <v>2239180</v>
      </c>
      <c r="BF584">
        <v>273000</v>
      </c>
      <c r="BG584">
        <v>699130</v>
      </c>
      <c r="BH584">
        <v>312699.40999999997</v>
      </c>
      <c r="BI584">
        <v>831600</v>
      </c>
    </row>
    <row r="585" spans="1:63" ht="22.5" customHeight="1">
      <c r="A585" s="496">
        <v>5</v>
      </c>
      <c r="B585" s="497" t="s">
        <v>916</v>
      </c>
      <c r="C585" s="498" t="s">
        <v>917</v>
      </c>
      <c r="D585" s="498">
        <v>5.0999999999999996</v>
      </c>
      <c r="E585" s="497" t="s">
        <v>1646</v>
      </c>
      <c r="F585" s="498"/>
      <c r="G585" s="550">
        <v>5101010115.1020002</v>
      </c>
      <c r="H585" s="549" t="s">
        <v>643</v>
      </c>
      <c r="I585">
        <f t="shared" si="9"/>
        <v>10953187.800000001</v>
      </c>
      <c r="J585">
        <v>9655427.1600000001</v>
      </c>
      <c r="K585">
        <v>702545.32</v>
      </c>
      <c r="L585">
        <v>547010.31999999995</v>
      </c>
      <c r="M585">
        <v>866760</v>
      </c>
      <c r="N585">
        <v>1059840</v>
      </c>
      <c r="O585" s="108">
        <v>861840</v>
      </c>
      <c r="P585">
        <v>607980</v>
      </c>
      <c r="Q585">
        <v>813000</v>
      </c>
      <c r="R585">
        <v>530075.31999999995</v>
      </c>
      <c r="S585">
        <v>655454.31999999995</v>
      </c>
      <c r="T585">
        <v>688560</v>
      </c>
      <c r="U585">
        <v>964200</v>
      </c>
      <c r="V585">
        <v>10953187.800000001</v>
      </c>
      <c r="W585">
        <v>271730</v>
      </c>
      <c r="Y585">
        <v>617280</v>
      </c>
      <c r="Z585">
        <v>698100</v>
      </c>
      <c r="AA585">
        <v>718080</v>
      </c>
      <c r="AB585">
        <v>250530.73</v>
      </c>
      <c r="AD585">
        <v>13999967</v>
      </c>
      <c r="AE585">
        <v>739800</v>
      </c>
      <c r="AF585">
        <v>1080739.3500000001</v>
      </c>
      <c r="AG585">
        <v>773285.81</v>
      </c>
      <c r="AH585">
        <v>356160</v>
      </c>
      <c r="AI585">
        <v>393681.29</v>
      </c>
      <c r="AJ585">
        <v>627840</v>
      </c>
      <c r="AK585">
        <v>737128</v>
      </c>
      <c r="AL585">
        <v>792921.29</v>
      </c>
      <c r="AM585">
        <v>830649</v>
      </c>
      <c r="AN585">
        <v>828760</v>
      </c>
      <c r="AO585">
        <v>697161.29</v>
      </c>
      <c r="AP585">
        <v>1214520</v>
      </c>
      <c r="AQ585">
        <v>505800</v>
      </c>
      <c r="AR585">
        <v>13101149.24</v>
      </c>
      <c r="AS585">
        <v>467690</v>
      </c>
      <c r="AT585">
        <v>873000</v>
      </c>
      <c r="AU585">
        <v>590028.48</v>
      </c>
      <c r="AV585">
        <v>497510</v>
      </c>
      <c r="AW585">
        <v>921120</v>
      </c>
      <c r="AX585">
        <v>903730</v>
      </c>
      <c r="AY585">
        <v>1021920</v>
      </c>
      <c r="AZ585">
        <v>681300</v>
      </c>
      <c r="BA585">
        <v>873480</v>
      </c>
      <c r="BB585">
        <v>1154280</v>
      </c>
      <c r="BC585">
        <v>911754.8</v>
      </c>
      <c r="BD585">
        <v>7454819.0300000003</v>
      </c>
      <c r="BE585">
        <v>235800</v>
      </c>
      <c r="BF585">
        <v>674040</v>
      </c>
      <c r="BG585">
        <v>506880</v>
      </c>
      <c r="BH585">
        <v>261360</v>
      </c>
      <c r="BI585">
        <v>309480</v>
      </c>
      <c r="BJ585">
        <v>384120</v>
      </c>
      <c r="BK585">
        <v>608160</v>
      </c>
    </row>
    <row r="586" spans="1:63" ht="22.5" customHeight="1">
      <c r="A586" s="496">
        <v>5</v>
      </c>
      <c r="B586" s="497" t="s">
        <v>916</v>
      </c>
      <c r="C586" s="498" t="s">
        <v>917</v>
      </c>
      <c r="D586" s="498">
        <v>5.0999999999999996</v>
      </c>
      <c r="E586" s="497" t="s">
        <v>1646</v>
      </c>
      <c r="F586" s="498"/>
      <c r="G586" s="550">
        <v>5101010116.1009998</v>
      </c>
      <c r="H586" s="549" t="s">
        <v>644</v>
      </c>
      <c r="I586">
        <f t="shared" si="9"/>
        <v>4679349.7699999996</v>
      </c>
      <c r="L586">
        <v>3895</v>
      </c>
      <c r="P586">
        <v>5030</v>
      </c>
      <c r="S586">
        <v>4364.5</v>
      </c>
      <c r="U586">
        <v>29890</v>
      </c>
      <c r="V586">
        <v>4679349.7699999996</v>
      </c>
      <c r="AB586">
        <v>17597.419999999998</v>
      </c>
      <c r="AD586">
        <v>39400</v>
      </c>
      <c r="AO586">
        <v>15360</v>
      </c>
      <c r="AR586">
        <v>30571.17</v>
      </c>
      <c r="AS586">
        <v>40980</v>
      </c>
      <c r="AU586">
        <v>42766.66</v>
      </c>
      <c r="AW586">
        <v>107569.2</v>
      </c>
      <c r="AY586">
        <v>14300</v>
      </c>
      <c r="BC586">
        <v>1008.5</v>
      </c>
      <c r="BD586">
        <v>18040</v>
      </c>
      <c r="BG586">
        <v>12515</v>
      </c>
    </row>
    <row r="587" spans="1:63" ht="22.5" customHeight="1">
      <c r="A587" s="496">
        <v>5</v>
      </c>
      <c r="B587" s="497" t="s">
        <v>916</v>
      </c>
      <c r="C587" s="498" t="s">
        <v>917</v>
      </c>
      <c r="D587" s="498">
        <v>5.0999999999999996</v>
      </c>
      <c r="E587" s="497" t="s">
        <v>1646</v>
      </c>
      <c r="F587" s="498"/>
      <c r="G587" s="550">
        <v>5101010116.1020002</v>
      </c>
      <c r="H587" s="549" t="s">
        <v>645</v>
      </c>
      <c r="I587">
        <f t="shared" si="9"/>
        <v>2861.53</v>
      </c>
      <c r="J587">
        <v>12964.68</v>
      </c>
      <c r="S587">
        <v>6570</v>
      </c>
      <c r="V587">
        <v>2861.53</v>
      </c>
      <c r="X587">
        <v>15253.87</v>
      </c>
      <c r="AA587">
        <v>8315</v>
      </c>
      <c r="AB587">
        <v>1785</v>
      </c>
      <c r="AC587">
        <v>12885</v>
      </c>
      <c r="AD587">
        <v>38885</v>
      </c>
      <c r="AL587">
        <v>2717.42</v>
      </c>
      <c r="AQ587">
        <v>9630</v>
      </c>
      <c r="AT587">
        <v>15060</v>
      </c>
      <c r="AV587">
        <v>24270</v>
      </c>
      <c r="AW587">
        <v>27388.400000000001</v>
      </c>
      <c r="AY587">
        <v>40665</v>
      </c>
      <c r="BA587">
        <v>1365</v>
      </c>
      <c r="BC587">
        <v>2960</v>
      </c>
      <c r="BD587">
        <v>8675</v>
      </c>
    </row>
    <row r="588" spans="1:63" ht="22.5" customHeight="1">
      <c r="A588" s="496">
        <v>5</v>
      </c>
      <c r="B588" s="497" t="s">
        <v>916</v>
      </c>
      <c r="C588" s="498" t="s">
        <v>917</v>
      </c>
      <c r="D588" s="498">
        <v>5.0999999999999996</v>
      </c>
      <c r="E588" s="497" t="s">
        <v>1646</v>
      </c>
      <c r="F588" s="498"/>
      <c r="G588" s="550">
        <v>5101010116.1029997</v>
      </c>
      <c r="H588" s="549" t="s">
        <v>646</v>
      </c>
      <c r="I588">
        <f t="shared" si="9"/>
        <v>0</v>
      </c>
      <c r="AG588">
        <v>2053.6</v>
      </c>
      <c r="AU588">
        <v>60735</v>
      </c>
    </row>
    <row r="589" spans="1:63" ht="22.5" customHeight="1">
      <c r="A589" s="496">
        <v>5</v>
      </c>
      <c r="B589" s="497" t="s">
        <v>916</v>
      </c>
      <c r="C589" s="498" t="s">
        <v>917</v>
      </c>
      <c r="D589" s="498">
        <v>5.0999999999999996</v>
      </c>
      <c r="E589" s="497" t="s">
        <v>1646</v>
      </c>
      <c r="F589" s="498"/>
      <c r="G589" s="550">
        <v>5101010116.1040001</v>
      </c>
      <c r="H589" s="549" t="s">
        <v>647</v>
      </c>
      <c r="I589">
        <f t="shared" si="9"/>
        <v>0</v>
      </c>
    </row>
    <row r="590" spans="1:63" ht="22.5" customHeight="1">
      <c r="A590" s="496">
        <v>5</v>
      </c>
      <c r="B590" s="497" t="s">
        <v>916</v>
      </c>
      <c r="C590" s="498" t="s">
        <v>917</v>
      </c>
      <c r="D590" s="498">
        <v>5.0999999999999996</v>
      </c>
      <c r="E590" s="497" t="s">
        <v>1646</v>
      </c>
      <c r="F590" s="498"/>
      <c r="G590" s="550">
        <v>5101010116.1049995</v>
      </c>
      <c r="H590" s="549" t="s">
        <v>648</v>
      </c>
      <c r="I590">
        <f t="shared" si="9"/>
        <v>0</v>
      </c>
      <c r="J590">
        <v>52420</v>
      </c>
      <c r="AD590">
        <v>151355</v>
      </c>
      <c r="AR590">
        <v>17935.599999999999</v>
      </c>
      <c r="AX590">
        <v>3000</v>
      </c>
      <c r="BD590">
        <v>11700</v>
      </c>
    </row>
    <row r="591" spans="1:63" ht="22.5" customHeight="1">
      <c r="A591" s="496">
        <v>5</v>
      </c>
      <c r="B591" s="497" t="s">
        <v>916</v>
      </c>
      <c r="C591" s="498" t="s">
        <v>917</v>
      </c>
      <c r="D591" s="498">
        <v>5.0999999999999996</v>
      </c>
      <c r="E591" s="497" t="s">
        <v>1646</v>
      </c>
      <c r="F591" s="498"/>
      <c r="G591" s="550">
        <v>5101010116.1059999</v>
      </c>
      <c r="H591" s="549" t="s">
        <v>649</v>
      </c>
      <c r="I591">
        <f t="shared" si="9"/>
        <v>204660</v>
      </c>
      <c r="S591">
        <v>2646</v>
      </c>
      <c r="V591">
        <v>204660</v>
      </c>
      <c r="AR591">
        <v>128040</v>
      </c>
    </row>
    <row r="592" spans="1:63" ht="22.5" customHeight="1">
      <c r="A592" s="496">
        <v>5</v>
      </c>
      <c r="B592" s="497" t="s">
        <v>916</v>
      </c>
      <c r="C592" s="498" t="s">
        <v>917</v>
      </c>
      <c r="D592" s="498">
        <v>5.0999999999999996</v>
      </c>
      <c r="E592" s="497" t="s">
        <v>1646</v>
      </c>
      <c r="F592" s="498"/>
      <c r="G592" s="550">
        <v>5101010199.1009998</v>
      </c>
      <c r="H592" s="549" t="s">
        <v>650</v>
      </c>
      <c r="I592">
        <f t="shared" si="9"/>
        <v>0</v>
      </c>
      <c r="K592">
        <v>177400</v>
      </c>
      <c r="L592">
        <v>253200</v>
      </c>
      <c r="M592">
        <v>439200</v>
      </c>
      <c r="N592">
        <v>449200</v>
      </c>
      <c r="O592" s="108">
        <v>572225.81000000006</v>
      </c>
      <c r="Q592">
        <v>67200</v>
      </c>
      <c r="R592">
        <v>236825.81</v>
      </c>
      <c r="S592">
        <v>253200</v>
      </c>
      <c r="T592">
        <v>67200</v>
      </c>
      <c r="U592">
        <v>220387.1</v>
      </c>
      <c r="W592">
        <v>373800</v>
      </c>
      <c r="X592">
        <v>134400</v>
      </c>
      <c r="AD592">
        <v>8910665.9100000001</v>
      </c>
      <c r="AF592">
        <v>462632.26</v>
      </c>
      <c r="AG592">
        <v>184800</v>
      </c>
      <c r="AH592">
        <v>705138.71</v>
      </c>
      <c r="AI592">
        <v>511700</v>
      </c>
      <c r="AJ592">
        <v>307096.77</v>
      </c>
      <c r="AK592">
        <v>298787.09999999998</v>
      </c>
      <c r="AL592">
        <v>304322.58</v>
      </c>
      <c r="AM592">
        <v>447163.12</v>
      </c>
      <c r="AN592">
        <v>421200</v>
      </c>
      <c r="AO592">
        <v>447153.33</v>
      </c>
      <c r="AP592">
        <v>320400</v>
      </c>
      <c r="AQ592">
        <v>67200</v>
      </c>
      <c r="AR592">
        <v>6544880.3200000003</v>
      </c>
      <c r="AS592">
        <v>257773.34</v>
      </c>
      <c r="AU592">
        <v>929418.49</v>
      </c>
      <c r="AV592">
        <v>455742.16</v>
      </c>
      <c r="AW592">
        <v>228096.55</v>
      </c>
      <c r="AY592">
        <v>1174572.3999999999</v>
      </c>
      <c r="AZ592">
        <v>414620.64</v>
      </c>
      <c r="BA592">
        <v>61961.29</v>
      </c>
      <c r="BD592">
        <v>3189400.22</v>
      </c>
      <c r="BF592">
        <v>313600</v>
      </c>
      <c r="BJ592">
        <v>191600</v>
      </c>
      <c r="BK592">
        <v>1583200</v>
      </c>
    </row>
    <row r="593" spans="1:63" ht="22.5" customHeight="1">
      <c r="A593" s="496">
        <v>5</v>
      </c>
      <c r="B593" s="497" t="s">
        <v>916</v>
      </c>
      <c r="C593" s="498" t="s">
        <v>917</v>
      </c>
      <c r="D593" s="498">
        <v>5.0999999999999996</v>
      </c>
      <c r="E593" s="497" t="s">
        <v>1646</v>
      </c>
      <c r="F593" s="498"/>
      <c r="G593" s="550">
        <v>5101010199.1020002</v>
      </c>
      <c r="H593" s="549" t="s">
        <v>651</v>
      </c>
      <c r="I593">
        <f t="shared" si="9"/>
        <v>0</v>
      </c>
      <c r="AD593">
        <v>242256.23</v>
      </c>
      <c r="AR593">
        <v>84000</v>
      </c>
      <c r="BD593">
        <v>98677.42</v>
      </c>
    </row>
    <row r="594" spans="1:63" ht="22.5" customHeight="1">
      <c r="A594" s="496">
        <v>5</v>
      </c>
      <c r="B594" s="497" t="s">
        <v>916</v>
      </c>
      <c r="C594" s="498" t="s">
        <v>917</v>
      </c>
      <c r="D594" s="498">
        <v>5.0999999999999996</v>
      </c>
      <c r="E594" s="497" t="s">
        <v>1654</v>
      </c>
      <c r="F594" s="498"/>
      <c r="G594" s="550">
        <v>5101010199.1029997</v>
      </c>
      <c r="H594" s="549" t="s">
        <v>652</v>
      </c>
      <c r="I594">
        <f t="shared" si="9"/>
        <v>9665850</v>
      </c>
      <c r="J594">
        <v>27722177.5</v>
      </c>
      <c r="K594">
        <v>650360</v>
      </c>
      <c r="L594">
        <v>1170240</v>
      </c>
      <c r="M594">
        <v>1785600</v>
      </c>
      <c r="N594">
        <v>2452795</v>
      </c>
      <c r="O594" s="108">
        <v>2458440</v>
      </c>
      <c r="P594">
        <v>2060000</v>
      </c>
      <c r="Q594">
        <v>1579280</v>
      </c>
      <c r="R594">
        <v>1548720</v>
      </c>
      <c r="S594">
        <v>977640</v>
      </c>
      <c r="T594">
        <v>1382880</v>
      </c>
      <c r="U594">
        <v>1166130</v>
      </c>
      <c r="V594">
        <v>9665850</v>
      </c>
      <c r="W594">
        <v>1313730</v>
      </c>
      <c r="X594">
        <v>1362195</v>
      </c>
      <c r="Y594">
        <v>1296000</v>
      </c>
      <c r="Z594">
        <v>1283400</v>
      </c>
      <c r="AA594">
        <v>1251000</v>
      </c>
      <c r="AB594">
        <v>907200</v>
      </c>
      <c r="AD594">
        <v>36338475</v>
      </c>
      <c r="AE594">
        <v>973290</v>
      </c>
      <c r="AF594">
        <v>1931790</v>
      </c>
      <c r="AG594">
        <v>2230110</v>
      </c>
      <c r="AH594">
        <v>3000150</v>
      </c>
      <c r="AI594">
        <v>1050671</v>
      </c>
      <c r="AJ594">
        <v>2129107.5</v>
      </c>
      <c r="AK594">
        <v>1583175</v>
      </c>
      <c r="AL594">
        <v>1831685.62</v>
      </c>
      <c r="AN594">
        <v>3287115</v>
      </c>
      <c r="AO594">
        <v>1243740</v>
      </c>
      <c r="AP594">
        <v>1068960</v>
      </c>
      <c r="AQ594">
        <v>839970</v>
      </c>
      <c r="AR594">
        <v>13629265.25</v>
      </c>
      <c r="AS594">
        <v>984720</v>
      </c>
      <c r="AT594">
        <v>1131400</v>
      </c>
      <c r="AU594">
        <v>2975160</v>
      </c>
      <c r="AV594">
        <v>1562040</v>
      </c>
      <c r="AW594">
        <v>1161420</v>
      </c>
      <c r="AX594">
        <v>2064251.86</v>
      </c>
      <c r="AY594">
        <v>3507000</v>
      </c>
      <c r="AZ594">
        <v>1502220</v>
      </c>
      <c r="BA594">
        <v>656980</v>
      </c>
      <c r="BB594">
        <v>815880</v>
      </c>
      <c r="BC594">
        <v>613075</v>
      </c>
      <c r="BD594">
        <v>11399935</v>
      </c>
      <c r="BE594">
        <v>2361600</v>
      </c>
      <c r="BF594">
        <v>1019880</v>
      </c>
      <c r="BG594">
        <v>2679180</v>
      </c>
      <c r="BH594">
        <v>468200</v>
      </c>
      <c r="BI594">
        <v>2256140</v>
      </c>
      <c r="BJ594">
        <v>1651320</v>
      </c>
      <c r="BK594">
        <v>969163.75</v>
      </c>
    </row>
    <row r="595" spans="1:63" ht="22.5" customHeight="1">
      <c r="A595" s="496">
        <v>5</v>
      </c>
      <c r="B595" s="497" t="s">
        <v>916</v>
      </c>
      <c r="C595" s="498" t="s">
        <v>917</v>
      </c>
      <c r="D595" s="498">
        <v>5.0999999999999996</v>
      </c>
      <c r="E595" s="497" t="s">
        <v>1687</v>
      </c>
      <c r="F595" s="498"/>
      <c r="G595" s="550">
        <v>5101020101.1009998</v>
      </c>
      <c r="H595" s="549" t="s">
        <v>653</v>
      </c>
      <c r="I595">
        <f t="shared" si="9"/>
        <v>151928.34</v>
      </c>
      <c r="J595">
        <v>158400</v>
      </c>
      <c r="V595">
        <v>151928.34</v>
      </c>
      <c r="AD595">
        <v>456821.1</v>
      </c>
      <c r="AR595">
        <v>162690</v>
      </c>
    </row>
    <row r="596" spans="1:63" ht="22.5" customHeight="1">
      <c r="A596" s="496">
        <v>5</v>
      </c>
      <c r="B596" s="497" t="s">
        <v>916</v>
      </c>
      <c r="C596" s="498" t="s">
        <v>917</v>
      </c>
      <c r="D596" s="498">
        <v>5.0999999999999996</v>
      </c>
      <c r="E596" s="497" t="s">
        <v>1687</v>
      </c>
      <c r="F596" s="498"/>
      <c r="G596" s="550">
        <v>5101020101.1020002</v>
      </c>
      <c r="H596" s="549" t="s">
        <v>654</v>
      </c>
      <c r="I596">
        <f t="shared" si="9"/>
        <v>27000</v>
      </c>
      <c r="M596">
        <v>37380</v>
      </c>
      <c r="N596">
        <v>46830</v>
      </c>
      <c r="V596">
        <v>27000</v>
      </c>
      <c r="AD596">
        <v>97917</v>
      </c>
      <c r="AF596">
        <v>52770</v>
      </c>
      <c r="AO596">
        <v>18360</v>
      </c>
      <c r="BD596">
        <v>38160</v>
      </c>
    </row>
    <row r="597" spans="1:63" ht="22.5" customHeight="1">
      <c r="A597" s="496">
        <v>5</v>
      </c>
      <c r="B597" s="497" t="s">
        <v>916</v>
      </c>
      <c r="C597" s="498" t="s">
        <v>917</v>
      </c>
      <c r="D597" s="498">
        <v>5.0999999999999996</v>
      </c>
      <c r="E597" s="497" t="s">
        <v>1687</v>
      </c>
      <c r="F597" s="498"/>
      <c r="G597" s="550">
        <v>5101020102.1009998</v>
      </c>
      <c r="H597" s="549" t="s">
        <v>655</v>
      </c>
      <c r="I597">
        <f t="shared" si="9"/>
        <v>0</v>
      </c>
    </row>
    <row r="598" spans="1:63" ht="22.5" customHeight="1">
      <c r="A598" s="496">
        <v>5</v>
      </c>
      <c r="B598" s="497" t="s">
        <v>916</v>
      </c>
      <c r="C598" s="498" t="s">
        <v>917</v>
      </c>
      <c r="D598" s="498">
        <v>5.0999999999999996</v>
      </c>
      <c r="E598" s="497" t="s">
        <v>1687</v>
      </c>
      <c r="F598" s="498"/>
      <c r="G598" s="550">
        <v>5101020103.1009998</v>
      </c>
      <c r="H598" s="549" t="s">
        <v>656</v>
      </c>
      <c r="I598">
        <f t="shared" si="9"/>
        <v>4441548.28</v>
      </c>
      <c r="J598">
        <v>6352263.1699999999</v>
      </c>
      <c r="K598">
        <v>341716.86</v>
      </c>
      <c r="L598">
        <v>715205.16</v>
      </c>
      <c r="M598">
        <v>768485.08</v>
      </c>
      <c r="N598">
        <v>1286510.49</v>
      </c>
      <c r="O598" s="108">
        <v>1014136.46</v>
      </c>
      <c r="P598">
        <v>906953.37</v>
      </c>
      <c r="Q598">
        <v>594628.99</v>
      </c>
      <c r="R598">
        <v>534471.44999999995</v>
      </c>
      <c r="S598">
        <v>435101.98</v>
      </c>
      <c r="T598">
        <v>435612.13</v>
      </c>
      <c r="U598">
        <v>308541.2</v>
      </c>
      <c r="V598">
        <v>4441548.28</v>
      </c>
      <c r="W598">
        <v>2442907.56</v>
      </c>
      <c r="X598">
        <v>613526.19999999995</v>
      </c>
      <c r="Y598">
        <v>608398.54</v>
      </c>
      <c r="Z598">
        <v>959763.24</v>
      </c>
      <c r="AA598">
        <v>757331.54</v>
      </c>
      <c r="AD598">
        <v>9672360.7400000002</v>
      </c>
      <c r="AE598">
        <v>623591.71</v>
      </c>
      <c r="AF598">
        <v>926363.8</v>
      </c>
      <c r="AG598">
        <v>880313.57</v>
      </c>
      <c r="AH598">
        <v>1256744.1599999999</v>
      </c>
      <c r="AI598">
        <v>530548.28</v>
      </c>
      <c r="AJ598">
        <v>1380099.57</v>
      </c>
      <c r="AK598">
        <v>915193.8</v>
      </c>
      <c r="AL598">
        <v>847466.71</v>
      </c>
      <c r="AN598">
        <v>1475663.23</v>
      </c>
      <c r="AO598">
        <v>684817.82</v>
      </c>
      <c r="AP598">
        <v>517231.1</v>
      </c>
      <c r="AQ598">
        <v>265529.2</v>
      </c>
      <c r="AR598">
        <v>5344071.13</v>
      </c>
      <c r="AS598">
        <v>521905.69</v>
      </c>
      <c r="AT598">
        <v>735631.29</v>
      </c>
      <c r="AU598">
        <v>1229540.1599999999</v>
      </c>
      <c r="AV598">
        <v>714429.04</v>
      </c>
      <c r="AW598">
        <v>645469.86</v>
      </c>
      <c r="AX598">
        <v>514081.78</v>
      </c>
      <c r="AY598">
        <v>1584394.89</v>
      </c>
      <c r="AZ598">
        <v>611079.07999999996</v>
      </c>
      <c r="BA598">
        <v>203742.07999999999</v>
      </c>
      <c r="BB598">
        <v>175732.23</v>
      </c>
      <c r="BC598">
        <v>195965.03</v>
      </c>
      <c r="BD598">
        <v>3888309.55</v>
      </c>
      <c r="BE598">
        <v>1274716.48</v>
      </c>
      <c r="BF598">
        <v>594005.21</v>
      </c>
      <c r="BG598">
        <v>1122523.92</v>
      </c>
      <c r="BH598">
        <v>794620.61</v>
      </c>
      <c r="BI598">
        <v>1820804.68</v>
      </c>
      <c r="BJ598">
        <v>839200.89</v>
      </c>
      <c r="BK598">
        <v>485029.7</v>
      </c>
    </row>
    <row r="599" spans="1:63" ht="22.5" customHeight="1">
      <c r="A599" s="496">
        <v>5</v>
      </c>
      <c r="B599" s="497" t="s">
        <v>916</v>
      </c>
      <c r="C599" s="498" t="s">
        <v>917</v>
      </c>
      <c r="D599" s="498">
        <v>5.0999999999999996</v>
      </c>
      <c r="E599" s="497" t="s">
        <v>1687</v>
      </c>
      <c r="F599" s="498"/>
      <c r="G599" s="548">
        <v>5101020104.1009998</v>
      </c>
      <c r="H599" s="547" t="s">
        <v>657</v>
      </c>
      <c r="I599">
        <f t="shared" si="9"/>
        <v>6662322.4199999999</v>
      </c>
      <c r="J599">
        <v>9528394.7699999996</v>
      </c>
      <c r="K599">
        <v>512575.27</v>
      </c>
      <c r="L599">
        <v>1072807.75</v>
      </c>
      <c r="M599">
        <v>1152727.6299999999</v>
      </c>
      <c r="N599">
        <v>1929765.74</v>
      </c>
      <c r="O599" s="108">
        <v>1521204.72</v>
      </c>
      <c r="P599">
        <v>3448310.72</v>
      </c>
      <c r="Q599">
        <v>891943.51</v>
      </c>
      <c r="R599">
        <v>821706.87</v>
      </c>
      <c r="S599">
        <v>1333665.8700000001</v>
      </c>
      <c r="T599">
        <v>653418.18999999994</v>
      </c>
      <c r="U599">
        <v>462811.8</v>
      </c>
      <c r="V599">
        <v>6662322.4199999999</v>
      </c>
      <c r="W599">
        <v>585713.69999999995</v>
      </c>
      <c r="X599">
        <v>920288.51</v>
      </c>
      <c r="Y599">
        <v>912507.84</v>
      </c>
      <c r="Z599">
        <v>1492001.74</v>
      </c>
      <c r="AA599">
        <v>1135997.3400000001</v>
      </c>
      <c r="AB599">
        <v>1134960.6299999999</v>
      </c>
      <c r="AC599">
        <v>616367.53</v>
      </c>
      <c r="AD599">
        <v>14508167.08</v>
      </c>
      <c r="AE599">
        <v>939889.59</v>
      </c>
      <c r="AF599">
        <v>1389545.75</v>
      </c>
      <c r="AG599">
        <v>1320470.3700000001</v>
      </c>
      <c r="AH599">
        <v>1885116.25</v>
      </c>
      <c r="AI599">
        <v>795822.42</v>
      </c>
      <c r="AJ599">
        <v>2258524.83</v>
      </c>
      <c r="AK599">
        <v>1372790.74</v>
      </c>
      <c r="AL599">
        <v>1271200.0900000001</v>
      </c>
      <c r="AM599">
        <v>1257509.76</v>
      </c>
      <c r="AN599">
        <v>2165805.66</v>
      </c>
      <c r="AO599">
        <v>1027226.76</v>
      </c>
      <c r="AP599">
        <v>775801.35</v>
      </c>
      <c r="AQ599">
        <v>398294</v>
      </c>
      <c r="AR599">
        <v>8016107.0700000003</v>
      </c>
      <c r="AS599">
        <v>781969.52</v>
      </c>
      <c r="AT599">
        <v>2208593.2400000002</v>
      </c>
      <c r="AU599">
        <v>1877610.56</v>
      </c>
      <c r="AV599">
        <v>1071643.58</v>
      </c>
      <c r="AW599">
        <v>968204.82</v>
      </c>
      <c r="AX599">
        <v>734081.95</v>
      </c>
      <c r="AY599">
        <v>2376592.37</v>
      </c>
      <c r="AZ599">
        <v>916618.63</v>
      </c>
      <c r="BA599">
        <v>305613.12</v>
      </c>
      <c r="BB599">
        <v>288597.44</v>
      </c>
      <c r="BC599">
        <v>293857.82</v>
      </c>
      <c r="BD599">
        <v>5832464.3799999999</v>
      </c>
      <c r="BE599">
        <v>1912074.32</v>
      </c>
      <c r="BF599">
        <v>1421200.78</v>
      </c>
      <c r="BG599">
        <v>1683785.88</v>
      </c>
      <c r="BH599">
        <v>225994.38</v>
      </c>
      <c r="BI599">
        <v>1241253.43</v>
      </c>
      <c r="BJ599">
        <v>1176222.23</v>
      </c>
      <c r="BK599">
        <v>678800.8</v>
      </c>
    </row>
    <row r="600" spans="1:63" ht="22.5" customHeight="1">
      <c r="A600" s="496">
        <v>5</v>
      </c>
      <c r="B600" s="497" t="s">
        <v>916</v>
      </c>
      <c r="C600" s="498" t="s">
        <v>917</v>
      </c>
      <c r="D600" s="498">
        <v>5.0999999999999996</v>
      </c>
      <c r="E600" s="497" t="s">
        <v>1687</v>
      </c>
      <c r="F600" s="498"/>
      <c r="G600" s="548">
        <v>5101020105.1009998</v>
      </c>
      <c r="H600" s="547" t="s">
        <v>658</v>
      </c>
      <c r="I600">
        <f t="shared" si="9"/>
        <v>106244.1</v>
      </c>
      <c r="J600">
        <v>362286.33</v>
      </c>
      <c r="K600">
        <v>23360.400000000001</v>
      </c>
      <c r="L600">
        <v>30457.8</v>
      </c>
      <c r="M600">
        <v>91654.2</v>
      </c>
      <c r="N600">
        <v>107481.60000000001</v>
      </c>
      <c r="O600" s="108">
        <v>41157</v>
      </c>
      <c r="P600">
        <v>65111.4</v>
      </c>
      <c r="Q600">
        <v>85316.4</v>
      </c>
      <c r="R600">
        <v>46477.8</v>
      </c>
      <c r="S600">
        <v>44820</v>
      </c>
      <c r="V600">
        <v>106244.1</v>
      </c>
      <c r="W600">
        <v>54363.6</v>
      </c>
      <c r="X600">
        <v>20385</v>
      </c>
      <c r="Y600">
        <v>22964.400000000001</v>
      </c>
      <c r="Z600">
        <v>32922.300000000003</v>
      </c>
      <c r="AA600">
        <v>21421.8</v>
      </c>
      <c r="AD600">
        <v>469707.96</v>
      </c>
      <c r="AE600">
        <v>48948.9</v>
      </c>
      <c r="AF600">
        <v>81872.789999999994</v>
      </c>
      <c r="AG600">
        <v>82793.56</v>
      </c>
      <c r="AH600">
        <v>35858.400000000001</v>
      </c>
      <c r="AI600">
        <v>18145.8</v>
      </c>
      <c r="AJ600">
        <v>119985.60000000001</v>
      </c>
      <c r="AK600">
        <v>10380.6</v>
      </c>
      <c r="AL600">
        <v>54198</v>
      </c>
      <c r="AM600">
        <v>40501.199999999997</v>
      </c>
      <c r="AN600">
        <v>83224.800000000003</v>
      </c>
      <c r="AO600">
        <v>46668.6</v>
      </c>
      <c r="AP600">
        <v>10633.5</v>
      </c>
      <c r="AR600">
        <v>456290.5</v>
      </c>
      <c r="AS600">
        <v>34939.800000000003</v>
      </c>
      <c r="AT600">
        <v>79440.78</v>
      </c>
      <c r="AU600">
        <v>132496.20000000001</v>
      </c>
      <c r="AV600">
        <v>60991.24</v>
      </c>
      <c r="AW600">
        <v>85010.7</v>
      </c>
      <c r="AX600">
        <v>50166.6</v>
      </c>
      <c r="AY600">
        <v>80221.09</v>
      </c>
      <c r="AZ600">
        <v>38842.800000000003</v>
      </c>
      <c r="BD600">
        <v>293607</v>
      </c>
      <c r="BE600">
        <v>42039.6</v>
      </c>
      <c r="BF600">
        <v>23326.5</v>
      </c>
      <c r="BG600">
        <v>22165.200000000001</v>
      </c>
      <c r="BH600">
        <v>30234.6</v>
      </c>
      <c r="BI600">
        <v>73787.399999999994</v>
      </c>
      <c r="BJ600">
        <v>70310.399999999994</v>
      </c>
      <c r="BK600">
        <v>39741.599999999999</v>
      </c>
    </row>
    <row r="601" spans="1:63" ht="22.5" customHeight="1">
      <c r="A601" s="496">
        <v>5</v>
      </c>
      <c r="B601" s="497" t="s">
        <v>916</v>
      </c>
      <c r="C601" s="498" t="s">
        <v>917</v>
      </c>
      <c r="D601" s="498">
        <v>5.0999999999999996</v>
      </c>
      <c r="E601" s="497" t="s">
        <v>1687</v>
      </c>
      <c r="F601" s="498"/>
      <c r="G601" s="550">
        <v>5101020106.1009998</v>
      </c>
      <c r="H601" s="549" t="s">
        <v>659</v>
      </c>
      <c r="I601">
        <f t="shared" si="9"/>
        <v>255078</v>
      </c>
      <c r="J601">
        <v>548633</v>
      </c>
      <c r="K601">
        <v>28215</v>
      </c>
      <c r="L601">
        <v>28215</v>
      </c>
      <c r="M601">
        <v>24750</v>
      </c>
      <c r="N601">
        <v>38558</v>
      </c>
      <c r="O601" s="108">
        <v>27000</v>
      </c>
      <c r="P601">
        <v>9750</v>
      </c>
      <c r="Q601">
        <v>27000</v>
      </c>
      <c r="R601">
        <v>17715</v>
      </c>
      <c r="S601">
        <v>28215</v>
      </c>
      <c r="T601">
        <v>39000</v>
      </c>
      <c r="U601">
        <v>36000</v>
      </c>
      <c r="V601">
        <v>255078</v>
      </c>
      <c r="W601">
        <v>19500</v>
      </c>
      <c r="Y601">
        <v>27000</v>
      </c>
      <c r="Z601">
        <v>30000</v>
      </c>
      <c r="AA601">
        <v>27000</v>
      </c>
      <c r="AB601">
        <v>8250</v>
      </c>
      <c r="AD601">
        <v>830243</v>
      </c>
      <c r="AR601">
        <v>486363</v>
      </c>
      <c r="AW601">
        <v>27000</v>
      </c>
      <c r="AX601">
        <v>36750</v>
      </c>
      <c r="BC601">
        <v>34447</v>
      </c>
      <c r="BD601">
        <v>355875</v>
      </c>
      <c r="BE601">
        <v>9750</v>
      </c>
      <c r="BF601">
        <v>27000</v>
      </c>
      <c r="BG601">
        <v>40955</v>
      </c>
      <c r="BH601">
        <v>19590</v>
      </c>
      <c r="BI601">
        <v>33000</v>
      </c>
      <c r="BJ601">
        <v>9000</v>
      </c>
      <c r="BK601">
        <v>18000</v>
      </c>
    </row>
    <row r="602" spans="1:63" ht="22.5" customHeight="1">
      <c r="A602" s="496">
        <v>5</v>
      </c>
      <c r="B602" s="497" t="s">
        <v>916</v>
      </c>
      <c r="C602" s="498" t="s">
        <v>917</v>
      </c>
      <c r="D602" s="498">
        <v>5.0999999999999996</v>
      </c>
      <c r="E602" s="497" t="s">
        <v>1687</v>
      </c>
      <c r="F602" s="498"/>
      <c r="G602" s="550">
        <v>5101020106.1020002</v>
      </c>
      <c r="H602" s="549" t="s">
        <v>660</v>
      </c>
      <c r="I602">
        <f t="shared" si="9"/>
        <v>2463629</v>
      </c>
      <c r="J602">
        <v>4159994</v>
      </c>
      <c r="K602">
        <v>155466</v>
      </c>
      <c r="L602">
        <v>350601</v>
      </c>
      <c r="M602">
        <v>405312</v>
      </c>
      <c r="N602">
        <v>781623</v>
      </c>
      <c r="O602" s="108">
        <v>594195</v>
      </c>
      <c r="P602">
        <v>454878</v>
      </c>
      <c r="Q602">
        <v>481053</v>
      </c>
      <c r="R602">
        <v>420646</v>
      </c>
      <c r="S602">
        <v>270663</v>
      </c>
      <c r="T602">
        <v>419668</v>
      </c>
      <c r="U602">
        <v>256153</v>
      </c>
      <c r="V602">
        <v>2463629</v>
      </c>
      <c r="W602">
        <v>164366</v>
      </c>
      <c r="X602">
        <v>311846</v>
      </c>
      <c r="Y602">
        <v>227328</v>
      </c>
      <c r="Z602">
        <v>485932</v>
      </c>
      <c r="AA602">
        <v>491616</v>
      </c>
      <c r="AB602">
        <v>176570</v>
      </c>
      <c r="AC602">
        <v>96549</v>
      </c>
      <c r="AD602">
        <v>8380096</v>
      </c>
      <c r="AE602">
        <v>478169</v>
      </c>
      <c r="AF602">
        <v>539191</v>
      </c>
      <c r="AG602">
        <v>485895</v>
      </c>
      <c r="AH602">
        <v>1018145</v>
      </c>
      <c r="AI602">
        <v>528747</v>
      </c>
      <c r="AJ602">
        <v>1056492</v>
      </c>
      <c r="AK602">
        <v>724279</v>
      </c>
      <c r="AL602">
        <v>731823</v>
      </c>
      <c r="AM602">
        <v>542897</v>
      </c>
      <c r="AN602">
        <v>992455</v>
      </c>
      <c r="AO602">
        <v>531883</v>
      </c>
      <c r="AP602">
        <v>490363.92</v>
      </c>
      <c r="AQ602">
        <v>323233</v>
      </c>
      <c r="AR602">
        <v>4218238</v>
      </c>
      <c r="AS602">
        <v>303881</v>
      </c>
      <c r="AT602">
        <v>319207</v>
      </c>
      <c r="AU602">
        <v>789630</v>
      </c>
      <c r="AV602">
        <v>563047</v>
      </c>
      <c r="AW602">
        <v>445877</v>
      </c>
      <c r="AX602">
        <v>421560</v>
      </c>
      <c r="AY602">
        <v>957119</v>
      </c>
      <c r="AZ602">
        <v>302035</v>
      </c>
      <c r="BA602">
        <v>138305</v>
      </c>
      <c r="BB602">
        <v>197948</v>
      </c>
      <c r="BC602">
        <v>147413</v>
      </c>
      <c r="BD602">
        <v>2008900</v>
      </c>
      <c r="BE602">
        <v>778491</v>
      </c>
      <c r="BF602">
        <v>551286</v>
      </c>
      <c r="BG602">
        <v>938244</v>
      </c>
      <c r="BH602">
        <v>243736</v>
      </c>
      <c r="BI602">
        <v>770737</v>
      </c>
      <c r="BJ602">
        <v>759180</v>
      </c>
      <c r="BK602">
        <v>369136</v>
      </c>
    </row>
    <row r="603" spans="1:63" ht="22.5" customHeight="1">
      <c r="A603" s="496">
        <v>5</v>
      </c>
      <c r="B603" s="497" t="s">
        <v>916</v>
      </c>
      <c r="C603" s="498" t="s">
        <v>917</v>
      </c>
      <c r="D603" s="498">
        <v>5.0999999999999996</v>
      </c>
      <c r="E603" s="497" t="s">
        <v>1687</v>
      </c>
      <c r="F603" s="498"/>
      <c r="G603" s="550">
        <v>5101020108.1009998</v>
      </c>
      <c r="H603" s="549" t="s">
        <v>661</v>
      </c>
      <c r="I603">
        <f t="shared" si="9"/>
        <v>0</v>
      </c>
      <c r="AD603">
        <v>260483.74</v>
      </c>
      <c r="BI603">
        <v>4000</v>
      </c>
    </row>
    <row r="604" spans="1:63" ht="22.5" customHeight="1">
      <c r="A604" s="496">
        <v>5</v>
      </c>
      <c r="B604" s="497" t="s">
        <v>916</v>
      </c>
      <c r="C604" s="498" t="s">
        <v>917</v>
      </c>
      <c r="D604" s="498">
        <v>5.0999999999999996</v>
      </c>
      <c r="E604" s="497" t="s">
        <v>1687</v>
      </c>
      <c r="F604" s="498"/>
      <c r="G604" s="550">
        <v>5101020112.1009998</v>
      </c>
      <c r="H604" s="549" t="s">
        <v>662</v>
      </c>
      <c r="I604">
        <f t="shared" si="9"/>
        <v>0</v>
      </c>
      <c r="J604">
        <v>324164.8</v>
      </c>
      <c r="K604">
        <v>3466.4</v>
      </c>
      <c r="M604">
        <v>2954.6</v>
      </c>
      <c r="N604">
        <v>10321.799999999999</v>
      </c>
      <c r="O604" s="108">
        <v>150117.79999999999</v>
      </c>
      <c r="P604">
        <v>107205.6</v>
      </c>
      <c r="R604">
        <v>65531.6</v>
      </c>
      <c r="S604">
        <v>36900</v>
      </c>
      <c r="AD604">
        <v>882535</v>
      </c>
      <c r="AH604">
        <v>136823.6</v>
      </c>
      <c r="AI604">
        <v>110595.2</v>
      </c>
      <c r="AJ604">
        <v>209930.6</v>
      </c>
      <c r="AK604">
        <v>85210.6</v>
      </c>
      <c r="AL604">
        <v>11100.4</v>
      </c>
      <c r="AM604">
        <v>103613.97</v>
      </c>
      <c r="AN604">
        <v>253880.2</v>
      </c>
      <c r="AO604">
        <v>37682.6</v>
      </c>
      <c r="AP604">
        <v>15528</v>
      </c>
      <c r="AQ604">
        <v>42672.2</v>
      </c>
      <c r="AR604">
        <v>317538.08</v>
      </c>
      <c r="AS604">
        <v>59051.94</v>
      </c>
      <c r="AT604">
        <v>5515.2</v>
      </c>
      <c r="AU604">
        <v>221924.75</v>
      </c>
      <c r="AV604">
        <v>74425.2</v>
      </c>
      <c r="AW604">
        <v>68204.55</v>
      </c>
      <c r="AX604">
        <v>28240.799999999999</v>
      </c>
      <c r="AZ604">
        <v>32642</v>
      </c>
      <c r="BA604">
        <v>47599.6</v>
      </c>
      <c r="BB604">
        <v>17940.8</v>
      </c>
      <c r="BC604">
        <v>25966.6</v>
      </c>
      <c r="BD604">
        <v>214149.72</v>
      </c>
      <c r="BE604">
        <v>155460</v>
      </c>
      <c r="BF604">
        <v>27087.200000000001</v>
      </c>
      <c r="BG604">
        <v>51355.6</v>
      </c>
      <c r="BH604">
        <v>26999.200000000001</v>
      </c>
      <c r="BI604">
        <v>139699</v>
      </c>
      <c r="BJ604">
        <v>127426.8</v>
      </c>
      <c r="BK604">
        <v>69132</v>
      </c>
    </row>
    <row r="605" spans="1:63" ht="22.5" customHeight="1">
      <c r="A605" s="496">
        <v>5</v>
      </c>
      <c r="B605" s="497" t="s">
        <v>916</v>
      </c>
      <c r="C605" s="498" t="s">
        <v>917</v>
      </c>
      <c r="D605" s="498">
        <v>5.0999999999999996</v>
      </c>
      <c r="E605" s="497" t="s">
        <v>1654</v>
      </c>
      <c r="F605" s="498"/>
      <c r="G605" s="550">
        <v>5101020114.1070004</v>
      </c>
      <c r="H605" s="549" t="s">
        <v>663</v>
      </c>
      <c r="I605">
        <f t="shared" si="9"/>
        <v>15815256.460000001</v>
      </c>
      <c r="J605">
        <v>25225150.09</v>
      </c>
      <c r="K605">
        <v>881551</v>
      </c>
      <c r="L605">
        <v>1787175</v>
      </c>
      <c r="M605">
        <v>2424447</v>
      </c>
      <c r="N605">
        <v>5322882</v>
      </c>
      <c r="O605" s="108">
        <v>3755638</v>
      </c>
      <c r="P605">
        <v>2145876</v>
      </c>
      <c r="Q605">
        <v>1775683</v>
      </c>
      <c r="R605">
        <v>1427870</v>
      </c>
      <c r="S605">
        <v>1275233</v>
      </c>
      <c r="T605">
        <v>1348908.64</v>
      </c>
      <c r="U605">
        <v>1054600</v>
      </c>
      <c r="V605">
        <v>15815256.460000001</v>
      </c>
      <c r="W605">
        <v>1413100</v>
      </c>
      <c r="X605">
        <v>1422338.71</v>
      </c>
      <c r="Y605">
        <v>1682583.87</v>
      </c>
      <c r="Z605">
        <v>2904414.52</v>
      </c>
      <c r="AA605">
        <v>1797950</v>
      </c>
      <c r="AB605">
        <v>860091.94</v>
      </c>
      <c r="AC605">
        <v>453000</v>
      </c>
      <c r="AD605">
        <v>43221137.380000003</v>
      </c>
      <c r="AE605">
        <v>1584362.58</v>
      </c>
      <c r="AF605">
        <v>2701411.29</v>
      </c>
      <c r="AG605">
        <v>2411750</v>
      </c>
      <c r="AH605">
        <v>2678661.62</v>
      </c>
      <c r="AI605">
        <v>1350300</v>
      </c>
      <c r="AJ605">
        <v>4249271.88</v>
      </c>
      <c r="AK605">
        <v>2631188.7200000002</v>
      </c>
      <c r="AL605">
        <v>2106224.19</v>
      </c>
      <c r="AM605">
        <v>2058871.55</v>
      </c>
      <c r="AN605">
        <v>4553735.6900000004</v>
      </c>
      <c r="AO605">
        <v>1808059.58</v>
      </c>
      <c r="AP605">
        <v>1145614.52</v>
      </c>
      <c r="AQ605">
        <v>984462.36</v>
      </c>
      <c r="AR605">
        <v>23033031.690000001</v>
      </c>
      <c r="AS605">
        <v>1193900</v>
      </c>
      <c r="AT605">
        <v>1170703.22</v>
      </c>
      <c r="AU605">
        <v>4211550</v>
      </c>
      <c r="AV605">
        <v>1684000</v>
      </c>
      <c r="AW605">
        <v>1002300</v>
      </c>
      <c r="AX605">
        <v>1340500</v>
      </c>
      <c r="AY605">
        <v>5446783</v>
      </c>
      <c r="AZ605">
        <v>1536000</v>
      </c>
      <c r="BA605">
        <v>645533.32999999996</v>
      </c>
      <c r="BB605">
        <v>628818.16</v>
      </c>
      <c r="BC605">
        <v>718000</v>
      </c>
      <c r="BD605">
        <v>13751233.1</v>
      </c>
      <c r="BE605">
        <v>2527722.58</v>
      </c>
      <c r="BF605">
        <v>1883744.09</v>
      </c>
      <c r="BG605">
        <v>3148903.21</v>
      </c>
      <c r="BH605">
        <v>788950</v>
      </c>
      <c r="BI605">
        <v>2775854.83</v>
      </c>
      <c r="BJ605">
        <v>2094568.97</v>
      </c>
      <c r="BK605">
        <v>1221000</v>
      </c>
    </row>
    <row r="606" spans="1:63" ht="22.5" customHeight="1">
      <c r="A606" s="496">
        <v>5</v>
      </c>
      <c r="B606" s="497" t="s">
        <v>916</v>
      </c>
      <c r="C606" s="498" t="s">
        <v>917</v>
      </c>
      <c r="D606" s="498">
        <v>5.0999999999999996</v>
      </c>
      <c r="E606" s="497" t="s">
        <v>1654</v>
      </c>
      <c r="F606" s="498"/>
      <c r="G606" s="550">
        <v>5101020114.1140003</v>
      </c>
      <c r="H606" s="549" t="s">
        <v>664</v>
      </c>
      <c r="I606">
        <f t="shared" si="9"/>
        <v>263969.38</v>
      </c>
      <c r="J606">
        <v>1585583.9</v>
      </c>
      <c r="K606">
        <v>37400</v>
      </c>
      <c r="L606">
        <v>38951</v>
      </c>
      <c r="M606">
        <v>38000</v>
      </c>
      <c r="N606">
        <v>415600</v>
      </c>
      <c r="O606" s="108">
        <v>79700</v>
      </c>
      <c r="P606">
        <v>117628</v>
      </c>
      <c r="Q606">
        <v>165225.81</v>
      </c>
      <c r="R606">
        <v>111000</v>
      </c>
      <c r="S606">
        <v>117077.03</v>
      </c>
      <c r="T606">
        <v>80500</v>
      </c>
      <c r="U606">
        <v>49000</v>
      </c>
      <c r="V606">
        <v>263969.38</v>
      </c>
      <c r="W606">
        <v>18000</v>
      </c>
      <c r="X606">
        <v>3000</v>
      </c>
      <c r="Y606">
        <v>3000</v>
      </c>
      <c r="Z606">
        <v>73645.16</v>
      </c>
      <c r="AA606">
        <v>118500</v>
      </c>
      <c r="AB606">
        <v>5248</v>
      </c>
      <c r="AC606">
        <v>78500</v>
      </c>
      <c r="AD606">
        <v>5082904</v>
      </c>
      <c r="AE606">
        <v>56048.480000000003</v>
      </c>
      <c r="AF606">
        <v>85900</v>
      </c>
      <c r="AG606">
        <v>64588.93</v>
      </c>
      <c r="AH606">
        <v>213500</v>
      </c>
      <c r="AI606">
        <v>49500</v>
      </c>
      <c r="AJ606">
        <v>111918</v>
      </c>
      <c r="AK606">
        <v>30866</v>
      </c>
      <c r="AL606">
        <v>211500</v>
      </c>
      <c r="AM606">
        <v>101443.55</v>
      </c>
      <c r="AN606">
        <v>161300</v>
      </c>
      <c r="AO606">
        <v>65917.740000000005</v>
      </c>
      <c r="AP606">
        <v>91349.95</v>
      </c>
      <c r="AQ606">
        <v>2450</v>
      </c>
      <c r="AR606">
        <v>1104358</v>
      </c>
      <c r="AS606">
        <v>59000</v>
      </c>
      <c r="AT606">
        <v>36554.839999999997</v>
      </c>
      <c r="AU606">
        <v>226655</v>
      </c>
      <c r="AV606">
        <v>64500</v>
      </c>
      <c r="AW606">
        <v>27700</v>
      </c>
      <c r="AX606">
        <v>68000</v>
      </c>
      <c r="AY606">
        <v>187200</v>
      </c>
      <c r="AZ606">
        <v>9000</v>
      </c>
      <c r="BA606">
        <v>16500</v>
      </c>
      <c r="BB606">
        <v>283458</v>
      </c>
      <c r="BC606">
        <v>163000</v>
      </c>
      <c r="BD606">
        <v>365598.88</v>
      </c>
      <c r="BE606">
        <v>60000</v>
      </c>
      <c r="BF606">
        <v>85000</v>
      </c>
      <c r="BG606">
        <v>151000</v>
      </c>
      <c r="BH606">
        <v>48000</v>
      </c>
      <c r="BI606">
        <v>37500</v>
      </c>
      <c r="BJ606">
        <v>17431.14</v>
      </c>
      <c r="BK606">
        <v>18000</v>
      </c>
    </row>
    <row r="607" spans="1:63" ht="22.5" customHeight="1">
      <c r="A607" s="496">
        <v>5</v>
      </c>
      <c r="B607" s="497" t="s">
        <v>916</v>
      </c>
      <c r="C607" s="498" t="s">
        <v>917</v>
      </c>
      <c r="D607" s="498">
        <v>5.0999999999999996</v>
      </c>
      <c r="E607" s="497" t="s">
        <v>1654</v>
      </c>
      <c r="F607" s="498"/>
      <c r="G607" s="550">
        <v>5101020114.1260004</v>
      </c>
      <c r="H607" s="549" t="s">
        <v>665</v>
      </c>
      <c r="I607">
        <f t="shared" si="9"/>
        <v>16200</v>
      </c>
      <c r="N607">
        <v>5850</v>
      </c>
      <c r="V607">
        <v>16200</v>
      </c>
    </row>
    <row r="608" spans="1:63" ht="22.5" customHeight="1">
      <c r="A608" s="496">
        <v>5</v>
      </c>
      <c r="B608" s="497" t="s">
        <v>916</v>
      </c>
      <c r="C608" s="498" t="s">
        <v>917</v>
      </c>
      <c r="D608" s="498">
        <v>5.0999999999999996</v>
      </c>
      <c r="E608" s="497" t="s">
        <v>1654</v>
      </c>
      <c r="F608" s="498"/>
      <c r="G608" s="550">
        <v>5101020114.1269999</v>
      </c>
      <c r="H608" s="549" t="s">
        <v>666</v>
      </c>
      <c r="I608">
        <f t="shared" si="9"/>
        <v>0</v>
      </c>
    </row>
    <row r="609" spans="1:63" ht="22.5" customHeight="1">
      <c r="A609" s="496">
        <v>5</v>
      </c>
      <c r="B609" s="497" t="s">
        <v>916</v>
      </c>
      <c r="C609" s="498" t="s">
        <v>917</v>
      </c>
      <c r="D609" s="498">
        <v>5.0999999999999996</v>
      </c>
      <c r="E609" s="497" t="s">
        <v>1654</v>
      </c>
      <c r="F609" s="498"/>
      <c r="G609" s="550">
        <v>5101020115.1009998</v>
      </c>
      <c r="H609" s="549" t="s">
        <v>667</v>
      </c>
      <c r="I609">
        <f t="shared" si="9"/>
        <v>0</v>
      </c>
      <c r="V609">
        <v>0</v>
      </c>
      <c r="AE609">
        <v>10858</v>
      </c>
      <c r="AL609">
        <v>15556</v>
      </c>
      <c r="AN609">
        <v>19176</v>
      </c>
      <c r="AP609">
        <v>8300</v>
      </c>
      <c r="AQ609">
        <v>6512</v>
      </c>
      <c r="BE609">
        <v>15704</v>
      </c>
    </row>
    <row r="610" spans="1:63" ht="22.5" customHeight="1">
      <c r="A610" s="496">
        <v>5</v>
      </c>
      <c r="B610" s="497" t="s">
        <v>916</v>
      </c>
      <c r="C610" s="498" t="s">
        <v>917</v>
      </c>
      <c r="D610" s="498">
        <v>5.0999999999999996</v>
      </c>
      <c r="E610" s="497" t="s">
        <v>1687</v>
      </c>
      <c r="F610" s="498"/>
      <c r="G610" s="550">
        <v>5101020116.1009998</v>
      </c>
      <c r="H610" s="549" t="s">
        <v>668</v>
      </c>
      <c r="I610">
        <f t="shared" si="9"/>
        <v>0</v>
      </c>
      <c r="AR610">
        <v>23376</v>
      </c>
      <c r="BD610">
        <v>9076.7900000000009</v>
      </c>
    </row>
    <row r="611" spans="1:63" ht="22.5" customHeight="1">
      <c r="A611" s="496">
        <v>5</v>
      </c>
      <c r="B611" s="497" t="s">
        <v>916</v>
      </c>
      <c r="C611" s="498" t="s">
        <v>917</v>
      </c>
      <c r="D611" s="498">
        <v>5.0999999999999996</v>
      </c>
      <c r="E611" s="497" t="s">
        <v>1687</v>
      </c>
      <c r="F611" s="498"/>
      <c r="G611" s="550">
        <v>5101020116.1020002</v>
      </c>
      <c r="H611" s="549" t="s">
        <v>669</v>
      </c>
      <c r="I611">
        <f t="shared" si="9"/>
        <v>61167</v>
      </c>
      <c r="K611">
        <v>3800</v>
      </c>
      <c r="L611">
        <v>5900</v>
      </c>
      <c r="M611">
        <v>8110</v>
      </c>
      <c r="N611">
        <v>12483</v>
      </c>
      <c r="O611" s="108">
        <v>4926</v>
      </c>
      <c r="P611">
        <v>9600</v>
      </c>
      <c r="Q611">
        <v>10983</v>
      </c>
      <c r="R611">
        <v>9474</v>
      </c>
      <c r="S611">
        <v>1990</v>
      </c>
      <c r="T611">
        <v>7500</v>
      </c>
      <c r="U611">
        <v>8200</v>
      </c>
      <c r="V611">
        <v>61167</v>
      </c>
      <c r="W611">
        <v>2711</v>
      </c>
      <c r="X611">
        <v>5800</v>
      </c>
      <c r="Y611">
        <v>4200</v>
      </c>
      <c r="Z611">
        <v>30846</v>
      </c>
      <c r="AA611">
        <v>9100</v>
      </c>
      <c r="AB611">
        <v>3900</v>
      </c>
      <c r="AC611">
        <v>2361</v>
      </c>
      <c r="AD611">
        <v>165820</v>
      </c>
      <c r="AF611">
        <v>11951</v>
      </c>
      <c r="AG611">
        <v>9100</v>
      </c>
      <c r="AH611">
        <v>20783</v>
      </c>
      <c r="AI611">
        <v>11379</v>
      </c>
      <c r="AJ611">
        <v>23535</v>
      </c>
      <c r="AK611">
        <v>13970.9</v>
      </c>
      <c r="AM611">
        <v>9782</v>
      </c>
      <c r="AO611">
        <v>11735</v>
      </c>
      <c r="AR611">
        <v>65624</v>
      </c>
      <c r="AS611">
        <v>5722</v>
      </c>
      <c r="AT611">
        <v>6100</v>
      </c>
      <c r="AW611">
        <v>9100</v>
      </c>
      <c r="AX611">
        <v>8713</v>
      </c>
      <c r="AY611">
        <v>19188</v>
      </c>
      <c r="AZ611">
        <v>6500</v>
      </c>
      <c r="BA611">
        <v>3423</v>
      </c>
      <c r="BB611">
        <v>1645</v>
      </c>
      <c r="BC611">
        <v>2809</v>
      </c>
      <c r="BD611">
        <v>39324.21</v>
      </c>
      <c r="BF611">
        <v>10800</v>
      </c>
      <c r="BG611">
        <v>17696</v>
      </c>
      <c r="BH611">
        <v>4800</v>
      </c>
      <c r="BJ611">
        <v>15169</v>
      </c>
      <c r="BK611">
        <v>6600</v>
      </c>
    </row>
    <row r="612" spans="1:63" ht="22.5" customHeight="1">
      <c r="A612" s="496">
        <v>5</v>
      </c>
      <c r="B612" s="497" t="s">
        <v>916</v>
      </c>
      <c r="C612" s="498" t="s">
        <v>917</v>
      </c>
      <c r="D612" s="498">
        <v>5.0999999999999996</v>
      </c>
      <c r="E612" s="497" t="s">
        <v>1687</v>
      </c>
      <c r="F612" s="498"/>
      <c r="G612" s="550">
        <v>5101020199.1049995</v>
      </c>
      <c r="H612" s="549" t="s">
        <v>3651</v>
      </c>
      <c r="I612">
        <f t="shared" si="9"/>
        <v>0</v>
      </c>
      <c r="AG612">
        <v>10000</v>
      </c>
      <c r="AJ612">
        <v>10000</v>
      </c>
      <c r="AQ612">
        <v>40000</v>
      </c>
    </row>
    <row r="613" spans="1:63" ht="22.5" customHeight="1">
      <c r="A613" s="496">
        <v>5</v>
      </c>
      <c r="B613" s="497" t="s">
        <v>916</v>
      </c>
      <c r="C613" s="498" t="s">
        <v>917</v>
      </c>
      <c r="D613" s="498">
        <v>5.0999999999999996</v>
      </c>
      <c r="E613" s="497" t="s">
        <v>1687</v>
      </c>
      <c r="F613" s="498"/>
      <c r="G613" s="550">
        <v>5101020199.1059999</v>
      </c>
      <c r="H613" s="549" t="s">
        <v>3652</v>
      </c>
      <c r="I613">
        <f t="shared" si="9"/>
        <v>0</v>
      </c>
    </row>
    <row r="614" spans="1:63" ht="22.5" customHeight="1">
      <c r="A614" s="496">
        <v>5</v>
      </c>
      <c r="B614" s="497" t="s">
        <v>916</v>
      </c>
      <c r="C614" s="498" t="s">
        <v>917</v>
      </c>
      <c r="D614" s="498">
        <v>5.0999999999999996</v>
      </c>
      <c r="E614" s="497" t="s">
        <v>1687</v>
      </c>
      <c r="F614" s="498"/>
      <c r="G614" s="550">
        <v>5101030101.1009998</v>
      </c>
      <c r="H614" s="551" t="s">
        <v>670</v>
      </c>
      <c r="I614">
        <f t="shared" si="9"/>
        <v>1509872</v>
      </c>
      <c r="J614">
        <v>1667525</v>
      </c>
      <c r="K614">
        <v>160371</v>
      </c>
      <c r="L614">
        <v>211906</v>
      </c>
      <c r="M614">
        <v>357050</v>
      </c>
      <c r="N614">
        <v>309040</v>
      </c>
      <c r="P614">
        <v>209133</v>
      </c>
      <c r="Q614">
        <v>180664</v>
      </c>
      <c r="R614">
        <v>195312</v>
      </c>
      <c r="T614">
        <v>88143.5</v>
      </c>
      <c r="U614">
        <v>54245</v>
      </c>
      <c r="V614">
        <v>1509872</v>
      </c>
      <c r="W614">
        <v>79600</v>
      </c>
      <c r="X614">
        <v>126010</v>
      </c>
      <c r="Y614">
        <v>112240</v>
      </c>
      <c r="Z614">
        <v>442646</v>
      </c>
      <c r="AA614">
        <v>315981</v>
      </c>
      <c r="AB614">
        <v>33440</v>
      </c>
      <c r="AC614">
        <v>96020</v>
      </c>
      <c r="AD614">
        <v>3704905</v>
      </c>
      <c r="AE614">
        <v>156345.1</v>
      </c>
      <c r="AF614">
        <v>362950</v>
      </c>
      <c r="AG614">
        <v>318585</v>
      </c>
      <c r="AH614">
        <v>345200</v>
      </c>
      <c r="AI614">
        <v>241660</v>
      </c>
      <c r="AJ614">
        <v>311970</v>
      </c>
      <c r="AK614">
        <v>212286</v>
      </c>
      <c r="AL614">
        <v>169185</v>
      </c>
      <c r="AM614">
        <v>46330</v>
      </c>
      <c r="AN614">
        <v>372750</v>
      </c>
      <c r="AO614">
        <v>103000</v>
      </c>
      <c r="AP614">
        <v>91890</v>
      </c>
      <c r="AQ614">
        <v>76770</v>
      </c>
      <c r="AR614">
        <v>1711826</v>
      </c>
      <c r="AS614">
        <v>259435</v>
      </c>
      <c r="AT614">
        <v>151053.75</v>
      </c>
      <c r="AV614">
        <v>187126.25</v>
      </c>
      <c r="AW614">
        <v>232500</v>
      </c>
      <c r="AX614">
        <v>402800.25</v>
      </c>
      <c r="AY614">
        <v>490986.5</v>
      </c>
      <c r="AZ614">
        <v>290354.75</v>
      </c>
      <c r="BA614">
        <v>43341.75</v>
      </c>
      <c r="BB614">
        <v>16400</v>
      </c>
      <c r="BC614">
        <v>51056.75</v>
      </c>
      <c r="BD614">
        <v>1391305</v>
      </c>
      <c r="BE614">
        <v>435870</v>
      </c>
      <c r="BF614">
        <v>253070</v>
      </c>
      <c r="BG614">
        <v>363450</v>
      </c>
      <c r="BH614">
        <v>95490</v>
      </c>
      <c r="BI614">
        <v>240651.75</v>
      </c>
      <c r="BJ614">
        <v>185760</v>
      </c>
      <c r="BK614">
        <v>207201</v>
      </c>
    </row>
    <row r="615" spans="1:63" ht="22.5" customHeight="1">
      <c r="A615" s="496">
        <v>5</v>
      </c>
      <c r="B615" s="497" t="s">
        <v>916</v>
      </c>
      <c r="C615" s="498" t="s">
        <v>917</v>
      </c>
      <c r="D615" s="498">
        <v>5.0999999999999996</v>
      </c>
      <c r="E615" s="497" t="s">
        <v>1687</v>
      </c>
      <c r="F615" s="498"/>
      <c r="G615" s="550">
        <v>5101030205.1009998</v>
      </c>
      <c r="H615" s="549" t="s">
        <v>671</v>
      </c>
      <c r="I615">
        <f t="shared" si="9"/>
        <v>302699.25</v>
      </c>
      <c r="J615">
        <v>2429617.5</v>
      </c>
      <c r="K615">
        <v>20235</v>
      </c>
      <c r="L615">
        <v>157099</v>
      </c>
      <c r="M615">
        <v>837179</v>
      </c>
      <c r="N615">
        <v>366832</v>
      </c>
      <c r="O615" s="108">
        <v>282022</v>
      </c>
      <c r="P615">
        <v>138371.84</v>
      </c>
      <c r="Q615">
        <v>271630</v>
      </c>
      <c r="R615">
        <v>184600</v>
      </c>
      <c r="S615">
        <v>296895.09000000003</v>
      </c>
      <c r="T615">
        <v>142511.25</v>
      </c>
      <c r="U615">
        <v>103546</v>
      </c>
      <c r="V615">
        <v>302699.25</v>
      </c>
      <c r="W615">
        <v>151363</v>
      </c>
      <c r="X615">
        <v>75890</v>
      </c>
      <c r="Y615">
        <v>111584.53</v>
      </c>
      <c r="Z615">
        <v>356592</v>
      </c>
      <c r="AA615">
        <v>102727.5</v>
      </c>
      <c r="AB615">
        <v>194895</v>
      </c>
      <c r="AC615">
        <v>18050</v>
      </c>
      <c r="AD615">
        <v>1427015.25</v>
      </c>
      <c r="AE615">
        <v>109644.8</v>
      </c>
      <c r="AF615">
        <v>136104</v>
      </c>
      <c r="AG615">
        <v>345081</v>
      </c>
      <c r="AH615">
        <v>296672.5</v>
      </c>
      <c r="AI615">
        <v>99237.08</v>
      </c>
      <c r="AJ615">
        <v>159673.5</v>
      </c>
      <c r="AK615">
        <v>255083</v>
      </c>
      <c r="AL615">
        <v>833789</v>
      </c>
      <c r="AM615">
        <v>34226</v>
      </c>
      <c r="AN615">
        <v>295377.45</v>
      </c>
      <c r="AO615">
        <v>226899</v>
      </c>
      <c r="AP615">
        <v>36504.67</v>
      </c>
      <c r="AQ615">
        <v>89047</v>
      </c>
      <c r="AR615">
        <v>1389421.75</v>
      </c>
      <c r="AS615">
        <v>523880</v>
      </c>
      <c r="AT615">
        <v>65196.5</v>
      </c>
      <c r="AU615">
        <v>1422998</v>
      </c>
      <c r="AV615">
        <v>150980.25</v>
      </c>
      <c r="AW615">
        <v>40751</v>
      </c>
      <c r="AX615">
        <v>113095</v>
      </c>
      <c r="AY615">
        <v>916597.5</v>
      </c>
      <c r="AZ615">
        <v>163784</v>
      </c>
      <c r="BA615">
        <v>29789</v>
      </c>
      <c r="BB615">
        <v>139694</v>
      </c>
      <c r="BC615">
        <v>72567.5</v>
      </c>
      <c r="BD615">
        <v>141557</v>
      </c>
      <c r="BE615">
        <v>224186</v>
      </c>
      <c r="BF615">
        <v>54050</v>
      </c>
      <c r="BG615">
        <v>201143</v>
      </c>
      <c r="BH615">
        <v>14581.5</v>
      </c>
      <c r="BI615">
        <v>52336</v>
      </c>
      <c r="BJ615">
        <v>79913</v>
      </c>
      <c r="BK615">
        <v>41499</v>
      </c>
    </row>
    <row r="616" spans="1:63" ht="22.5" customHeight="1">
      <c r="A616" s="496">
        <v>5</v>
      </c>
      <c r="B616" s="497" t="s">
        <v>916</v>
      </c>
      <c r="C616" s="498" t="s">
        <v>917</v>
      </c>
      <c r="D616" s="498">
        <v>5.0999999999999996</v>
      </c>
      <c r="E616" s="497" t="s">
        <v>1687</v>
      </c>
      <c r="F616" s="498"/>
      <c r="G616" s="550">
        <v>5101030206.1009998</v>
      </c>
      <c r="H616" s="549" t="s">
        <v>672</v>
      </c>
      <c r="I616">
        <f t="shared" si="9"/>
        <v>0</v>
      </c>
      <c r="J616">
        <v>87215.75</v>
      </c>
      <c r="N616">
        <v>45000</v>
      </c>
      <c r="AK616">
        <v>57778.37</v>
      </c>
      <c r="AO616">
        <v>43244.03</v>
      </c>
      <c r="AR616">
        <v>32597.25</v>
      </c>
      <c r="BA616">
        <v>19190</v>
      </c>
    </row>
    <row r="617" spans="1:63" ht="22.5" customHeight="1">
      <c r="A617" s="496">
        <v>5</v>
      </c>
      <c r="B617" s="497" t="s">
        <v>916</v>
      </c>
      <c r="C617" s="498" t="s">
        <v>917</v>
      </c>
      <c r="D617" s="498">
        <v>5.0999999999999996</v>
      </c>
      <c r="E617" s="497" t="s">
        <v>1687</v>
      </c>
      <c r="F617" s="498"/>
      <c r="G617" s="550">
        <v>5101030207.1009998</v>
      </c>
      <c r="H617" s="549" t="s">
        <v>673</v>
      </c>
      <c r="I617">
        <f t="shared" si="9"/>
        <v>0</v>
      </c>
      <c r="AC617">
        <v>11100</v>
      </c>
      <c r="AF617">
        <v>8000</v>
      </c>
      <c r="AG617">
        <v>15717.44</v>
      </c>
    </row>
    <row r="618" spans="1:63" ht="22.5" customHeight="1">
      <c r="A618" s="496">
        <v>5</v>
      </c>
      <c r="B618" s="497" t="s">
        <v>916</v>
      </c>
      <c r="C618" s="498" t="s">
        <v>917</v>
      </c>
      <c r="D618" s="498">
        <v>5.0999999999999996</v>
      </c>
      <c r="E618" s="497" t="s">
        <v>1687</v>
      </c>
      <c r="F618" s="498"/>
      <c r="G618" s="550">
        <v>5101030208.1009998</v>
      </c>
      <c r="H618" s="549" t="s">
        <v>674</v>
      </c>
      <c r="I618">
        <f t="shared" si="9"/>
        <v>51064.52</v>
      </c>
      <c r="V618">
        <v>51064.52</v>
      </c>
      <c r="AD618">
        <v>165405.12</v>
      </c>
      <c r="AF618">
        <v>16664</v>
      </c>
      <c r="BD618">
        <v>27000</v>
      </c>
    </row>
    <row r="619" spans="1:63" ht="22.5" customHeight="1">
      <c r="A619" s="496">
        <v>5</v>
      </c>
      <c r="B619" s="497" t="s">
        <v>916</v>
      </c>
      <c r="C619" s="498" t="s">
        <v>917</v>
      </c>
      <c r="D619" s="498">
        <v>5.0999999999999996</v>
      </c>
      <c r="E619" s="497" t="s">
        <v>1687</v>
      </c>
      <c r="F619" s="498"/>
      <c r="G619" s="550">
        <v>5101030211.1009998</v>
      </c>
      <c r="H619" s="549" t="s">
        <v>675</v>
      </c>
      <c r="I619">
        <f t="shared" si="9"/>
        <v>0</v>
      </c>
    </row>
    <row r="620" spans="1:63" ht="22.5" customHeight="1">
      <c r="A620" s="496">
        <v>5</v>
      </c>
      <c r="B620" s="497" t="s">
        <v>916</v>
      </c>
      <c r="C620" s="498" t="s">
        <v>917</v>
      </c>
      <c r="D620" s="498">
        <v>5.0999999999999996</v>
      </c>
      <c r="E620" s="497" t="s">
        <v>1687</v>
      </c>
      <c r="F620" s="498"/>
      <c r="G620" s="550">
        <v>5101040107.1009998</v>
      </c>
      <c r="H620" s="549" t="s">
        <v>676</v>
      </c>
      <c r="I620">
        <f t="shared" si="9"/>
        <v>0</v>
      </c>
    </row>
    <row r="621" spans="1:63" ht="22.5" customHeight="1">
      <c r="A621" s="496">
        <v>5</v>
      </c>
      <c r="B621" s="497" t="s">
        <v>916</v>
      </c>
      <c r="C621" s="498" t="s">
        <v>917</v>
      </c>
      <c r="D621" s="498">
        <v>5.0999999999999996</v>
      </c>
      <c r="E621" s="497" t="s">
        <v>1687</v>
      </c>
      <c r="F621" s="498"/>
      <c r="G621" s="550">
        <v>5101040111.1009998</v>
      </c>
      <c r="H621" s="549" t="s">
        <v>677</v>
      </c>
      <c r="I621">
        <f t="shared" si="9"/>
        <v>0</v>
      </c>
      <c r="J621">
        <v>314876.07</v>
      </c>
      <c r="AD621">
        <v>120197.4</v>
      </c>
      <c r="AR621">
        <v>351803.58</v>
      </c>
      <c r="BD621">
        <v>182496.3</v>
      </c>
    </row>
    <row r="622" spans="1:63" ht="22.5" customHeight="1">
      <c r="A622" s="496">
        <v>5</v>
      </c>
      <c r="B622" s="497" t="s">
        <v>916</v>
      </c>
      <c r="C622" s="498" t="s">
        <v>917</v>
      </c>
      <c r="D622" s="498">
        <v>5.0999999999999996</v>
      </c>
      <c r="E622" s="497" t="s">
        <v>1687</v>
      </c>
      <c r="F622" s="498"/>
      <c r="G622" s="550">
        <v>5101040118.1009998</v>
      </c>
      <c r="H622" s="549" t="s">
        <v>678</v>
      </c>
      <c r="I622">
        <f t="shared" si="9"/>
        <v>0</v>
      </c>
    </row>
    <row r="623" spans="1:63" ht="22.5" customHeight="1">
      <c r="A623" s="496">
        <v>5</v>
      </c>
      <c r="B623" s="497" t="s">
        <v>916</v>
      </c>
      <c r="C623" s="498" t="s">
        <v>917</v>
      </c>
      <c r="D623" s="498">
        <v>5.0999999999999996</v>
      </c>
      <c r="E623" s="497" t="s">
        <v>1687</v>
      </c>
      <c r="F623" s="498"/>
      <c r="G623" s="550">
        <v>5101040202.1009998</v>
      </c>
      <c r="H623" s="551" t="s">
        <v>670</v>
      </c>
      <c r="I623">
        <f t="shared" si="9"/>
        <v>39150</v>
      </c>
      <c r="J623">
        <v>115630</v>
      </c>
      <c r="O623" s="108">
        <v>228649</v>
      </c>
      <c r="S623">
        <v>115470</v>
      </c>
      <c r="V623">
        <v>39150</v>
      </c>
      <c r="AD623">
        <v>312490</v>
      </c>
      <c r="AM623">
        <v>44958</v>
      </c>
      <c r="AR623">
        <v>96200</v>
      </c>
      <c r="BD623">
        <v>238800</v>
      </c>
    </row>
    <row r="624" spans="1:63" ht="22.5" customHeight="1">
      <c r="A624" s="496">
        <v>5</v>
      </c>
      <c r="B624" s="497" t="s">
        <v>916</v>
      </c>
      <c r="C624" s="498" t="s">
        <v>917</v>
      </c>
      <c r="D624" s="498">
        <v>5.0999999999999996</v>
      </c>
      <c r="E624" s="497" t="s">
        <v>1687</v>
      </c>
      <c r="F624" s="498"/>
      <c r="G624" s="550">
        <v>5101040204.1009998</v>
      </c>
      <c r="H624" s="549" t="s">
        <v>679</v>
      </c>
      <c r="I624">
        <f t="shared" si="9"/>
        <v>153225.85</v>
      </c>
      <c r="J624">
        <v>345898</v>
      </c>
      <c r="V624">
        <v>153225.85</v>
      </c>
      <c r="AD624">
        <v>519111</v>
      </c>
      <c r="AR624">
        <v>461164.25</v>
      </c>
      <c r="BD624">
        <v>146201</v>
      </c>
    </row>
    <row r="625" spans="1:63" ht="22.5" customHeight="1">
      <c r="A625" s="496">
        <v>5</v>
      </c>
      <c r="B625" s="497" t="s">
        <v>916</v>
      </c>
      <c r="C625" s="498" t="s">
        <v>917</v>
      </c>
      <c r="D625" s="498">
        <v>5.0999999999999996</v>
      </c>
      <c r="E625" s="497" t="s">
        <v>1687</v>
      </c>
      <c r="F625" s="498"/>
      <c r="G625" s="550">
        <v>5101040205.1009998</v>
      </c>
      <c r="H625" s="549" t="s">
        <v>680</v>
      </c>
      <c r="I625">
        <f t="shared" si="9"/>
        <v>0</v>
      </c>
      <c r="J625">
        <v>58630</v>
      </c>
    </row>
    <row r="626" spans="1:63" ht="22.5" customHeight="1">
      <c r="A626" s="496">
        <v>5</v>
      </c>
      <c r="B626" s="497" t="s">
        <v>916</v>
      </c>
      <c r="C626" s="498" t="s">
        <v>917</v>
      </c>
      <c r="D626" s="498">
        <v>5.0999999999999996</v>
      </c>
      <c r="E626" s="497" t="s">
        <v>1687</v>
      </c>
      <c r="F626" s="498"/>
      <c r="G626" s="550">
        <v>5101040206.1009998</v>
      </c>
      <c r="H626" s="547" t="s">
        <v>681</v>
      </c>
      <c r="I626">
        <f t="shared" si="9"/>
        <v>0</v>
      </c>
    </row>
    <row r="627" spans="1:63" ht="22.5" customHeight="1">
      <c r="A627" s="496">
        <v>5</v>
      </c>
      <c r="B627" s="497" t="s">
        <v>916</v>
      </c>
      <c r="C627" s="498" t="s">
        <v>917</v>
      </c>
      <c r="D627" s="498">
        <v>5.0999999999999996</v>
      </c>
      <c r="E627" s="497" t="s">
        <v>1687</v>
      </c>
      <c r="F627" s="498"/>
      <c r="G627" s="550">
        <v>5101040207.1009998</v>
      </c>
      <c r="H627" s="547" t="s">
        <v>682</v>
      </c>
      <c r="I627">
        <f t="shared" si="9"/>
        <v>0</v>
      </c>
      <c r="AD627">
        <v>152854.13</v>
      </c>
      <c r="AG627">
        <v>6331.63</v>
      </c>
      <c r="AR627">
        <v>317945.86</v>
      </c>
    </row>
    <row r="628" spans="1:63" ht="22.5" customHeight="1">
      <c r="A628" s="496">
        <v>5</v>
      </c>
      <c r="B628" s="497" t="s">
        <v>916</v>
      </c>
      <c r="C628" s="498" t="s">
        <v>917</v>
      </c>
      <c r="D628" s="498">
        <v>5.0999999999999996</v>
      </c>
      <c r="E628" s="497" t="s">
        <v>1687</v>
      </c>
      <c r="F628" s="498"/>
      <c r="G628" s="548">
        <v>5102010106.1009998</v>
      </c>
      <c r="H628" s="547" t="s">
        <v>683</v>
      </c>
      <c r="I628">
        <f t="shared" si="9"/>
        <v>0</v>
      </c>
      <c r="P628">
        <v>80000</v>
      </c>
      <c r="Y628">
        <v>240000</v>
      </c>
      <c r="Z628">
        <v>360000</v>
      </c>
      <c r="AB628">
        <v>360000</v>
      </c>
      <c r="AF628">
        <v>400000</v>
      </c>
      <c r="AN628">
        <v>280000</v>
      </c>
      <c r="AP628">
        <v>560000</v>
      </c>
      <c r="AR628">
        <v>2360000</v>
      </c>
      <c r="AS628">
        <v>320000</v>
      </c>
      <c r="AU628">
        <v>823000</v>
      </c>
      <c r="BA628">
        <v>320000</v>
      </c>
      <c r="BB628">
        <v>320000</v>
      </c>
      <c r="BC628">
        <v>200000</v>
      </c>
      <c r="BD628">
        <v>2800000</v>
      </c>
      <c r="BF628">
        <v>640000</v>
      </c>
      <c r="BG628">
        <v>840000</v>
      </c>
      <c r="BH628">
        <v>360000</v>
      </c>
      <c r="BI628">
        <v>792115.24</v>
      </c>
    </row>
    <row r="629" spans="1:63" ht="22.5" customHeight="1">
      <c r="A629" s="496">
        <v>5</v>
      </c>
      <c r="B629" s="497" t="s">
        <v>916</v>
      </c>
      <c r="C629" s="498" t="s">
        <v>917</v>
      </c>
      <c r="D629" s="498">
        <v>5.0999999999999996</v>
      </c>
      <c r="E629" s="497" t="s">
        <v>1687</v>
      </c>
      <c r="F629" s="498"/>
      <c r="G629" s="550">
        <v>5102010199.1009998</v>
      </c>
      <c r="H629" s="549" t="s">
        <v>684</v>
      </c>
      <c r="I629">
        <f t="shared" si="9"/>
        <v>0</v>
      </c>
      <c r="AD629">
        <v>57160</v>
      </c>
      <c r="AE629">
        <v>1200</v>
      </c>
      <c r="AG629">
        <v>36720</v>
      </c>
      <c r="AJ629">
        <v>11706</v>
      </c>
      <c r="BB629">
        <v>1200</v>
      </c>
      <c r="BG629">
        <v>1200</v>
      </c>
    </row>
    <row r="630" spans="1:63" ht="22.5" customHeight="1">
      <c r="A630" s="496">
        <v>5</v>
      </c>
      <c r="B630" s="497" t="s">
        <v>916</v>
      </c>
      <c r="C630" s="498" t="s">
        <v>917</v>
      </c>
      <c r="D630" s="498">
        <v>5.0999999999999996</v>
      </c>
      <c r="E630" s="497" t="s">
        <v>1687</v>
      </c>
      <c r="F630" s="498"/>
      <c r="G630" s="550">
        <v>5102010199.1020002</v>
      </c>
      <c r="H630" s="549" t="s">
        <v>685</v>
      </c>
      <c r="I630">
        <f t="shared" si="9"/>
        <v>2558029</v>
      </c>
      <c r="J630">
        <v>6193344</v>
      </c>
      <c r="K630">
        <v>260436.2</v>
      </c>
      <c r="L630">
        <v>373547.17</v>
      </c>
      <c r="M630">
        <v>519655.69</v>
      </c>
      <c r="N630">
        <v>729679.79</v>
      </c>
      <c r="O630" s="108">
        <v>1222937.17</v>
      </c>
      <c r="P630">
        <v>532832.14</v>
      </c>
      <c r="Q630">
        <v>364230.34</v>
      </c>
      <c r="R630">
        <v>383135.34</v>
      </c>
      <c r="S630">
        <v>379117.25</v>
      </c>
      <c r="T630">
        <v>344583</v>
      </c>
      <c r="U630">
        <v>458339.6</v>
      </c>
      <c r="V630">
        <v>2558029</v>
      </c>
      <c r="W630">
        <v>77452</v>
      </c>
      <c r="X630">
        <v>221442.5</v>
      </c>
      <c r="Z630">
        <v>30000</v>
      </c>
      <c r="AA630">
        <v>346822.34</v>
      </c>
      <c r="AB630">
        <v>70450</v>
      </c>
      <c r="AC630">
        <v>69402</v>
      </c>
      <c r="AD630">
        <v>9951911.1400000006</v>
      </c>
      <c r="AE630">
        <v>184605.5</v>
      </c>
      <c r="AF630">
        <v>348466</v>
      </c>
      <c r="AG630">
        <v>472796</v>
      </c>
      <c r="AH630">
        <v>595797</v>
      </c>
      <c r="AI630">
        <v>496958.55</v>
      </c>
      <c r="AJ630">
        <v>1017401</v>
      </c>
      <c r="AK630">
        <v>358693.19</v>
      </c>
      <c r="AL630">
        <v>183380.76</v>
      </c>
      <c r="AM630">
        <v>196886</v>
      </c>
      <c r="AN630">
        <v>472176</v>
      </c>
      <c r="AO630">
        <v>327862</v>
      </c>
      <c r="AP630">
        <v>242188</v>
      </c>
      <c r="AQ630">
        <v>336555</v>
      </c>
      <c r="AS630">
        <v>71837</v>
      </c>
      <c r="AT630">
        <v>170991</v>
      </c>
      <c r="AU630">
        <v>819717.82</v>
      </c>
      <c r="AV630">
        <v>178726</v>
      </c>
      <c r="AW630">
        <v>467572</v>
      </c>
      <c r="AX630">
        <v>138833</v>
      </c>
      <c r="AY630">
        <v>1667705.39</v>
      </c>
      <c r="AZ630">
        <v>337117.96</v>
      </c>
      <c r="BA630">
        <v>241211.76</v>
      </c>
      <c r="BB630">
        <v>435583</v>
      </c>
      <c r="BC630">
        <v>239363.08</v>
      </c>
      <c r="BD630">
        <v>2720243.1</v>
      </c>
      <c r="BE630">
        <v>255095</v>
      </c>
      <c r="BF630">
        <v>303108</v>
      </c>
      <c r="BG630">
        <v>722040.04</v>
      </c>
      <c r="BH630">
        <v>42300</v>
      </c>
      <c r="BI630">
        <v>462585.03</v>
      </c>
      <c r="BJ630">
        <v>363474</v>
      </c>
      <c r="BK630">
        <v>49572</v>
      </c>
    </row>
    <row r="631" spans="1:63" ht="22.5" customHeight="1">
      <c r="A631" s="496">
        <v>5</v>
      </c>
      <c r="B631" s="497" t="s">
        <v>916</v>
      </c>
      <c r="C631" s="498" t="s">
        <v>917</v>
      </c>
      <c r="D631" s="498">
        <v>5.0999999999999996</v>
      </c>
      <c r="E631" s="497" t="s">
        <v>1687</v>
      </c>
      <c r="F631" s="498"/>
      <c r="G631" s="550">
        <v>5102030199.1009998</v>
      </c>
      <c r="H631" s="549" t="s">
        <v>686</v>
      </c>
      <c r="I631">
        <f t="shared" si="9"/>
        <v>0</v>
      </c>
      <c r="AD631">
        <v>22650</v>
      </c>
    </row>
    <row r="632" spans="1:63" ht="22.5" customHeight="1">
      <c r="A632" s="496">
        <v>5</v>
      </c>
      <c r="B632" s="497" t="s">
        <v>916</v>
      </c>
      <c r="C632" s="498" t="s">
        <v>917</v>
      </c>
      <c r="D632" s="498">
        <v>5.0999999999999996</v>
      </c>
      <c r="E632" s="497" t="s">
        <v>1687</v>
      </c>
      <c r="F632" s="498"/>
      <c r="G632" s="548">
        <v>5102030199.1020002</v>
      </c>
      <c r="H632" s="547" t="s">
        <v>687</v>
      </c>
      <c r="I632">
        <f t="shared" si="9"/>
        <v>0</v>
      </c>
      <c r="X632">
        <v>2700</v>
      </c>
      <c r="AD632">
        <v>332930</v>
      </c>
      <c r="AN632">
        <v>13500</v>
      </c>
      <c r="AP632">
        <v>14700</v>
      </c>
      <c r="AQ632">
        <v>8240</v>
      </c>
      <c r="AS632">
        <v>11157</v>
      </c>
      <c r="AV632">
        <v>4160</v>
      </c>
    </row>
    <row r="633" spans="1:63" ht="22.5" customHeight="1">
      <c r="A633" s="496">
        <v>5</v>
      </c>
      <c r="B633" s="497" t="s">
        <v>916</v>
      </c>
      <c r="C633" s="498" t="s">
        <v>917</v>
      </c>
      <c r="D633" s="498">
        <v>5.0999999999999996</v>
      </c>
      <c r="E633" s="497" t="s">
        <v>1743</v>
      </c>
      <c r="F633" s="498"/>
      <c r="G633" s="550">
        <v>5103010102.1009998</v>
      </c>
      <c r="H633" s="549" t="s">
        <v>688</v>
      </c>
      <c r="I633">
        <f t="shared" si="9"/>
        <v>0</v>
      </c>
      <c r="J633">
        <v>1350</v>
      </c>
      <c r="AR633">
        <v>22620</v>
      </c>
    </row>
    <row r="634" spans="1:63" ht="22.5" customHeight="1">
      <c r="A634" s="496">
        <v>5</v>
      </c>
      <c r="B634" s="497" t="s">
        <v>916</v>
      </c>
      <c r="C634" s="498" t="s">
        <v>917</v>
      </c>
      <c r="D634" s="498">
        <v>5.0999999999999996</v>
      </c>
      <c r="E634" s="497" t="s">
        <v>1743</v>
      </c>
      <c r="F634" s="498"/>
      <c r="G634" s="548">
        <v>5103010102.1020002</v>
      </c>
      <c r="H634" s="547" t="s">
        <v>689</v>
      </c>
      <c r="I634">
        <f t="shared" si="9"/>
        <v>0</v>
      </c>
      <c r="J634">
        <v>177240</v>
      </c>
      <c r="K634">
        <v>960</v>
      </c>
      <c r="L634">
        <v>4080</v>
      </c>
      <c r="N634">
        <v>36480</v>
      </c>
      <c r="O634" s="108">
        <v>13792</v>
      </c>
      <c r="Y634">
        <v>409017.84</v>
      </c>
      <c r="Z634">
        <v>48160</v>
      </c>
      <c r="AB634">
        <v>37950</v>
      </c>
      <c r="AD634">
        <v>408285</v>
      </c>
      <c r="AE634">
        <v>2576</v>
      </c>
      <c r="AF634">
        <v>5280</v>
      </c>
      <c r="AH634">
        <v>40750</v>
      </c>
      <c r="AJ634">
        <v>590</v>
      </c>
      <c r="AL634">
        <v>3730</v>
      </c>
      <c r="AM634">
        <v>46360</v>
      </c>
      <c r="AN634">
        <v>122380</v>
      </c>
      <c r="AO634">
        <v>84280</v>
      </c>
      <c r="AP634">
        <v>9215</v>
      </c>
      <c r="AR634">
        <v>431600</v>
      </c>
      <c r="AS634">
        <v>4110</v>
      </c>
      <c r="AY634">
        <v>39440</v>
      </c>
      <c r="BH634">
        <v>2672</v>
      </c>
      <c r="BJ634">
        <v>17062</v>
      </c>
      <c r="BK634">
        <v>2160</v>
      </c>
    </row>
    <row r="635" spans="1:63" ht="22.5" customHeight="1">
      <c r="A635" s="496">
        <v>5</v>
      </c>
      <c r="B635" s="497" t="s">
        <v>916</v>
      </c>
      <c r="C635" s="498" t="s">
        <v>917</v>
      </c>
      <c r="D635" s="498">
        <v>5.0999999999999996</v>
      </c>
      <c r="E635" s="497" t="s">
        <v>1743</v>
      </c>
      <c r="F635" s="498"/>
      <c r="G635" s="550">
        <v>5103010103.1009998</v>
      </c>
      <c r="H635" s="549" t="s">
        <v>690</v>
      </c>
      <c r="I635">
        <f t="shared" si="9"/>
        <v>0</v>
      </c>
      <c r="AR635">
        <v>30572.43</v>
      </c>
    </row>
    <row r="636" spans="1:63" ht="22.5" customHeight="1">
      <c r="A636" s="496">
        <v>5</v>
      </c>
      <c r="B636" s="497" t="s">
        <v>916</v>
      </c>
      <c r="C636" s="498" t="s">
        <v>917</v>
      </c>
      <c r="D636" s="498">
        <v>5.0999999999999996</v>
      </c>
      <c r="E636" s="497" t="s">
        <v>1743</v>
      </c>
      <c r="F636" s="498"/>
      <c r="G636" s="548">
        <v>5103010103.1020002</v>
      </c>
      <c r="H636" s="549" t="s">
        <v>691</v>
      </c>
      <c r="I636">
        <f t="shared" si="9"/>
        <v>0</v>
      </c>
      <c r="J636">
        <v>159424.6</v>
      </c>
      <c r="K636">
        <v>3200</v>
      </c>
      <c r="L636">
        <v>132723.37</v>
      </c>
      <c r="N636">
        <v>44837.96</v>
      </c>
      <c r="Z636">
        <v>124513</v>
      </c>
      <c r="AB636">
        <v>40610</v>
      </c>
      <c r="AD636">
        <v>424522.46</v>
      </c>
      <c r="AF636">
        <v>6010.5</v>
      </c>
      <c r="AH636">
        <v>56629</v>
      </c>
      <c r="AM636">
        <v>69720</v>
      </c>
      <c r="AN636">
        <v>255235.05</v>
      </c>
      <c r="AO636">
        <v>152552.5</v>
      </c>
      <c r="AP636">
        <v>3607</v>
      </c>
      <c r="AR636">
        <v>1308165.3600000001</v>
      </c>
      <c r="AS636">
        <v>3200</v>
      </c>
      <c r="AY636">
        <v>91773</v>
      </c>
      <c r="BH636">
        <v>7650</v>
      </c>
      <c r="BJ636">
        <v>75304</v>
      </c>
      <c r="BK636">
        <v>3200</v>
      </c>
    </row>
    <row r="637" spans="1:63" ht="22.5" customHeight="1">
      <c r="A637" s="496">
        <v>5</v>
      </c>
      <c r="B637" s="497" t="s">
        <v>916</v>
      </c>
      <c r="C637" s="498" t="s">
        <v>917</v>
      </c>
      <c r="D637" s="498">
        <v>5.0999999999999996</v>
      </c>
      <c r="E637" s="497" t="s">
        <v>1743</v>
      </c>
      <c r="F637" s="498"/>
      <c r="G637" s="548">
        <v>5103010199.1009998</v>
      </c>
      <c r="H637" s="549" t="s">
        <v>692</v>
      </c>
      <c r="I637">
        <f t="shared" si="9"/>
        <v>0</v>
      </c>
      <c r="AR637">
        <v>64726.71</v>
      </c>
    </row>
    <row r="638" spans="1:63" ht="22.5" customHeight="1">
      <c r="A638" s="496">
        <v>5</v>
      </c>
      <c r="B638" s="497" t="s">
        <v>916</v>
      </c>
      <c r="C638" s="498" t="s">
        <v>917</v>
      </c>
      <c r="D638" s="498">
        <v>5.0999999999999996</v>
      </c>
      <c r="E638" s="497" t="s">
        <v>1743</v>
      </c>
      <c r="F638" s="498"/>
      <c r="G638" s="548">
        <v>5103010199.1020002</v>
      </c>
      <c r="H638" s="549" t="s">
        <v>693</v>
      </c>
      <c r="I638">
        <f t="shared" si="9"/>
        <v>74347.28</v>
      </c>
      <c r="J638">
        <v>179931.37</v>
      </c>
      <c r="K638">
        <v>4653.68</v>
      </c>
      <c r="L638">
        <v>123374</v>
      </c>
      <c r="N638">
        <v>51732</v>
      </c>
      <c r="O638" s="108">
        <v>61648</v>
      </c>
      <c r="S638">
        <v>500</v>
      </c>
      <c r="V638">
        <v>74347.28</v>
      </c>
      <c r="Z638">
        <v>108147</v>
      </c>
      <c r="AB638">
        <v>7818</v>
      </c>
      <c r="AD638">
        <v>644255.06000000006</v>
      </c>
      <c r="AF638">
        <v>4370</v>
      </c>
      <c r="AG638">
        <v>28276.5</v>
      </c>
      <c r="AH638">
        <v>11848</v>
      </c>
      <c r="AL638">
        <v>2640</v>
      </c>
      <c r="AM638">
        <v>10695</v>
      </c>
      <c r="AN638">
        <v>87401</v>
      </c>
      <c r="AO638">
        <v>17630</v>
      </c>
      <c r="AP638">
        <v>33662</v>
      </c>
      <c r="AR638">
        <v>3664798.96</v>
      </c>
      <c r="AS638">
        <v>14872</v>
      </c>
      <c r="AX638">
        <v>5610</v>
      </c>
      <c r="AY638">
        <v>40638.800000000003</v>
      </c>
      <c r="BC638">
        <v>1371</v>
      </c>
      <c r="BE638">
        <v>35932</v>
      </c>
      <c r="BF638">
        <v>4560</v>
      </c>
      <c r="BG638">
        <v>16412</v>
      </c>
      <c r="BH638">
        <v>43112</v>
      </c>
      <c r="BJ638">
        <v>227930</v>
      </c>
      <c r="BK638">
        <v>5852</v>
      </c>
    </row>
    <row r="639" spans="1:63" ht="22.5" customHeight="1">
      <c r="A639" s="496">
        <v>5</v>
      </c>
      <c r="B639" s="497" t="s">
        <v>916</v>
      </c>
      <c r="C639" s="498" t="s">
        <v>917</v>
      </c>
      <c r="D639" s="498">
        <v>5.0999999999999996</v>
      </c>
      <c r="E639" s="497" t="s">
        <v>1752</v>
      </c>
      <c r="F639" s="498"/>
      <c r="G639" s="550">
        <v>5104010104.1009998</v>
      </c>
      <c r="H639" s="549" t="s">
        <v>694</v>
      </c>
      <c r="I639">
        <f t="shared" si="9"/>
        <v>2367567.25</v>
      </c>
      <c r="J639">
        <v>8181037.46</v>
      </c>
      <c r="K639">
        <v>142237</v>
      </c>
      <c r="L639">
        <v>623385.57999999996</v>
      </c>
      <c r="M639">
        <v>1040757.99</v>
      </c>
      <c r="N639">
        <v>1875948.06</v>
      </c>
      <c r="O639" s="108">
        <v>701644</v>
      </c>
      <c r="P639">
        <v>586298.93000000005</v>
      </c>
      <c r="Q639">
        <v>368477.7</v>
      </c>
      <c r="R639">
        <v>271871.14</v>
      </c>
      <c r="S639">
        <v>589078.05000000005</v>
      </c>
      <c r="T639">
        <v>474052.35</v>
      </c>
      <c r="U639">
        <v>548731</v>
      </c>
      <c r="V639">
        <v>2367567.25</v>
      </c>
      <c r="W639">
        <v>206515.05</v>
      </c>
      <c r="X639">
        <v>264300</v>
      </c>
      <c r="Y639">
        <v>277661.37</v>
      </c>
      <c r="Z639">
        <v>596718</v>
      </c>
      <c r="AA639">
        <v>591022.06000000006</v>
      </c>
      <c r="AB639">
        <v>192940.5</v>
      </c>
      <c r="AC639">
        <v>198300</v>
      </c>
      <c r="AD639">
        <v>6120952.9900000002</v>
      </c>
      <c r="AE639">
        <v>543700.37</v>
      </c>
      <c r="AF639">
        <v>581559.02</v>
      </c>
      <c r="AG639">
        <v>834584.38</v>
      </c>
      <c r="AH639">
        <v>945265.43</v>
      </c>
      <c r="AI639">
        <v>240861.67</v>
      </c>
      <c r="AJ639">
        <v>1419232.5</v>
      </c>
      <c r="AK639">
        <v>767339.56</v>
      </c>
      <c r="AL639">
        <v>796615.19</v>
      </c>
      <c r="AM639">
        <v>705609.98</v>
      </c>
      <c r="AN639">
        <v>455743</v>
      </c>
      <c r="AO639">
        <v>383537.66</v>
      </c>
      <c r="AP639">
        <v>343357.37</v>
      </c>
      <c r="AQ639">
        <v>242208</v>
      </c>
      <c r="AR639">
        <v>4074993.71</v>
      </c>
      <c r="AS639">
        <v>445834</v>
      </c>
      <c r="AT639">
        <v>385008.61</v>
      </c>
      <c r="AU639">
        <v>1376243.29</v>
      </c>
      <c r="AV639">
        <v>368730</v>
      </c>
      <c r="AW639">
        <v>966212.35</v>
      </c>
      <c r="AX639">
        <v>651436</v>
      </c>
      <c r="AY639">
        <v>1154201</v>
      </c>
      <c r="AZ639">
        <v>274038</v>
      </c>
      <c r="BA639">
        <v>123808.4</v>
      </c>
      <c r="BB639">
        <v>130738.17</v>
      </c>
      <c r="BC639">
        <v>184316</v>
      </c>
      <c r="BD639">
        <v>2642338.7999999998</v>
      </c>
      <c r="BE639">
        <v>987938.93</v>
      </c>
      <c r="BF639">
        <v>396152</v>
      </c>
      <c r="BG639">
        <v>434222</v>
      </c>
      <c r="BH639">
        <v>79949.179999999993</v>
      </c>
      <c r="BI639">
        <v>420459.2</v>
      </c>
      <c r="BJ639">
        <v>314671.59999999998</v>
      </c>
      <c r="BK639">
        <v>140382.29999999999</v>
      </c>
    </row>
    <row r="640" spans="1:63" ht="22.5" customHeight="1">
      <c r="A640" s="496">
        <v>5</v>
      </c>
      <c r="B640" s="497" t="s">
        <v>916</v>
      </c>
      <c r="C640" s="498" t="s">
        <v>917</v>
      </c>
      <c r="D640" s="498">
        <v>5.0999999999999996</v>
      </c>
      <c r="E640" s="497" t="s">
        <v>1752</v>
      </c>
      <c r="F640" s="498"/>
      <c r="G640" s="550">
        <v>5104010104.1020002</v>
      </c>
      <c r="H640" s="549" t="s">
        <v>695</v>
      </c>
      <c r="I640">
        <f t="shared" si="9"/>
        <v>47200</v>
      </c>
      <c r="J640">
        <v>181808.9</v>
      </c>
      <c r="K640">
        <v>7290</v>
      </c>
      <c r="L640">
        <v>99200</v>
      </c>
      <c r="M640">
        <v>121775</v>
      </c>
      <c r="N640">
        <v>333072.5</v>
      </c>
      <c r="O640" s="108">
        <v>44785</v>
      </c>
      <c r="P640">
        <v>1080</v>
      </c>
      <c r="Q640">
        <v>74974.899999999994</v>
      </c>
      <c r="R640">
        <v>60344</v>
      </c>
      <c r="S640">
        <v>153687.72</v>
      </c>
      <c r="U640">
        <v>21344.2</v>
      </c>
      <c r="V640">
        <v>47200</v>
      </c>
      <c r="AA640">
        <v>4140</v>
      </c>
      <c r="AB640">
        <v>17000</v>
      </c>
      <c r="AD640">
        <v>186875</v>
      </c>
      <c r="AF640">
        <v>1000</v>
      </c>
      <c r="AG640">
        <v>241000.01</v>
      </c>
      <c r="AH640">
        <v>37800</v>
      </c>
      <c r="AI640">
        <v>14000</v>
      </c>
      <c r="AJ640">
        <v>92400</v>
      </c>
      <c r="AK640">
        <v>4900</v>
      </c>
      <c r="AL640">
        <v>148160</v>
      </c>
      <c r="AM640">
        <v>19270</v>
      </c>
      <c r="AN640">
        <v>16546</v>
      </c>
      <c r="AO640">
        <v>2160</v>
      </c>
      <c r="AP640">
        <v>6955</v>
      </c>
      <c r="AR640">
        <v>103542</v>
      </c>
      <c r="AS640">
        <v>8510</v>
      </c>
      <c r="AT640">
        <v>48063.99</v>
      </c>
      <c r="AU640">
        <v>58189.1</v>
      </c>
      <c r="AV640">
        <v>9160</v>
      </c>
      <c r="AW640">
        <v>8661</v>
      </c>
      <c r="AX640">
        <v>1005</v>
      </c>
      <c r="AY640">
        <v>2060</v>
      </c>
      <c r="BA640">
        <v>15420</v>
      </c>
      <c r="BB640">
        <v>58000</v>
      </c>
      <c r="BC640">
        <v>54114.2</v>
      </c>
      <c r="BD640">
        <v>119711.9</v>
      </c>
      <c r="BE640">
        <v>190410</v>
      </c>
      <c r="BF640">
        <v>52240</v>
      </c>
      <c r="BG640">
        <v>3798.5</v>
      </c>
      <c r="BH640">
        <v>800</v>
      </c>
      <c r="BI640">
        <v>10542</v>
      </c>
      <c r="BJ640">
        <v>188990</v>
      </c>
    </row>
    <row r="641" spans="1:63" ht="22.5" customHeight="1">
      <c r="A641" s="496">
        <v>5</v>
      </c>
      <c r="B641" s="497" t="s">
        <v>916</v>
      </c>
      <c r="C641" s="498" t="s">
        <v>917</v>
      </c>
      <c r="D641" s="498">
        <v>5.0999999999999996</v>
      </c>
      <c r="E641" s="497" t="s">
        <v>1752</v>
      </c>
      <c r="F641" s="498"/>
      <c r="G641" s="550">
        <v>5104010104.1029997</v>
      </c>
      <c r="H641" s="549" t="s">
        <v>696</v>
      </c>
      <c r="I641">
        <f t="shared" si="9"/>
        <v>437812</v>
      </c>
      <c r="J641">
        <v>1730787.5</v>
      </c>
      <c r="K641">
        <v>50842</v>
      </c>
      <c r="L641">
        <v>125332.5</v>
      </c>
      <c r="M641">
        <v>324462</v>
      </c>
      <c r="N641">
        <v>222297.18</v>
      </c>
      <c r="O641" s="108">
        <v>397925</v>
      </c>
      <c r="P641">
        <v>377335</v>
      </c>
      <c r="Q641">
        <v>172089</v>
      </c>
      <c r="R641">
        <v>54605</v>
      </c>
      <c r="S641">
        <v>155170.70000000001</v>
      </c>
      <c r="T641">
        <v>78978</v>
      </c>
      <c r="U641">
        <v>194322</v>
      </c>
      <c r="V641">
        <v>437812</v>
      </c>
      <c r="W641">
        <v>50548</v>
      </c>
      <c r="X641">
        <v>154966.20000000001</v>
      </c>
      <c r="Y641">
        <v>43162.5</v>
      </c>
      <c r="Z641">
        <v>96096</v>
      </c>
      <c r="AA641">
        <v>102510</v>
      </c>
      <c r="AB641">
        <v>81848</v>
      </c>
      <c r="AC641">
        <v>16327</v>
      </c>
      <c r="AD641">
        <v>2094290.11</v>
      </c>
      <c r="AE641">
        <v>85175</v>
      </c>
      <c r="AF641">
        <v>225506.54</v>
      </c>
      <c r="AG641">
        <v>580319.5</v>
      </c>
      <c r="AH641">
        <v>1303898.25</v>
      </c>
      <c r="AI641">
        <v>156951</v>
      </c>
      <c r="AJ641">
        <v>119205</v>
      </c>
      <c r="AK641">
        <v>187871</v>
      </c>
      <c r="AL641">
        <v>245868.56</v>
      </c>
      <c r="AM641">
        <v>104161.3</v>
      </c>
      <c r="AN641">
        <v>285116.5</v>
      </c>
      <c r="AO641">
        <v>77250</v>
      </c>
      <c r="AP641">
        <v>114927</v>
      </c>
      <c r="AQ641">
        <v>61536</v>
      </c>
      <c r="AR641">
        <v>1668181.35</v>
      </c>
      <c r="AS641">
        <v>159630.39999999999</v>
      </c>
      <c r="AT641">
        <v>61811.6</v>
      </c>
      <c r="AU641">
        <v>151488.5</v>
      </c>
      <c r="AV641">
        <v>121213</v>
      </c>
      <c r="AW641">
        <v>128346.8</v>
      </c>
      <c r="AX641">
        <v>33082.730000000003</v>
      </c>
      <c r="AY641">
        <v>378123</v>
      </c>
      <c r="AZ641">
        <v>58074</v>
      </c>
      <c r="BA641">
        <v>88440</v>
      </c>
      <c r="BB641">
        <v>47114</v>
      </c>
      <c r="BC641">
        <v>133970.35</v>
      </c>
      <c r="BD641">
        <v>2482647.4500000002</v>
      </c>
      <c r="BE641">
        <v>117637.16</v>
      </c>
      <c r="BF641">
        <v>126379.5</v>
      </c>
      <c r="BG641">
        <v>278301</v>
      </c>
      <c r="BH641">
        <v>23645</v>
      </c>
      <c r="BI641">
        <v>161681.76</v>
      </c>
      <c r="BJ641">
        <v>177432.95</v>
      </c>
      <c r="BK641">
        <v>72970</v>
      </c>
    </row>
    <row r="642" spans="1:63" ht="22.5" customHeight="1">
      <c r="A642" s="496">
        <v>5</v>
      </c>
      <c r="B642" s="497" t="s">
        <v>916</v>
      </c>
      <c r="C642" s="498" t="s">
        <v>917</v>
      </c>
      <c r="D642" s="498">
        <v>5.0999999999999996</v>
      </c>
      <c r="E642" s="497" t="s">
        <v>1752</v>
      </c>
      <c r="F642" s="498"/>
      <c r="G642" s="548">
        <v>5104010104.1040001</v>
      </c>
      <c r="H642" s="547" t="s">
        <v>697</v>
      </c>
      <c r="I642">
        <f t="shared" si="9"/>
        <v>101830</v>
      </c>
      <c r="J642">
        <v>458479</v>
      </c>
      <c r="M642">
        <v>38994</v>
      </c>
      <c r="N642">
        <v>1300</v>
      </c>
      <c r="O642" s="108">
        <v>3300</v>
      </c>
      <c r="P642">
        <v>6140</v>
      </c>
      <c r="U642">
        <v>2800</v>
      </c>
      <c r="V642">
        <v>101830</v>
      </c>
      <c r="Y642">
        <v>17690</v>
      </c>
      <c r="AA642">
        <v>2970</v>
      </c>
      <c r="AD642">
        <v>3856810.82</v>
      </c>
      <c r="AE642">
        <v>5969</v>
      </c>
      <c r="AF642">
        <v>4880</v>
      </c>
      <c r="AI642">
        <v>9300</v>
      </c>
      <c r="AJ642">
        <v>15855</v>
      </c>
      <c r="AK642">
        <v>220</v>
      </c>
      <c r="AM642">
        <v>2735</v>
      </c>
      <c r="AN642">
        <v>8504.5</v>
      </c>
      <c r="AP642">
        <v>12630</v>
      </c>
      <c r="AR642">
        <v>21790</v>
      </c>
      <c r="AT642">
        <v>21572</v>
      </c>
      <c r="AU642">
        <v>100465.25</v>
      </c>
      <c r="AV642">
        <v>89655</v>
      </c>
      <c r="AW642">
        <v>13330</v>
      </c>
      <c r="AX642">
        <v>16645</v>
      </c>
      <c r="AY642">
        <v>141496</v>
      </c>
      <c r="BA642">
        <v>47335</v>
      </c>
      <c r="BB642">
        <v>650</v>
      </c>
      <c r="BC642">
        <v>271500</v>
      </c>
      <c r="BD642">
        <v>178243</v>
      </c>
      <c r="BF642">
        <v>14450</v>
      </c>
      <c r="BI642">
        <v>11550</v>
      </c>
      <c r="BJ642">
        <v>60670</v>
      </c>
      <c r="BK642">
        <v>5905</v>
      </c>
    </row>
    <row r="643" spans="1:63" ht="22.5" customHeight="1">
      <c r="A643" s="496">
        <v>5</v>
      </c>
      <c r="B643" s="497" t="s">
        <v>916</v>
      </c>
      <c r="C643" s="498" t="s">
        <v>917</v>
      </c>
      <c r="D643" s="498">
        <v>5.0999999999999996</v>
      </c>
      <c r="E643" s="497" t="s">
        <v>1752</v>
      </c>
      <c r="F643" s="498"/>
      <c r="G643" s="550">
        <v>5104010104.1049995</v>
      </c>
      <c r="H643" s="549" t="s">
        <v>698</v>
      </c>
      <c r="I643">
        <f t="shared" si="9"/>
        <v>663418</v>
      </c>
      <c r="J643">
        <v>1305753</v>
      </c>
      <c r="K643">
        <v>197540</v>
      </c>
      <c r="L643">
        <v>510290</v>
      </c>
      <c r="M643">
        <v>762620</v>
      </c>
      <c r="N643">
        <v>604110</v>
      </c>
      <c r="O643" s="108">
        <v>452888</v>
      </c>
      <c r="P643">
        <v>367180</v>
      </c>
      <c r="Q643">
        <v>1176588</v>
      </c>
      <c r="R643">
        <v>154233</v>
      </c>
      <c r="S643">
        <v>982140</v>
      </c>
      <c r="T643">
        <v>406315</v>
      </c>
      <c r="U643">
        <v>938305</v>
      </c>
      <c r="V643">
        <v>663418</v>
      </c>
      <c r="W643">
        <v>177660</v>
      </c>
      <c r="X643">
        <v>125925</v>
      </c>
      <c r="Y643">
        <v>180469</v>
      </c>
      <c r="Z643">
        <v>251705</v>
      </c>
      <c r="AA643">
        <v>115595</v>
      </c>
      <c r="AB643">
        <v>209225</v>
      </c>
      <c r="AC643">
        <v>37859</v>
      </c>
      <c r="AD643">
        <v>3599416.01</v>
      </c>
      <c r="AE643">
        <v>543104.97</v>
      </c>
      <c r="AF643">
        <v>187486</v>
      </c>
      <c r="AG643">
        <v>662837</v>
      </c>
      <c r="AH643">
        <v>736925</v>
      </c>
      <c r="AI643">
        <v>148800</v>
      </c>
      <c r="AJ643">
        <v>803177</v>
      </c>
      <c r="AK643">
        <v>359819</v>
      </c>
      <c r="AL643">
        <v>321410</v>
      </c>
      <c r="AM643">
        <v>120978.4</v>
      </c>
      <c r="AN643">
        <v>479360</v>
      </c>
      <c r="AO643">
        <v>220344</v>
      </c>
      <c r="AP643">
        <v>384612</v>
      </c>
      <c r="AQ643">
        <v>179118</v>
      </c>
      <c r="AR643">
        <v>1308725</v>
      </c>
      <c r="AS643">
        <v>92450</v>
      </c>
      <c r="AT643">
        <v>94155.9</v>
      </c>
      <c r="AU643">
        <v>536191.30000000005</v>
      </c>
      <c r="AV643">
        <v>586490</v>
      </c>
      <c r="AW643">
        <v>263943</v>
      </c>
      <c r="AX643">
        <v>54740</v>
      </c>
      <c r="AY643">
        <v>686875</v>
      </c>
      <c r="AZ643">
        <v>220716.25</v>
      </c>
      <c r="BA643">
        <v>118018</v>
      </c>
      <c r="BB643">
        <v>94815</v>
      </c>
      <c r="BC643">
        <v>32229</v>
      </c>
      <c r="BD643">
        <v>1228558</v>
      </c>
      <c r="BE643">
        <v>205560</v>
      </c>
      <c r="BF643">
        <v>228090</v>
      </c>
      <c r="BG643">
        <v>292845</v>
      </c>
      <c r="BH643">
        <v>39080</v>
      </c>
      <c r="BI643">
        <v>316205</v>
      </c>
      <c r="BJ643">
        <v>440460</v>
      </c>
      <c r="BK643">
        <v>64185</v>
      </c>
    </row>
    <row r="644" spans="1:63" ht="22.5" customHeight="1">
      <c r="A644" s="496">
        <v>5</v>
      </c>
      <c r="B644" s="497" t="s">
        <v>916</v>
      </c>
      <c r="C644" s="498" t="s">
        <v>917</v>
      </c>
      <c r="D644" s="498">
        <v>5.0999999999999996</v>
      </c>
      <c r="E644" s="497" t="s">
        <v>1752</v>
      </c>
      <c r="F644" s="498"/>
      <c r="G644" s="548">
        <v>5104010104.1059999</v>
      </c>
      <c r="H644" s="547" t="s">
        <v>699</v>
      </c>
      <c r="I644">
        <f t="shared" ref="I644:I707" si="10">SUMIF($J$1:$BK$1,$I$1,$J644:$BK644)</f>
        <v>2702286.06</v>
      </c>
      <c r="J644">
        <v>7607265.4000000004</v>
      </c>
      <c r="K644">
        <v>246901</v>
      </c>
      <c r="L644">
        <v>1042727.29</v>
      </c>
      <c r="M644">
        <v>2768535</v>
      </c>
      <c r="N644">
        <v>4786646.51</v>
      </c>
      <c r="O644" s="108">
        <v>2919197.92</v>
      </c>
      <c r="P644">
        <v>1811054</v>
      </c>
      <c r="Q644">
        <v>2170768.5</v>
      </c>
      <c r="R644">
        <v>689746.75</v>
      </c>
      <c r="S644">
        <v>759067.05</v>
      </c>
      <c r="T644">
        <v>667141.55000000005</v>
      </c>
      <c r="U644">
        <v>1007339.28</v>
      </c>
      <c r="V644">
        <v>2702286.06</v>
      </c>
      <c r="W644">
        <v>628862.23</v>
      </c>
      <c r="X644">
        <v>385119.36</v>
      </c>
      <c r="Y644">
        <v>441197.81</v>
      </c>
      <c r="Z644">
        <v>598141.52</v>
      </c>
      <c r="AA644">
        <v>632736</v>
      </c>
      <c r="AB644">
        <v>214388.49</v>
      </c>
      <c r="AC644">
        <v>45023</v>
      </c>
      <c r="AD644">
        <v>11573196.210000001</v>
      </c>
      <c r="AE644">
        <v>785058.56</v>
      </c>
      <c r="AF644">
        <v>438346.28</v>
      </c>
      <c r="AG644">
        <v>1090977.42</v>
      </c>
      <c r="AH644">
        <v>1735142.79</v>
      </c>
      <c r="AI644">
        <v>624458</v>
      </c>
      <c r="AK644">
        <v>714162.4</v>
      </c>
      <c r="AL644">
        <v>1372781.5</v>
      </c>
      <c r="AM644">
        <v>304570.84000000003</v>
      </c>
      <c r="AN644">
        <v>2682401</v>
      </c>
      <c r="AO644">
        <v>409152.15</v>
      </c>
      <c r="AP644">
        <v>757823.23</v>
      </c>
      <c r="AQ644">
        <v>831236.6</v>
      </c>
      <c r="AR644">
        <v>5568438.5</v>
      </c>
      <c r="AS644">
        <v>627654.5</v>
      </c>
      <c r="AT644">
        <v>593862.80000000005</v>
      </c>
      <c r="AU644">
        <v>1565300.11</v>
      </c>
      <c r="AV644">
        <v>572804.85</v>
      </c>
      <c r="AW644">
        <v>790491.39</v>
      </c>
      <c r="AX644">
        <v>548944.72</v>
      </c>
      <c r="AY644">
        <v>1794073.76</v>
      </c>
      <c r="AZ644">
        <v>491947.83</v>
      </c>
      <c r="BA644">
        <v>227876.31</v>
      </c>
      <c r="BB644">
        <v>161590.29999999999</v>
      </c>
      <c r="BC644">
        <v>239756.66</v>
      </c>
      <c r="BD644">
        <v>4908576.2300000004</v>
      </c>
      <c r="BE644">
        <v>822896.68</v>
      </c>
      <c r="BF644">
        <v>397439</v>
      </c>
      <c r="BG644">
        <v>2192648</v>
      </c>
      <c r="BH644">
        <v>208802</v>
      </c>
      <c r="BI644">
        <v>906275.1</v>
      </c>
      <c r="BJ644">
        <v>944105.8</v>
      </c>
      <c r="BK644">
        <v>405417</v>
      </c>
    </row>
    <row r="645" spans="1:63" ht="22.5" customHeight="1">
      <c r="A645" s="496">
        <v>5</v>
      </c>
      <c r="B645" s="497" t="s">
        <v>916</v>
      </c>
      <c r="C645" s="498" t="s">
        <v>917</v>
      </c>
      <c r="D645" s="498">
        <v>5.0999999999999996</v>
      </c>
      <c r="E645" s="497" t="s">
        <v>1752</v>
      </c>
      <c r="F645" s="498"/>
      <c r="G645" s="550">
        <v>5104010104.1070004</v>
      </c>
      <c r="H645" s="549" t="s">
        <v>700</v>
      </c>
      <c r="I645">
        <f t="shared" si="10"/>
        <v>505379</v>
      </c>
      <c r="J645">
        <v>1476758</v>
      </c>
      <c r="K645">
        <v>21534</v>
      </c>
      <c r="L645">
        <v>134426.5</v>
      </c>
      <c r="M645">
        <v>289793</v>
      </c>
      <c r="N645">
        <v>185433.32</v>
      </c>
      <c r="O645" s="108">
        <v>678030.85</v>
      </c>
      <c r="P645">
        <v>239923.25</v>
      </c>
      <c r="Q645">
        <v>256896.3</v>
      </c>
      <c r="R645">
        <v>706937.97</v>
      </c>
      <c r="S645">
        <v>183163.54</v>
      </c>
      <c r="T645">
        <v>101364</v>
      </c>
      <c r="U645">
        <v>192089.8</v>
      </c>
      <c r="V645">
        <v>505379</v>
      </c>
      <c r="W645">
        <v>77951</v>
      </c>
      <c r="X645">
        <v>29963</v>
      </c>
      <c r="Y645">
        <v>20304</v>
      </c>
      <c r="Z645">
        <v>32235</v>
      </c>
      <c r="AA645">
        <v>61928.87</v>
      </c>
      <c r="AB645">
        <v>99812</v>
      </c>
      <c r="AC645">
        <v>4070</v>
      </c>
      <c r="AD645">
        <v>595513.68999999994</v>
      </c>
      <c r="AF645">
        <v>223739.6</v>
      </c>
      <c r="AG645">
        <v>661291.94999999995</v>
      </c>
      <c r="AH645">
        <v>235117.94</v>
      </c>
      <c r="AI645">
        <v>163445.78</v>
      </c>
      <c r="AJ645">
        <v>157457</v>
      </c>
      <c r="AK645">
        <v>136554</v>
      </c>
      <c r="AL645">
        <v>172108.15</v>
      </c>
      <c r="AM645">
        <v>37776.83</v>
      </c>
      <c r="AN645">
        <v>200527.2</v>
      </c>
      <c r="AO645">
        <v>83544.53</v>
      </c>
      <c r="AP645">
        <v>258203.1</v>
      </c>
      <c r="AR645">
        <v>1193797.19</v>
      </c>
      <c r="AS645">
        <v>224285</v>
      </c>
      <c r="AT645">
        <v>31432.98</v>
      </c>
      <c r="AU645">
        <v>296864.14</v>
      </c>
      <c r="AV645">
        <v>132494</v>
      </c>
      <c r="AW645">
        <v>152156</v>
      </c>
      <c r="AX645">
        <v>29244</v>
      </c>
      <c r="AY645">
        <v>259739</v>
      </c>
      <c r="AZ645">
        <v>43382</v>
      </c>
      <c r="BB645">
        <v>22668.400000000001</v>
      </c>
      <c r="BC645">
        <v>320043.73</v>
      </c>
      <c r="BD645">
        <v>775764.5</v>
      </c>
      <c r="BE645">
        <v>63168</v>
      </c>
      <c r="BF645">
        <v>90616</v>
      </c>
      <c r="BG645">
        <v>144749</v>
      </c>
      <c r="BH645">
        <v>3962</v>
      </c>
      <c r="BI645">
        <v>114593.27</v>
      </c>
      <c r="BJ645">
        <v>65645.679999999993</v>
      </c>
      <c r="BK645">
        <v>108123</v>
      </c>
    </row>
    <row r="646" spans="1:63" ht="22.5" customHeight="1">
      <c r="A646" s="496">
        <v>5</v>
      </c>
      <c r="B646" s="497" t="s">
        <v>916</v>
      </c>
      <c r="C646" s="498" t="s">
        <v>917</v>
      </c>
      <c r="D646" s="498">
        <v>5.0999999999999996</v>
      </c>
      <c r="E646" s="497" t="s">
        <v>1752</v>
      </c>
      <c r="F646" s="498"/>
      <c r="G646" s="548">
        <v>5104010104.1079998</v>
      </c>
      <c r="H646" s="549" t="s">
        <v>701</v>
      </c>
      <c r="I646">
        <f t="shared" si="10"/>
        <v>95655</v>
      </c>
      <c r="J646">
        <v>298475</v>
      </c>
      <c r="K646">
        <v>227640</v>
      </c>
      <c r="L646">
        <v>2995</v>
      </c>
      <c r="M646">
        <v>39665</v>
      </c>
      <c r="N646">
        <v>18099.400000000001</v>
      </c>
      <c r="O646" s="108">
        <v>26735</v>
      </c>
      <c r="P646">
        <v>39650</v>
      </c>
      <c r="Q646">
        <v>65578</v>
      </c>
      <c r="R646">
        <v>32218</v>
      </c>
      <c r="S646">
        <v>122369.67</v>
      </c>
      <c r="T646">
        <v>61429</v>
      </c>
      <c r="U646">
        <v>510</v>
      </c>
      <c r="V646">
        <v>95655</v>
      </c>
      <c r="W646">
        <v>32488.400000000001</v>
      </c>
      <c r="X646">
        <v>69550</v>
      </c>
      <c r="Y646">
        <v>29985.599999999999</v>
      </c>
      <c r="Z646">
        <v>170731</v>
      </c>
      <c r="AA646">
        <v>5545</v>
      </c>
      <c r="AB646">
        <v>5167</v>
      </c>
      <c r="AC646">
        <v>500</v>
      </c>
      <c r="AD646">
        <v>8855616.9600000009</v>
      </c>
      <c r="AE646">
        <v>340790</v>
      </c>
      <c r="AF646">
        <v>296680</v>
      </c>
      <c r="AG646">
        <v>104362.8</v>
      </c>
      <c r="AH646">
        <v>83186.399999999994</v>
      </c>
      <c r="AI646">
        <v>35794</v>
      </c>
      <c r="AJ646">
        <v>1579916.55</v>
      </c>
      <c r="AK646">
        <v>6450</v>
      </c>
      <c r="AL646">
        <v>65050</v>
      </c>
      <c r="AM646">
        <v>2503.8000000000002</v>
      </c>
      <c r="AN646">
        <v>514133.2</v>
      </c>
      <c r="AO646">
        <v>173938.35</v>
      </c>
      <c r="AP646">
        <v>25490</v>
      </c>
      <c r="AQ646">
        <v>236924.5</v>
      </c>
      <c r="AR646">
        <v>181814</v>
      </c>
      <c r="AT646">
        <v>46973.97</v>
      </c>
      <c r="AU646">
        <v>244658.75</v>
      </c>
      <c r="AV646">
        <v>19190</v>
      </c>
      <c r="AW646">
        <v>23616.95</v>
      </c>
      <c r="AX646">
        <v>70773</v>
      </c>
      <c r="AY646">
        <v>21328</v>
      </c>
      <c r="AZ646">
        <v>1010</v>
      </c>
      <c r="BA646">
        <v>124166.39999999999</v>
      </c>
      <c r="BB646">
        <v>36693</v>
      </c>
      <c r="BC646">
        <v>15911.7</v>
      </c>
      <c r="BD646">
        <v>34790</v>
      </c>
      <c r="BE646">
        <v>61315</v>
      </c>
      <c r="BF646">
        <v>18348</v>
      </c>
      <c r="BG646">
        <v>172531.1</v>
      </c>
      <c r="BH646">
        <v>4690</v>
      </c>
      <c r="BI646">
        <v>14471</v>
      </c>
      <c r="BJ646">
        <v>277685</v>
      </c>
      <c r="BK646">
        <v>40400</v>
      </c>
    </row>
    <row r="647" spans="1:63" ht="22.5" customHeight="1">
      <c r="A647" s="496">
        <v>5</v>
      </c>
      <c r="B647" s="497" t="s">
        <v>916</v>
      </c>
      <c r="C647" s="498" t="s">
        <v>917</v>
      </c>
      <c r="D647" s="498">
        <v>5.0999999999999996</v>
      </c>
      <c r="E647" s="497" t="s">
        <v>1752</v>
      </c>
      <c r="F647" s="498"/>
      <c r="G647" s="548">
        <v>5104010104.1090002</v>
      </c>
      <c r="H647" s="547" t="s">
        <v>702</v>
      </c>
      <c r="I647">
        <f t="shared" si="10"/>
        <v>34200</v>
      </c>
      <c r="V647">
        <v>34200</v>
      </c>
      <c r="Z647">
        <v>1519917.59</v>
      </c>
    </row>
    <row r="648" spans="1:63" ht="22.5" customHeight="1">
      <c r="A648" s="496">
        <v>5</v>
      </c>
      <c r="B648" s="497" t="s">
        <v>916</v>
      </c>
      <c r="C648" s="498" t="s">
        <v>917</v>
      </c>
      <c r="D648" s="498">
        <v>5.0999999999999996</v>
      </c>
      <c r="E648" s="497" t="s">
        <v>1743</v>
      </c>
      <c r="F648" s="498"/>
      <c r="G648" s="548">
        <v>5104010107.1009998</v>
      </c>
      <c r="H648" s="549" t="s">
        <v>703</v>
      </c>
      <c r="I648">
        <f t="shared" si="10"/>
        <v>0</v>
      </c>
      <c r="J648">
        <v>3800974</v>
      </c>
      <c r="L648">
        <v>85900</v>
      </c>
      <c r="M648">
        <v>220506.15</v>
      </c>
      <c r="N648">
        <v>1738973</v>
      </c>
      <c r="O648" s="108">
        <v>181910</v>
      </c>
      <c r="P648">
        <v>4932800</v>
      </c>
      <c r="Q648">
        <v>221750</v>
      </c>
      <c r="S648">
        <v>1380356</v>
      </c>
      <c r="T648">
        <v>1187160</v>
      </c>
      <c r="U648">
        <v>25608</v>
      </c>
      <c r="X648">
        <v>367000</v>
      </c>
      <c r="Z648">
        <v>185622</v>
      </c>
      <c r="AA648">
        <v>2004316</v>
      </c>
      <c r="AC648">
        <v>25655</v>
      </c>
      <c r="AD648">
        <v>658500</v>
      </c>
      <c r="AF648">
        <v>228608.34</v>
      </c>
      <c r="AG648">
        <v>329700</v>
      </c>
      <c r="AH648">
        <v>3135970</v>
      </c>
      <c r="AI648">
        <v>371305.5</v>
      </c>
      <c r="AL648">
        <v>39500</v>
      </c>
      <c r="AM648">
        <v>651594</v>
      </c>
      <c r="AN648">
        <v>829000</v>
      </c>
      <c r="AO648">
        <v>55940</v>
      </c>
      <c r="AP648">
        <v>361340</v>
      </c>
      <c r="AQ648">
        <v>75020.81</v>
      </c>
      <c r="AR648">
        <v>3704650</v>
      </c>
      <c r="AS648">
        <v>232937.5</v>
      </c>
      <c r="AT648">
        <v>6103681</v>
      </c>
      <c r="AU648">
        <v>1533628.75</v>
      </c>
      <c r="AV648">
        <v>1992250</v>
      </c>
      <c r="AW648">
        <v>326784.07</v>
      </c>
      <c r="AX648">
        <v>1746000</v>
      </c>
      <c r="AY648">
        <v>964550</v>
      </c>
      <c r="AZ648">
        <v>110910</v>
      </c>
      <c r="BA648">
        <v>11053.94</v>
      </c>
      <c r="BC648">
        <v>510125</v>
      </c>
      <c r="BD648">
        <v>10718180</v>
      </c>
      <c r="BE648">
        <v>7920</v>
      </c>
      <c r="BF648">
        <v>5044.99</v>
      </c>
      <c r="BG648">
        <v>3208212.03</v>
      </c>
      <c r="BH648">
        <v>765700</v>
      </c>
      <c r="BI648">
        <v>175000</v>
      </c>
      <c r="BJ648">
        <v>244080</v>
      </c>
      <c r="BK648">
        <v>47300</v>
      </c>
    </row>
    <row r="649" spans="1:63" ht="22.5" customHeight="1">
      <c r="A649" s="496">
        <v>5</v>
      </c>
      <c r="B649" s="497" t="s">
        <v>916</v>
      </c>
      <c r="C649" s="498" t="s">
        <v>917</v>
      </c>
      <c r="D649" s="498">
        <v>5.0999999999999996</v>
      </c>
      <c r="E649" s="497" t="s">
        <v>1743</v>
      </c>
      <c r="F649" s="498"/>
      <c r="G649" s="550">
        <v>5104010107.1020002</v>
      </c>
      <c r="H649" s="549" t="s">
        <v>704</v>
      </c>
      <c r="I649">
        <f t="shared" si="10"/>
        <v>1563591.85</v>
      </c>
      <c r="J649">
        <v>4752946.4000000004</v>
      </c>
      <c r="K649">
        <v>69905</v>
      </c>
      <c r="L649">
        <v>42350</v>
      </c>
      <c r="M649">
        <v>146150</v>
      </c>
      <c r="N649">
        <v>70300</v>
      </c>
      <c r="O649" s="108">
        <v>56880.46</v>
      </c>
      <c r="P649">
        <v>130950</v>
      </c>
      <c r="Q649">
        <v>167780</v>
      </c>
      <c r="R649">
        <v>39200</v>
      </c>
      <c r="S649">
        <v>217750</v>
      </c>
      <c r="U649">
        <v>19940</v>
      </c>
      <c r="V649">
        <v>1563591.85</v>
      </c>
      <c r="X649">
        <v>73575</v>
      </c>
      <c r="Y649">
        <v>10800</v>
      </c>
      <c r="Z649">
        <v>189623.35</v>
      </c>
      <c r="AB649">
        <v>3650</v>
      </c>
      <c r="AC649">
        <v>1600</v>
      </c>
      <c r="AE649">
        <v>4650</v>
      </c>
      <c r="AF649">
        <v>87776.12</v>
      </c>
      <c r="AG649">
        <v>142650</v>
      </c>
      <c r="AH649">
        <v>117577.5</v>
      </c>
      <c r="AI649">
        <v>101524.4</v>
      </c>
      <c r="AJ649">
        <v>234100</v>
      </c>
      <c r="AK649">
        <v>83350</v>
      </c>
      <c r="AL649">
        <v>500</v>
      </c>
      <c r="AM649">
        <v>39300</v>
      </c>
      <c r="AN649">
        <v>102210</v>
      </c>
      <c r="AO649">
        <v>133416.87</v>
      </c>
      <c r="AP649">
        <v>2300</v>
      </c>
      <c r="AQ649">
        <v>2390</v>
      </c>
      <c r="AR649">
        <v>121971.93</v>
      </c>
      <c r="AS649">
        <v>249858.12</v>
      </c>
      <c r="AT649">
        <v>11440</v>
      </c>
      <c r="AU649">
        <v>7700</v>
      </c>
      <c r="AV649">
        <v>103600</v>
      </c>
      <c r="AW649">
        <v>115785.2</v>
      </c>
      <c r="AX649">
        <v>79400</v>
      </c>
      <c r="AY649">
        <v>147388</v>
      </c>
      <c r="AZ649">
        <v>116360</v>
      </c>
      <c r="BA649">
        <v>3150</v>
      </c>
      <c r="BB649">
        <v>39545.9</v>
      </c>
      <c r="BC649">
        <v>55610</v>
      </c>
      <c r="BD649">
        <v>829377.06</v>
      </c>
      <c r="BE649">
        <v>112100</v>
      </c>
      <c r="BF649">
        <v>37200</v>
      </c>
      <c r="BH649">
        <v>9900</v>
      </c>
      <c r="BI649">
        <v>13400</v>
      </c>
      <c r="BJ649">
        <v>27205.59</v>
      </c>
      <c r="BK649">
        <v>134460</v>
      </c>
    </row>
    <row r="650" spans="1:63" ht="22.5" customHeight="1">
      <c r="A650" s="496">
        <v>5</v>
      </c>
      <c r="B650" s="497" t="s">
        <v>916</v>
      </c>
      <c r="C650" s="498" t="s">
        <v>917</v>
      </c>
      <c r="D650" s="498">
        <v>5.0999999999999996</v>
      </c>
      <c r="E650" s="497" t="s">
        <v>1743</v>
      </c>
      <c r="F650" s="498"/>
      <c r="G650" s="550">
        <v>5104010107.1029997</v>
      </c>
      <c r="H650" s="549" t="s">
        <v>705</v>
      </c>
      <c r="I650">
        <f t="shared" si="10"/>
        <v>299639.86</v>
      </c>
      <c r="J650">
        <v>1119516.1000000001</v>
      </c>
      <c r="K650">
        <v>64847.45</v>
      </c>
      <c r="L650">
        <v>211794.79</v>
      </c>
      <c r="M650">
        <v>363491.02</v>
      </c>
      <c r="N650">
        <v>375318.76</v>
      </c>
      <c r="O650" s="108">
        <v>191846.9</v>
      </c>
      <c r="P650">
        <v>528566.68000000005</v>
      </c>
      <c r="Q650">
        <v>158063.54999999999</v>
      </c>
      <c r="R650">
        <v>112397.62</v>
      </c>
      <c r="S650">
        <v>232275.93</v>
      </c>
      <c r="T650">
        <v>324090.84999999998</v>
      </c>
      <c r="U650">
        <v>153875.69</v>
      </c>
      <c r="V650">
        <v>299639.86</v>
      </c>
      <c r="W650">
        <v>81941.649999999994</v>
      </c>
      <c r="X650">
        <v>107241.43</v>
      </c>
      <c r="Y650">
        <v>90571.35</v>
      </c>
      <c r="Z650">
        <v>393954.19</v>
      </c>
      <c r="AA650">
        <v>293110.55</v>
      </c>
      <c r="AB650">
        <v>94058.41</v>
      </c>
      <c r="AC650">
        <v>81680</v>
      </c>
      <c r="AD650">
        <v>1113329.74</v>
      </c>
      <c r="AE650">
        <v>2900</v>
      </c>
      <c r="AF650">
        <v>225607.93</v>
      </c>
      <c r="AG650">
        <v>203893.01</v>
      </c>
      <c r="AH650">
        <v>239005</v>
      </c>
      <c r="AI650">
        <v>123046.72</v>
      </c>
      <c r="AJ650">
        <v>477342.38</v>
      </c>
      <c r="AK650">
        <v>384657.26</v>
      </c>
      <c r="AL650">
        <v>181062.5</v>
      </c>
      <c r="AM650">
        <v>73215.149999999994</v>
      </c>
      <c r="AN650">
        <v>180705.29</v>
      </c>
      <c r="AO650">
        <v>301156.78000000003</v>
      </c>
      <c r="AP650">
        <v>207955.69</v>
      </c>
      <c r="AQ650">
        <v>148527.16</v>
      </c>
      <c r="AR650">
        <v>745103.12</v>
      </c>
      <c r="AS650">
        <v>102558.89</v>
      </c>
      <c r="AT650">
        <v>79689.94</v>
      </c>
      <c r="AU650">
        <v>85765.02</v>
      </c>
      <c r="AV650">
        <v>265945.61</v>
      </c>
      <c r="AW650">
        <v>115434.15</v>
      </c>
      <c r="AX650">
        <v>342663.8</v>
      </c>
      <c r="AY650">
        <v>435979.5</v>
      </c>
      <c r="AZ650">
        <v>178267.78</v>
      </c>
      <c r="BA650">
        <v>167847.48</v>
      </c>
      <c r="BB650">
        <v>152030.51</v>
      </c>
      <c r="BC650">
        <v>241156.47</v>
      </c>
      <c r="BD650">
        <v>229407.08</v>
      </c>
      <c r="BE650">
        <v>156972.60999999999</v>
      </c>
      <c r="BF650">
        <v>117750</v>
      </c>
      <c r="BG650">
        <v>204827.31</v>
      </c>
      <c r="BH650">
        <v>82890</v>
      </c>
      <c r="BI650">
        <v>391383.58</v>
      </c>
      <c r="BJ650">
        <v>244240</v>
      </c>
      <c r="BK650">
        <v>150776.25</v>
      </c>
    </row>
    <row r="651" spans="1:63" ht="22.5" customHeight="1">
      <c r="A651" s="496">
        <v>5</v>
      </c>
      <c r="B651" s="497" t="s">
        <v>916</v>
      </c>
      <c r="C651" s="498" t="s">
        <v>917</v>
      </c>
      <c r="D651" s="498">
        <v>5.0999999999999996</v>
      </c>
      <c r="E651" s="497" t="s">
        <v>1743</v>
      </c>
      <c r="F651" s="498"/>
      <c r="G651" s="550">
        <v>5104010107.1040001</v>
      </c>
      <c r="H651" s="549" t="s">
        <v>706</v>
      </c>
      <c r="I651">
        <f t="shared" si="10"/>
        <v>688783.3</v>
      </c>
      <c r="J651">
        <v>103174.67</v>
      </c>
      <c r="K651">
        <v>74726.5</v>
      </c>
      <c r="M651">
        <v>123585</v>
      </c>
      <c r="N651">
        <v>62000</v>
      </c>
      <c r="O651" s="108">
        <v>26086.6</v>
      </c>
      <c r="P651">
        <v>419331.93</v>
      </c>
      <c r="Q651">
        <v>49755</v>
      </c>
      <c r="R651">
        <v>104860</v>
      </c>
      <c r="S651">
        <v>136392.9</v>
      </c>
      <c r="T651">
        <v>16000</v>
      </c>
      <c r="U651">
        <v>1474</v>
      </c>
      <c r="V651">
        <v>688783.3</v>
      </c>
      <c r="X651">
        <v>6920</v>
      </c>
      <c r="Y651">
        <v>66859.05</v>
      </c>
      <c r="Z651">
        <v>12780</v>
      </c>
      <c r="AA651">
        <v>94374</v>
      </c>
      <c r="AC651">
        <v>21096.39</v>
      </c>
      <c r="AF651">
        <v>198555.15</v>
      </c>
      <c r="AG651">
        <v>153542.66</v>
      </c>
      <c r="AH651">
        <v>91217.5</v>
      </c>
      <c r="AI651">
        <v>54710</v>
      </c>
      <c r="AJ651">
        <v>6050</v>
      </c>
      <c r="AK651">
        <v>89000</v>
      </c>
      <c r="AL651">
        <v>85118.5</v>
      </c>
      <c r="AM651">
        <v>19260</v>
      </c>
      <c r="AN651">
        <v>6930</v>
      </c>
      <c r="AO651">
        <v>138797.65</v>
      </c>
      <c r="AP651">
        <v>185829.29</v>
      </c>
      <c r="AQ651">
        <v>40660</v>
      </c>
      <c r="AR651">
        <v>333733</v>
      </c>
      <c r="AS651">
        <v>109894</v>
      </c>
      <c r="AT651">
        <v>3850</v>
      </c>
      <c r="AV651">
        <v>98880</v>
      </c>
      <c r="AW651">
        <v>350</v>
      </c>
      <c r="AX651">
        <v>128667.5</v>
      </c>
      <c r="AY651">
        <v>231425</v>
      </c>
      <c r="AZ651">
        <v>264694.05</v>
      </c>
      <c r="BA651">
        <v>97308.45</v>
      </c>
      <c r="BC651">
        <v>29900</v>
      </c>
      <c r="BD651">
        <v>47613</v>
      </c>
      <c r="BE651">
        <v>12730</v>
      </c>
      <c r="BG651">
        <v>49390</v>
      </c>
      <c r="BH651">
        <v>8095</v>
      </c>
      <c r="BJ651">
        <v>161856</v>
      </c>
    </row>
    <row r="652" spans="1:63" ht="22.5" customHeight="1">
      <c r="A652" s="496">
        <v>5</v>
      </c>
      <c r="B652" s="497" t="s">
        <v>916</v>
      </c>
      <c r="C652" s="498" t="s">
        <v>917</v>
      </c>
      <c r="D652" s="498">
        <v>5.0999999999999996</v>
      </c>
      <c r="E652" s="497" t="s">
        <v>1743</v>
      </c>
      <c r="F652" s="498"/>
      <c r="G652" s="548">
        <v>5104010107.1049995</v>
      </c>
      <c r="H652" s="547" t="s">
        <v>707</v>
      </c>
      <c r="I652">
        <f t="shared" si="10"/>
        <v>0</v>
      </c>
      <c r="K652">
        <v>6400</v>
      </c>
      <c r="Q652">
        <v>15070</v>
      </c>
      <c r="U652">
        <v>2800</v>
      </c>
      <c r="AI652">
        <v>11750</v>
      </c>
      <c r="AK652">
        <v>220</v>
      </c>
      <c r="AL652">
        <v>4173</v>
      </c>
      <c r="AO652">
        <v>10760</v>
      </c>
      <c r="AP652">
        <v>17750</v>
      </c>
      <c r="AV652">
        <v>900</v>
      </c>
      <c r="AY652">
        <v>5000</v>
      </c>
      <c r="AZ652">
        <v>46600</v>
      </c>
      <c r="BB652">
        <v>18550</v>
      </c>
      <c r="BC652">
        <v>460</v>
      </c>
      <c r="BD652">
        <v>31290</v>
      </c>
      <c r="BJ652">
        <v>2350</v>
      </c>
    </row>
    <row r="653" spans="1:63" ht="22.5" customHeight="1">
      <c r="A653" s="496">
        <v>5</v>
      </c>
      <c r="B653" s="497" t="s">
        <v>916</v>
      </c>
      <c r="C653" s="498" t="s">
        <v>917</v>
      </c>
      <c r="D653" s="498">
        <v>5.0999999999999996</v>
      </c>
      <c r="E653" s="497" t="s">
        <v>1743</v>
      </c>
      <c r="F653" s="498"/>
      <c r="G653" s="548">
        <v>5104010107.1059999</v>
      </c>
      <c r="H653" s="547" t="s">
        <v>708</v>
      </c>
      <c r="I653">
        <f t="shared" si="10"/>
        <v>4344889.34</v>
      </c>
      <c r="J653">
        <v>5571020.5700000003</v>
      </c>
      <c r="K653">
        <v>115908</v>
      </c>
      <c r="L653">
        <v>196650</v>
      </c>
      <c r="M653">
        <v>588522.15</v>
      </c>
      <c r="N653">
        <v>720769</v>
      </c>
      <c r="O653" s="108">
        <v>524550</v>
      </c>
      <c r="P653">
        <v>514230</v>
      </c>
      <c r="Q653">
        <v>439255</v>
      </c>
      <c r="R653">
        <v>90100</v>
      </c>
      <c r="S653">
        <v>372100.98</v>
      </c>
      <c r="T653">
        <v>235731.68</v>
      </c>
      <c r="U653">
        <v>857280</v>
      </c>
      <c r="V653">
        <v>4344889.34</v>
      </c>
      <c r="W653">
        <v>148000</v>
      </c>
      <c r="X653">
        <v>130200</v>
      </c>
      <c r="Y653">
        <v>73690</v>
      </c>
      <c r="Z653">
        <v>537674.69999999995</v>
      </c>
      <c r="AA653">
        <v>313996</v>
      </c>
      <c r="AB653">
        <v>68480</v>
      </c>
      <c r="AC653">
        <v>166705</v>
      </c>
      <c r="AD653">
        <v>22602957.829999998</v>
      </c>
      <c r="AE653">
        <v>2300</v>
      </c>
      <c r="AF653">
        <v>972452</v>
      </c>
      <c r="AG653">
        <v>322150</v>
      </c>
      <c r="AH653">
        <v>365756.81</v>
      </c>
      <c r="AI653">
        <v>66752</v>
      </c>
      <c r="AJ653">
        <v>1141377.1599999999</v>
      </c>
      <c r="AK653">
        <v>295328</v>
      </c>
      <c r="AL653">
        <v>805931.01</v>
      </c>
      <c r="AM653">
        <v>354203.2</v>
      </c>
      <c r="AN653">
        <v>855517.45</v>
      </c>
      <c r="AO653">
        <v>189587.5</v>
      </c>
      <c r="AP653">
        <v>1055749</v>
      </c>
      <c r="AQ653">
        <v>59015</v>
      </c>
      <c r="AR653">
        <v>6123542.7000000002</v>
      </c>
      <c r="AS653">
        <v>831802.3</v>
      </c>
      <c r="AT653">
        <v>251476</v>
      </c>
      <c r="AU653">
        <v>2922050.43</v>
      </c>
      <c r="AV653">
        <v>261290.29</v>
      </c>
      <c r="AW653">
        <v>177874</v>
      </c>
      <c r="AX653">
        <v>82570.429999999993</v>
      </c>
      <c r="AY653">
        <v>1450971.3</v>
      </c>
      <c r="AZ653">
        <v>201732</v>
      </c>
      <c r="BA653">
        <v>266365</v>
      </c>
      <c r="BB653">
        <v>404501.6</v>
      </c>
      <c r="BC653">
        <v>349605</v>
      </c>
      <c r="BD653">
        <v>4650923.55</v>
      </c>
      <c r="BE653">
        <v>730797.1</v>
      </c>
      <c r="BF653">
        <v>116830</v>
      </c>
      <c r="BG653">
        <v>850078.9</v>
      </c>
      <c r="BH653">
        <v>57300</v>
      </c>
      <c r="BI653">
        <v>606905.19999999995</v>
      </c>
      <c r="BJ653">
        <v>318738.3</v>
      </c>
      <c r="BK653">
        <v>137215</v>
      </c>
    </row>
    <row r="654" spans="1:63" ht="22.5" customHeight="1">
      <c r="A654" s="496">
        <v>5</v>
      </c>
      <c r="B654" s="497" t="s">
        <v>916</v>
      </c>
      <c r="C654" s="498" t="s">
        <v>917</v>
      </c>
      <c r="D654" s="498">
        <v>5.0999999999999996</v>
      </c>
      <c r="E654" s="497" t="s">
        <v>1743</v>
      </c>
      <c r="F654" s="498"/>
      <c r="G654" s="548">
        <v>5104010107.1070004</v>
      </c>
      <c r="H654" s="547" t="s">
        <v>709</v>
      </c>
      <c r="I654">
        <f t="shared" si="10"/>
        <v>800</v>
      </c>
      <c r="J654">
        <v>212450</v>
      </c>
      <c r="K654">
        <v>12400</v>
      </c>
      <c r="L654">
        <v>39800</v>
      </c>
      <c r="M654">
        <v>7660</v>
      </c>
      <c r="O654" s="108">
        <v>8200</v>
      </c>
      <c r="P654">
        <v>25600</v>
      </c>
      <c r="Q654">
        <v>55510</v>
      </c>
      <c r="S654">
        <v>17100</v>
      </c>
      <c r="U654">
        <v>30360</v>
      </c>
      <c r="V654">
        <v>800</v>
      </c>
      <c r="W654">
        <v>17470</v>
      </c>
      <c r="X654">
        <v>145115</v>
      </c>
      <c r="Y654">
        <v>13680</v>
      </c>
      <c r="Z654">
        <v>8300</v>
      </c>
      <c r="AA654">
        <v>29300</v>
      </c>
      <c r="AC654">
        <v>22500</v>
      </c>
      <c r="AE654">
        <v>4510</v>
      </c>
      <c r="AF654">
        <v>91482</v>
      </c>
      <c r="AG654">
        <v>30735</v>
      </c>
      <c r="AH654">
        <v>19250</v>
      </c>
      <c r="AI654">
        <v>2200</v>
      </c>
      <c r="AJ654">
        <v>83915</v>
      </c>
      <c r="AK654">
        <v>5670</v>
      </c>
      <c r="AL654">
        <v>21330</v>
      </c>
      <c r="AM654">
        <v>13040</v>
      </c>
      <c r="AN654">
        <v>27950</v>
      </c>
      <c r="AO654">
        <v>2090</v>
      </c>
      <c r="AP654">
        <v>61995</v>
      </c>
      <c r="AQ654">
        <v>10120</v>
      </c>
      <c r="AR654">
        <v>108720</v>
      </c>
      <c r="AS654">
        <v>19140</v>
      </c>
      <c r="AT654">
        <v>10950</v>
      </c>
      <c r="AV654">
        <v>4770</v>
      </c>
      <c r="AW654">
        <v>1490</v>
      </c>
      <c r="AY654">
        <v>38762</v>
      </c>
      <c r="AZ654">
        <v>28660</v>
      </c>
      <c r="BA654">
        <v>5544</v>
      </c>
      <c r="BC654">
        <v>42050</v>
      </c>
      <c r="BD654">
        <v>281328</v>
      </c>
      <c r="BE654">
        <v>55796</v>
      </c>
      <c r="BF654">
        <v>6900</v>
      </c>
      <c r="BG654">
        <v>7445</v>
      </c>
      <c r="BH654">
        <v>19000</v>
      </c>
      <c r="BI654">
        <v>27550</v>
      </c>
      <c r="BJ654">
        <v>27282</v>
      </c>
      <c r="BK654">
        <v>24100</v>
      </c>
    </row>
    <row r="655" spans="1:63" ht="22.5" customHeight="1">
      <c r="A655" s="496">
        <v>5</v>
      </c>
      <c r="B655" s="497" t="s">
        <v>916</v>
      </c>
      <c r="C655" s="498" t="s">
        <v>917</v>
      </c>
      <c r="D655" s="498">
        <v>5.0999999999999996</v>
      </c>
      <c r="E655" s="497" t="s">
        <v>1743</v>
      </c>
      <c r="F655" s="498"/>
      <c r="G655" s="550">
        <v>5104010107.1079998</v>
      </c>
      <c r="H655" s="549" t="s">
        <v>710</v>
      </c>
      <c r="I655">
        <f t="shared" si="10"/>
        <v>390414.88</v>
      </c>
      <c r="J655">
        <v>635249.82999999996</v>
      </c>
      <c r="K655">
        <v>690</v>
      </c>
      <c r="L655">
        <v>37260</v>
      </c>
      <c r="M655">
        <v>50024</v>
      </c>
      <c r="N655">
        <v>374386.15</v>
      </c>
      <c r="O655" s="108">
        <v>62392.800000000003</v>
      </c>
      <c r="P655">
        <v>279873.5</v>
      </c>
      <c r="Q655">
        <v>135770</v>
      </c>
      <c r="S655">
        <v>65400</v>
      </c>
      <c r="T655">
        <v>38660</v>
      </c>
      <c r="U655">
        <v>38352</v>
      </c>
      <c r="V655">
        <v>390414.88</v>
      </c>
      <c r="W655">
        <v>77434</v>
      </c>
      <c r="X655">
        <v>254707.5</v>
      </c>
      <c r="Y655">
        <v>428550.3</v>
      </c>
      <c r="Z655">
        <v>9300</v>
      </c>
      <c r="AA655">
        <v>108352.61</v>
      </c>
      <c r="AB655">
        <v>6500</v>
      </c>
      <c r="AC655">
        <v>7760</v>
      </c>
      <c r="AD655">
        <v>26677869.989999998</v>
      </c>
      <c r="AE655">
        <v>766599</v>
      </c>
      <c r="AF655">
        <v>53003.11</v>
      </c>
      <c r="AG655">
        <v>111880</v>
      </c>
      <c r="AH655">
        <v>87541</v>
      </c>
      <c r="AI655">
        <v>52858</v>
      </c>
      <c r="AJ655">
        <v>538157.5</v>
      </c>
      <c r="AK655">
        <v>45042.7</v>
      </c>
      <c r="AL655">
        <v>133077.5</v>
      </c>
      <c r="AM655">
        <v>15992</v>
      </c>
      <c r="AN655">
        <v>206206.4</v>
      </c>
      <c r="AO655">
        <v>84314.9</v>
      </c>
      <c r="AP655">
        <v>87584.6</v>
      </c>
      <c r="AQ655">
        <v>88331.01</v>
      </c>
      <c r="AS655">
        <v>4010</v>
      </c>
      <c r="AT655">
        <v>20351</v>
      </c>
      <c r="AU655">
        <v>796327.57</v>
      </c>
      <c r="AV655">
        <v>85071</v>
      </c>
      <c r="AW655">
        <v>144548.29999999999</v>
      </c>
      <c r="AX655">
        <v>115815</v>
      </c>
      <c r="AY655">
        <v>31624</v>
      </c>
      <c r="AZ655">
        <v>18000</v>
      </c>
      <c r="BA655">
        <v>6400</v>
      </c>
      <c r="BB655">
        <v>35081.85</v>
      </c>
      <c r="BD655">
        <v>402897.07</v>
      </c>
      <c r="BE655">
        <v>15000</v>
      </c>
      <c r="BF655">
        <v>37850</v>
      </c>
      <c r="BG655">
        <v>124701.05</v>
      </c>
      <c r="BH655">
        <v>68753.5</v>
      </c>
      <c r="BI655">
        <v>52515.64</v>
      </c>
      <c r="BJ655">
        <v>84392</v>
      </c>
      <c r="BK655">
        <v>233352.2</v>
      </c>
    </row>
    <row r="656" spans="1:63" ht="22.5" customHeight="1">
      <c r="A656" s="496">
        <v>5</v>
      </c>
      <c r="B656" s="497" t="s">
        <v>916</v>
      </c>
      <c r="C656" s="498" t="s">
        <v>917</v>
      </c>
      <c r="D656" s="498">
        <v>5.0999999999999996</v>
      </c>
      <c r="E656" s="497" t="s">
        <v>1743</v>
      </c>
      <c r="F656" s="498"/>
      <c r="G656" s="550">
        <v>5104010107.1090002</v>
      </c>
      <c r="H656" s="549" t="s">
        <v>711</v>
      </c>
      <c r="I656">
        <f t="shared" si="10"/>
        <v>350879.49</v>
      </c>
      <c r="J656">
        <v>601116.99</v>
      </c>
      <c r="N656">
        <v>24609.96</v>
      </c>
      <c r="P656">
        <v>23000</v>
      </c>
      <c r="V656">
        <v>350879.49</v>
      </c>
      <c r="Z656">
        <v>64200</v>
      </c>
      <c r="AD656">
        <v>222700</v>
      </c>
      <c r="AF656">
        <v>47080</v>
      </c>
      <c r="AG656">
        <v>9805</v>
      </c>
      <c r="AN656">
        <v>30174</v>
      </c>
      <c r="AR656">
        <v>518094</v>
      </c>
      <c r="AU656">
        <v>82900</v>
      </c>
      <c r="AW656">
        <v>30673.33</v>
      </c>
      <c r="AY656">
        <v>58849.919999999998</v>
      </c>
      <c r="BD656">
        <v>218619.83</v>
      </c>
      <c r="BG656">
        <v>27820</v>
      </c>
    </row>
    <row r="657" spans="1:63" ht="22.5" customHeight="1">
      <c r="A657" s="496">
        <v>5</v>
      </c>
      <c r="B657" s="497" t="s">
        <v>916</v>
      </c>
      <c r="C657" s="498" t="s">
        <v>917</v>
      </c>
      <c r="D657" s="498">
        <v>5.0999999999999996</v>
      </c>
      <c r="E657" s="497" t="s">
        <v>1743</v>
      </c>
      <c r="F657" s="498"/>
      <c r="G657" s="550">
        <v>5104010107.1099997</v>
      </c>
      <c r="H657" s="549" t="s">
        <v>712</v>
      </c>
      <c r="I657">
        <f t="shared" si="10"/>
        <v>0</v>
      </c>
      <c r="Q657">
        <v>97060.98</v>
      </c>
      <c r="T657">
        <v>150000</v>
      </c>
      <c r="AD657">
        <v>178470</v>
      </c>
      <c r="AL657">
        <v>66500</v>
      </c>
      <c r="AS657">
        <v>25000</v>
      </c>
      <c r="AZ657">
        <v>104000</v>
      </c>
      <c r="BC657">
        <v>63000</v>
      </c>
    </row>
    <row r="658" spans="1:63" ht="22.5" customHeight="1">
      <c r="A658" s="496">
        <v>5</v>
      </c>
      <c r="B658" s="497" t="s">
        <v>916</v>
      </c>
      <c r="C658" s="498" t="s">
        <v>917</v>
      </c>
      <c r="D658" s="498">
        <v>5.0999999999999996</v>
      </c>
      <c r="E658" s="497" t="s">
        <v>1743</v>
      </c>
      <c r="F658" s="498"/>
      <c r="G658" s="550">
        <v>5104010107.1110001</v>
      </c>
      <c r="H658" s="549" t="s">
        <v>713</v>
      </c>
      <c r="I658">
        <f t="shared" si="10"/>
        <v>967451</v>
      </c>
      <c r="L658">
        <v>266910</v>
      </c>
      <c r="N658">
        <v>35000</v>
      </c>
      <c r="O658" s="108">
        <v>225300</v>
      </c>
      <c r="T658">
        <v>162560</v>
      </c>
      <c r="V658">
        <v>967451</v>
      </c>
      <c r="Y658">
        <v>440000</v>
      </c>
      <c r="Z658">
        <v>26750</v>
      </c>
      <c r="AD658">
        <v>8210344.9900000002</v>
      </c>
      <c r="AF658">
        <v>237400</v>
      </c>
      <c r="AG658">
        <v>54500</v>
      </c>
      <c r="AH658">
        <v>195348.7</v>
      </c>
      <c r="AJ658">
        <v>7500</v>
      </c>
      <c r="AM658">
        <v>141325.20000000001</v>
      </c>
      <c r="AN658">
        <v>534810</v>
      </c>
      <c r="AR658">
        <v>939021</v>
      </c>
      <c r="AX658">
        <v>72280</v>
      </c>
      <c r="AY658">
        <v>130000</v>
      </c>
      <c r="AZ658">
        <v>47480</v>
      </c>
      <c r="BB658">
        <v>4515</v>
      </c>
      <c r="BC658">
        <v>18500</v>
      </c>
      <c r="BE658">
        <v>191360</v>
      </c>
      <c r="BF658">
        <v>15000</v>
      </c>
      <c r="BI658">
        <v>46000</v>
      </c>
      <c r="BK658">
        <v>290460</v>
      </c>
    </row>
    <row r="659" spans="1:63" ht="22.5" customHeight="1">
      <c r="A659" s="496">
        <v>5</v>
      </c>
      <c r="B659" s="497" t="s">
        <v>916</v>
      </c>
      <c r="C659" s="498" t="s">
        <v>917</v>
      </c>
      <c r="D659" s="498">
        <v>5.0999999999999996</v>
      </c>
      <c r="E659" s="497" t="s">
        <v>1743</v>
      </c>
      <c r="F659" s="498"/>
      <c r="G659" s="550">
        <v>5104010107.1120005</v>
      </c>
      <c r="H659" s="549" t="s">
        <v>714</v>
      </c>
      <c r="I659">
        <f t="shared" si="10"/>
        <v>265800</v>
      </c>
      <c r="J659">
        <v>749100</v>
      </c>
      <c r="L659">
        <v>43500</v>
      </c>
      <c r="M659">
        <v>16350</v>
      </c>
      <c r="N659">
        <v>138300</v>
      </c>
      <c r="O659" s="108">
        <v>162220</v>
      </c>
      <c r="P659">
        <v>29100</v>
      </c>
      <c r="Q659">
        <v>259800</v>
      </c>
      <c r="R659">
        <v>134750</v>
      </c>
      <c r="S659">
        <v>60120</v>
      </c>
      <c r="T659">
        <v>140280.5</v>
      </c>
      <c r="U659">
        <v>57300</v>
      </c>
      <c r="V659">
        <v>265800</v>
      </c>
      <c r="W659">
        <v>48300</v>
      </c>
      <c r="Z659">
        <v>85950</v>
      </c>
      <c r="AA659">
        <v>79150</v>
      </c>
      <c r="AC659">
        <v>17500</v>
      </c>
      <c r="AD659">
        <v>535361.80000000005</v>
      </c>
      <c r="AF659">
        <v>94729.65</v>
      </c>
      <c r="AG659">
        <v>68000</v>
      </c>
      <c r="AH659">
        <v>180740</v>
      </c>
      <c r="AI659">
        <v>108378.8</v>
      </c>
      <c r="AK659">
        <v>73950</v>
      </c>
      <c r="AL659">
        <v>372221</v>
      </c>
      <c r="AM659">
        <v>66100</v>
      </c>
      <c r="AN659">
        <v>329209</v>
      </c>
      <c r="AP659">
        <v>125450</v>
      </c>
      <c r="AQ659">
        <v>103100</v>
      </c>
      <c r="AR659">
        <v>213850</v>
      </c>
      <c r="AS659">
        <v>40600</v>
      </c>
      <c r="AT659">
        <v>82900</v>
      </c>
      <c r="AU659">
        <v>107700</v>
      </c>
      <c r="AV659">
        <v>45000</v>
      </c>
      <c r="AW659">
        <v>41600</v>
      </c>
      <c r="AX659">
        <v>53645.4</v>
      </c>
      <c r="AY659">
        <v>145160</v>
      </c>
      <c r="AZ659">
        <v>43700</v>
      </c>
      <c r="BB659">
        <v>17400</v>
      </c>
      <c r="BD659">
        <v>1756109</v>
      </c>
      <c r="BE659">
        <v>116200</v>
      </c>
      <c r="BF659">
        <v>29000</v>
      </c>
      <c r="BG659">
        <v>324507</v>
      </c>
      <c r="BH659">
        <v>44600</v>
      </c>
      <c r="BJ659">
        <v>17700</v>
      </c>
    </row>
    <row r="660" spans="1:63" ht="22.5" customHeight="1">
      <c r="A660" s="496">
        <v>5</v>
      </c>
      <c r="B660" s="497" t="s">
        <v>916</v>
      </c>
      <c r="C660" s="498" t="s">
        <v>917</v>
      </c>
      <c r="D660" s="498">
        <v>5.0999999999999996</v>
      </c>
      <c r="E660" s="497" t="s">
        <v>1743</v>
      </c>
      <c r="F660" s="498"/>
      <c r="G660" s="550">
        <v>5104010107.1129999</v>
      </c>
      <c r="H660" s="549" t="s">
        <v>715</v>
      </c>
      <c r="I660">
        <f t="shared" si="10"/>
        <v>0</v>
      </c>
      <c r="L660">
        <v>75700</v>
      </c>
      <c r="N660">
        <v>667858</v>
      </c>
      <c r="O660" s="108">
        <v>17000</v>
      </c>
      <c r="P660">
        <v>95400</v>
      </c>
      <c r="R660">
        <v>51600</v>
      </c>
      <c r="T660">
        <v>431330</v>
      </c>
      <c r="U660">
        <v>11700</v>
      </c>
      <c r="Z660">
        <v>276500</v>
      </c>
      <c r="AA660">
        <v>51770</v>
      </c>
      <c r="AH660">
        <v>800400</v>
      </c>
      <c r="AL660">
        <v>243000</v>
      </c>
      <c r="AM660">
        <v>78800</v>
      </c>
      <c r="AO660">
        <v>29000</v>
      </c>
      <c r="AP660">
        <v>12500</v>
      </c>
      <c r="AS660">
        <v>207120</v>
      </c>
      <c r="AW660">
        <v>90500</v>
      </c>
      <c r="AY660">
        <v>87800</v>
      </c>
      <c r="AZ660">
        <v>80500</v>
      </c>
      <c r="BE660">
        <v>331700</v>
      </c>
      <c r="BG660">
        <v>147500</v>
      </c>
      <c r="BI660">
        <v>31100</v>
      </c>
    </row>
    <row r="661" spans="1:63" ht="22.5" customHeight="1">
      <c r="A661" s="496">
        <v>5</v>
      </c>
      <c r="B661" s="497" t="s">
        <v>916</v>
      </c>
      <c r="C661" s="498" t="s">
        <v>917</v>
      </c>
      <c r="D661" s="498">
        <v>5.0999999999999996</v>
      </c>
      <c r="E661" s="497" t="s">
        <v>1752</v>
      </c>
      <c r="F661" s="498"/>
      <c r="G661" s="550">
        <v>5104010110.1009998</v>
      </c>
      <c r="H661" s="549" t="s">
        <v>716</v>
      </c>
      <c r="I661">
        <f t="shared" si="10"/>
        <v>3526035</v>
      </c>
      <c r="J661">
        <v>6476094.4800000004</v>
      </c>
      <c r="K661">
        <v>205829</v>
      </c>
      <c r="L661">
        <v>727777.8</v>
      </c>
      <c r="M661">
        <v>938044.2</v>
      </c>
      <c r="N661">
        <v>913203.41</v>
      </c>
      <c r="O661" s="108">
        <v>851578.4</v>
      </c>
      <c r="P661">
        <v>930799</v>
      </c>
      <c r="Q661">
        <v>830914.5</v>
      </c>
      <c r="R661">
        <v>569723.30000000005</v>
      </c>
      <c r="S661">
        <v>779508.23</v>
      </c>
      <c r="T661">
        <v>548505.80000000005</v>
      </c>
      <c r="U661">
        <v>542630</v>
      </c>
      <c r="V661">
        <v>3526035</v>
      </c>
      <c r="W661">
        <v>532937.53</v>
      </c>
      <c r="X661">
        <v>298848.05</v>
      </c>
      <c r="Y661">
        <v>444233.2</v>
      </c>
      <c r="Z661">
        <v>860737.6</v>
      </c>
      <c r="AA661">
        <v>1031321</v>
      </c>
      <c r="AB661">
        <v>373195</v>
      </c>
      <c r="AC661">
        <v>306931.20000000001</v>
      </c>
      <c r="AD661">
        <v>11875877.65</v>
      </c>
      <c r="AE661">
        <v>525452.19999999995</v>
      </c>
      <c r="AF661">
        <v>1070798</v>
      </c>
      <c r="AG661">
        <v>1204960.47</v>
      </c>
      <c r="AH661">
        <v>957364.41</v>
      </c>
      <c r="AI661">
        <v>506077.2</v>
      </c>
      <c r="AJ661">
        <v>1960053.3</v>
      </c>
      <c r="AK661">
        <v>986418.85</v>
      </c>
      <c r="AL661">
        <v>1139086</v>
      </c>
      <c r="AM661">
        <v>646191</v>
      </c>
      <c r="AN661">
        <v>856765.18</v>
      </c>
      <c r="AO661">
        <v>660901</v>
      </c>
      <c r="AP661">
        <v>760531.5</v>
      </c>
      <c r="AQ661">
        <v>666049.05000000005</v>
      </c>
      <c r="AR661">
        <v>3706518.86</v>
      </c>
      <c r="AS661">
        <v>428296</v>
      </c>
      <c r="AT661">
        <v>366527.08</v>
      </c>
      <c r="AU661">
        <v>1277623.94</v>
      </c>
      <c r="AV661">
        <v>607200.14</v>
      </c>
      <c r="AW661">
        <v>399122.9</v>
      </c>
      <c r="AX661">
        <v>623097.19999999995</v>
      </c>
      <c r="AY661">
        <v>1394142.24</v>
      </c>
      <c r="AZ661">
        <v>360779</v>
      </c>
      <c r="BA661">
        <v>305277</v>
      </c>
      <c r="BB661">
        <v>380118.9</v>
      </c>
      <c r="BC661">
        <v>479034.74</v>
      </c>
      <c r="BD661">
        <v>1813359.99</v>
      </c>
      <c r="BE661">
        <v>725605.58</v>
      </c>
      <c r="BF661">
        <v>557960.4</v>
      </c>
      <c r="BG661">
        <v>866748.6</v>
      </c>
      <c r="BH661">
        <v>182208</v>
      </c>
      <c r="BI661">
        <v>1016650.11</v>
      </c>
      <c r="BJ661">
        <v>870269.63</v>
      </c>
      <c r="BK661">
        <v>531866.1</v>
      </c>
    </row>
    <row r="662" spans="1:63" ht="22.5" customHeight="1">
      <c r="A662" s="496">
        <v>5</v>
      </c>
      <c r="B662" s="497" t="s">
        <v>916</v>
      </c>
      <c r="C662" s="498" t="s">
        <v>917</v>
      </c>
      <c r="D662" s="498">
        <v>5.0999999999999996</v>
      </c>
      <c r="E662" s="497" t="s">
        <v>1743</v>
      </c>
      <c r="F662" s="498"/>
      <c r="G662" s="550">
        <v>5104010112.1009998</v>
      </c>
      <c r="H662" s="549" t="s">
        <v>717</v>
      </c>
      <c r="I662">
        <f t="shared" si="10"/>
        <v>0</v>
      </c>
      <c r="O662" s="108">
        <v>7500</v>
      </c>
      <c r="Y662">
        <v>6000</v>
      </c>
      <c r="AD662">
        <v>20265437.739999998</v>
      </c>
      <c r="AM662">
        <v>857927.74</v>
      </c>
      <c r="AQ662">
        <v>9300</v>
      </c>
      <c r="AR662">
        <v>1840800</v>
      </c>
      <c r="AT662">
        <v>499800</v>
      </c>
      <c r="AU662">
        <v>1911466.7</v>
      </c>
      <c r="AV662">
        <v>1280100</v>
      </c>
      <c r="AY662">
        <v>2164432</v>
      </c>
      <c r="AZ662">
        <v>967162</v>
      </c>
      <c r="BB662">
        <v>33180</v>
      </c>
      <c r="BC662">
        <v>394320</v>
      </c>
      <c r="BD662">
        <v>1366468</v>
      </c>
      <c r="BE662">
        <v>1000</v>
      </c>
      <c r="BF662">
        <v>96690</v>
      </c>
      <c r="BG662">
        <v>14659</v>
      </c>
      <c r="BH662">
        <v>162105</v>
      </c>
      <c r="BJ662">
        <v>12000</v>
      </c>
    </row>
    <row r="663" spans="1:63" ht="22.5" customHeight="1">
      <c r="A663" s="496">
        <v>5</v>
      </c>
      <c r="B663" s="497" t="s">
        <v>916</v>
      </c>
      <c r="C663" s="498" t="s">
        <v>917</v>
      </c>
      <c r="D663" s="498">
        <v>5.0999999999999996</v>
      </c>
      <c r="E663" s="497" t="s">
        <v>1743</v>
      </c>
      <c r="F663" s="498"/>
      <c r="G663" s="548">
        <v>5104010112.1029997</v>
      </c>
      <c r="H663" s="547" t="s">
        <v>718</v>
      </c>
      <c r="I663">
        <f t="shared" si="10"/>
        <v>0</v>
      </c>
      <c r="J663">
        <v>13401075</v>
      </c>
      <c r="K663">
        <v>18240</v>
      </c>
      <c r="M663">
        <v>1604960</v>
      </c>
      <c r="U663">
        <v>673779</v>
      </c>
      <c r="W663">
        <v>578879</v>
      </c>
      <c r="Y663">
        <v>632635</v>
      </c>
      <c r="AB663">
        <v>614000</v>
      </c>
      <c r="AD663">
        <v>390770</v>
      </c>
      <c r="AE663">
        <v>579530</v>
      </c>
      <c r="AP663">
        <v>610175</v>
      </c>
      <c r="AQ663">
        <v>207050</v>
      </c>
      <c r="AT663">
        <v>869095</v>
      </c>
      <c r="AV663">
        <v>930100</v>
      </c>
      <c r="AW663">
        <v>949965</v>
      </c>
      <c r="AX663">
        <v>648480</v>
      </c>
      <c r="AZ663">
        <v>913754</v>
      </c>
      <c r="BA663">
        <v>502640</v>
      </c>
      <c r="BB663">
        <v>495601</v>
      </c>
      <c r="BC663">
        <v>459960</v>
      </c>
      <c r="BH663">
        <v>207510</v>
      </c>
    </row>
    <row r="664" spans="1:63" ht="22.5" customHeight="1">
      <c r="A664" s="496">
        <v>5</v>
      </c>
      <c r="B664" s="497" t="s">
        <v>916</v>
      </c>
      <c r="C664" s="498" t="s">
        <v>917</v>
      </c>
      <c r="D664" s="498">
        <v>5.0999999999999996</v>
      </c>
      <c r="E664" s="497" t="s">
        <v>1743</v>
      </c>
      <c r="F664" s="498"/>
      <c r="G664" s="550">
        <v>5104010112.1059999</v>
      </c>
      <c r="H664" s="549" t="s">
        <v>719</v>
      </c>
      <c r="I664">
        <f t="shared" si="10"/>
        <v>0</v>
      </c>
      <c r="AD664">
        <v>2499400</v>
      </c>
      <c r="AP664">
        <v>4700</v>
      </c>
      <c r="AT664">
        <v>0</v>
      </c>
      <c r="AW664">
        <v>12000</v>
      </c>
      <c r="AY664">
        <v>12500</v>
      </c>
      <c r="BD664">
        <v>93000</v>
      </c>
    </row>
    <row r="665" spans="1:63" ht="22.5" customHeight="1">
      <c r="A665" s="496">
        <v>5</v>
      </c>
      <c r="B665" s="497" t="s">
        <v>916</v>
      </c>
      <c r="C665" s="498" t="s">
        <v>917</v>
      </c>
      <c r="D665" s="498">
        <v>5.0999999999999996</v>
      </c>
      <c r="E665" s="497" t="s">
        <v>1743</v>
      </c>
      <c r="F665" s="498"/>
      <c r="G665" s="550">
        <v>5104010112.1079998</v>
      </c>
      <c r="H665" s="549" t="s">
        <v>720</v>
      </c>
      <c r="I665">
        <f t="shared" si="10"/>
        <v>0</v>
      </c>
      <c r="J665">
        <v>2103192</v>
      </c>
      <c r="M665">
        <v>200000</v>
      </c>
      <c r="O665" s="108">
        <v>204600</v>
      </c>
      <c r="Q665">
        <v>223043.47</v>
      </c>
      <c r="S665">
        <v>217800</v>
      </c>
      <c r="Y665">
        <v>18150</v>
      </c>
      <c r="Z665">
        <v>565440</v>
      </c>
      <c r="AD665">
        <v>7734200</v>
      </c>
      <c r="AJ665">
        <v>1307840.71</v>
      </c>
      <c r="BD665">
        <v>2553856.2799999998</v>
      </c>
    </row>
    <row r="666" spans="1:63" ht="22.5" customHeight="1">
      <c r="A666" s="496">
        <v>5</v>
      </c>
      <c r="B666" s="497" t="s">
        <v>916</v>
      </c>
      <c r="C666" s="498" t="s">
        <v>917</v>
      </c>
      <c r="D666" s="498">
        <v>5.0999999999999996</v>
      </c>
      <c r="E666" s="497" t="s">
        <v>1743</v>
      </c>
      <c r="F666" s="498"/>
      <c r="G666" s="550">
        <v>5104010112.1099997</v>
      </c>
      <c r="H666" s="549" t="s">
        <v>721</v>
      </c>
      <c r="I666">
        <f t="shared" si="10"/>
        <v>0</v>
      </c>
      <c r="J666">
        <v>10274736</v>
      </c>
      <c r="Z666">
        <v>95200</v>
      </c>
      <c r="AA666">
        <v>4800</v>
      </c>
      <c r="AD666">
        <v>3327895</v>
      </c>
      <c r="AI666">
        <v>8700</v>
      </c>
      <c r="AR666">
        <v>5179911.25</v>
      </c>
      <c r="AU666">
        <v>4500</v>
      </c>
      <c r="BD666">
        <v>3000</v>
      </c>
      <c r="BE666">
        <v>2350</v>
      </c>
      <c r="BF666">
        <v>98010</v>
      </c>
    </row>
    <row r="667" spans="1:63" ht="22.5" customHeight="1">
      <c r="A667" s="496">
        <v>5</v>
      </c>
      <c r="B667" s="497" t="s">
        <v>916</v>
      </c>
      <c r="C667" s="498" t="s">
        <v>917</v>
      </c>
      <c r="D667" s="498">
        <v>5.0999999999999996</v>
      </c>
      <c r="E667" s="497" t="s">
        <v>1743</v>
      </c>
      <c r="F667" s="498"/>
      <c r="G667" s="548">
        <v>5104010112.1110001</v>
      </c>
      <c r="H667" s="547" t="s">
        <v>722</v>
      </c>
      <c r="I667">
        <f t="shared" si="10"/>
        <v>1345198.8</v>
      </c>
      <c r="J667">
        <v>2412193.12</v>
      </c>
      <c r="K667">
        <v>79864.5</v>
      </c>
      <c r="L667">
        <v>192276</v>
      </c>
      <c r="M667">
        <v>487040</v>
      </c>
      <c r="N667">
        <v>391671</v>
      </c>
      <c r="O667" s="108">
        <v>236566</v>
      </c>
      <c r="P667">
        <v>202970</v>
      </c>
      <c r="Q667">
        <v>319917</v>
      </c>
      <c r="R667">
        <v>230953</v>
      </c>
      <c r="S667">
        <v>206397</v>
      </c>
      <c r="T667">
        <v>127248</v>
      </c>
      <c r="U667">
        <v>183293</v>
      </c>
      <c r="V667">
        <v>1345198.8</v>
      </c>
      <c r="W667">
        <v>65006.85</v>
      </c>
      <c r="X667">
        <v>66462</v>
      </c>
      <c r="Y667">
        <v>79233</v>
      </c>
      <c r="Z667">
        <v>128669.57</v>
      </c>
      <c r="AA667">
        <v>116112</v>
      </c>
      <c r="AB667">
        <v>90893</v>
      </c>
      <c r="AC667">
        <v>14768</v>
      </c>
      <c r="AD667">
        <v>3019945.13</v>
      </c>
      <c r="AE667">
        <v>213597</v>
      </c>
      <c r="AF667">
        <v>338670</v>
      </c>
      <c r="AG667">
        <v>248673</v>
      </c>
      <c r="AH667">
        <v>379909.92</v>
      </c>
      <c r="AI667">
        <v>85208</v>
      </c>
      <c r="AJ667">
        <v>539668.85</v>
      </c>
      <c r="AK667">
        <v>227961</v>
      </c>
      <c r="AL667">
        <v>368472</v>
      </c>
      <c r="AM667">
        <v>118528</v>
      </c>
      <c r="AN667">
        <v>619101</v>
      </c>
      <c r="AO667">
        <v>184809</v>
      </c>
      <c r="AP667">
        <v>210170</v>
      </c>
      <c r="AQ667">
        <v>103230</v>
      </c>
      <c r="AR667">
        <v>1322935.94</v>
      </c>
      <c r="AS667">
        <v>134967.88</v>
      </c>
      <c r="AT667">
        <v>146917.20000000001</v>
      </c>
      <c r="AU667">
        <v>465552</v>
      </c>
      <c r="AV667">
        <v>193066</v>
      </c>
      <c r="AW667">
        <v>121487.6</v>
      </c>
      <c r="AX667">
        <v>142674.4</v>
      </c>
      <c r="AY667">
        <v>440147.8</v>
      </c>
      <c r="AZ667">
        <v>130906</v>
      </c>
      <c r="BA667">
        <v>88334.1</v>
      </c>
      <c r="BB667">
        <v>106426.7</v>
      </c>
      <c r="BC667">
        <v>96416.6</v>
      </c>
      <c r="BD667">
        <v>847500.06</v>
      </c>
      <c r="BE667">
        <v>261240</v>
      </c>
      <c r="BF667">
        <v>129890</v>
      </c>
      <c r="BG667">
        <v>260447</v>
      </c>
      <c r="BH667">
        <v>72264</v>
      </c>
      <c r="BI667">
        <v>374379.5</v>
      </c>
      <c r="BJ667">
        <v>195980</v>
      </c>
      <c r="BK667">
        <v>140976</v>
      </c>
    </row>
    <row r="668" spans="1:63" ht="22.5" customHeight="1">
      <c r="A668" s="496">
        <v>5</v>
      </c>
      <c r="B668" s="497" t="s">
        <v>916</v>
      </c>
      <c r="C668" s="498" t="s">
        <v>917</v>
      </c>
      <c r="D668" s="498">
        <v>5.0999999999999996</v>
      </c>
      <c r="E668" s="497" t="s">
        <v>1743</v>
      </c>
      <c r="F668" s="498"/>
      <c r="G668" s="550">
        <v>5104010112.1120005</v>
      </c>
      <c r="H668" s="549" t="s">
        <v>723</v>
      </c>
      <c r="I668">
        <f t="shared" si="10"/>
        <v>0</v>
      </c>
      <c r="J668">
        <v>20897669.399999999</v>
      </c>
      <c r="K668">
        <v>468165</v>
      </c>
      <c r="L668">
        <v>499200</v>
      </c>
      <c r="M668">
        <v>499200</v>
      </c>
      <c r="N668">
        <v>1806623</v>
      </c>
      <c r="O668" s="108">
        <v>2046340</v>
      </c>
      <c r="P668">
        <v>499200</v>
      </c>
      <c r="Q668">
        <v>859200</v>
      </c>
      <c r="R668">
        <v>900800</v>
      </c>
      <c r="S668">
        <v>86010</v>
      </c>
      <c r="T668">
        <v>499200</v>
      </c>
      <c r="U668">
        <v>385000</v>
      </c>
      <c r="W668">
        <v>480000</v>
      </c>
      <c r="X668">
        <v>484000</v>
      </c>
      <c r="Y668">
        <v>730875.61</v>
      </c>
      <c r="Z668">
        <v>3636520.5</v>
      </c>
      <c r="AA668">
        <v>395000</v>
      </c>
      <c r="AB668">
        <v>360000</v>
      </c>
      <c r="AC668">
        <v>360000</v>
      </c>
      <c r="AD668">
        <v>2532400</v>
      </c>
      <c r="AF668">
        <v>100000</v>
      </c>
      <c r="AG668">
        <v>810416</v>
      </c>
      <c r="AH668">
        <v>883810</v>
      </c>
      <c r="AI668">
        <v>2060348.35</v>
      </c>
      <c r="AJ668">
        <v>668800</v>
      </c>
      <c r="AK668">
        <v>1327850</v>
      </c>
      <c r="AL668">
        <v>420000</v>
      </c>
      <c r="AM668">
        <v>798000</v>
      </c>
      <c r="AN668">
        <v>9204324.0899999999</v>
      </c>
      <c r="AO668">
        <v>480000</v>
      </c>
      <c r="AP668">
        <v>332982.40000000002</v>
      </c>
      <c r="AQ668">
        <v>1082643.25</v>
      </c>
      <c r="AR668">
        <v>5088030</v>
      </c>
      <c r="AS668">
        <v>664326</v>
      </c>
      <c r="AT668">
        <v>444000</v>
      </c>
      <c r="AU668">
        <v>16911000</v>
      </c>
      <c r="AV668">
        <v>385000</v>
      </c>
      <c r="AW668">
        <v>305000</v>
      </c>
      <c r="AX668">
        <v>1577073.32</v>
      </c>
      <c r="AY668">
        <v>14381650</v>
      </c>
      <c r="AZ668">
        <v>444000</v>
      </c>
      <c r="BA668">
        <v>384000</v>
      </c>
      <c r="BB668">
        <v>324000</v>
      </c>
      <c r="BC668">
        <v>324000</v>
      </c>
      <c r="BD668">
        <v>17948955</v>
      </c>
      <c r="BE668">
        <v>4052492</v>
      </c>
      <c r="BF668">
        <v>350000</v>
      </c>
      <c r="BG668">
        <v>5756383.5999999996</v>
      </c>
      <c r="BI668">
        <v>140663</v>
      </c>
    </row>
    <row r="669" spans="1:63" ht="22.5" customHeight="1">
      <c r="A669" s="496">
        <v>5</v>
      </c>
      <c r="B669" s="497" t="s">
        <v>916</v>
      </c>
      <c r="C669" s="498" t="s">
        <v>917</v>
      </c>
      <c r="D669" s="498">
        <v>5.0999999999999996</v>
      </c>
      <c r="E669" s="497" t="s">
        <v>1743</v>
      </c>
      <c r="F669" s="498"/>
      <c r="G669" s="550">
        <v>5104010112.1129999</v>
      </c>
      <c r="H669" s="549" t="s">
        <v>724</v>
      </c>
      <c r="I669">
        <f t="shared" si="10"/>
        <v>13612307.210000001</v>
      </c>
      <c r="J669">
        <v>24588271.5</v>
      </c>
      <c r="K669">
        <v>846362.92</v>
      </c>
      <c r="L669">
        <v>1067506</v>
      </c>
      <c r="M669">
        <v>2080218</v>
      </c>
      <c r="N669">
        <v>1879866.44</v>
      </c>
      <c r="O669" s="108">
        <v>1622619.51</v>
      </c>
      <c r="P669">
        <v>2810491.68</v>
      </c>
      <c r="Q669">
        <v>1566085.86</v>
      </c>
      <c r="R669">
        <v>832635</v>
      </c>
      <c r="S669">
        <v>1461661</v>
      </c>
      <c r="T669">
        <v>931038.5</v>
      </c>
      <c r="U669">
        <v>3313785.64</v>
      </c>
      <c r="V669">
        <v>13612307.210000001</v>
      </c>
      <c r="W669">
        <v>975123.61</v>
      </c>
      <c r="X669">
        <v>896885.29</v>
      </c>
      <c r="Y669">
        <v>1446979.68</v>
      </c>
      <c r="Z669">
        <v>1180320.21</v>
      </c>
      <c r="AA669">
        <v>1105831.7</v>
      </c>
      <c r="AB669">
        <v>714462.74</v>
      </c>
      <c r="AC669">
        <v>600050</v>
      </c>
      <c r="AD669">
        <v>25732412.289999999</v>
      </c>
      <c r="AE669">
        <v>8568439.5700000003</v>
      </c>
      <c r="AF669">
        <v>459802.72</v>
      </c>
      <c r="AG669">
        <v>982013.62</v>
      </c>
      <c r="AH669">
        <v>1506274.86</v>
      </c>
      <c r="AI669">
        <v>355396.69</v>
      </c>
      <c r="AJ669">
        <v>5391161.6900000004</v>
      </c>
      <c r="AK669">
        <v>838973</v>
      </c>
      <c r="AL669">
        <v>2780976.7</v>
      </c>
      <c r="AM669">
        <v>861367.92</v>
      </c>
      <c r="AN669">
        <v>525382.43999999994</v>
      </c>
      <c r="AO669">
        <v>345728.76</v>
      </c>
      <c r="AP669">
        <v>179039</v>
      </c>
      <c r="AQ669">
        <v>790665.23</v>
      </c>
      <c r="AR669">
        <v>4203584.7</v>
      </c>
      <c r="AS669">
        <v>537000</v>
      </c>
      <c r="AT669">
        <v>302600</v>
      </c>
      <c r="AU669">
        <v>2547574.1</v>
      </c>
      <c r="AV669">
        <v>922079.15</v>
      </c>
      <c r="AW669">
        <v>1924410.84</v>
      </c>
      <c r="AX669">
        <v>103889.33</v>
      </c>
      <c r="AY669">
        <v>1759097.26</v>
      </c>
      <c r="AZ669">
        <v>691057.05</v>
      </c>
      <c r="BA669">
        <v>597694</v>
      </c>
      <c r="BB669">
        <v>1828415</v>
      </c>
      <c r="BC669">
        <v>1287356.2</v>
      </c>
      <c r="BD669">
        <v>4640146.62</v>
      </c>
      <c r="BE669">
        <v>341290</v>
      </c>
      <c r="BF669">
        <v>857586</v>
      </c>
      <c r="BG669">
        <v>1008307.36</v>
      </c>
      <c r="BH669">
        <v>628410.15</v>
      </c>
      <c r="BI669">
        <v>2135432.5</v>
      </c>
      <c r="BJ669">
        <v>1267681.1100000001</v>
      </c>
      <c r="BK669">
        <v>645186.03</v>
      </c>
    </row>
    <row r="670" spans="1:63" ht="22.5" customHeight="1">
      <c r="A670" s="496">
        <v>5</v>
      </c>
      <c r="B670" s="497" t="s">
        <v>916</v>
      </c>
      <c r="C670" s="498" t="s">
        <v>917</v>
      </c>
      <c r="D670" s="498">
        <v>5.0999999999999996</v>
      </c>
      <c r="E670" s="497" t="s">
        <v>1743</v>
      </c>
      <c r="F670" s="498"/>
      <c r="G670" s="548">
        <v>5104010112.1140003</v>
      </c>
      <c r="H670" s="547" t="s">
        <v>725</v>
      </c>
      <c r="I670">
        <f t="shared" si="10"/>
        <v>16019859</v>
      </c>
      <c r="J670">
        <v>17119814.949999999</v>
      </c>
      <c r="K670">
        <v>1063270</v>
      </c>
      <c r="L670">
        <v>2156374.5</v>
      </c>
      <c r="M670">
        <v>3495236.1</v>
      </c>
      <c r="N670">
        <v>4948016.5</v>
      </c>
      <c r="O670" s="108">
        <v>2340514</v>
      </c>
      <c r="P670">
        <v>3699715.2</v>
      </c>
      <c r="Q670">
        <v>1401170</v>
      </c>
      <c r="R670">
        <v>2295135</v>
      </c>
      <c r="S670">
        <v>1292505</v>
      </c>
      <c r="T670">
        <v>1350718.75</v>
      </c>
      <c r="U670">
        <v>1441180.4</v>
      </c>
      <c r="V670">
        <v>16019859</v>
      </c>
      <c r="W670">
        <v>793826</v>
      </c>
      <c r="X670">
        <v>1214140.8999999999</v>
      </c>
      <c r="Y670">
        <v>1361765.6</v>
      </c>
      <c r="Z670">
        <v>2319130.15</v>
      </c>
      <c r="AA670">
        <v>1460134.2</v>
      </c>
      <c r="AB670">
        <v>960716.6</v>
      </c>
      <c r="AC670">
        <v>624988</v>
      </c>
      <c r="AD670">
        <v>29563077</v>
      </c>
      <c r="AE670">
        <v>1483845.1</v>
      </c>
      <c r="AF670">
        <v>6251429.4000000004</v>
      </c>
      <c r="AG670">
        <v>3030410.3</v>
      </c>
      <c r="AH670">
        <v>6567903.8099999996</v>
      </c>
      <c r="AI670">
        <v>2944869.74</v>
      </c>
      <c r="AJ670">
        <v>4685760.75</v>
      </c>
      <c r="AK670">
        <v>7686434.9800000004</v>
      </c>
      <c r="AL670">
        <v>6483181.1600000001</v>
      </c>
      <c r="AM670">
        <v>5671923.6699999999</v>
      </c>
      <c r="AN670">
        <v>6245680.5</v>
      </c>
      <c r="AO670">
        <v>1234195</v>
      </c>
      <c r="AP670">
        <v>1720669</v>
      </c>
      <c r="AQ670">
        <v>1221976.3</v>
      </c>
      <c r="AR670">
        <v>24512895.800000001</v>
      </c>
      <c r="AS670">
        <v>1723254</v>
      </c>
      <c r="AT670">
        <v>1790031.5</v>
      </c>
      <c r="AU670">
        <v>4967613.5</v>
      </c>
      <c r="AV670">
        <v>2172039.7000000002</v>
      </c>
      <c r="AW670">
        <v>2360954</v>
      </c>
      <c r="AX670">
        <v>2420530.5</v>
      </c>
      <c r="AY670">
        <v>6606962.0199999996</v>
      </c>
      <c r="AZ670">
        <v>1398155.9</v>
      </c>
      <c r="BA670">
        <v>653439.1</v>
      </c>
      <c r="BB670">
        <v>1193618.2</v>
      </c>
      <c r="BC670">
        <v>861455</v>
      </c>
      <c r="BD670">
        <v>10413231.5</v>
      </c>
      <c r="BE670">
        <v>2928585.06</v>
      </c>
      <c r="BF670">
        <v>3752584.76</v>
      </c>
      <c r="BG670">
        <v>4092120.9</v>
      </c>
      <c r="BH670">
        <v>1063185.72</v>
      </c>
      <c r="BI670">
        <v>2795105.73</v>
      </c>
      <c r="BJ670">
        <v>2372027.7000000002</v>
      </c>
      <c r="BK670">
        <v>850190</v>
      </c>
    </row>
    <row r="671" spans="1:63" ht="22.5" customHeight="1">
      <c r="A671" s="496">
        <v>5</v>
      </c>
      <c r="B671" s="497" t="s">
        <v>916</v>
      </c>
      <c r="C671" s="498" t="s">
        <v>917</v>
      </c>
      <c r="D671" s="498">
        <v>5.0999999999999996</v>
      </c>
      <c r="E671" s="497" t="s">
        <v>1743</v>
      </c>
      <c r="F671" s="498"/>
      <c r="G671" s="550">
        <v>5104010112.1149998</v>
      </c>
      <c r="H671" s="549" t="s">
        <v>726</v>
      </c>
      <c r="I671">
        <f t="shared" si="10"/>
        <v>28906100</v>
      </c>
      <c r="J671">
        <v>9766530</v>
      </c>
      <c r="K671">
        <v>451270</v>
      </c>
      <c r="L671">
        <v>1560410</v>
      </c>
      <c r="M671">
        <v>1791950</v>
      </c>
      <c r="N671">
        <v>4301850</v>
      </c>
      <c r="O671" s="108">
        <v>2436530</v>
      </c>
      <c r="P671">
        <v>1675670</v>
      </c>
      <c r="Q671">
        <v>1729510</v>
      </c>
      <c r="R671">
        <v>1413535</v>
      </c>
      <c r="S671">
        <v>1442170</v>
      </c>
      <c r="T671">
        <v>629760</v>
      </c>
      <c r="U671">
        <v>697440</v>
      </c>
      <c r="V671">
        <v>28906100</v>
      </c>
      <c r="W671">
        <v>1122340</v>
      </c>
      <c r="X671">
        <v>1342770</v>
      </c>
      <c r="Z671">
        <v>2129280</v>
      </c>
      <c r="AA671">
        <v>3727480</v>
      </c>
      <c r="AB671">
        <v>955310</v>
      </c>
      <c r="AC671">
        <v>962520</v>
      </c>
      <c r="AD671">
        <v>61875840</v>
      </c>
      <c r="AF671">
        <v>457090</v>
      </c>
      <c r="AI671">
        <v>834023</v>
      </c>
      <c r="AL671">
        <v>13370</v>
      </c>
      <c r="AM671">
        <v>99680</v>
      </c>
      <c r="AN671">
        <v>1431674</v>
      </c>
      <c r="AO671">
        <v>1750</v>
      </c>
      <c r="AR671">
        <v>28571532</v>
      </c>
      <c r="AS671">
        <v>1580914</v>
      </c>
      <c r="AT671">
        <v>3615795</v>
      </c>
      <c r="AU671">
        <v>16192026.5</v>
      </c>
      <c r="AV671">
        <v>3968696</v>
      </c>
      <c r="AW671">
        <v>2205970</v>
      </c>
      <c r="AX671">
        <v>3207623</v>
      </c>
      <c r="AY671">
        <v>8482305</v>
      </c>
      <c r="AZ671">
        <v>1648906</v>
      </c>
      <c r="BA671">
        <v>1437040</v>
      </c>
      <c r="BB671">
        <v>1340090</v>
      </c>
      <c r="BC671">
        <v>1676333</v>
      </c>
      <c r="BD671">
        <v>16152700</v>
      </c>
      <c r="BE671">
        <v>1289783.8</v>
      </c>
      <c r="BF671">
        <v>460755.18</v>
      </c>
      <c r="BG671">
        <v>2019523.55</v>
      </c>
      <c r="BH671">
        <v>61620</v>
      </c>
      <c r="BI671">
        <v>596089.28</v>
      </c>
      <c r="BJ671">
        <v>633673.23</v>
      </c>
      <c r="BK671">
        <v>324944.2</v>
      </c>
    </row>
    <row r="672" spans="1:63" ht="22.5" customHeight="1">
      <c r="A672" s="496">
        <v>5</v>
      </c>
      <c r="B672" s="497" t="s">
        <v>916</v>
      </c>
      <c r="C672" s="498" t="s">
        <v>917</v>
      </c>
      <c r="D672" s="498">
        <v>5.0999999999999996</v>
      </c>
      <c r="E672" s="497" t="s">
        <v>1743</v>
      </c>
      <c r="F672" s="498"/>
      <c r="G672" s="550">
        <v>5104010114.1009998</v>
      </c>
      <c r="H672" s="549" t="s">
        <v>727</v>
      </c>
      <c r="I672">
        <f t="shared" si="10"/>
        <v>0</v>
      </c>
    </row>
    <row r="673" spans="1:63" ht="22.5" customHeight="1">
      <c r="A673" s="496">
        <v>5</v>
      </c>
      <c r="B673" s="497" t="s">
        <v>916</v>
      </c>
      <c r="C673" s="498" t="s">
        <v>917</v>
      </c>
      <c r="D673" s="498">
        <v>5.0999999999999996</v>
      </c>
      <c r="E673" s="497" t="s">
        <v>1743</v>
      </c>
      <c r="F673" s="498"/>
      <c r="G673" s="550">
        <v>5104010115.1009998</v>
      </c>
      <c r="H673" s="549" t="s">
        <v>728</v>
      </c>
      <c r="I673">
        <f t="shared" si="10"/>
        <v>506</v>
      </c>
      <c r="J673">
        <v>6370</v>
      </c>
      <c r="K673">
        <v>282</v>
      </c>
      <c r="L673">
        <v>258</v>
      </c>
      <c r="M673">
        <v>318</v>
      </c>
      <c r="N673">
        <v>1323</v>
      </c>
      <c r="O673" s="108">
        <v>294</v>
      </c>
      <c r="P673">
        <v>555.59</v>
      </c>
      <c r="Q673">
        <v>1169.76</v>
      </c>
      <c r="R673">
        <v>538.67999999999995</v>
      </c>
      <c r="S673">
        <v>2514.04</v>
      </c>
      <c r="T673">
        <v>318</v>
      </c>
      <c r="U673">
        <v>300</v>
      </c>
      <c r="V673">
        <v>506</v>
      </c>
      <c r="W673">
        <v>136</v>
      </c>
      <c r="X673">
        <v>90</v>
      </c>
      <c r="Y673">
        <v>60</v>
      </c>
      <c r="AA673">
        <v>106</v>
      </c>
      <c r="AB673">
        <v>78</v>
      </c>
      <c r="AC673">
        <v>78</v>
      </c>
      <c r="AD673">
        <v>3231.29</v>
      </c>
      <c r="AE673">
        <v>535</v>
      </c>
      <c r="AF673">
        <v>372</v>
      </c>
      <c r="AG673">
        <v>13120</v>
      </c>
      <c r="AH673">
        <v>402</v>
      </c>
      <c r="AI673">
        <v>349</v>
      </c>
      <c r="AJ673">
        <v>245</v>
      </c>
      <c r="AK673">
        <v>781</v>
      </c>
      <c r="AL673">
        <v>192</v>
      </c>
      <c r="AM673">
        <v>384</v>
      </c>
      <c r="AN673">
        <v>396</v>
      </c>
      <c r="AO673">
        <v>786</v>
      </c>
      <c r="AP673">
        <v>529</v>
      </c>
      <c r="AQ673">
        <v>318</v>
      </c>
      <c r="AR673">
        <v>602</v>
      </c>
      <c r="AS673">
        <v>67</v>
      </c>
      <c r="AU673">
        <v>56</v>
      </c>
      <c r="AV673">
        <v>102</v>
      </c>
      <c r="AW673">
        <v>48</v>
      </c>
      <c r="AX673">
        <v>6</v>
      </c>
      <c r="AY673">
        <v>66</v>
      </c>
      <c r="BA673">
        <v>280</v>
      </c>
      <c r="BB673">
        <v>6</v>
      </c>
      <c r="BC673">
        <v>12</v>
      </c>
      <c r="BD673">
        <v>799</v>
      </c>
      <c r="BE673">
        <v>324</v>
      </c>
      <c r="BF673">
        <v>294</v>
      </c>
      <c r="BG673">
        <v>342</v>
      </c>
      <c r="BH673">
        <v>492</v>
      </c>
      <c r="BI673">
        <v>403.4</v>
      </c>
      <c r="BJ673">
        <v>234</v>
      </c>
      <c r="BK673">
        <v>270</v>
      </c>
    </row>
    <row r="674" spans="1:63" ht="22.5" customHeight="1">
      <c r="A674" s="496">
        <v>5</v>
      </c>
      <c r="B674" s="497" t="s">
        <v>916</v>
      </c>
      <c r="C674" s="498" t="s">
        <v>917</v>
      </c>
      <c r="D674" s="498">
        <v>5.0999999999999996</v>
      </c>
      <c r="E674" s="497" t="s">
        <v>1814</v>
      </c>
      <c r="F674" s="498"/>
      <c r="G674" s="550">
        <v>5104020101.1009998</v>
      </c>
      <c r="H674" s="549" t="s">
        <v>729</v>
      </c>
      <c r="I674">
        <f t="shared" si="10"/>
        <v>28123934.16</v>
      </c>
      <c r="J674">
        <v>29642713.550000001</v>
      </c>
      <c r="K674">
        <v>1316183.46</v>
      </c>
      <c r="L674">
        <v>3384570.01</v>
      </c>
      <c r="M674">
        <v>4256778.3099999996</v>
      </c>
      <c r="N674">
        <v>6649582.5300000003</v>
      </c>
      <c r="O674" s="108">
        <v>4283836.04</v>
      </c>
      <c r="P674">
        <v>4750051.3600000003</v>
      </c>
      <c r="Q674">
        <v>4190553.51</v>
      </c>
      <c r="R674">
        <v>2410461.91</v>
      </c>
      <c r="S674">
        <v>2341210.52</v>
      </c>
      <c r="T674">
        <v>2247068.67</v>
      </c>
      <c r="U674">
        <v>2205930.6800000002</v>
      </c>
      <c r="V674">
        <v>28123934.16</v>
      </c>
      <c r="W674">
        <v>1902850.73</v>
      </c>
      <c r="X674">
        <v>2621391.48</v>
      </c>
      <c r="Y674">
        <v>2292335.75</v>
      </c>
      <c r="Z674">
        <v>4985922.7300000004</v>
      </c>
      <c r="AA674">
        <v>4312980.76</v>
      </c>
      <c r="AB674">
        <v>1768554.71</v>
      </c>
      <c r="AC674">
        <v>463454.68</v>
      </c>
      <c r="AD674">
        <v>55563771.659999996</v>
      </c>
      <c r="AE674">
        <v>2601893.2000000002</v>
      </c>
      <c r="AF674">
        <v>4682839.91</v>
      </c>
      <c r="AG674">
        <v>4816097.1900000004</v>
      </c>
      <c r="AH674">
        <v>5725745.6699999999</v>
      </c>
      <c r="AI674">
        <v>2313459.98</v>
      </c>
      <c r="AJ674">
        <v>7412233.1100000003</v>
      </c>
      <c r="AK674">
        <v>4494532.87</v>
      </c>
      <c r="AL674">
        <v>4575632.67</v>
      </c>
      <c r="AM674">
        <v>2982081.14</v>
      </c>
      <c r="AN674">
        <v>7851152.1900000004</v>
      </c>
      <c r="AO674">
        <v>3317552.16</v>
      </c>
      <c r="AP674">
        <v>2603343.2999999998</v>
      </c>
      <c r="AQ674">
        <v>1419862.8</v>
      </c>
      <c r="AR674">
        <v>28350300.469999999</v>
      </c>
      <c r="AS674">
        <v>2499259.2799999998</v>
      </c>
      <c r="AT674">
        <v>2182762.2599999998</v>
      </c>
      <c r="AU674">
        <v>7180879.5899999999</v>
      </c>
      <c r="AV674">
        <v>3470005.63</v>
      </c>
      <c r="AW674">
        <v>3046896.54</v>
      </c>
      <c r="AX674">
        <v>3698901.75</v>
      </c>
      <c r="AY674">
        <v>6962234.79</v>
      </c>
      <c r="AZ674">
        <v>2556762.6800000002</v>
      </c>
      <c r="BA674">
        <v>1444427</v>
      </c>
      <c r="BB674">
        <v>1268274.28</v>
      </c>
      <c r="BC674">
        <v>1240981.18</v>
      </c>
      <c r="BD674">
        <v>17636870.149999999</v>
      </c>
      <c r="BE674">
        <v>5126385.97</v>
      </c>
      <c r="BF674">
        <v>2663035.17</v>
      </c>
      <c r="BG674">
        <v>7011108.2599999998</v>
      </c>
      <c r="BH674">
        <v>1250726.05</v>
      </c>
      <c r="BI674">
        <v>3869872.12</v>
      </c>
      <c r="BJ674">
        <v>4197108.6100000003</v>
      </c>
      <c r="BK674">
        <v>1948332.07</v>
      </c>
    </row>
    <row r="675" spans="1:63" ht="22.5" customHeight="1">
      <c r="A675" s="496">
        <v>5</v>
      </c>
      <c r="B675" s="497" t="s">
        <v>916</v>
      </c>
      <c r="C675" s="498" t="s">
        <v>917</v>
      </c>
      <c r="D675" s="498">
        <v>5.0999999999999996</v>
      </c>
      <c r="E675" s="497" t="s">
        <v>1814</v>
      </c>
      <c r="F675" s="498"/>
      <c r="G675" s="548">
        <v>5104020103.1009998</v>
      </c>
      <c r="H675" s="547" t="s">
        <v>730</v>
      </c>
      <c r="I675">
        <f t="shared" si="10"/>
        <v>3323308.07</v>
      </c>
      <c r="J675">
        <v>23883.79</v>
      </c>
      <c r="M675">
        <v>13036.24</v>
      </c>
      <c r="N675">
        <v>6420</v>
      </c>
      <c r="P675">
        <v>498620.7</v>
      </c>
      <c r="Q675">
        <v>2696.4</v>
      </c>
      <c r="U675">
        <v>8719</v>
      </c>
      <c r="V675">
        <v>3323308.07</v>
      </c>
      <c r="X675">
        <v>2433.1799999999998</v>
      </c>
      <c r="Y675">
        <v>2560</v>
      </c>
      <c r="AA675">
        <v>457639.76</v>
      </c>
      <c r="AD675">
        <v>9200053.4199999999</v>
      </c>
      <c r="AE675">
        <v>2568</v>
      </c>
      <c r="AG675">
        <v>17019.689999999999</v>
      </c>
      <c r="AI675">
        <v>522106.94</v>
      </c>
      <c r="AJ675">
        <v>742332.59</v>
      </c>
      <c r="AK675">
        <v>164275.26999999999</v>
      </c>
      <c r="AL675">
        <v>6393.01</v>
      </c>
      <c r="AM675">
        <v>369034.31</v>
      </c>
      <c r="AN675">
        <v>23374.42</v>
      </c>
      <c r="AR675">
        <v>91472.88</v>
      </c>
      <c r="AS675">
        <v>370853.37</v>
      </c>
      <c r="AT675">
        <v>1920</v>
      </c>
      <c r="AU675">
        <v>8903.1200000000008</v>
      </c>
      <c r="AW675">
        <v>44567.97</v>
      </c>
      <c r="AX675">
        <v>335532.96000000002</v>
      </c>
      <c r="AY675">
        <v>1136.58</v>
      </c>
      <c r="BA675">
        <v>1525</v>
      </c>
      <c r="BC675">
        <v>8742</v>
      </c>
      <c r="BD675">
        <v>1919876.31</v>
      </c>
      <c r="BE675">
        <v>765989.36</v>
      </c>
      <c r="BF675">
        <v>899358.56</v>
      </c>
      <c r="BG675">
        <v>1069930.55</v>
      </c>
      <c r="BH675">
        <v>20230.18</v>
      </c>
      <c r="BI675">
        <v>306.02</v>
      </c>
      <c r="BJ675">
        <v>311359.71999999997</v>
      </c>
      <c r="BK675">
        <v>55057</v>
      </c>
    </row>
    <row r="676" spans="1:63" ht="22.5" customHeight="1">
      <c r="A676" s="496">
        <v>5</v>
      </c>
      <c r="B676" s="497" t="s">
        <v>916</v>
      </c>
      <c r="C676" s="498" t="s">
        <v>917</v>
      </c>
      <c r="D676" s="498">
        <v>5.0999999999999996</v>
      </c>
      <c r="E676" s="497" t="s">
        <v>1814</v>
      </c>
      <c r="F676" s="498"/>
      <c r="G676" s="550">
        <v>5104020105.1009998</v>
      </c>
      <c r="H676" s="549" t="s">
        <v>731</v>
      </c>
      <c r="I676">
        <f t="shared" si="10"/>
        <v>140623.96</v>
      </c>
      <c r="J676">
        <v>762151.58</v>
      </c>
      <c r="K676">
        <v>24664.92</v>
      </c>
      <c r="L676">
        <v>106103.34</v>
      </c>
      <c r="M676">
        <v>65640.320000000007</v>
      </c>
      <c r="N676">
        <v>128469.41</v>
      </c>
      <c r="O676" s="108">
        <v>90689.1</v>
      </c>
      <c r="P676">
        <v>125830.58</v>
      </c>
      <c r="Q676">
        <v>41355.39</v>
      </c>
      <c r="R676">
        <v>3569.52</v>
      </c>
      <c r="S676">
        <v>109903.65</v>
      </c>
      <c r="T676">
        <v>25186.01</v>
      </c>
      <c r="U676">
        <v>78310.259999999995</v>
      </c>
      <c r="V676">
        <v>140623.96</v>
      </c>
      <c r="W676">
        <v>90403.22</v>
      </c>
      <c r="X676">
        <v>47316.72</v>
      </c>
      <c r="Y676">
        <v>90952.8</v>
      </c>
      <c r="Z676">
        <v>53564.09</v>
      </c>
      <c r="AA676">
        <v>25149.25</v>
      </c>
      <c r="AB676">
        <v>18658.66</v>
      </c>
      <c r="AC676">
        <v>18750.87</v>
      </c>
      <c r="AD676">
        <v>1283565.1499999999</v>
      </c>
      <c r="AE676">
        <v>90800.19</v>
      </c>
      <c r="AF676">
        <v>34904.379999999997</v>
      </c>
      <c r="AG676">
        <v>52478.39</v>
      </c>
      <c r="AH676">
        <v>77744.149999999994</v>
      </c>
      <c r="AI676">
        <v>85257.16</v>
      </c>
      <c r="AJ676">
        <v>127289.34</v>
      </c>
      <c r="AK676">
        <v>59289.17</v>
      </c>
      <c r="AL676">
        <v>114366.7</v>
      </c>
      <c r="AM676">
        <v>77338.55</v>
      </c>
      <c r="AN676">
        <v>91951.1</v>
      </c>
      <c r="AO676">
        <v>112402.76</v>
      </c>
      <c r="AP676">
        <v>114771.23</v>
      </c>
      <c r="AQ676">
        <v>63196.34</v>
      </c>
      <c r="AR676">
        <v>243021.71</v>
      </c>
      <c r="AS676">
        <v>31445.81</v>
      </c>
      <c r="AT676">
        <v>8670.32</v>
      </c>
      <c r="AU676">
        <v>133946.32</v>
      </c>
      <c r="AV676">
        <v>46737.45</v>
      </c>
      <c r="AW676">
        <v>71639.62</v>
      </c>
      <c r="AX676">
        <v>37807.620000000003</v>
      </c>
      <c r="AY676">
        <v>26472.87</v>
      </c>
      <c r="AZ676">
        <v>58539.12</v>
      </c>
      <c r="BA676">
        <v>12811.68</v>
      </c>
      <c r="BB676">
        <v>24744.720000000001</v>
      </c>
      <c r="BC676">
        <v>46231.360000000001</v>
      </c>
      <c r="BD676">
        <v>676644.35</v>
      </c>
      <c r="BE676">
        <v>71359.33</v>
      </c>
      <c r="BF676">
        <v>21722.240000000002</v>
      </c>
      <c r="BG676">
        <v>146717.54</v>
      </c>
      <c r="BH676">
        <v>18196.28</v>
      </c>
      <c r="BI676">
        <v>39505.99</v>
      </c>
      <c r="BJ676">
        <v>32444.639999999999</v>
      </c>
      <c r="BK676">
        <v>79963.61</v>
      </c>
    </row>
    <row r="677" spans="1:63" ht="22.5" customHeight="1">
      <c r="A677" s="496">
        <v>5</v>
      </c>
      <c r="B677" s="497" t="s">
        <v>916</v>
      </c>
      <c r="C677" s="498" t="s">
        <v>917</v>
      </c>
      <c r="D677" s="498">
        <v>5.0999999999999996</v>
      </c>
      <c r="E677" s="497" t="s">
        <v>1814</v>
      </c>
      <c r="F677" s="498"/>
      <c r="G677" s="550">
        <v>5104020106.1009998</v>
      </c>
      <c r="H677" s="549" t="s">
        <v>732</v>
      </c>
      <c r="I677">
        <f t="shared" si="10"/>
        <v>73412.7</v>
      </c>
      <c r="J677">
        <v>561544.07999999996</v>
      </c>
      <c r="K677">
        <v>200197</v>
      </c>
      <c r="L677">
        <v>46534.3</v>
      </c>
      <c r="M677">
        <v>358514.65</v>
      </c>
      <c r="N677">
        <v>140041.60000000001</v>
      </c>
      <c r="O677" s="108">
        <v>316019.15000000002</v>
      </c>
      <c r="P677">
        <v>150193.76</v>
      </c>
      <c r="Q677">
        <v>76350.3</v>
      </c>
      <c r="R677">
        <v>118797.45</v>
      </c>
      <c r="S677">
        <v>175945.99</v>
      </c>
      <c r="T677">
        <v>176215.09</v>
      </c>
      <c r="U677">
        <v>147413.9</v>
      </c>
      <c r="V677">
        <v>73412.7</v>
      </c>
      <c r="W677">
        <v>109739.2</v>
      </c>
      <c r="Z677">
        <v>34024</v>
      </c>
      <c r="AA677">
        <v>40734.9</v>
      </c>
      <c r="AB677">
        <v>26204.3</v>
      </c>
      <c r="AC677">
        <v>23895.24</v>
      </c>
      <c r="AD677">
        <v>2994108.48</v>
      </c>
      <c r="AE677">
        <v>31210.46</v>
      </c>
      <c r="AF677">
        <v>144339.20000000001</v>
      </c>
      <c r="AG677">
        <v>60219.6</v>
      </c>
      <c r="AH677">
        <v>78281.2</v>
      </c>
      <c r="AI677">
        <v>106079.8</v>
      </c>
      <c r="AJ677">
        <v>66592.789999999994</v>
      </c>
      <c r="AK677">
        <v>130675.99</v>
      </c>
      <c r="AL677">
        <v>148917</v>
      </c>
      <c r="AM677">
        <v>12760</v>
      </c>
      <c r="AN677">
        <v>206245.7</v>
      </c>
      <c r="AO677">
        <v>57095.3</v>
      </c>
      <c r="AP677">
        <v>41839.89</v>
      </c>
      <c r="AQ677">
        <v>114147.6</v>
      </c>
      <c r="AR677">
        <v>260737.6</v>
      </c>
      <c r="AS677">
        <v>85450.2</v>
      </c>
      <c r="AT677">
        <v>75350.31</v>
      </c>
      <c r="AU677">
        <v>264271.05</v>
      </c>
      <c r="AV677">
        <v>133127.6</v>
      </c>
      <c r="AW677">
        <v>108672.36</v>
      </c>
      <c r="AX677">
        <v>97145.94</v>
      </c>
      <c r="AY677">
        <v>180503.65</v>
      </c>
      <c r="AZ677">
        <v>123260.99</v>
      </c>
      <c r="BA677">
        <v>58798.400000000001</v>
      </c>
      <c r="BB677">
        <v>73723</v>
      </c>
      <c r="BC677">
        <v>109375.61</v>
      </c>
      <c r="BD677">
        <v>25000</v>
      </c>
      <c r="BE677">
        <v>214909.5</v>
      </c>
      <c r="BG677">
        <v>98279.5</v>
      </c>
      <c r="BH677">
        <v>72232.490000000005</v>
      </c>
      <c r="BI677">
        <v>97090.73</v>
      </c>
      <c r="BJ677">
        <v>145192.23000000001</v>
      </c>
      <c r="BK677">
        <v>13124.62</v>
      </c>
    </row>
    <row r="678" spans="1:63" ht="22.5" customHeight="1">
      <c r="A678" s="496">
        <v>5</v>
      </c>
      <c r="B678" s="497" t="s">
        <v>916</v>
      </c>
      <c r="C678" s="498" t="s">
        <v>917</v>
      </c>
      <c r="D678" s="498">
        <v>5.0999999999999996</v>
      </c>
      <c r="E678" s="497" t="s">
        <v>1814</v>
      </c>
      <c r="F678" s="498"/>
      <c r="G678" s="550">
        <v>5104020107.1009998</v>
      </c>
      <c r="H678" s="549" t="s">
        <v>733</v>
      </c>
      <c r="I678">
        <f t="shared" si="10"/>
        <v>101360</v>
      </c>
      <c r="J678">
        <v>182637</v>
      </c>
      <c r="K678">
        <v>7845</v>
      </c>
      <c r="L678">
        <v>25556</v>
      </c>
      <c r="M678">
        <v>23189</v>
      </c>
      <c r="N678">
        <v>25141</v>
      </c>
      <c r="O678" s="108">
        <v>29642</v>
      </c>
      <c r="P678">
        <v>23449</v>
      </c>
      <c r="Q678">
        <v>12310</v>
      </c>
      <c r="R678">
        <v>12420</v>
      </c>
      <c r="S678">
        <v>6045</v>
      </c>
      <c r="T678">
        <v>9990</v>
      </c>
      <c r="U678">
        <v>10307</v>
      </c>
      <c r="V678">
        <v>101360</v>
      </c>
      <c r="W678">
        <v>11582</v>
      </c>
      <c r="X678">
        <v>8061</v>
      </c>
      <c r="Y678">
        <v>11671</v>
      </c>
      <c r="Z678">
        <v>12967</v>
      </c>
      <c r="AA678">
        <v>19993</v>
      </c>
      <c r="AB678">
        <v>3412</v>
      </c>
      <c r="AC678">
        <v>6511</v>
      </c>
      <c r="AD678">
        <v>389772</v>
      </c>
      <c r="AE678">
        <v>8632</v>
      </c>
      <c r="AF678">
        <v>8477</v>
      </c>
      <c r="AG678">
        <v>9069</v>
      </c>
      <c r="AH678">
        <v>23293</v>
      </c>
      <c r="AI678">
        <v>8866</v>
      </c>
      <c r="AJ678">
        <v>36520</v>
      </c>
      <c r="AK678">
        <v>9027</v>
      </c>
      <c r="AL678">
        <v>25149</v>
      </c>
      <c r="AM678">
        <v>11117</v>
      </c>
      <c r="AN678">
        <v>16489</v>
      </c>
      <c r="AO678">
        <v>9773</v>
      </c>
      <c r="AP678">
        <v>10636</v>
      </c>
      <c r="AQ678">
        <v>5195</v>
      </c>
      <c r="AR678">
        <v>712544</v>
      </c>
      <c r="AS678">
        <v>17192</v>
      </c>
      <c r="AT678">
        <v>18236</v>
      </c>
      <c r="AU678">
        <v>46645</v>
      </c>
      <c r="AV678">
        <v>10055</v>
      </c>
      <c r="AW678">
        <v>75254</v>
      </c>
      <c r="AX678">
        <v>20303</v>
      </c>
      <c r="AY678">
        <v>48680</v>
      </c>
      <c r="AZ678">
        <v>13402</v>
      </c>
      <c r="BA678">
        <v>5405</v>
      </c>
      <c r="BB678">
        <v>13258</v>
      </c>
      <c r="BC678">
        <v>13901</v>
      </c>
      <c r="BD678">
        <v>117935</v>
      </c>
      <c r="BE678">
        <v>49404</v>
      </c>
      <c r="BF678">
        <v>12119</v>
      </c>
      <c r="BG678">
        <v>51262</v>
      </c>
      <c r="BH678">
        <v>9195</v>
      </c>
      <c r="BI678">
        <v>31001</v>
      </c>
      <c r="BJ678">
        <v>12902</v>
      </c>
      <c r="BK678">
        <v>19111</v>
      </c>
    </row>
    <row r="679" spans="1:63" ht="22.5" customHeight="1">
      <c r="A679" s="496">
        <v>5</v>
      </c>
      <c r="B679" s="497" t="s">
        <v>916</v>
      </c>
      <c r="C679" s="498" t="s">
        <v>917</v>
      </c>
      <c r="D679" s="498">
        <v>5.0999999999999996</v>
      </c>
      <c r="E679" s="497" t="s">
        <v>1743</v>
      </c>
      <c r="F679" s="498"/>
      <c r="G679" s="550">
        <v>5104030202.1009998</v>
      </c>
      <c r="H679" s="549" t="s">
        <v>734</v>
      </c>
      <c r="I679">
        <f t="shared" si="10"/>
        <v>0</v>
      </c>
      <c r="R679">
        <v>240500</v>
      </c>
      <c r="AS679">
        <v>108000</v>
      </c>
    </row>
    <row r="680" spans="1:63" ht="22.5" customHeight="1">
      <c r="A680" s="496">
        <v>5</v>
      </c>
      <c r="B680" s="497" t="s">
        <v>916</v>
      </c>
      <c r="C680" s="498" t="s">
        <v>917</v>
      </c>
      <c r="D680" s="498">
        <v>5.0999999999999996</v>
      </c>
      <c r="E680" s="497" t="s">
        <v>1743</v>
      </c>
      <c r="F680" s="498"/>
      <c r="G680" s="550">
        <v>5104030203.1009998</v>
      </c>
      <c r="H680" s="549" t="s">
        <v>735</v>
      </c>
      <c r="I680">
        <f t="shared" si="10"/>
        <v>0</v>
      </c>
      <c r="J680">
        <v>161413.68</v>
      </c>
      <c r="K680">
        <v>73804.81</v>
      </c>
      <c r="L680">
        <v>131315.04</v>
      </c>
      <c r="M680">
        <v>152719.35999999999</v>
      </c>
      <c r="N680">
        <v>260514.22</v>
      </c>
      <c r="O680" s="108">
        <v>281401.40999999997</v>
      </c>
      <c r="P680">
        <v>218165.14</v>
      </c>
      <c r="Q680">
        <v>433380.3</v>
      </c>
      <c r="R680">
        <v>86626.23</v>
      </c>
      <c r="S680">
        <v>139788.22</v>
      </c>
      <c r="T680">
        <v>121454.86</v>
      </c>
      <c r="U680">
        <v>225234.63</v>
      </c>
      <c r="W680">
        <v>120738.08</v>
      </c>
      <c r="X680">
        <v>84967.57</v>
      </c>
      <c r="Y680">
        <v>73103.47</v>
      </c>
      <c r="Z680">
        <v>272287.34000000003</v>
      </c>
      <c r="AA680">
        <v>149498.18</v>
      </c>
      <c r="AB680">
        <v>146380.75</v>
      </c>
      <c r="AC680">
        <v>49073.72</v>
      </c>
      <c r="AD680">
        <v>759106.43</v>
      </c>
      <c r="AE680">
        <v>208871.89</v>
      </c>
      <c r="AF680">
        <v>76983.58</v>
      </c>
      <c r="AG680">
        <v>126692.28</v>
      </c>
      <c r="AH680">
        <v>132331.75</v>
      </c>
      <c r="AI680">
        <v>86113.54</v>
      </c>
      <c r="AJ680">
        <v>291255.53999999998</v>
      </c>
      <c r="AK680">
        <v>110692.68</v>
      </c>
      <c r="AL680">
        <v>200316.17</v>
      </c>
      <c r="AM680">
        <v>110016.34</v>
      </c>
      <c r="AN680">
        <v>115540.12</v>
      </c>
      <c r="AO680">
        <v>148262.59</v>
      </c>
      <c r="AP680">
        <v>227412.44</v>
      </c>
      <c r="AQ680">
        <v>119687</v>
      </c>
      <c r="AR680">
        <v>332021.48</v>
      </c>
      <c r="AS680">
        <v>73207.22</v>
      </c>
      <c r="AT680">
        <v>117169.01</v>
      </c>
      <c r="AU680">
        <v>208031.54</v>
      </c>
      <c r="AV680">
        <v>139097.10999999999</v>
      </c>
      <c r="AW680">
        <v>54805.23</v>
      </c>
      <c r="AX680">
        <v>124867.93</v>
      </c>
      <c r="AY680">
        <v>156165.26</v>
      </c>
      <c r="AZ680">
        <v>109219.01</v>
      </c>
      <c r="BA680">
        <v>69028.39</v>
      </c>
      <c r="BB680">
        <v>49255.31</v>
      </c>
      <c r="BC680">
        <v>74796.149999999994</v>
      </c>
      <c r="BD680">
        <v>184460.45</v>
      </c>
      <c r="BE680">
        <v>206406.31</v>
      </c>
      <c r="BF680">
        <v>136259.24</v>
      </c>
      <c r="BG680">
        <v>265977.26</v>
      </c>
      <c r="BH680">
        <v>64440.13</v>
      </c>
      <c r="BI680">
        <v>136985.28</v>
      </c>
      <c r="BJ680">
        <v>226917.63</v>
      </c>
      <c r="BK680">
        <v>141624.74</v>
      </c>
    </row>
    <row r="681" spans="1:63" ht="22.5" customHeight="1">
      <c r="A681" s="496">
        <v>5</v>
      </c>
      <c r="B681" s="497" t="s">
        <v>916</v>
      </c>
      <c r="C681" s="498" t="s">
        <v>917</v>
      </c>
      <c r="D681" s="498">
        <v>5.0999999999999996</v>
      </c>
      <c r="E681" s="497" t="s">
        <v>1829</v>
      </c>
      <c r="F681" s="498"/>
      <c r="G681" s="550">
        <v>5104030205.1009998</v>
      </c>
      <c r="H681" s="549" t="s">
        <v>736</v>
      </c>
      <c r="I681">
        <f t="shared" si="10"/>
        <v>153282785.94999999</v>
      </c>
      <c r="J681">
        <v>232567597.74000001</v>
      </c>
      <c r="K681">
        <v>5681419.0499999998</v>
      </c>
      <c r="L681">
        <v>13012616.23</v>
      </c>
      <c r="M681">
        <v>20768368.120000001</v>
      </c>
      <c r="N681">
        <v>39647981.869999997</v>
      </c>
      <c r="O681" s="108">
        <v>40095665.280000001</v>
      </c>
      <c r="P681">
        <v>13983716.65</v>
      </c>
      <c r="Q681">
        <v>16490126.67</v>
      </c>
      <c r="R681">
        <v>10300176.16</v>
      </c>
      <c r="S681">
        <v>9354840.7799999993</v>
      </c>
      <c r="T681">
        <v>7633974.0999999996</v>
      </c>
      <c r="U681">
        <v>7316789.8200000003</v>
      </c>
      <c r="V681">
        <v>153282785.94999999</v>
      </c>
      <c r="W681">
        <v>9720229.0399999991</v>
      </c>
      <c r="X681">
        <v>7820059.7699999996</v>
      </c>
      <c r="Y681">
        <v>8495691.8800000008</v>
      </c>
      <c r="Z681">
        <v>20275661.68</v>
      </c>
      <c r="AA681">
        <v>15995218.189999999</v>
      </c>
      <c r="AB681">
        <v>6613745.6399999997</v>
      </c>
      <c r="AC681">
        <v>4441043.2</v>
      </c>
      <c r="AD681">
        <v>643771545.40999997</v>
      </c>
      <c r="AE681">
        <v>9617755.7799999993</v>
      </c>
      <c r="AF681">
        <v>22354397</v>
      </c>
      <c r="AG681">
        <v>18427206.789999999</v>
      </c>
      <c r="AH681">
        <v>30380676.800000001</v>
      </c>
      <c r="AI681">
        <v>10412724.49</v>
      </c>
      <c r="AJ681">
        <v>36791779.539999999</v>
      </c>
      <c r="AK681">
        <v>21971216.719999999</v>
      </c>
      <c r="AL681">
        <v>18477908.440000001</v>
      </c>
      <c r="AM681">
        <v>17599638.5</v>
      </c>
      <c r="AN681">
        <v>39962184.549999997</v>
      </c>
      <c r="AO681">
        <v>14989083.779999999</v>
      </c>
      <c r="AP681">
        <v>15547247.99</v>
      </c>
      <c r="AQ681">
        <v>6806873.6100000003</v>
      </c>
      <c r="AR681">
        <v>229790781.63999999</v>
      </c>
      <c r="AS681">
        <v>8961048.7200000007</v>
      </c>
      <c r="AT681">
        <v>11822404.24</v>
      </c>
      <c r="AU681">
        <v>38210309.659999996</v>
      </c>
      <c r="AV681">
        <v>12059450.51</v>
      </c>
      <c r="AW681">
        <v>11038225.43</v>
      </c>
      <c r="AX681">
        <v>11344887.92</v>
      </c>
      <c r="AY681">
        <v>55809818.57</v>
      </c>
      <c r="AZ681">
        <v>6502557.7599999998</v>
      </c>
      <c r="BA681">
        <v>6715385.0499999998</v>
      </c>
      <c r="BB681">
        <v>5006633.3</v>
      </c>
      <c r="BC681">
        <v>4625753.4400000004</v>
      </c>
      <c r="BD681">
        <v>130872136.79000001</v>
      </c>
      <c r="BE681">
        <v>15464635.18</v>
      </c>
      <c r="BF681">
        <v>6352794.1900000004</v>
      </c>
      <c r="BG681">
        <v>29248191.129999999</v>
      </c>
      <c r="BH681">
        <v>4240099.1399999997</v>
      </c>
      <c r="BI681">
        <v>13896857.810000001</v>
      </c>
      <c r="BJ681">
        <v>14732259.460000001</v>
      </c>
      <c r="BK681">
        <v>7229746.8099999996</v>
      </c>
    </row>
    <row r="682" spans="1:63" ht="22.5" customHeight="1">
      <c r="A682" s="496">
        <v>5</v>
      </c>
      <c r="B682" s="497" t="s">
        <v>916</v>
      </c>
      <c r="C682" s="498" t="s">
        <v>917</v>
      </c>
      <c r="D682" s="498">
        <v>5.0999999999999996</v>
      </c>
      <c r="E682" s="497" t="s">
        <v>1832</v>
      </c>
      <c r="F682" s="498"/>
      <c r="G682" s="550">
        <v>5104030205.1020002</v>
      </c>
      <c r="H682" s="549" t="s">
        <v>737</v>
      </c>
      <c r="I682">
        <f t="shared" si="10"/>
        <v>2051396.74</v>
      </c>
      <c r="J682">
        <v>2730930.72</v>
      </c>
      <c r="K682">
        <v>182600</v>
      </c>
      <c r="L682">
        <v>141537.5</v>
      </c>
      <c r="M682">
        <v>137335</v>
      </c>
      <c r="N682">
        <v>1266079</v>
      </c>
      <c r="O682" s="108">
        <v>4267446.96</v>
      </c>
      <c r="P682">
        <v>420426.9</v>
      </c>
      <c r="Q682">
        <v>3879335.85</v>
      </c>
      <c r="R682">
        <v>186875</v>
      </c>
      <c r="T682">
        <v>216860</v>
      </c>
      <c r="U682">
        <v>234160</v>
      </c>
      <c r="V682">
        <v>2051396.74</v>
      </c>
      <c r="W682">
        <v>143127</v>
      </c>
      <c r="Z682">
        <v>2730010.01</v>
      </c>
      <c r="AA682">
        <v>308460.5</v>
      </c>
      <c r="AD682">
        <v>2170006</v>
      </c>
      <c r="AG682">
        <v>362004.58</v>
      </c>
      <c r="AJ682">
        <v>216651.45</v>
      </c>
      <c r="AN682">
        <v>586550.9</v>
      </c>
      <c r="AO682">
        <v>231887.8</v>
      </c>
      <c r="AP682">
        <v>194608.4</v>
      </c>
      <c r="AQ682">
        <v>104944.5</v>
      </c>
      <c r="AR682">
        <v>18440334.43</v>
      </c>
      <c r="AS682">
        <v>204806</v>
      </c>
      <c r="AT682">
        <v>79876</v>
      </c>
      <c r="AU682">
        <v>226387.69</v>
      </c>
      <c r="AV682">
        <v>267610.40000000002</v>
      </c>
      <c r="AW682">
        <v>1937433.65</v>
      </c>
      <c r="AY682">
        <v>410321</v>
      </c>
      <c r="AZ682">
        <v>70956.399999999994</v>
      </c>
      <c r="BA682">
        <v>100991.5</v>
      </c>
      <c r="BB682">
        <v>167404.5</v>
      </c>
      <c r="BC682">
        <v>74900</v>
      </c>
      <c r="BD682">
        <v>939811.02</v>
      </c>
      <c r="BE682">
        <v>186785.4</v>
      </c>
      <c r="BF682">
        <v>26551</v>
      </c>
      <c r="BG682">
        <v>415690.75</v>
      </c>
      <c r="BH682">
        <v>43919</v>
      </c>
      <c r="BI682">
        <v>2579822.56</v>
      </c>
      <c r="BJ682">
        <v>2671901.67</v>
      </c>
      <c r="BK682">
        <v>143210</v>
      </c>
    </row>
    <row r="683" spans="1:63" ht="22.5" customHeight="1">
      <c r="A683" s="496">
        <v>5</v>
      </c>
      <c r="B683" s="497" t="s">
        <v>916</v>
      </c>
      <c r="C683" s="498" t="s">
        <v>917</v>
      </c>
      <c r="D683" s="498">
        <v>5.0999999999999996</v>
      </c>
      <c r="E683" s="497" t="s">
        <v>1832</v>
      </c>
      <c r="F683" s="498"/>
      <c r="G683" s="550">
        <v>5104030205.1029997</v>
      </c>
      <c r="H683" s="549" t="s">
        <v>738</v>
      </c>
      <c r="I683">
        <f t="shared" si="10"/>
        <v>64667002.07</v>
      </c>
      <c r="J683">
        <v>178771499.30000001</v>
      </c>
      <c r="K683">
        <v>961186.37</v>
      </c>
      <c r="L683">
        <v>2879213.7</v>
      </c>
      <c r="M683">
        <v>6401115.75</v>
      </c>
      <c r="N683">
        <v>10711172.51</v>
      </c>
      <c r="O683" s="108">
        <v>6429877.7999999998</v>
      </c>
      <c r="P683">
        <v>4670915.51</v>
      </c>
      <c r="Q683">
        <v>2463314.2400000002</v>
      </c>
      <c r="R683">
        <v>4429163.28</v>
      </c>
      <c r="S683">
        <v>3780717.31</v>
      </c>
      <c r="T683">
        <v>2193994.6</v>
      </c>
      <c r="U683">
        <v>2953910.01</v>
      </c>
      <c r="V683">
        <v>64667002.07</v>
      </c>
      <c r="W683">
        <v>3298057.52</v>
      </c>
      <c r="X683">
        <v>1647706.18</v>
      </c>
      <c r="Y683">
        <v>2087116.44</v>
      </c>
      <c r="Z683">
        <v>3766287.07</v>
      </c>
      <c r="AA683">
        <v>4189109.47</v>
      </c>
      <c r="AB683">
        <v>1813872.82</v>
      </c>
      <c r="AC683">
        <v>381636.53</v>
      </c>
      <c r="AD683">
        <v>413337568.75</v>
      </c>
      <c r="AE683">
        <v>2611818.16</v>
      </c>
      <c r="AF683">
        <v>11172827.57</v>
      </c>
      <c r="AG683">
        <v>4763461.9800000004</v>
      </c>
      <c r="AH683">
        <v>8468478.1600000001</v>
      </c>
      <c r="AI683">
        <v>1961949.21</v>
      </c>
      <c r="AJ683">
        <v>9958513.1999999993</v>
      </c>
      <c r="AK683">
        <v>4353555.51</v>
      </c>
      <c r="AL683">
        <v>3645285.22</v>
      </c>
      <c r="AM683">
        <v>3241165.35</v>
      </c>
      <c r="AN683">
        <v>16915223.989999998</v>
      </c>
      <c r="AO683">
        <v>3117906.79</v>
      </c>
      <c r="AP683">
        <v>2757382.99</v>
      </c>
      <c r="AQ683">
        <v>1605194.95</v>
      </c>
      <c r="AR683">
        <v>96317555.659999996</v>
      </c>
      <c r="AS683">
        <v>2336864.88</v>
      </c>
      <c r="AT683">
        <v>2158067.2400000002</v>
      </c>
      <c r="AU683">
        <v>25405787.34</v>
      </c>
      <c r="AV683">
        <v>2818186.64</v>
      </c>
      <c r="AW683">
        <v>1157457.1499999999</v>
      </c>
      <c r="AX683">
        <v>2147520.1800000002</v>
      </c>
      <c r="AY683">
        <v>32936796.27</v>
      </c>
      <c r="AZ683">
        <v>1861417.93</v>
      </c>
      <c r="BA683">
        <v>1214811.27</v>
      </c>
      <c r="BB683">
        <v>1122140.92</v>
      </c>
      <c r="BC683">
        <v>1508955.28</v>
      </c>
      <c r="BD683">
        <v>77191800.219999999</v>
      </c>
      <c r="BE683">
        <v>4992273.43</v>
      </c>
      <c r="BF683">
        <v>1810005.97</v>
      </c>
      <c r="BG683">
        <v>8363980.8399999999</v>
      </c>
      <c r="BH683">
        <v>522251.7</v>
      </c>
      <c r="BI683">
        <v>2131110.91</v>
      </c>
      <c r="BJ683">
        <v>1258324.58</v>
      </c>
      <c r="BK683">
        <v>1433505.51</v>
      </c>
    </row>
    <row r="684" spans="1:63" ht="22.5" customHeight="1">
      <c r="A684" s="496">
        <v>5</v>
      </c>
      <c r="B684" s="497" t="s">
        <v>916</v>
      </c>
      <c r="C684" s="498" t="s">
        <v>917</v>
      </c>
      <c r="D684" s="498">
        <v>5.0999999999999996</v>
      </c>
      <c r="E684" s="497" t="s">
        <v>1839</v>
      </c>
      <c r="F684" s="498"/>
      <c r="G684" s="550">
        <v>5104030205.1040001</v>
      </c>
      <c r="H684" s="549" t="s">
        <v>739</v>
      </c>
      <c r="I684">
        <f t="shared" si="10"/>
        <v>27664226.920000002</v>
      </c>
      <c r="J684">
        <v>70648776.400000006</v>
      </c>
      <c r="K684">
        <v>4130958</v>
      </c>
      <c r="L684">
        <v>8672921.0500000007</v>
      </c>
      <c r="M684">
        <v>23297386.559999999</v>
      </c>
      <c r="N684">
        <v>29502204.120000001</v>
      </c>
      <c r="O684" s="108">
        <v>25070538</v>
      </c>
      <c r="P684">
        <v>11011132.029999999</v>
      </c>
      <c r="Q684">
        <v>14832257.5</v>
      </c>
      <c r="R684">
        <v>9481906.5</v>
      </c>
      <c r="S684">
        <v>8264696.0499999998</v>
      </c>
      <c r="T684">
        <v>7305863</v>
      </c>
      <c r="U684">
        <v>6150203.5</v>
      </c>
      <c r="V684">
        <v>27664226.920000002</v>
      </c>
      <c r="W684">
        <v>2155758.5499999998</v>
      </c>
      <c r="X684">
        <v>2737017</v>
      </c>
      <c r="Y684">
        <v>3209553.7</v>
      </c>
      <c r="Z684">
        <v>5130320.3</v>
      </c>
      <c r="AA684">
        <v>5954588.5</v>
      </c>
      <c r="AB684">
        <v>2822630.24</v>
      </c>
      <c r="AC684">
        <v>1404733.15</v>
      </c>
      <c r="AD684">
        <v>54722188.57</v>
      </c>
      <c r="AE684">
        <v>2550704.2000000002</v>
      </c>
      <c r="AF684">
        <v>1929340.79</v>
      </c>
      <c r="AG684">
        <v>8101555.54</v>
      </c>
      <c r="AH684">
        <v>5035706.83</v>
      </c>
      <c r="AI684">
        <v>2590228.1</v>
      </c>
      <c r="AJ684">
        <v>10548556.609999999</v>
      </c>
      <c r="AK684">
        <v>1439622.75</v>
      </c>
      <c r="AL684">
        <v>3816385.67</v>
      </c>
      <c r="AM684">
        <v>4390059.5</v>
      </c>
      <c r="AN684">
        <v>4629741.9000000004</v>
      </c>
      <c r="AO684">
        <v>3354330.6</v>
      </c>
      <c r="AP684">
        <v>9459359</v>
      </c>
      <c r="AQ684">
        <v>1824389.95</v>
      </c>
      <c r="AR684">
        <v>46669961.350000001</v>
      </c>
      <c r="AS684">
        <v>2206667.88</v>
      </c>
      <c r="AT684">
        <v>2542864.64</v>
      </c>
      <c r="AU684">
        <v>10584134.050000001</v>
      </c>
      <c r="AV684">
        <v>3777523.69</v>
      </c>
      <c r="AW684">
        <v>2820850.2</v>
      </c>
      <c r="AX684">
        <v>2511114.38</v>
      </c>
      <c r="AY684">
        <v>13212549.68</v>
      </c>
      <c r="AZ684">
        <v>1680865.05</v>
      </c>
      <c r="BA684">
        <v>1880394.46</v>
      </c>
      <c r="BB684">
        <v>1736815.51</v>
      </c>
      <c r="BC684">
        <v>1546168.6</v>
      </c>
      <c r="BD684">
        <v>4646459.3499999996</v>
      </c>
      <c r="BE684">
        <v>2515845.87</v>
      </c>
      <c r="BF684">
        <v>1794290.5</v>
      </c>
      <c r="BG684">
        <v>2722270.12</v>
      </c>
      <c r="BH684">
        <v>1644013.5</v>
      </c>
      <c r="BI684">
        <v>2204237.21</v>
      </c>
      <c r="BJ684">
        <v>2455188.2999999998</v>
      </c>
      <c r="BK684">
        <v>2513891.7999999998</v>
      </c>
    </row>
    <row r="685" spans="1:63" ht="22.5" customHeight="1">
      <c r="A685" s="496">
        <v>5</v>
      </c>
      <c r="B685" s="497" t="s">
        <v>916</v>
      </c>
      <c r="C685" s="498" t="s">
        <v>917</v>
      </c>
      <c r="D685" s="498">
        <v>5.0999999999999996</v>
      </c>
      <c r="E685" s="497" t="s">
        <v>1752</v>
      </c>
      <c r="F685" s="498"/>
      <c r="G685" s="550">
        <v>5104030205.1120005</v>
      </c>
      <c r="H685" s="549" t="s">
        <v>740</v>
      </c>
      <c r="I685">
        <f t="shared" si="10"/>
        <v>5258247.1399999997</v>
      </c>
      <c r="J685">
        <v>960090.24</v>
      </c>
      <c r="L685">
        <v>777738</v>
      </c>
      <c r="N685">
        <v>2480893.59</v>
      </c>
      <c r="O685" s="108">
        <v>1756569</v>
      </c>
      <c r="P685">
        <v>1167628</v>
      </c>
      <c r="Q685">
        <v>1024790</v>
      </c>
      <c r="R685">
        <v>736740</v>
      </c>
      <c r="S685">
        <v>383659.3</v>
      </c>
      <c r="T685">
        <v>499367.8</v>
      </c>
      <c r="V685">
        <v>5258247.1399999997</v>
      </c>
      <c r="X685">
        <v>372997</v>
      </c>
      <c r="Z685">
        <v>803290.81</v>
      </c>
      <c r="AA685">
        <v>937001</v>
      </c>
      <c r="AD685">
        <v>21341652.07</v>
      </c>
      <c r="AF685">
        <v>1462729</v>
      </c>
      <c r="AG685">
        <v>1481728.57</v>
      </c>
      <c r="AH685">
        <v>2495815.14</v>
      </c>
      <c r="AI685">
        <v>495173.5</v>
      </c>
      <c r="AJ685">
        <v>3570685.92</v>
      </c>
      <c r="AK685">
        <v>1467032.46</v>
      </c>
      <c r="AL685">
        <v>1244960.5</v>
      </c>
      <c r="AM685">
        <v>772048.96</v>
      </c>
      <c r="AN685">
        <v>3269072</v>
      </c>
      <c r="AO685">
        <v>798768</v>
      </c>
      <c r="AQ685">
        <v>9132</v>
      </c>
      <c r="AR685">
        <v>10688871.75</v>
      </c>
      <c r="AS685">
        <v>888837</v>
      </c>
      <c r="AT685">
        <v>23455</v>
      </c>
      <c r="AU685">
        <v>1771491.18</v>
      </c>
      <c r="AV685">
        <v>41121</v>
      </c>
      <c r="AX685">
        <v>33780</v>
      </c>
      <c r="AY685">
        <v>2172416.98</v>
      </c>
      <c r="BB685">
        <v>16347</v>
      </c>
      <c r="BC685">
        <v>27672</v>
      </c>
      <c r="BD685">
        <v>6592761.5899999999</v>
      </c>
      <c r="BE685">
        <v>1402820</v>
      </c>
      <c r="BF685">
        <v>831517</v>
      </c>
      <c r="BG685">
        <v>2117046.9300000002</v>
      </c>
      <c r="BH685">
        <v>21965</v>
      </c>
      <c r="BI685">
        <v>2248003</v>
      </c>
      <c r="BJ685">
        <v>1184386</v>
      </c>
      <c r="BK685">
        <v>527650.1</v>
      </c>
    </row>
    <row r="686" spans="1:63" ht="22.5" customHeight="1">
      <c r="A686" s="496">
        <v>5</v>
      </c>
      <c r="B686" s="497" t="s">
        <v>916</v>
      </c>
      <c r="C686" s="498" t="s">
        <v>917</v>
      </c>
      <c r="D686" s="498">
        <v>5.0999999999999996</v>
      </c>
      <c r="E686" s="497" t="s">
        <v>1752</v>
      </c>
      <c r="F686" s="498"/>
      <c r="G686" s="548">
        <v>5104030205.1129999</v>
      </c>
      <c r="H686" s="549" t="s">
        <v>741</v>
      </c>
      <c r="I686">
        <f t="shared" si="10"/>
        <v>0</v>
      </c>
      <c r="J686">
        <v>2509797</v>
      </c>
      <c r="L686">
        <v>7600</v>
      </c>
      <c r="M686">
        <v>54500</v>
      </c>
      <c r="N686">
        <v>266950</v>
      </c>
      <c r="O686" s="108">
        <v>162875</v>
      </c>
      <c r="P686">
        <v>97010</v>
      </c>
      <c r="Q686">
        <v>160910</v>
      </c>
      <c r="R686">
        <v>36900</v>
      </c>
      <c r="S686">
        <v>74700</v>
      </c>
      <c r="T686">
        <v>6800</v>
      </c>
      <c r="U686">
        <v>99000</v>
      </c>
      <c r="W686">
        <v>147050</v>
      </c>
      <c r="X686">
        <v>112970</v>
      </c>
      <c r="Z686">
        <v>247390</v>
      </c>
      <c r="AB686">
        <v>84300</v>
      </c>
      <c r="AD686">
        <v>11037277</v>
      </c>
      <c r="AF686">
        <v>70390</v>
      </c>
      <c r="AG686">
        <v>566830</v>
      </c>
      <c r="AH686">
        <v>423646</v>
      </c>
      <c r="AI686">
        <v>29100</v>
      </c>
      <c r="AJ686">
        <v>1067750</v>
      </c>
      <c r="AK686">
        <v>143680</v>
      </c>
      <c r="AL686">
        <v>27100</v>
      </c>
      <c r="AN686">
        <v>479340</v>
      </c>
      <c r="AO686">
        <v>55750</v>
      </c>
      <c r="AP686">
        <v>253300</v>
      </c>
      <c r="AR686">
        <v>905190</v>
      </c>
      <c r="AS686">
        <v>149667.79999999999</v>
      </c>
      <c r="AT686">
        <v>230040</v>
      </c>
      <c r="AU686">
        <v>1457184</v>
      </c>
      <c r="AV686">
        <v>143270</v>
      </c>
      <c r="AW686">
        <v>602470</v>
      </c>
      <c r="AX686">
        <v>215100</v>
      </c>
      <c r="AY686">
        <v>739610</v>
      </c>
      <c r="AZ686">
        <v>255180</v>
      </c>
      <c r="BA686">
        <v>96000</v>
      </c>
      <c r="BB686">
        <v>185550</v>
      </c>
      <c r="BC686">
        <v>66190</v>
      </c>
      <c r="BD686">
        <v>368700</v>
      </c>
      <c r="BE686">
        <v>48400</v>
      </c>
      <c r="BF686">
        <v>1123</v>
      </c>
      <c r="BG686">
        <v>121440</v>
      </c>
      <c r="BH686">
        <v>45120</v>
      </c>
      <c r="BI686">
        <v>57300</v>
      </c>
      <c r="BJ686">
        <v>93953.55</v>
      </c>
      <c r="BK686">
        <v>105155</v>
      </c>
    </row>
    <row r="687" spans="1:63" ht="22.5" customHeight="1">
      <c r="A687" s="496">
        <v>5</v>
      </c>
      <c r="B687" s="497" t="s">
        <v>916</v>
      </c>
      <c r="C687" s="498" t="s">
        <v>917</v>
      </c>
      <c r="D687" s="498">
        <v>5.0999999999999996</v>
      </c>
      <c r="E687" s="497" t="s">
        <v>1846</v>
      </c>
      <c r="F687" s="498"/>
      <c r="G687" s="548">
        <v>5104030205.1169996</v>
      </c>
      <c r="H687" s="547" t="s">
        <v>742</v>
      </c>
      <c r="I687">
        <f t="shared" si="10"/>
        <v>1228734.29</v>
      </c>
      <c r="J687">
        <v>4478900.17</v>
      </c>
      <c r="K687">
        <v>326789.69</v>
      </c>
      <c r="L687">
        <v>246098.76</v>
      </c>
      <c r="M687">
        <v>709930.22</v>
      </c>
      <c r="N687">
        <v>833721.1</v>
      </c>
      <c r="O687" s="108">
        <v>570205.94999999995</v>
      </c>
      <c r="P687">
        <v>867750.61</v>
      </c>
      <c r="Q687">
        <v>262834.53999999998</v>
      </c>
      <c r="R687">
        <v>222857.05</v>
      </c>
      <c r="S687">
        <v>125731.35</v>
      </c>
      <c r="T687">
        <v>136758.69</v>
      </c>
      <c r="U687">
        <v>197884.86</v>
      </c>
      <c r="V687">
        <v>1228734.29</v>
      </c>
      <c r="W687">
        <v>127929.71</v>
      </c>
      <c r="X687">
        <v>373569.84</v>
      </c>
      <c r="Y687">
        <v>264252.62</v>
      </c>
      <c r="Z687">
        <v>1548841.03</v>
      </c>
      <c r="AA687">
        <v>624026.25</v>
      </c>
      <c r="AB687">
        <v>378611.95</v>
      </c>
      <c r="AC687">
        <v>282786.19</v>
      </c>
      <c r="AD687">
        <v>5921757.4900000002</v>
      </c>
      <c r="AE687">
        <v>1104013.55</v>
      </c>
      <c r="AF687">
        <v>201504.9</v>
      </c>
      <c r="AG687">
        <v>630749.69999999995</v>
      </c>
      <c r="AH687">
        <v>367315.04</v>
      </c>
      <c r="AI687">
        <v>231086.3</v>
      </c>
      <c r="AJ687">
        <v>1107935.1499999999</v>
      </c>
      <c r="AK687">
        <v>530928.93000000005</v>
      </c>
      <c r="AL687">
        <v>413426.79</v>
      </c>
      <c r="AM687">
        <v>594999.85</v>
      </c>
      <c r="AN687">
        <v>868312.53</v>
      </c>
      <c r="AO687">
        <v>580900.19999999995</v>
      </c>
      <c r="AP687">
        <v>323218.95</v>
      </c>
      <c r="AQ687">
        <v>298937.75</v>
      </c>
      <c r="AR687">
        <v>1800748.39</v>
      </c>
      <c r="AS687">
        <v>460650</v>
      </c>
      <c r="AT687">
        <v>436409.36</v>
      </c>
      <c r="AU687">
        <v>2310010.0499999998</v>
      </c>
      <c r="AV687">
        <v>510982.16</v>
      </c>
      <c r="AW687">
        <v>663932.84</v>
      </c>
      <c r="AX687">
        <v>240645.65</v>
      </c>
      <c r="AY687">
        <v>1052394.58</v>
      </c>
      <c r="AZ687">
        <v>212819.49</v>
      </c>
      <c r="BA687">
        <v>229918.07999999999</v>
      </c>
      <c r="BB687">
        <v>152616.9</v>
      </c>
      <c r="BC687">
        <v>243991.4</v>
      </c>
      <c r="BD687">
        <v>1126820.47</v>
      </c>
      <c r="BE687">
        <v>1808871.42</v>
      </c>
      <c r="BF687">
        <v>401962.17</v>
      </c>
      <c r="BG687">
        <v>942520.5</v>
      </c>
      <c r="BH687">
        <v>229023.68</v>
      </c>
      <c r="BI687">
        <v>924325.14</v>
      </c>
      <c r="BJ687">
        <v>829530.38</v>
      </c>
      <c r="BK687">
        <v>314860.53999999998</v>
      </c>
    </row>
    <row r="688" spans="1:63" ht="22.5" customHeight="1">
      <c r="A688" s="496">
        <v>5</v>
      </c>
      <c r="B688" s="497" t="s">
        <v>916</v>
      </c>
      <c r="C688" s="498" t="s">
        <v>917</v>
      </c>
      <c r="D688" s="498">
        <v>5.0999999999999996</v>
      </c>
      <c r="E688" s="497" t="s">
        <v>1832</v>
      </c>
      <c r="F688" s="498"/>
      <c r="G688" s="548">
        <v>5104030205.118</v>
      </c>
      <c r="H688" s="547" t="s">
        <v>743</v>
      </c>
      <c r="I688">
        <f t="shared" si="10"/>
        <v>107639.25</v>
      </c>
      <c r="R688">
        <v>60000</v>
      </c>
      <c r="T688">
        <v>2350</v>
      </c>
      <c r="V688">
        <v>107639.25</v>
      </c>
      <c r="AE688">
        <v>50000</v>
      </c>
      <c r="AG688">
        <v>32260</v>
      </c>
      <c r="BD688">
        <v>16000</v>
      </c>
    </row>
    <row r="689" spans="1:63" ht="22.5" customHeight="1">
      <c r="A689" s="496">
        <v>5</v>
      </c>
      <c r="B689" s="497" t="s">
        <v>916</v>
      </c>
      <c r="C689" s="498" t="s">
        <v>917</v>
      </c>
      <c r="D689" s="498">
        <v>5.0999999999999996</v>
      </c>
      <c r="E689" s="497" t="s">
        <v>1752</v>
      </c>
      <c r="F689" s="498"/>
      <c r="G689" s="550">
        <v>5104030206.1009998</v>
      </c>
      <c r="H689" s="549" t="s">
        <v>744</v>
      </c>
      <c r="I689">
        <f t="shared" si="10"/>
        <v>2039990.8</v>
      </c>
      <c r="J689">
        <v>2781241</v>
      </c>
      <c r="K689">
        <v>190060</v>
      </c>
      <c r="L689">
        <v>581691.93000000005</v>
      </c>
      <c r="M689">
        <v>1964441.88</v>
      </c>
      <c r="N689">
        <v>491330</v>
      </c>
      <c r="O689" s="108">
        <v>721870</v>
      </c>
      <c r="P689">
        <v>1390666.5</v>
      </c>
      <c r="Q689">
        <v>541633</v>
      </c>
      <c r="R689">
        <v>326008</v>
      </c>
      <c r="S689">
        <v>744875</v>
      </c>
      <c r="T689">
        <v>888886.5</v>
      </c>
      <c r="U689">
        <v>591760</v>
      </c>
      <c r="V689">
        <v>2039990.8</v>
      </c>
      <c r="W689">
        <v>303980</v>
      </c>
      <c r="Y689">
        <v>58300</v>
      </c>
      <c r="Z689">
        <v>840833</v>
      </c>
      <c r="AA689">
        <v>956131.5</v>
      </c>
      <c r="AC689">
        <v>186785</v>
      </c>
      <c r="AD689">
        <v>10693692.470000001</v>
      </c>
      <c r="AE689">
        <v>2572951.94</v>
      </c>
      <c r="AF689">
        <v>437176.5</v>
      </c>
      <c r="AG689">
        <v>801987</v>
      </c>
      <c r="AH689">
        <v>1147281.3899999999</v>
      </c>
      <c r="AI689">
        <v>253225</v>
      </c>
      <c r="AJ689">
        <v>1615860</v>
      </c>
      <c r="AK689">
        <v>445247</v>
      </c>
      <c r="AL689">
        <v>768510.75</v>
      </c>
      <c r="AM689">
        <v>364802</v>
      </c>
      <c r="AN689">
        <v>640221</v>
      </c>
      <c r="AO689">
        <v>130870</v>
      </c>
      <c r="AP689">
        <v>593819</v>
      </c>
      <c r="AQ689">
        <v>543979</v>
      </c>
      <c r="AR689">
        <v>3368836</v>
      </c>
      <c r="AS689">
        <v>508016</v>
      </c>
      <c r="AT689">
        <v>152820</v>
      </c>
      <c r="AU689">
        <v>642692.30000000005</v>
      </c>
      <c r="AV689">
        <v>380890</v>
      </c>
      <c r="AX689">
        <v>222929</v>
      </c>
      <c r="AY689">
        <v>710791</v>
      </c>
      <c r="AZ689">
        <v>200322</v>
      </c>
      <c r="BA689">
        <v>348154.5</v>
      </c>
      <c r="BB689">
        <v>322371</v>
      </c>
      <c r="BC689">
        <v>295238</v>
      </c>
      <c r="BD689">
        <v>3374713.37</v>
      </c>
      <c r="BE689">
        <v>519600</v>
      </c>
      <c r="BF689">
        <v>199844</v>
      </c>
      <c r="BG689">
        <v>1149670</v>
      </c>
      <c r="BH689">
        <v>34620</v>
      </c>
      <c r="BI689">
        <v>1491196.41</v>
      </c>
      <c r="BJ689">
        <v>606620</v>
      </c>
      <c r="BK689">
        <v>441870</v>
      </c>
    </row>
    <row r="690" spans="1:63" ht="22.5" customHeight="1">
      <c r="A690" s="496">
        <v>5</v>
      </c>
      <c r="B690" s="497" t="s">
        <v>916</v>
      </c>
      <c r="C690" s="498" t="s">
        <v>917</v>
      </c>
      <c r="D690" s="498">
        <v>5.0999999999999996</v>
      </c>
      <c r="E690" s="497" t="s">
        <v>1743</v>
      </c>
      <c r="F690" s="498"/>
      <c r="G690" s="550">
        <v>5104030207.1009998</v>
      </c>
      <c r="H690" s="549" t="s">
        <v>745</v>
      </c>
      <c r="I690">
        <f t="shared" si="10"/>
        <v>0</v>
      </c>
      <c r="K690">
        <v>3450</v>
      </c>
      <c r="L690">
        <v>11790</v>
      </c>
      <c r="M690">
        <v>720</v>
      </c>
      <c r="N690">
        <v>1050</v>
      </c>
      <c r="O690" s="108">
        <v>166502.71</v>
      </c>
      <c r="U690">
        <v>26700</v>
      </c>
      <c r="Z690">
        <v>258012</v>
      </c>
      <c r="AD690">
        <v>260491</v>
      </c>
      <c r="AG690">
        <v>4600</v>
      </c>
      <c r="AH690">
        <v>52920</v>
      </c>
      <c r="AI690">
        <v>600</v>
      </c>
      <c r="AL690">
        <v>25950</v>
      </c>
      <c r="AM690">
        <v>3630</v>
      </c>
      <c r="AS690">
        <v>150080</v>
      </c>
      <c r="AW690">
        <v>78200</v>
      </c>
      <c r="AX690">
        <v>87960</v>
      </c>
      <c r="BA690">
        <v>184440</v>
      </c>
      <c r="BD690">
        <v>96000</v>
      </c>
      <c r="BE690">
        <v>0</v>
      </c>
      <c r="BH690">
        <v>9545</v>
      </c>
    </row>
    <row r="691" spans="1:63" ht="22.5" customHeight="1">
      <c r="A691" s="496">
        <v>5</v>
      </c>
      <c r="B691" s="497" t="s">
        <v>916</v>
      </c>
      <c r="C691" s="498" t="s">
        <v>917</v>
      </c>
      <c r="D691" s="498">
        <v>5.0999999999999996</v>
      </c>
      <c r="E691" s="497" t="s">
        <v>1743</v>
      </c>
      <c r="F691" s="498"/>
      <c r="G691" s="550">
        <v>5104030208.1009998</v>
      </c>
      <c r="H691" s="549" t="s">
        <v>746</v>
      </c>
      <c r="I691">
        <f t="shared" si="10"/>
        <v>0</v>
      </c>
      <c r="AG691">
        <v>0</v>
      </c>
      <c r="BC691">
        <v>5640</v>
      </c>
    </row>
    <row r="692" spans="1:63" ht="22.5" customHeight="1">
      <c r="A692" s="496">
        <v>5</v>
      </c>
      <c r="B692" s="497" t="s">
        <v>916</v>
      </c>
      <c r="C692" s="498" t="s">
        <v>917</v>
      </c>
      <c r="D692" s="498">
        <v>5.0999999999999996</v>
      </c>
      <c r="E692" s="497" t="s">
        <v>1743</v>
      </c>
      <c r="F692" s="498"/>
      <c r="G692" s="548">
        <v>5104030210.1009998</v>
      </c>
      <c r="H692" s="547" t="s">
        <v>747</v>
      </c>
      <c r="I692">
        <f t="shared" si="10"/>
        <v>0</v>
      </c>
      <c r="AD692">
        <v>60000</v>
      </c>
    </row>
    <row r="693" spans="1:63" ht="22.5" customHeight="1">
      <c r="A693" s="496">
        <v>5</v>
      </c>
      <c r="B693" s="497" t="s">
        <v>916</v>
      </c>
      <c r="C693" s="498" t="s">
        <v>917</v>
      </c>
      <c r="D693" s="498">
        <v>5.0999999999999996</v>
      </c>
      <c r="E693" s="497" t="s">
        <v>1743</v>
      </c>
      <c r="F693" s="498"/>
      <c r="G693" s="550">
        <v>5104030212.1009998</v>
      </c>
      <c r="H693" s="549" t="s">
        <v>748</v>
      </c>
      <c r="I693">
        <f t="shared" si="10"/>
        <v>0</v>
      </c>
      <c r="J693">
        <v>18188470</v>
      </c>
      <c r="N693">
        <v>919200</v>
      </c>
      <c r="O693" s="108">
        <v>770400</v>
      </c>
      <c r="T693">
        <v>99005.88</v>
      </c>
      <c r="W693">
        <v>9630</v>
      </c>
      <c r="Z693">
        <v>183842.33</v>
      </c>
      <c r="AA693">
        <v>437625</v>
      </c>
      <c r="AB693">
        <v>8000</v>
      </c>
      <c r="AC693">
        <v>166442.6</v>
      </c>
      <c r="AD693">
        <v>116762590.26000001</v>
      </c>
      <c r="AF693">
        <v>14700</v>
      </c>
      <c r="AG693">
        <v>466589</v>
      </c>
      <c r="AH693">
        <v>88320</v>
      </c>
      <c r="AI693">
        <v>136321</v>
      </c>
      <c r="AL693">
        <v>22800</v>
      </c>
      <c r="AN693">
        <v>39231.4</v>
      </c>
      <c r="AP693">
        <v>84732</v>
      </c>
      <c r="AQ693">
        <v>17400</v>
      </c>
      <c r="AR693">
        <v>1989300</v>
      </c>
      <c r="AS693">
        <v>51500</v>
      </c>
      <c r="AU693">
        <v>529200</v>
      </c>
      <c r="BB693">
        <v>18000</v>
      </c>
      <c r="BC693">
        <v>50757.440000000002</v>
      </c>
      <c r="BD693">
        <v>17674187</v>
      </c>
      <c r="BE693">
        <v>15219.22</v>
      </c>
      <c r="BH693">
        <v>72736.3</v>
      </c>
      <c r="BI693">
        <v>3795816.21</v>
      </c>
      <c r="BJ693">
        <v>3578058.09</v>
      </c>
    </row>
    <row r="694" spans="1:63" ht="22.5" customHeight="1">
      <c r="A694" s="496">
        <v>5</v>
      </c>
      <c r="B694" s="497" t="s">
        <v>916</v>
      </c>
      <c r="C694" s="498" t="s">
        <v>917</v>
      </c>
      <c r="D694" s="498">
        <v>5.0999999999999996</v>
      </c>
      <c r="E694" s="497" t="s">
        <v>1743</v>
      </c>
      <c r="F694" s="498"/>
      <c r="G694" s="548">
        <v>5104030217.1009998</v>
      </c>
      <c r="H694" s="549" t="s">
        <v>749</v>
      </c>
      <c r="I694">
        <f t="shared" si="10"/>
        <v>0</v>
      </c>
      <c r="AD694">
        <v>10591688.470000001</v>
      </c>
    </row>
    <row r="695" spans="1:63" ht="22.5" customHeight="1">
      <c r="A695" s="496">
        <v>5</v>
      </c>
      <c r="B695" s="497" t="s">
        <v>916</v>
      </c>
      <c r="C695" s="498" t="s">
        <v>917</v>
      </c>
      <c r="D695" s="498">
        <v>5.0999999999999996</v>
      </c>
      <c r="E695" s="497" t="s">
        <v>1858</v>
      </c>
      <c r="F695" s="498"/>
      <c r="G695" s="550">
        <v>5104030218.1009998</v>
      </c>
      <c r="H695" s="549" t="s">
        <v>750</v>
      </c>
      <c r="I695">
        <f t="shared" si="10"/>
        <v>0</v>
      </c>
      <c r="N695">
        <v>10000</v>
      </c>
      <c r="AO695">
        <v>214409.71</v>
      </c>
    </row>
    <row r="696" spans="1:63" ht="22.5" customHeight="1">
      <c r="A696" s="496">
        <v>5</v>
      </c>
      <c r="B696" s="497" t="s">
        <v>916</v>
      </c>
      <c r="C696" s="498" t="s">
        <v>917</v>
      </c>
      <c r="D696" s="498">
        <v>5.0999999999999996</v>
      </c>
      <c r="E696" s="497" t="s">
        <v>1743</v>
      </c>
      <c r="F696" s="498"/>
      <c r="G696" s="550">
        <v>5104030219.1009998</v>
      </c>
      <c r="H696" s="549" t="s">
        <v>751</v>
      </c>
      <c r="I696">
        <f t="shared" si="10"/>
        <v>0</v>
      </c>
      <c r="BD696">
        <v>100000</v>
      </c>
      <c r="BE696">
        <v>12000</v>
      </c>
    </row>
    <row r="697" spans="1:63" ht="22.5" customHeight="1">
      <c r="A697" s="496">
        <v>5</v>
      </c>
      <c r="B697" s="497" t="s">
        <v>916</v>
      </c>
      <c r="C697" s="498" t="s">
        <v>917</v>
      </c>
      <c r="D697" s="498">
        <v>5.0999999999999996</v>
      </c>
      <c r="E697" s="497" t="s">
        <v>1743</v>
      </c>
      <c r="F697" s="498"/>
      <c r="G697" s="550">
        <v>5104030220.1009998</v>
      </c>
      <c r="H697" s="549" t="s">
        <v>752</v>
      </c>
      <c r="I697">
        <f t="shared" si="10"/>
        <v>0</v>
      </c>
    </row>
    <row r="698" spans="1:63" ht="22.5" customHeight="1">
      <c r="A698" s="496">
        <v>5</v>
      </c>
      <c r="B698" s="497" t="s">
        <v>916</v>
      </c>
      <c r="C698" s="498" t="s">
        <v>917</v>
      </c>
      <c r="D698" s="498">
        <v>5.0999999999999996</v>
      </c>
      <c r="E698" s="497" t="s">
        <v>1858</v>
      </c>
      <c r="F698" s="498"/>
      <c r="G698" s="550">
        <v>5104030299.1020002</v>
      </c>
      <c r="H698" s="549" t="s">
        <v>753</v>
      </c>
      <c r="I698">
        <f t="shared" si="10"/>
        <v>0</v>
      </c>
      <c r="K698">
        <v>280251</v>
      </c>
      <c r="P698">
        <v>536084</v>
      </c>
      <c r="T698">
        <v>321840</v>
      </c>
      <c r="U698">
        <v>85800</v>
      </c>
      <c r="W698">
        <v>270175</v>
      </c>
      <c r="Y698">
        <v>359645</v>
      </c>
      <c r="AA698">
        <v>311620</v>
      </c>
      <c r="AB698">
        <v>55212</v>
      </c>
      <c r="AD698">
        <v>4167391.4</v>
      </c>
      <c r="AE698">
        <v>2032877.3</v>
      </c>
      <c r="AF698">
        <v>1991677.95</v>
      </c>
      <c r="AH698">
        <v>294588.2</v>
      </c>
      <c r="AI698">
        <v>790650</v>
      </c>
      <c r="AJ698">
        <v>211345.25</v>
      </c>
      <c r="AK698">
        <v>129550</v>
      </c>
      <c r="AL698">
        <v>462000</v>
      </c>
      <c r="AM698">
        <v>620433</v>
      </c>
      <c r="AN698">
        <v>1482122</v>
      </c>
      <c r="AO698">
        <v>175075</v>
      </c>
      <c r="AQ698">
        <v>156240</v>
      </c>
      <c r="AR698">
        <v>175340</v>
      </c>
      <c r="AS698">
        <v>685094.3</v>
      </c>
      <c r="AT698">
        <v>392268</v>
      </c>
      <c r="AU698">
        <v>1095266.8</v>
      </c>
      <c r="AV698">
        <v>701123</v>
      </c>
      <c r="AX698">
        <v>1127282.51</v>
      </c>
      <c r="AY698">
        <v>12000</v>
      </c>
      <c r="AZ698">
        <v>914865</v>
      </c>
      <c r="BA698">
        <v>284100</v>
      </c>
      <c r="BB698">
        <v>322713</v>
      </c>
      <c r="BC698">
        <v>427538.52</v>
      </c>
      <c r="BD698">
        <v>2370</v>
      </c>
      <c r="BH698">
        <v>12996.25</v>
      </c>
      <c r="BJ698">
        <v>303400</v>
      </c>
    </row>
    <row r="699" spans="1:63" ht="22.5" customHeight="1">
      <c r="A699" s="496">
        <v>5</v>
      </c>
      <c r="B699" s="497" t="s">
        <v>916</v>
      </c>
      <c r="C699" s="498" t="s">
        <v>917</v>
      </c>
      <c r="D699" s="498">
        <v>5.0999999999999996</v>
      </c>
      <c r="E699" s="497" t="s">
        <v>1858</v>
      </c>
      <c r="F699" s="498"/>
      <c r="G699" s="548">
        <v>5104030299.1029997</v>
      </c>
      <c r="H699" s="547" t="s">
        <v>754</v>
      </c>
      <c r="I699">
        <f t="shared" si="10"/>
        <v>0</v>
      </c>
      <c r="L699">
        <v>49800</v>
      </c>
      <c r="M699">
        <v>243970</v>
      </c>
      <c r="O699" s="108">
        <v>260910</v>
      </c>
      <c r="Q699">
        <v>63000</v>
      </c>
      <c r="S699">
        <v>85630</v>
      </c>
      <c r="T699">
        <v>102900</v>
      </c>
      <c r="W699">
        <v>109260</v>
      </c>
      <c r="X699">
        <v>36540</v>
      </c>
      <c r="Y699">
        <v>99080</v>
      </c>
      <c r="AA699">
        <v>217530</v>
      </c>
      <c r="AB699">
        <v>131270</v>
      </c>
      <c r="AC699">
        <v>122850</v>
      </c>
      <c r="AD699">
        <v>52540</v>
      </c>
      <c r="AF699">
        <v>71770</v>
      </c>
      <c r="AJ699">
        <v>50000</v>
      </c>
      <c r="AK699">
        <v>60000</v>
      </c>
      <c r="AL699">
        <v>173000</v>
      </c>
      <c r="AN699">
        <v>35970</v>
      </c>
      <c r="AR699">
        <v>152510</v>
      </c>
      <c r="AT699">
        <v>4960</v>
      </c>
      <c r="AX699">
        <v>8000</v>
      </c>
      <c r="AY699">
        <v>168627.9</v>
      </c>
      <c r="BA699">
        <v>26600</v>
      </c>
      <c r="BD699">
        <v>192500</v>
      </c>
      <c r="BE699">
        <v>95650</v>
      </c>
      <c r="BG699">
        <v>705474.9</v>
      </c>
      <c r="BH699">
        <v>19540</v>
      </c>
      <c r="BI699">
        <v>89112.5</v>
      </c>
      <c r="BJ699">
        <v>249326.69</v>
      </c>
      <c r="BK699">
        <v>8800</v>
      </c>
    </row>
    <row r="700" spans="1:63" ht="22.5" customHeight="1">
      <c r="A700" s="496">
        <v>5</v>
      </c>
      <c r="B700" s="497" t="s">
        <v>916</v>
      </c>
      <c r="C700" s="498" t="s">
        <v>917</v>
      </c>
      <c r="D700" s="498">
        <v>5.0999999999999996</v>
      </c>
      <c r="E700" s="497" t="s">
        <v>1858</v>
      </c>
      <c r="F700" s="498"/>
      <c r="G700" s="550">
        <v>5104030299.1040001</v>
      </c>
      <c r="H700" s="549" t="s">
        <v>755</v>
      </c>
      <c r="I700">
        <f t="shared" si="10"/>
        <v>0</v>
      </c>
      <c r="J700">
        <v>26245</v>
      </c>
      <c r="N700">
        <v>60500</v>
      </c>
      <c r="W700">
        <v>57820</v>
      </c>
      <c r="X700">
        <v>45353.66</v>
      </c>
      <c r="Z700">
        <v>587117.13</v>
      </c>
      <c r="AL700">
        <v>182512</v>
      </c>
      <c r="AP700">
        <v>7684</v>
      </c>
      <c r="AR700">
        <v>253100</v>
      </c>
      <c r="AS700">
        <v>22300</v>
      </c>
      <c r="AU700">
        <v>177484</v>
      </c>
      <c r="AW700">
        <v>37600</v>
      </c>
      <c r="BB700">
        <v>90145</v>
      </c>
      <c r="BC700">
        <v>416203.84</v>
      </c>
      <c r="BD700">
        <v>64256</v>
      </c>
      <c r="BE700">
        <v>151700</v>
      </c>
      <c r="BH700">
        <v>77037.55</v>
      </c>
    </row>
    <row r="701" spans="1:63" ht="22.5" customHeight="1">
      <c r="A701" s="496">
        <v>5</v>
      </c>
      <c r="B701" s="497" t="s">
        <v>916</v>
      </c>
      <c r="C701" s="498" t="s">
        <v>917</v>
      </c>
      <c r="D701" s="498">
        <v>5.0999999999999996</v>
      </c>
      <c r="E701" s="497" t="s">
        <v>1858</v>
      </c>
      <c r="F701" s="498"/>
      <c r="G701" s="548">
        <v>5104030299.1049995</v>
      </c>
      <c r="H701" s="547" t="s">
        <v>756</v>
      </c>
      <c r="I701">
        <f t="shared" si="10"/>
        <v>1061865</v>
      </c>
      <c r="J701">
        <v>6876533.0599999996</v>
      </c>
      <c r="K701">
        <v>734532.9</v>
      </c>
      <c r="L701">
        <v>2628632.8199999998</v>
      </c>
      <c r="M701">
        <v>3412089.12</v>
      </c>
      <c r="N701">
        <v>876106</v>
      </c>
      <c r="O701" s="108">
        <v>1978461</v>
      </c>
      <c r="P701">
        <v>1293692</v>
      </c>
      <c r="Q701">
        <v>1558611.27</v>
      </c>
      <c r="R701">
        <v>1864944.72</v>
      </c>
      <c r="S701">
        <v>1200150</v>
      </c>
      <c r="T701">
        <v>1003062.03</v>
      </c>
      <c r="U701">
        <v>1420115</v>
      </c>
      <c r="V701">
        <v>1061865</v>
      </c>
      <c r="W701">
        <v>121000</v>
      </c>
      <c r="X701">
        <v>503760.6</v>
      </c>
      <c r="Y701">
        <v>208217</v>
      </c>
      <c r="Z701">
        <v>1384070.8</v>
      </c>
      <c r="AA701">
        <v>331550</v>
      </c>
      <c r="AB701">
        <v>476813.7</v>
      </c>
      <c r="AC701">
        <v>134275</v>
      </c>
      <c r="AD701">
        <v>6279121.7999999998</v>
      </c>
      <c r="AE701">
        <v>36960</v>
      </c>
      <c r="AF701">
        <v>899250</v>
      </c>
      <c r="AG701">
        <v>718637.3</v>
      </c>
      <c r="AH701">
        <v>1225182.9099999999</v>
      </c>
      <c r="AI701">
        <v>833144</v>
      </c>
      <c r="AJ701">
        <v>5926915.25</v>
      </c>
      <c r="AK701">
        <v>3591006.75</v>
      </c>
      <c r="AL701">
        <v>3037665</v>
      </c>
      <c r="AM701">
        <v>1064131.5</v>
      </c>
      <c r="AN701">
        <v>624675</v>
      </c>
      <c r="AO701">
        <v>246424.2</v>
      </c>
      <c r="AP701">
        <v>1199248</v>
      </c>
      <c r="AQ701">
        <v>574748</v>
      </c>
      <c r="AR701">
        <v>3777111.22</v>
      </c>
      <c r="AS701">
        <v>422601.8</v>
      </c>
      <c r="AT701">
        <v>575820</v>
      </c>
      <c r="AV701">
        <v>238249</v>
      </c>
      <c r="AW701">
        <v>809956</v>
      </c>
      <c r="AY701">
        <v>1309302.8999999999</v>
      </c>
      <c r="AZ701">
        <v>578506</v>
      </c>
      <c r="BA701">
        <v>77840</v>
      </c>
      <c r="BC701">
        <v>199128.54</v>
      </c>
      <c r="BD701">
        <v>1489191.52</v>
      </c>
      <c r="BE701">
        <v>179013.57</v>
      </c>
      <c r="BF701">
        <v>221925</v>
      </c>
      <c r="BG701">
        <v>504578</v>
      </c>
      <c r="BH701">
        <v>108160</v>
      </c>
      <c r="BI701">
        <v>740742</v>
      </c>
      <c r="BJ701">
        <v>342326</v>
      </c>
      <c r="BK701">
        <v>142035</v>
      </c>
    </row>
    <row r="702" spans="1:63" ht="22.5" customHeight="1">
      <c r="A702" s="496">
        <v>5</v>
      </c>
      <c r="B702" s="497" t="s">
        <v>916</v>
      </c>
      <c r="C702" s="498" t="s">
        <v>917</v>
      </c>
      <c r="D702" s="498">
        <v>5.0999999999999996</v>
      </c>
      <c r="E702" s="497" t="s">
        <v>1858</v>
      </c>
      <c r="F702" s="498"/>
      <c r="G702" s="548">
        <v>5104030299.2019997</v>
      </c>
      <c r="H702" s="547" t="s">
        <v>757</v>
      </c>
      <c r="I702">
        <f t="shared" si="10"/>
        <v>35609.5</v>
      </c>
      <c r="J702">
        <v>7289608.96</v>
      </c>
      <c r="K702">
        <v>4837529.51</v>
      </c>
      <c r="L702">
        <v>11897310.68</v>
      </c>
      <c r="M702">
        <v>13835626.25</v>
      </c>
      <c r="N702">
        <v>10878398.949999999</v>
      </c>
      <c r="O702" s="108">
        <v>10623526.24</v>
      </c>
      <c r="P702">
        <v>14661326.390000001</v>
      </c>
      <c r="Q702">
        <v>9865582.3900000006</v>
      </c>
      <c r="R702">
        <v>4121661.32</v>
      </c>
      <c r="S702">
        <v>8054317.5300000003</v>
      </c>
      <c r="T702">
        <v>4791754.08</v>
      </c>
      <c r="U702">
        <v>8213950.4199999999</v>
      </c>
      <c r="V702">
        <v>35609.5</v>
      </c>
      <c r="W702">
        <v>7709534.3200000003</v>
      </c>
      <c r="X702">
        <v>5680963.1500000004</v>
      </c>
      <c r="Y702">
        <v>5364807.63</v>
      </c>
      <c r="Z702">
        <v>7254524.5</v>
      </c>
      <c r="AA702">
        <v>12056603.880000001</v>
      </c>
      <c r="AB702">
        <v>2522511.5</v>
      </c>
      <c r="AC702">
        <v>2860610.33</v>
      </c>
      <c r="AD702">
        <v>723353.7</v>
      </c>
      <c r="AE702">
        <v>4139855.3</v>
      </c>
      <c r="AF702">
        <v>8707546.1999999993</v>
      </c>
      <c r="AG702">
        <v>9144138.7200000007</v>
      </c>
      <c r="AH702">
        <v>11002177.6</v>
      </c>
      <c r="AI702">
        <v>2845038.78</v>
      </c>
      <c r="AJ702">
        <v>10382830.449999999</v>
      </c>
      <c r="AK702">
        <v>11386149.25</v>
      </c>
      <c r="AL702">
        <v>9673063.5500000007</v>
      </c>
      <c r="AM702">
        <v>11606760.93</v>
      </c>
      <c r="AN702">
        <v>16636752.109999999</v>
      </c>
      <c r="AO702">
        <v>3918684.8</v>
      </c>
      <c r="AP702">
        <v>5039583.46</v>
      </c>
      <c r="AQ702">
        <v>3780362.39</v>
      </c>
      <c r="AR702">
        <v>1207578.75</v>
      </c>
      <c r="AS702">
        <v>4269038.51</v>
      </c>
      <c r="AT702">
        <v>10349908.91</v>
      </c>
      <c r="AU702">
        <v>4538999.7699999996</v>
      </c>
      <c r="AV702">
        <v>7675149.96</v>
      </c>
      <c r="AW702">
        <v>9362327.4700000007</v>
      </c>
      <c r="AX702">
        <v>7243927.5499999998</v>
      </c>
      <c r="AY702">
        <v>9919496.1799999997</v>
      </c>
      <c r="AZ702">
        <v>6125411.4800000004</v>
      </c>
      <c r="BA702">
        <v>8911082.7400000002</v>
      </c>
      <c r="BB702">
        <v>2529379.25</v>
      </c>
      <c r="BC702">
        <v>4123706.07</v>
      </c>
      <c r="BD702">
        <v>1516060.55</v>
      </c>
      <c r="BE702">
        <v>5400</v>
      </c>
      <c r="BF702">
        <v>171300.65</v>
      </c>
      <c r="BG702">
        <v>3486283.5</v>
      </c>
      <c r="BH702">
        <v>386012.25</v>
      </c>
      <c r="BI702">
        <v>14857</v>
      </c>
      <c r="BJ702">
        <v>114515.5</v>
      </c>
      <c r="BK702">
        <v>53705</v>
      </c>
    </row>
    <row r="703" spans="1:63" ht="22.5" customHeight="1">
      <c r="A703" s="496">
        <v>5</v>
      </c>
      <c r="B703" s="497" t="s">
        <v>916</v>
      </c>
      <c r="C703" s="498" t="s">
        <v>917</v>
      </c>
      <c r="D703" s="498">
        <v>5.0999999999999996</v>
      </c>
      <c r="E703" s="497" t="s">
        <v>1858</v>
      </c>
      <c r="F703" s="498"/>
      <c r="G703" s="550">
        <v>5104030299.2030001</v>
      </c>
      <c r="H703" s="549" t="s">
        <v>758</v>
      </c>
      <c r="I703">
        <f t="shared" si="10"/>
        <v>0</v>
      </c>
      <c r="J703">
        <v>12050.5</v>
      </c>
      <c r="K703">
        <v>684207.25</v>
      </c>
      <c r="L703">
        <v>2148589.4500000002</v>
      </c>
      <c r="M703">
        <v>1976737.92</v>
      </c>
      <c r="N703">
        <v>876065.75</v>
      </c>
      <c r="O703" s="108">
        <v>3432291.42</v>
      </c>
      <c r="P703">
        <v>2583414.77</v>
      </c>
      <c r="Q703">
        <v>1116133.26</v>
      </c>
      <c r="S703">
        <v>117298</v>
      </c>
      <c r="T703">
        <v>889530.52</v>
      </c>
      <c r="U703">
        <v>375352.5</v>
      </c>
      <c r="X703">
        <v>562</v>
      </c>
      <c r="AD703">
        <v>2282007.25</v>
      </c>
      <c r="AE703">
        <v>784345</v>
      </c>
      <c r="AF703">
        <v>2074346.15</v>
      </c>
      <c r="AG703">
        <v>340746.75</v>
      </c>
      <c r="AH703">
        <v>632857</v>
      </c>
      <c r="AI703">
        <v>441570.78</v>
      </c>
      <c r="AJ703">
        <v>1266010</v>
      </c>
      <c r="AK703">
        <v>956899.6</v>
      </c>
      <c r="AL703">
        <v>1365285.98</v>
      </c>
      <c r="AM703">
        <v>913159.75</v>
      </c>
      <c r="AN703">
        <v>230725.9</v>
      </c>
      <c r="AO703">
        <v>365189.13</v>
      </c>
      <c r="AP703">
        <v>177622.99</v>
      </c>
      <c r="AQ703">
        <v>585459.65</v>
      </c>
      <c r="AR703">
        <v>3252841.25</v>
      </c>
      <c r="AS703">
        <v>524807</v>
      </c>
      <c r="AT703">
        <v>1136743.75</v>
      </c>
      <c r="AU703">
        <v>1713088.14</v>
      </c>
      <c r="AV703">
        <v>1194143.05</v>
      </c>
      <c r="AW703">
        <v>13610</v>
      </c>
      <c r="AY703">
        <v>3299703.01</v>
      </c>
      <c r="AZ703">
        <v>577074.25</v>
      </c>
      <c r="BA703">
        <v>626804.25</v>
      </c>
      <c r="BB703">
        <v>85464.5</v>
      </c>
      <c r="BC703">
        <v>331812.75</v>
      </c>
      <c r="BF703">
        <v>22971</v>
      </c>
      <c r="BG703">
        <v>1425107</v>
      </c>
      <c r="BH703">
        <v>114812.75</v>
      </c>
    </row>
    <row r="704" spans="1:63" ht="22.5" customHeight="1">
      <c r="A704" s="496">
        <v>5</v>
      </c>
      <c r="B704" s="497" t="s">
        <v>916</v>
      </c>
      <c r="C704" s="498" t="s">
        <v>917</v>
      </c>
      <c r="D704" s="498">
        <v>5.2</v>
      </c>
      <c r="E704" s="497" t="s">
        <v>1877</v>
      </c>
      <c r="F704" s="498"/>
      <c r="G704" s="548">
        <v>5104030299.2040005</v>
      </c>
      <c r="H704" s="559" t="s">
        <v>759</v>
      </c>
      <c r="I704">
        <f t="shared" si="10"/>
        <v>5588365.3600000003</v>
      </c>
      <c r="V704">
        <v>5588365.3600000003</v>
      </c>
      <c r="Z704">
        <v>28000</v>
      </c>
      <c r="AA704">
        <v>2897000</v>
      </c>
      <c r="AB704">
        <v>372000</v>
      </c>
      <c r="AC704">
        <v>220500</v>
      </c>
      <c r="AF704">
        <v>104260</v>
      </c>
      <c r="AL704">
        <v>353121.73</v>
      </c>
      <c r="AN704">
        <v>3353622</v>
      </c>
      <c r="AQ704">
        <v>251805.19</v>
      </c>
      <c r="AT704">
        <v>129125</v>
      </c>
      <c r="AV704">
        <v>157381</v>
      </c>
      <c r="AX704">
        <v>414400</v>
      </c>
      <c r="BA704">
        <v>979370.06</v>
      </c>
      <c r="BC704">
        <v>468970.5</v>
      </c>
      <c r="BF704">
        <v>538255.01</v>
      </c>
      <c r="BJ704">
        <v>516400</v>
      </c>
      <c r="BK704">
        <v>350000</v>
      </c>
    </row>
    <row r="705" spans="1:63" ht="22.5" customHeight="1">
      <c r="A705" s="496">
        <v>5</v>
      </c>
      <c r="B705" s="497" t="s">
        <v>916</v>
      </c>
      <c r="C705" s="498" t="s">
        <v>917</v>
      </c>
      <c r="D705" s="498">
        <v>5.0999999999999996</v>
      </c>
      <c r="E705" s="497" t="s">
        <v>1858</v>
      </c>
      <c r="F705" s="498"/>
      <c r="G705" s="550">
        <v>5104030299.5010004</v>
      </c>
      <c r="H705" s="549" t="s">
        <v>760</v>
      </c>
      <c r="I705">
        <f t="shared" si="10"/>
        <v>125299.39</v>
      </c>
      <c r="J705">
        <v>7831</v>
      </c>
      <c r="L705">
        <v>5343.5</v>
      </c>
      <c r="M705">
        <v>30370</v>
      </c>
      <c r="N705">
        <v>7166</v>
      </c>
      <c r="O705" s="108">
        <v>33337.5</v>
      </c>
      <c r="P705">
        <v>70431.5</v>
      </c>
      <c r="Q705">
        <v>3801.67</v>
      </c>
      <c r="S705">
        <v>61818</v>
      </c>
      <c r="U705">
        <v>21722</v>
      </c>
      <c r="V705">
        <v>125299.39</v>
      </c>
      <c r="X705">
        <v>2000</v>
      </c>
      <c r="Y705">
        <v>958</v>
      </c>
      <c r="AA705">
        <v>86162.15</v>
      </c>
      <c r="AD705">
        <v>26120.49</v>
      </c>
      <c r="AF705">
        <v>44813</v>
      </c>
      <c r="AG705">
        <v>21843.99</v>
      </c>
      <c r="AI705">
        <v>0</v>
      </c>
      <c r="AK705">
        <v>51876.2</v>
      </c>
      <c r="AL705">
        <v>220</v>
      </c>
      <c r="AR705">
        <v>2376</v>
      </c>
      <c r="AS705">
        <v>24833.74</v>
      </c>
      <c r="AX705">
        <v>15088.31</v>
      </c>
      <c r="AY705">
        <v>957.5</v>
      </c>
      <c r="AZ705">
        <v>28155.74</v>
      </c>
      <c r="BB705">
        <v>23831.9</v>
      </c>
    </row>
    <row r="706" spans="1:63" ht="22.5" customHeight="1">
      <c r="A706" s="496">
        <v>5</v>
      </c>
      <c r="B706" s="497" t="s">
        <v>916</v>
      </c>
      <c r="C706" s="498" t="s">
        <v>917</v>
      </c>
      <c r="D706" s="498">
        <v>5.0999999999999996</v>
      </c>
      <c r="E706" s="497" t="s">
        <v>1858</v>
      </c>
      <c r="F706" s="498"/>
      <c r="G706" s="548">
        <v>5104030299.5019999</v>
      </c>
      <c r="H706" s="547" t="s">
        <v>761</v>
      </c>
      <c r="I706">
        <f t="shared" si="10"/>
        <v>0</v>
      </c>
      <c r="Z706">
        <v>80327.31</v>
      </c>
    </row>
    <row r="707" spans="1:63" ht="22.5" customHeight="1">
      <c r="A707" s="496">
        <v>5</v>
      </c>
      <c r="B707" s="497" t="s">
        <v>916</v>
      </c>
      <c r="C707" s="498" t="s">
        <v>917</v>
      </c>
      <c r="D707" s="498">
        <v>5.0999999999999996</v>
      </c>
      <c r="E707" s="497" t="s">
        <v>1858</v>
      </c>
      <c r="F707" s="498"/>
      <c r="G707" s="548">
        <v>5104030299.7010002</v>
      </c>
      <c r="H707" s="549" t="s">
        <v>762</v>
      </c>
      <c r="I707">
        <f t="shared" si="10"/>
        <v>0</v>
      </c>
    </row>
    <row r="708" spans="1:63" ht="22.5" customHeight="1">
      <c r="A708" s="496">
        <v>5</v>
      </c>
      <c r="B708" s="497" t="s">
        <v>916</v>
      </c>
      <c r="C708" s="498" t="s">
        <v>917</v>
      </c>
      <c r="D708" s="498">
        <v>5.0999999999999996</v>
      </c>
      <c r="E708" s="497" t="s">
        <v>1858</v>
      </c>
      <c r="F708" s="498"/>
      <c r="G708" s="548">
        <v>5104030299.7019997</v>
      </c>
      <c r="H708" s="549" t="s">
        <v>763</v>
      </c>
      <c r="I708">
        <f t="shared" ref="I708:I771" si="11">SUMIF($J$1:$BK$1,$I$1,$J708:$BK708)</f>
        <v>0</v>
      </c>
      <c r="J708">
        <v>1828</v>
      </c>
      <c r="N708">
        <v>300</v>
      </c>
      <c r="AE708">
        <v>1490</v>
      </c>
      <c r="AT708">
        <v>705.5</v>
      </c>
      <c r="AX708">
        <v>12300</v>
      </c>
      <c r="AY708">
        <v>13511</v>
      </c>
      <c r="BB708">
        <v>12974</v>
      </c>
      <c r="BJ708">
        <v>1474.25</v>
      </c>
    </row>
    <row r="709" spans="1:63" ht="22.5" customHeight="1">
      <c r="A709" s="496">
        <v>5</v>
      </c>
      <c r="B709" s="497" t="s">
        <v>916</v>
      </c>
      <c r="C709" s="498" t="s">
        <v>917</v>
      </c>
      <c r="D709" s="498">
        <v>5.0999999999999996</v>
      </c>
      <c r="E709" s="497" t="s">
        <v>1654</v>
      </c>
      <c r="F709" s="498"/>
      <c r="G709" s="550">
        <v>5104040102.1009998</v>
      </c>
      <c r="H709" s="549" t="s">
        <v>764</v>
      </c>
      <c r="I709">
        <f t="shared" si="11"/>
        <v>5200000</v>
      </c>
      <c r="J709">
        <v>7356250</v>
      </c>
      <c r="K709">
        <v>370000</v>
      </c>
      <c r="L709">
        <v>500000</v>
      </c>
      <c r="M709">
        <v>747560</v>
      </c>
      <c r="N709">
        <v>2070000</v>
      </c>
      <c r="O709" s="108">
        <v>1400000</v>
      </c>
      <c r="P709">
        <v>820000</v>
      </c>
      <c r="Q709">
        <v>740000</v>
      </c>
      <c r="R709">
        <v>370000</v>
      </c>
      <c r="S709">
        <v>480000</v>
      </c>
      <c r="T709">
        <v>370000</v>
      </c>
      <c r="U709">
        <v>360000</v>
      </c>
      <c r="V709">
        <v>5200000</v>
      </c>
      <c r="W709">
        <v>600000</v>
      </c>
      <c r="X709">
        <v>640000</v>
      </c>
      <c r="Y709">
        <v>430000</v>
      </c>
      <c r="Z709">
        <v>560000</v>
      </c>
      <c r="AA709">
        <v>920000</v>
      </c>
      <c r="AB709">
        <v>170000</v>
      </c>
      <c r="AC709">
        <v>140000</v>
      </c>
      <c r="AD709">
        <v>14035000</v>
      </c>
      <c r="AE709">
        <v>550000</v>
      </c>
      <c r="AF709">
        <v>890000</v>
      </c>
      <c r="AG709">
        <v>970000</v>
      </c>
      <c r="AH709">
        <v>910000</v>
      </c>
      <c r="AI709">
        <v>190000</v>
      </c>
      <c r="AJ709">
        <v>1590000</v>
      </c>
      <c r="AK709">
        <v>1140000</v>
      </c>
      <c r="AL709">
        <v>640000</v>
      </c>
      <c r="AM709">
        <v>550000</v>
      </c>
      <c r="AN709">
        <v>1240000</v>
      </c>
      <c r="AO709">
        <v>360000</v>
      </c>
      <c r="AP709">
        <v>680000</v>
      </c>
      <c r="AQ709">
        <v>320000</v>
      </c>
      <c r="AR709">
        <v>7220000</v>
      </c>
      <c r="AS709">
        <v>380000</v>
      </c>
      <c r="AT709">
        <v>540000</v>
      </c>
      <c r="AU709">
        <v>1360000</v>
      </c>
      <c r="AV709">
        <v>720000</v>
      </c>
      <c r="AW709">
        <v>300000</v>
      </c>
      <c r="AX709">
        <v>410000</v>
      </c>
      <c r="AY709">
        <v>1480000</v>
      </c>
      <c r="AZ709">
        <v>240000</v>
      </c>
      <c r="BA709">
        <v>240000</v>
      </c>
      <c r="BB709">
        <v>360000</v>
      </c>
      <c r="BC709">
        <v>200000</v>
      </c>
      <c r="BD709">
        <v>3380000</v>
      </c>
      <c r="BE709">
        <v>760000</v>
      </c>
      <c r="BF709">
        <v>600000</v>
      </c>
      <c r="BG709">
        <v>1170000</v>
      </c>
      <c r="BH709">
        <v>350000</v>
      </c>
      <c r="BI709">
        <v>740000</v>
      </c>
      <c r="BJ709">
        <v>730000</v>
      </c>
      <c r="BK709">
        <v>600000</v>
      </c>
    </row>
    <row r="710" spans="1:63" ht="22.5" customHeight="1">
      <c r="A710" s="496">
        <v>5</v>
      </c>
      <c r="B710" s="497" t="s">
        <v>916</v>
      </c>
      <c r="C710" s="498" t="s">
        <v>917</v>
      </c>
      <c r="D710" s="498">
        <v>5.0999999999999996</v>
      </c>
      <c r="E710" s="497" t="s">
        <v>1654</v>
      </c>
      <c r="F710" s="498"/>
      <c r="G710" s="550">
        <v>5104040102.1020002</v>
      </c>
      <c r="H710" s="549" t="s">
        <v>765</v>
      </c>
      <c r="I710">
        <f t="shared" si="11"/>
        <v>500000</v>
      </c>
      <c r="J710">
        <v>750000</v>
      </c>
      <c r="K710">
        <v>120000</v>
      </c>
      <c r="L710">
        <v>80000</v>
      </c>
      <c r="M710">
        <v>360000</v>
      </c>
      <c r="N710">
        <v>240000</v>
      </c>
      <c r="O710" s="108">
        <v>350000</v>
      </c>
      <c r="P710">
        <v>450000</v>
      </c>
      <c r="R710">
        <v>40000</v>
      </c>
      <c r="S710">
        <v>240000</v>
      </c>
      <c r="T710">
        <v>270000</v>
      </c>
      <c r="U710">
        <v>110000</v>
      </c>
      <c r="V710">
        <v>500000</v>
      </c>
      <c r="W710">
        <v>120000</v>
      </c>
      <c r="X710">
        <v>40000</v>
      </c>
      <c r="Y710">
        <v>90000</v>
      </c>
      <c r="Z710">
        <v>10000</v>
      </c>
      <c r="AA710">
        <v>150000</v>
      </c>
      <c r="AB710">
        <v>30000</v>
      </c>
      <c r="AD710">
        <v>830000</v>
      </c>
      <c r="AE710">
        <v>240000</v>
      </c>
      <c r="AF710">
        <v>180000</v>
      </c>
      <c r="AG710">
        <v>110000</v>
      </c>
      <c r="AH710">
        <v>360000</v>
      </c>
      <c r="AI710">
        <v>240000</v>
      </c>
      <c r="AJ710">
        <v>321000</v>
      </c>
      <c r="AK710">
        <v>100000</v>
      </c>
      <c r="AL710">
        <v>470000</v>
      </c>
      <c r="AM710">
        <v>120000</v>
      </c>
      <c r="AN710">
        <v>120000</v>
      </c>
      <c r="AO710">
        <v>340000</v>
      </c>
      <c r="AP710">
        <v>200000</v>
      </c>
      <c r="AQ710">
        <v>280000</v>
      </c>
      <c r="AR710">
        <v>260000</v>
      </c>
      <c r="AS710">
        <v>360000</v>
      </c>
      <c r="AT710">
        <v>120000</v>
      </c>
      <c r="AU710">
        <v>250000</v>
      </c>
      <c r="AV710">
        <v>270000</v>
      </c>
      <c r="AW710">
        <v>120000</v>
      </c>
      <c r="AX710">
        <v>340000</v>
      </c>
      <c r="AY710">
        <v>160000</v>
      </c>
      <c r="AZ710">
        <v>240000</v>
      </c>
      <c r="BC710">
        <v>40000</v>
      </c>
      <c r="BD710">
        <v>630000</v>
      </c>
      <c r="BE710">
        <v>300000</v>
      </c>
      <c r="BG710">
        <v>350000</v>
      </c>
      <c r="BH710">
        <v>130000</v>
      </c>
      <c r="BI710">
        <v>200000</v>
      </c>
      <c r="BJ710">
        <v>500000</v>
      </c>
      <c r="BK710">
        <v>240000</v>
      </c>
    </row>
    <row r="711" spans="1:63" ht="22.5" customHeight="1">
      <c r="A711" s="496">
        <v>5</v>
      </c>
      <c r="B711" s="497" t="s">
        <v>916</v>
      </c>
      <c r="C711" s="498" t="s">
        <v>917</v>
      </c>
      <c r="D711" s="498">
        <v>5.0999999999999996</v>
      </c>
      <c r="E711" s="497" t="s">
        <v>1654</v>
      </c>
      <c r="F711" s="498"/>
      <c r="G711" s="550">
        <v>5104040102.1029997</v>
      </c>
      <c r="H711" s="549" t="s">
        <v>766</v>
      </c>
      <c r="I711">
        <f t="shared" si="11"/>
        <v>830000</v>
      </c>
      <c r="J711">
        <v>1675000</v>
      </c>
      <c r="K711">
        <v>120000</v>
      </c>
      <c r="L711">
        <v>285000</v>
      </c>
      <c r="M711">
        <v>375000</v>
      </c>
      <c r="N711">
        <v>490000</v>
      </c>
      <c r="O711" s="108">
        <v>420000</v>
      </c>
      <c r="P711">
        <v>220000</v>
      </c>
      <c r="Q711">
        <v>240000</v>
      </c>
      <c r="R711">
        <v>255000</v>
      </c>
      <c r="S711">
        <v>180000</v>
      </c>
      <c r="T711">
        <v>225000</v>
      </c>
      <c r="U711">
        <v>240000</v>
      </c>
      <c r="V711">
        <v>830000</v>
      </c>
      <c r="W711">
        <v>180000</v>
      </c>
      <c r="X711">
        <v>180000</v>
      </c>
      <c r="Y711">
        <v>155000</v>
      </c>
      <c r="Z711">
        <v>495000</v>
      </c>
      <c r="AA711">
        <v>285000</v>
      </c>
      <c r="AB711">
        <v>120000</v>
      </c>
      <c r="AC711">
        <v>110000</v>
      </c>
      <c r="AD711">
        <v>2190000</v>
      </c>
      <c r="AE711">
        <v>55500</v>
      </c>
      <c r="AF711">
        <v>415000</v>
      </c>
      <c r="AG711">
        <v>240500</v>
      </c>
      <c r="AH711">
        <v>360000</v>
      </c>
      <c r="AI711">
        <v>275000</v>
      </c>
      <c r="AJ711">
        <v>395000</v>
      </c>
      <c r="AK711">
        <v>130000</v>
      </c>
      <c r="AL711">
        <v>220000</v>
      </c>
      <c r="AM711">
        <v>75000</v>
      </c>
      <c r="AN711">
        <v>190000</v>
      </c>
      <c r="AO711">
        <v>285000</v>
      </c>
      <c r="AP711">
        <v>240000</v>
      </c>
      <c r="AQ711">
        <v>60000</v>
      </c>
      <c r="AR711">
        <v>1515000</v>
      </c>
      <c r="AS711">
        <v>235000</v>
      </c>
      <c r="AT711">
        <v>230000</v>
      </c>
      <c r="AU711">
        <v>435000</v>
      </c>
      <c r="AV711">
        <v>320000</v>
      </c>
      <c r="AW711">
        <v>240000</v>
      </c>
      <c r="AX711">
        <v>345000</v>
      </c>
      <c r="AY711">
        <v>465000</v>
      </c>
      <c r="AZ711">
        <v>240000</v>
      </c>
      <c r="BA711">
        <v>120000</v>
      </c>
      <c r="BB711">
        <v>135000</v>
      </c>
      <c r="BC711">
        <v>60000</v>
      </c>
      <c r="BD711">
        <v>1200000</v>
      </c>
      <c r="BE711">
        <v>350000</v>
      </c>
      <c r="BF711">
        <v>235000</v>
      </c>
      <c r="BG711">
        <v>180000</v>
      </c>
      <c r="BH711">
        <v>145000</v>
      </c>
      <c r="BI711">
        <v>320000</v>
      </c>
      <c r="BJ711">
        <v>295000</v>
      </c>
      <c r="BK711">
        <v>120000</v>
      </c>
    </row>
    <row r="712" spans="1:63" ht="22.5" customHeight="1">
      <c r="A712" s="496">
        <v>5</v>
      </c>
      <c r="B712" s="497" t="s">
        <v>916</v>
      </c>
      <c r="C712" s="498" t="s">
        <v>917</v>
      </c>
      <c r="D712" s="498">
        <v>5.0999999999999996</v>
      </c>
      <c r="E712" s="497" t="s">
        <v>1654</v>
      </c>
      <c r="F712" s="498"/>
      <c r="G712" s="550">
        <v>5104040102.1040001</v>
      </c>
      <c r="H712" s="549" t="s">
        <v>767</v>
      </c>
      <c r="I712">
        <f t="shared" si="11"/>
        <v>49684754.700000003</v>
      </c>
      <c r="J712">
        <v>118850636.25</v>
      </c>
      <c r="K712">
        <v>2729676.28</v>
      </c>
      <c r="L712">
        <v>5833059.1200000001</v>
      </c>
      <c r="M712">
        <v>7928348.75</v>
      </c>
      <c r="N712">
        <v>18690682.079999998</v>
      </c>
      <c r="O712" s="108">
        <v>15521026.550000001</v>
      </c>
      <c r="P712">
        <v>8502630.6300000008</v>
      </c>
      <c r="Q712">
        <v>7389901.25</v>
      </c>
      <c r="R712">
        <v>4996903.5</v>
      </c>
      <c r="S712">
        <v>5654140</v>
      </c>
      <c r="T712">
        <v>6801693</v>
      </c>
      <c r="U712">
        <v>4990898.12</v>
      </c>
      <c r="V712">
        <v>49684754.700000003</v>
      </c>
      <c r="W712">
        <v>4653110</v>
      </c>
      <c r="X712">
        <v>3623386.25</v>
      </c>
      <c r="Y712">
        <v>2976305</v>
      </c>
      <c r="Z712">
        <v>11790928</v>
      </c>
      <c r="AA712">
        <v>9068089.5</v>
      </c>
      <c r="AB712">
        <v>5488396.25</v>
      </c>
      <c r="AC712">
        <v>207070</v>
      </c>
      <c r="AD712">
        <v>119354253.83</v>
      </c>
      <c r="AE712">
        <v>5587025.25</v>
      </c>
      <c r="AF712">
        <v>11606800.5</v>
      </c>
      <c r="AG712">
        <v>11544060.99</v>
      </c>
      <c r="AH712">
        <v>16525610.76</v>
      </c>
      <c r="AI712">
        <v>7086655.25</v>
      </c>
      <c r="AJ712">
        <v>23515927.48</v>
      </c>
      <c r="AK712">
        <v>10649465.689999999</v>
      </c>
      <c r="AL712">
        <v>11068112.4</v>
      </c>
      <c r="AM712">
        <v>7844708.7999999998</v>
      </c>
      <c r="AN712">
        <v>20978228.760000002</v>
      </c>
      <c r="AO712">
        <v>6489869.3700000001</v>
      </c>
      <c r="AP712">
        <v>7495422.5</v>
      </c>
      <c r="AQ712">
        <v>4822107.5</v>
      </c>
      <c r="AR712">
        <v>71294545.400000006</v>
      </c>
      <c r="AS712">
        <v>6105617</v>
      </c>
      <c r="AT712">
        <v>4711059.7699999996</v>
      </c>
      <c r="AU712">
        <v>13741874.359999999</v>
      </c>
      <c r="AV712">
        <v>6059184.7999999998</v>
      </c>
      <c r="AW712">
        <v>4289502.9000000004</v>
      </c>
      <c r="AX712">
        <v>4874574.53</v>
      </c>
      <c r="AY712">
        <v>19159731.25</v>
      </c>
      <c r="AZ712">
        <v>4373646.75</v>
      </c>
      <c r="BA712">
        <v>4502521.25</v>
      </c>
      <c r="BB712">
        <v>3525965.5</v>
      </c>
      <c r="BC712">
        <v>3798600</v>
      </c>
      <c r="BD712">
        <v>36095099.5</v>
      </c>
      <c r="BE712">
        <v>8753766</v>
      </c>
      <c r="BF712">
        <v>4306463.12</v>
      </c>
      <c r="BG712">
        <v>15020468.09</v>
      </c>
      <c r="BH712">
        <v>2735803</v>
      </c>
      <c r="BI712">
        <v>10731239.5</v>
      </c>
      <c r="BJ712">
        <v>9817511.25</v>
      </c>
      <c r="BK712">
        <v>4991628.71</v>
      </c>
    </row>
    <row r="713" spans="1:63" ht="22.5" customHeight="1">
      <c r="A713" s="496">
        <v>5</v>
      </c>
      <c r="B713" s="497" t="s">
        <v>916</v>
      </c>
      <c r="C713" s="498" t="s">
        <v>917</v>
      </c>
      <c r="D713" s="498">
        <v>5.0999999999999996</v>
      </c>
      <c r="E713" s="497" t="s">
        <v>1654</v>
      </c>
      <c r="F713" s="498"/>
      <c r="G713" s="550">
        <v>5104040102.1049995</v>
      </c>
      <c r="H713" s="549" t="s">
        <v>768</v>
      </c>
      <c r="I713">
        <f t="shared" si="11"/>
        <v>5520528.2999999998</v>
      </c>
      <c r="J713">
        <v>7270090</v>
      </c>
      <c r="K713">
        <v>316690</v>
      </c>
      <c r="L713">
        <v>315993.75</v>
      </c>
      <c r="N713">
        <v>1238011.02</v>
      </c>
      <c r="O713" s="108">
        <v>911163.5</v>
      </c>
      <c r="P713">
        <v>629042</v>
      </c>
      <c r="Q713">
        <v>142105</v>
      </c>
      <c r="R713">
        <v>281772</v>
      </c>
      <c r="T713">
        <v>625775</v>
      </c>
      <c r="U713">
        <v>597147.53</v>
      </c>
      <c r="V713">
        <v>5520528.2999999998</v>
      </c>
      <c r="X713">
        <v>1108588</v>
      </c>
      <c r="Y713">
        <v>1758785</v>
      </c>
      <c r="Z713">
        <v>776267.5</v>
      </c>
      <c r="AA713">
        <v>1496421.25</v>
      </c>
      <c r="AB713">
        <v>840</v>
      </c>
      <c r="AD713">
        <v>15186172.01</v>
      </c>
      <c r="AE713">
        <v>1067600</v>
      </c>
      <c r="AF713">
        <v>1088559</v>
      </c>
      <c r="AG713">
        <v>1851302.5</v>
      </c>
      <c r="AI713">
        <v>691893.75</v>
      </c>
      <c r="AJ713">
        <v>1830035.24</v>
      </c>
      <c r="AK713">
        <v>1955703</v>
      </c>
      <c r="AL713">
        <v>1099665</v>
      </c>
      <c r="AM713">
        <v>389883.53</v>
      </c>
      <c r="AN713">
        <v>4100670</v>
      </c>
      <c r="AO713">
        <v>1223489.8899999999</v>
      </c>
      <c r="AQ713">
        <v>820100</v>
      </c>
      <c r="AR713">
        <v>4664232.5</v>
      </c>
      <c r="AS713">
        <v>674330</v>
      </c>
      <c r="AT713">
        <v>831291.25</v>
      </c>
      <c r="AU713">
        <v>3517932.75</v>
      </c>
      <c r="AV713">
        <v>682133.82</v>
      </c>
      <c r="AW713">
        <v>364203</v>
      </c>
      <c r="AX713">
        <v>872550</v>
      </c>
      <c r="AZ713">
        <v>549090</v>
      </c>
      <c r="BA713">
        <v>641753.14</v>
      </c>
      <c r="BB713">
        <v>835977.03</v>
      </c>
      <c r="BC713">
        <v>632262.14</v>
      </c>
      <c r="BD713">
        <v>9017958.75</v>
      </c>
      <c r="BE713">
        <v>871301</v>
      </c>
      <c r="BF713">
        <v>504142.5</v>
      </c>
      <c r="BG713">
        <v>346682.34</v>
      </c>
      <c r="BH713">
        <v>377251.25</v>
      </c>
      <c r="BI713">
        <v>341005</v>
      </c>
      <c r="BJ713">
        <v>900315</v>
      </c>
      <c r="BK713">
        <v>797457.5</v>
      </c>
    </row>
    <row r="714" spans="1:63" ht="22.5" customHeight="1">
      <c r="A714" s="496">
        <v>5</v>
      </c>
      <c r="B714" s="497" t="s">
        <v>916</v>
      </c>
      <c r="C714" s="498" t="s">
        <v>917</v>
      </c>
      <c r="D714" s="498">
        <v>5.0999999999999996</v>
      </c>
      <c r="E714" s="497" t="s">
        <v>1654</v>
      </c>
      <c r="F714" s="498"/>
      <c r="G714" s="550">
        <v>5104040102.1059999</v>
      </c>
      <c r="H714" s="549" t="s">
        <v>769</v>
      </c>
      <c r="I714">
        <f t="shared" si="11"/>
        <v>5114665</v>
      </c>
      <c r="V714">
        <v>5114665</v>
      </c>
      <c r="AD714">
        <v>6378420.75</v>
      </c>
      <c r="AN714">
        <v>210050</v>
      </c>
      <c r="AR714">
        <v>16512906.210000001</v>
      </c>
      <c r="AY714">
        <v>5016426.75</v>
      </c>
    </row>
    <row r="715" spans="1:63" ht="22.5" customHeight="1">
      <c r="A715" s="496">
        <v>5</v>
      </c>
      <c r="B715" s="497" t="s">
        <v>916</v>
      </c>
      <c r="C715" s="498" t="s">
        <v>917</v>
      </c>
      <c r="D715" s="498">
        <v>5.0999999999999996</v>
      </c>
      <c r="E715" s="497" t="s">
        <v>1654</v>
      </c>
      <c r="F715" s="498"/>
      <c r="G715" s="550">
        <v>5104040102.1070004</v>
      </c>
      <c r="H715" s="549" t="s">
        <v>770</v>
      </c>
      <c r="I715">
        <f t="shared" si="11"/>
        <v>135000</v>
      </c>
      <c r="J715">
        <v>52500</v>
      </c>
      <c r="L715">
        <v>15900</v>
      </c>
      <c r="O715" s="108">
        <v>20600</v>
      </c>
      <c r="P715">
        <v>9150</v>
      </c>
      <c r="Q715">
        <v>7500</v>
      </c>
      <c r="R715">
        <v>15300</v>
      </c>
      <c r="U715">
        <v>4100</v>
      </c>
      <c r="V715">
        <v>135000</v>
      </c>
      <c r="W715">
        <v>34050</v>
      </c>
      <c r="X715">
        <v>10650</v>
      </c>
      <c r="Y715">
        <v>11550</v>
      </c>
      <c r="Z715">
        <v>139950</v>
      </c>
      <c r="AB715">
        <v>2400</v>
      </c>
      <c r="AD715">
        <v>1175000</v>
      </c>
      <c r="AE715">
        <v>27600</v>
      </c>
      <c r="AF715">
        <v>54750</v>
      </c>
      <c r="AG715">
        <v>34200</v>
      </c>
      <c r="AH715">
        <v>52650</v>
      </c>
      <c r="AI715">
        <v>22050</v>
      </c>
      <c r="AJ715">
        <v>91800</v>
      </c>
      <c r="AK715">
        <v>44250</v>
      </c>
      <c r="AN715">
        <v>93600</v>
      </c>
      <c r="AO715">
        <v>19500</v>
      </c>
      <c r="AP715">
        <v>13950</v>
      </c>
      <c r="AR715">
        <v>48000</v>
      </c>
      <c r="AS715">
        <v>3000</v>
      </c>
      <c r="AT715">
        <v>11850</v>
      </c>
      <c r="AU715">
        <v>22350</v>
      </c>
      <c r="AV715">
        <v>23250</v>
      </c>
      <c r="AW715">
        <v>22350</v>
      </c>
      <c r="AX715">
        <v>8100</v>
      </c>
      <c r="AZ715">
        <v>12750</v>
      </c>
      <c r="BA715">
        <v>0</v>
      </c>
      <c r="BB715">
        <v>17700</v>
      </c>
      <c r="BC715">
        <v>1500</v>
      </c>
      <c r="BD715">
        <v>31200</v>
      </c>
      <c r="BE715">
        <v>22950</v>
      </c>
      <c r="BG715">
        <v>19350</v>
      </c>
      <c r="BI715">
        <v>24450</v>
      </c>
    </row>
    <row r="716" spans="1:63" ht="22.5" customHeight="1">
      <c r="A716" s="496">
        <v>5</v>
      </c>
      <c r="B716" s="497" t="s">
        <v>916</v>
      </c>
      <c r="C716" s="498" t="s">
        <v>917</v>
      </c>
      <c r="D716" s="498">
        <v>5.0999999999999996</v>
      </c>
      <c r="E716" s="497" t="s">
        <v>1654</v>
      </c>
      <c r="F716" s="498"/>
      <c r="G716" s="550">
        <v>5104040102.1079998</v>
      </c>
      <c r="H716" s="549" t="s">
        <v>771</v>
      </c>
      <c r="I716">
        <f t="shared" si="11"/>
        <v>485175</v>
      </c>
      <c r="L716">
        <v>10800</v>
      </c>
      <c r="N716">
        <v>71550</v>
      </c>
      <c r="O716" s="108">
        <v>24490</v>
      </c>
      <c r="Q716">
        <v>19350</v>
      </c>
      <c r="R716">
        <v>3600</v>
      </c>
      <c r="S716">
        <v>30900</v>
      </c>
      <c r="T716">
        <v>4500</v>
      </c>
      <c r="U716">
        <v>2250</v>
      </c>
      <c r="V716">
        <v>485175</v>
      </c>
      <c r="Y716">
        <v>56200</v>
      </c>
      <c r="AA716">
        <v>69900</v>
      </c>
      <c r="AB716">
        <v>31800</v>
      </c>
      <c r="AC716">
        <v>3600</v>
      </c>
      <c r="AD716">
        <v>2771875</v>
      </c>
      <c r="AE716">
        <v>8000</v>
      </c>
      <c r="AI716">
        <v>16350</v>
      </c>
      <c r="AJ716">
        <v>68700</v>
      </c>
      <c r="AK716">
        <v>161850</v>
      </c>
      <c r="AL716">
        <v>597925</v>
      </c>
      <c r="AM716">
        <v>70500</v>
      </c>
      <c r="AN716">
        <v>531600</v>
      </c>
      <c r="AO716">
        <v>39900</v>
      </c>
      <c r="AP716">
        <v>14250</v>
      </c>
      <c r="AS716">
        <v>3900</v>
      </c>
      <c r="AT716">
        <v>24000</v>
      </c>
      <c r="AU716">
        <v>7800</v>
      </c>
      <c r="AX716">
        <v>11700</v>
      </c>
      <c r="AZ716">
        <v>84000</v>
      </c>
      <c r="BA716">
        <v>1950</v>
      </c>
      <c r="BC716">
        <v>3750</v>
      </c>
      <c r="BF716">
        <v>32400</v>
      </c>
      <c r="BG716">
        <v>46200</v>
      </c>
      <c r="BH716">
        <v>5550</v>
      </c>
      <c r="BI716">
        <v>48300</v>
      </c>
      <c r="BJ716">
        <v>32550</v>
      </c>
    </row>
    <row r="717" spans="1:63" ht="22.5" customHeight="1">
      <c r="A717" s="496">
        <v>5</v>
      </c>
      <c r="B717" s="497" t="s">
        <v>916</v>
      </c>
      <c r="C717" s="498" t="s">
        <v>917</v>
      </c>
      <c r="D717" s="498">
        <v>5.0999999999999996</v>
      </c>
      <c r="E717" s="497" t="s">
        <v>1654</v>
      </c>
      <c r="F717" s="498"/>
      <c r="G717" s="550">
        <v>5104040102.1090002</v>
      </c>
      <c r="H717" s="549" t="s">
        <v>772</v>
      </c>
      <c r="I717">
        <f t="shared" si="11"/>
        <v>0</v>
      </c>
      <c r="J717">
        <v>1698750</v>
      </c>
      <c r="K717">
        <v>60000</v>
      </c>
      <c r="L717">
        <v>60000</v>
      </c>
      <c r="M717">
        <v>120000</v>
      </c>
      <c r="N717">
        <v>660000</v>
      </c>
      <c r="O717" s="108">
        <v>180000</v>
      </c>
      <c r="P717">
        <v>60000</v>
      </c>
      <c r="Q717">
        <v>60000</v>
      </c>
      <c r="R717">
        <v>120000</v>
      </c>
      <c r="S717">
        <v>60000</v>
      </c>
      <c r="T717">
        <v>60000</v>
      </c>
      <c r="U717">
        <v>60000</v>
      </c>
      <c r="Z717">
        <v>60000</v>
      </c>
      <c r="AD717">
        <v>2605000</v>
      </c>
      <c r="AF717">
        <v>120000</v>
      </c>
      <c r="AN717">
        <v>220000</v>
      </c>
      <c r="AR717">
        <v>820000</v>
      </c>
      <c r="AV717">
        <v>60000</v>
      </c>
      <c r="BJ717">
        <v>60000</v>
      </c>
    </row>
    <row r="718" spans="1:63" ht="22.5" customHeight="1">
      <c r="A718" s="496">
        <v>5</v>
      </c>
      <c r="B718" s="497" t="s">
        <v>916</v>
      </c>
      <c r="C718" s="498" t="s">
        <v>917</v>
      </c>
      <c r="D718" s="498">
        <v>5.0999999999999996</v>
      </c>
      <c r="E718" s="497" t="s">
        <v>1654</v>
      </c>
      <c r="F718" s="498"/>
      <c r="G718" s="550">
        <v>5104040102.1099997</v>
      </c>
      <c r="H718" s="549" t="s">
        <v>773</v>
      </c>
      <c r="I718">
        <f t="shared" si="11"/>
        <v>0</v>
      </c>
      <c r="L718">
        <v>3200</v>
      </c>
      <c r="W718">
        <v>37920</v>
      </c>
      <c r="AG718">
        <v>60000</v>
      </c>
      <c r="AH718">
        <v>240000</v>
      </c>
      <c r="AI718">
        <v>60000</v>
      </c>
      <c r="AJ718">
        <v>175000</v>
      </c>
      <c r="AO718">
        <v>120000</v>
      </c>
      <c r="AU718">
        <v>195000</v>
      </c>
      <c r="AV718">
        <v>155280</v>
      </c>
      <c r="AW718">
        <v>94500</v>
      </c>
      <c r="AX718">
        <v>140595</v>
      </c>
      <c r="AY718">
        <v>300000</v>
      </c>
      <c r="BE718">
        <v>205000</v>
      </c>
      <c r="BK718">
        <v>120000</v>
      </c>
    </row>
    <row r="719" spans="1:63" ht="22.5" customHeight="1">
      <c r="A719" s="496">
        <v>5</v>
      </c>
      <c r="B719" s="497" t="s">
        <v>916</v>
      </c>
      <c r="C719" s="498" t="s">
        <v>917</v>
      </c>
      <c r="D719" s="498">
        <v>5.0999999999999996</v>
      </c>
      <c r="E719" s="497" t="s">
        <v>1654</v>
      </c>
      <c r="F719" s="498"/>
      <c r="G719" s="550">
        <v>5104040102.1110001</v>
      </c>
      <c r="H719" s="549" t="s">
        <v>774</v>
      </c>
      <c r="I719">
        <f t="shared" si="11"/>
        <v>0</v>
      </c>
      <c r="K719">
        <v>457420</v>
      </c>
      <c r="L719">
        <v>1686363</v>
      </c>
      <c r="M719">
        <v>2360119</v>
      </c>
      <c r="N719">
        <v>1896211</v>
      </c>
      <c r="O719" s="108">
        <v>2866728</v>
      </c>
      <c r="P719">
        <v>764820</v>
      </c>
      <c r="Q719">
        <v>1380895</v>
      </c>
      <c r="R719">
        <v>1033862</v>
      </c>
      <c r="S719">
        <v>1129635</v>
      </c>
      <c r="T719">
        <v>801212</v>
      </c>
      <c r="U719">
        <v>537251</v>
      </c>
      <c r="W719">
        <v>1592377</v>
      </c>
      <c r="X719">
        <v>1063502</v>
      </c>
      <c r="Y719">
        <v>1513113</v>
      </c>
      <c r="Z719">
        <v>1975419</v>
      </c>
      <c r="AA719">
        <v>2339913</v>
      </c>
      <c r="AB719">
        <v>1219955</v>
      </c>
      <c r="AC719">
        <v>673400</v>
      </c>
      <c r="AE719">
        <v>1894500</v>
      </c>
      <c r="AF719">
        <v>2616400</v>
      </c>
      <c r="AG719">
        <v>2329200</v>
      </c>
      <c r="AH719">
        <v>4925350</v>
      </c>
      <c r="AI719">
        <v>1405200</v>
      </c>
      <c r="AJ719">
        <v>3625400</v>
      </c>
      <c r="AK719">
        <v>2514500</v>
      </c>
      <c r="AL719">
        <v>2611500</v>
      </c>
      <c r="AM719">
        <v>1353000</v>
      </c>
      <c r="AN719">
        <v>3299600</v>
      </c>
      <c r="AO719">
        <v>2095800</v>
      </c>
      <c r="AP719">
        <v>1323000</v>
      </c>
      <c r="AQ719">
        <v>1228300</v>
      </c>
      <c r="AS719">
        <v>1009877</v>
      </c>
      <c r="AT719">
        <v>580508</v>
      </c>
      <c r="AU719">
        <v>1984679</v>
      </c>
      <c r="AW719">
        <v>856400</v>
      </c>
      <c r="AX719">
        <v>2038289</v>
      </c>
      <c r="AY719">
        <v>1658328</v>
      </c>
      <c r="AZ719">
        <v>870929</v>
      </c>
      <c r="BA719">
        <v>340558</v>
      </c>
      <c r="BB719">
        <v>380792</v>
      </c>
      <c r="BC719">
        <v>382930</v>
      </c>
      <c r="BE719">
        <v>2388100</v>
      </c>
      <c r="BF719">
        <v>1348900</v>
      </c>
      <c r="BG719">
        <v>1908100</v>
      </c>
      <c r="BH719">
        <v>1011957</v>
      </c>
      <c r="BI719">
        <v>3273800</v>
      </c>
      <c r="BJ719">
        <v>1441700</v>
      </c>
      <c r="BK719">
        <v>764100</v>
      </c>
    </row>
    <row r="720" spans="1:63" ht="22.5" customHeight="1">
      <c r="A720" s="496">
        <v>5</v>
      </c>
      <c r="B720" s="497" t="s">
        <v>916</v>
      </c>
      <c r="C720" s="498" t="s">
        <v>917</v>
      </c>
      <c r="D720" s="498">
        <v>5.0999999999999996</v>
      </c>
      <c r="E720" s="497" t="s">
        <v>1654</v>
      </c>
      <c r="F720" s="498"/>
      <c r="G720" s="550">
        <v>5104040102.1120005</v>
      </c>
      <c r="H720" s="549" t="s">
        <v>775</v>
      </c>
      <c r="I720">
        <f t="shared" si="11"/>
        <v>0</v>
      </c>
      <c r="AS720">
        <v>17900</v>
      </c>
      <c r="AW720">
        <v>35600</v>
      </c>
      <c r="AX720">
        <v>121200</v>
      </c>
      <c r="BC720">
        <v>3060</v>
      </c>
      <c r="BG720">
        <v>1000</v>
      </c>
      <c r="BH720">
        <v>24470</v>
      </c>
      <c r="BJ720">
        <v>13900</v>
      </c>
    </row>
    <row r="721" spans="1:63" ht="22.5" customHeight="1">
      <c r="A721" s="496">
        <v>5</v>
      </c>
      <c r="B721" s="497" t="s">
        <v>916</v>
      </c>
      <c r="C721" s="498" t="s">
        <v>917</v>
      </c>
      <c r="D721" s="498">
        <v>5.0999999999999996</v>
      </c>
      <c r="E721" s="497" t="s">
        <v>1654</v>
      </c>
      <c r="F721" s="498"/>
      <c r="G721" s="550">
        <v>5104040102.1129999</v>
      </c>
      <c r="H721" s="549" t="s">
        <v>776</v>
      </c>
      <c r="I721">
        <f t="shared" si="11"/>
        <v>0</v>
      </c>
      <c r="K721">
        <v>2239380</v>
      </c>
      <c r="L721">
        <v>4515337</v>
      </c>
      <c r="M721">
        <v>7331581</v>
      </c>
      <c r="N721">
        <v>10341389</v>
      </c>
      <c r="O721" s="108">
        <v>9810872</v>
      </c>
      <c r="P721">
        <v>6708150</v>
      </c>
      <c r="Q721">
        <v>5699905</v>
      </c>
      <c r="R721">
        <v>4078227.25</v>
      </c>
      <c r="S721">
        <v>4876765</v>
      </c>
      <c r="T721">
        <v>4258663</v>
      </c>
      <c r="U721">
        <v>3457349</v>
      </c>
      <c r="W721">
        <v>2733423</v>
      </c>
      <c r="X721">
        <v>3142906</v>
      </c>
      <c r="Y721">
        <v>3670688</v>
      </c>
      <c r="Z721">
        <v>4749131</v>
      </c>
      <c r="AA721">
        <v>4763787</v>
      </c>
      <c r="AB721">
        <v>2448446</v>
      </c>
      <c r="AC721">
        <v>1287200</v>
      </c>
      <c r="AE721">
        <v>4001000</v>
      </c>
      <c r="AF721">
        <v>4646200</v>
      </c>
      <c r="AG721">
        <v>5577500</v>
      </c>
      <c r="AH721">
        <v>9160850</v>
      </c>
      <c r="AI721">
        <v>4238200</v>
      </c>
      <c r="AJ721">
        <v>6513200</v>
      </c>
      <c r="AK721">
        <v>6294650</v>
      </c>
      <c r="AL721">
        <v>4366400</v>
      </c>
      <c r="AM721">
        <v>3797200</v>
      </c>
      <c r="AN721">
        <v>7630900</v>
      </c>
      <c r="AO721">
        <v>5886700</v>
      </c>
      <c r="AP721">
        <v>7459400</v>
      </c>
      <c r="AQ721">
        <v>3347400</v>
      </c>
      <c r="AS721">
        <v>3321723</v>
      </c>
      <c r="AT721">
        <v>3826892</v>
      </c>
      <c r="AU721">
        <v>7201937</v>
      </c>
      <c r="AV721">
        <v>7254200</v>
      </c>
      <c r="AW721">
        <v>3871400</v>
      </c>
      <c r="AX721">
        <v>2704311</v>
      </c>
      <c r="AY721">
        <v>11345472</v>
      </c>
      <c r="AZ721">
        <v>4834271</v>
      </c>
      <c r="BA721">
        <v>1712275.16</v>
      </c>
      <c r="BB721">
        <v>2381208</v>
      </c>
      <c r="BC721">
        <v>2094910</v>
      </c>
      <c r="BE721">
        <v>6661000</v>
      </c>
      <c r="BF721">
        <v>5642800</v>
      </c>
      <c r="BG721">
        <v>6946900</v>
      </c>
      <c r="BH721">
        <v>1378243</v>
      </c>
      <c r="BI721">
        <v>6653700</v>
      </c>
      <c r="BJ721">
        <v>5437800</v>
      </c>
      <c r="BK721">
        <v>4318300</v>
      </c>
    </row>
    <row r="722" spans="1:63" ht="22.5" customHeight="1">
      <c r="A722" s="496">
        <v>5</v>
      </c>
      <c r="B722" s="497" t="s">
        <v>916</v>
      </c>
      <c r="C722" s="498" t="s">
        <v>917</v>
      </c>
      <c r="D722" s="498">
        <v>5.0999999999999996</v>
      </c>
      <c r="E722" s="497" t="s">
        <v>1654</v>
      </c>
      <c r="F722" s="498"/>
      <c r="G722" s="550">
        <v>5104040102.1140003</v>
      </c>
      <c r="H722" s="549" t="s">
        <v>777</v>
      </c>
      <c r="I722">
        <f t="shared" si="11"/>
        <v>0</v>
      </c>
      <c r="K722">
        <v>324200</v>
      </c>
      <c r="L722">
        <v>543100</v>
      </c>
      <c r="M722">
        <v>371200</v>
      </c>
      <c r="N722">
        <v>1091900</v>
      </c>
      <c r="O722" s="108">
        <v>650700</v>
      </c>
      <c r="P722">
        <v>91500</v>
      </c>
      <c r="Q722">
        <v>411000</v>
      </c>
      <c r="R722">
        <v>439800</v>
      </c>
      <c r="T722">
        <v>526600</v>
      </c>
      <c r="U722">
        <v>219200</v>
      </c>
      <c r="AE722">
        <v>279100</v>
      </c>
      <c r="AF722">
        <v>1365700</v>
      </c>
      <c r="AH722">
        <v>393400</v>
      </c>
      <c r="AI722">
        <v>311500</v>
      </c>
      <c r="AJ722">
        <v>2787400</v>
      </c>
      <c r="AL722">
        <v>1502600</v>
      </c>
      <c r="AM722">
        <v>180000</v>
      </c>
      <c r="AN722">
        <v>1655500</v>
      </c>
      <c r="AP722">
        <v>511600</v>
      </c>
      <c r="AQ722">
        <v>559500</v>
      </c>
      <c r="AS722">
        <v>748100</v>
      </c>
      <c r="AT722">
        <v>397900</v>
      </c>
      <c r="AU722">
        <v>1711984</v>
      </c>
      <c r="AV722">
        <v>726600</v>
      </c>
      <c r="AW722">
        <v>509600</v>
      </c>
      <c r="AX722">
        <v>324500</v>
      </c>
      <c r="AY722">
        <v>1078100</v>
      </c>
      <c r="AZ722">
        <v>920600</v>
      </c>
      <c r="BA722">
        <v>390400</v>
      </c>
      <c r="BB722">
        <v>494000</v>
      </c>
      <c r="BC722">
        <v>256800</v>
      </c>
      <c r="BF722">
        <v>366900</v>
      </c>
      <c r="BG722">
        <v>81000</v>
      </c>
      <c r="BH722">
        <v>108530</v>
      </c>
      <c r="BJ722">
        <v>820800</v>
      </c>
      <c r="BK722">
        <v>488400</v>
      </c>
    </row>
    <row r="723" spans="1:63" ht="22.5" customHeight="1">
      <c r="A723" s="496">
        <v>5</v>
      </c>
      <c r="B723" s="497" t="s">
        <v>916</v>
      </c>
      <c r="C723" s="498" t="s">
        <v>917</v>
      </c>
      <c r="D723" s="498">
        <v>5.0999999999999996</v>
      </c>
      <c r="E723" s="497" t="s">
        <v>1654</v>
      </c>
      <c r="F723" s="498"/>
      <c r="G723" s="550">
        <v>5104040102.1149998</v>
      </c>
      <c r="H723" s="549" t="s">
        <v>778</v>
      </c>
      <c r="I723">
        <f t="shared" si="11"/>
        <v>2316925.7999999998</v>
      </c>
      <c r="J723">
        <v>6373609</v>
      </c>
      <c r="V723">
        <v>2316925.7999999998</v>
      </c>
      <c r="AD723">
        <v>8934217.5700000003</v>
      </c>
      <c r="AR723">
        <v>8246372</v>
      </c>
      <c r="BD723">
        <v>2359360</v>
      </c>
      <c r="BI723">
        <v>18080</v>
      </c>
    </row>
    <row r="724" spans="1:63" ht="22.5" customHeight="1">
      <c r="A724" s="496">
        <v>5</v>
      </c>
      <c r="B724" s="497" t="s">
        <v>916</v>
      </c>
      <c r="C724" s="498" t="s">
        <v>917</v>
      </c>
      <c r="D724" s="498">
        <v>5.0999999999999996</v>
      </c>
      <c r="E724" s="497" t="s">
        <v>1654</v>
      </c>
      <c r="F724" s="498"/>
      <c r="G724" s="550">
        <v>5104040102.1160002</v>
      </c>
      <c r="H724" s="549" t="s">
        <v>779</v>
      </c>
      <c r="I724">
        <f t="shared" si="11"/>
        <v>257436.2</v>
      </c>
      <c r="V724">
        <v>257436.2</v>
      </c>
      <c r="AD724">
        <v>427683.43</v>
      </c>
      <c r="AR724">
        <v>412576</v>
      </c>
      <c r="BD724">
        <v>690250</v>
      </c>
    </row>
    <row r="725" spans="1:63" ht="22.5" customHeight="1">
      <c r="A725" s="496">
        <v>5</v>
      </c>
      <c r="B725" s="497" t="s">
        <v>916</v>
      </c>
      <c r="C725" s="498" t="s">
        <v>917</v>
      </c>
      <c r="D725" s="498">
        <v>5.0999999999999996</v>
      </c>
      <c r="E725" s="497" t="s">
        <v>1654</v>
      </c>
      <c r="F725" s="498"/>
      <c r="G725" s="550">
        <v>5104040102.1169996</v>
      </c>
      <c r="H725" s="549" t="s">
        <v>780</v>
      </c>
      <c r="I725">
        <f t="shared" si="11"/>
        <v>23336610.879999999</v>
      </c>
      <c r="J725">
        <v>51695807</v>
      </c>
      <c r="V725">
        <v>23336610.879999999</v>
      </c>
      <c r="AD725">
        <v>71723735.709999993</v>
      </c>
      <c r="AR725">
        <v>33242168</v>
      </c>
      <c r="BD725">
        <v>14022400</v>
      </c>
      <c r="BI725">
        <v>497500</v>
      </c>
      <c r="BJ725">
        <v>385000</v>
      </c>
    </row>
    <row r="726" spans="1:63" ht="22.5" customHeight="1">
      <c r="A726" s="496">
        <v>5</v>
      </c>
      <c r="B726" s="497" t="s">
        <v>916</v>
      </c>
      <c r="C726" s="498" t="s">
        <v>917</v>
      </c>
      <c r="D726" s="498">
        <v>5.0999999999999996</v>
      </c>
      <c r="E726" s="497" t="s">
        <v>1654</v>
      </c>
      <c r="F726" s="498"/>
      <c r="G726" s="550">
        <v>5104040102.118</v>
      </c>
      <c r="H726" s="549" t="s">
        <v>781</v>
      </c>
      <c r="I726">
        <f t="shared" si="11"/>
        <v>2592956.7400000002</v>
      </c>
      <c r="J726">
        <v>2728322</v>
      </c>
      <c r="V726">
        <v>2592956.7400000002</v>
      </c>
      <c r="AD726">
        <v>2735845.05</v>
      </c>
      <c r="AH726">
        <v>264725</v>
      </c>
      <c r="AJ726">
        <v>0</v>
      </c>
      <c r="AK726">
        <v>0</v>
      </c>
      <c r="AR726">
        <v>4349704</v>
      </c>
      <c r="BD726">
        <v>3683130</v>
      </c>
      <c r="BE726">
        <v>656200</v>
      </c>
      <c r="BI726">
        <v>1319300</v>
      </c>
    </row>
    <row r="727" spans="1:63" ht="22.5" customHeight="1">
      <c r="A727" s="496">
        <v>5</v>
      </c>
      <c r="B727" s="497" t="s">
        <v>916</v>
      </c>
      <c r="C727" s="498" t="s">
        <v>917</v>
      </c>
      <c r="D727" s="498">
        <v>5.0999999999999996</v>
      </c>
      <c r="E727" s="497" t="s">
        <v>1654</v>
      </c>
      <c r="F727" s="498"/>
      <c r="G727" s="550">
        <v>5104040102.1190004</v>
      </c>
      <c r="H727" s="549" t="s">
        <v>782</v>
      </c>
      <c r="I727">
        <f t="shared" si="11"/>
        <v>0</v>
      </c>
      <c r="L727">
        <v>1220937.5</v>
      </c>
      <c r="AH727">
        <v>72000</v>
      </c>
      <c r="AX727">
        <v>301500</v>
      </c>
      <c r="BD727">
        <v>494815</v>
      </c>
    </row>
    <row r="728" spans="1:63" ht="22.5" customHeight="1">
      <c r="A728" s="496">
        <v>5</v>
      </c>
      <c r="B728" s="497" t="s">
        <v>916</v>
      </c>
      <c r="C728" s="498" t="s">
        <v>917</v>
      </c>
      <c r="D728" s="498">
        <v>5.0999999999999996</v>
      </c>
      <c r="E728" s="497" t="s">
        <v>1654</v>
      </c>
      <c r="F728" s="498"/>
      <c r="G728" s="550">
        <v>5104040102.1199999</v>
      </c>
      <c r="H728" s="556" t="s">
        <v>783</v>
      </c>
      <c r="I728">
        <f t="shared" si="11"/>
        <v>0</v>
      </c>
      <c r="J728">
        <v>88208</v>
      </c>
      <c r="K728">
        <v>20100</v>
      </c>
      <c r="L728">
        <v>129822</v>
      </c>
      <c r="O728" s="108">
        <v>43200</v>
      </c>
      <c r="P728">
        <v>121930</v>
      </c>
      <c r="S728">
        <v>9000</v>
      </c>
      <c r="T728">
        <v>28200</v>
      </c>
      <c r="Y728">
        <v>16200</v>
      </c>
      <c r="AD728">
        <v>10255686</v>
      </c>
      <c r="AG728">
        <v>6600</v>
      </c>
      <c r="AL728">
        <v>3000</v>
      </c>
      <c r="AP728">
        <v>89520</v>
      </c>
      <c r="AR728">
        <v>160350</v>
      </c>
      <c r="AX728">
        <v>4200</v>
      </c>
      <c r="BD728">
        <v>487500</v>
      </c>
      <c r="BI728">
        <v>21700</v>
      </c>
    </row>
    <row r="729" spans="1:63" ht="22.5" customHeight="1">
      <c r="A729" s="496">
        <v>5</v>
      </c>
      <c r="B729" s="497" t="s">
        <v>916</v>
      </c>
      <c r="C729" s="498" t="s">
        <v>917</v>
      </c>
      <c r="D729" s="498">
        <v>5.2</v>
      </c>
      <c r="E729" s="497" t="s">
        <v>1877</v>
      </c>
      <c r="F729" s="498"/>
      <c r="G729" s="550">
        <v>5105010101.1009998</v>
      </c>
      <c r="H729" s="549" t="s">
        <v>784</v>
      </c>
      <c r="I729">
        <f t="shared" si="11"/>
        <v>2511578.34</v>
      </c>
      <c r="L729">
        <v>303189.40999999997</v>
      </c>
      <c r="N729">
        <v>1872840.19</v>
      </c>
      <c r="O729" s="108">
        <v>175290.72</v>
      </c>
      <c r="P729">
        <v>305204.03999999998</v>
      </c>
      <c r="Q729">
        <v>322883.88</v>
      </c>
      <c r="R729">
        <v>142000</v>
      </c>
      <c r="S729">
        <v>360224.04</v>
      </c>
      <c r="T729">
        <v>348059.16</v>
      </c>
      <c r="U729">
        <v>832400.04</v>
      </c>
      <c r="V729">
        <v>2511578.34</v>
      </c>
      <c r="W729">
        <v>297698.28000000003</v>
      </c>
      <c r="X729">
        <v>1340146.78</v>
      </c>
      <c r="Y729">
        <v>319682.49</v>
      </c>
      <c r="Z729">
        <v>782724</v>
      </c>
      <c r="AA729">
        <v>334362.14</v>
      </c>
      <c r="AB729">
        <v>727361.35</v>
      </c>
      <c r="AC729">
        <v>546921</v>
      </c>
      <c r="AD729">
        <v>5962716.2999999998</v>
      </c>
      <c r="AF729">
        <v>0</v>
      </c>
      <c r="AH729">
        <v>24088.14</v>
      </c>
      <c r="AI729">
        <v>39799.980000000003</v>
      </c>
      <c r="AJ729">
        <v>362815.44</v>
      </c>
      <c r="AK729">
        <v>231010</v>
      </c>
      <c r="AL729">
        <v>354127.99</v>
      </c>
      <c r="AM729">
        <v>399640.72</v>
      </c>
      <c r="AN729">
        <v>331037.65000000002</v>
      </c>
      <c r="AO729">
        <v>183079.59</v>
      </c>
      <c r="AP729">
        <v>167079.96</v>
      </c>
      <c r="AQ729">
        <v>544185.59999999998</v>
      </c>
      <c r="AR729">
        <v>4798251.6500000004</v>
      </c>
      <c r="AS729">
        <v>717830.48</v>
      </c>
      <c r="AT729">
        <v>429534.1</v>
      </c>
      <c r="AU729">
        <v>385168.76</v>
      </c>
      <c r="AV729">
        <v>437799.84</v>
      </c>
      <c r="AW729">
        <v>88534.6</v>
      </c>
      <c r="AX729">
        <v>364842.93</v>
      </c>
      <c r="AZ729">
        <v>536789.80000000005</v>
      </c>
      <c r="BA729">
        <v>463337.84</v>
      </c>
      <c r="BB729">
        <v>438902.09</v>
      </c>
      <c r="BC729">
        <v>408913.64</v>
      </c>
      <c r="BD729">
        <v>9023279.9199999999</v>
      </c>
      <c r="BE729">
        <v>1291945.17</v>
      </c>
      <c r="BF729">
        <v>391200</v>
      </c>
      <c r="BG729">
        <v>1021454.77</v>
      </c>
      <c r="BI729">
        <v>848727.96</v>
      </c>
      <c r="BJ729">
        <v>657780</v>
      </c>
      <c r="BK729">
        <v>429488</v>
      </c>
    </row>
    <row r="730" spans="1:63" ht="22.5" customHeight="1">
      <c r="A730" s="496">
        <v>5</v>
      </c>
      <c r="B730" s="497" t="s">
        <v>916</v>
      </c>
      <c r="C730" s="498" t="s">
        <v>917</v>
      </c>
      <c r="D730" s="498">
        <v>5.2</v>
      </c>
      <c r="E730" s="497" t="s">
        <v>1877</v>
      </c>
      <c r="F730" s="498"/>
      <c r="G730" s="550">
        <v>5105010103.1009998</v>
      </c>
      <c r="H730" s="549" t="s">
        <v>785</v>
      </c>
      <c r="I730">
        <f t="shared" si="11"/>
        <v>23174025.289999999</v>
      </c>
      <c r="L730">
        <v>600807.67000000004</v>
      </c>
      <c r="M730">
        <v>15715.65</v>
      </c>
      <c r="N730">
        <v>4782318.95</v>
      </c>
      <c r="O730" s="108">
        <v>12833.4</v>
      </c>
      <c r="P730">
        <v>1785465.36</v>
      </c>
      <c r="Q730">
        <v>230810.36</v>
      </c>
      <c r="R730">
        <v>288439.92</v>
      </c>
      <c r="S730">
        <v>219441</v>
      </c>
      <c r="T730">
        <v>728411.8</v>
      </c>
      <c r="U730">
        <v>823260</v>
      </c>
      <c r="V730">
        <v>23174025.289999999</v>
      </c>
      <c r="W730">
        <v>90796.1</v>
      </c>
      <c r="Z730">
        <v>245960.01</v>
      </c>
      <c r="AB730">
        <v>903019.32</v>
      </c>
      <c r="AD730">
        <v>11076569.25</v>
      </c>
      <c r="AE730">
        <v>1659948.16</v>
      </c>
      <c r="AF730">
        <v>2046139.95</v>
      </c>
      <c r="AG730">
        <v>13332.33</v>
      </c>
      <c r="AH730">
        <v>1112000.02</v>
      </c>
      <c r="AL730">
        <v>1232788.01</v>
      </c>
      <c r="AM730">
        <v>1001975.59</v>
      </c>
      <c r="AN730">
        <v>926931.61</v>
      </c>
      <c r="AQ730">
        <v>465600</v>
      </c>
      <c r="AR730">
        <v>42757071.719999999</v>
      </c>
      <c r="AS730">
        <v>684196.64</v>
      </c>
      <c r="AT730">
        <v>628568</v>
      </c>
      <c r="AU730">
        <v>6127641.4900000002</v>
      </c>
      <c r="AV730">
        <v>519333.27</v>
      </c>
      <c r="AW730">
        <v>1583599.96</v>
      </c>
      <c r="AX730">
        <v>645099.59</v>
      </c>
      <c r="AY730">
        <v>2702740.9</v>
      </c>
      <c r="AZ730">
        <v>668488.74</v>
      </c>
      <c r="BA730">
        <v>464799.96</v>
      </c>
      <c r="BB730">
        <v>464793.28</v>
      </c>
      <c r="BC730">
        <v>464759.96</v>
      </c>
      <c r="BD730">
        <v>29809052.93</v>
      </c>
      <c r="BE730">
        <v>590204.78</v>
      </c>
      <c r="BF730">
        <v>435600</v>
      </c>
      <c r="BG730">
        <v>2048836.28</v>
      </c>
      <c r="BH730">
        <v>479120</v>
      </c>
      <c r="BI730">
        <v>4084360</v>
      </c>
      <c r="BJ730">
        <v>1248713.8</v>
      </c>
      <c r="BK730">
        <v>1087480.6499999999</v>
      </c>
    </row>
    <row r="731" spans="1:63" ht="22.5" customHeight="1">
      <c r="A731" s="496">
        <v>5</v>
      </c>
      <c r="B731" s="497" t="s">
        <v>916</v>
      </c>
      <c r="C731" s="498" t="s">
        <v>917</v>
      </c>
      <c r="D731" s="498">
        <v>5.2</v>
      </c>
      <c r="E731" s="497" t="s">
        <v>1877</v>
      </c>
      <c r="F731" s="498"/>
      <c r="G731" s="550">
        <v>5105010105.1009998</v>
      </c>
      <c r="H731" s="549" t="s">
        <v>786</v>
      </c>
      <c r="I731">
        <f t="shared" si="11"/>
        <v>0</v>
      </c>
      <c r="L731">
        <v>17866.669999999998</v>
      </c>
      <c r="M731">
        <v>37080</v>
      </c>
      <c r="N731">
        <v>1030010.19</v>
      </c>
      <c r="O731" s="108">
        <v>48907.44</v>
      </c>
      <c r="P731">
        <v>240387.96</v>
      </c>
      <c r="S731">
        <v>20555.560000000001</v>
      </c>
      <c r="T731">
        <v>17280</v>
      </c>
      <c r="U731">
        <v>100023.01</v>
      </c>
      <c r="W731">
        <v>463606.03</v>
      </c>
      <c r="Y731">
        <v>546589.80000000005</v>
      </c>
      <c r="Z731">
        <v>2390532.79</v>
      </c>
      <c r="AA731">
        <v>13049.85</v>
      </c>
      <c r="AC731">
        <v>677417</v>
      </c>
      <c r="AD731">
        <v>88562296.349999994</v>
      </c>
      <c r="AF731">
        <v>2485346.7400000002</v>
      </c>
      <c r="AG731">
        <v>557979.37</v>
      </c>
      <c r="AI731">
        <v>84520.7</v>
      </c>
      <c r="AJ731">
        <v>5600564.6399999997</v>
      </c>
      <c r="AK731">
        <v>241296</v>
      </c>
      <c r="AL731">
        <v>7848</v>
      </c>
      <c r="AM731">
        <v>146695.39000000001</v>
      </c>
      <c r="AN731">
        <v>2025167.83</v>
      </c>
      <c r="AO731">
        <v>391658.55</v>
      </c>
      <c r="AP731">
        <v>106188.9</v>
      </c>
      <c r="AQ731">
        <v>0</v>
      </c>
      <c r="AR731">
        <v>388854.97</v>
      </c>
      <c r="AS731">
        <v>201245.72</v>
      </c>
      <c r="AT731">
        <v>41600</v>
      </c>
      <c r="AV731">
        <v>263616.48</v>
      </c>
      <c r="AW731">
        <v>221907.84</v>
      </c>
      <c r="AX731">
        <v>29796.41</v>
      </c>
      <c r="AZ731">
        <v>280820.64</v>
      </c>
      <c r="BA731">
        <v>83885.919999999998</v>
      </c>
      <c r="BB731">
        <v>84919.92</v>
      </c>
      <c r="BC731">
        <v>319769.07</v>
      </c>
      <c r="BD731">
        <v>4246445.1100000003</v>
      </c>
      <c r="BK731">
        <v>36933.33</v>
      </c>
    </row>
    <row r="732" spans="1:63" ht="22.5" customHeight="1">
      <c r="A732" s="496">
        <v>5</v>
      </c>
      <c r="B732" s="497" t="s">
        <v>916</v>
      </c>
      <c r="C732" s="498" t="s">
        <v>917</v>
      </c>
      <c r="D732" s="498">
        <v>5.2</v>
      </c>
      <c r="E732" s="497" t="s">
        <v>1877</v>
      </c>
      <c r="F732" s="498"/>
      <c r="G732" s="550">
        <v>5105010107.1009998</v>
      </c>
      <c r="H732" s="549" t="s">
        <v>787</v>
      </c>
      <c r="I732">
        <f t="shared" si="11"/>
        <v>1072913.48</v>
      </c>
      <c r="K732">
        <v>17933.28</v>
      </c>
      <c r="M732">
        <v>21999.96</v>
      </c>
      <c r="N732">
        <v>80554.87</v>
      </c>
      <c r="R732">
        <v>11487.72</v>
      </c>
      <c r="S732">
        <v>226111.16</v>
      </c>
      <c r="U732">
        <v>197533.32</v>
      </c>
      <c r="V732">
        <v>1072913.48</v>
      </c>
      <c r="X732">
        <v>855863.55</v>
      </c>
      <c r="AB732">
        <v>417556.33</v>
      </c>
      <c r="AC732">
        <v>243633</v>
      </c>
      <c r="AD732">
        <v>6648872.2400000002</v>
      </c>
      <c r="AE732">
        <v>1073127.1200000001</v>
      </c>
      <c r="AG732">
        <v>400</v>
      </c>
      <c r="AH732">
        <v>62139.98</v>
      </c>
      <c r="AJ732">
        <v>333333.34000000003</v>
      </c>
      <c r="AK732">
        <v>21090</v>
      </c>
      <c r="AM732">
        <v>101088.66</v>
      </c>
      <c r="AN732">
        <v>376293.6</v>
      </c>
      <c r="AO732">
        <v>10800</v>
      </c>
      <c r="AQ732">
        <v>671336.29</v>
      </c>
      <c r="AR732">
        <v>1509928.92</v>
      </c>
      <c r="AT732">
        <v>1572.66</v>
      </c>
      <c r="AU732">
        <v>17792</v>
      </c>
      <c r="AV732">
        <v>57643.98</v>
      </c>
      <c r="AW732">
        <v>10263.94</v>
      </c>
      <c r="AZ732">
        <v>60000</v>
      </c>
      <c r="BA732">
        <v>139242.71</v>
      </c>
      <c r="BB732">
        <v>84857</v>
      </c>
      <c r="BC732">
        <v>674450.81</v>
      </c>
      <c r="BD732">
        <v>6645.76</v>
      </c>
      <c r="BF732">
        <v>16933.330000000002</v>
      </c>
      <c r="BJ732">
        <v>16933.330000000002</v>
      </c>
    </row>
    <row r="733" spans="1:63" ht="22.5" customHeight="1">
      <c r="A733" s="496">
        <v>5</v>
      </c>
      <c r="B733" s="497" t="s">
        <v>916</v>
      </c>
      <c r="C733" s="498" t="s">
        <v>917</v>
      </c>
      <c r="D733" s="498">
        <v>5.2</v>
      </c>
      <c r="E733" s="497" t="s">
        <v>1877</v>
      </c>
      <c r="F733" s="498"/>
      <c r="G733" s="550">
        <v>5105010107.1020002</v>
      </c>
      <c r="H733" s="549" t="s">
        <v>788</v>
      </c>
      <c r="I733">
        <f t="shared" si="11"/>
        <v>0</v>
      </c>
      <c r="M733">
        <v>65199.96</v>
      </c>
      <c r="AY733">
        <v>23599.96</v>
      </c>
      <c r="BA733">
        <v>235674.95</v>
      </c>
      <c r="BB733">
        <v>125689.41</v>
      </c>
    </row>
    <row r="734" spans="1:63" ht="22.5" customHeight="1">
      <c r="A734" s="496">
        <v>5</v>
      </c>
      <c r="B734" s="497" t="s">
        <v>916</v>
      </c>
      <c r="C734" s="498" t="s">
        <v>917</v>
      </c>
      <c r="D734" s="498">
        <v>5.2</v>
      </c>
      <c r="E734" s="497" t="s">
        <v>1877</v>
      </c>
      <c r="F734" s="498"/>
      <c r="G734" s="550">
        <v>5105010107.1029997</v>
      </c>
      <c r="H734" s="549" t="s">
        <v>789</v>
      </c>
      <c r="I734">
        <f t="shared" si="11"/>
        <v>0</v>
      </c>
      <c r="N734">
        <v>595761.56000000006</v>
      </c>
      <c r="T734">
        <v>100063.43</v>
      </c>
      <c r="AC734">
        <v>76288</v>
      </c>
      <c r="AD734">
        <v>7802998.9199999999</v>
      </c>
      <c r="AS734">
        <v>1</v>
      </c>
      <c r="AU734">
        <v>618667.6</v>
      </c>
      <c r="AW734">
        <v>142713.97</v>
      </c>
      <c r="AY734">
        <v>186799.96</v>
      </c>
      <c r="BA734">
        <v>90499.95</v>
      </c>
      <c r="BB734">
        <v>120059.93</v>
      </c>
      <c r="BC734">
        <v>64995.75</v>
      </c>
    </row>
    <row r="735" spans="1:63" ht="22.5" customHeight="1">
      <c r="A735" s="496">
        <v>5</v>
      </c>
      <c r="B735" s="497" t="s">
        <v>916</v>
      </c>
      <c r="C735" s="498" t="s">
        <v>917</v>
      </c>
      <c r="D735" s="498">
        <v>5.2</v>
      </c>
      <c r="E735" s="497" t="s">
        <v>1877</v>
      </c>
      <c r="F735" s="498"/>
      <c r="G735" s="550">
        <v>5105010107.1040001</v>
      </c>
      <c r="H735" s="549" t="s">
        <v>790</v>
      </c>
      <c r="I735">
        <f t="shared" si="11"/>
        <v>0</v>
      </c>
      <c r="U735">
        <v>80126.759999999995</v>
      </c>
      <c r="AU735">
        <v>7578.87</v>
      </c>
      <c r="BA735">
        <v>60474.95</v>
      </c>
      <c r="BB735">
        <v>80487.8</v>
      </c>
    </row>
    <row r="736" spans="1:63" ht="22.5" customHeight="1">
      <c r="A736" s="496">
        <v>5</v>
      </c>
      <c r="B736" s="497" t="s">
        <v>916</v>
      </c>
      <c r="C736" s="498" t="s">
        <v>917</v>
      </c>
      <c r="D736" s="498">
        <v>5.2</v>
      </c>
      <c r="E736" s="497" t="s">
        <v>1877</v>
      </c>
      <c r="F736" s="498"/>
      <c r="G736" s="550">
        <v>5105010107.1049995</v>
      </c>
      <c r="H736" s="549" t="s">
        <v>791</v>
      </c>
      <c r="I736">
        <f t="shared" si="11"/>
        <v>0</v>
      </c>
    </row>
    <row r="737" spans="1:63" ht="22.5" customHeight="1">
      <c r="A737" s="496">
        <v>5</v>
      </c>
      <c r="B737" s="497" t="s">
        <v>916</v>
      </c>
      <c r="C737" s="498" t="s">
        <v>917</v>
      </c>
      <c r="D737" s="498">
        <v>5.2</v>
      </c>
      <c r="E737" s="497" t="s">
        <v>1877</v>
      </c>
      <c r="F737" s="498"/>
      <c r="G737" s="550">
        <v>5105010107.1059999</v>
      </c>
      <c r="H737" s="549" t="s">
        <v>792</v>
      </c>
      <c r="I737">
        <f t="shared" si="11"/>
        <v>0</v>
      </c>
      <c r="M737">
        <v>24853.08</v>
      </c>
      <c r="N737">
        <v>99</v>
      </c>
      <c r="U737">
        <v>158473.99</v>
      </c>
      <c r="AD737">
        <v>257382</v>
      </c>
      <c r="AX737">
        <v>206.88</v>
      </c>
      <c r="AY737">
        <v>96248.12</v>
      </c>
      <c r="BA737">
        <v>52639.5</v>
      </c>
      <c r="BB737">
        <v>67613.929999999993</v>
      </c>
    </row>
    <row r="738" spans="1:63" ht="22.5" customHeight="1">
      <c r="A738" s="496">
        <v>5</v>
      </c>
      <c r="B738" s="497" t="s">
        <v>916</v>
      </c>
      <c r="C738" s="498" t="s">
        <v>917</v>
      </c>
      <c r="D738" s="498">
        <v>5.2</v>
      </c>
      <c r="E738" s="497" t="s">
        <v>1877</v>
      </c>
      <c r="F738" s="498"/>
      <c r="G738" s="550">
        <v>5105010109.1009998</v>
      </c>
      <c r="H738" s="549" t="s">
        <v>793</v>
      </c>
      <c r="I738">
        <f t="shared" si="11"/>
        <v>5601132.6699999999</v>
      </c>
      <c r="L738">
        <v>166146.60999999999</v>
      </c>
      <c r="Q738">
        <v>132056.76</v>
      </c>
      <c r="V738">
        <v>5601132.6699999999</v>
      </c>
      <c r="AB738">
        <v>1099.56</v>
      </c>
      <c r="AC738">
        <v>5348</v>
      </c>
      <c r="AD738">
        <v>12900129.07</v>
      </c>
      <c r="AE738">
        <v>13624.96</v>
      </c>
      <c r="AJ738">
        <v>103803.74</v>
      </c>
      <c r="AP738">
        <v>49150</v>
      </c>
      <c r="AQ738">
        <v>20410</v>
      </c>
      <c r="AR738">
        <v>497240.02</v>
      </c>
      <c r="AV738">
        <v>0.12</v>
      </c>
      <c r="AY738">
        <v>32989.879999999997</v>
      </c>
      <c r="BD738">
        <v>12471339.789999999</v>
      </c>
    </row>
    <row r="739" spans="1:63" ht="22.5" customHeight="1">
      <c r="A739" s="496">
        <v>5</v>
      </c>
      <c r="B739" s="497" t="s">
        <v>916</v>
      </c>
      <c r="C739" s="498" t="s">
        <v>917</v>
      </c>
      <c r="D739" s="498">
        <v>5.2</v>
      </c>
      <c r="E739" s="497" t="s">
        <v>1877</v>
      </c>
      <c r="F739" s="498"/>
      <c r="G739" s="550">
        <v>5105010111.1009998</v>
      </c>
      <c r="H739" s="549" t="s">
        <v>794</v>
      </c>
      <c r="I739">
        <f t="shared" si="11"/>
        <v>464070.32</v>
      </c>
      <c r="K739">
        <v>244650</v>
      </c>
      <c r="L739">
        <v>499500</v>
      </c>
      <c r="N739">
        <v>1481679.33</v>
      </c>
      <c r="P739">
        <v>1023333.35</v>
      </c>
      <c r="Q739">
        <v>985679.88</v>
      </c>
      <c r="S739">
        <v>486080.04</v>
      </c>
      <c r="T739">
        <v>779199</v>
      </c>
      <c r="U739">
        <v>209699.01</v>
      </c>
      <c r="V739">
        <v>464070.32</v>
      </c>
      <c r="W739">
        <v>233403.82</v>
      </c>
      <c r="X739">
        <v>28139.96</v>
      </c>
      <c r="Z739">
        <v>150600</v>
      </c>
      <c r="AB739">
        <v>486079.8</v>
      </c>
      <c r="AD739">
        <v>5865464.3600000003</v>
      </c>
      <c r="AE739">
        <v>498000</v>
      </c>
      <c r="AF739">
        <v>451007.45</v>
      </c>
      <c r="AI739">
        <v>271200</v>
      </c>
      <c r="AJ739">
        <v>502665.67</v>
      </c>
      <c r="AL739">
        <v>498000</v>
      </c>
      <c r="AM739">
        <v>416827.07</v>
      </c>
      <c r="AN739">
        <v>499499.8</v>
      </c>
      <c r="AO739">
        <v>188000</v>
      </c>
      <c r="AP739">
        <v>982080</v>
      </c>
      <c r="AR739">
        <v>537533.78</v>
      </c>
      <c r="AT739">
        <v>399800.04</v>
      </c>
      <c r="AV739">
        <v>985379.64</v>
      </c>
      <c r="AW739">
        <v>998599.6</v>
      </c>
      <c r="AX739">
        <v>541335.30000000005</v>
      </c>
      <c r="AZ739">
        <v>499300</v>
      </c>
      <c r="BD739">
        <v>571271.76</v>
      </c>
      <c r="BE739">
        <v>496000</v>
      </c>
      <c r="BF739">
        <v>499800</v>
      </c>
      <c r="BG739">
        <v>510466.67</v>
      </c>
      <c r="BI739">
        <v>499800</v>
      </c>
      <c r="BJ739">
        <v>995800</v>
      </c>
      <c r="BK739">
        <v>587232.31999999995</v>
      </c>
    </row>
    <row r="740" spans="1:63" ht="22.5" customHeight="1">
      <c r="A740" s="496">
        <v>5</v>
      </c>
      <c r="B740" s="497" t="s">
        <v>916</v>
      </c>
      <c r="C740" s="498" t="s">
        <v>917</v>
      </c>
      <c r="D740" s="498">
        <v>5.2</v>
      </c>
      <c r="E740" s="497" t="s">
        <v>1877</v>
      </c>
      <c r="F740" s="498"/>
      <c r="G740" s="550">
        <v>5105010113.1009998</v>
      </c>
      <c r="H740" s="549" t="s">
        <v>795</v>
      </c>
      <c r="I740">
        <f t="shared" si="11"/>
        <v>197458.27</v>
      </c>
      <c r="T740">
        <v>124000</v>
      </c>
      <c r="U740">
        <v>81999.960000000006</v>
      </c>
      <c r="V740">
        <v>197458.27</v>
      </c>
      <c r="W740">
        <v>308343.53000000003</v>
      </c>
      <c r="AC740">
        <v>83561</v>
      </c>
      <c r="AD740">
        <v>4320670.07</v>
      </c>
      <c r="AF740">
        <v>221680.72</v>
      </c>
      <c r="AI740">
        <v>404849.37</v>
      </c>
      <c r="AN740">
        <v>41915.26</v>
      </c>
      <c r="AO740">
        <v>335660</v>
      </c>
      <c r="AQ740">
        <v>221620.08</v>
      </c>
      <c r="AR740">
        <v>27607.66</v>
      </c>
      <c r="AS740">
        <v>88725.36</v>
      </c>
      <c r="AW740">
        <v>101670.23</v>
      </c>
      <c r="AX740">
        <v>91235.25</v>
      </c>
      <c r="AY740">
        <v>82167.210000000006</v>
      </c>
      <c r="BD740">
        <v>1773666.8</v>
      </c>
      <c r="BF740">
        <v>111800</v>
      </c>
    </row>
    <row r="741" spans="1:63" ht="22.5" customHeight="1">
      <c r="A741" s="496">
        <v>5</v>
      </c>
      <c r="B741" s="497" t="s">
        <v>916</v>
      </c>
      <c r="C741" s="498" t="s">
        <v>917</v>
      </c>
      <c r="D741" s="498">
        <v>5.2</v>
      </c>
      <c r="E741" s="497" t="s">
        <v>1877</v>
      </c>
      <c r="F741" s="498"/>
      <c r="G741" s="550">
        <v>5105010115.1009998</v>
      </c>
      <c r="H741" s="549" t="s">
        <v>796</v>
      </c>
      <c r="I741">
        <f t="shared" si="11"/>
        <v>386863.21</v>
      </c>
      <c r="L741">
        <v>23458.32</v>
      </c>
      <c r="V741">
        <v>386863.21</v>
      </c>
      <c r="X741">
        <v>30118.49</v>
      </c>
      <c r="Z741">
        <v>2379.9899999999998</v>
      </c>
      <c r="AD741">
        <v>4875826.16</v>
      </c>
      <c r="AN741">
        <v>555.71</v>
      </c>
      <c r="AR741">
        <v>147393.91</v>
      </c>
      <c r="BD741">
        <v>1069724.1100000001</v>
      </c>
    </row>
    <row r="742" spans="1:63" ht="22.5" customHeight="1">
      <c r="A742" s="496">
        <v>5</v>
      </c>
      <c r="B742" s="497" t="s">
        <v>916</v>
      </c>
      <c r="C742" s="498" t="s">
        <v>917</v>
      </c>
      <c r="D742" s="498">
        <v>5.2</v>
      </c>
      <c r="E742" s="497" t="s">
        <v>1877</v>
      </c>
      <c r="F742" s="498"/>
      <c r="G742" s="550">
        <v>5105010117.1009998</v>
      </c>
      <c r="H742" s="549" t="s">
        <v>797</v>
      </c>
      <c r="I742">
        <f t="shared" si="11"/>
        <v>0</v>
      </c>
      <c r="AD742">
        <v>645558.81999999995</v>
      </c>
      <c r="AR742">
        <v>207685.63</v>
      </c>
      <c r="AW742">
        <v>1898.42</v>
      </c>
      <c r="BD742">
        <v>1964277.69</v>
      </c>
    </row>
    <row r="743" spans="1:63" ht="22.5" customHeight="1">
      <c r="A743" s="496">
        <v>5</v>
      </c>
      <c r="B743" s="497" t="s">
        <v>916</v>
      </c>
      <c r="C743" s="498" t="s">
        <v>917</v>
      </c>
      <c r="D743" s="498">
        <v>5.2</v>
      </c>
      <c r="E743" s="497" t="s">
        <v>1877</v>
      </c>
      <c r="F743" s="498"/>
      <c r="G743" s="550">
        <v>5105010119.1009998</v>
      </c>
      <c r="H743" s="556" t="s">
        <v>798</v>
      </c>
      <c r="I743">
        <f t="shared" si="11"/>
        <v>0</v>
      </c>
      <c r="BD743">
        <v>24672.69</v>
      </c>
    </row>
    <row r="744" spans="1:63" ht="22.5" customHeight="1">
      <c r="A744" s="496">
        <v>5</v>
      </c>
      <c r="B744" s="497" t="s">
        <v>916</v>
      </c>
      <c r="C744" s="498" t="s">
        <v>917</v>
      </c>
      <c r="D744" s="498">
        <v>5.2</v>
      </c>
      <c r="E744" s="497" t="s">
        <v>1877</v>
      </c>
      <c r="F744" s="498"/>
      <c r="G744" s="550">
        <v>5105010121.1009998</v>
      </c>
      <c r="H744" s="549" t="s">
        <v>799</v>
      </c>
      <c r="I744">
        <f t="shared" si="11"/>
        <v>0</v>
      </c>
      <c r="M744">
        <v>6633.3</v>
      </c>
      <c r="AD744">
        <v>1345800</v>
      </c>
      <c r="BD744">
        <v>430183.26</v>
      </c>
    </row>
    <row r="745" spans="1:63" ht="22.5" customHeight="1">
      <c r="A745" s="496">
        <v>5</v>
      </c>
      <c r="B745" s="497" t="s">
        <v>916</v>
      </c>
      <c r="C745" s="498" t="s">
        <v>917</v>
      </c>
      <c r="D745" s="498">
        <v>5.2</v>
      </c>
      <c r="E745" s="497" t="s">
        <v>1877</v>
      </c>
      <c r="F745" s="498"/>
      <c r="G745" s="550">
        <v>5105010125.1009998</v>
      </c>
      <c r="H745" s="549" t="s">
        <v>800</v>
      </c>
      <c r="I745">
        <f t="shared" si="11"/>
        <v>41299220.869999997</v>
      </c>
      <c r="K745">
        <v>1175411.8</v>
      </c>
      <c r="L745">
        <v>3505394.2</v>
      </c>
      <c r="N745">
        <v>182005.8</v>
      </c>
      <c r="P745">
        <v>1475160</v>
      </c>
      <c r="Q745">
        <v>1552930.92</v>
      </c>
      <c r="S745">
        <v>3101481.84</v>
      </c>
      <c r="T745">
        <v>1889371.8</v>
      </c>
      <c r="U745">
        <v>1675356.8</v>
      </c>
      <c r="V745">
        <v>41299220.869999997</v>
      </c>
      <c r="W745">
        <v>477704.03</v>
      </c>
      <c r="X745">
        <v>1518998.77</v>
      </c>
      <c r="Z745">
        <v>2716011.7</v>
      </c>
      <c r="AA745">
        <v>481078.16</v>
      </c>
      <c r="AB745">
        <v>706978.6</v>
      </c>
      <c r="AC745">
        <v>445450</v>
      </c>
      <c r="AD745">
        <v>229765533.88999999</v>
      </c>
      <c r="AE745">
        <v>1250915.97</v>
      </c>
      <c r="AF745">
        <v>3416355.09</v>
      </c>
      <c r="AG745">
        <v>4002829</v>
      </c>
      <c r="AH745">
        <v>2419219.7599999998</v>
      </c>
      <c r="AI745">
        <v>682753.18</v>
      </c>
      <c r="AJ745">
        <v>463769.33</v>
      </c>
      <c r="AK745">
        <v>3914579.2</v>
      </c>
      <c r="AL745">
        <v>981204</v>
      </c>
      <c r="AM745">
        <v>2151534.0499999998</v>
      </c>
      <c r="AN745">
        <v>6067646.5199999996</v>
      </c>
      <c r="AO745">
        <v>3448896.66</v>
      </c>
      <c r="AP745">
        <v>3101659.19</v>
      </c>
      <c r="AQ745">
        <v>1074429</v>
      </c>
      <c r="AR745">
        <v>34676161.719999999</v>
      </c>
      <c r="AS745">
        <v>2649665.84</v>
      </c>
      <c r="AT745">
        <v>769936.68</v>
      </c>
      <c r="AU745">
        <v>5294587.7</v>
      </c>
      <c r="AV745">
        <v>1385664.58</v>
      </c>
      <c r="AW745">
        <v>928103.51</v>
      </c>
      <c r="AX745">
        <v>2026593.32</v>
      </c>
      <c r="AY745">
        <v>2883319.74</v>
      </c>
      <c r="AZ745">
        <v>2004935.33</v>
      </c>
      <c r="BA745">
        <v>1964780.56</v>
      </c>
      <c r="BB745">
        <v>1304306.6499999999</v>
      </c>
      <c r="BC745">
        <v>699327.34</v>
      </c>
      <c r="BD745">
        <v>28366453.780000001</v>
      </c>
      <c r="BE745">
        <v>4644006.66</v>
      </c>
      <c r="BF745">
        <v>2207711.21</v>
      </c>
      <c r="BG745">
        <v>1444540.06</v>
      </c>
      <c r="BH745">
        <v>1500420.94</v>
      </c>
      <c r="BI745">
        <v>2016805.8</v>
      </c>
      <c r="BJ745">
        <v>1839145.2</v>
      </c>
      <c r="BK745">
        <v>593232.89</v>
      </c>
    </row>
    <row r="746" spans="1:63" ht="22.5" customHeight="1">
      <c r="A746" s="496">
        <v>5</v>
      </c>
      <c r="B746" s="497" t="s">
        <v>916</v>
      </c>
      <c r="C746" s="498" t="s">
        <v>917</v>
      </c>
      <c r="D746" s="498">
        <v>5.2</v>
      </c>
      <c r="E746" s="497" t="s">
        <v>1877</v>
      </c>
      <c r="F746" s="498"/>
      <c r="G746" s="550">
        <v>5105010127.1009998</v>
      </c>
      <c r="H746" s="549" t="s">
        <v>801</v>
      </c>
      <c r="I746">
        <f t="shared" si="11"/>
        <v>2025856.14</v>
      </c>
      <c r="V746">
        <v>2025856.14</v>
      </c>
      <c r="X746">
        <v>96254.91</v>
      </c>
      <c r="Z746">
        <v>13542.82</v>
      </c>
      <c r="AD746">
        <v>16299573.300000001</v>
      </c>
      <c r="AE746">
        <v>176498.04</v>
      </c>
      <c r="AK746">
        <v>93962.67</v>
      </c>
      <c r="AR746">
        <v>333977.18</v>
      </c>
      <c r="AZ746">
        <v>39721.22</v>
      </c>
      <c r="BD746">
        <v>2546757.73</v>
      </c>
      <c r="BK746">
        <v>25900</v>
      </c>
    </row>
    <row r="747" spans="1:63" ht="22.5" customHeight="1">
      <c r="A747" s="496">
        <v>5</v>
      </c>
      <c r="B747" s="497" t="s">
        <v>916</v>
      </c>
      <c r="C747" s="498" t="s">
        <v>917</v>
      </c>
      <c r="D747" s="498">
        <v>5.2</v>
      </c>
      <c r="E747" s="497" t="s">
        <v>1877</v>
      </c>
      <c r="F747" s="498"/>
      <c r="G747" s="550">
        <v>5105010129.1009998</v>
      </c>
      <c r="H747" s="549" t="s">
        <v>802</v>
      </c>
      <c r="I747">
        <f t="shared" si="11"/>
        <v>0</v>
      </c>
      <c r="AD747">
        <v>260916.69</v>
      </c>
      <c r="AR747">
        <v>607506.66</v>
      </c>
    </row>
    <row r="748" spans="1:63" ht="22.5" customHeight="1">
      <c r="A748" s="496">
        <v>5</v>
      </c>
      <c r="B748" s="497" t="s">
        <v>916</v>
      </c>
      <c r="C748" s="498" t="s">
        <v>917</v>
      </c>
      <c r="D748" s="498">
        <v>5.2</v>
      </c>
      <c r="E748" s="497" t="s">
        <v>1877</v>
      </c>
      <c r="F748" s="498"/>
      <c r="G748" s="550">
        <v>5105010131.1009998</v>
      </c>
      <c r="H748" s="549" t="s">
        <v>803</v>
      </c>
      <c r="I748">
        <f t="shared" si="11"/>
        <v>1112302.69</v>
      </c>
      <c r="L748">
        <v>70554.509999999995</v>
      </c>
      <c r="V748">
        <v>1112302.69</v>
      </c>
      <c r="X748">
        <v>173139.06</v>
      </c>
      <c r="AD748">
        <v>796546.63</v>
      </c>
      <c r="AF748">
        <v>246320.03</v>
      </c>
      <c r="AJ748">
        <v>224666.67</v>
      </c>
      <c r="AK748">
        <v>394333.34</v>
      </c>
      <c r="AR748">
        <v>129011.58</v>
      </c>
      <c r="AY748">
        <v>83324.67</v>
      </c>
      <c r="BD748">
        <v>5398758.4199999999</v>
      </c>
      <c r="BE748">
        <v>137600</v>
      </c>
      <c r="BH748">
        <v>161000</v>
      </c>
      <c r="BK748">
        <v>450000</v>
      </c>
    </row>
    <row r="749" spans="1:63" ht="22.5" customHeight="1">
      <c r="A749" s="496">
        <v>5</v>
      </c>
      <c r="B749" s="497" t="s">
        <v>916</v>
      </c>
      <c r="C749" s="498" t="s">
        <v>917</v>
      </c>
      <c r="D749" s="498">
        <v>5.2</v>
      </c>
      <c r="E749" s="497" t="s">
        <v>1877</v>
      </c>
      <c r="F749" s="498"/>
      <c r="G749" s="550">
        <v>5105010133.1009998</v>
      </c>
      <c r="H749" s="549" t="s">
        <v>804</v>
      </c>
      <c r="I749">
        <f t="shared" si="11"/>
        <v>0</v>
      </c>
      <c r="AR749">
        <v>24772.77</v>
      </c>
      <c r="BD749">
        <v>278389</v>
      </c>
    </row>
    <row r="750" spans="1:63" ht="22.5" customHeight="1">
      <c r="A750" s="496">
        <v>5</v>
      </c>
      <c r="B750" s="497" t="s">
        <v>916</v>
      </c>
      <c r="C750" s="498" t="s">
        <v>917</v>
      </c>
      <c r="D750" s="498">
        <v>5.2</v>
      </c>
      <c r="E750" s="497" t="s">
        <v>1877</v>
      </c>
      <c r="F750" s="498"/>
      <c r="G750" s="550">
        <v>5105010135.1009998</v>
      </c>
      <c r="H750" s="549" t="s">
        <v>805</v>
      </c>
      <c r="I750">
        <f t="shared" si="11"/>
        <v>0</v>
      </c>
    </row>
    <row r="751" spans="1:63" ht="22.5" customHeight="1">
      <c r="A751" s="496">
        <v>5</v>
      </c>
      <c r="B751" s="497" t="s">
        <v>916</v>
      </c>
      <c r="C751" s="498" t="s">
        <v>917</v>
      </c>
      <c r="D751" s="498">
        <v>5.2</v>
      </c>
      <c r="E751" s="497" t="s">
        <v>1877</v>
      </c>
      <c r="F751" s="498"/>
      <c r="G751" s="550">
        <v>5105010137.1009998</v>
      </c>
      <c r="H751" s="549" t="s">
        <v>806</v>
      </c>
      <c r="I751">
        <f t="shared" si="11"/>
        <v>0</v>
      </c>
    </row>
    <row r="752" spans="1:63" ht="22.5" customHeight="1">
      <c r="A752" s="496">
        <v>5</v>
      </c>
      <c r="B752" s="497" t="s">
        <v>916</v>
      </c>
      <c r="C752" s="498" t="s">
        <v>917</v>
      </c>
      <c r="D752" s="498">
        <v>5.2</v>
      </c>
      <c r="E752" s="497" t="s">
        <v>1877</v>
      </c>
      <c r="F752" s="498"/>
      <c r="G752" s="550">
        <v>5105010139.1009998</v>
      </c>
      <c r="H752" s="549" t="s">
        <v>807</v>
      </c>
      <c r="I752">
        <f t="shared" si="11"/>
        <v>96886.05</v>
      </c>
      <c r="V752">
        <v>96886.05</v>
      </c>
      <c r="AD752">
        <v>279746.68</v>
      </c>
    </row>
    <row r="753" spans="1:63" ht="22.5" customHeight="1">
      <c r="A753" s="496">
        <v>5</v>
      </c>
      <c r="B753" s="497" t="s">
        <v>916</v>
      </c>
      <c r="C753" s="498" t="s">
        <v>917</v>
      </c>
      <c r="D753" s="498">
        <v>5.2</v>
      </c>
      <c r="E753" s="497" t="s">
        <v>1877</v>
      </c>
      <c r="F753" s="498"/>
      <c r="G753" s="550">
        <v>5105010148.1009998</v>
      </c>
      <c r="H753" s="549" t="s">
        <v>808</v>
      </c>
      <c r="I753">
        <f t="shared" si="11"/>
        <v>160007.41</v>
      </c>
      <c r="V753">
        <v>160007.41</v>
      </c>
      <c r="AD753">
        <v>6991.67</v>
      </c>
      <c r="AR753">
        <v>122950.82</v>
      </c>
      <c r="AX753">
        <v>58850</v>
      </c>
      <c r="BD753">
        <v>35710.51</v>
      </c>
    </row>
    <row r="754" spans="1:63" ht="22.5" customHeight="1">
      <c r="A754" s="496">
        <v>5</v>
      </c>
      <c r="B754" s="497" t="s">
        <v>916</v>
      </c>
      <c r="C754" s="498" t="s">
        <v>917</v>
      </c>
      <c r="D754" s="498">
        <v>5.2</v>
      </c>
      <c r="E754" s="497" t="s">
        <v>1877</v>
      </c>
      <c r="F754" s="498"/>
      <c r="G754" s="550">
        <v>5105010149.1020002</v>
      </c>
      <c r="H754" s="549" t="s">
        <v>809</v>
      </c>
      <c r="I754">
        <f t="shared" si="11"/>
        <v>0</v>
      </c>
    </row>
    <row r="755" spans="1:63" ht="22.5" customHeight="1">
      <c r="A755" s="496">
        <v>5</v>
      </c>
      <c r="B755" s="497" t="s">
        <v>916</v>
      </c>
      <c r="C755" s="498" t="s">
        <v>917</v>
      </c>
      <c r="D755" s="498">
        <v>5.2</v>
      </c>
      <c r="E755" s="497" t="s">
        <v>1877</v>
      </c>
      <c r="F755" s="498"/>
      <c r="G755" s="550">
        <v>5105010158.1009998</v>
      </c>
      <c r="H755" s="549" t="s">
        <v>810</v>
      </c>
      <c r="I755">
        <f t="shared" si="11"/>
        <v>0</v>
      </c>
      <c r="AG755">
        <v>37008</v>
      </c>
      <c r="AI755">
        <v>97999.97</v>
      </c>
    </row>
    <row r="756" spans="1:63" ht="22.5" customHeight="1">
      <c r="A756" s="496">
        <v>5</v>
      </c>
      <c r="B756" s="497" t="s">
        <v>916</v>
      </c>
      <c r="C756" s="498" t="s">
        <v>917</v>
      </c>
      <c r="D756" s="498">
        <v>5.2</v>
      </c>
      <c r="E756" s="497" t="s">
        <v>1877</v>
      </c>
      <c r="F756" s="498"/>
      <c r="G756" s="550">
        <v>5105010160.1009998</v>
      </c>
      <c r="H756" s="549" t="s">
        <v>811</v>
      </c>
      <c r="I756">
        <f t="shared" si="11"/>
        <v>0</v>
      </c>
      <c r="J756">
        <v>4052396.4</v>
      </c>
      <c r="K756">
        <v>22900</v>
      </c>
      <c r="L756">
        <v>28303.53</v>
      </c>
      <c r="M756">
        <v>453669.34</v>
      </c>
      <c r="O756" s="108">
        <v>473295.96</v>
      </c>
      <c r="P756">
        <v>0</v>
      </c>
      <c r="Q756">
        <v>0</v>
      </c>
      <c r="R756">
        <v>305204.03999999998</v>
      </c>
      <c r="S756">
        <v>560372.64</v>
      </c>
      <c r="T756">
        <v>2461</v>
      </c>
      <c r="U756">
        <v>0</v>
      </c>
      <c r="X756">
        <v>289996.95</v>
      </c>
      <c r="AD756">
        <v>2260418.96</v>
      </c>
      <c r="AF756">
        <v>490465.36</v>
      </c>
      <c r="AG756">
        <v>354633.16</v>
      </c>
      <c r="AH756">
        <v>748172.33</v>
      </c>
      <c r="AI756">
        <v>353616.96</v>
      </c>
      <c r="AJ756">
        <v>5833.32</v>
      </c>
      <c r="AK756">
        <v>519119.53</v>
      </c>
      <c r="AL756">
        <v>147095.51999999999</v>
      </c>
      <c r="AM756">
        <v>0</v>
      </c>
      <c r="AN756">
        <v>91704.71</v>
      </c>
      <c r="AO756">
        <v>69520</v>
      </c>
      <c r="AP756">
        <v>289624.61</v>
      </c>
      <c r="AU756">
        <v>3006.66</v>
      </c>
      <c r="AV756">
        <v>77843.759999999995</v>
      </c>
      <c r="AY756">
        <v>823987.11</v>
      </c>
      <c r="BD756">
        <v>718833.33</v>
      </c>
      <c r="BE756">
        <v>314307</v>
      </c>
      <c r="BF756">
        <v>3264.5</v>
      </c>
      <c r="BG756">
        <v>185445</v>
      </c>
      <c r="BH756">
        <v>25917.8</v>
      </c>
      <c r="BJ756">
        <v>244518.6</v>
      </c>
      <c r="BK756">
        <v>177979.4</v>
      </c>
    </row>
    <row r="757" spans="1:63" ht="22.5" customHeight="1">
      <c r="A757" s="496">
        <v>5</v>
      </c>
      <c r="B757" s="497" t="s">
        <v>916</v>
      </c>
      <c r="C757" s="498" t="s">
        <v>917</v>
      </c>
      <c r="D757" s="498">
        <v>5.2</v>
      </c>
      <c r="E757" s="497" t="s">
        <v>1877</v>
      </c>
      <c r="F757" s="498"/>
      <c r="G757" s="550">
        <v>5105010160.1020002</v>
      </c>
      <c r="H757" s="549" t="s">
        <v>812</v>
      </c>
      <c r="I757">
        <f t="shared" si="11"/>
        <v>122268.6</v>
      </c>
      <c r="J757">
        <v>17354238.84</v>
      </c>
      <c r="K757">
        <v>640163.56999999995</v>
      </c>
      <c r="L757">
        <v>637350.91</v>
      </c>
      <c r="M757">
        <v>2472308.4700000002</v>
      </c>
      <c r="O757" s="108">
        <v>2931176.04</v>
      </c>
      <c r="P757">
        <v>0</v>
      </c>
      <c r="Q757">
        <v>1052681.56</v>
      </c>
      <c r="R757">
        <v>487187.54</v>
      </c>
      <c r="S757">
        <v>520431.04</v>
      </c>
      <c r="T757">
        <v>725.48</v>
      </c>
      <c r="U757">
        <v>437518.65</v>
      </c>
      <c r="V757">
        <v>122268.6</v>
      </c>
      <c r="W757">
        <v>37683.760000000002</v>
      </c>
      <c r="X757">
        <v>802191.7</v>
      </c>
      <c r="Z757">
        <v>5716.68</v>
      </c>
      <c r="AA757">
        <v>1075652.96</v>
      </c>
      <c r="AD757">
        <v>1751799.96</v>
      </c>
      <c r="AE757">
        <v>353083.8</v>
      </c>
      <c r="AG757">
        <v>2055116.87</v>
      </c>
      <c r="AL757">
        <v>2777.78</v>
      </c>
      <c r="AN757">
        <v>3199.96</v>
      </c>
      <c r="AP757">
        <v>3457.78</v>
      </c>
      <c r="AS757">
        <v>1173489.68</v>
      </c>
      <c r="AT757">
        <v>243036.43</v>
      </c>
      <c r="AU757">
        <v>439920.1</v>
      </c>
      <c r="AV757">
        <v>151082.91</v>
      </c>
      <c r="AW757">
        <v>216669.8</v>
      </c>
      <c r="AX757">
        <v>246074.6</v>
      </c>
      <c r="AZ757">
        <v>278260</v>
      </c>
      <c r="BA757">
        <v>55999.96</v>
      </c>
      <c r="BB757">
        <v>88892.72</v>
      </c>
      <c r="BC757">
        <v>108271.97</v>
      </c>
      <c r="BD757">
        <v>291447.62</v>
      </c>
      <c r="BE757">
        <v>451398.87</v>
      </c>
      <c r="BF757">
        <v>223641.52</v>
      </c>
      <c r="BG757">
        <v>1005356.17</v>
      </c>
      <c r="BH757">
        <v>98024.5</v>
      </c>
      <c r="BJ757">
        <v>50469.9</v>
      </c>
    </row>
    <row r="758" spans="1:63" ht="22.5" customHeight="1">
      <c r="A758" s="496">
        <v>5</v>
      </c>
      <c r="B758" s="497" t="s">
        <v>916</v>
      </c>
      <c r="C758" s="498" t="s">
        <v>917</v>
      </c>
      <c r="D758" s="498">
        <v>5.2</v>
      </c>
      <c r="E758" s="497" t="s">
        <v>1877</v>
      </c>
      <c r="F758" s="498"/>
      <c r="G758" s="550">
        <v>5105010160.1029997</v>
      </c>
      <c r="H758" s="549" t="s">
        <v>813</v>
      </c>
      <c r="I758">
        <f t="shared" si="11"/>
        <v>399999.96</v>
      </c>
      <c r="J758">
        <v>106599.96</v>
      </c>
      <c r="K758">
        <v>28310</v>
      </c>
      <c r="L758">
        <v>230272.72</v>
      </c>
      <c r="M758">
        <v>499340.14</v>
      </c>
      <c r="N758">
        <v>26937.34</v>
      </c>
      <c r="O758" s="108">
        <v>882868.8</v>
      </c>
      <c r="P758">
        <v>15596.12</v>
      </c>
      <c r="R758">
        <v>67313.33</v>
      </c>
      <c r="S758">
        <v>2706.63</v>
      </c>
      <c r="T758">
        <v>13055.76</v>
      </c>
      <c r="U758">
        <v>667533.31999999995</v>
      </c>
      <c r="V758">
        <v>399999.96</v>
      </c>
      <c r="X758">
        <v>82923.87</v>
      </c>
      <c r="Y758">
        <v>84549.28</v>
      </c>
      <c r="Z758">
        <v>159974.43</v>
      </c>
      <c r="AA758">
        <v>76321.679999999993</v>
      </c>
      <c r="AC758">
        <v>74257.83</v>
      </c>
      <c r="AE758">
        <v>30000</v>
      </c>
      <c r="AF758">
        <v>693340.89</v>
      </c>
      <c r="AG758">
        <v>116520.23</v>
      </c>
      <c r="AH758">
        <v>1282695.47</v>
      </c>
      <c r="AI758">
        <v>199194.31</v>
      </c>
      <c r="AJ758">
        <v>321040.17</v>
      </c>
      <c r="AK758">
        <v>1605907.96</v>
      </c>
      <c r="AL758">
        <v>1516584.95</v>
      </c>
      <c r="AM758">
        <v>168854.63</v>
      </c>
      <c r="AN758">
        <v>89767.47</v>
      </c>
      <c r="AO758">
        <v>932777.51</v>
      </c>
      <c r="AP758">
        <v>731020.28</v>
      </c>
      <c r="AS758">
        <v>134264.46</v>
      </c>
      <c r="AT758">
        <v>493822.4</v>
      </c>
      <c r="AU758">
        <v>49829.46</v>
      </c>
      <c r="AW758">
        <v>375963.64</v>
      </c>
      <c r="AX758">
        <v>30911.86</v>
      </c>
      <c r="AY758">
        <v>1389237.06</v>
      </c>
      <c r="AZ758">
        <v>194348.55</v>
      </c>
      <c r="BA758">
        <v>56723.519999999997</v>
      </c>
      <c r="BB758">
        <v>64731.839999999997</v>
      </c>
      <c r="BC758">
        <v>219548.56</v>
      </c>
      <c r="BE758">
        <v>124280</v>
      </c>
      <c r="BH758">
        <v>5360</v>
      </c>
    </row>
    <row r="759" spans="1:63" ht="22.5" customHeight="1">
      <c r="A759" s="496">
        <v>5</v>
      </c>
      <c r="B759" s="497" t="s">
        <v>916</v>
      </c>
      <c r="C759" s="498" t="s">
        <v>917</v>
      </c>
      <c r="D759" s="498">
        <v>5.2</v>
      </c>
      <c r="E759" s="497" t="s">
        <v>1877</v>
      </c>
      <c r="F759" s="498"/>
      <c r="G759" s="550">
        <v>5105010160.1040001</v>
      </c>
      <c r="H759" s="549" t="s">
        <v>814</v>
      </c>
      <c r="I759">
        <f t="shared" si="11"/>
        <v>1022761.34</v>
      </c>
      <c r="J759">
        <v>509029.2</v>
      </c>
      <c r="K759">
        <v>313066.12</v>
      </c>
      <c r="M759">
        <v>243635.36</v>
      </c>
      <c r="N759">
        <v>22161.57</v>
      </c>
      <c r="O759" s="108">
        <v>249698.53</v>
      </c>
      <c r="P759">
        <v>85450.33</v>
      </c>
      <c r="Q759">
        <v>185891.88</v>
      </c>
      <c r="R759">
        <v>110200.07</v>
      </c>
      <c r="S759">
        <v>141441</v>
      </c>
      <c r="T759">
        <v>118825.15</v>
      </c>
      <c r="U759">
        <v>48999.96</v>
      </c>
      <c r="V759">
        <v>1022761.34</v>
      </c>
      <c r="W759">
        <v>254951.3</v>
      </c>
      <c r="X759">
        <v>52991.65</v>
      </c>
      <c r="Y759">
        <v>130914.47</v>
      </c>
      <c r="Z759">
        <v>12513.32</v>
      </c>
      <c r="AA759">
        <v>222977.94</v>
      </c>
      <c r="AB759">
        <v>283671.09999999998</v>
      </c>
      <c r="AC759">
        <v>204540</v>
      </c>
      <c r="AD759">
        <v>310632</v>
      </c>
      <c r="AE759">
        <v>91325.72</v>
      </c>
      <c r="AF759">
        <v>125161.95</v>
      </c>
      <c r="AG759">
        <v>36664.5</v>
      </c>
      <c r="AH759">
        <v>468383.92</v>
      </c>
      <c r="AI759">
        <v>99258</v>
      </c>
      <c r="AJ759">
        <v>263498.25</v>
      </c>
      <c r="AK759">
        <v>147216.76999999999</v>
      </c>
      <c r="AL759">
        <v>446155.17</v>
      </c>
      <c r="AM759">
        <v>205746.64</v>
      </c>
      <c r="AN759">
        <v>329411.44</v>
      </c>
      <c r="AO759">
        <v>187113.17</v>
      </c>
      <c r="AP759">
        <v>158819.54999999999</v>
      </c>
      <c r="AQ759">
        <v>427118.18</v>
      </c>
      <c r="AS759">
        <v>450183.36</v>
      </c>
      <c r="AT759">
        <v>9618.34</v>
      </c>
      <c r="AU759">
        <v>563885.69999999995</v>
      </c>
      <c r="AV759">
        <v>218413.43</v>
      </c>
      <c r="AW759">
        <v>633775.47</v>
      </c>
      <c r="AX759">
        <v>61424.26</v>
      </c>
      <c r="AY759">
        <v>176286.29</v>
      </c>
      <c r="AZ759">
        <v>948167</v>
      </c>
      <c r="BA759">
        <v>267149.88</v>
      </c>
      <c r="BB759">
        <v>140664</v>
      </c>
      <c r="BC759">
        <v>135507.87</v>
      </c>
      <c r="BD759">
        <v>11627.78</v>
      </c>
      <c r="BE759">
        <v>330006.28000000003</v>
      </c>
      <c r="BF759">
        <v>276954.48</v>
      </c>
      <c r="BG759">
        <v>205915.63</v>
      </c>
      <c r="BH759">
        <v>181720.22</v>
      </c>
      <c r="BJ759">
        <v>27050.53</v>
      </c>
    </row>
    <row r="760" spans="1:63" ht="22.5" customHeight="1">
      <c r="A760" s="496">
        <v>5</v>
      </c>
      <c r="B760" s="497" t="s">
        <v>916</v>
      </c>
      <c r="C760" s="498" t="s">
        <v>917</v>
      </c>
      <c r="D760" s="498">
        <v>5.2</v>
      </c>
      <c r="E760" s="497" t="s">
        <v>1877</v>
      </c>
      <c r="F760" s="498"/>
      <c r="G760" s="550">
        <v>5105010160.1049995</v>
      </c>
      <c r="H760" s="549" t="s">
        <v>815</v>
      </c>
      <c r="I760">
        <f t="shared" si="11"/>
        <v>0</v>
      </c>
      <c r="J760">
        <v>276730.92</v>
      </c>
      <c r="L760">
        <v>30500</v>
      </c>
      <c r="P760">
        <v>66</v>
      </c>
      <c r="Q760">
        <v>19939.919999999998</v>
      </c>
      <c r="AD760">
        <v>90591.96</v>
      </c>
      <c r="AS760">
        <v>25592.57</v>
      </c>
      <c r="AU760">
        <v>203199.25</v>
      </c>
      <c r="AV760">
        <v>1999.97</v>
      </c>
      <c r="AX760">
        <v>3469.75</v>
      </c>
      <c r="AY760">
        <v>12343.44</v>
      </c>
      <c r="BH760">
        <v>48116.97</v>
      </c>
      <c r="BK760">
        <v>128800</v>
      </c>
    </row>
    <row r="761" spans="1:63" ht="22.5" customHeight="1">
      <c r="A761" s="496">
        <v>5</v>
      </c>
      <c r="B761" s="497" t="s">
        <v>916</v>
      </c>
      <c r="C761" s="498" t="s">
        <v>917</v>
      </c>
      <c r="D761" s="498">
        <v>5.2</v>
      </c>
      <c r="E761" s="497" t="s">
        <v>1877</v>
      </c>
      <c r="F761" s="498"/>
      <c r="G761" s="550">
        <v>5105010160.1059999</v>
      </c>
      <c r="H761" s="549" t="s">
        <v>816</v>
      </c>
      <c r="I761">
        <f t="shared" si="11"/>
        <v>0</v>
      </c>
      <c r="J761">
        <v>933480</v>
      </c>
      <c r="L761">
        <v>29960</v>
      </c>
      <c r="T761">
        <v>5400</v>
      </c>
      <c r="AS761">
        <v>1213.74</v>
      </c>
      <c r="AZ761">
        <v>2333.33</v>
      </c>
    </row>
    <row r="762" spans="1:63" ht="22.5" customHeight="1">
      <c r="A762" s="496">
        <v>5</v>
      </c>
      <c r="B762" s="497" t="s">
        <v>916</v>
      </c>
      <c r="C762" s="498" t="s">
        <v>917</v>
      </c>
      <c r="D762" s="498">
        <v>5.2</v>
      </c>
      <c r="E762" s="497" t="s">
        <v>1877</v>
      </c>
      <c r="F762" s="498"/>
      <c r="G762" s="550">
        <v>5105010160.1070004</v>
      </c>
      <c r="H762" s="549" t="s">
        <v>817</v>
      </c>
      <c r="I762">
        <f t="shared" si="11"/>
        <v>0</v>
      </c>
      <c r="J762">
        <v>1000425.36</v>
      </c>
      <c r="L762">
        <v>99848.41</v>
      </c>
      <c r="P762">
        <v>207682.71</v>
      </c>
      <c r="R762">
        <v>10140.11</v>
      </c>
      <c r="S762">
        <v>23532.36</v>
      </c>
      <c r="U762">
        <v>0</v>
      </c>
      <c r="AT762">
        <v>53607.28</v>
      </c>
      <c r="AU762">
        <v>22736.61</v>
      </c>
      <c r="BG762">
        <v>6333.33</v>
      </c>
    </row>
    <row r="763" spans="1:63" ht="22.5" customHeight="1">
      <c r="A763" s="496">
        <v>5</v>
      </c>
      <c r="B763" s="497" t="s">
        <v>916</v>
      </c>
      <c r="C763" s="498" t="s">
        <v>917</v>
      </c>
      <c r="D763" s="498">
        <v>5.2</v>
      </c>
      <c r="E763" s="497" t="s">
        <v>1877</v>
      </c>
      <c r="F763" s="498"/>
      <c r="G763" s="550">
        <v>5105010160.1079998</v>
      </c>
      <c r="H763" s="549" t="s">
        <v>818</v>
      </c>
      <c r="I763">
        <f t="shared" si="11"/>
        <v>0</v>
      </c>
      <c r="J763">
        <v>132333.35999999999</v>
      </c>
      <c r="AA763">
        <v>1315.37</v>
      </c>
    </row>
    <row r="764" spans="1:63" ht="22.5" customHeight="1">
      <c r="A764" s="496">
        <v>5</v>
      </c>
      <c r="B764" s="497" t="s">
        <v>916</v>
      </c>
      <c r="C764" s="498" t="s">
        <v>917</v>
      </c>
      <c r="D764" s="498">
        <v>5.2</v>
      </c>
      <c r="E764" s="497" t="s">
        <v>1877</v>
      </c>
      <c r="F764" s="498"/>
      <c r="G764" s="550">
        <v>5105010160.1090002</v>
      </c>
      <c r="H764" s="549" t="s">
        <v>819</v>
      </c>
      <c r="I764">
        <f t="shared" si="11"/>
        <v>0</v>
      </c>
      <c r="L764">
        <v>139170</v>
      </c>
      <c r="M764">
        <v>47385.89</v>
      </c>
      <c r="N764">
        <v>214138.44</v>
      </c>
      <c r="P764">
        <v>48500.14</v>
      </c>
      <c r="T764">
        <v>66314.710000000006</v>
      </c>
      <c r="U764">
        <v>59990.04</v>
      </c>
      <c r="AD764">
        <v>78441.84</v>
      </c>
      <c r="AI764">
        <v>84769.99</v>
      </c>
      <c r="AS764">
        <v>19399.8</v>
      </c>
      <c r="AT764">
        <v>85373.28</v>
      </c>
      <c r="AV764">
        <v>4333.32</v>
      </c>
      <c r="AW764">
        <v>208999.6</v>
      </c>
      <c r="BA764">
        <v>6695.9</v>
      </c>
      <c r="BB764">
        <v>59536.97</v>
      </c>
      <c r="BF764">
        <v>43159.199999999997</v>
      </c>
    </row>
    <row r="765" spans="1:63" ht="22.5" customHeight="1">
      <c r="A765" s="496">
        <v>5</v>
      </c>
      <c r="B765" s="497" t="s">
        <v>916</v>
      </c>
      <c r="C765" s="498" t="s">
        <v>917</v>
      </c>
      <c r="D765" s="498">
        <v>5.2</v>
      </c>
      <c r="E765" s="497" t="s">
        <v>1877</v>
      </c>
      <c r="F765" s="498"/>
      <c r="G765" s="550">
        <v>5105010161.1009998</v>
      </c>
      <c r="H765" s="549" t="s">
        <v>820</v>
      </c>
      <c r="I765">
        <f t="shared" si="11"/>
        <v>189701.72</v>
      </c>
      <c r="J765">
        <v>1442738.34</v>
      </c>
      <c r="K765">
        <v>169397.78</v>
      </c>
      <c r="L765">
        <v>829373.61</v>
      </c>
      <c r="M765">
        <v>1607107.04</v>
      </c>
      <c r="N765">
        <v>1351263.35</v>
      </c>
      <c r="O765" s="108">
        <v>343204.97</v>
      </c>
      <c r="P765">
        <v>418802.85</v>
      </c>
      <c r="Q765">
        <v>848560.34</v>
      </c>
      <c r="R765">
        <v>152298.67000000001</v>
      </c>
      <c r="S765">
        <v>675924.43</v>
      </c>
      <c r="T765">
        <v>111459.28</v>
      </c>
      <c r="U765">
        <v>427223.33</v>
      </c>
      <c r="V765">
        <v>189701.72</v>
      </c>
      <c r="W765">
        <v>273925.15999999997</v>
      </c>
      <c r="X765">
        <v>161006.53</v>
      </c>
      <c r="Y765">
        <v>224602.77</v>
      </c>
      <c r="Z765">
        <v>775176.7</v>
      </c>
      <c r="AA765">
        <v>707575.21</v>
      </c>
      <c r="AB765">
        <v>98407.48</v>
      </c>
      <c r="AC765">
        <v>88495</v>
      </c>
      <c r="AE765">
        <v>208911.32</v>
      </c>
      <c r="AF765">
        <v>284223.19</v>
      </c>
      <c r="AG765">
        <v>694426.56</v>
      </c>
      <c r="AH765">
        <v>847111.25</v>
      </c>
      <c r="AI765">
        <v>141481.14000000001</v>
      </c>
      <c r="AJ765">
        <v>619776.9</v>
      </c>
      <c r="AK765">
        <v>380444</v>
      </c>
      <c r="AL765">
        <v>633754</v>
      </c>
      <c r="AM765">
        <v>125485.55</v>
      </c>
      <c r="AN765">
        <v>427590.54</v>
      </c>
      <c r="AO765">
        <v>107370.78</v>
      </c>
      <c r="AP765">
        <v>673751.56</v>
      </c>
      <c r="AQ765">
        <v>392930.79</v>
      </c>
      <c r="AR765">
        <v>1412371.33</v>
      </c>
      <c r="AS765">
        <v>948454.54</v>
      </c>
      <c r="AT765">
        <v>600282.62</v>
      </c>
      <c r="AU765">
        <v>283745.62</v>
      </c>
      <c r="AV765">
        <v>368911.06</v>
      </c>
      <c r="AW765">
        <v>501455.17</v>
      </c>
      <c r="AX765">
        <v>584585.97</v>
      </c>
      <c r="AY765">
        <v>935695.7</v>
      </c>
      <c r="AZ765">
        <v>472263.25</v>
      </c>
      <c r="BA765">
        <v>443147.34</v>
      </c>
      <c r="BB765">
        <v>262800.40999999997</v>
      </c>
      <c r="BC765">
        <v>159294.9</v>
      </c>
      <c r="BD765">
        <v>1123563.79</v>
      </c>
      <c r="BE765">
        <v>216167.73</v>
      </c>
      <c r="BF765">
        <v>98652.33</v>
      </c>
      <c r="BG765">
        <v>310331.95</v>
      </c>
      <c r="BH765">
        <v>277587.95</v>
      </c>
      <c r="BI765">
        <v>439894.81</v>
      </c>
      <c r="BJ765">
        <v>425790.68</v>
      </c>
      <c r="BK765">
        <v>52902.77</v>
      </c>
    </row>
    <row r="766" spans="1:63" ht="22.5" customHeight="1">
      <c r="A766" s="496">
        <v>5</v>
      </c>
      <c r="B766" s="497" t="s">
        <v>916</v>
      </c>
      <c r="C766" s="498" t="s">
        <v>917</v>
      </c>
      <c r="D766" s="498">
        <v>5.2</v>
      </c>
      <c r="E766" s="497" t="s">
        <v>1877</v>
      </c>
      <c r="F766" s="498"/>
      <c r="G766" s="550">
        <v>5105010161.1020002</v>
      </c>
      <c r="H766" s="549" t="s">
        <v>821</v>
      </c>
      <c r="I766">
        <f t="shared" si="11"/>
        <v>7500</v>
      </c>
      <c r="J766">
        <v>1892778.21</v>
      </c>
      <c r="K766">
        <v>155649</v>
      </c>
      <c r="L766">
        <v>271400</v>
      </c>
      <c r="M766">
        <v>1222706.33</v>
      </c>
      <c r="N766">
        <v>474446.64</v>
      </c>
      <c r="O766" s="108">
        <v>1514222.63</v>
      </c>
      <c r="P766">
        <v>0</v>
      </c>
      <c r="Q766">
        <v>601983.22</v>
      </c>
      <c r="R766">
        <v>985580</v>
      </c>
      <c r="S766">
        <v>757169.72</v>
      </c>
      <c r="T766">
        <v>158316.67000000001</v>
      </c>
      <c r="U766">
        <v>889996.66</v>
      </c>
      <c r="V766">
        <v>7500</v>
      </c>
      <c r="W766">
        <v>217053.25</v>
      </c>
      <c r="Y766">
        <v>285428.52</v>
      </c>
      <c r="Z766">
        <v>819999.99</v>
      </c>
      <c r="AA766">
        <v>524779.98</v>
      </c>
      <c r="AB766">
        <v>76484.28</v>
      </c>
      <c r="AC766">
        <v>409318</v>
      </c>
      <c r="AD766">
        <v>155711.67000000001</v>
      </c>
      <c r="AE766">
        <v>271599.96000000002</v>
      </c>
      <c r="AF766">
        <v>864609.2</v>
      </c>
      <c r="AG766">
        <v>1144550</v>
      </c>
      <c r="AH766">
        <v>104742.34</v>
      </c>
      <c r="AI766">
        <v>126449</v>
      </c>
      <c r="AJ766">
        <v>1151728.33</v>
      </c>
      <c r="AK766">
        <v>177000</v>
      </c>
      <c r="AL766">
        <v>394750</v>
      </c>
      <c r="AM766">
        <v>1060248</v>
      </c>
      <c r="AN766">
        <v>1110902.17</v>
      </c>
      <c r="AO766">
        <v>970000</v>
      </c>
      <c r="AP766">
        <v>432933.33</v>
      </c>
      <c r="AQ766">
        <v>275569.33</v>
      </c>
      <c r="AR766">
        <v>1059060.73</v>
      </c>
      <c r="AS766">
        <v>809825.72</v>
      </c>
      <c r="AT766">
        <v>15800.04</v>
      </c>
      <c r="AU766">
        <v>429159.97</v>
      </c>
      <c r="AV766">
        <v>91326.24</v>
      </c>
      <c r="AW766">
        <v>28529.97</v>
      </c>
      <c r="AX766">
        <v>5075.34</v>
      </c>
      <c r="AY766">
        <v>650876.77</v>
      </c>
      <c r="AZ766">
        <v>272800</v>
      </c>
      <c r="BA766">
        <v>16693.96</v>
      </c>
      <c r="BB766">
        <v>60433.75</v>
      </c>
      <c r="BC766">
        <v>22857.82</v>
      </c>
      <c r="BD766">
        <v>499789.56</v>
      </c>
      <c r="BE766">
        <v>619940</v>
      </c>
      <c r="BF766">
        <v>165800</v>
      </c>
      <c r="BG766">
        <v>951132.33</v>
      </c>
      <c r="BI766">
        <v>773110.56</v>
      </c>
      <c r="BJ766">
        <v>899860.5</v>
      </c>
      <c r="BK766">
        <v>143600</v>
      </c>
    </row>
    <row r="767" spans="1:63" ht="22.5" customHeight="1">
      <c r="A767" s="496">
        <v>5</v>
      </c>
      <c r="B767" s="497" t="s">
        <v>916</v>
      </c>
      <c r="C767" s="498" t="s">
        <v>917</v>
      </c>
      <c r="D767" s="498">
        <v>5.2</v>
      </c>
      <c r="E767" s="497" t="s">
        <v>1877</v>
      </c>
      <c r="F767" s="498"/>
      <c r="G767" s="550">
        <v>5105010161.1029997</v>
      </c>
      <c r="H767" s="549" t="s">
        <v>822</v>
      </c>
      <c r="I767">
        <f t="shared" si="11"/>
        <v>364665.97</v>
      </c>
      <c r="J767">
        <v>2879001.62</v>
      </c>
      <c r="K767">
        <v>234655.55</v>
      </c>
      <c r="L767">
        <v>309370.89</v>
      </c>
      <c r="M767">
        <v>537370.86</v>
      </c>
      <c r="N767">
        <v>181262.61</v>
      </c>
      <c r="O767" s="108">
        <v>497579.1</v>
      </c>
      <c r="P767">
        <v>536464.67000000004</v>
      </c>
      <c r="Q767">
        <v>302708.58</v>
      </c>
      <c r="R767">
        <v>219781.1</v>
      </c>
      <c r="S767">
        <v>396448.75</v>
      </c>
      <c r="T767">
        <v>189030.6</v>
      </c>
      <c r="U767">
        <v>188119.67</v>
      </c>
      <c r="V767">
        <v>364665.97</v>
      </c>
      <c r="W767">
        <v>191593.89</v>
      </c>
      <c r="X767">
        <v>20582.05</v>
      </c>
      <c r="Y767">
        <v>1333.32</v>
      </c>
      <c r="Z767">
        <v>48702.33</v>
      </c>
      <c r="AA767">
        <v>53044.54</v>
      </c>
      <c r="AB767">
        <v>90394.21</v>
      </c>
      <c r="AC767">
        <v>2871</v>
      </c>
      <c r="AE767">
        <v>47081.55</v>
      </c>
      <c r="AF767">
        <v>14610.58</v>
      </c>
      <c r="AG767">
        <v>120803.34</v>
      </c>
      <c r="AH767">
        <v>644768.54</v>
      </c>
      <c r="AI767">
        <v>381194.16</v>
      </c>
      <c r="AJ767">
        <v>673075.98</v>
      </c>
      <c r="AK767">
        <v>17449</v>
      </c>
      <c r="AL767">
        <v>172864.68</v>
      </c>
      <c r="AM767">
        <v>132291.34</v>
      </c>
      <c r="AN767">
        <v>43690.18</v>
      </c>
      <c r="AO767">
        <v>82078</v>
      </c>
      <c r="AP767">
        <v>113041.18</v>
      </c>
      <c r="AQ767">
        <v>50507.94</v>
      </c>
      <c r="AR767">
        <v>647016.44999999995</v>
      </c>
      <c r="AS767">
        <v>211588.89</v>
      </c>
      <c r="AT767">
        <v>223905.49</v>
      </c>
      <c r="AU767">
        <v>216964.36</v>
      </c>
      <c r="AV767">
        <v>105212.46</v>
      </c>
      <c r="AW767">
        <v>357596.03</v>
      </c>
      <c r="AX767">
        <v>220112.72</v>
      </c>
      <c r="AZ767">
        <v>222854</v>
      </c>
      <c r="BA767">
        <v>186739.16</v>
      </c>
      <c r="BB767">
        <v>138947.38</v>
      </c>
      <c r="BC767">
        <v>179408.07</v>
      </c>
      <c r="BD767">
        <v>1781164.96</v>
      </c>
      <c r="BE767">
        <v>244868.2</v>
      </c>
      <c r="BF767">
        <v>83246.33</v>
      </c>
      <c r="BG767">
        <v>376043.2</v>
      </c>
      <c r="BH767">
        <v>199710.69</v>
      </c>
      <c r="BI767">
        <v>400992.24</v>
      </c>
      <c r="BJ767">
        <v>110333.33</v>
      </c>
      <c r="BK767">
        <v>112492.67</v>
      </c>
    </row>
    <row r="768" spans="1:63" ht="22.5" customHeight="1">
      <c r="A768" s="496">
        <v>5</v>
      </c>
      <c r="B768" s="497" t="s">
        <v>916</v>
      </c>
      <c r="C768" s="498" t="s">
        <v>917</v>
      </c>
      <c r="D768" s="498">
        <v>5.2</v>
      </c>
      <c r="E768" s="497" t="s">
        <v>1877</v>
      </c>
      <c r="F768" s="498"/>
      <c r="G768" s="550">
        <v>5105010161.1040001</v>
      </c>
      <c r="H768" s="549" t="s">
        <v>823</v>
      </c>
      <c r="I768">
        <f t="shared" si="11"/>
        <v>10003.129999999999</v>
      </c>
      <c r="J768">
        <v>1631673.61</v>
      </c>
      <c r="K768">
        <v>42660.83</v>
      </c>
      <c r="L768">
        <v>107939</v>
      </c>
      <c r="M768">
        <v>14678.98</v>
      </c>
      <c r="N768">
        <v>68242.149999999994</v>
      </c>
      <c r="O768" s="108">
        <v>76845.25</v>
      </c>
      <c r="P768">
        <v>34769.129999999997</v>
      </c>
      <c r="Q768">
        <v>137921.51999999999</v>
      </c>
      <c r="R768">
        <v>22441.54</v>
      </c>
      <c r="S768">
        <v>136778.13</v>
      </c>
      <c r="T768">
        <v>55341.34</v>
      </c>
      <c r="U768">
        <v>61924.959999999999</v>
      </c>
      <c r="V768">
        <v>10003.129999999999</v>
      </c>
      <c r="W768">
        <v>7344.59</v>
      </c>
      <c r="X768">
        <v>23194.91</v>
      </c>
      <c r="Y768">
        <v>22888.83</v>
      </c>
      <c r="Z768">
        <v>26321.35</v>
      </c>
      <c r="AA768">
        <v>18858.91</v>
      </c>
      <c r="AB768">
        <v>56050.35</v>
      </c>
      <c r="AC768">
        <v>47660</v>
      </c>
      <c r="AD768">
        <v>153650.91</v>
      </c>
      <c r="AE768">
        <v>90683.33</v>
      </c>
      <c r="AF768">
        <v>33945.129999999997</v>
      </c>
      <c r="AG768">
        <v>55350</v>
      </c>
      <c r="AH768">
        <v>61286.58</v>
      </c>
      <c r="AI768">
        <v>36579.040000000001</v>
      </c>
      <c r="AJ768">
        <v>80869.759999999995</v>
      </c>
      <c r="AK768">
        <v>16616.669999999998</v>
      </c>
      <c r="AL768">
        <v>30635</v>
      </c>
      <c r="AM768">
        <v>26738.83</v>
      </c>
      <c r="AN768">
        <v>13829.2</v>
      </c>
      <c r="AO768">
        <v>23150</v>
      </c>
      <c r="AP768">
        <v>58259.1</v>
      </c>
      <c r="AR768">
        <v>618987.76</v>
      </c>
      <c r="AS768">
        <v>235623.15</v>
      </c>
      <c r="AT768">
        <v>62037.84</v>
      </c>
      <c r="AU768">
        <v>84329.96</v>
      </c>
      <c r="AV768">
        <v>172882.44</v>
      </c>
      <c r="AW768">
        <v>217225.33</v>
      </c>
      <c r="AX768">
        <v>102619.31</v>
      </c>
      <c r="AY768">
        <v>9043132.6300000008</v>
      </c>
      <c r="AZ768">
        <v>53087.33</v>
      </c>
      <c r="BB768">
        <v>50175.199999999997</v>
      </c>
      <c r="BC768">
        <v>17638.599999999999</v>
      </c>
      <c r="BD768">
        <v>620379.82999999996</v>
      </c>
      <c r="BE768">
        <v>63402.33</v>
      </c>
      <c r="BF768">
        <v>50523.33</v>
      </c>
      <c r="BG768">
        <v>299544.67</v>
      </c>
      <c r="BH768">
        <v>27730</v>
      </c>
      <c r="BI768">
        <v>108201.9</v>
      </c>
      <c r="BJ768">
        <v>93543</v>
      </c>
      <c r="BK768">
        <v>66470.960000000006</v>
      </c>
    </row>
    <row r="769" spans="1:63" ht="22.5" customHeight="1">
      <c r="A769" s="496">
        <v>5</v>
      </c>
      <c r="B769" s="497" t="s">
        <v>916</v>
      </c>
      <c r="C769" s="498" t="s">
        <v>917</v>
      </c>
      <c r="D769" s="498">
        <v>5.2</v>
      </c>
      <c r="E769" s="497" t="s">
        <v>1877</v>
      </c>
      <c r="F769" s="498"/>
      <c r="G769" s="550">
        <v>5105010161.1049995</v>
      </c>
      <c r="H769" s="549" t="s">
        <v>824</v>
      </c>
      <c r="I769">
        <f t="shared" si="11"/>
        <v>0</v>
      </c>
      <c r="K769">
        <v>14611</v>
      </c>
      <c r="L769">
        <v>92405.67</v>
      </c>
      <c r="M769">
        <v>68679.5</v>
      </c>
      <c r="N769">
        <v>26000</v>
      </c>
      <c r="O769" s="108">
        <v>35863.32</v>
      </c>
      <c r="P769">
        <v>154470.57999999999</v>
      </c>
      <c r="Q769">
        <v>56248.86</v>
      </c>
      <c r="S769">
        <v>21123.65</v>
      </c>
      <c r="U769">
        <v>7500</v>
      </c>
      <c r="X769">
        <v>24900.49</v>
      </c>
      <c r="Y769">
        <v>6500</v>
      </c>
      <c r="AA769">
        <v>24569.01</v>
      </c>
      <c r="AE769">
        <v>25594.91</v>
      </c>
      <c r="AG769">
        <v>91909.5</v>
      </c>
      <c r="AH769">
        <v>42926.67</v>
      </c>
      <c r="AI769">
        <v>5191.09</v>
      </c>
      <c r="AJ769">
        <v>59000</v>
      </c>
      <c r="AK769">
        <v>9588.8700000000008</v>
      </c>
      <c r="AL769">
        <v>93514.05</v>
      </c>
      <c r="AM769">
        <v>17120</v>
      </c>
      <c r="AN769">
        <v>31869.78</v>
      </c>
      <c r="AO769">
        <v>31483.34</v>
      </c>
      <c r="AP769">
        <v>85683.839999999997</v>
      </c>
      <c r="AR769">
        <v>268722.69</v>
      </c>
      <c r="AS769">
        <v>79960.66</v>
      </c>
      <c r="AT769">
        <v>35816.400000000001</v>
      </c>
      <c r="AU769">
        <v>217999.02</v>
      </c>
      <c r="AV769">
        <v>82227.28</v>
      </c>
      <c r="AW769">
        <v>219346.67</v>
      </c>
      <c r="AX769">
        <v>34766.230000000003</v>
      </c>
      <c r="BA769">
        <v>4453.1099999999997</v>
      </c>
      <c r="BD769">
        <v>36642.26</v>
      </c>
      <c r="BE769">
        <v>1577.5</v>
      </c>
      <c r="BF769">
        <v>25680</v>
      </c>
      <c r="BG769">
        <v>93846.92</v>
      </c>
      <c r="BH769">
        <v>7500</v>
      </c>
      <c r="BI769">
        <v>171475.54</v>
      </c>
      <c r="BJ769">
        <v>75807.33</v>
      </c>
      <c r="BK769">
        <v>20600</v>
      </c>
    </row>
    <row r="770" spans="1:63" ht="22.5" customHeight="1">
      <c r="A770" s="496">
        <v>5</v>
      </c>
      <c r="B770" s="497" t="s">
        <v>916</v>
      </c>
      <c r="C770" s="498" t="s">
        <v>917</v>
      </c>
      <c r="D770" s="498">
        <v>5.2</v>
      </c>
      <c r="E770" s="497" t="s">
        <v>1877</v>
      </c>
      <c r="F770" s="498"/>
      <c r="G770" s="550">
        <v>5105010161.1059999</v>
      </c>
      <c r="H770" s="549" t="s">
        <v>825</v>
      </c>
      <c r="I770">
        <f t="shared" si="11"/>
        <v>0</v>
      </c>
      <c r="L770">
        <v>14620</v>
      </c>
      <c r="O770" s="108">
        <v>13081.2</v>
      </c>
      <c r="P770">
        <v>612.5</v>
      </c>
      <c r="Q770">
        <v>13307.16</v>
      </c>
      <c r="S770">
        <v>13262.5</v>
      </c>
      <c r="U770">
        <v>19937.46</v>
      </c>
      <c r="Y770">
        <v>58149.96</v>
      </c>
      <c r="AB770">
        <v>4414.88</v>
      </c>
      <c r="AC770">
        <v>953</v>
      </c>
      <c r="AF770">
        <v>4010.87</v>
      </c>
      <c r="AJ770">
        <v>600</v>
      </c>
      <c r="AP770">
        <v>2461</v>
      </c>
      <c r="AS770">
        <v>360.77</v>
      </c>
      <c r="AU770">
        <v>9511.4500000000007</v>
      </c>
      <c r="AZ770">
        <v>61174.74</v>
      </c>
      <c r="BB770">
        <v>759.8</v>
      </c>
      <c r="BD770">
        <v>11628.34</v>
      </c>
      <c r="BI770">
        <v>12333.32</v>
      </c>
    </row>
    <row r="771" spans="1:63" ht="22.5" customHeight="1">
      <c r="A771" s="496">
        <v>5</v>
      </c>
      <c r="B771" s="497" t="s">
        <v>916</v>
      </c>
      <c r="C771" s="498" t="s">
        <v>917</v>
      </c>
      <c r="D771" s="498">
        <v>5.2</v>
      </c>
      <c r="E771" s="497" t="s">
        <v>1877</v>
      </c>
      <c r="F771" s="498"/>
      <c r="G771" s="550">
        <v>5105010161.1070004</v>
      </c>
      <c r="H771" s="549" t="s">
        <v>826</v>
      </c>
      <c r="I771">
        <f t="shared" si="11"/>
        <v>8287481.0700000003</v>
      </c>
      <c r="J771">
        <v>68039271.930000007</v>
      </c>
      <c r="K771">
        <v>1804849.17</v>
      </c>
      <c r="L771">
        <v>5077247.76</v>
      </c>
      <c r="M771">
        <v>8303927.4500000002</v>
      </c>
      <c r="N771">
        <v>17285886.07</v>
      </c>
      <c r="O771" s="108">
        <v>13790380.390000001</v>
      </c>
      <c r="P771">
        <v>2010209.82</v>
      </c>
      <c r="Q771">
        <v>5045916.2699999996</v>
      </c>
      <c r="R771">
        <v>5018370.58</v>
      </c>
      <c r="S771">
        <v>2964866.13</v>
      </c>
      <c r="T771">
        <v>2196513.3199999998</v>
      </c>
      <c r="U771">
        <v>2249656.04</v>
      </c>
      <c r="V771">
        <v>8287481.0700000003</v>
      </c>
      <c r="W771">
        <v>1052286.81</v>
      </c>
      <c r="X771">
        <v>885436.69</v>
      </c>
      <c r="Y771">
        <v>1386081.47</v>
      </c>
      <c r="Z771">
        <v>2262411.2000000002</v>
      </c>
      <c r="AA771">
        <v>4260682.25</v>
      </c>
      <c r="AB771">
        <v>879806.28</v>
      </c>
      <c r="AC771">
        <v>616881</v>
      </c>
      <c r="AD771">
        <v>25393351.100000001</v>
      </c>
      <c r="AE771">
        <v>1416777.94</v>
      </c>
      <c r="AF771">
        <v>2968239.3</v>
      </c>
      <c r="AG771">
        <v>5329391.37</v>
      </c>
      <c r="AH771">
        <v>5603034.8399999999</v>
      </c>
      <c r="AI771">
        <v>1302170.6399999999</v>
      </c>
      <c r="AJ771">
        <v>7890992.6100000003</v>
      </c>
      <c r="AK771">
        <v>3180604.93</v>
      </c>
      <c r="AL771">
        <v>3918292.76</v>
      </c>
      <c r="AM771">
        <v>2214990.73</v>
      </c>
      <c r="AN771">
        <v>5755724.2199999997</v>
      </c>
      <c r="AO771">
        <v>2537333.4700000002</v>
      </c>
      <c r="AP771">
        <v>1183356.5</v>
      </c>
      <c r="AQ771">
        <v>1266526.22</v>
      </c>
      <c r="AR771">
        <v>31005125.079999998</v>
      </c>
      <c r="AS771">
        <v>4557033.21</v>
      </c>
      <c r="AT771">
        <v>1538032.94</v>
      </c>
      <c r="AU771">
        <v>7145668.0300000003</v>
      </c>
      <c r="AV771">
        <v>2295633.54</v>
      </c>
      <c r="AW771">
        <v>1858091.2</v>
      </c>
      <c r="AX771">
        <v>2131616.5699999998</v>
      </c>
      <c r="AZ771">
        <v>1740734.54</v>
      </c>
      <c r="BA771">
        <v>1240963.04</v>
      </c>
      <c r="BB771">
        <v>1230486.6599999999</v>
      </c>
      <c r="BC771">
        <v>655232.68000000005</v>
      </c>
      <c r="BD771">
        <v>5134627.59</v>
      </c>
      <c r="BE771">
        <v>2362378.48</v>
      </c>
      <c r="BF771">
        <v>1643743.73</v>
      </c>
      <c r="BG771">
        <v>4402077.8</v>
      </c>
      <c r="BH771">
        <v>553855.68000000005</v>
      </c>
      <c r="BI771">
        <v>2460777.16</v>
      </c>
      <c r="BJ771">
        <v>3058366.89</v>
      </c>
      <c r="BK771">
        <v>184476.86</v>
      </c>
    </row>
    <row r="772" spans="1:63" ht="22.5" customHeight="1">
      <c r="A772" s="496">
        <v>5</v>
      </c>
      <c r="B772" s="497" t="s">
        <v>916</v>
      </c>
      <c r="C772" s="498" t="s">
        <v>917</v>
      </c>
      <c r="D772" s="498">
        <v>5.2</v>
      </c>
      <c r="E772" s="497" t="s">
        <v>1877</v>
      </c>
      <c r="F772" s="498"/>
      <c r="G772" s="550">
        <v>5105010161.1079998</v>
      </c>
      <c r="H772" s="549" t="s">
        <v>827</v>
      </c>
      <c r="I772">
        <f t="shared" ref="I772:I835" si="12">SUMIF($J$1:$BK$1,$I$1,$J772:$BK772)</f>
        <v>281663.81</v>
      </c>
      <c r="J772">
        <v>3576684.62</v>
      </c>
      <c r="K772">
        <v>143131.89000000001</v>
      </c>
      <c r="L772">
        <v>671690.67</v>
      </c>
      <c r="M772">
        <v>923070.63</v>
      </c>
      <c r="N772">
        <v>1044574.87</v>
      </c>
      <c r="O772" s="108">
        <v>589337.1</v>
      </c>
      <c r="P772">
        <v>611029.32999999996</v>
      </c>
      <c r="Q772">
        <v>452130.41</v>
      </c>
      <c r="R772">
        <v>151742.76999999999</v>
      </c>
      <c r="S772">
        <v>317465.88</v>
      </c>
      <c r="T772">
        <v>345177.34</v>
      </c>
      <c r="U772">
        <v>526688.32999999996</v>
      </c>
      <c r="V772">
        <v>281663.81</v>
      </c>
      <c r="W772">
        <v>236796.53</v>
      </c>
      <c r="X772">
        <v>137618.92000000001</v>
      </c>
      <c r="Y772">
        <v>421586.6</v>
      </c>
      <c r="Z772">
        <v>381143.89</v>
      </c>
      <c r="AA772">
        <v>200246.59</v>
      </c>
      <c r="AB772">
        <v>106403.25</v>
      </c>
      <c r="AC772">
        <v>93592</v>
      </c>
      <c r="AE772">
        <v>930278.8</v>
      </c>
      <c r="AF772">
        <v>481044.58</v>
      </c>
      <c r="AG772">
        <v>1063053.22</v>
      </c>
      <c r="AH772">
        <v>739864.21</v>
      </c>
      <c r="AI772">
        <v>478106.21</v>
      </c>
      <c r="AJ772">
        <v>532297.53</v>
      </c>
      <c r="AK772">
        <v>861120.78</v>
      </c>
      <c r="AL772">
        <v>866737.2</v>
      </c>
      <c r="AM772">
        <v>235446.12</v>
      </c>
      <c r="AN772">
        <v>499876.53</v>
      </c>
      <c r="AO772">
        <v>692187.66</v>
      </c>
      <c r="AP772">
        <v>597399.12</v>
      </c>
      <c r="AQ772">
        <v>283579.15999999997</v>
      </c>
      <c r="AR772">
        <v>2869522.66</v>
      </c>
      <c r="AS772">
        <v>410994.19</v>
      </c>
      <c r="AT772">
        <v>586498.93999999994</v>
      </c>
      <c r="AU772">
        <v>679137.33</v>
      </c>
      <c r="AV772">
        <v>990587.68</v>
      </c>
      <c r="AW772">
        <v>743492.38</v>
      </c>
      <c r="AX772">
        <v>430208.19</v>
      </c>
      <c r="AY772">
        <v>339301.55</v>
      </c>
      <c r="AZ772">
        <v>438557.5</v>
      </c>
      <c r="BA772">
        <v>318608.90999999997</v>
      </c>
      <c r="BB772">
        <v>263871.37</v>
      </c>
      <c r="BC772">
        <v>250843.02</v>
      </c>
      <c r="BD772">
        <v>882674.93</v>
      </c>
      <c r="BE772">
        <v>395436.44</v>
      </c>
      <c r="BF772">
        <v>271605.67</v>
      </c>
      <c r="BG772">
        <v>557629</v>
      </c>
      <c r="BH772">
        <v>257025.35</v>
      </c>
      <c r="BI772">
        <v>717323.63</v>
      </c>
      <c r="BJ772">
        <v>535901.89</v>
      </c>
      <c r="BK772">
        <v>48330.33</v>
      </c>
    </row>
    <row r="773" spans="1:63" ht="22.5" customHeight="1">
      <c r="A773" s="496">
        <v>5</v>
      </c>
      <c r="B773" s="497" t="s">
        <v>916</v>
      </c>
      <c r="C773" s="498" t="s">
        <v>917</v>
      </c>
      <c r="D773" s="498">
        <v>5.2</v>
      </c>
      <c r="E773" s="497" t="s">
        <v>1877</v>
      </c>
      <c r="F773" s="498"/>
      <c r="G773" s="550">
        <v>5105010161.1090002</v>
      </c>
      <c r="H773" s="549" t="s">
        <v>828</v>
      </c>
      <c r="I773">
        <f t="shared" si="12"/>
        <v>8481.56</v>
      </c>
      <c r="J773">
        <v>565941.59</v>
      </c>
      <c r="K773">
        <v>96463.66</v>
      </c>
      <c r="L773">
        <v>374885.93</v>
      </c>
      <c r="M773">
        <v>698441.59</v>
      </c>
      <c r="N773">
        <v>184073.18</v>
      </c>
      <c r="O773" s="108">
        <v>174084.95</v>
      </c>
      <c r="P773">
        <v>82671.38</v>
      </c>
      <c r="Q773">
        <v>438208.35</v>
      </c>
      <c r="R773">
        <v>180629.84</v>
      </c>
      <c r="S773">
        <v>126993.12</v>
      </c>
      <c r="T773">
        <v>53882.43</v>
      </c>
      <c r="U773">
        <v>178618.22</v>
      </c>
      <c r="V773">
        <v>8481.56</v>
      </c>
      <c r="W773">
        <v>105020.65</v>
      </c>
      <c r="X773">
        <v>51633.96</v>
      </c>
      <c r="Y773">
        <v>42605.16</v>
      </c>
      <c r="Z773">
        <v>96249.98</v>
      </c>
      <c r="AA773">
        <v>18247</v>
      </c>
      <c r="AC773">
        <v>4163</v>
      </c>
      <c r="AE773">
        <v>148440.94</v>
      </c>
      <c r="AF773">
        <v>50152.63</v>
      </c>
      <c r="AG773">
        <v>222401.44</v>
      </c>
      <c r="AH773">
        <v>107216.82</v>
      </c>
      <c r="AI773">
        <v>41849.01</v>
      </c>
      <c r="AJ773">
        <v>344852.7</v>
      </c>
      <c r="AK773">
        <v>72931.72</v>
      </c>
      <c r="AL773">
        <v>104678.88</v>
      </c>
      <c r="AM773">
        <v>70892.22</v>
      </c>
      <c r="AN773">
        <v>301157.38</v>
      </c>
      <c r="AO773">
        <v>201911.22</v>
      </c>
      <c r="AP773">
        <v>68041.42</v>
      </c>
      <c r="AQ773">
        <v>170501.95</v>
      </c>
      <c r="AR773">
        <v>601926.25</v>
      </c>
      <c r="AS773">
        <v>153375.9</v>
      </c>
      <c r="AT773">
        <v>156369.20000000001</v>
      </c>
      <c r="AU773">
        <v>279800.25</v>
      </c>
      <c r="AV773">
        <v>55585.49</v>
      </c>
      <c r="AW773">
        <v>279227.59999999998</v>
      </c>
      <c r="AX773">
        <v>47114.58</v>
      </c>
      <c r="AY773">
        <v>326128.28000000003</v>
      </c>
      <c r="AZ773">
        <v>123497.89</v>
      </c>
      <c r="BA773">
        <v>40807.03</v>
      </c>
      <c r="BB773">
        <v>57500.99</v>
      </c>
      <c r="BC773">
        <v>27258.66</v>
      </c>
      <c r="BD773">
        <v>669382.61</v>
      </c>
      <c r="BE773">
        <v>120291.16</v>
      </c>
      <c r="BF773">
        <v>100810.86</v>
      </c>
      <c r="BG773">
        <v>82713.83</v>
      </c>
      <c r="BH773">
        <v>77428.56</v>
      </c>
      <c r="BI773">
        <v>139414.51999999999</v>
      </c>
      <c r="BJ773">
        <v>19333.34</v>
      </c>
      <c r="BK773">
        <v>15799.33</v>
      </c>
    </row>
    <row r="774" spans="1:63" ht="22.5" customHeight="1">
      <c r="A774" s="496">
        <v>5</v>
      </c>
      <c r="B774" s="497" t="s">
        <v>916</v>
      </c>
      <c r="C774" s="498" t="s">
        <v>917</v>
      </c>
      <c r="D774" s="498">
        <v>5.2</v>
      </c>
      <c r="E774" s="497" t="s">
        <v>1877</v>
      </c>
      <c r="F774" s="498"/>
      <c r="G774" s="550">
        <v>5105010161.1099997</v>
      </c>
      <c r="H774" s="549" t="s">
        <v>829</v>
      </c>
      <c r="I774">
        <f t="shared" si="12"/>
        <v>0</v>
      </c>
      <c r="K774">
        <v>45700</v>
      </c>
      <c r="M774">
        <v>199495.4</v>
      </c>
      <c r="O774" s="108">
        <v>10497</v>
      </c>
      <c r="P774">
        <v>3616.31</v>
      </c>
      <c r="Q774">
        <v>12996</v>
      </c>
      <c r="U774">
        <v>14000.04</v>
      </c>
      <c r="W774">
        <v>5119.2700000000004</v>
      </c>
      <c r="X774">
        <v>2494.98</v>
      </c>
      <c r="Y774">
        <v>22825.09</v>
      </c>
      <c r="AA774">
        <v>57688.76</v>
      </c>
      <c r="AC774">
        <v>29280</v>
      </c>
      <c r="AE774">
        <v>14593.36</v>
      </c>
      <c r="AF774">
        <v>17780.14</v>
      </c>
      <c r="AG774">
        <v>12544.25</v>
      </c>
      <c r="AI774">
        <v>2400</v>
      </c>
      <c r="AL774">
        <v>6329.56</v>
      </c>
      <c r="AM774">
        <v>33384</v>
      </c>
      <c r="AO774">
        <v>9984.67</v>
      </c>
      <c r="AR774">
        <v>305197.32</v>
      </c>
      <c r="AT774">
        <v>4599.96</v>
      </c>
      <c r="AV774">
        <v>31957.02</v>
      </c>
      <c r="AX774">
        <v>10476.98</v>
      </c>
      <c r="AY774">
        <v>113876.31</v>
      </c>
      <c r="BA774">
        <v>13250.18</v>
      </c>
      <c r="BB774">
        <v>48242.07</v>
      </c>
      <c r="BC774">
        <v>11499</v>
      </c>
      <c r="BD774">
        <v>19698.5</v>
      </c>
      <c r="BE774">
        <v>9149</v>
      </c>
      <c r="BF774">
        <v>81140.67</v>
      </c>
      <c r="BG774">
        <v>6154.17</v>
      </c>
      <c r="BH774">
        <v>6420</v>
      </c>
      <c r="BJ774">
        <v>7699.8</v>
      </c>
      <c r="BK774">
        <v>5350</v>
      </c>
    </row>
    <row r="775" spans="1:63" ht="22.5" customHeight="1">
      <c r="A775" s="496">
        <v>5</v>
      </c>
      <c r="B775" s="497" t="s">
        <v>916</v>
      </c>
      <c r="C775" s="498" t="s">
        <v>917</v>
      </c>
      <c r="D775" s="498">
        <v>5.2</v>
      </c>
      <c r="E775" s="497" t="s">
        <v>1877</v>
      </c>
      <c r="F775" s="498"/>
      <c r="G775" s="550">
        <v>5105010164.1009998</v>
      </c>
      <c r="H775" s="549" t="s">
        <v>830</v>
      </c>
      <c r="I775">
        <f t="shared" si="12"/>
        <v>0</v>
      </c>
      <c r="K775">
        <v>56666.67</v>
      </c>
      <c r="L775">
        <v>188470</v>
      </c>
      <c r="N775">
        <v>81194.559999999998</v>
      </c>
      <c r="P775">
        <v>149400.76</v>
      </c>
      <c r="S775">
        <v>8333.4</v>
      </c>
      <c r="T775">
        <v>166166.67000000001</v>
      </c>
      <c r="U775">
        <v>79365.67</v>
      </c>
      <c r="AA775">
        <v>1118.72</v>
      </c>
      <c r="AB775">
        <v>163316.67000000001</v>
      </c>
      <c r="AF775">
        <v>15299.8</v>
      </c>
      <c r="AG775">
        <v>36175.22</v>
      </c>
      <c r="AI775">
        <v>35000</v>
      </c>
      <c r="AL775">
        <v>55283.34</v>
      </c>
      <c r="AN775">
        <v>139779.79</v>
      </c>
      <c r="AP775">
        <v>21388.89</v>
      </c>
      <c r="AQ775">
        <v>29966.67</v>
      </c>
      <c r="AS775">
        <v>143567.57999999999</v>
      </c>
      <c r="AX775">
        <v>342755</v>
      </c>
      <c r="AY775">
        <v>11649.52</v>
      </c>
      <c r="BB775">
        <v>55966.92</v>
      </c>
      <c r="BC775">
        <v>219212.02</v>
      </c>
      <c r="BE775">
        <v>5555.56</v>
      </c>
      <c r="BH775">
        <v>7902.61</v>
      </c>
      <c r="BJ775">
        <v>35699</v>
      </c>
    </row>
    <row r="776" spans="1:63" ht="22.5" customHeight="1">
      <c r="A776" s="496">
        <v>5</v>
      </c>
      <c r="B776" s="497" t="s">
        <v>916</v>
      </c>
      <c r="C776" s="498" t="s">
        <v>917</v>
      </c>
      <c r="D776" s="498">
        <v>5.2</v>
      </c>
      <c r="E776" s="497" t="s">
        <v>1877</v>
      </c>
      <c r="F776" s="498"/>
      <c r="G776" s="550">
        <v>5105010164.1029997</v>
      </c>
      <c r="H776" s="549" t="s">
        <v>831</v>
      </c>
      <c r="I776">
        <f t="shared" si="12"/>
        <v>0</v>
      </c>
      <c r="K776">
        <v>34774</v>
      </c>
      <c r="M776">
        <v>75005.91</v>
      </c>
      <c r="O776" s="108">
        <v>73420.039999999994</v>
      </c>
      <c r="Q776">
        <v>185616.6</v>
      </c>
      <c r="R776">
        <v>24881.5</v>
      </c>
      <c r="T776">
        <v>12611.12</v>
      </c>
      <c r="Z776">
        <v>94999</v>
      </c>
      <c r="BG776">
        <v>344499.98</v>
      </c>
    </row>
    <row r="777" spans="1:63" ht="22.5" customHeight="1">
      <c r="A777" s="496">
        <v>5</v>
      </c>
      <c r="B777" s="497" t="s">
        <v>916</v>
      </c>
      <c r="C777" s="498" t="s">
        <v>917</v>
      </c>
      <c r="D777" s="498">
        <v>5.2</v>
      </c>
      <c r="E777" s="497" t="s">
        <v>1877</v>
      </c>
      <c r="F777" s="498"/>
      <c r="G777" s="550">
        <v>5105010194.1009998</v>
      </c>
      <c r="H777" s="549" t="s">
        <v>832</v>
      </c>
      <c r="I777">
        <f t="shared" si="12"/>
        <v>1216505.98</v>
      </c>
      <c r="V777">
        <v>1216505.98</v>
      </c>
    </row>
    <row r="778" spans="1:63" ht="22.5" customHeight="1">
      <c r="A778" s="496">
        <v>5</v>
      </c>
      <c r="B778" s="497" t="s">
        <v>916</v>
      </c>
      <c r="C778" s="498" t="s">
        <v>917</v>
      </c>
      <c r="D778" s="498">
        <v>5.2</v>
      </c>
      <c r="E778" s="497" t="s">
        <v>1877</v>
      </c>
      <c r="F778" s="498"/>
      <c r="G778" s="550">
        <v>5105010195.1009998</v>
      </c>
      <c r="H778" s="549" t="s">
        <v>833</v>
      </c>
      <c r="I778">
        <f t="shared" si="12"/>
        <v>0</v>
      </c>
    </row>
    <row r="779" spans="1:63" ht="22.5" customHeight="1">
      <c r="A779" s="496">
        <v>5</v>
      </c>
      <c r="B779" s="497" t="s">
        <v>916</v>
      </c>
      <c r="C779" s="498" t="s">
        <v>917</v>
      </c>
      <c r="D779" s="498">
        <v>5.0999999999999996</v>
      </c>
      <c r="E779" s="497" t="s">
        <v>1858</v>
      </c>
      <c r="F779" s="498"/>
      <c r="G779" s="550">
        <v>5107010199.1009998</v>
      </c>
      <c r="H779" s="549" t="s">
        <v>835</v>
      </c>
      <c r="I779">
        <f t="shared" si="12"/>
        <v>0</v>
      </c>
      <c r="AA779">
        <v>100000</v>
      </c>
      <c r="AD779">
        <v>5805500</v>
      </c>
      <c r="AR779">
        <v>1041850</v>
      </c>
      <c r="AY779">
        <v>40000</v>
      </c>
      <c r="BJ779">
        <v>1036539</v>
      </c>
    </row>
    <row r="780" spans="1:63" ht="22.5" customHeight="1">
      <c r="A780" s="496">
        <v>5</v>
      </c>
      <c r="B780" s="497" t="s">
        <v>916</v>
      </c>
      <c r="C780" s="498" t="s">
        <v>917</v>
      </c>
      <c r="D780" s="498">
        <v>5.0999999999999996</v>
      </c>
      <c r="E780" s="497" t="s">
        <v>1858</v>
      </c>
      <c r="F780" s="498"/>
      <c r="G780" s="550">
        <v>5107020199.1009998</v>
      </c>
      <c r="H780" s="549" t="s">
        <v>836</v>
      </c>
      <c r="I780">
        <f t="shared" si="12"/>
        <v>0</v>
      </c>
      <c r="AD780">
        <v>499736</v>
      </c>
    </row>
    <row r="781" spans="1:63" ht="22.5" customHeight="1">
      <c r="A781" s="496">
        <v>5</v>
      </c>
      <c r="B781" s="497" t="s">
        <v>916</v>
      </c>
      <c r="C781" s="498" t="s">
        <v>917</v>
      </c>
      <c r="D781" s="498">
        <v>5.2</v>
      </c>
      <c r="E781" s="497" t="s">
        <v>1952</v>
      </c>
      <c r="F781" s="498"/>
      <c r="G781" s="550">
        <v>5107030101.1009998</v>
      </c>
      <c r="H781" s="549" t="s">
        <v>837</v>
      </c>
      <c r="I781">
        <f t="shared" si="12"/>
        <v>0</v>
      </c>
      <c r="AR781">
        <v>17934000</v>
      </c>
    </row>
    <row r="782" spans="1:63" ht="22.5" customHeight="1">
      <c r="A782" s="496">
        <v>5</v>
      </c>
      <c r="B782" s="497" t="s">
        <v>916</v>
      </c>
      <c r="C782" s="498" t="s">
        <v>917</v>
      </c>
      <c r="D782" s="498">
        <v>5.0999999999999996</v>
      </c>
      <c r="E782" s="497" t="s">
        <v>1954</v>
      </c>
      <c r="F782" s="498"/>
      <c r="G782" s="550">
        <v>5108010101.1020002</v>
      </c>
      <c r="H782" s="549" t="s">
        <v>838</v>
      </c>
      <c r="I782">
        <f t="shared" si="12"/>
        <v>0</v>
      </c>
      <c r="J782">
        <v>0</v>
      </c>
    </row>
    <row r="783" spans="1:63" ht="22.5" customHeight="1">
      <c r="A783" s="496">
        <v>5</v>
      </c>
      <c r="B783" s="497" t="s">
        <v>916</v>
      </c>
      <c r="C783" s="498" t="s">
        <v>917</v>
      </c>
      <c r="D783" s="498">
        <v>5.0999999999999996</v>
      </c>
      <c r="E783" s="497" t="s">
        <v>1954</v>
      </c>
      <c r="F783" s="498"/>
      <c r="G783" s="550">
        <v>5108010101.1040001</v>
      </c>
      <c r="H783" s="549" t="s">
        <v>839</v>
      </c>
      <c r="I783">
        <f t="shared" si="12"/>
        <v>0</v>
      </c>
    </row>
    <row r="784" spans="1:63" ht="22.5" customHeight="1">
      <c r="A784" s="496">
        <v>5</v>
      </c>
      <c r="B784" s="497" t="s">
        <v>916</v>
      </c>
      <c r="C784" s="498" t="s">
        <v>917</v>
      </c>
      <c r="D784" s="498">
        <v>5.0999999999999996</v>
      </c>
      <c r="E784" s="497" t="s">
        <v>1954</v>
      </c>
      <c r="F784" s="498"/>
      <c r="G784" s="550">
        <v>5108010101.1049995</v>
      </c>
      <c r="H784" s="549" t="s">
        <v>840</v>
      </c>
      <c r="I784">
        <f t="shared" si="12"/>
        <v>0</v>
      </c>
    </row>
    <row r="785" spans="1:63" ht="22.5" customHeight="1">
      <c r="A785" s="496">
        <v>5</v>
      </c>
      <c r="B785" s="497" t="s">
        <v>916</v>
      </c>
      <c r="C785" s="498" t="s">
        <v>917</v>
      </c>
      <c r="D785" s="498">
        <v>5.0999999999999996</v>
      </c>
      <c r="E785" s="497" t="s">
        <v>1954</v>
      </c>
      <c r="F785" s="498"/>
      <c r="G785" s="550">
        <v>5108010101.1140003</v>
      </c>
      <c r="H785" s="549" t="s">
        <v>841</v>
      </c>
      <c r="I785">
        <f t="shared" si="12"/>
        <v>0</v>
      </c>
    </row>
    <row r="786" spans="1:63" ht="22.5" customHeight="1">
      <c r="A786" s="496">
        <v>5</v>
      </c>
      <c r="B786" s="497" t="s">
        <v>916</v>
      </c>
      <c r="C786" s="498" t="s">
        <v>917</v>
      </c>
      <c r="D786" s="498">
        <v>5.0999999999999996</v>
      </c>
      <c r="E786" s="497" t="s">
        <v>1954</v>
      </c>
      <c r="F786" s="498"/>
      <c r="G786" s="550">
        <v>5108010101.1149998</v>
      </c>
      <c r="H786" s="549" t="s">
        <v>842</v>
      </c>
      <c r="I786">
        <f t="shared" si="12"/>
        <v>0</v>
      </c>
    </row>
    <row r="787" spans="1:63" ht="22.5" customHeight="1">
      <c r="A787" s="496">
        <v>5</v>
      </c>
      <c r="B787" s="497" t="s">
        <v>916</v>
      </c>
      <c r="C787" s="498" t="s">
        <v>917</v>
      </c>
      <c r="D787" s="498">
        <v>5.0999999999999996</v>
      </c>
      <c r="E787" s="497" t="s">
        <v>1954</v>
      </c>
      <c r="F787" s="498"/>
      <c r="G787" s="550">
        <v>5108010101.2030001</v>
      </c>
      <c r="H787" s="549" t="s">
        <v>843</v>
      </c>
      <c r="I787">
        <f t="shared" si="12"/>
        <v>0</v>
      </c>
      <c r="J787">
        <v>0</v>
      </c>
    </row>
    <row r="788" spans="1:63" ht="22.5" customHeight="1">
      <c r="A788" s="496">
        <v>5</v>
      </c>
      <c r="B788" s="497" t="s">
        <v>916</v>
      </c>
      <c r="C788" s="498" t="s">
        <v>917</v>
      </c>
      <c r="D788" s="498">
        <v>5.0999999999999996</v>
      </c>
      <c r="E788" s="497" t="s">
        <v>1954</v>
      </c>
      <c r="F788" s="498"/>
      <c r="G788" s="550">
        <v>5108010101.2049999</v>
      </c>
      <c r="H788" s="549" t="s">
        <v>844</v>
      </c>
      <c r="I788">
        <f t="shared" si="12"/>
        <v>0</v>
      </c>
    </row>
    <row r="789" spans="1:63" ht="22.5" customHeight="1">
      <c r="A789" s="496">
        <v>5</v>
      </c>
      <c r="B789" s="497" t="s">
        <v>916</v>
      </c>
      <c r="C789" s="498" t="s">
        <v>917</v>
      </c>
      <c r="D789" s="498">
        <v>5.0999999999999996</v>
      </c>
      <c r="E789" s="497" t="s">
        <v>1954</v>
      </c>
      <c r="F789" s="498"/>
      <c r="G789" s="550">
        <v>5108010107.1020002</v>
      </c>
      <c r="H789" s="549" t="s">
        <v>845</v>
      </c>
      <c r="I789">
        <f t="shared" si="12"/>
        <v>0</v>
      </c>
      <c r="J789">
        <v>284032.03000000003</v>
      </c>
      <c r="V789">
        <v>0</v>
      </c>
      <c r="AD789">
        <v>30724.3</v>
      </c>
      <c r="AF789">
        <v>0</v>
      </c>
      <c r="AM789">
        <v>67.2</v>
      </c>
      <c r="AR789">
        <v>39772.199999999997</v>
      </c>
      <c r="AV789">
        <v>648.20000000000005</v>
      </c>
      <c r="AY789">
        <v>0</v>
      </c>
      <c r="BA789">
        <v>256</v>
      </c>
      <c r="BD789">
        <v>62628.41</v>
      </c>
      <c r="BG789">
        <v>2</v>
      </c>
    </row>
    <row r="790" spans="1:63" ht="22.5" customHeight="1">
      <c r="A790" s="496">
        <v>5</v>
      </c>
      <c r="B790" s="497" t="s">
        <v>916</v>
      </c>
      <c r="C790" s="498" t="s">
        <v>917</v>
      </c>
      <c r="D790" s="498">
        <v>5.0999999999999996</v>
      </c>
      <c r="E790" s="497" t="s">
        <v>1954</v>
      </c>
      <c r="F790" s="498"/>
      <c r="G790" s="548">
        <v>5108010107.1040001</v>
      </c>
      <c r="H790" s="547" t="s">
        <v>846</v>
      </c>
      <c r="I790">
        <f t="shared" si="12"/>
        <v>0</v>
      </c>
      <c r="AB790">
        <v>3470.91</v>
      </c>
      <c r="AD790">
        <v>55814.39</v>
      </c>
      <c r="AV790">
        <v>1042.8</v>
      </c>
    </row>
    <row r="791" spans="1:63" ht="22.5" customHeight="1">
      <c r="A791" s="496">
        <v>5</v>
      </c>
      <c r="B791" s="497" t="s">
        <v>916</v>
      </c>
      <c r="C791" s="498" t="s">
        <v>917</v>
      </c>
      <c r="D791" s="498">
        <v>5.0999999999999996</v>
      </c>
      <c r="E791" s="497" t="s">
        <v>1954</v>
      </c>
      <c r="F791" s="498"/>
      <c r="G791" s="548">
        <v>5108010107.1049995</v>
      </c>
      <c r="H791" s="547" t="s">
        <v>847</v>
      </c>
      <c r="I791">
        <f t="shared" si="12"/>
        <v>0</v>
      </c>
      <c r="Z791">
        <v>19111.73</v>
      </c>
      <c r="BG791">
        <v>14382</v>
      </c>
    </row>
    <row r="792" spans="1:63" ht="22.5" customHeight="1">
      <c r="A792" s="496">
        <v>5</v>
      </c>
      <c r="B792" s="497" t="s">
        <v>916</v>
      </c>
      <c r="C792" s="498" t="s">
        <v>917</v>
      </c>
      <c r="D792" s="498">
        <v>5.0999999999999996</v>
      </c>
      <c r="E792" s="497" t="s">
        <v>1954</v>
      </c>
      <c r="F792" s="498"/>
      <c r="G792" s="550">
        <v>5108010107.1140003</v>
      </c>
      <c r="H792" s="549" t="s">
        <v>848</v>
      </c>
      <c r="I792">
        <f t="shared" si="12"/>
        <v>117.3</v>
      </c>
      <c r="J792">
        <v>12811.62</v>
      </c>
      <c r="K792">
        <v>4949.6000000000004</v>
      </c>
      <c r="L792">
        <v>30112.16</v>
      </c>
      <c r="M792">
        <v>31298.76</v>
      </c>
      <c r="N792">
        <v>12833.68</v>
      </c>
      <c r="O792" s="108">
        <v>4695.68</v>
      </c>
      <c r="P792">
        <v>19860.48</v>
      </c>
      <c r="Q792">
        <v>20815.599999999999</v>
      </c>
      <c r="R792">
        <v>3534.24</v>
      </c>
      <c r="S792">
        <v>23333.279999999999</v>
      </c>
      <c r="T792">
        <v>27834.080000000002</v>
      </c>
      <c r="U792">
        <v>13162.56</v>
      </c>
      <c r="V792">
        <v>117.3</v>
      </c>
      <c r="X792">
        <v>34638.32</v>
      </c>
      <c r="Y792">
        <v>235.28</v>
      </c>
      <c r="Z792">
        <v>31423.599999999999</v>
      </c>
      <c r="AA792">
        <v>12506</v>
      </c>
      <c r="AB792">
        <v>652.64</v>
      </c>
      <c r="AC792">
        <v>1420.72</v>
      </c>
      <c r="AD792">
        <v>46602.239999999998</v>
      </c>
      <c r="AF792">
        <v>2614.48</v>
      </c>
      <c r="AI792">
        <v>3162.32</v>
      </c>
      <c r="AL792">
        <v>1342.08</v>
      </c>
      <c r="AM792">
        <v>66355.039999999994</v>
      </c>
      <c r="AN792">
        <v>293.56</v>
      </c>
      <c r="AO792">
        <v>1038.6400000000001</v>
      </c>
      <c r="AP792">
        <v>18368.14</v>
      </c>
      <c r="AT792">
        <v>0</v>
      </c>
      <c r="AU792">
        <v>103093.56</v>
      </c>
      <c r="AV792">
        <v>10094.32</v>
      </c>
      <c r="AW792">
        <v>16.8</v>
      </c>
      <c r="AX792">
        <v>3736.7</v>
      </c>
      <c r="AZ792">
        <v>2770.64</v>
      </c>
      <c r="BA792">
        <v>374.8</v>
      </c>
      <c r="BB792">
        <v>996.8</v>
      </c>
      <c r="BC792">
        <v>6682.72</v>
      </c>
      <c r="BD792">
        <v>77907.8</v>
      </c>
      <c r="BE792">
        <v>22291.919999999998</v>
      </c>
      <c r="BF792">
        <v>6607.52</v>
      </c>
      <c r="BG792">
        <v>0</v>
      </c>
      <c r="BH792">
        <v>4934.32</v>
      </c>
      <c r="BI792">
        <v>63234.75</v>
      </c>
      <c r="BJ792">
        <v>4680.28</v>
      </c>
      <c r="BK792">
        <v>59007.66</v>
      </c>
    </row>
    <row r="793" spans="1:63" ht="22.5" customHeight="1" thickBot="1">
      <c r="A793" s="496">
        <v>5</v>
      </c>
      <c r="B793" s="497" t="s">
        <v>916</v>
      </c>
      <c r="C793" s="498" t="s">
        <v>917</v>
      </c>
      <c r="D793" s="498">
        <v>5.0999999999999996</v>
      </c>
      <c r="E793" s="497" t="s">
        <v>1954</v>
      </c>
      <c r="F793" s="498"/>
      <c r="G793" s="548">
        <v>5108010107.1149998</v>
      </c>
      <c r="H793" s="547" t="s">
        <v>849</v>
      </c>
      <c r="I793">
        <f t="shared" si="12"/>
        <v>0</v>
      </c>
      <c r="J793">
        <v>87716.46</v>
      </c>
      <c r="L793">
        <v>10684.16</v>
      </c>
      <c r="M793">
        <v>6223.12</v>
      </c>
      <c r="N793">
        <v>1172.6400000000001</v>
      </c>
      <c r="O793" s="108">
        <v>16930</v>
      </c>
      <c r="P793">
        <v>2550.7199999999998</v>
      </c>
      <c r="Q793">
        <v>3957.04</v>
      </c>
      <c r="S793">
        <v>3780</v>
      </c>
      <c r="T793">
        <v>19954.560000000001</v>
      </c>
      <c r="U793">
        <v>1174.8</v>
      </c>
      <c r="X793">
        <v>1675.92</v>
      </c>
      <c r="Z793">
        <v>21237.56</v>
      </c>
      <c r="AA793">
        <v>8413.1200000000008</v>
      </c>
      <c r="AD793">
        <v>239005.44</v>
      </c>
      <c r="AF793">
        <v>517.52</v>
      </c>
      <c r="AI793">
        <v>1648</v>
      </c>
      <c r="AL793">
        <v>106.88</v>
      </c>
      <c r="AM793">
        <v>2413.12</v>
      </c>
      <c r="AN793">
        <v>2286.6799999999998</v>
      </c>
      <c r="AO793">
        <v>888.72</v>
      </c>
      <c r="AP793">
        <v>0</v>
      </c>
      <c r="AR793">
        <v>7881.32</v>
      </c>
      <c r="AS793">
        <v>774.24</v>
      </c>
      <c r="AU793">
        <v>231727.22</v>
      </c>
      <c r="AV793">
        <v>11686.64</v>
      </c>
      <c r="AX793">
        <v>1454.1</v>
      </c>
      <c r="AZ793">
        <v>3331.84</v>
      </c>
      <c r="BC793">
        <v>5493.46</v>
      </c>
      <c r="BD793">
        <v>45806.68</v>
      </c>
      <c r="BF793">
        <v>4379.68</v>
      </c>
      <c r="BG793">
        <v>0</v>
      </c>
      <c r="BH793">
        <v>3943.6</v>
      </c>
      <c r="BI793">
        <v>7869.04</v>
      </c>
      <c r="BJ793">
        <v>2512.7199999999998</v>
      </c>
      <c r="BK793">
        <v>22296.98</v>
      </c>
    </row>
    <row r="794" spans="1:63" ht="22.5" customHeight="1" thickBot="1">
      <c r="A794" s="496">
        <v>5</v>
      </c>
      <c r="B794" s="497" t="s">
        <v>916</v>
      </c>
      <c r="C794" s="498" t="s">
        <v>917</v>
      </c>
      <c r="D794" s="498">
        <v>5.0999999999999996</v>
      </c>
      <c r="E794" s="497" t="s">
        <v>1954</v>
      </c>
      <c r="F794" s="499"/>
      <c r="G794" s="554">
        <v>5108010107.2030001</v>
      </c>
      <c r="H794" s="557" t="s">
        <v>850</v>
      </c>
      <c r="I794">
        <f t="shared" si="12"/>
        <v>143725.29999999999</v>
      </c>
      <c r="J794">
        <v>447819.41</v>
      </c>
      <c r="K794">
        <v>10239.540000000001</v>
      </c>
      <c r="L794">
        <v>2118.7199999999998</v>
      </c>
      <c r="M794">
        <v>13301.73</v>
      </c>
      <c r="N794">
        <v>5147.28</v>
      </c>
      <c r="O794" s="108">
        <v>8119.05</v>
      </c>
      <c r="P794">
        <v>1896.88</v>
      </c>
      <c r="Q794">
        <v>558.51</v>
      </c>
      <c r="R794">
        <v>3360.82</v>
      </c>
      <c r="S794">
        <v>19855.04</v>
      </c>
      <c r="T794">
        <v>241.61</v>
      </c>
      <c r="U794">
        <v>3375.06</v>
      </c>
      <c r="V794">
        <v>143725.29999999999</v>
      </c>
      <c r="X794">
        <v>11485.78</v>
      </c>
      <c r="AB794">
        <v>0</v>
      </c>
      <c r="AD794">
        <v>836.55</v>
      </c>
      <c r="AF794">
        <v>7868.49</v>
      </c>
      <c r="AG794">
        <v>23.71</v>
      </c>
      <c r="AJ794">
        <v>17105.78</v>
      </c>
      <c r="AM794">
        <v>764.16</v>
      </c>
      <c r="AN794">
        <v>20.07</v>
      </c>
      <c r="AR794">
        <v>0</v>
      </c>
      <c r="AT794">
        <v>0</v>
      </c>
      <c r="AU794">
        <v>300640.52</v>
      </c>
      <c r="AV794">
        <v>1907.64</v>
      </c>
      <c r="AW794">
        <v>3817.33</v>
      </c>
      <c r="AY794">
        <v>0</v>
      </c>
      <c r="BC794">
        <v>0</v>
      </c>
      <c r="BD794">
        <v>475771.14</v>
      </c>
      <c r="BE794">
        <v>16021.14</v>
      </c>
      <c r="BF794">
        <v>3728.77</v>
      </c>
      <c r="BG794">
        <v>6628.53</v>
      </c>
      <c r="BI794">
        <v>102.36</v>
      </c>
      <c r="BJ794">
        <v>300.43</v>
      </c>
      <c r="BK794">
        <v>11128.51</v>
      </c>
    </row>
    <row r="795" spans="1:63" ht="22.5" customHeight="1" thickBot="1">
      <c r="A795" s="496">
        <v>5</v>
      </c>
      <c r="B795" s="497" t="s">
        <v>916</v>
      </c>
      <c r="C795" s="498" t="s">
        <v>917</v>
      </c>
      <c r="D795" s="498">
        <v>5.0999999999999996</v>
      </c>
      <c r="E795" s="497" t="s">
        <v>1954</v>
      </c>
      <c r="F795" s="499"/>
      <c r="G795" s="554">
        <v>5108010107.2049999</v>
      </c>
      <c r="H795" s="557" t="s">
        <v>851</v>
      </c>
      <c r="I795">
        <f t="shared" si="12"/>
        <v>0</v>
      </c>
    </row>
    <row r="796" spans="1:63" ht="22.5" customHeight="1">
      <c r="A796" s="496">
        <v>5</v>
      </c>
      <c r="B796" s="497" t="s">
        <v>916</v>
      </c>
      <c r="C796" s="498" t="s">
        <v>917</v>
      </c>
      <c r="D796" s="498">
        <v>5.0999999999999996</v>
      </c>
      <c r="E796" s="497" t="s">
        <v>1858</v>
      </c>
      <c r="F796" s="498"/>
      <c r="G796" s="550">
        <v>5112010103.1009998</v>
      </c>
      <c r="H796" s="551" t="s">
        <v>852</v>
      </c>
      <c r="I796">
        <f t="shared" si="12"/>
        <v>0</v>
      </c>
      <c r="W796">
        <v>203548.79999999999</v>
      </c>
      <c r="AA796">
        <v>198929.5</v>
      </c>
      <c r="AB796">
        <v>20619.75</v>
      </c>
      <c r="AD796">
        <v>5693790</v>
      </c>
      <c r="AR796">
        <v>1074840.3</v>
      </c>
      <c r="AT796">
        <v>29650.75</v>
      </c>
      <c r="AV796">
        <v>167529</v>
      </c>
      <c r="AZ796">
        <v>10598</v>
      </c>
      <c r="BC796">
        <v>13168</v>
      </c>
      <c r="BD796">
        <v>2547840</v>
      </c>
    </row>
    <row r="797" spans="1:63" ht="22.5" customHeight="1">
      <c r="A797" s="496">
        <v>5</v>
      </c>
      <c r="B797" s="497" t="s">
        <v>916</v>
      </c>
      <c r="C797" s="498" t="s">
        <v>918</v>
      </c>
      <c r="D797" s="498">
        <v>5.0999999999999996</v>
      </c>
      <c r="E797" s="497" t="s">
        <v>1858</v>
      </c>
      <c r="F797" s="498"/>
      <c r="G797" s="550">
        <v>5203010105.1009998</v>
      </c>
      <c r="H797" s="549" t="s">
        <v>853</v>
      </c>
      <c r="I797">
        <f t="shared" si="12"/>
        <v>0</v>
      </c>
      <c r="AG797">
        <v>1</v>
      </c>
    </row>
    <row r="798" spans="1:63" ht="22.5" customHeight="1">
      <c r="A798" s="496">
        <v>5</v>
      </c>
      <c r="B798" s="497" t="s">
        <v>916</v>
      </c>
      <c r="C798" s="498" t="s">
        <v>918</v>
      </c>
      <c r="D798" s="498">
        <v>5.0999999999999996</v>
      </c>
      <c r="E798" s="497" t="s">
        <v>1858</v>
      </c>
      <c r="F798" s="498"/>
      <c r="G798" s="548">
        <v>5203010106.1009998</v>
      </c>
      <c r="H798" s="547" t="s">
        <v>854</v>
      </c>
      <c r="I798">
        <f t="shared" si="12"/>
        <v>0</v>
      </c>
      <c r="M798">
        <v>0</v>
      </c>
      <c r="AR798">
        <v>1</v>
      </c>
    </row>
    <row r="799" spans="1:63" ht="22.5" customHeight="1">
      <c r="A799" s="496">
        <v>5</v>
      </c>
      <c r="B799" s="497" t="s">
        <v>916</v>
      </c>
      <c r="C799" s="498" t="s">
        <v>918</v>
      </c>
      <c r="D799" s="498">
        <v>5.0999999999999996</v>
      </c>
      <c r="E799" s="497" t="s">
        <v>1858</v>
      </c>
      <c r="F799" s="498"/>
      <c r="G799" s="550">
        <v>5203010107.1009998</v>
      </c>
      <c r="H799" s="549" t="s">
        <v>855</v>
      </c>
      <c r="I799">
        <f t="shared" si="12"/>
        <v>0</v>
      </c>
    </row>
    <row r="800" spans="1:63" ht="22.5" customHeight="1">
      <c r="A800" s="496">
        <v>5</v>
      </c>
      <c r="B800" s="497" t="s">
        <v>916</v>
      </c>
      <c r="C800" s="498" t="s">
        <v>918</v>
      </c>
      <c r="D800" s="498">
        <v>5.0999999999999996</v>
      </c>
      <c r="E800" s="497" t="s">
        <v>1858</v>
      </c>
      <c r="F800" s="498"/>
      <c r="G800" s="550">
        <v>5203010109.1009998</v>
      </c>
      <c r="H800" s="549" t="s">
        <v>856</v>
      </c>
      <c r="I800">
        <f t="shared" si="12"/>
        <v>0</v>
      </c>
    </row>
    <row r="801" spans="1:63" ht="22.5" customHeight="1">
      <c r="A801" s="496">
        <v>5</v>
      </c>
      <c r="B801" s="497" t="s">
        <v>916</v>
      </c>
      <c r="C801" s="498" t="s">
        <v>918</v>
      </c>
      <c r="D801" s="498">
        <v>5.0999999999999996</v>
      </c>
      <c r="E801" s="497" t="s">
        <v>1858</v>
      </c>
      <c r="F801" s="498"/>
      <c r="G801" s="550">
        <v>5203010110.1009998</v>
      </c>
      <c r="H801" s="549" t="s">
        <v>857</v>
      </c>
      <c r="I801">
        <f t="shared" si="12"/>
        <v>0</v>
      </c>
      <c r="M801">
        <v>0</v>
      </c>
      <c r="AD801">
        <v>1</v>
      </c>
      <c r="AG801">
        <v>1</v>
      </c>
      <c r="AR801">
        <v>6</v>
      </c>
      <c r="AS801">
        <v>2391.5700000000002</v>
      </c>
      <c r="AV801">
        <v>2</v>
      </c>
      <c r="BJ801">
        <v>3</v>
      </c>
    </row>
    <row r="802" spans="1:63" ht="22.5" customHeight="1">
      <c r="A802" s="496">
        <v>5</v>
      </c>
      <c r="B802" s="497" t="s">
        <v>916</v>
      </c>
      <c r="C802" s="498" t="s">
        <v>918</v>
      </c>
      <c r="D802" s="498">
        <v>5.0999999999999996</v>
      </c>
      <c r="E802" s="497" t="s">
        <v>1858</v>
      </c>
      <c r="F802" s="498"/>
      <c r="G802" s="550">
        <v>5203010111.1009998</v>
      </c>
      <c r="H802" s="549" t="s">
        <v>858</v>
      </c>
      <c r="I802">
        <f t="shared" si="12"/>
        <v>14908.1</v>
      </c>
      <c r="M802">
        <v>2</v>
      </c>
      <c r="N802">
        <v>8</v>
      </c>
      <c r="O802" s="108">
        <v>3</v>
      </c>
      <c r="P802">
        <v>18</v>
      </c>
      <c r="V802">
        <v>14908.1</v>
      </c>
      <c r="AG802">
        <v>14</v>
      </c>
      <c r="AL802">
        <v>11</v>
      </c>
      <c r="AN802">
        <v>14</v>
      </c>
      <c r="AS802">
        <v>8</v>
      </c>
      <c r="AV802">
        <v>2</v>
      </c>
      <c r="AY802">
        <v>6</v>
      </c>
      <c r="BH802">
        <v>1</v>
      </c>
    </row>
    <row r="803" spans="1:63" ht="22.5" customHeight="1">
      <c r="A803" s="496">
        <v>5</v>
      </c>
      <c r="B803" s="497" t="s">
        <v>916</v>
      </c>
      <c r="C803" s="498" t="s">
        <v>918</v>
      </c>
      <c r="D803" s="498">
        <v>5.0999999999999996</v>
      </c>
      <c r="E803" s="497" t="s">
        <v>1858</v>
      </c>
      <c r="F803" s="498"/>
      <c r="G803" s="550">
        <v>5203010112.1009998</v>
      </c>
      <c r="H803" s="549" t="s">
        <v>859</v>
      </c>
      <c r="I803">
        <f t="shared" si="12"/>
        <v>0</v>
      </c>
      <c r="P803">
        <v>4</v>
      </c>
      <c r="AC803">
        <v>2</v>
      </c>
      <c r="AF803">
        <v>1</v>
      </c>
      <c r="AM803">
        <v>1</v>
      </c>
      <c r="AV803">
        <v>1</v>
      </c>
      <c r="AY803">
        <v>2</v>
      </c>
      <c r="BI803">
        <v>1</v>
      </c>
    </row>
    <row r="804" spans="1:63" ht="22.5" customHeight="1">
      <c r="A804" s="496">
        <v>5</v>
      </c>
      <c r="B804" s="497" t="s">
        <v>916</v>
      </c>
      <c r="C804" s="498" t="s">
        <v>918</v>
      </c>
      <c r="D804" s="498">
        <v>5.0999999999999996</v>
      </c>
      <c r="E804" s="497" t="s">
        <v>1858</v>
      </c>
      <c r="F804" s="498"/>
      <c r="G804" s="550">
        <v>5203010113.1009998</v>
      </c>
      <c r="H804" s="549" t="s">
        <v>860</v>
      </c>
      <c r="I804">
        <f t="shared" si="12"/>
        <v>0</v>
      </c>
      <c r="N804">
        <v>2</v>
      </c>
      <c r="AG804">
        <v>1</v>
      </c>
      <c r="AN804">
        <v>1</v>
      </c>
      <c r="AW804">
        <v>1</v>
      </c>
      <c r="AY804">
        <v>15</v>
      </c>
    </row>
    <row r="805" spans="1:63" ht="22.5" customHeight="1">
      <c r="A805" s="496">
        <v>5</v>
      </c>
      <c r="B805" s="497" t="s">
        <v>916</v>
      </c>
      <c r="C805" s="498" t="s">
        <v>918</v>
      </c>
      <c r="D805" s="498">
        <v>5.0999999999999996</v>
      </c>
      <c r="E805" s="497" t="s">
        <v>1858</v>
      </c>
      <c r="F805" s="498"/>
      <c r="G805" s="550">
        <v>5203010114.1009998</v>
      </c>
      <c r="H805" s="549" t="s">
        <v>861</v>
      </c>
      <c r="I805">
        <f t="shared" si="12"/>
        <v>0</v>
      </c>
      <c r="N805">
        <v>2</v>
      </c>
      <c r="P805">
        <v>4</v>
      </c>
      <c r="AD805">
        <v>5884.17</v>
      </c>
      <c r="AU805">
        <v>1</v>
      </c>
    </row>
    <row r="806" spans="1:63" ht="22.5" customHeight="1">
      <c r="A806" s="496">
        <v>5</v>
      </c>
      <c r="B806" s="497" t="s">
        <v>916</v>
      </c>
      <c r="C806" s="498" t="s">
        <v>918</v>
      </c>
      <c r="D806" s="498">
        <v>5.0999999999999996</v>
      </c>
      <c r="E806" s="497" t="s">
        <v>1858</v>
      </c>
      <c r="F806" s="498"/>
      <c r="G806" s="550">
        <v>5203010115.1009998</v>
      </c>
      <c r="H806" s="549" t="s">
        <v>862</v>
      </c>
      <c r="I806">
        <f t="shared" si="12"/>
        <v>0</v>
      </c>
      <c r="AS806">
        <v>2</v>
      </c>
    </row>
    <row r="807" spans="1:63" ht="22.5" customHeight="1">
      <c r="A807" s="496">
        <v>5</v>
      </c>
      <c r="B807" s="497" t="s">
        <v>916</v>
      </c>
      <c r="C807" s="498" t="s">
        <v>918</v>
      </c>
      <c r="D807" s="498">
        <v>5.0999999999999996</v>
      </c>
      <c r="E807" s="497" t="s">
        <v>1858</v>
      </c>
      <c r="F807" s="498"/>
      <c r="G807" s="550">
        <v>5203010117.1009998</v>
      </c>
      <c r="H807" s="549" t="s">
        <v>863</v>
      </c>
      <c r="I807">
        <f t="shared" si="12"/>
        <v>0</v>
      </c>
      <c r="M807">
        <v>0</v>
      </c>
    </row>
    <row r="808" spans="1:63" ht="22.5" customHeight="1">
      <c r="A808" s="496">
        <v>5</v>
      </c>
      <c r="B808" s="497" t="s">
        <v>916</v>
      </c>
      <c r="C808" s="498" t="s">
        <v>918</v>
      </c>
      <c r="D808" s="498">
        <v>5.0999999999999996</v>
      </c>
      <c r="E808" s="497" t="s">
        <v>1858</v>
      </c>
      <c r="F808" s="498"/>
      <c r="G808" s="550">
        <v>5203010119.1009998</v>
      </c>
      <c r="H808" s="549" t="s">
        <v>864</v>
      </c>
      <c r="I808">
        <f t="shared" si="12"/>
        <v>4</v>
      </c>
      <c r="M808">
        <v>2</v>
      </c>
      <c r="N808">
        <v>127</v>
      </c>
      <c r="O808" s="108">
        <v>7</v>
      </c>
      <c r="P808">
        <v>7</v>
      </c>
      <c r="Q808">
        <v>5</v>
      </c>
      <c r="S808">
        <v>6</v>
      </c>
      <c r="V808">
        <v>4</v>
      </c>
      <c r="AC808">
        <v>3</v>
      </c>
      <c r="AD808">
        <v>18004</v>
      </c>
      <c r="AG808">
        <v>66</v>
      </c>
      <c r="AL808">
        <v>7</v>
      </c>
      <c r="AN808">
        <v>7</v>
      </c>
      <c r="AR808">
        <v>43486.400000000001</v>
      </c>
      <c r="AS808">
        <v>8</v>
      </c>
      <c r="AT808">
        <v>2</v>
      </c>
      <c r="AU808">
        <v>4</v>
      </c>
      <c r="AV808">
        <v>3586.62</v>
      </c>
      <c r="AW808">
        <v>3</v>
      </c>
      <c r="AY808">
        <v>26</v>
      </c>
      <c r="BA808">
        <v>2</v>
      </c>
      <c r="BC808">
        <v>10</v>
      </c>
      <c r="BD808">
        <v>1</v>
      </c>
      <c r="BH808">
        <v>2</v>
      </c>
      <c r="BK808">
        <v>2</v>
      </c>
    </row>
    <row r="809" spans="1:63" ht="22.5" customHeight="1">
      <c r="A809" s="496">
        <v>5</v>
      </c>
      <c r="B809" s="497" t="s">
        <v>916</v>
      </c>
      <c r="C809" s="498" t="s">
        <v>918</v>
      </c>
      <c r="D809" s="498">
        <v>5.0999999999999996</v>
      </c>
      <c r="E809" s="497" t="s">
        <v>1858</v>
      </c>
      <c r="F809" s="498"/>
      <c r="G809" s="550">
        <v>5203010120.1009998</v>
      </c>
      <c r="H809" s="549" t="s">
        <v>865</v>
      </c>
      <c r="I809">
        <f t="shared" si="12"/>
        <v>0</v>
      </c>
      <c r="N809">
        <v>73</v>
      </c>
      <c r="O809" s="108">
        <v>3</v>
      </c>
      <c r="P809">
        <v>3</v>
      </c>
      <c r="Q809">
        <v>1</v>
      </c>
      <c r="AD809">
        <v>48961.440000000002</v>
      </c>
      <c r="AG809">
        <v>7</v>
      </c>
      <c r="AL809">
        <v>5</v>
      </c>
      <c r="AN809">
        <v>6</v>
      </c>
      <c r="AS809">
        <v>2</v>
      </c>
      <c r="AX809">
        <v>11</v>
      </c>
      <c r="AY809">
        <v>8</v>
      </c>
      <c r="BH809">
        <v>2</v>
      </c>
    </row>
    <row r="810" spans="1:63" ht="22.5" customHeight="1">
      <c r="A810" s="496">
        <v>5</v>
      </c>
      <c r="B810" s="497" t="s">
        <v>916</v>
      </c>
      <c r="C810" s="498" t="s">
        <v>918</v>
      </c>
      <c r="D810" s="498">
        <v>5.0999999999999996</v>
      </c>
      <c r="E810" s="497" t="s">
        <v>1858</v>
      </c>
      <c r="F810" s="498"/>
      <c r="G810" s="550">
        <v>5203010122.1009998</v>
      </c>
      <c r="H810" s="549" t="s">
        <v>866</v>
      </c>
      <c r="I810">
        <f t="shared" si="12"/>
        <v>8188.6</v>
      </c>
      <c r="N810">
        <v>12</v>
      </c>
      <c r="P810">
        <v>4</v>
      </c>
      <c r="V810">
        <v>8188.6</v>
      </c>
      <c r="AL810">
        <v>5</v>
      </c>
      <c r="AS810">
        <v>1</v>
      </c>
      <c r="AU810">
        <v>3</v>
      </c>
      <c r="AY810">
        <v>9</v>
      </c>
    </row>
    <row r="811" spans="1:63" ht="22.5" customHeight="1">
      <c r="A811" s="496">
        <v>5</v>
      </c>
      <c r="B811" s="497" t="s">
        <v>916</v>
      </c>
      <c r="C811" s="498" t="s">
        <v>918</v>
      </c>
      <c r="D811" s="498">
        <v>5.0999999999999996</v>
      </c>
      <c r="E811" s="497" t="s">
        <v>1858</v>
      </c>
      <c r="F811" s="498"/>
      <c r="G811" s="550">
        <v>5203010126.1009998</v>
      </c>
      <c r="H811" s="549" t="s">
        <v>867</v>
      </c>
      <c r="I811">
        <f t="shared" si="12"/>
        <v>0</v>
      </c>
      <c r="AG811">
        <v>1</v>
      </c>
    </row>
    <row r="812" spans="1:63" ht="22.5" customHeight="1">
      <c r="A812" s="496">
        <v>5</v>
      </c>
      <c r="B812" s="497" t="s">
        <v>916</v>
      </c>
      <c r="C812" s="498" t="s">
        <v>918</v>
      </c>
      <c r="D812" s="498">
        <v>5.0999999999999996</v>
      </c>
      <c r="E812" s="497" t="s">
        <v>1858</v>
      </c>
      <c r="F812" s="498"/>
      <c r="G812" s="550">
        <v>5203010141.1009998</v>
      </c>
      <c r="H812" s="549" t="s">
        <v>868</v>
      </c>
      <c r="I812">
        <f t="shared" si="12"/>
        <v>68</v>
      </c>
      <c r="M812">
        <v>42</v>
      </c>
      <c r="N812">
        <v>4796</v>
      </c>
      <c r="O812" s="108">
        <v>66964.25</v>
      </c>
      <c r="P812">
        <v>107496.56</v>
      </c>
      <c r="Q812">
        <v>12</v>
      </c>
      <c r="S812">
        <v>93</v>
      </c>
      <c r="U812">
        <v>56302.28</v>
      </c>
      <c r="V812">
        <v>68</v>
      </c>
      <c r="X812">
        <v>7</v>
      </c>
      <c r="AA812">
        <v>73593</v>
      </c>
      <c r="AD812">
        <v>2427.34</v>
      </c>
      <c r="AF812">
        <v>1</v>
      </c>
      <c r="AG812">
        <v>13719</v>
      </c>
      <c r="AI812">
        <v>10939.68</v>
      </c>
      <c r="AL812">
        <v>1</v>
      </c>
      <c r="AN812">
        <v>41</v>
      </c>
      <c r="AQ812">
        <v>4170.67</v>
      </c>
      <c r="AR812">
        <v>21478</v>
      </c>
      <c r="AS812">
        <v>40656.9</v>
      </c>
      <c r="AT812">
        <v>52028</v>
      </c>
      <c r="AU812">
        <v>6</v>
      </c>
      <c r="AV812">
        <v>44125.61</v>
      </c>
      <c r="AW812">
        <v>3526.98</v>
      </c>
      <c r="AX812">
        <v>6</v>
      </c>
      <c r="AY812">
        <v>47</v>
      </c>
      <c r="BA812">
        <v>10551.83</v>
      </c>
      <c r="BC812">
        <v>15</v>
      </c>
      <c r="BD812">
        <v>74931.87</v>
      </c>
      <c r="BF812">
        <v>19</v>
      </c>
      <c r="BG812">
        <v>42</v>
      </c>
      <c r="BH812">
        <v>348</v>
      </c>
      <c r="BI812">
        <v>35.97</v>
      </c>
      <c r="BJ812">
        <v>12615.33</v>
      </c>
      <c r="BK812">
        <v>16</v>
      </c>
    </row>
    <row r="813" spans="1:63" ht="22.5" customHeight="1">
      <c r="A813" s="496">
        <v>5</v>
      </c>
      <c r="B813" s="497" t="s">
        <v>916</v>
      </c>
      <c r="C813" s="498" t="s">
        <v>918</v>
      </c>
      <c r="D813" s="498">
        <v>5.0999999999999996</v>
      </c>
      <c r="E813" s="497" t="s">
        <v>1858</v>
      </c>
      <c r="F813" s="498"/>
      <c r="G813" s="550">
        <v>5203010142.1009998</v>
      </c>
      <c r="H813" s="549" t="s">
        <v>869</v>
      </c>
      <c r="I813">
        <f t="shared" si="12"/>
        <v>0</v>
      </c>
    </row>
    <row r="814" spans="1:63" ht="22.5" customHeight="1">
      <c r="A814" s="496">
        <v>5</v>
      </c>
      <c r="B814" s="497" t="s">
        <v>916</v>
      </c>
      <c r="C814" s="498" t="s">
        <v>918</v>
      </c>
      <c r="D814" s="498">
        <v>5.0999999999999996</v>
      </c>
      <c r="E814" s="497" t="s">
        <v>1858</v>
      </c>
      <c r="F814" s="498"/>
      <c r="G814" s="550">
        <v>5203010145.1009998</v>
      </c>
      <c r="H814" s="549" t="s">
        <v>870</v>
      </c>
      <c r="I814">
        <f t="shared" si="12"/>
        <v>12</v>
      </c>
      <c r="M814">
        <v>0</v>
      </c>
      <c r="V814">
        <v>12</v>
      </c>
      <c r="AS814">
        <v>1</v>
      </c>
    </row>
    <row r="815" spans="1:63" ht="22.5" customHeight="1">
      <c r="A815" s="496">
        <v>5</v>
      </c>
      <c r="B815" s="497" t="s">
        <v>916</v>
      </c>
      <c r="C815" s="498" t="s">
        <v>918</v>
      </c>
      <c r="D815" s="498">
        <v>5.0999999999999996</v>
      </c>
      <c r="E815" s="497" t="s">
        <v>1858</v>
      </c>
      <c r="F815" s="498"/>
      <c r="G815" s="550">
        <v>5203010146.1009998</v>
      </c>
      <c r="H815" s="549" t="s">
        <v>871</v>
      </c>
      <c r="I815">
        <f t="shared" si="12"/>
        <v>0</v>
      </c>
      <c r="P815">
        <v>5</v>
      </c>
    </row>
    <row r="816" spans="1:63" ht="22.5" customHeight="1">
      <c r="A816" s="496">
        <v>5</v>
      </c>
      <c r="B816" s="497" t="s">
        <v>916</v>
      </c>
      <c r="C816" s="498" t="s">
        <v>918</v>
      </c>
      <c r="D816" s="498">
        <v>5.0999999999999996</v>
      </c>
      <c r="E816" s="497" t="s">
        <v>1858</v>
      </c>
      <c r="F816" s="498"/>
      <c r="G816" s="550">
        <v>5205010101.1009998</v>
      </c>
      <c r="H816" s="549" t="s">
        <v>872</v>
      </c>
      <c r="I816">
        <f t="shared" si="12"/>
        <v>0</v>
      </c>
    </row>
    <row r="817" spans="1:63" ht="22.5" customHeight="1">
      <c r="A817" s="496">
        <v>5</v>
      </c>
      <c r="B817" s="497" t="s">
        <v>916</v>
      </c>
      <c r="C817" s="498" t="s">
        <v>918</v>
      </c>
      <c r="D817" s="498">
        <v>5.2</v>
      </c>
      <c r="E817" s="497" t="s">
        <v>1952</v>
      </c>
      <c r="F817" s="498"/>
      <c r="G817" s="550">
        <v>5209010112.1009998</v>
      </c>
      <c r="H817" s="549" t="s">
        <v>873</v>
      </c>
      <c r="I817">
        <f t="shared" si="12"/>
        <v>0</v>
      </c>
      <c r="AD817">
        <v>815775.84</v>
      </c>
      <c r="AR817">
        <v>548061.47</v>
      </c>
    </row>
    <row r="818" spans="1:63" ht="22.5" customHeight="1">
      <c r="A818" s="496">
        <v>5</v>
      </c>
      <c r="B818" s="497" t="s">
        <v>916</v>
      </c>
      <c r="C818" s="498" t="s">
        <v>918</v>
      </c>
      <c r="D818" s="498">
        <v>5.2</v>
      </c>
      <c r="E818" s="497" t="s">
        <v>1952</v>
      </c>
      <c r="F818" s="498"/>
      <c r="G818" s="550">
        <v>5210010101.1009998</v>
      </c>
      <c r="H818" s="549" t="s">
        <v>874</v>
      </c>
      <c r="I818">
        <f t="shared" si="12"/>
        <v>0</v>
      </c>
    </row>
    <row r="819" spans="1:63" ht="22.5" customHeight="1">
      <c r="A819" s="496">
        <v>5</v>
      </c>
      <c r="B819" s="497" t="s">
        <v>916</v>
      </c>
      <c r="C819" s="498" t="s">
        <v>918</v>
      </c>
      <c r="D819" s="498">
        <v>5.2</v>
      </c>
      <c r="E819" s="497" t="s">
        <v>1952</v>
      </c>
      <c r="F819" s="498"/>
      <c r="G819" s="550">
        <v>5210010102.1009998</v>
      </c>
      <c r="H819" s="549" t="s">
        <v>875</v>
      </c>
      <c r="I819">
        <f t="shared" si="12"/>
        <v>0</v>
      </c>
    </row>
    <row r="820" spans="1:63" ht="22.5" customHeight="1">
      <c r="A820" s="496">
        <v>5</v>
      </c>
      <c r="B820" s="497" t="s">
        <v>916</v>
      </c>
      <c r="C820" s="498" t="s">
        <v>918</v>
      </c>
      <c r="D820" s="498">
        <v>5.2</v>
      </c>
      <c r="E820" s="497" t="s">
        <v>1952</v>
      </c>
      <c r="F820" s="498"/>
      <c r="G820" s="550">
        <v>5210010103.1009998</v>
      </c>
      <c r="H820" s="549" t="s">
        <v>876</v>
      </c>
      <c r="I820">
        <f t="shared" si="12"/>
        <v>429581.13</v>
      </c>
      <c r="J820">
        <v>4000</v>
      </c>
      <c r="V820">
        <v>429581.13</v>
      </c>
      <c r="AD820">
        <v>5350969.33</v>
      </c>
      <c r="AR820">
        <v>8048544.6100000003</v>
      </c>
      <c r="BD820">
        <v>1000</v>
      </c>
    </row>
    <row r="821" spans="1:63" ht="22.5" customHeight="1">
      <c r="A821" s="496">
        <v>5</v>
      </c>
      <c r="B821" s="497" t="s">
        <v>916</v>
      </c>
      <c r="C821" s="498" t="s">
        <v>918</v>
      </c>
      <c r="D821" s="498">
        <v>5.2</v>
      </c>
      <c r="E821" s="497" t="s">
        <v>1952</v>
      </c>
      <c r="F821" s="498"/>
      <c r="G821" s="550">
        <v>5210010105.1009998</v>
      </c>
      <c r="H821" s="549" t="s">
        <v>877</v>
      </c>
      <c r="I821">
        <f t="shared" si="12"/>
        <v>0</v>
      </c>
    </row>
    <row r="822" spans="1:63" ht="22.5" customHeight="1">
      <c r="A822" s="496">
        <v>5</v>
      </c>
      <c r="B822" s="497" t="s">
        <v>916</v>
      </c>
      <c r="C822" s="498" t="s">
        <v>918</v>
      </c>
      <c r="D822" s="498">
        <v>5.2</v>
      </c>
      <c r="E822" s="497" t="s">
        <v>1952</v>
      </c>
      <c r="F822" s="498"/>
      <c r="G822" s="550">
        <v>5210010112.1009998</v>
      </c>
      <c r="H822" s="549" t="s">
        <v>878</v>
      </c>
      <c r="I822">
        <f t="shared" si="12"/>
        <v>0</v>
      </c>
      <c r="J822">
        <v>911702.12</v>
      </c>
      <c r="M822">
        <v>13772</v>
      </c>
      <c r="AD822">
        <v>1124616.57</v>
      </c>
    </row>
    <row r="823" spans="1:63" ht="22.5" customHeight="1">
      <c r="A823" s="496">
        <v>5</v>
      </c>
      <c r="B823" s="497" t="s">
        <v>916</v>
      </c>
      <c r="C823" s="498" t="s">
        <v>918</v>
      </c>
      <c r="D823" s="498">
        <v>5.2</v>
      </c>
      <c r="E823" s="497" t="s">
        <v>1952</v>
      </c>
      <c r="F823" s="498"/>
      <c r="G823" s="550">
        <v>5210010118.1009998</v>
      </c>
      <c r="H823" s="549" t="s">
        <v>879</v>
      </c>
      <c r="I823">
        <f t="shared" si="12"/>
        <v>0</v>
      </c>
    </row>
    <row r="824" spans="1:63" ht="22.5" customHeight="1">
      <c r="A824" s="496">
        <v>5</v>
      </c>
      <c r="B824" s="497" t="s">
        <v>916</v>
      </c>
      <c r="C824" s="498" t="s">
        <v>918</v>
      </c>
      <c r="D824" s="498">
        <v>5.2</v>
      </c>
      <c r="E824" s="497" t="s">
        <v>1952</v>
      </c>
      <c r="F824" s="498"/>
      <c r="G824" s="550">
        <v>5210010121.1009998</v>
      </c>
      <c r="H824" s="556" t="s">
        <v>880</v>
      </c>
      <c r="I824">
        <f t="shared" si="12"/>
        <v>0</v>
      </c>
    </row>
    <row r="825" spans="1:63" ht="22.5" customHeight="1">
      <c r="A825" s="496">
        <v>5</v>
      </c>
      <c r="B825" s="497" t="s">
        <v>916</v>
      </c>
      <c r="C825" s="498" t="s">
        <v>918</v>
      </c>
      <c r="D825" s="498">
        <v>5.0999999999999996</v>
      </c>
      <c r="E825" s="497" t="s">
        <v>1858</v>
      </c>
      <c r="F825" s="498"/>
      <c r="G825" s="550">
        <v>5211010101.1009998</v>
      </c>
      <c r="H825" s="549" t="s">
        <v>881</v>
      </c>
      <c r="I825">
        <f t="shared" si="12"/>
        <v>0</v>
      </c>
    </row>
    <row r="826" spans="1:63" ht="22.5" customHeight="1">
      <c r="A826" s="496">
        <v>5</v>
      </c>
      <c r="B826" s="497" t="s">
        <v>916</v>
      </c>
      <c r="C826" s="498" t="s">
        <v>918</v>
      </c>
      <c r="D826" s="498">
        <v>5.0999999999999996</v>
      </c>
      <c r="E826" s="497" t="s">
        <v>1858</v>
      </c>
      <c r="F826" s="498"/>
      <c r="G826" s="550">
        <v>5211010102.1009998</v>
      </c>
      <c r="H826" s="556" t="s">
        <v>882</v>
      </c>
      <c r="I826">
        <f t="shared" si="12"/>
        <v>0</v>
      </c>
    </row>
    <row r="827" spans="1:63" ht="22.5" customHeight="1">
      <c r="A827" s="496">
        <v>5</v>
      </c>
      <c r="B827" s="497" t="s">
        <v>916</v>
      </c>
      <c r="C827" s="498" t="s">
        <v>918</v>
      </c>
      <c r="D827" s="498">
        <v>5.0999999999999996</v>
      </c>
      <c r="E827" s="497" t="s">
        <v>1858</v>
      </c>
      <c r="F827" s="498"/>
      <c r="G827" s="550">
        <v>5212010199.1009998</v>
      </c>
      <c r="H827" s="549" t="s">
        <v>883</v>
      </c>
      <c r="I827">
        <f t="shared" si="12"/>
        <v>0</v>
      </c>
      <c r="J827">
        <v>42300</v>
      </c>
      <c r="AD827">
        <v>13818000</v>
      </c>
      <c r="AR827">
        <v>17339440</v>
      </c>
      <c r="BF827">
        <v>36000</v>
      </c>
    </row>
    <row r="828" spans="1:63" ht="22.5" customHeight="1">
      <c r="A828" s="496">
        <v>5</v>
      </c>
      <c r="B828" s="497" t="s">
        <v>916</v>
      </c>
      <c r="C828" s="498" t="s">
        <v>918</v>
      </c>
      <c r="D828" s="498">
        <v>5.0999999999999996</v>
      </c>
      <c r="E828" s="497" t="s">
        <v>1858</v>
      </c>
      <c r="F828" s="498"/>
      <c r="G828" s="550">
        <v>5212010199.1020002</v>
      </c>
      <c r="H828" s="549" t="s">
        <v>884</v>
      </c>
      <c r="I828">
        <f t="shared" si="12"/>
        <v>0</v>
      </c>
      <c r="J828">
        <v>3905000</v>
      </c>
      <c r="K828">
        <v>240000</v>
      </c>
      <c r="L828">
        <v>440000</v>
      </c>
      <c r="M828">
        <v>720000</v>
      </c>
      <c r="N828">
        <v>680000</v>
      </c>
      <c r="O828" s="108">
        <v>640000</v>
      </c>
      <c r="Q828">
        <v>240000</v>
      </c>
      <c r="R828">
        <v>320000</v>
      </c>
      <c r="S828">
        <v>240000</v>
      </c>
      <c r="T828">
        <v>280000</v>
      </c>
      <c r="U828">
        <v>280000</v>
      </c>
      <c r="W828">
        <v>200000</v>
      </c>
      <c r="X828">
        <v>80000</v>
      </c>
      <c r="AA828">
        <v>480000</v>
      </c>
      <c r="AC828">
        <v>120000</v>
      </c>
      <c r="AD828">
        <v>4800000</v>
      </c>
      <c r="AE828">
        <v>320000</v>
      </c>
      <c r="AG828">
        <v>640000</v>
      </c>
      <c r="AH828">
        <v>440000</v>
      </c>
      <c r="AI828">
        <v>240000</v>
      </c>
      <c r="AJ828">
        <v>800000</v>
      </c>
      <c r="AK828">
        <v>320000</v>
      </c>
      <c r="AL828">
        <v>560000</v>
      </c>
      <c r="AM828">
        <v>520000</v>
      </c>
      <c r="AO828">
        <v>200000</v>
      </c>
      <c r="AT828">
        <v>560000</v>
      </c>
      <c r="AV828">
        <v>318900</v>
      </c>
      <c r="AW828">
        <v>583671</v>
      </c>
      <c r="AX828">
        <v>440000</v>
      </c>
      <c r="AY828">
        <v>800000</v>
      </c>
      <c r="AZ828">
        <v>541100</v>
      </c>
      <c r="BE828">
        <v>320000</v>
      </c>
      <c r="BJ828">
        <v>440000</v>
      </c>
      <c r="BK828">
        <v>290000</v>
      </c>
    </row>
    <row r="829" spans="1:63" ht="22.5" customHeight="1">
      <c r="A829" s="496">
        <v>5</v>
      </c>
      <c r="B829" s="497" t="s">
        <v>916</v>
      </c>
      <c r="C829" s="498" t="s">
        <v>918</v>
      </c>
      <c r="D829" s="498">
        <v>5.0999999999999996</v>
      </c>
      <c r="E829" s="497" t="s">
        <v>1858</v>
      </c>
      <c r="F829" s="498"/>
      <c r="G829" s="550">
        <v>5212010199.1040001</v>
      </c>
      <c r="H829" s="549" t="s">
        <v>885</v>
      </c>
      <c r="I829">
        <f t="shared" si="12"/>
        <v>0</v>
      </c>
      <c r="AH829">
        <v>292500</v>
      </c>
    </row>
    <row r="830" spans="1:63" ht="22.5" customHeight="1">
      <c r="A830" s="496">
        <v>5</v>
      </c>
      <c r="B830" s="497" t="s">
        <v>916</v>
      </c>
      <c r="C830" s="498" t="s">
        <v>918</v>
      </c>
      <c r="D830" s="498">
        <v>5.0999999999999996</v>
      </c>
      <c r="E830" s="497" t="s">
        <v>1858</v>
      </c>
      <c r="F830" s="498"/>
      <c r="G830" s="550">
        <v>5212010199.1049995</v>
      </c>
      <c r="H830" s="549" t="s">
        <v>886</v>
      </c>
      <c r="I830">
        <f t="shared" si="12"/>
        <v>1914786.44</v>
      </c>
      <c r="J830">
        <v>177708</v>
      </c>
      <c r="K830">
        <v>134400</v>
      </c>
      <c r="L830">
        <v>95334.3</v>
      </c>
      <c r="M830">
        <v>68700</v>
      </c>
      <c r="N830">
        <v>2393517.36</v>
      </c>
      <c r="O830" s="108">
        <v>301524.32</v>
      </c>
      <c r="R830">
        <v>2700</v>
      </c>
      <c r="T830">
        <v>203143.4</v>
      </c>
      <c r="U830">
        <v>4300</v>
      </c>
      <c r="V830">
        <v>1914786.44</v>
      </c>
      <c r="W830">
        <v>89351.42</v>
      </c>
      <c r="X830">
        <v>141744</v>
      </c>
      <c r="Y830">
        <v>118800</v>
      </c>
      <c r="AA830">
        <v>274740</v>
      </c>
      <c r="AC830">
        <v>20810</v>
      </c>
      <c r="AD830">
        <v>5702975.25</v>
      </c>
      <c r="AE830">
        <v>20000.03</v>
      </c>
      <c r="AF830">
        <v>64810</v>
      </c>
      <c r="AG830">
        <v>59400</v>
      </c>
      <c r="AH830">
        <v>97220.5</v>
      </c>
      <c r="AI830">
        <v>452690</v>
      </c>
      <c r="AJ830">
        <v>50000</v>
      </c>
      <c r="AK830">
        <v>8166.05</v>
      </c>
      <c r="AM830">
        <v>222680</v>
      </c>
      <c r="AN830">
        <v>269486.90000000002</v>
      </c>
      <c r="AO830">
        <v>62270</v>
      </c>
      <c r="AP830">
        <v>1011030.07</v>
      </c>
      <c r="AQ830">
        <v>3250</v>
      </c>
      <c r="AS830">
        <v>11216.01</v>
      </c>
      <c r="AT830">
        <v>339010</v>
      </c>
      <c r="AU830">
        <v>15335.13</v>
      </c>
      <c r="AV830">
        <v>621052.42000000004</v>
      </c>
      <c r="AW830">
        <v>43890</v>
      </c>
      <c r="AX830">
        <v>249694.29</v>
      </c>
      <c r="AY830">
        <v>129235.51</v>
      </c>
      <c r="AZ830">
        <v>91898</v>
      </c>
      <c r="BA830">
        <v>343640</v>
      </c>
      <c r="BB830">
        <v>1841</v>
      </c>
      <c r="BD830">
        <v>40</v>
      </c>
      <c r="BF830">
        <v>46510</v>
      </c>
      <c r="BG830">
        <v>78299</v>
      </c>
      <c r="BI830">
        <v>321</v>
      </c>
      <c r="BJ830">
        <v>65400</v>
      </c>
    </row>
    <row r="831" spans="1:63" ht="22.5" customHeight="1">
      <c r="A831" s="496">
        <v>5</v>
      </c>
      <c r="B831" s="497" t="s">
        <v>916</v>
      </c>
      <c r="C831" s="498" t="s">
        <v>918</v>
      </c>
      <c r="D831" s="498">
        <v>5.0999999999999996</v>
      </c>
      <c r="E831" s="497" t="s">
        <v>1858</v>
      </c>
      <c r="F831" s="498"/>
      <c r="G831" s="550">
        <v>5212010199.1059999</v>
      </c>
      <c r="H831" s="549" t="s">
        <v>887</v>
      </c>
      <c r="I831">
        <f t="shared" si="12"/>
        <v>0</v>
      </c>
    </row>
    <row r="832" spans="1:63" ht="22.5" customHeight="1">
      <c r="A832" s="496">
        <v>5</v>
      </c>
      <c r="B832" s="497" t="s">
        <v>916</v>
      </c>
      <c r="C832" s="498" t="s">
        <v>918</v>
      </c>
      <c r="D832" s="498">
        <v>5.0999999999999996</v>
      </c>
      <c r="E832" s="497" t="s">
        <v>1858</v>
      </c>
      <c r="F832" s="498"/>
      <c r="G832" s="550">
        <v>5212010199.1070004</v>
      </c>
      <c r="H832" s="549" t="s">
        <v>888</v>
      </c>
      <c r="I832">
        <f t="shared" si="12"/>
        <v>0</v>
      </c>
      <c r="L832">
        <v>29280</v>
      </c>
      <c r="X832">
        <v>63180</v>
      </c>
      <c r="AE832">
        <v>14734.55</v>
      </c>
    </row>
    <row r="833" spans="1:63" ht="22.5" customHeight="1">
      <c r="A833" s="496">
        <v>5</v>
      </c>
      <c r="B833" s="497" t="s">
        <v>916</v>
      </c>
      <c r="C833" s="498" t="s">
        <v>918</v>
      </c>
      <c r="D833" s="498">
        <v>5.0999999999999996</v>
      </c>
      <c r="E833" s="497" t="s">
        <v>1858</v>
      </c>
      <c r="F833" s="498"/>
      <c r="G833" s="550">
        <v>5212010199.1079998</v>
      </c>
      <c r="H833" s="549" t="s">
        <v>889</v>
      </c>
      <c r="I833">
        <f t="shared" si="12"/>
        <v>0</v>
      </c>
      <c r="M833">
        <v>1673520</v>
      </c>
      <c r="R833">
        <v>231000</v>
      </c>
      <c r="U833">
        <v>28000</v>
      </c>
      <c r="AC833">
        <v>51700</v>
      </c>
      <c r="AF833">
        <v>1307973.74</v>
      </c>
      <c r="AM833">
        <v>346383.33</v>
      </c>
      <c r="AN833">
        <v>1086897.1499999999</v>
      </c>
      <c r="AO833">
        <v>505043.34</v>
      </c>
      <c r="AQ833">
        <v>5</v>
      </c>
      <c r="AT833">
        <v>286700</v>
      </c>
      <c r="BD833">
        <v>42444.21</v>
      </c>
    </row>
    <row r="834" spans="1:63" ht="22.5" customHeight="1">
      <c r="A834" s="496">
        <v>5</v>
      </c>
      <c r="B834" s="497" t="s">
        <v>916</v>
      </c>
      <c r="C834" s="498" t="s">
        <v>918</v>
      </c>
      <c r="D834" s="498">
        <v>5.0999999999999996</v>
      </c>
      <c r="E834" s="497" t="s">
        <v>1858</v>
      </c>
      <c r="F834" s="498"/>
      <c r="G834" s="550">
        <v>5212010199.1090002</v>
      </c>
      <c r="H834" s="549" t="s">
        <v>890</v>
      </c>
      <c r="I834">
        <f t="shared" si="12"/>
        <v>0</v>
      </c>
      <c r="AO834">
        <v>1185132</v>
      </c>
      <c r="AT834">
        <v>96000</v>
      </c>
    </row>
    <row r="835" spans="1:63" ht="22.5" customHeight="1">
      <c r="A835" s="496">
        <v>5</v>
      </c>
      <c r="B835" s="497" t="s">
        <v>916</v>
      </c>
      <c r="C835" s="498" t="s">
        <v>918</v>
      </c>
      <c r="D835" s="498">
        <v>5.0999999999999996</v>
      </c>
      <c r="E835" s="497" t="s">
        <v>1858</v>
      </c>
      <c r="F835" s="498"/>
      <c r="G835" s="550">
        <v>5212010199.1099997</v>
      </c>
      <c r="H835" s="549" t="s">
        <v>891</v>
      </c>
      <c r="I835">
        <f t="shared" si="12"/>
        <v>0</v>
      </c>
      <c r="BH835">
        <v>95200</v>
      </c>
    </row>
    <row r="836" spans="1:63" ht="22.5" customHeight="1">
      <c r="A836" s="496">
        <v>5</v>
      </c>
      <c r="B836" s="497" t="s">
        <v>916</v>
      </c>
      <c r="C836" s="498" t="s">
        <v>918</v>
      </c>
      <c r="D836" s="498">
        <v>5.0999999999999996</v>
      </c>
      <c r="E836" s="497" t="s">
        <v>1858</v>
      </c>
      <c r="F836" s="498"/>
      <c r="G836" s="550">
        <v>5212010199.1110001</v>
      </c>
      <c r="H836" s="549" t="s">
        <v>892</v>
      </c>
      <c r="I836">
        <f t="shared" ref="I836:I840" si="13">SUMIF($J$1:$BK$1,$I$1,$J836:$BK836)</f>
        <v>0</v>
      </c>
    </row>
    <row r="837" spans="1:63" ht="22.5" customHeight="1">
      <c r="A837" s="496">
        <v>5</v>
      </c>
      <c r="B837" s="497" t="s">
        <v>916</v>
      </c>
      <c r="C837" s="498" t="s">
        <v>918</v>
      </c>
      <c r="D837" s="498">
        <v>5.0999999999999996</v>
      </c>
      <c r="E837" s="497" t="s">
        <v>1858</v>
      </c>
      <c r="F837" s="498"/>
      <c r="G837" s="550">
        <v>5212010199.1120005</v>
      </c>
      <c r="H837" s="560" t="s">
        <v>893</v>
      </c>
      <c r="I837">
        <f t="shared" si="13"/>
        <v>0</v>
      </c>
    </row>
    <row r="838" spans="1:63" ht="22.5" customHeight="1">
      <c r="A838" s="496">
        <v>5</v>
      </c>
      <c r="B838" s="497" t="s">
        <v>916</v>
      </c>
      <c r="C838" s="498" t="s">
        <v>918</v>
      </c>
      <c r="D838" s="498">
        <v>5.0999999999999996</v>
      </c>
      <c r="E838" s="497" t="s">
        <v>1858</v>
      </c>
      <c r="F838" s="498"/>
      <c r="G838" s="550">
        <v>5212010199.1129999</v>
      </c>
      <c r="H838" s="549" t="s">
        <v>894</v>
      </c>
      <c r="I838">
        <f t="shared" si="13"/>
        <v>0</v>
      </c>
    </row>
    <row r="839" spans="1:63" ht="22.5" customHeight="1">
      <c r="A839" s="496">
        <v>5</v>
      </c>
      <c r="B839" s="497" t="s">
        <v>916</v>
      </c>
      <c r="C839" s="498" t="s">
        <v>918</v>
      </c>
      <c r="D839" s="498">
        <v>5.0999999999999996</v>
      </c>
      <c r="E839" s="497" t="s">
        <v>1858</v>
      </c>
      <c r="F839" s="498"/>
      <c r="G839" s="548">
        <v>5212010199.1140003</v>
      </c>
      <c r="H839" s="549" t="s">
        <v>895</v>
      </c>
      <c r="I839">
        <f t="shared" si="13"/>
        <v>454910</v>
      </c>
      <c r="J839">
        <v>122500</v>
      </c>
      <c r="K839">
        <v>2073800</v>
      </c>
      <c r="L839">
        <v>2446000</v>
      </c>
      <c r="M839">
        <v>1724180.67</v>
      </c>
      <c r="N839">
        <v>823040</v>
      </c>
      <c r="O839" s="108">
        <v>5661440</v>
      </c>
      <c r="P839">
        <v>5917600</v>
      </c>
      <c r="Q839">
        <v>1970380</v>
      </c>
      <c r="R839">
        <v>535800</v>
      </c>
      <c r="S839">
        <v>2141770</v>
      </c>
      <c r="T839">
        <v>1078200</v>
      </c>
      <c r="U839">
        <v>747600</v>
      </c>
      <c r="V839">
        <v>454910</v>
      </c>
      <c r="W839">
        <v>1738713</v>
      </c>
      <c r="X839">
        <v>529100</v>
      </c>
      <c r="Y839">
        <v>5827360</v>
      </c>
      <c r="Z839">
        <v>5477896.9299999997</v>
      </c>
      <c r="AA839">
        <v>2865291</v>
      </c>
      <c r="AB839">
        <v>677400</v>
      </c>
      <c r="AC839">
        <v>769900</v>
      </c>
      <c r="AD839">
        <v>5997800</v>
      </c>
      <c r="AE839">
        <v>1004700</v>
      </c>
      <c r="AF839">
        <v>994600</v>
      </c>
      <c r="AG839">
        <v>1861954.52</v>
      </c>
      <c r="AH839">
        <v>7590797.0800000001</v>
      </c>
      <c r="AI839">
        <v>210000</v>
      </c>
      <c r="AJ839">
        <v>20000</v>
      </c>
      <c r="AK839">
        <v>7452710</v>
      </c>
      <c r="AL839">
        <v>1993400</v>
      </c>
      <c r="AM839">
        <v>861054.49</v>
      </c>
      <c r="AN839">
        <v>1102800</v>
      </c>
      <c r="AO839">
        <v>2167767.52</v>
      </c>
      <c r="AQ839">
        <v>1106640</v>
      </c>
      <c r="AR839">
        <v>5992102.9500000002</v>
      </c>
      <c r="AS839">
        <v>1138432</v>
      </c>
      <c r="AZ839">
        <v>239368</v>
      </c>
      <c r="BB839">
        <v>351328</v>
      </c>
      <c r="BC839">
        <v>350024</v>
      </c>
      <c r="BD839">
        <v>2117961.7799999998</v>
      </c>
      <c r="BE839">
        <v>69000</v>
      </c>
      <c r="BF839">
        <v>902800</v>
      </c>
      <c r="BG839">
        <v>4483582.5</v>
      </c>
      <c r="BH839">
        <v>779200</v>
      </c>
      <c r="BI839">
        <v>11531881.199999999</v>
      </c>
      <c r="BJ839">
        <v>506400</v>
      </c>
      <c r="BK839">
        <v>827915</v>
      </c>
    </row>
    <row r="840" spans="1:63" ht="22.5" customHeight="1">
      <c r="A840" s="496">
        <v>5</v>
      </c>
      <c r="B840" s="497" t="s">
        <v>916</v>
      </c>
      <c r="C840" s="498" t="s">
        <v>919</v>
      </c>
      <c r="D840" s="498">
        <v>5.0999999999999996</v>
      </c>
      <c r="E840" s="497" t="s">
        <v>1858</v>
      </c>
      <c r="F840" s="498"/>
      <c r="G840" s="548">
        <v>5401010101.1009998</v>
      </c>
      <c r="H840" s="547" t="s">
        <v>896</v>
      </c>
      <c r="I840">
        <f t="shared" si="13"/>
        <v>0</v>
      </c>
    </row>
    <row r="841" spans="1:63" ht="22.5" customHeight="1">
      <c r="A841" s="95"/>
      <c r="B841" s="96"/>
      <c r="C841" s="97"/>
      <c r="D841" s="97"/>
      <c r="E841" s="310"/>
      <c r="F841" s="112"/>
    </row>
    <row r="842" spans="1:63" ht="22.5" customHeight="1">
      <c r="A842" s="98"/>
      <c r="B842" s="99"/>
      <c r="C842" s="100"/>
      <c r="D842" s="100"/>
      <c r="E842" s="99"/>
      <c r="F842" s="99"/>
    </row>
  </sheetData>
  <autoFilter ref="A2:I840" xr:uid="{00000000-0009-0000-0000-000006000000}"/>
  <mergeCells count="1">
    <mergeCell ref="G1:H1"/>
  </mergeCells>
  <phoneticPr fontId="76" type="noConversion"/>
  <conditionalFormatting sqref="H819:H823 H827:H839">
    <cfRule type="duplicateValues" priority="4"/>
  </conditionalFormatting>
  <conditionalFormatting sqref="H825">
    <cfRule type="duplicateValues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W54"/>
  <sheetViews>
    <sheetView zoomScale="71" zoomScaleNormal="71" workbookViewId="0">
      <pane xSplit="2" ySplit="5" topLeftCell="D7" activePane="bottomRight" state="frozen"/>
      <selection pane="topRight" activeCell="B1" sqref="B1"/>
      <selection pane="bottomLeft" activeCell="A4" sqref="A4"/>
      <selection pane="bottomRight" activeCell="B53" sqref="B53"/>
    </sheetView>
  </sheetViews>
  <sheetFormatPr defaultColWidth="9" defaultRowHeight="21"/>
  <cols>
    <col min="1" max="1" width="9.125" style="3" customWidth="1"/>
    <col min="2" max="2" width="60.25" style="7" customWidth="1"/>
    <col min="3" max="3" width="17.125" style="8" hidden="1" customWidth="1"/>
    <col min="4" max="12" width="19.5" style="8" customWidth="1"/>
    <col min="13" max="13" width="19.375" style="8" customWidth="1"/>
    <col min="14" max="15" width="20.625" style="8" customWidth="1"/>
    <col min="16" max="16" width="19.125" style="8" customWidth="1"/>
    <col min="17" max="17" width="21.375" style="3" customWidth="1"/>
    <col min="18" max="18" width="17.25" style="3" customWidth="1"/>
    <col min="19" max="19" width="16.25" style="3" customWidth="1"/>
    <col min="20" max="20" width="11.375" style="3" customWidth="1"/>
    <col min="21" max="21" width="13" style="3" customWidth="1"/>
    <col min="22" max="22" width="11.625" style="3" customWidth="1"/>
    <col min="23" max="23" width="13.25" style="3" customWidth="1"/>
    <col min="24" max="16384" width="9" style="3"/>
  </cols>
  <sheetData>
    <row r="1" spans="1:23" s="111" customFormat="1" ht="65.099999999999994" customHeight="1">
      <c r="B1" s="643" t="s">
        <v>3778</v>
      </c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</row>
    <row r="2" spans="1:23" s="111" customFormat="1" ht="31.5" customHeight="1">
      <c r="A2" s="571"/>
      <c r="B2" s="647">
        <v>10694</v>
      </c>
      <c r="C2" s="578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  <c r="U2" s="579"/>
      <c r="V2" s="579"/>
      <c r="W2" s="579"/>
    </row>
    <row r="3" spans="1:23" s="111" customFormat="1" ht="32.25" customHeight="1">
      <c r="B3" s="572" t="str">
        <f>IFERROR(INDEX(Sheet1!D:D,MATCH('F&amp;R Balance sheet'!B2,Sheet1!C:C,0)),"-No-")</f>
        <v>รพ.ชัยนาทนเรนทร</v>
      </c>
      <c r="C3" s="578"/>
      <c r="D3" s="580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  <c r="W3" s="579"/>
    </row>
    <row r="4" spans="1:23" s="4" customFormat="1" ht="23.25" customHeight="1">
      <c r="B4" s="584" t="s">
        <v>4092</v>
      </c>
      <c r="C4" s="738">
        <v>2560</v>
      </c>
      <c r="D4" s="738">
        <v>2561</v>
      </c>
      <c r="E4" s="738">
        <v>2562</v>
      </c>
      <c r="F4" s="735">
        <v>2563</v>
      </c>
      <c r="G4" s="735">
        <v>2564</v>
      </c>
      <c r="H4" s="735">
        <v>2565</v>
      </c>
      <c r="I4" s="735">
        <v>2566</v>
      </c>
      <c r="J4" s="735">
        <v>2567</v>
      </c>
      <c r="K4" s="735">
        <v>2568</v>
      </c>
      <c r="L4" s="737">
        <v>2569</v>
      </c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737"/>
    </row>
    <row r="5" spans="1:23" s="4" customFormat="1" ht="21.75" customHeight="1">
      <c r="B5" s="585" t="s">
        <v>0</v>
      </c>
      <c r="C5" s="738"/>
      <c r="D5" s="738"/>
      <c r="E5" s="738"/>
      <c r="F5" s="736"/>
      <c r="G5" s="736"/>
      <c r="H5" s="736"/>
      <c r="I5" s="736"/>
      <c r="J5" s="736"/>
      <c r="K5" s="736"/>
      <c r="L5" s="582" t="s">
        <v>4442</v>
      </c>
      <c r="M5" s="582" t="s">
        <v>4443</v>
      </c>
      <c r="N5" s="582" t="s">
        <v>4444</v>
      </c>
      <c r="O5" s="582" t="s">
        <v>4445</v>
      </c>
      <c r="P5" s="582" t="s">
        <v>4446</v>
      </c>
      <c r="Q5" s="582" t="s">
        <v>4447</v>
      </c>
      <c r="R5" s="582" t="s">
        <v>4448</v>
      </c>
      <c r="S5" s="582" t="s">
        <v>4449</v>
      </c>
      <c r="T5" s="582" t="s">
        <v>4450</v>
      </c>
      <c r="U5" s="582" t="s">
        <v>4451</v>
      </c>
      <c r="V5" s="582" t="s">
        <v>4452</v>
      </c>
      <c r="W5" s="582" t="s">
        <v>4453</v>
      </c>
    </row>
    <row r="6" spans="1:23" s="450" customFormat="1" ht="26.25">
      <c r="B6" s="448" t="s">
        <v>1</v>
      </c>
      <c r="C6" s="449">
        <f>SUM(C7:C11)</f>
        <v>0</v>
      </c>
      <c r="D6" s="449">
        <f t="shared" ref="D6:G6" si="0">SUM(D7:D11)</f>
        <v>168152754.62000003</v>
      </c>
      <c r="E6" s="449">
        <f t="shared" si="0"/>
        <v>164900573.96000001</v>
      </c>
      <c r="F6" s="449">
        <f t="shared" si="0"/>
        <v>154109593.44999999</v>
      </c>
      <c r="G6" s="449">
        <f t="shared" si="0"/>
        <v>239868677.10999998</v>
      </c>
      <c r="H6" s="449">
        <f t="shared" ref="H6:I6" si="1">SUM(H7:H11)</f>
        <v>307252466.76999998</v>
      </c>
      <c r="I6" s="449">
        <f t="shared" si="1"/>
        <v>320227493.17000002</v>
      </c>
      <c r="J6" s="449">
        <f t="shared" ref="J6:W6" si="2">SUM(J7:J11)</f>
        <v>287267663.79999995</v>
      </c>
      <c r="K6" s="449">
        <f t="shared" ref="K6" si="3">SUM(K7:K11)</f>
        <v>299500665.56999999</v>
      </c>
      <c r="L6" s="449">
        <f t="shared" si="2"/>
        <v>296627118.90999997</v>
      </c>
      <c r="M6" s="449">
        <f t="shared" si="2"/>
        <v>328541187.93000001</v>
      </c>
      <c r="N6" s="449">
        <f t="shared" si="2"/>
        <v>299029973.35999995</v>
      </c>
      <c r="O6" s="449">
        <f t="shared" si="2"/>
        <v>0</v>
      </c>
      <c r="P6" s="449">
        <f t="shared" si="2"/>
        <v>0</v>
      </c>
      <c r="Q6" s="449">
        <f t="shared" si="2"/>
        <v>0</v>
      </c>
      <c r="R6" s="449">
        <f t="shared" si="2"/>
        <v>0</v>
      </c>
      <c r="S6" s="449">
        <f t="shared" si="2"/>
        <v>0</v>
      </c>
      <c r="T6" s="449">
        <f t="shared" si="2"/>
        <v>0</v>
      </c>
      <c r="U6" s="449">
        <f t="shared" si="2"/>
        <v>0</v>
      </c>
      <c r="V6" s="449">
        <f t="shared" si="2"/>
        <v>0</v>
      </c>
      <c r="W6" s="449">
        <f t="shared" si="2"/>
        <v>0</v>
      </c>
    </row>
    <row r="7" spans="1:23" s="453" customFormat="1" ht="26.25">
      <c r="B7" s="451" t="s">
        <v>12</v>
      </c>
      <c r="C7" s="452">
        <f>+'(Analysis Asset)'!C4</f>
        <v>0</v>
      </c>
      <c r="D7" s="452">
        <f>+'(Analysis Asset)'!D4</f>
        <v>49200469.960000001</v>
      </c>
      <c r="E7" s="452">
        <f>+'(Analysis Asset)'!E4</f>
        <v>64771357.18</v>
      </c>
      <c r="F7" s="452">
        <f>+'(Analysis Asset)'!F4</f>
        <v>77712397.519999996</v>
      </c>
      <c r="G7" s="452">
        <f>+'(Analysis Asset)'!G4</f>
        <v>155036118.54999998</v>
      </c>
      <c r="H7" s="452">
        <f>+'(Analysis Asset)'!H4</f>
        <v>208785187.31</v>
      </c>
      <c r="I7" s="452">
        <f>+'(Analysis Asset)'!I4</f>
        <v>207783626.44999999</v>
      </c>
      <c r="J7" s="452">
        <f>+'(Analysis Asset)'!J4</f>
        <v>182699786</v>
      </c>
      <c r="K7" s="452">
        <f>+'(Analysis Asset)'!K4</f>
        <v>118751979.98999999</v>
      </c>
      <c r="L7" s="452">
        <f>+'(Analysis Asset)'!L4</f>
        <v>148814204.39999998</v>
      </c>
      <c r="M7" s="452">
        <f>+'(Analysis Asset)'!M4</f>
        <v>146152062.53999999</v>
      </c>
      <c r="N7" s="452">
        <f>+'(Analysis Asset)'!N4</f>
        <v>139652717.52999997</v>
      </c>
      <c r="O7" s="452">
        <f>+'(Analysis Asset)'!O4</f>
        <v>0</v>
      </c>
      <c r="P7" s="452">
        <f>+'(Analysis Asset)'!P4</f>
        <v>0</v>
      </c>
      <c r="Q7" s="452">
        <f>+'(Analysis Asset)'!Q4</f>
        <v>0</v>
      </c>
      <c r="R7" s="452">
        <f>+'(Analysis Asset)'!R4</f>
        <v>0</v>
      </c>
      <c r="S7" s="452">
        <f>+'(Analysis Asset)'!S4</f>
        <v>0</v>
      </c>
      <c r="T7" s="452">
        <f>+'(Analysis Asset)'!T4</f>
        <v>0</v>
      </c>
      <c r="U7" s="452">
        <f>+'(Analysis Asset)'!U4</f>
        <v>0</v>
      </c>
      <c r="V7" s="452">
        <f>+'(Analysis Asset)'!V4</f>
        <v>0</v>
      </c>
      <c r="W7" s="452">
        <f>+'(Analysis Asset)'!W4</f>
        <v>0</v>
      </c>
    </row>
    <row r="8" spans="1:23" s="453" customFormat="1" ht="26.25">
      <c r="B8" s="454" t="s">
        <v>13</v>
      </c>
      <c r="C8" s="455">
        <f>+'(Analysis Asset)'!C12</f>
        <v>0</v>
      </c>
      <c r="D8" s="455">
        <f>+'(Analysis Asset)'!D12</f>
        <v>98547186.150000036</v>
      </c>
      <c r="E8" s="455">
        <f>+'(Analysis Asset)'!E12</f>
        <v>71499658.150000006</v>
      </c>
      <c r="F8" s="455">
        <f>+'(Analysis Asset)'!F12</f>
        <v>52111413.300000004</v>
      </c>
      <c r="G8" s="455">
        <f>+'(Analysis Asset)'!G12</f>
        <v>60165838.93</v>
      </c>
      <c r="H8" s="455">
        <f>+'(Analysis Asset)'!H12</f>
        <v>62710886.960000001</v>
      </c>
      <c r="I8" s="455">
        <f>+'(Analysis Asset)'!I12</f>
        <v>86267620.310000002</v>
      </c>
      <c r="J8" s="455">
        <f>+'(Analysis Asset)'!J12</f>
        <v>72672798.339999989</v>
      </c>
      <c r="K8" s="455">
        <f>+'(Analysis Asset)'!K12</f>
        <v>147521908.50999999</v>
      </c>
      <c r="L8" s="455">
        <f>+'(Analysis Asset)'!L12</f>
        <v>113198333.06</v>
      </c>
      <c r="M8" s="455">
        <f>+'(Analysis Asset)'!M12</f>
        <v>142310620.06</v>
      </c>
      <c r="N8" s="455">
        <f>+'(Analysis Asset)'!N12</f>
        <v>118678308.66</v>
      </c>
      <c r="O8" s="455">
        <f>+'(Analysis Asset)'!O12</f>
        <v>0</v>
      </c>
      <c r="P8" s="455">
        <f>+'(Analysis Asset)'!P12</f>
        <v>0</v>
      </c>
      <c r="Q8" s="455">
        <f>+'(Analysis Asset)'!Q12</f>
        <v>0</v>
      </c>
      <c r="R8" s="455">
        <f>+'(Analysis Asset)'!R12</f>
        <v>0</v>
      </c>
      <c r="S8" s="455">
        <f>+'(Analysis Asset)'!S12</f>
        <v>0</v>
      </c>
      <c r="T8" s="455">
        <f>+'(Analysis Asset)'!T12</f>
        <v>0</v>
      </c>
      <c r="U8" s="455">
        <f>+'(Analysis Asset)'!U12</f>
        <v>0</v>
      </c>
      <c r="V8" s="455">
        <f>+'(Analysis Asset)'!V12</f>
        <v>0</v>
      </c>
      <c r="W8" s="455">
        <f>+'(Analysis Asset)'!W12</f>
        <v>0</v>
      </c>
    </row>
    <row r="9" spans="1:23" s="453" customFormat="1" ht="26.25">
      <c r="B9" s="456" t="s">
        <v>32</v>
      </c>
      <c r="C9" s="457">
        <f>+'(Analysis Asset)'!C30</f>
        <v>0</v>
      </c>
      <c r="D9" s="457">
        <f>+'(Analysis Asset)'!D30</f>
        <v>16759681.57</v>
      </c>
      <c r="E9" s="457">
        <f>+'(Analysis Asset)'!E30</f>
        <v>24375118.259999998</v>
      </c>
      <c r="F9" s="457">
        <f>+'(Analysis Asset)'!F30</f>
        <v>24099192.91</v>
      </c>
      <c r="G9" s="457">
        <f>+'(Analysis Asset)'!G30</f>
        <v>24135919.629999999</v>
      </c>
      <c r="H9" s="457">
        <f>+'(Analysis Asset)'!H30</f>
        <v>18999759.010000002</v>
      </c>
      <c r="I9" s="457">
        <f>+'(Analysis Asset)'!I30</f>
        <v>23082037.550000001</v>
      </c>
      <c r="J9" s="457">
        <f>+'(Analysis Asset)'!J30</f>
        <v>27321771.529999997</v>
      </c>
      <c r="K9" s="457">
        <f>+'(Analysis Asset)'!K30</f>
        <v>32445472.07</v>
      </c>
      <c r="L9" s="457">
        <f>+'(Analysis Asset)'!L30</f>
        <v>34513751.449999996</v>
      </c>
      <c r="M9" s="457">
        <f>+'(Analysis Asset)'!M30</f>
        <v>40050965.329999998</v>
      </c>
      <c r="N9" s="457">
        <f>+'(Analysis Asset)'!N30</f>
        <v>40698947.170000009</v>
      </c>
      <c r="O9" s="457">
        <f>+'(Analysis Asset)'!O30</f>
        <v>0</v>
      </c>
      <c r="P9" s="457">
        <f>+'(Analysis Asset)'!P30</f>
        <v>0</v>
      </c>
      <c r="Q9" s="457">
        <f>+'(Analysis Asset)'!Q30</f>
        <v>0</v>
      </c>
      <c r="R9" s="457">
        <f>+'(Analysis Asset)'!R30</f>
        <v>0</v>
      </c>
      <c r="S9" s="457">
        <f>+'(Analysis Asset)'!S30</f>
        <v>0</v>
      </c>
      <c r="T9" s="457">
        <f>+'(Analysis Asset)'!T30</f>
        <v>0</v>
      </c>
      <c r="U9" s="457">
        <f>+'(Analysis Asset)'!U30</f>
        <v>0</v>
      </c>
      <c r="V9" s="457">
        <f>+'(Analysis Asset)'!V30</f>
        <v>0</v>
      </c>
      <c r="W9" s="457">
        <f>+'(Analysis Asset)'!W30</f>
        <v>0</v>
      </c>
    </row>
    <row r="10" spans="1:23" s="453" customFormat="1" ht="26.25">
      <c r="B10" s="456" t="s">
        <v>56</v>
      </c>
      <c r="C10" s="457">
        <f>+'(Analysis Asset)'!C47</f>
        <v>0</v>
      </c>
      <c r="D10" s="457">
        <f>+'(Analysis Asset)'!D47</f>
        <v>3645416.94</v>
      </c>
      <c r="E10" s="457">
        <f>+'(Analysis Asset)'!E47</f>
        <v>4254440.37</v>
      </c>
      <c r="F10" s="457">
        <f>+'(Analysis Asset)'!F47</f>
        <v>186589.72</v>
      </c>
      <c r="G10" s="457">
        <f>+'(Analysis Asset)'!G47</f>
        <v>530800</v>
      </c>
      <c r="H10" s="457">
        <f>+'(Analysis Asset)'!H47</f>
        <v>16756633.49</v>
      </c>
      <c r="I10" s="457">
        <f>+'(Analysis Asset)'!I47</f>
        <v>3094208.86</v>
      </c>
      <c r="J10" s="457">
        <f>+'(Analysis Asset)'!J47</f>
        <v>4573307.93</v>
      </c>
      <c r="K10" s="457">
        <f>+'(Analysis Asset)'!K47</f>
        <v>781305</v>
      </c>
      <c r="L10" s="457">
        <f>+'(Analysis Asset)'!L47</f>
        <v>100830</v>
      </c>
      <c r="M10" s="457">
        <f>+'(Analysis Asset)'!M47</f>
        <v>27540</v>
      </c>
      <c r="N10" s="457">
        <f>+'(Analysis Asset)'!N47</f>
        <v>0</v>
      </c>
      <c r="O10" s="457">
        <f>+'(Analysis Asset)'!O47</f>
        <v>0</v>
      </c>
      <c r="P10" s="457">
        <f>+'(Analysis Asset)'!P47</f>
        <v>0</v>
      </c>
      <c r="Q10" s="457">
        <f>+'(Analysis Asset)'!Q47</f>
        <v>0</v>
      </c>
      <c r="R10" s="457">
        <f>+'(Analysis Asset)'!R47</f>
        <v>0</v>
      </c>
      <c r="S10" s="457">
        <f>+'(Analysis Asset)'!S47</f>
        <v>0</v>
      </c>
      <c r="T10" s="457">
        <f>+'(Analysis Asset)'!T47</f>
        <v>0</v>
      </c>
      <c r="U10" s="457">
        <f>+'(Analysis Asset)'!U47</f>
        <v>0</v>
      </c>
      <c r="V10" s="457">
        <f>+'(Analysis Asset)'!V47</f>
        <v>0</v>
      </c>
      <c r="W10" s="457">
        <f>+'(Analysis Asset)'!W47</f>
        <v>0</v>
      </c>
    </row>
    <row r="11" spans="1:23" s="453" customFormat="1" ht="26.25">
      <c r="B11" s="456" t="s">
        <v>54</v>
      </c>
      <c r="C11" s="457">
        <f>+'(Analysis Asset)'!C48</f>
        <v>0</v>
      </c>
      <c r="D11" s="457">
        <f>+'(Analysis Asset)'!D48</f>
        <v>0</v>
      </c>
      <c r="E11" s="457">
        <f>+'(Analysis Asset)'!E48</f>
        <v>0</v>
      </c>
      <c r="F11" s="457">
        <f>+'(Analysis Asset)'!F48</f>
        <v>0</v>
      </c>
      <c r="G11" s="457">
        <f>+'(Analysis Asset)'!G48</f>
        <v>0</v>
      </c>
      <c r="H11" s="457">
        <f>+'(Analysis Asset)'!H48</f>
        <v>0</v>
      </c>
      <c r="I11" s="457">
        <f>+'(Analysis Asset)'!I48</f>
        <v>0</v>
      </c>
      <c r="J11" s="457">
        <f>+'(Analysis Asset)'!J48</f>
        <v>0</v>
      </c>
      <c r="K11" s="457">
        <f>+'(Analysis Asset)'!K48</f>
        <v>0</v>
      </c>
      <c r="L11" s="457">
        <f>+'(Analysis Asset)'!L48</f>
        <v>0</v>
      </c>
      <c r="M11" s="457">
        <f>+'(Analysis Asset)'!M48</f>
        <v>0</v>
      </c>
      <c r="N11" s="457">
        <f>+'(Analysis Asset)'!N48</f>
        <v>0</v>
      </c>
      <c r="O11" s="457">
        <f>+'(Analysis Asset)'!O48</f>
        <v>0</v>
      </c>
      <c r="P11" s="457">
        <f>+'(Analysis Asset)'!P48</f>
        <v>0</v>
      </c>
      <c r="Q11" s="457">
        <f>+'(Analysis Asset)'!Q48</f>
        <v>0</v>
      </c>
      <c r="R11" s="457">
        <f>+'(Analysis Asset)'!R48</f>
        <v>0</v>
      </c>
      <c r="S11" s="457">
        <f>+'(Analysis Asset)'!S48</f>
        <v>0</v>
      </c>
      <c r="T11" s="457">
        <f>+'(Analysis Asset)'!T48</f>
        <v>0</v>
      </c>
      <c r="U11" s="457">
        <f>+'(Analysis Asset)'!U48</f>
        <v>0</v>
      </c>
      <c r="V11" s="457">
        <f>+'(Analysis Asset)'!V48</f>
        <v>0</v>
      </c>
      <c r="W11" s="457">
        <f>+'(Analysis Asset)'!W48</f>
        <v>0</v>
      </c>
    </row>
    <row r="12" spans="1:23" s="539" customFormat="1" ht="23.25">
      <c r="B12" s="537" t="s">
        <v>3639</v>
      </c>
      <c r="C12" s="538">
        <f>+'(Analysis Asset)'!C8</f>
        <v>0</v>
      </c>
      <c r="D12" s="538">
        <f>+'(Analysis Asset)'!D8</f>
        <v>9953785.7300000004</v>
      </c>
      <c r="E12" s="538">
        <f>+'(Analysis Asset)'!E8</f>
        <v>7507802.0599999996</v>
      </c>
      <c r="F12" s="538">
        <f>+'(Analysis Asset)'!F8</f>
        <v>3791185.06</v>
      </c>
      <c r="G12" s="538">
        <f>+'(Analysis Asset)'!G8</f>
        <v>5891215.0600000005</v>
      </c>
      <c r="H12" s="538">
        <f>+'(Analysis Asset)'!H8</f>
        <v>7035357.7699999996</v>
      </c>
      <c r="I12" s="538">
        <f>+'(Analysis Asset)'!I8</f>
        <v>8512861.3499999996</v>
      </c>
      <c r="J12" s="538">
        <f>+'(Analysis Asset)'!J8</f>
        <v>8116910.0800000001</v>
      </c>
      <c r="K12" s="538">
        <f>+'(Analysis Asset)'!K8</f>
        <v>5140043.63</v>
      </c>
      <c r="L12" s="538">
        <f>+'(Analysis Asset)'!L8</f>
        <v>3234643.63</v>
      </c>
      <c r="M12" s="538">
        <f>+'(Analysis Asset)'!M8</f>
        <v>2926163.63</v>
      </c>
      <c r="N12" s="538">
        <f>+'(Analysis Asset)'!N8</f>
        <v>2407663.63</v>
      </c>
      <c r="O12" s="538">
        <f>+'(Analysis Asset)'!O8</f>
        <v>0</v>
      </c>
      <c r="P12" s="538">
        <f>+'(Analysis Asset)'!P8</f>
        <v>0</v>
      </c>
      <c r="Q12" s="538">
        <f>+'(Analysis Asset)'!Q8</f>
        <v>0</v>
      </c>
      <c r="R12" s="538">
        <f>+'(Analysis Asset)'!R8</f>
        <v>0</v>
      </c>
      <c r="S12" s="538">
        <f>+'(Analysis Asset)'!S8</f>
        <v>0</v>
      </c>
      <c r="T12" s="538">
        <f>+'(Analysis Asset)'!T8</f>
        <v>0</v>
      </c>
      <c r="U12" s="538">
        <f>+'(Analysis Asset)'!U8</f>
        <v>0</v>
      </c>
      <c r="V12" s="538">
        <f>+'(Analysis Asset)'!V8</f>
        <v>0</v>
      </c>
      <c r="W12" s="538">
        <f>+'(Analysis Asset)'!W8</f>
        <v>0</v>
      </c>
    </row>
    <row r="13" spans="1:23" s="453" customFormat="1" ht="26.25">
      <c r="B13" s="458" t="s">
        <v>2</v>
      </c>
      <c r="C13" s="459">
        <f>SUM(C15:C20)</f>
        <v>0</v>
      </c>
      <c r="D13" s="459">
        <f t="shared" ref="D13:G13" si="4">SUM(D15:D20)</f>
        <v>64402299.979999997</v>
      </c>
      <c r="E13" s="459">
        <f t="shared" si="4"/>
        <v>68742233.019999996</v>
      </c>
      <c r="F13" s="459">
        <f t="shared" si="4"/>
        <v>58960886.099999994</v>
      </c>
      <c r="G13" s="459">
        <f t="shared" si="4"/>
        <v>120591780.65000001</v>
      </c>
      <c r="H13" s="459">
        <f t="shared" ref="H13:I13" si="5">SUM(H15:H20)</f>
        <v>89514629.919999987</v>
      </c>
      <c r="I13" s="459">
        <f t="shared" si="5"/>
        <v>102750558.92</v>
      </c>
      <c r="J13" s="459">
        <f t="shared" ref="J13:W13" si="6">SUM(J15:J20)</f>
        <v>113416041.81999999</v>
      </c>
      <c r="K13" s="459">
        <f t="shared" ref="K13" si="7">SUM(K15:K20)</f>
        <v>143817402.15000001</v>
      </c>
      <c r="L13" s="459">
        <f t="shared" si="6"/>
        <v>155425786.03</v>
      </c>
      <c r="M13" s="459">
        <f t="shared" si="6"/>
        <v>173914128.23000002</v>
      </c>
      <c r="N13" s="459">
        <f t="shared" si="6"/>
        <v>162963344.78999999</v>
      </c>
      <c r="O13" s="459">
        <f t="shared" si="6"/>
        <v>0</v>
      </c>
      <c r="P13" s="459">
        <f t="shared" si="6"/>
        <v>0</v>
      </c>
      <c r="Q13" s="459">
        <f t="shared" si="6"/>
        <v>0</v>
      </c>
      <c r="R13" s="459">
        <f t="shared" si="6"/>
        <v>0</v>
      </c>
      <c r="S13" s="459">
        <f t="shared" si="6"/>
        <v>0</v>
      </c>
      <c r="T13" s="459">
        <f t="shared" si="6"/>
        <v>0</v>
      </c>
      <c r="U13" s="459">
        <f t="shared" si="6"/>
        <v>0</v>
      </c>
      <c r="V13" s="459">
        <f t="shared" si="6"/>
        <v>0</v>
      </c>
      <c r="W13" s="459">
        <f t="shared" si="6"/>
        <v>0</v>
      </c>
    </row>
    <row r="14" spans="1:23" s="453" customFormat="1" ht="26.25">
      <c r="B14" s="530" t="s">
        <v>28</v>
      </c>
      <c r="C14" s="460">
        <f>SUM(C15:C18)</f>
        <v>0</v>
      </c>
      <c r="D14" s="460">
        <f t="shared" ref="D14:G14" si="8">SUM(D15:D18)</f>
        <v>54026862.759999998</v>
      </c>
      <c r="E14" s="460">
        <f t="shared" si="8"/>
        <v>59797042.640000001</v>
      </c>
      <c r="F14" s="460">
        <f t="shared" si="8"/>
        <v>49046225.489999995</v>
      </c>
      <c r="G14" s="460">
        <f t="shared" si="8"/>
        <v>104827940.28</v>
      </c>
      <c r="H14" s="460">
        <f t="shared" ref="H14:I14" si="9">SUM(H15:H18)</f>
        <v>71458748.649999991</v>
      </c>
      <c r="I14" s="460">
        <f t="shared" si="9"/>
        <v>82095703.590000004</v>
      </c>
      <c r="J14" s="460">
        <f t="shared" ref="J14:W14" si="10">SUM(J15:J18)</f>
        <v>95586948.659999996</v>
      </c>
      <c r="K14" s="460">
        <f t="shared" ref="K14" si="11">SUM(K15:K18)</f>
        <v>128643272.66</v>
      </c>
      <c r="L14" s="460">
        <f t="shared" si="10"/>
        <v>123398659.2</v>
      </c>
      <c r="M14" s="460">
        <f t="shared" si="10"/>
        <v>134763301.93000001</v>
      </c>
      <c r="N14" s="460">
        <f t="shared" si="10"/>
        <v>134277917.88</v>
      </c>
      <c r="O14" s="460">
        <f t="shared" si="10"/>
        <v>0</v>
      </c>
      <c r="P14" s="460">
        <f t="shared" si="10"/>
        <v>0</v>
      </c>
      <c r="Q14" s="460">
        <f t="shared" si="10"/>
        <v>0</v>
      </c>
      <c r="R14" s="460">
        <f t="shared" si="10"/>
        <v>0</v>
      </c>
      <c r="S14" s="460">
        <f t="shared" si="10"/>
        <v>0</v>
      </c>
      <c r="T14" s="460">
        <f t="shared" si="10"/>
        <v>0</v>
      </c>
      <c r="U14" s="460">
        <f t="shared" si="10"/>
        <v>0</v>
      </c>
      <c r="V14" s="460">
        <f t="shared" si="10"/>
        <v>0</v>
      </c>
      <c r="W14" s="460">
        <f t="shared" si="10"/>
        <v>0</v>
      </c>
    </row>
    <row r="15" spans="1:23" s="453" customFormat="1" ht="26.25">
      <c r="B15" s="461" t="s">
        <v>8</v>
      </c>
      <c r="C15" s="462">
        <f>+' (Analysis Debt)'!C4</f>
        <v>0</v>
      </c>
      <c r="D15" s="462">
        <f>+' (Analysis Debt)'!D4</f>
        <v>42261086.759999998</v>
      </c>
      <c r="E15" s="462">
        <f>+' (Analysis Debt)'!E4</f>
        <v>55032610.979999997</v>
      </c>
      <c r="F15" s="462">
        <f>+' (Analysis Debt)'!F4</f>
        <v>44131047.149999999</v>
      </c>
      <c r="G15" s="462">
        <f>+' (Analysis Debt)'!G4</f>
        <v>90461747.140000001</v>
      </c>
      <c r="H15" s="462">
        <f>+' (Analysis Debt)'!H4</f>
        <v>66281434.07</v>
      </c>
      <c r="I15" s="462">
        <f>+' (Analysis Debt)'!I4</f>
        <v>77209986.730000004</v>
      </c>
      <c r="J15" s="462">
        <f>+' (Analysis Debt)'!J4</f>
        <v>90387093.109999999</v>
      </c>
      <c r="K15" s="462">
        <f>+' (Analysis Debt)'!K4</f>
        <v>125137772.41</v>
      </c>
      <c r="L15" s="462">
        <f>+' (Analysis Debt)'!L4</f>
        <v>122349413.58</v>
      </c>
      <c r="M15" s="462">
        <f>+' (Analysis Debt)'!M4</f>
        <v>130374102</v>
      </c>
      <c r="N15" s="462">
        <f>+' (Analysis Debt)'!N4</f>
        <v>128999617.75</v>
      </c>
      <c r="O15" s="462">
        <f>+' (Analysis Debt)'!O4</f>
        <v>0</v>
      </c>
      <c r="P15" s="462">
        <f>+' (Analysis Debt)'!P4</f>
        <v>0</v>
      </c>
      <c r="Q15" s="462">
        <f>+' (Analysis Debt)'!Q4</f>
        <v>0</v>
      </c>
      <c r="R15" s="462">
        <f>+' (Analysis Debt)'!R4</f>
        <v>0</v>
      </c>
      <c r="S15" s="462">
        <f>+' (Analysis Debt)'!S4</f>
        <v>0</v>
      </c>
      <c r="T15" s="462">
        <f>+' (Analysis Debt)'!T4</f>
        <v>0</v>
      </c>
      <c r="U15" s="462">
        <f>+' (Analysis Debt)'!U4</f>
        <v>0</v>
      </c>
      <c r="V15" s="462">
        <f>+' (Analysis Debt)'!V4</f>
        <v>0</v>
      </c>
      <c r="W15" s="462">
        <f>+' (Analysis Debt)'!W4</f>
        <v>0</v>
      </c>
    </row>
    <row r="16" spans="1:23" s="453" customFormat="1" ht="26.25">
      <c r="B16" s="461" t="s">
        <v>27</v>
      </c>
      <c r="C16" s="462">
        <f>+' (Analysis Debt)'!C22</f>
        <v>0</v>
      </c>
      <c r="D16" s="462">
        <f>+' (Analysis Debt)'!D22</f>
        <v>1244072</v>
      </c>
      <c r="E16" s="462">
        <f>+' (Analysis Debt)'!E22</f>
        <v>56675.75</v>
      </c>
      <c r="F16" s="462">
        <f>+' (Analysis Debt)'!F22</f>
        <v>65460</v>
      </c>
      <c r="G16" s="462">
        <f>+' (Analysis Debt)'!G22</f>
        <v>19152.25</v>
      </c>
      <c r="H16" s="462">
        <f>+' (Analysis Debt)'!H22</f>
        <v>0</v>
      </c>
      <c r="I16" s="462">
        <f>+' (Analysis Debt)'!I22</f>
        <v>30110.75</v>
      </c>
      <c r="J16" s="462">
        <f>+' (Analysis Debt)'!J22</f>
        <v>7564.25</v>
      </c>
      <c r="K16" s="462">
        <f>+' (Analysis Debt)'!K22</f>
        <v>8462</v>
      </c>
      <c r="L16" s="462">
        <f>+' (Analysis Debt)'!L22</f>
        <v>1700</v>
      </c>
      <c r="M16" s="462">
        <f>+' (Analysis Debt)'!M22</f>
        <v>24299</v>
      </c>
      <c r="N16" s="462">
        <f>+' (Analysis Debt)'!N22</f>
        <v>0</v>
      </c>
      <c r="O16" s="462">
        <f>+' (Analysis Debt)'!O22</f>
        <v>0</v>
      </c>
      <c r="P16" s="462">
        <f>+' (Analysis Debt)'!P22</f>
        <v>0</v>
      </c>
      <c r="Q16" s="462">
        <f>+' (Analysis Debt)'!Q22</f>
        <v>0</v>
      </c>
      <c r="R16" s="462">
        <f>+' (Analysis Debt)'!R22</f>
        <v>0</v>
      </c>
      <c r="S16" s="462">
        <f>+' (Analysis Debt)'!S22</f>
        <v>0</v>
      </c>
      <c r="T16" s="462">
        <f>+' (Analysis Debt)'!T22</f>
        <v>0</v>
      </c>
      <c r="U16" s="462">
        <f>+' (Analysis Debt)'!U22</f>
        <v>0</v>
      </c>
      <c r="V16" s="462">
        <f>+' (Analysis Debt)'!V22</f>
        <v>0</v>
      </c>
      <c r="W16" s="462">
        <f>+' (Analysis Debt)'!W22</f>
        <v>0</v>
      </c>
    </row>
    <row r="17" spans="2:23" s="453" customFormat="1" ht="26.25">
      <c r="B17" s="461" t="s">
        <v>9</v>
      </c>
      <c r="C17" s="462">
        <f>+' (Analysis Debt)'!C26</f>
        <v>0</v>
      </c>
      <c r="D17" s="462">
        <f>+' (Analysis Debt)'!D26</f>
        <v>10521704</v>
      </c>
      <c r="E17" s="462">
        <f>+' (Analysis Debt)'!E26</f>
        <v>2500000</v>
      </c>
      <c r="F17" s="462">
        <f>+' (Analysis Debt)'!F26</f>
        <v>2600000</v>
      </c>
      <c r="G17" s="462">
        <f>+' (Analysis Debt)'!G26</f>
        <v>2500000</v>
      </c>
      <c r="H17" s="462">
        <f>+' (Analysis Debt)'!H26</f>
        <v>2410000</v>
      </c>
      <c r="I17" s="462">
        <f>+' (Analysis Debt)'!I26</f>
        <v>1970000</v>
      </c>
      <c r="J17" s="462">
        <f>+' (Analysis Debt)'!J26</f>
        <v>2500000</v>
      </c>
      <c r="K17" s="462">
        <f>+' (Analysis Debt)'!K26</f>
        <v>1056232</v>
      </c>
      <c r="L17" s="462">
        <f>+' (Analysis Debt)'!L26</f>
        <v>856232</v>
      </c>
      <c r="M17" s="462">
        <f>+' (Analysis Debt)'!M26</f>
        <v>4356232</v>
      </c>
      <c r="N17" s="462">
        <f>+' (Analysis Debt)'!N26</f>
        <v>3500000</v>
      </c>
      <c r="O17" s="462">
        <f>+' (Analysis Debt)'!O26</f>
        <v>0</v>
      </c>
      <c r="P17" s="462">
        <f>+' (Analysis Debt)'!P26</f>
        <v>0</v>
      </c>
      <c r="Q17" s="462">
        <f>+' (Analysis Debt)'!Q26</f>
        <v>0</v>
      </c>
      <c r="R17" s="462">
        <f>+' (Analysis Debt)'!R26</f>
        <v>0</v>
      </c>
      <c r="S17" s="462">
        <f>+' (Analysis Debt)'!S26</f>
        <v>0</v>
      </c>
      <c r="T17" s="462">
        <f>+' (Analysis Debt)'!T26</f>
        <v>0</v>
      </c>
      <c r="U17" s="462">
        <f>+' (Analysis Debt)'!U26</f>
        <v>0</v>
      </c>
      <c r="V17" s="462">
        <f>+' (Analysis Debt)'!V26</f>
        <v>0</v>
      </c>
      <c r="W17" s="462">
        <f>+' (Analysis Debt)'!W26</f>
        <v>0</v>
      </c>
    </row>
    <row r="18" spans="2:23" s="453" customFormat="1" ht="26.25">
      <c r="B18" s="461" t="s">
        <v>31</v>
      </c>
      <c r="C18" s="462">
        <f>+' (Analysis Debt)'!C27</f>
        <v>0</v>
      </c>
      <c r="D18" s="462">
        <f>+' (Analysis Debt)'!D27</f>
        <v>0</v>
      </c>
      <c r="E18" s="462">
        <f>+' (Analysis Debt)'!E27</f>
        <v>2207755.91</v>
      </c>
      <c r="F18" s="462">
        <f>+' (Analysis Debt)'!F27</f>
        <v>2249718.34</v>
      </c>
      <c r="G18" s="462">
        <f>+' (Analysis Debt)'!G27</f>
        <v>11847040.890000001</v>
      </c>
      <c r="H18" s="462">
        <f>+' (Analysis Debt)'!H27</f>
        <v>2767314.58</v>
      </c>
      <c r="I18" s="462">
        <f>+' (Analysis Debt)'!I27</f>
        <v>2885606.11</v>
      </c>
      <c r="J18" s="462">
        <f>+' (Analysis Debt)'!J27</f>
        <v>2692291.3</v>
      </c>
      <c r="K18" s="462">
        <f>+' (Analysis Debt)'!K27</f>
        <v>2440806.25</v>
      </c>
      <c r="L18" s="462">
        <f>+' (Analysis Debt)'!L27</f>
        <v>191313.62</v>
      </c>
      <c r="M18" s="462">
        <f>+' (Analysis Debt)'!M27</f>
        <v>8668.93</v>
      </c>
      <c r="N18" s="462">
        <f>+' (Analysis Debt)'!N27</f>
        <v>1778300.13</v>
      </c>
      <c r="O18" s="462">
        <f>+' (Analysis Debt)'!O27</f>
        <v>0</v>
      </c>
      <c r="P18" s="462">
        <f>+' (Analysis Debt)'!P27</f>
        <v>0</v>
      </c>
      <c r="Q18" s="462">
        <f>+' (Analysis Debt)'!Q27</f>
        <v>0</v>
      </c>
      <c r="R18" s="462">
        <f>+' (Analysis Debt)'!R27</f>
        <v>0</v>
      </c>
      <c r="S18" s="462">
        <f>+' (Analysis Debt)'!S27</f>
        <v>0</v>
      </c>
      <c r="T18" s="462">
        <f>+' (Analysis Debt)'!T27</f>
        <v>0</v>
      </c>
      <c r="U18" s="462">
        <f>+' (Analysis Debt)'!U27</f>
        <v>0</v>
      </c>
      <c r="V18" s="462">
        <f>+' (Analysis Debt)'!V27</f>
        <v>0</v>
      </c>
      <c r="W18" s="462">
        <f>+' (Analysis Debt)'!W27</f>
        <v>0</v>
      </c>
    </row>
    <row r="19" spans="2:23" s="453" customFormat="1" ht="26.25">
      <c r="B19" s="531" t="s">
        <v>29</v>
      </c>
      <c r="C19" s="463">
        <f>+' (Analysis Debt)'!C31</f>
        <v>0</v>
      </c>
      <c r="D19" s="463">
        <f>+' (Analysis Debt)'!D31</f>
        <v>8709147.2600000016</v>
      </c>
      <c r="E19" s="463">
        <f>+' (Analysis Debt)'!E31</f>
        <v>7852447.8799999999</v>
      </c>
      <c r="F19" s="463">
        <f>+' (Analysis Debt)'!F31</f>
        <v>8562299.2999999989</v>
      </c>
      <c r="G19" s="463">
        <f>+' (Analysis Debt)'!G31</f>
        <v>13561722.310000001</v>
      </c>
      <c r="H19" s="463">
        <f>+' (Analysis Debt)'!H31</f>
        <v>14545045.440000001</v>
      </c>
      <c r="I19" s="463">
        <f>+' (Analysis Debt)'!I31</f>
        <v>14990422.369999999</v>
      </c>
      <c r="J19" s="463">
        <f>+' (Analysis Debt)'!J31</f>
        <v>16352210.660000002</v>
      </c>
      <c r="K19" s="463">
        <f>+' (Analysis Debt)'!K31</f>
        <v>12691302.49</v>
      </c>
      <c r="L19" s="463">
        <f>+' (Analysis Debt)'!L31</f>
        <v>17618492.77</v>
      </c>
      <c r="M19" s="463">
        <f>+' (Analysis Debt)'!M31</f>
        <v>24315295.240000002</v>
      </c>
      <c r="N19" s="463">
        <f>+' (Analysis Debt)'!N31</f>
        <v>13473252.85</v>
      </c>
      <c r="O19" s="463">
        <f>+' (Analysis Debt)'!O31</f>
        <v>0</v>
      </c>
      <c r="P19" s="463">
        <f>+' (Analysis Debt)'!P31</f>
        <v>0</v>
      </c>
      <c r="Q19" s="463">
        <f>+' (Analysis Debt)'!Q31</f>
        <v>0</v>
      </c>
      <c r="R19" s="463">
        <f>+' (Analysis Debt)'!R31</f>
        <v>0</v>
      </c>
      <c r="S19" s="463">
        <f>+' (Analysis Debt)'!S31</f>
        <v>0</v>
      </c>
      <c r="T19" s="463">
        <f>+' (Analysis Debt)'!T31</f>
        <v>0</v>
      </c>
      <c r="U19" s="463">
        <f>+' (Analysis Debt)'!U31</f>
        <v>0</v>
      </c>
      <c r="V19" s="463">
        <f>+' (Analysis Debt)'!V31</f>
        <v>0</v>
      </c>
      <c r="W19" s="463">
        <f>+' (Analysis Debt)'!W31</f>
        <v>0</v>
      </c>
    </row>
    <row r="20" spans="2:23" s="453" customFormat="1" ht="26.25">
      <c r="B20" s="531" t="s">
        <v>30</v>
      </c>
      <c r="C20" s="463">
        <f>+' (Analysis Debt)'!C46</f>
        <v>0</v>
      </c>
      <c r="D20" s="463">
        <f>+' (Analysis Debt)'!D46</f>
        <v>1666289.96</v>
      </c>
      <c r="E20" s="463">
        <f>+' (Analysis Debt)'!E46</f>
        <v>1092742.5</v>
      </c>
      <c r="F20" s="463">
        <f>+' (Analysis Debt)'!F46</f>
        <v>1352361.31</v>
      </c>
      <c r="G20" s="463">
        <f>+' (Analysis Debt)'!G46</f>
        <v>2202118.06</v>
      </c>
      <c r="H20" s="463">
        <f>+' (Analysis Debt)'!H46</f>
        <v>3510835.83</v>
      </c>
      <c r="I20" s="463">
        <f>+' (Analysis Debt)'!I46</f>
        <v>5664432.96</v>
      </c>
      <c r="J20" s="463">
        <f>+' (Analysis Debt)'!J46</f>
        <v>1476882.5</v>
      </c>
      <c r="K20" s="463">
        <f>+' (Analysis Debt)'!K46</f>
        <v>2482827</v>
      </c>
      <c r="L20" s="463">
        <f>+' (Analysis Debt)'!L46</f>
        <v>14408634.060000001</v>
      </c>
      <c r="M20" s="463">
        <f>+' (Analysis Debt)'!M46</f>
        <v>14835531.060000001</v>
      </c>
      <c r="N20" s="463">
        <f>+' (Analysis Debt)'!N46</f>
        <v>15212174.060000001</v>
      </c>
      <c r="O20" s="463">
        <f>+' (Analysis Debt)'!O46</f>
        <v>0</v>
      </c>
      <c r="P20" s="463">
        <f>+' (Analysis Debt)'!P46</f>
        <v>0</v>
      </c>
      <c r="Q20" s="463">
        <f>+' (Analysis Debt)'!Q46</f>
        <v>0</v>
      </c>
      <c r="R20" s="463">
        <f>+' (Analysis Debt)'!R46</f>
        <v>0</v>
      </c>
      <c r="S20" s="463">
        <f>+' (Analysis Debt)'!S46</f>
        <v>0</v>
      </c>
      <c r="T20" s="463">
        <f>+' (Analysis Debt)'!T46</f>
        <v>0</v>
      </c>
      <c r="U20" s="463">
        <f>+' (Analysis Debt)'!U46</f>
        <v>0</v>
      </c>
      <c r="V20" s="463">
        <f>+' (Analysis Debt)'!V46</f>
        <v>0</v>
      </c>
      <c r="W20" s="463">
        <f>+' (Analysis Debt)'!W46</f>
        <v>0</v>
      </c>
    </row>
    <row r="21" spans="2:23" s="111" customFormat="1" ht="14.25" customHeight="1">
      <c r="B21" s="5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</row>
    <row r="22" spans="2:23" ht="28.5">
      <c r="B22" s="464" t="s">
        <v>3629</v>
      </c>
      <c r="C22" s="438"/>
      <c r="D22" s="438"/>
      <c r="E22" s="438"/>
      <c r="F22" s="438"/>
      <c r="G22" s="438"/>
      <c r="H22" s="438"/>
      <c r="I22" s="438"/>
      <c r="J22" s="438"/>
      <c r="K22" s="438"/>
      <c r="L22" s="438"/>
      <c r="M22" s="438"/>
      <c r="N22" s="438"/>
      <c r="O22" s="438"/>
      <c r="P22" s="438"/>
      <c r="Q22" s="438"/>
      <c r="R22" s="438"/>
      <c r="S22" s="438"/>
      <c r="T22" s="438"/>
      <c r="U22" s="438"/>
      <c r="V22" s="438"/>
      <c r="W22" s="438"/>
    </row>
    <row r="23" spans="2:23" s="9" customFormat="1" ht="23.25">
      <c r="B23" s="532" t="s">
        <v>4</v>
      </c>
      <c r="C23" s="28" t="e">
        <f>ROUND(C35/C38,2)</f>
        <v>#DIV/0!</v>
      </c>
      <c r="D23" s="28">
        <f t="shared" ref="D23" si="12">ROUND(D35/D38,2)</f>
        <v>2.66</v>
      </c>
      <c r="E23" s="28">
        <f t="shared" ref="E23:G23" si="13">ROUND(E35/E38,2)</f>
        <v>2.4</v>
      </c>
      <c r="F23" s="28">
        <f>ROUND(F35/F38,2)</f>
        <v>2.8</v>
      </c>
      <c r="G23" s="28">
        <f t="shared" si="13"/>
        <v>2.08</v>
      </c>
      <c r="H23" s="28">
        <f>ROUND(H35/H38,2)</f>
        <v>3.48</v>
      </c>
      <c r="I23" s="28">
        <f>ROUND(I35/I38,2)</f>
        <v>3.17</v>
      </c>
      <c r="J23" s="28">
        <f>ROUND(J35/J38,2)</f>
        <v>2.56</v>
      </c>
      <c r="K23" s="28">
        <f>ROUND(K35/K38,2)</f>
        <v>2.13</v>
      </c>
      <c r="L23" s="28">
        <f>ROUND(L35/L38,2)</f>
        <v>1.93</v>
      </c>
      <c r="M23" s="28">
        <f t="shared" ref="M23:W23" si="14">ROUND(M35/M38,2)</f>
        <v>1.94</v>
      </c>
      <c r="N23" s="28">
        <f t="shared" si="14"/>
        <v>1.89</v>
      </c>
      <c r="O23" s="28" t="e">
        <f t="shared" si="14"/>
        <v>#DIV/0!</v>
      </c>
      <c r="P23" s="28" t="e">
        <f t="shared" si="14"/>
        <v>#DIV/0!</v>
      </c>
      <c r="Q23" s="28" t="e">
        <f t="shared" si="14"/>
        <v>#DIV/0!</v>
      </c>
      <c r="R23" s="28" t="e">
        <f t="shared" si="14"/>
        <v>#DIV/0!</v>
      </c>
      <c r="S23" s="28" t="e">
        <f t="shared" si="14"/>
        <v>#DIV/0!</v>
      </c>
      <c r="T23" s="28" t="e">
        <f t="shared" si="14"/>
        <v>#DIV/0!</v>
      </c>
      <c r="U23" s="28" t="e">
        <f t="shared" si="14"/>
        <v>#DIV/0!</v>
      </c>
      <c r="V23" s="28" t="e">
        <f t="shared" si="14"/>
        <v>#DIV/0!</v>
      </c>
      <c r="W23" s="28" t="e">
        <f t="shared" si="14"/>
        <v>#DIV/0!</v>
      </c>
    </row>
    <row r="24" spans="2:23" s="9" customFormat="1" ht="23.25">
      <c r="B24" s="532" t="s">
        <v>5</v>
      </c>
      <c r="C24" s="28" t="e">
        <f>ROUND((('(Analysis Asset)'!C4+'(Analysis Asset)'!C55)/'F&amp;R Balance sheet'!C38),2)</f>
        <v>#DIV/0!</v>
      </c>
      <c r="D24" s="28">
        <f>ROUND((('(Analysis Asset)'!D4+'(Analysis Asset)'!D55)/'F&amp;R Balance sheet'!D38),2)</f>
        <v>2.39</v>
      </c>
      <c r="E24" s="28">
        <f>ROUND((('(Analysis Asset)'!E4+'(Analysis Asset)'!E55)/'F&amp;R Balance sheet'!E38),2)</f>
        <v>2.04</v>
      </c>
      <c r="F24" s="28">
        <f>ROUND(('(Analysis Asset)'!F60/'F&amp;R Balance sheet'!F38),2)</f>
        <v>2.39</v>
      </c>
      <c r="G24" s="28">
        <f>ROUND((('(Analysis Asset)'!G4+'(Analysis Asset)'!G55)/'F&amp;R Balance sheet'!G38),2)</f>
        <v>1.87</v>
      </c>
      <c r="H24" s="28">
        <f>ROUND((('(Analysis Asset)'!H4+'(Analysis Asset)'!H55)/'F&amp;R Balance sheet'!H38),2)</f>
        <v>3.27</v>
      </c>
      <c r="I24" s="28">
        <f>ROUND((('(Analysis Asset)'!I4+'(Analysis Asset)'!I55)/'F&amp;R Balance sheet'!I38),2)</f>
        <v>2.94</v>
      </c>
      <c r="J24" s="28">
        <f>ROUND((('(Analysis Asset)'!J4+'(Analysis Asset)'!J55)/'F&amp;R Balance sheet'!J38),2)</f>
        <v>2.31</v>
      </c>
      <c r="K24" s="28">
        <f>ROUND((('(Analysis Asset)'!K4+'(Analysis Asset)'!K55)/'F&amp;R Balance sheet'!K38),2)</f>
        <v>1.9</v>
      </c>
      <c r="L24" s="28">
        <f>ROUND((('(Analysis Asset)'!L4+'(Analysis Asset)'!L55)/'F&amp;R Balance sheet'!L38),2)</f>
        <v>1.7</v>
      </c>
      <c r="M24" s="28">
        <f>ROUND((('(Analysis Asset)'!M4+'(Analysis Asset)'!M55)/'F&amp;R Balance sheet'!M38),2)</f>
        <v>1.7</v>
      </c>
      <c r="N24" s="28">
        <f>ROUND((('(Analysis Asset)'!N4+'(Analysis Asset)'!N55)/'F&amp;R Balance sheet'!N38),2)</f>
        <v>1.63</v>
      </c>
      <c r="O24" s="28" t="e">
        <f>ROUND((('(Analysis Asset)'!O4+'(Analysis Asset)'!O55)/'F&amp;R Balance sheet'!O38),2)</f>
        <v>#DIV/0!</v>
      </c>
      <c r="P24" s="28" t="e">
        <f>ROUND((('(Analysis Asset)'!P4+'(Analysis Asset)'!P55)/'F&amp;R Balance sheet'!P38),2)</f>
        <v>#DIV/0!</v>
      </c>
      <c r="Q24" s="28" t="e">
        <f>ROUND((('(Analysis Asset)'!Q4+'(Analysis Asset)'!Q55)/'F&amp;R Balance sheet'!Q38),2)</f>
        <v>#DIV/0!</v>
      </c>
      <c r="R24" s="28" t="e">
        <f>ROUND((('(Analysis Asset)'!R4+'(Analysis Asset)'!R55)/'F&amp;R Balance sheet'!R38),2)</f>
        <v>#DIV/0!</v>
      </c>
      <c r="S24" s="28" t="e">
        <f>ROUND((('(Analysis Asset)'!S4+'(Analysis Asset)'!S55)/'F&amp;R Balance sheet'!S38),2)</f>
        <v>#DIV/0!</v>
      </c>
      <c r="T24" s="28" t="e">
        <f>ROUND((('(Analysis Asset)'!T4+'(Analysis Asset)'!T55)/'F&amp;R Balance sheet'!T38),2)</f>
        <v>#DIV/0!</v>
      </c>
      <c r="U24" s="28" t="e">
        <f>ROUND((('(Analysis Asset)'!U4+'(Analysis Asset)'!U55)/'F&amp;R Balance sheet'!U38),2)</f>
        <v>#DIV/0!</v>
      </c>
      <c r="V24" s="28" t="e">
        <f>ROUND((('(Analysis Asset)'!V4+'(Analysis Asset)'!V55)/'F&amp;R Balance sheet'!V38),2)</f>
        <v>#DIV/0!</v>
      </c>
      <c r="W24" s="28" t="e">
        <f>ROUND((('(Analysis Asset)'!W4+'(Analysis Asset)'!W55)/'F&amp;R Balance sheet'!W38),2)</f>
        <v>#DIV/0!</v>
      </c>
    </row>
    <row r="25" spans="2:23" s="29" customFormat="1" ht="23.25">
      <c r="B25" s="532" t="s">
        <v>6</v>
      </c>
      <c r="C25" s="418" t="e">
        <f>ROUND((('(Analysis Asset)'!C4)/'F&amp;R Balance sheet'!C38),2)</f>
        <v>#DIV/0!</v>
      </c>
      <c r="D25" s="418">
        <f>ROUND((('(Analysis Asset)'!D4)/'F&amp;R Balance sheet'!D38),2)</f>
        <v>0.78</v>
      </c>
      <c r="E25" s="418">
        <f>ROUND((('(Analysis Asset)'!E4)/'F&amp;R Balance sheet'!E38),2)</f>
        <v>0.94</v>
      </c>
      <c r="F25" s="418">
        <f>ROUND(('(Analysis Asset)'!F61/'F&amp;R Balance sheet'!F38),2)</f>
        <v>1.5</v>
      </c>
      <c r="G25" s="418">
        <f>ROUND((('(Analysis Asset)'!G4)/'F&amp;R Balance sheet'!G38),2)</f>
        <v>1.34</v>
      </c>
      <c r="H25" s="418">
        <f>ROUND((('(Analysis Asset)'!H4)/'F&amp;R Balance sheet'!H38),2)</f>
        <v>2.37</v>
      </c>
      <c r="I25" s="418">
        <f>ROUND((('(Analysis Asset)'!I4)/'F&amp;R Balance sheet'!I38),2)</f>
        <v>2.06</v>
      </c>
      <c r="J25" s="418">
        <f>ROUND((('(Analysis Asset)'!J4)/'F&amp;R Balance sheet'!J38),2)</f>
        <v>1.63</v>
      </c>
      <c r="K25" s="418">
        <f>ROUND((('(Analysis Asset)'!K4)/'F&amp;R Balance sheet'!K38),2)</f>
        <v>0.85</v>
      </c>
      <c r="L25" s="418">
        <f>ROUND((('(Analysis Asset)'!L4)/'F&amp;R Balance sheet'!L38),2)</f>
        <v>0.97</v>
      </c>
      <c r="M25" s="418">
        <f>ROUND((('(Analysis Asset)'!M4)/'F&amp;R Balance sheet'!M38),2)</f>
        <v>0.86</v>
      </c>
      <c r="N25" s="418">
        <f>ROUND((('(Analysis Asset)'!N4)/'F&amp;R Balance sheet'!N38),2)</f>
        <v>0.88</v>
      </c>
      <c r="O25" s="418" t="e">
        <f>ROUND((('(Analysis Asset)'!O4)/'F&amp;R Balance sheet'!O38),2)</f>
        <v>#DIV/0!</v>
      </c>
      <c r="P25" s="418" t="e">
        <f>ROUND((('(Analysis Asset)'!P4)/'F&amp;R Balance sheet'!P38),2)</f>
        <v>#DIV/0!</v>
      </c>
      <c r="Q25" s="418" t="e">
        <f>ROUND((('(Analysis Asset)'!Q4)/'F&amp;R Balance sheet'!Q38),2)</f>
        <v>#DIV/0!</v>
      </c>
      <c r="R25" s="418" t="e">
        <f>ROUND((('(Analysis Asset)'!R4)/'F&amp;R Balance sheet'!R38),2)</f>
        <v>#DIV/0!</v>
      </c>
      <c r="S25" s="418" t="e">
        <f>ROUND((('(Analysis Asset)'!S4)/'F&amp;R Balance sheet'!S38),2)</f>
        <v>#DIV/0!</v>
      </c>
      <c r="T25" s="418" t="e">
        <f>ROUND((('(Analysis Asset)'!T4)/'F&amp;R Balance sheet'!T38),2)</f>
        <v>#DIV/0!</v>
      </c>
      <c r="U25" s="418" t="e">
        <f>ROUND((('(Analysis Asset)'!U4)/'F&amp;R Balance sheet'!U38),2)</f>
        <v>#DIV/0!</v>
      </c>
      <c r="V25" s="418" t="e">
        <f>ROUND((('(Analysis Asset)'!V4)/'F&amp;R Balance sheet'!V38),2)</f>
        <v>#DIV/0!</v>
      </c>
      <c r="W25" s="418" t="e">
        <f>ROUND((('(Analysis Asset)'!W4)/'F&amp;R Balance sheet'!W38),2)</f>
        <v>#DIV/0!</v>
      </c>
    </row>
    <row r="26" spans="2:23" s="527" customFormat="1" ht="23.25">
      <c r="B26" s="528" t="s">
        <v>3634</v>
      </c>
      <c r="C26" s="529">
        <f t="shared" ref="C26:G26" si="15">+C35-C38</f>
        <v>0</v>
      </c>
      <c r="D26" s="529">
        <f t="shared" si="15"/>
        <v>104903964.64000005</v>
      </c>
      <c r="E26" s="529">
        <f>+E35-E38</f>
        <v>95934509.390000001</v>
      </c>
      <c r="F26" s="529">
        <f>+F35-F38</f>
        <v>105850774.00999999</v>
      </c>
      <c r="G26" s="529">
        <f t="shared" si="15"/>
        <v>124521719.45999998</v>
      </c>
      <c r="H26" s="529">
        <f t="shared" ref="H26:I26" si="16">+H35-H38</f>
        <v>218961917.66</v>
      </c>
      <c r="I26" s="529">
        <f t="shared" si="16"/>
        <v>219164578.25000006</v>
      </c>
      <c r="J26" s="529">
        <f t="shared" ref="J26:L26" si="17">+J35-J38</f>
        <v>174771343.37999994</v>
      </c>
      <c r="K26" s="529">
        <f t="shared" ref="K26" si="18">+K35-K38</f>
        <v>158723973.05999997</v>
      </c>
      <c r="L26" s="529">
        <f t="shared" si="17"/>
        <v>142503570.48999998</v>
      </c>
      <c r="M26" s="529">
        <f t="shared" ref="M26:W26" si="19">+M35-M38</f>
        <v>158757140.75</v>
      </c>
      <c r="N26" s="529">
        <f t="shared" si="19"/>
        <v>140031256.98999998</v>
      </c>
      <c r="O26" s="529">
        <f t="shared" si="19"/>
        <v>0</v>
      </c>
      <c r="P26" s="529">
        <f t="shared" si="19"/>
        <v>0</v>
      </c>
      <c r="Q26" s="529">
        <f t="shared" si="19"/>
        <v>0</v>
      </c>
      <c r="R26" s="529">
        <f t="shared" si="19"/>
        <v>0</v>
      </c>
      <c r="S26" s="529">
        <f t="shared" si="19"/>
        <v>0</v>
      </c>
      <c r="T26" s="529">
        <f t="shared" si="19"/>
        <v>0</v>
      </c>
      <c r="U26" s="529">
        <f t="shared" si="19"/>
        <v>0</v>
      </c>
      <c r="V26" s="529">
        <f t="shared" si="19"/>
        <v>0</v>
      </c>
      <c r="W26" s="529">
        <f t="shared" si="19"/>
        <v>0</v>
      </c>
    </row>
    <row r="27" spans="2:23" s="527" customFormat="1" ht="28.5" customHeight="1">
      <c r="B27" s="525" t="s">
        <v>3630</v>
      </c>
      <c r="C27" s="526">
        <f>SUMIF('60'!A:A,"4",'60'!R:R)-SUMIF('60'!A:A,"5",'60'!R:R)</f>
        <v>0</v>
      </c>
      <c r="D27" s="526">
        <f>SUMIF('61'!A:A,"4",'61'!R:R)-SUMIF('61'!A:A,"5",'61'!R:R)</f>
        <v>50854060.380000472</v>
      </c>
      <c r="E27" s="526">
        <f>SUMIF('62'!A:A,"4",'62'!Q:Q)-SUMIF('62'!A:A,"5",'62'!Q:Q)</f>
        <v>-25245700.749999762</v>
      </c>
      <c r="F27" s="526">
        <f>SUMIF('63'!A:A,"4",'63'!M:M)-SUMIF('63'!A:A,"5",'63'!M:M)</f>
        <v>-4037599.0400004387</v>
      </c>
      <c r="G27" s="526">
        <f>SUMIF('64'!A:A,"4",'64'!N:N)-SUMIF('64'!A:A,"5",'64'!N:N)</f>
        <v>25254962.199999571</v>
      </c>
      <c r="H27" s="526">
        <f>SUMIF('65'!$A:$A,"4",'65'!J:J)-SUMIF('65'!$A:$A,"5",'65'!J:J)</f>
        <v>8526181.1700000763</v>
      </c>
      <c r="I27" s="526">
        <f>SUMIF('66'!$A:$A,"4",'66'!$J:$J)-SUMIF('66'!$A:$A,"5",'66'!$J:$J)</f>
        <v>-44589012</v>
      </c>
      <c r="J27" s="526">
        <f>SUMIF('67'!$A:$A,"4",'67'!$I:$I)-SUMIF('67'!$A:$A,"5",'67'!$I:$I)</f>
        <v>-39576167.710000038</v>
      </c>
      <c r="K27" s="526">
        <f>SUMIF('68'!$A:$A,"4",'68'!$I:$I)-SUMIF('68'!$A:$A,"5",'68'!$I:$I)</f>
        <v>74067492.83000052</v>
      </c>
      <c r="L27" s="526">
        <f>SUMIF('2569keyin'!$A:$A,"4",'2569keyin'!H:H)-SUMIF('2569keyin'!$A:$A,"5",'2569keyin'!H:H)</f>
        <v>27379712.560000017</v>
      </c>
      <c r="M27" s="526">
        <f>SUMIF('2569keyin'!$A:$A,"4",'2569keyin'!I:I)-SUMIF('2569keyin'!$A:$A,"5",'2569keyin'!I:I)</f>
        <v>41329211.439999968</v>
      </c>
      <c r="N27" s="526">
        <f>SUMIF('2569keyin'!$A:$A,"4",'2569keyin'!J:J)-SUMIF('2569keyin'!$A:$A,"5",'2569keyin'!J:J)</f>
        <v>24718475.339999974</v>
      </c>
      <c r="O27" s="526">
        <f>SUMIF('2569keyin'!$A:$A,"4",'2569keyin'!K:K)-SUMIF('2569keyin'!$A:$A,"5",'2569keyin'!K:K)</f>
        <v>0</v>
      </c>
      <c r="P27" s="526">
        <f>SUMIF('2569keyin'!$A:$A,"4",'2569keyin'!L:L)-SUMIF('2569keyin'!$A:$A,"5",'2569keyin'!L:L)</f>
        <v>0</v>
      </c>
      <c r="Q27" s="526">
        <f>SUMIF('2569keyin'!$A:$A,"4",'2569keyin'!M:M)-SUMIF('2569keyin'!$A:$A,"5",'2569keyin'!M:M)</f>
        <v>0</v>
      </c>
      <c r="R27" s="526">
        <f>SUMIF('2569keyin'!$A:$A,"4",'2569keyin'!N:N)-SUMIF('2569keyin'!$A:$A,"5",'2569keyin'!N:N)</f>
        <v>0</v>
      </c>
      <c r="S27" s="526">
        <f>SUMIF('2569keyin'!$A:$A,"4",'2569keyin'!O:O)-SUMIF('2569keyin'!$A:$A,"5",'2569keyin'!O:O)</f>
        <v>0</v>
      </c>
      <c r="T27" s="526">
        <f>SUMIF('2569keyin'!$A:$A,"4",'2569keyin'!P:P)-SUMIF('2569keyin'!$A:$A,"5",'2569keyin'!P:P)</f>
        <v>0</v>
      </c>
      <c r="U27" s="526">
        <f>SUMIF('2569keyin'!$A:$A,"4",'2569keyin'!Q:Q)-SUMIF('2569keyin'!$A:$A,"5",'2569keyin'!Q:Q)</f>
        <v>0</v>
      </c>
      <c r="V27" s="526">
        <f>SUMIF('2569keyin'!$A:$A,"4",'2569keyin'!R:R)-SUMIF('2569keyin'!$A:$A,"5",'2569keyin'!R:R)</f>
        <v>0</v>
      </c>
      <c r="W27" s="526">
        <f>SUMIF('2569keyin'!$A:$A,"4",'2569keyin'!S:S)-SUMIF('2569keyin'!$A:$A,"5",'2569keyin'!S:S)</f>
        <v>0</v>
      </c>
    </row>
    <row r="28" spans="2:23" ht="45.75" customHeight="1">
      <c r="B28" s="533" t="s">
        <v>4377</v>
      </c>
      <c r="C28" s="441" t="e">
        <f t="shared" ref="C28" si="20">IF(C27&gt;=0,IF(C26&gt;0,"-",ROUND((-C26/C27),2)),IF(C26&lt;0,0,ROUND((C26/C27),2)))</f>
        <v>#DIV/0!</v>
      </c>
      <c r="D28" s="441" t="str">
        <f>IF(D27&gt;=0,IF(D26&gt;0,"-",ROUND((-D26*12/D27),2)),IF(D26&lt;0,0,ROUND((D26*12/D27),2)))</f>
        <v>-</v>
      </c>
      <c r="E28" s="441">
        <f>IF(E27&gt;=0,IF(E26&gt;0,"-",ROUND((-E26*12/E27),2)),IF(E26&lt;0,0,ROUND((E26*12/E27),2)))</f>
        <v>-45.6</v>
      </c>
      <c r="F28" s="441">
        <f>IF(F27&gt;=0,IF(F26&gt;0,"-",ROUND((-F26*12/F27),2)),IF(F26&lt;0,0,ROUND((F26*12/F27),2)))</f>
        <v>-314.60000000000002</v>
      </c>
      <c r="G28" s="441" t="str">
        <f t="shared" ref="G28:J28" si="21">IF(G27&gt;=0,IF(G26&gt;0,"-",ROUND((-G26*12/G27),2)),IF(G26&lt;0,0,ROUND((G26*12/G27),2)))</f>
        <v>-</v>
      </c>
      <c r="H28" s="441" t="str">
        <f t="shared" si="21"/>
        <v>-</v>
      </c>
      <c r="I28" s="441">
        <f t="shared" si="21"/>
        <v>-58.98</v>
      </c>
      <c r="J28" s="441">
        <f t="shared" si="21"/>
        <v>-52.99</v>
      </c>
      <c r="K28" s="441" t="str">
        <f t="shared" ref="K28" si="22">IF(K27&gt;=0,IF(K26&gt;0,"-",ROUND((-K26*12/K27),2)),IF(K26&lt;0,0,ROUND((K26*12/K27),2)))</f>
        <v>-</v>
      </c>
      <c r="L28" s="441" t="str">
        <f>IF(L27&gt;=0,IF(L26&gt;0,"-",ROUND((-L26/L27),2)),IF(L26&lt;0,0,ROUND((L26/L27),2)))</f>
        <v>-</v>
      </c>
      <c r="M28" s="441" t="str">
        <f>IF(M27&gt;=0,IF(M26&gt;0,"-",ROUND((-M26*2/M27),2)),IF(M26&lt;0,0,ROUND((M26*2/M27),2)))</f>
        <v>-</v>
      </c>
      <c r="N28" s="441" t="str">
        <f>IF(N27&gt;=0,IF(N26&gt;0,"-",ROUND((-N26*3/N27),2)),IF(N26&lt;0,0,ROUND((N26*3/N27),2)))</f>
        <v>-</v>
      </c>
      <c r="O28" s="441" t="e">
        <f>IF(O27&gt;=0,IF(O26&gt;0,"-",ROUND((-O26*4/O27),2)),IF(O26&lt;0,0,ROUND((O26*4/O27),2)))</f>
        <v>#DIV/0!</v>
      </c>
      <c r="P28" s="441" t="e">
        <f>IF(P27&gt;=0,IF(P26&gt;0,"-",ROUND((-P26*5/P27),2)),IF(P26&lt;0,0,ROUND((P26*5/P27),2)))</f>
        <v>#DIV/0!</v>
      </c>
      <c r="Q28" s="441" t="e">
        <f>IF(Q27&gt;=0,IF(Q26&gt;0,"-",ROUND((-Q26*6/Q27),2)),IF(Q26&lt;0,0,ROUND((Q26*6/Q27),2)))</f>
        <v>#DIV/0!</v>
      </c>
      <c r="R28" s="441" t="e">
        <f>IF(R27&gt;=0,IF(R26&gt;0,"-",ROUND((-R26*7/R27),2)),IF(R26&lt;0,0,ROUND((R26*7/R27),2)))</f>
        <v>#DIV/0!</v>
      </c>
      <c r="S28" s="441" t="e">
        <f>IF(S27&gt;=0,IF(S26&gt;0,"-",ROUND((-S26*8/S27),2)),IF(S26&lt;0,0,ROUND((S26*8/S27),2)))</f>
        <v>#DIV/0!</v>
      </c>
      <c r="T28" s="441" t="e">
        <f>IF(T27&gt;=0,IF(T26&gt;0,"-",ROUND((-T26*9/T27),2)),IF(T26&lt;0,0,ROUND((T26*9/T27),2)))</f>
        <v>#DIV/0!</v>
      </c>
      <c r="U28" s="441" t="e">
        <f>IF(U27&gt;=0,IF(U26&gt;0,"-",ROUND((-U26*10/U27),2)),IF(U26&lt;0,0,ROUND((U26*10/U27),2)))</f>
        <v>#DIV/0!</v>
      </c>
      <c r="V28" s="441" t="e">
        <f>IF(V27&gt;=0,IF(V26&gt;0,"-",ROUND((-V26*11/V27),2)),IF(V26&lt;0,0,ROUND((V26*11/V27),2)))</f>
        <v>#DIV/0!</v>
      </c>
      <c r="W28" s="441" t="e">
        <f>IF(W27&gt;=0,IF(W26&gt;0,"-",ROUND((-W26*12/W27),2)),IF(W26&lt;0,0,ROUND((W26*12/W27),2)))</f>
        <v>#DIV/0!</v>
      </c>
    </row>
    <row r="29" spans="2:23" s="447" customFormat="1" ht="26.25">
      <c r="B29" s="636" t="s">
        <v>3</v>
      </c>
      <c r="C29" s="637">
        <f>SUMIF('60'!M:M,"เงินบำรุง+",'60'!R:R)-SUMIF('60'!M:M,"เงินบำรุง-",'60'!R:R)</f>
        <v>0</v>
      </c>
      <c r="D29" s="637">
        <f>SUMIF('61'!L:L,"เงินบำรุง+",'61'!R:R)-SUMIF('61'!L:L,"เงินบำรุง-",'61'!R:R)</f>
        <v>-14133915.519999996</v>
      </c>
      <c r="E29" s="637">
        <f>SUMIF('62'!L:L,"เงินบำรุง+",'62'!Q:Q)-SUMIF('62'!L:L,"เงินบำรุง-",'62'!Q:Q)</f>
        <v>-2084733.7299999967</v>
      </c>
      <c r="F29" s="637">
        <f>SUMIF('63'!G:G,"เงินบำรุง+",'63'!M:M)-SUMIF('63'!G:G,"เงินบำรุง-",'63'!M:M)</f>
        <v>30891021.169999987</v>
      </c>
      <c r="G29" s="637">
        <f>SUMIF('64'!G:G,"เงินบำรุง+",'64'!N:N)-SUMIF('64'!G:G,"เงินบำรุง-",'64'!N:N)</f>
        <v>53687243.289999977</v>
      </c>
      <c r="H29" s="637">
        <f>SUMIF('65'!$E:$E,"เงินบำรุง+",'65'!J:J)-SUMIF('65'!$E:$E,"เงินบำรุง-",'65'!J:J)</f>
        <v>119269675.79000001</v>
      </c>
      <c r="I29" s="637">
        <f>SUMIF('66'!$E:$E,"เงินบำรุง+",'66'!$J:$J)-SUMIF('66'!$E:$E,"เงินบำรุง-",'66'!$J:$J)</f>
        <v>105819747.83</v>
      </c>
      <c r="J29" s="637">
        <f>SUMIF('67'!$E:$E,"เงินบำรุง+",'67'!$I:$I)-SUMIF('67'!$E:$E,"เงินบำรุง-",'67'!$I:$I)</f>
        <v>70100480.679999992</v>
      </c>
      <c r="K29" s="637">
        <f>SUMIF('68'!$E:$E,"เงินบำรุง+",'68'!$I:$I)-SUMIF('68'!$E:$E,"เงินบำรุง-",'68'!$I:$I)</f>
        <v>-21701209.660000011</v>
      </c>
      <c r="L29" s="637">
        <f>SUMIF('2569keyin'!$E:$E,"เงินบำรุง+",'2569keyin'!H:H)-SUMIF('2569keyin'!$E:$E,"เงินบำรุง-",'2569keyin'!H:H)</f>
        <v>-5054370.3900000155</v>
      </c>
      <c r="M29" s="637">
        <f>SUMIF('2569keyin'!$E:$E,"เงินบำรุง+",'2569keyin'!I:I)-SUMIF('2569keyin'!$E:$E,"เงินบำรุง-",'2569keyin'!I:I)</f>
        <v>-21616927.190000057</v>
      </c>
      <c r="N29" s="637">
        <f>SUMIF('2569keyin'!$E:$E,"เงินบำรุง+",'2569keyin'!J:J)-SUMIF('2569keyin'!$E:$E,"เงินบำรุง-",'2569keyin'!J:J)</f>
        <v>-17826346.76000005</v>
      </c>
      <c r="O29" s="637">
        <f>SUMIF('2569keyin'!$E:$E,"เงินบำรุง+",'2569keyin'!K:K)-SUMIF('2569keyin'!$E:$E,"เงินบำรุง-",'2569keyin'!K:K)</f>
        <v>0</v>
      </c>
      <c r="P29" s="637">
        <f>SUMIF('2569keyin'!$E:$E,"เงินบำรุง+",'2569keyin'!L:L)-SUMIF('2569keyin'!$E:$E,"เงินบำรุง-",'2569keyin'!L:L)</f>
        <v>0</v>
      </c>
      <c r="Q29" s="637">
        <f>SUMIF('2569keyin'!$E:$E,"เงินบำรุง+",'2569keyin'!M:M)-SUMIF('2569keyin'!$E:$E,"เงินบำรุง-",'2569keyin'!M:M)</f>
        <v>0</v>
      </c>
      <c r="R29" s="637">
        <f>SUMIF('2569keyin'!$E:$E,"เงินบำรุง+",'2569keyin'!N:N)-SUMIF('2569keyin'!$E:$E,"เงินบำรุง-",'2569keyin'!N:N)</f>
        <v>0</v>
      </c>
      <c r="S29" s="637">
        <f>SUMIF('2569keyin'!$E:$E,"เงินบำรุง+",'2569keyin'!O:O)-SUMIF('2569keyin'!$E:$E,"เงินบำรุง-",'2569keyin'!O:O)</f>
        <v>0</v>
      </c>
      <c r="T29" s="637">
        <f>SUMIF('2569keyin'!$E:$E,"เงินบำรุง+",'2569keyin'!P:P)-SUMIF('2569keyin'!$E:$E,"เงินบำรุง-",'2569keyin'!P:P)</f>
        <v>0</v>
      </c>
      <c r="U29" s="637">
        <f>SUMIF('2569keyin'!$E:$E,"เงินบำรุง+",'2569keyin'!Q:Q)-SUMIF('2569keyin'!$E:$E,"เงินบำรุง-",'2569keyin'!Q:Q)</f>
        <v>0</v>
      </c>
      <c r="V29" s="637">
        <f>SUMIF('2569keyin'!$E:$E,"เงินบำรุง+",'2569keyin'!R:R)-SUMIF('2569keyin'!$E:$E,"เงินบำรุง-",'2569keyin'!R:R)</f>
        <v>0</v>
      </c>
      <c r="W29" s="637">
        <f>SUMIF('2569keyin'!$E:$E,"เงินบำรุง+",'2569keyin'!S:S)-SUMIF('2569keyin'!$E:$E,"เงินบำรุง-",'2569keyin'!S:S)</f>
        <v>0</v>
      </c>
    </row>
    <row r="30" spans="2:23" s="439" customFormat="1">
      <c r="B30" s="534" t="s">
        <v>3631</v>
      </c>
      <c r="C30" s="442" t="e">
        <f t="shared" ref="C30:G30" si="23">IF(ROUND(C23,2)&lt;1.5,1,0)+IF(ROUND(C24,2)&lt;1,1,0)+IF(ROUND(C25,2)&lt;0.8,1,0)</f>
        <v>#DIV/0!</v>
      </c>
      <c r="D30" s="442">
        <f t="shared" si="23"/>
        <v>1</v>
      </c>
      <c r="E30" s="442">
        <f t="shared" si="23"/>
        <v>0</v>
      </c>
      <c r="F30" s="442">
        <f>IF(ROUND(F23,2)&lt;1.5,1,0)+IF(ROUND(F24,2)&lt;1,1,0)+IF(ROUND(F25,2)&lt;0.8,1,0)</f>
        <v>0</v>
      </c>
      <c r="G30" s="442">
        <f t="shared" si="23"/>
        <v>0</v>
      </c>
      <c r="H30" s="442">
        <f>IF(ROUND(H23,2)&lt;1.5,1,0)+IF(ROUND(H24,2)&lt;1,1,0)+IF(ROUND(H25,2)&lt;0.8,1,0)</f>
        <v>0</v>
      </c>
      <c r="I30" s="442">
        <f>IF(ROUND(I23,2)&lt;1.5,1,0)+IF(ROUND(I24,2)&lt;1,1,0)+IF(ROUND(I25,2)&lt;0.8,1,0)</f>
        <v>0</v>
      </c>
      <c r="J30" s="442">
        <f t="shared" ref="J30:L30" si="24">IF(ROUND(J23,2)&lt;1.5,1,0)+IF(ROUND(J24,2)&lt;1,1,0)+IF(ROUND(J25,2)&lt;0.8,1,0)</f>
        <v>0</v>
      </c>
      <c r="K30" s="442">
        <f t="shared" ref="K30" si="25">IF(ROUND(K23,2)&lt;1.5,1,0)+IF(ROUND(K24,2)&lt;1,1,0)+IF(ROUND(K25,2)&lt;0.8,1,0)</f>
        <v>0</v>
      </c>
      <c r="L30" s="442">
        <f t="shared" si="24"/>
        <v>0</v>
      </c>
      <c r="M30" s="442">
        <f t="shared" ref="M30:W30" si="26">IF(ROUND(M23,2)&lt;1.5,1,0)+IF(ROUND(M24,2)&lt;1,1,0)+IF(ROUND(M25,2)&lt;0.8,1,0)</f>
        <v>0</v>
      </c>
      <c r="N30" s="442">
        <f t="shared" si="26"/>
        <v>0</v>
      </c>
      <c r="O30" s="442" t="e">
        <f t="shared" si="26"/>
        <v>#DIV/0!</v>
      </c>
      <c r="P30" s="442" t="e">
        <f t="shared" si="26"/>
        <v>#DIV/0!</v>
      </c>
      <c r="Q30" s="442" t="e">
        <f t="shared" si="26"/>
        <v>#DIV/0!</v>
      </c>
      <c r="R30" s="442" t="e">
        <f t="shared" si="26"/>
        <v>#DIV/0!</v>
      </c>
      <c r="S30" s="442" t="e">
        <f t="shared" si="26"/>
        <v>#DIV/0!</v>
      </c>
      <c r="T30" s="442" t="e">
        <f t="shared" si="26"/>
        <v>#DIV/0!</v>
      </c>
      <c r="U30" s="442" t="e">
        <f t="shared" si="26"/>
        <v>#DIV/0!</v>
      </c>
      <c r="V30" s="442" t="e">
        <f t="shared" si="26"/>
        <v>#DIV/0!</v>
      </c>
      <c r="W30" s="442" t="e">
        <f t="shared" si="26"/>
        <v>#DIV/0!</v>
      </c>
    </row>
    <row r="31" spans="2:23" s="440" customFormat="1" ht="23.25">
      <c r="B31" s="535" t="s">
        <v>3632</v>
      </c>
      <c r="C31" s="443">
        <f t="shared" ref="C31:G31" si="27">IF(ROUND(C26,2)&lt;0,1,0)+IF(ROUND(C27,2)&lt;0,1,0)</f>
        <v>0</v>
      </c>
      <c r="D31" s="443">
        <f t="shared" si="27"/>
        <v>0</v>
      </c>
      <c r="E31" s="443">
        <f t="shared" si="27"/>
        <v>1</v>
      </c>
      <c r="F31" s="443">
        <f t="shared" si="27"/>
        <v>1</v>
      </c>
      <c r="G31" s="443">
        <f t="shared" si="27"/>
        <v>0</v>
      </c>
      <c r="H31" s="443">
        <f>IF(ROUND(H26,2)&lt;0,1,0)+IF(ROUND(H27,2)&lt;0,1,0)</f>
        <v>0</v>
      </c>
      <c r="I31" s="443">
        <f>IF(ROUND(I26,2)&lt;0,1,0)+IF(ROUND(I27,2)&lt;0,1,0)</f>
        <v>1</v>
      </c>
      <c r="J31" s="443">
        <f t="shared" ref="J31:L31" si="28">IF(ROUND(J26,2)&lt;0,1,0)+IF(ROUND(J27,2)&lt;0,1,0)</f>
        <v>1</v>
      </c>
      <c r="K31" s="443">
        <f t="shared" ref="K31" si="29">IF(ROUND(K26,2)&lt;0,1,0)+IF(ROUND(K27,2)&lt;0,1,0)</f>
        <v>0</v>
      </c>
      <c r="L31" s="443">
        <f t="shared" si="28"/>
        <v>0</v>
      </c>
      <c r="M31" s="443">
        <f t="shared" ref="M31:W31" si="30">IF(ROUND(M26,2)&lt;0,1,0)+IF(ROUND(M27,2)&lt;0,1,0)</f>
        <v>0</v>
      </c>
      <c r="N31" s="443">
        <f t="shared" si="30"/>
        <v>0</v>
      </c>
      <c r="O31" s="443">
        <f t="shared" si="30"/>
        <v>0</v>
      </c>
      <c r="P31" s="443">
        <f t="shared" si="30"/>
        <v>0</v>
      </c>
      <c r="Q31" s="443">
        <f t="shared" si="30"/>
        <v>0</v>
      </c>
      <c r="R31" s="443">
        <f t="shared" si="30"/>
        <v>0</v>
      </c>
      <c r="S31" s="443">
        <f t="shared" si="30"/>
        <v>0</v>
      </c>
      <c r="T31" s="443">
        <f t="shared" si="30"/>
        <v>0</v>
      </c>
      <c r="U31" s="443">
        <f t="shared" si="30"/>
        <v>0</v>
      </c>
      <c r="V31" s="443">
        <f t="shared" si="30"/>
        <v>0</v>
      </c>
      <c r="W31" s="443">
        <f t="shared" si="30"/>
        <v>0</v>
      </c>
    </row>
    <row r="32" spans="2:23" ht="23.25">
      <c r="B32" s="536" t="s">
        <v>3633</v>
      </c>
      <c r="C32" s="444" t="e">
        <f t="shared" ref="C32:G32" si="31">IF(C28="-",0,IF(C28=0,2,IF(C28&gt;6,2,IF(C28&gt;3,1,IF(C28&gt;=0,0,IF(C28&gt;=-3,2,IF(C28&gt;=-6,1,0)))))))</f>
        <v>#DIV/0!</v>
      </c>
      <c r="D32" s="444">
        <f t="shared" si="31"/>
        <v>0</v>
      </c>
      <c r="E32" s="444">
        <f t="shared" si="31"/>
        <v>0</v>
      </c>
      <c r="F32" s="444">
        <f t="shared" si="31"/>
        <v>0</v>
      </c>
      <c r="G32" s="444">
        <f t="shared" si="31"/>
        <v>0</v>
      </c>
      <c r="H32" s="444">
        <f>IF(H28="-",0,IF(H28=0,2,IF(H28&gt;6,2,IF(H28&gt;3,1,IF(H28&gt;=0,0,IF(H28&gt;=-3,2,IF(H28&gt;=-6,1,0)))))))</f>
        <v>0</v>
      </c>
      <c r="I32" s="630">
        <f>IF(I28="-",0,IF(I28=0,2,IF(I28&gt;6,2,IF(I28&gt;3,1,IF(I28&gt;=0,0,IF(I28&gt;=-3,2,IF(I28&gt;=-6,1,0)))))))</f>
        <v>0</v>
      </c>
      <c r="J32" s="444">
        <f>IF(J28="-",0,IF(J28=0,2,IF(J28&gt;6,2,IF(J28&gt;3,1,IF(J28&gt;=0,0,IF(J28&gt;=-3,2,IF(J28&gt;=-6,1,0)))))))</f>
        <v>0</v>
      </c>
      <c r="K32" s="444">
        <f>IF(K28="-",0,IF(K28=0,2,IF(K28&gt;6,2,IF(K28&gt;3,1,IF(K28&gt;=0,0,IF(K28&gt;=-3,2,IF(K28&gt;=-6,1,0)))))))</f>
        <v>0</v>
      </c>
      <c r="L32" s="444">
        <f t="shared" ref="L32" si="32">IF(L28="-",0,IF(L28=0,2,IF(L28&gt;6,2,IF(L28&gt;3,1,IF(L28&gt;=0,0,IF(L28&gt;=-3,2,IF(L28&gt;=-6,1,0)))))))</f>
        <v>0</v>
      </c>
      <c r="M32" s="444">
        <f t="shared" ref="M32:W32" si="33">IF(M28="-",0,IF(M28=0,2,IF(M28&gt;6,2,IF(M28&gt;3,1,IF(M28&gt;=0,0,IF(M28&gt;=-3,2,IF(M28&gt;=-6,1,0)))))))</f>
        <v>0</v>
      </c>
      <c r="N32" s="444">
        <f t="shared" si="33"/>
        <v>0</v>
      </c>
      <c r="O32" s="444" t="e">
        <f t="shared" si="33"/>
        <v>#DIV/0!</v>
      </c>
      <c r="P32" s="444" t="e">
        <f t="shared" si="33"/>
        <v>#DIV/0!</v>
      </c>
      <c r="Q32" s="444" t="e">
        <f t="shared" si="33"/>
        <v>#DIV/0!</v>
      </c>
      <c r="R32" s="444" t="e">
        <f t="shared" si="33"/>
        <v>#DIV/0!</v>
      </c>
      <c r="S32" s="444" t="e">
        <f t="shared" si="33"/>
        <v>#DIV/0!</v>
      </c>
      <c r="T32" s="444" t="e">
        <f t="shared" si="33"/>
        <v>#DIV/0!</v>
      </c>
      <c r="U32" s="444" t="e">
        <f t="shared" si="33"/>
        <v>#DIV/0!</v>
      </c>
      <c r="V32" s="444" t="e">
        <f t="shared" si="33"/>
        <v>#DIV/0!</v>
      </c>
      <c r="W32" s="444" t="e">
        <f t="shared" si="33"/>
        <v>#DIV/0!</v>
      </c>
    </row>
    <row r="33" spans="2:23" s="447" customFormat="1" ht="26.25">
      <c r="B33" s="445" t="s">
        <v>7</v>
      </c>
      <c r="C33" s="446" t="e">
        <f t="shared" ref="C33:G33" si="34">SUM(C30:C32)</f>
        <v>#DIV/0!</v>
      </c>
      <c r="D33" s="446">
        <f t="shared" si="34"/>
        <v>1</v>
      </c>
      <c r="E33" s="446">
        <f t="shared" si="34"/>
        <v>1</v>
      </c>
      <c r="F33" s="446">
        <f t="shared" si="34"/>
        <v>1</v>
      </c>
      <c r="G33" s="446">
        <f t="shared" si="34"/>
        <v>0</v>
      </c>
      <c r="H33" s="446">
        <f>SUM(H30:H32)</f>
        <v>0</v>
      </c>
      <c r="I33" s="446">
        <f>SUM(I30:I32)</f>
        <v>1</v>
      </c>
      <c r="J33" s="446">
        <f t="shared" ref="J33:L33" si="35">SUM(J30:J32)</f>
        <v>1</v>
      </c>
      <c r="K33" s="446">
        <f t="shared" ref="K33" si="36">SUM(K30:K32)</f>
        <v>0</v>
      </c>
      <c r="L33" s="446">
        <f t="shared" si="35"/>
        <v>0</v>
      </c>
      <c r="M33" s="446">
        <f t="shared" ref="M33:W33" si="37">SUM(M30:M32)</f>
        <v>0</v>
      </c>
      <c r="N33" s="446">
        <f t="shared" si="37"/>
        <v>0</v>
      </c>
      <c r="O33" s="446" t="e">
        <f t="shared" si="37"/>
        <v>#DIV/0!</v>
      </c>
      <c r="P33" s="446" t="e">
        <f t="shared" si="37"/>
        <v>#DIV/0!</v>
      </c>
      <c r="Q33" s="446" t="e">
        <f t="shared" si="37"/>
        <v>#DIV/0!</v>
      </c>
      <c r="R33" s="446" t="e">
        <f t="shared" si="37"/>
        <v>#DIV/0!</v>
      </c>
      <c r="S33" s="446" t="e">
        <f t="shared" si="37"/>
        <v>#DIV/0!</v>
      </c>
      <c r="T33" s="446" t="e">
        <f t="shared" si="37"/>
        <v>#DIV/0!</v>
      </c>
      <c r="U33" s="446" t="e">
        <f t="shared" si="37"/>
        <v>#DIV/0!</v>
      </c>
      <c r="V33" s="446" t="e">
        <f t="shared" si="37"/>
        <v>#DIV/0!</v>
      </c>
      <c r="W33" s="446" t="e">
        <f t="shared" si="37"/>
        <v>#DIV/0!</v>
      </c>
    </row>
    <row r="34" spans="2:23" s="29" customFormat="1" ht="28.5">
      <c r="B34" s="563" t="s">
        <v>2545</v>
      </c>
      <c r="C34" s="734" t="s">
        <v>3628</v>
      </c>
      <c r="D34" s="734"/>
      <c r="E34" s="734"/>
      <c r="F34" s="318"/>
      <c r="G34" s="318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/>
      <c r="W34" s="318"/>
    </row>
    <row r="35" spans="2:23" s="351" customFormat="1" ht="33.950000000000003" customHeight="1">
      <c r="B35" s="604" t="s">
        <v>3627</v>
      </c>
      <c r="C35" s="356">
        <f>'(Analysis Asset)'!C50</f>
        <v>0</v>
      </c>
      <c r="D35" s="356">
        <f>'(Analysis Asset)'!D50</f>
        <v>168152754.62000003</v>
      </c>
      <c r="E35" s="356">
        <f>'(Analysis Asset)'!E50</f>
        <v>164676742.41</v>
      </c>
      <c r="F35" s="635">
        <f>'(Analysis Asset)'!F50+'(Analysis Asset)'!F59</f>
        <v>164811660.10999998</v>
      </c>
      <c r="G35" s="356">
        <f>'(Analysis Asset)'!G50</f>
        <v>239868677.10999998</v>
      </c>
      <c r="H35" s="356">
        <f>'(Analysis Asset)'!H50</f>
        <v>307142002.07999998</v>
      </c>
      <c r="I35" s="356">
        <f>'(Analysis Asset)'!I50</f>
        <v>320010938.27000004</v>
      </c>
      <c r="J35" s="356">
        <f>'(Analysis Asset)'!J50</f>
        <v>287122621.19999993</v>
      </c>
      <c r="K35" s="356">
        <f>'(Analysis Asset)'!K50</f>
        <v>298888657.20999998</v>
      </c>
      <c r="L35" s="356">
        <f>'(Analysis Asset)'!L50</f>
        <v>295875701.51999998</v>
      </c>
      <c r="M35" s="356">
        <f>'(Analysis Asset)'!M50</f>
        <v>327788256.98000002</v>
      </c>
      <c r="N35" s="356">
        <f>'(Analysis Asset)'!N50</f>
        <v>298201391.77999997</v>
      </c>
      <c r="O35" s="356">
        <f>'(Analysis Asset)'!O50</f>
        <v>0</v>
      </c>
      <c r="P35" s="356">
        <f>'(Analysis Asset)'!P50</f>
        <v>0</v>
      </c>
      <c r="Q35" s="356">
        <f>'(Analysis Asset)'!Q50</f>
        <v>0</v>
      </c>
      <c r="R35" s="356">
        <f>'(Analysis Asset)'!R50</f>
        <v>0</v>
      </c>
      <c r="S35" s="356">
        <f>'(Analysis Asset)'!S50</f>
        <v>0</v>
      </c>
      <c r="T35" s="356">
        <f>'(Analysis Asset)'!T50</f>
        <v>0</v>
      </c>
      <c r="U35" s="356">
        <f>'(Analysis Asset)'!U50</f>
        <v>0</v>
      </c>
      <c r="V35" s="356">
        <f>'(Analysis Asset)'!V50</f>
        <v>0</v>
      </c>
      <c r="W35" s="356">
        <f>'(Analysis Asset)'!W50</f>
        <v>0</v>
      </c>
    </row>
    <row r="36" spans="2:23" s="4" customFormat="1" ht="27.75" customHeight="1">
      <c r="B36" s="420" t="s">
        <v>905</v>
      </c>
      <c r="C36" s="428">
        <f>'(Analysis Asset)'!C51+'(Analysis Asset)'!C9+'(Analysis Asset)'!C11</f>
        <v>0</v>
      </c>
      <c r="D36" s="428">
        <f>'(Analysis Asset)'!D51+'(Analysis Asset)'!D9+'(Analysis Asset)'!D11</f>
        <v>674285592.14999998</v>
      </c>
      <c r="E36" s="428">
        <f>'(Analysis Asset)'!E51+'(Analysis Asset)'!E9+'(Analysis Asset)'!E11</f>
        <v>629372337.02999985</v>
      </c>
      <c r="F36" s="428">
        <f>'(Analysis Asset)'!F51+'(Analysis Asset)'!F9+'(Analysis Asset)'!F11</f>
        <v>609228875.36999977</v>
      </c>
      <c r="G36" s="428">
        <f>'(Analysis Asset)'!G51+'(Analysis Asset)'!G9+'(Analysis Asset)'!G11</f>
        <v>616662634.03999972</v>
      </c>
      <c r="H36" s="428">
        <f>'(Analysis Asset)'!H51+'(Analysis Asset)'!H9+'(Analysis Asset)'!H11</f>
        <v>584426785.15999973</v>
      </c>
      <c r="I36" s="428">
        <f>'(Analysis Asset)'!I51+'(Analysis Asset)'!I9+'(Analysis Asset)'!I11</f>
        <v>551145154.33999979</v>
      </c>
      <c r="J36" s="428">
        <f>'(Analysis Asset)'!J51+'(Analysis Asset)'!J9+'(Analysis Asset)'!J11</f>
        <v>544729844.08999968</v>
      </c>
      <c r="K36" s="428">
        <f>'(Analysis Asset)'!K51+'(Analysis Asset)'!K9+'(Analysis Asset)'!K11</f>
        <v>638265345.12</v>
      </c>
      <c r="L36" s="428">
        <f>'(Analysis Asset)'!L51+'(Analysis Asset)'!L9+'(Analysis Asset)'!L11</f>
        <v>628352931.98000002</v>
      </c>
      <c r="M36" s="428">
        <f>'(Analysis Asset)'!M51+'(Analysis Asset)'!M9+'(Analysis Asset)'!M11</f>
        <v>628905427.05000007</v>
      </c>
      <c r="N36" s="428">
        <f>'(Analysis Asset)'!N51+'(Analysis Asset)'!N9+'(Analysis Asset)'!N11</f>
        <v>628497419.54000008</v>
      </c>
      <c r="O36" s="428">
        <f>'(Analysis Asset)'!O51+'(Analysis Asset)'!O9+'(Analysis Asset)'!O11</f>
        <v>0</v>
      </c>
      <c r="P36" s="428">
        <f>'(Analysis Asset)'!P51+'(Analysis Asset)'!P9+'(Analysis Asset)'!P11</f>
        <v>0</v>
      </c>
      <c r="Q36" s="428">
        <f>'(Analysis Asset)'!Q51+'(Analysis Asset)'!Q9+'(Analysis Asset)'!Q11</f>
        <v>0</v>
      </c>
      <c r="R36" s="428">
        <f>'(Analysis Asset)'!R51+'(Analysis Asset)'!R9+'(Analysis Asset)'!R11</f>
        <v>0</v>
      </c>
      <c r="S36" s="428">
        <f>'(Analysis Asset)'!S51+'(Analysis Asset)'!S9+'(Analysis Asset)'!S11</f>
        <v>0</v>
      </c>
      <c r="T36" s="428">
        <f>'(Analysis Asset)'!T51+'(Analysis Asset)'!T9+'(Analysis Asset)'!T11</f>
        <v>0</v>
      </c>
      <c r="U36" s="428">
        <f>'(Analysis Asset)'!U51+'(Analysis Asset)'!U9+'(Analysis Asset)'!U11</f>
        <v>0</v>
      </c>
      <c r="V36" s="428">
        <f>'(Analysis Asset)'!V51+'(Analysis Asset)'!V9+'(Analysis Asset)'!V11</f>
        <v>0</v>
      </c>
      <c r="W36" s="428">
        <f>'(Analysis Asset)'!W51+'(Analysis Asset)'!W9+'(Analysis Asset)'!W11</f>
        <v>0</v>
      </c>
    </row>
    <row r="37" spans="2:23" ht="27.75" customHeight="1">
      <c r="B37" s="421" t="s">
        <v>58</v>
      </c>
      <c r="C37" s="429">
        <f>'(Analysis Asset)'!C52</f>
        <v>0</v>
      </c>
      <c r="D37" s="429">
        <f>'(Analysis Asset)'!D52</f>
        <v>841779836.76999998</v>
      </c>
      <c r="E37" s="429">
        <f>'(Analysis Asset)'!E52</f>
        <v>793052030.98999989</v>
      </c>
      <c r="F37" s="429">
        <f>'(Analysis Asset)'!F52</f>
        <v>763338468.81999969</v>
      </c>
      <c r="G37" s="429">
        <f>'(Analysis Asset)'!G52</f>
        <v>853623281.14999974</v>
      </c>
      <c r="H37" s="429">
        <f>'(Analysis Asset)'!H52</f>
        <v>886724699.21999967</v>
      </c>
      <c r="I37" s="429">
        <f>'(Analysis Asset)'!I52</f>
        <v>865424375.21999979</v>
      </c>
      <c r="J37" s="429">
        <f>'(Analysis Asset)'!J52</f>
        <v>825896810.86999965</v>
      </c>
      <c r="K37" s="429">
        <f>'(Analysis Asset)'!K52</f>
        <v>934514490.11999989</v>
      </c>
      <c r="L37" s="429">
        <f>'(Analysis Asset)'!L52</f>
        <v>923628430.31999993</v>
      </c>
      <c r="M37" s="429">
        <f>'(Analysis Asset)'!M52</f>
        <v>956398974.41000009</v>
      </c>
      <c r="N37" s="429">
        <f>'(Analysis Asset)'!N52</f>
        <v>926479752.32999992</v>
      </c>
      <c r="O37" s="429">
        <f>'(Analysis Asset)'!O52</f>
        <v>0</v>
      </c>
      <c r="P37" s="429">
        <f>'(Analysis Asset)'!P52</f>
        <v>0</v>
      </c>
      <c r="Q37" s="429">
        <f>'(Analysis Asset)'!Q52</f>
        <v>0</v>
      </c>
      <c r="R37" s="429">
        <f>'(Analysis Asset)'!R52</f>
        <v>0</v>
      </c>
      <c r="S37" s="429">
        <f>'(Analysis Asset)'!S52</f>
        <v>0</v>
      </c>
      <c r="T37" s="429">
        <f>'(Analysis Asset)'!T52</f>
        <v>0</v>
      </c>
      <c r="U37" s="429">
        <f>'(Analysis Asset)'!U52</f>
        <v>0</v>
      </c>
      <c r="V37" s="429">
        <f>'(Analysis Asset)'!V52</f>
        <v>0</v>
      </c>
      <c r="W37" s="429">
        <f>'(Analysis Asset)'!W52</f>
        <v>0</v>
      </c>
    </row>
    <row r="38" spans="2:23" s="9" customFormat="1" ht="23.25">
      <c r="B38" s="605" t="s">
        <v>924</v>
      </c>
      <c r="C38" s="430">
        <f>+' (Analysis Debt)'!C48</f>
        <v>0</v>
      </c>
      <c r="D38" s="430">
        <f>+' (Analysis Debt)'!D48</f>
        <v>63248789.979999997</v>
      </c>
      <c r="E38" s="430">
        <f>+' (Analysis Debt)'!E48</f>
        <v>68742233.019999996</v>
      </c>
      <c r="F38" s="430">
        <f>+' (Analysis Debt)'!F48</f>
        <v>58960886.099999994</v>
      </c>
      <c r="G38" s="430">
        <f>+' (Analysis Debt)'!G48</f>
        <v>115346957.65000001</v>
      </c>
      <c r="H38" s="430">
        <f>+' (Analysis Debt)'!H48</f>
        <v>88180084.419999987</v>
      </c>
      <c r="I38" s="430">
        <f>+' (Analysis Debt)'!I48</f>
        <v>100846360.02</v>
      </c>
      <c r="J38" s="430">
        <f>+' (Analysis Debt)'!J48</f>
        <v>112351277.81999999</v>
      </c>
      <c r="K38" s="430">
        <f>+' (Analysis Debt)'!K48</f>
        <v>140164684.15000001</v>
      </c>
      <c r="L38" s="430">
        <f>+' (Analysis Debt)'!L48</f>
        <v>153372131.03</v>
      </c>
      <c r="M38" s="430">
        <f>+' (Analysis Debt)'!M48</f>
        <v>169031116.23000002</v>
      </c>
      <c r="N38" s="430">
        <f>+' (Analysis Debt)'!N48</f>
        <v>158170134.78999999</v>
      </c>
      <c r="O38" s="430">
        <f>+' (Analysis Debt)'!O48</f>
        <v>0</v>
      </c>
      <c r="P38" s="430">
        <f>+' (Analysis Debt)'!P48</f>
        <v>0</v>
      </c>
      <c r="Q38" s="430">
        <f>+' (Analysis Debt)'!Q48</f>
        <v>0</v>
      </c>
      <c r="R38" s="430">
        <f>+' (Analysis Debt)'!R48</f>
        <v>0</v>
      </c>
      <c r="S38" s="430">
        <f>+' (Analysis Debt)'!S48</f>
        <v>0</v>
      </c>
      <c r="T38" s="430">
        <f>+' (Analysis Debt)'!T48</f>
        <v>0</v>
      </c>
      <c r="U38" s="430">
        <f>+' (Analysis Debt)'!U48</f>
        <v>0</v>
      </c>
      <c r="V38" s="430">
        <f>+' (Analysis Debt)'!V48</f>
        <v>0</v>
      </c>
      <c r="W38" s="430">
        <f>+' (Analysis Debt)'!W48</f>
        <v>0</v>
      </c>
    </row>
    <row r="39" spans="2:23" ht="27.75" customHeight="1">
      <c r="B39" s="422" t="s">
        <v>59</v>
      </c>
      <c r="C39" s="431">
        <f>' (Analysis Debt)'!C50</f>
        <v>0</v>
      </c>
      <c r="D39" s="431">
        <f>' (Analysis Debt)'!D50</f>
        <v>25004913.670000002</v>
      </c>
      <c r="E39" s="431">
        <f>' (Analysis Debt)'!E50</f>
        <v>18986365.009999998</v>
      </c>
      <c r="F39" s="431">
        <f>' (Analysis Debt)'!F50</f>
        <v>14910434.199999999</v>
      </c>
      <c r="G39" s="431">
        <f>' (Analysis Debt)'!G50</f>
        <v>25224554.599999998</v>
      </c>
      <c r="H39" s="431">
        <f>' (Analysis Debt)'!H50</f>
        <v>31859776.030000001</v>
      </c>
      <c r="I39" s="431">
        <f>' (Analysis Debt)'!I50</f>
        <v>33330126.599999998</v>
      </c>
      <c r="J39" s="431">
        <f>' (Analysis Debt)'!J50</f>
        <v>35004569.910000004</v>
      </c>
      <c r="K39" s="431">
        <f>' (Analysis Debt)'!K50</f>
        <v>7665103.75</v>
      </c>
      <c r="L39" s="431">
        <f>' (Analysis Debt)'!L50</f>
        <v>6047581.25</v>
      </c>
      <c r="M39" s="431">
        <f>' (Analysis Debt)'!M50</f>
        <v>8690479.75</v>
      </c>
      <c r="N39" s="431">
        <f>' (Analysis Debt)'!N50</f>
        <v>8412221.25</v>
      </c>
      <c r="O39" s="431">
        <f>' (Analysis Debt)'!O50</f>
        <v>0</v>
      </c>
      <c r="P39" s="431">
        <f>' (Analysis Debt)'!P50</f>
        <v>0</v>
      </c>
      <c r="Q39" s="431">
        <f>' (Analysis Debt)'!Q50</f>
        <v>0</v>
      </c>
      <c r="R39" s="431">
        <f>' (Analysis Debt)'!R50</f>
        <v>0</v>
      </c>
      <c r="S39" s="431">
        <f>' (Analysis Debt)'!S50</f>
        <v>0</v>
      </c>
      <c r="T39" s="431">
        <f>' (Analysis Debt)'!T50</f>
        <v>0</v>
      </c>
      <c r="U39" s="431">
        <f>' (Analysis Debt)'!U50</f>
        <v>0</v>
      </c>
      <c r="V39" s="431">
        <f>' (Analysis Debt)'!V50</f>
        <v>0</v>
      </c>
      <c r="W39" s="431">
        <f>' (Analysis Debt)'!W50</f>
        <v>0</v>
      </c>
    </row>
    <row r="40" spans="2:23" ht="27.75" customHeight="1">
      <c r="B40" s="423" t="s">
        <v>60</v>
      </c>
      <c r="C40" s="113">
        <f>+'60'!R368</f>
        <v>0</v>
      </c>
      <c r="D40" s="113">
        <f>+'61'!R368</f>
        <v>394152517.08999997</v>
      </c>
      <c r="E40" s="113">
        <f>+'62'!Q360</f>
        <v>394152517.08999997</v>
      </c>
      <c r="F40" s="113">
        <f>+'63'!M359</f>
        <v>394152517.08999997</v>
      </c>
      <c r="G40" s="275">
        <f>+'64'!N369</f>
        <v>394152517.08999997</v>
      </c>
      <c r="H40" s="113">
        <f>'65'!J397+'65'!J398</f>
        <v>394152517.08999997</v>
      </c>
      <c r="I40" s="275">
        <f>'66'!J397+'66'!J398</f>
        <v>404412888.20999998</v>
      </c>
      <c r="J40" s="275">
        <f>+'67'!I397+'67'!I398</f>
        <v>394152517.08999997</v>
      </c>
      <c r="K40" s="275">
        <f>+'68'!J397+'68'!J398</f>
        <v>24600</v>
      </c>
      <c r="L40" s="275">
        <f>+'2569keyin'!H$395+'2569keyin'!H$396</f>
        <v>394152517.08999997</v>
      </c>
      <c r="M40" s="275">
        <f>+'2569keyin'!I$395+'2569keyin'!I$396</f>
        <v>394152517.08999997</v>
      </c>
      <c r="N40" s="275">
        <f>+'2569keyin'!J$395+'2569keyin'!J$396</f>
        <v>394152517.08999997</v>
      </c>
      <c r="O40" s="275">
        <f>+'2569keyin'!K$395+'2569keyin'!K$396</f>
        <v>0</v>
      </c>
      <c r="P40" s="275">
        <f>+'2569keyin'!L$395+'2569keyin'!L$396</f>
        <v>0</v>
      </c>
      <c r="Q40" s="275">
        <f>+'2569keyin'!M$395+'2569keyin'!M$396</f>
        <v>0</v>
      </c>
      <c r="R40" s="275">
        <f>+'2569keyin'!N$395+'2569keyin'!N$396</f>
        <v>0</v>
      </c>
      <c r="S40" s="275">
        <f>+'2569keyin'!O$395+'2569keyin'!O$396</f>
        <v>0</v>
      </c>
      <c r="T40" s="275">
        <f>+'2569keyin'!P$395+'2569keyin'!P$396</f>
        <v>0</v>
      </c>
      <c r="U40" s="275">
        <f>+'2569keyin'!Q$395+'2569keyin'!Q$396</f>
        <v>0</v>
      </c>
      <c r="V40" s="275">
        <f>+'2569keyin'!R$395+'2569keyin'!R$396</f>
        <v>0</v>
      </c>
      <c r="W40" s="275">
        <f>+'2569keyin'!S$395+'2569keyin'!S$396</f>
        <v>0</v>
      </c>
    </row>
    <row r="41" spans="2:23" ht="27.75" customHeight="1">
      <c r="B41" s="424" t="s">
        <v>61</v>
      </c>
      <c r="C41" s="116">
        <f t="shared" ref="C41:F41" si="38">+C37-C38-C39-C40-C42</f>
        <v>0</v>
      </c>
      <c r="D41" s="116">
        <f t="shared" si="38"/>
        <v>355051076.18000001</v>
      </c>
      <c r="E41" s="116">
        <f t="shared" si="38"/>
        <v>333789376.82999992</v>
      </c>
      <c r="F41" s="116">
        <f t="shared" si="38"/>
        <v>297428298.61999965</v>
      </c>
      <c r="G41" s="116">
        <f>+G37-G38-G39-G40-G42</f>
        <v>316522300.57999974</v>
      </c>
      <c r="H41" s="116">
        <f>+H37-H38-H39-H40-H42</f>
        <v>326291094.9599998</v>
      </c>
      <c r="I41" s="116">
        <f>+I37-I38-I39-I40-I42</f>
        <v>-51203613.390000224</v>
      </c>
      <c r="J41" s="116">
        <f t="shared" ref="J41:L41" si="39">+J37-J38-J39-J40-J42</f>
        <v>-493811700.12000018</v>
      </c>
      <c r="K41" s="116">
        <f t="shared" ref="K41" si="40">+K37-K38-K39-K40-K42</f>
        <v>731621492.15999985</v>
      </c>
      <c r="L41" s="116">
        <f t="shared" si="39"/>
        <v>315017590.88999999</v>
      </c>
      <c r="M41" s="116">
        <f t="shared" ref="M41:W41" si="41">+M37-M38-M39-M40-M42</f>
        <v>303325359.07000011</v>
      </c>
      <c r="N41" s="116">
        <f t="shared" si="41"/>
        <v>276266158.31999999</v>
      </c>
      <c r="O41" s="116">
        <f t="shared" si="41"/>
        <v>-187658379.56</v>
      </c>
      <c r="P41" s="116">
        <f t="shared" si="41"/>
        <v>-128644819.02999999</v>
      </c>
      <c r="Q41" s="116">
        <f t="shared" si="41"/>
        <v>-108837630.7</v>
      </c>
      <c r="R41" s="116">
        <f t="shared" si="41"/>
        <v>-84283440.969999999</v>
      </c>
      <c r="S41" s="116">
        <f t="shared" si="41"/>
        <v>-54988888.170000002</v>
      </c>
      <c r="T41" s="116">
        <f t="shared" si="41"/>
        <v>-78065717.989999995</v>
      </c>
      <c r="U41" s="116">
        <f t="shared" si="41"/>
        <v>-69928952.63000001</v>
      </c>
      <c r="V41" s="116">
        <f t="shared" si="41"/>
        <v>-64659156.56000001</v>
      </c>
      <c r="W41" s="116">
        <f t="shared" si="41"/>
        <v>-378038613.78000003</v>
      </c>
    </row>
    <row r="42" spans="2:23" ht="27.75" customHeight="1">
      <c r="B42" s="425" t="s">
        <v>62</v>
      </c>
      <c r="C42" s="113">
        <f>+'60'!R366+'60'!R367</f>
        <v>0</v>
      </c>
      <c r="D42" s="113">
        <f>+'61'!R366+'61'!R367</f>
        <v>4322539.8499999996</v>
      </c>
      <c r="E42" s="113">
        <f>+'62'!Q358+'62'!Q359</f>
        <v>-22618460.960000001</v>
      </c>
      <c r="F42" s="113">
        <f>+'63'!M357+'63'!M358</f>
        <v>-2113667.1899999995</v>
      </c>
      <c r="G42" s="275">
        <f>+'64'!N367+'64'!N368</f>
        <v>2376951.2300000004</v>
      </c>
      <c r="H42" s="113">
        <f>+'65'!J393+'65'!J394+'65'!J395+'65'!J396</f>
        <v>46241226.719999999</v>
      </c>
      <c r="I42" s="275">
        <f>'66'!J392+'66'!J393+'66'!J394+'66'!J395+'66'!J396</f>
        <v>378038613.78000003</v>
      </c>
      <c r="J42" s="275">
        <f>'66'!K392+'66'!K393+'66'!K394+'66'!K395+'66'!K396</f>
        <v>778200146.16999996</v>
      </c>
      <c r="K42" s="275">
        <f>'66'!L392+'66'!L393+'66'!L394+'66'!L395+'66'!L396</f>
        <v>55038610.060000002</v>
      </c>
      <c r="L42" s="275">
        <f>'66'!L392+'66'!L393+'66'!L394+'66'!L395+'66'!L396</f>
        <v>55038610.060000002</v>
      </c>
      <c r="M42" s="275">
        <f>'66'!M392+'66'!M393+'66'!M394+'66'!M395+'66'!M396</f>
        <v>81199502.269999996</v>
      </c>
      <c r="N42" s="275">
        <f>'66'!N392+'66'!N393+'66'!N394+'66'!N395+'66'!N396</f>
        <v>89478720.879999995</v>
      </c>
      <c r="O42" s="275">
        <f>'66'!O392+'66'!O393+'66'!O394+'66'!O395+'66'!O396</f>
        <v>187658379.56</v>
      </c>
      <c r="P42" s="275">
        <f>'66'!P392+'66'!P393+'66'!P394+'66'!P395+'66'!P396</f>
        <v>128644819.02999999</v>
      </c>
      <c r="Q42" s="275">
        <f>'66'!Q392+'66'!Q393+'66'!Q394+'66'!Q395+'66'!Q396</f>
        <v>108837630.7</v>
      </c>
      <c r="R42" s="275">
        <f>'66'!R392+'66'!R393+'66'!R394+'66'!R395+'66'!R396</f>
        <v>84283440.969999999</v>
      </c>
      <c r="S42" s="275">
        <f>'66'!S392+'66'!S393+'66'!S394+'66'!S395+'66'!S396</f>
        <v>54988888.170000002</v>
      </c>
      <c r="T42" s="275">
        <f>'66'!T392+'66'!T393+'66'!T394+'66'!T395+'66'!T396</f>
        <v>78065717.989999995</v>
      </c>
      <c r="U42" s="275">
        <f>'66'!U392+'66'!U393+'66'!U394+'66'!U395+'66'!U396</f>
        <v>69928952.63000001</v>
      </c>
      <c r="V42" s="275">
        <f>'66'!V392+'66'!V393+'66'!V394+'66'!V395+'66'!V396</f>
        <v>64659156.56000001</v>
      </c>
      <c r="W42" s="275">
        <f>'66'!W392+'66'!W393+'66'!W394+'66'!W395+'66'!W396</f>
        <v>378038613.78000003</v>
      </c>
    </row>
    <row r="43" spans="2:23" ht="27.75" customHeight="1">
      <c r="B43" s="426" t="s">
        <v>63</v>
      </c>
      <c r="C43" s="114">
        <f t="shared" ref="C43:D43" si="42">SUM(C38:C42)</f>
        <v>0</v>
      </c>
      <c r="D43" s="114">
        <f t="shared" si="42"/>
        <v>841779836.7700001</v>
      </c>
      <c r="E43" s="114">
        <f t="shared" ref="E43:G43" si="43">SUM(E38:E42)</f>
        <v>793052030.98999989</v>
      </c>
      <c r="F43" s="114">
        <f t="shared" si="43"/>
        <v>763338468.81999958</v>
      </c>
      <c r="G43" s="114">
        <f t="shared" si="43"/>
        <v>853623281.14999974</v>
      </c>
      <c r="H43" s="114">
        <f>SUM(H38:H42)</f>
        <v>886724699.21999979</v>
      </c>
      <c r="I43" s="114">
        <f>SUM(I38:I42)</f>
        <v>865424375.21999979</v>
      </c>
      <c r="J43" s="114">
        <f>SUM(J38:J42)</f>
        <v>825896810.86999965</v>
      </c>
      <c r="K43" s="114">
        <f>SUM(K38:K42)</f>
        <v>934514490.11999989</v>
      </c>
      <c r="L43" s="114">
        <f>SUM(L38:L42)</f>
        <v>923628430.31999993</v>
      </c>
      <c r="M43" s="114">
        <f t="shared" ref="M43:W43" si="44">SUM(M38:M42)</f>
        <v>956398974.41000009</v>
      </c>
      <c r="N43" s="114">
        <f t="shared" si="44"/>
        <v>926479752.33000004</v>
      </c>
      <c r="O43" s="114">
        <f t="shared" si="44"/>
        <v>0</v>
      </c>
      <c r="P43" s="114">
        <f t="shared" si="44"/>
        <v>0</v>
      </c>
      <c r="Q43" s="114">
        <f t="shared" si="44"/>
        <v>0</v>
      </c>
      <c r="R43" s="114">
        <f t="shared" si="44"/>
        <v>0</v>
      </c>
      <c r="S43" s="114">
        <f t="shared" si="44"/>
        <v>0</v>
      </c>
      <c r="T43" s="114">
        <f t="shared" si="44"/>
        <v>0</v>
      </c>
      <c r="U43" s="114">
        <f t="shared" si="44"/>
        <v>0</v>
      </c>
      <c r="V43" s="114">
        <f t="shared" si="44"/>
        <v>0</v>
      </c>
      <c r="W43" s="114">
        <f t="shared" si="44"/>
        <v>0</v>
      </c>
    </row>
    <row r="44" spans="2:23" ht="27.75" customHeight="1">
      <c r="B44" s="427" t="s">
        <v>64</v>
      </c>
      <c r="C44" s="115">
        <f t="shared" ref="C44:D44" si="45">+C37-C43</f>
        <v>0</v>
      </c>
      <c r="D44" s="115">
        <f t="shared" si="45"/>
        <v>0</v>
      </c>
      <c r="E44" s="115">
        <f>+E37-E43</f>
        <v>0</v>
      </c>
      <c r="F44" s="115">
        <f t="shared" ref="F44:G44" si="46">+F37-F43</f>
        <v>0</v>
      </c>
      <c r="G44" s="115">
        <f t="shared" si="46"/>
        <v>0</v>
      </c>
      <c r="H44" s="115">
        <f>+H37-H43</f>
        <v>0</v>
      </c>
      <c r="I44" s="115">
        <f>+I37-I43</f>
        <v>0</v>
      </c>
      <c r="J44" s="115">
        <f t="shared" ref="J44:W44" si="47">+J37-J43</f>
        <v>0</v>
      </c>
      <c r="K44" s="115">
        <f t="shared" ref="K44" si="48">+K37-K43</f>
        <v>0</v>
      </c>
      <c r="L44" s="115">
        <f t="shared" si="47"/>
        <v>0</v>
      </c>
      <c r="M44" s="115">
        <f t="shared" si="47"/>
        <v>0</v>
      </c>
      <c r="N44" s="115">
        <f t="shared" si="47"/>
        <v>0</v>
      </c>
      <c r="O44" s="115">
        <f t="shared" si="47"/>
        <v>0</v>
      </c>
      <c r="P44" s="115">
        <f t="shared" si="47"/>
        <v>0</v>
      </c>
      <c r="Q44" s="115">
        <f t="shared" si="47"/>
        <v>0</v>
      </c>
      <c r="R44" s="115">
        <f t="shared" si="47"/>
        <v>0</v>
      </c>
      <c r="S44" s="115">
        <f t="shared" si="47"/>
        <v>0</v>
      </c>
      <c r="T44" s="115">
        <f t="shared" si="47"/>
        <v>0</v>
      </c>
      <c r="U44" s="115">
        <f t="shared" si="47"/>
        <v>0</v>
      </c>
      <c r="V44" s="115">
        <f t="shared" si="47"/>
        <v>0</v>
      </c>
      <c r="W44" s="115">
        <f t="shared" si="47"/>
        <v>0</v>
      </c>
    </row>
    <row r="45" spans="2:23">
      <c r="Q45" s="8"/>
      <c r="R45" s="8"/>
      <c r="S45" s="8"/>
      <c r="T45" s="8"/>
      <c r="U45" s="8"/>
      <c r="V45" s="8"/>
      <c r="W45" s="8"/>
    </row>
    <row r="46" spans="2:23" s="721" customFormat="1" ht="28.5">
      <c r="B46" s="719" t="s">
        <v>4387</v>
      </c>
      <c r="C46" s="720"/>
      <c r="D46" s="720"/>
      <c r="E46" s="720"/>
      <c r="F46" s="720"/>
      <c r="G46" s="720"/>
      <c r="H46" s="720"/>
      <c r="I46" s="720"/>
      <c r="J46" s="720"/>
      <c r="K46" s="720"/>
      <c r="L46" s="722">
        <v>44422203.840000004</v>
      </c>
      <c r="M46" s="720">
        <v>54322946.479999997</v>
      </c>
      <c r="N46" s="720">
        <v>43900946.210000001</v>
      </c>
      <c r="O46" s="720">
        <v>39974160.509999998</v>
      </c>
      <c r="P46" s="720">
        <v>44530163.32</v>
      </c>
      <c r="Q46" s="720"/>
      <c r="R46" s="720"/>
      <c r="S46" s="720"/>
      <c r="T46" s="720"/>
      <c r="U46" s="720"/>
      <c r="V46" s="720"/>
      <c r="W46" s="720"/>
    </row>
    <row r="47" spans="2:23">
      <c r="Q47" s="8"/>
      <c r="R47" s="8"/>
      <c r="S47" s="8"/>
      <c r="T47" s="8"/>
      <c r="U47" s="8"/>
      <c r="V47" s="8"/>
      <c r="W47" s="8"/>
    </row>
    <row r="48" spans="2:23">
      <c r="Q48" s="8"/>
      <c r="R48" s="8"/>
      <c r="S48" s="8"/>
      <c r="T48" s="8"/>
      <c r="U48" s="8"/>
      <c r="V48" s="8"/>
      <c r="W48" s="8"/>
    </row>
    <row r="52" spans="9:23" hidden="1">
      <c r="L52" s="8">
        <v>1</v>
      </c>
      <c r="M52" s="8">
        <v>3</v>
      </c>
      <c r="N52" s="8">
        <v>0</v>
      </c>
      <c r="O52" s="8">
        <v>0</v>
      </c>
      <c r="P52" s="8">
        <v>0</v>
      </c>
      <c r="Q52" s="3">
        <v>0</v>
      </c>
      <c r="R52" s="3">
        <v>0</v>
      </c>
      <c r="S52" s="3">
        <v>2</v>
      </c>
      <c r="T52" s="3" t="e">
        <v>#DIV/0!</v>
      </c>
      <c r="U52" s="3" t="e">
        <v>#DIV/0!</v>
      </c>
      <c r="V52" s="3" t="e">
        <v>#DIV/0!</v>
      </c>
      <c r="W52" s="3">
        <v>5</v>
      </c>
    </row>
    <row r="54" spans="9:23">
      <c r="I54" s="8">
        <v>0</v>
      </c>
    </row>
  </sheetData>
  <sheetProtection formatCells="0" formatColumns="0" formatRows="0" insertColumns="0" insertRows="0" insertHyperlinks="0" deleteColumns="0" deleteRows="0" sort="0" autoFilter="0" pivotTables="0"/>
  <mergeCells count="11">
    <mergeCell ref="C34:E34"/>
    <mergeCell ref="G4:G5"/>
    <mergeCell ref="L4:W4"/>
    <mergeCell ref="C4:C5"/>
    <mergeCell ref="D4:D5"/>
    <mergeCell ref="E4:E5"/>
    <mergeCell ref="F4:F5"/>
    <mergeCell ref="H4:H5"/>
    <mergeCell ref="I4:I5"/>
    <mergeCell ref="J4:J5"/>
    <mergeCell ref="K4:K5"/>
  </mergeCells>
  <conditionalFormatting sqref="A33 C33:XFD33">
    <cfRule type="cellIs" dxfId="0" priority="1" operator="greaterThan">
      <formula>6</formula>
    </cfRule>
  </conditionalFormatting>
  <pageMargins left="0.23622047244094491" right="0.19685039370078741" top="0.51181102362204722" bottom="0.39370078740157483" header="0.31496062992125984" footer="0.31496062992125984"/>
  <pageSetup paperSize="9" scale="60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25C31-2F19-4F48-98EA-F2FFC1F35D07}">
  <dimension ref="A1:K15"/>
  <sheetViews>
    <sheetView workbookViewId="0">
      <selection activeCell="E20" sqref="E20"/>
    </sheetView>
  </sheetViews>
  <sheetFormatPr defaultRowHeight="21"/>
  <cols>
    <col min="3" max="3" width="11.875" bestFit="1" customWidth="1"/>
    <col min="4" max="4" width="11.875" customWidth="1"/>
  </cols>
  <sheetData>
    <row r="1" spans="1:11">
      <c r="A1" t="s">
        <v>3718</v>
      </c>
      <c r="C1" t="s">
        <v>3663</v>
      </c>
      <c r="E1" t="s">
        <v>3734</v>
      </c>
      <c r="G1" t="s">
        <v>3743</v>
      </c>
      <c r="I1" t="s">
        <v>3697</v>
      </c>
      <c r="K1" t="s">
        <v>4454</v>
      </c>
    </row>
    <row r="2" spans="1:11">
      <c r="A2" t="s">
        <v>3663</v>
      </c>
      <c r="B2" t="s">
        <v>4391</v>
      </c>
      <c r="C2" t="s">
        <v>3663</v>
      </c>
      <c r="D2" t="s">
        <v>4389</v>
      </c>
      <c r="E2" t="s">
        <v>3675</v>
      </c>
      <c r="F2" t="s">
        <v>4388</v>
      </c>
      <c r="G2" t="s">
        <v>3683</v>
      </c>
      <c r="H2" t="s">
        <v>4392</v>
      </c>
      <c r="I2" t="s">
        <v>3697</v>
      </c>
      <c r="J2" t="s">
        <v>4390</v>
      </c>
      <c r="K2" t="s">
        <v>3709</v>
      </c>
    </row>
    <row r="3" spans="1:11">
      <c r="A3" t="s">
        <v>3734</v>
      </c>
      <c r="B3" t="s">
        <v>4417</v>
      </c>
      <c r="C3" t="s">
        <v>3664</v>
      </c>
      <c r="D3" t="s">
        <v>4393</v>
      </c>
      <c r="E3" t="s">
        <v>3676</v>
      </c>
      <c r="F3" t="s">
        <v>4397</v>
      </c>
      <c r="G3" t="s">
        <v>3684</v>
      </c>
      <c r="H3" t="s">
        <v>4426</v>
      </c>
      <c r="I3" t="s">
        <v>3698</v>
      </c>
      <c r="J3" t="s">
        <v>4410</v>
      </c>
      <c r="K3" t="s">
        <v>3710</v>
      </c>
    </row>
    <row r="4" spans="1:11">
      <c r="A4" t="s">
        <v>3743</v>
      </c>
      <c r="B4" t="s">
        <v>4418</v>
      </c>
      <c r="C4" t="s">
        <v>3665</v>
      </c>
      <c r="D4" t="s">
        <v>4395</v>
      </c>
      <c r="E4" t="s">
        <v>3677</v>
      </c>
      <c r="F4" t="s">
        <v>4399</v>
      </c>
      <c r="G4" t="s">
        <v>3685</v>
      </c>
      <c r="H4" t="s">
        <v>4427</v>
      </c>
      <c r="I4" t="s">
        <v>3699</v>
      </c>
      <c r="J4" t="s">
        <v>4411</v>
      </c>
      <c r="K4" t="s">
        <v>3711</v>
      </c>
    </row>
    <row r="5" spans="1:11">
      <c r="A5" t="s">
        <v>3697</v>
      </c>
      <c r="B5" t="s">
        <v>4419</v>
      </c>
      <c r="C5" t="s">
        <v>3666</v>
      </c>
      <c r="D5" t="s">
        <v>4394</v>
      </c>
      <c r="E5" t="s">
        <v>3678</v>
      </c>
      <c r="F5" t="s">
        <v>4400</v>
      </c>
      <c r="G5" t="s">
        <v>3686</v>
      </c>
      <c r="H5" t="s">
        <v>4428</v>
      </c>
      <c r="I5" t="s">
        <v>3700</v>
      </c>
      <c r="J5" t="s">
        <v>4412</v>
      </c>
      <c r="K5" t="s">
        <v>3712</v>
      </c>
    </row>
    <row r="6" spans="1:11">
      <c r="A6" t="s">
        <v>4454</v>
      </c>
      <c r="B6" t="s">
        <v>4420</v>
      </c>
      <c r="C6" t="s">
        <v>3667</v>
      </c>
      <c r="D6" t="s">
        <v>4396</v>
      </c>
      <c r="E6" t="s">
        <v>3679</v>
      </c>
      <c r="F6" t="s">
        <v>4401</v>
      </c>
      <c r="G6" t="s">
        <v>3687</v>
      </c>
      <c r="H6" t="s">
        <v>4429</v>
      </c>
      <c r="I6" t="s">
        <v>3701</v>
      </c>
      <c r="J6" t="s">
        <v>4413</v>
      </c>
      <c r="K6" t="s">
        <v>3713</v>
      </c>
    </row>
    <row r="7" spans="1:11">
      <c r="B7" t="s">
        <v>4421</v>
      </c>
      <c r="C7" t="s">
        <v>3668</v>
      </c>
      <c r="D7" t="s">
        <v>4398</v>
      </c>
      <c r="E7" t="s">
        <v>3680</v>
      </c>
      <c r="F7" t="s">
        <v>4402</v>
      </c>
      <c r="G7" t="s">
        <v>3688</v>
      </c>
      <c r="H7" t="s">
        <v>4430</v>
      </c>
      <c r="I7" t="s">
        <v>3702</v>
      </c>
      <c r="J7" t="s">
        <v>4414</v>
      </c>
      <c r="K7" t="s">
        <v>3714</v>
      </c>
    </row>
    <row r="8" spans="1:11">
      <c r="B8" t="s">
        <v>4422</v>
      </c>
      <c r="C8" t="s">
        <v>3669</v>
      </c>
      <c r="D8" t="s">
        <v>4435</v>
      </c>
      <c r="E8" t="s">
        <v>3681</v>
      </c>
      <c r="F8" t="s">
        <v>4403</v>
      </c>
      <c r="G8" t="s">
        <v>3689</v>
      </c>
      <c r="H8" t="s">
        <v>4431</v>
      </c>
      <c r="I8" t="s">
        <v>3703</v>
      </c>
      <c r="J8" t="s">
        <v>4415</v>
      </c>
      <c r="K8" t="s">
        <v>3715</v>
      </c>
    </row>
    <row r="9" spans="1:11">
      <c r="B9" t="s">
        <v>4423</v>
      </c>
      <c r="C9" t="s">
        <v>3670</v>
      </c>
      <c r="D9" t="s">
        <v>4436</v>
      </c>
      <c r="E9" t="s">
        <v>3682</v>
      </c>
      <c r="F9" t="s">
        <v>4404</v>
      </c>
      <c r="G9" t="s">
        <v>3690</v>
      </c>
      <c r="H9" t="s">
        <v>4432</v>
      </c>
      <c r="I9" t="s">
        <v>4455</v>
      </c>
      <c r="J9" t="s">
        <v>4416</v>
      </c>
      <c r="K9" t="s">
        <v>3716</v>
      </c>
    </row>
    <row r="10" spans="1:11">
      <c r="B10" t="s">
        <v>4424</v>
      </c>
      <c r="C10" t="s">
        <v>3671</v>
      </c>
      <c r="F10" t="s">
        <v>4405</v>
      </c>
      <c r="G10" t="s">
        <v>3691</v>
      </c>
      <c r="H10" t="s">
        <v>4433</v>
      </c>
      <c r="I10" t="s">
        <v>3705</v>
      </c>
    </row>
    <row r="11" spans="1:11">
      <c r="B11" t="s">
        <v>4425</v>
      </c>
      <c r="C11" t="s">
        <v>3672</v>
      </c>
      <c r="F11" t="s">
        <v>4406</v>
      </c>
      <c r="G11" t="s">
        <v>3692</v>
      </c>
      <c r="H11" t="s">
        <v>4437</v>
      </c>
      <c r="I11" t="s">
        <v>3706</v>
      </c>
    </row>
    <row r="12" spans="1:11">
      <c r="B12" t="s">
        <v>4434</v>
      </c>
      <c r="C12" t="s">
        <v>3673</v>
      </c>
      <c r="F12" t="s">
        <v>4407</v>
      </c>
      <c r="G12" t="s">
        <v>3693</v>
      </c>
      <c r="H12" t="s">
        <v>4438</v>
      </c>
      <c r="I12" t="s">
        <v>3707</v>
      </c>
    </row>
    <row r="13" spans="1:11">
      <c r="B13" t="s">
        <v>4440</v>
      </c>
      <c r="C13" t="s">
        <v>3674</v>
      </c>
      <c r="F13" t="s">
        <v>4408</v>
      </c>
      <c r="G13" t="s">
        <v>3694</v>
      </c>
      <c r="H13" t="s">
        <v>4439</v>
      </c>
      <c r="I13" t="s">
        <v>3708</v>
      </c>
    </row>
    <row r="14" spans="1:11">
      <c r="F14" t="s">
        <v>4409</v>
      </c>
      <c r="G14" t="s">
        <v>3695</v>
      </c>
    </row>
    <row r="15" spans="1:11">
      <c r="F15" t="s">
        <v>4441</v>
      </c>
      <c r="G15" t="s">
        <v>3696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E490-05AA-42A9-BCE7-C0E4E2ACA1F8}">
  <sheetPr>
    <tabColor rgb="FFFFFF00"/>
  </sheetPr>
  <dimension ref="A1:BL847"/>
  <sheetViews>
    <sheetView zoomScale="85" zoomScaleNormal="85" workbookViewId="0">
      <pane xSplit="9" ySplit="2" topLeftCell="AW3" activePane="bottomRight" state="frozen"/>
      <selection activeCell="T782" sqref="T782"/>
      <selection pane="topRight" activeCell="T782" sqref="T782"/>
      <selection pane="bottomLeft" activeCell="T782" sqref="T782"/>
      <selection pane="bottomRight" activeCell="I399" sqref="I399"/>
    </sheetView>
  </sheetViews>
  <sheetFormatPr defaultRowHeight="24" customHeight="1"/>
  <cols>
    <col min="1" max="1" width="6.75" style="101" customWidth="1"/>
    <col min="2" max="2" width="9.625" style="102" hidden="1" customWidth="1"/>
    <col min="3" max="3" width="5" style="103" hidden="1" customWidth="1"/>
    <col min="4" max="4" width="9.375" style="103" customWidth="1"/>
    <col min="5" max="5" width="7.875" style="102" customWidth="1"/>
    <col min="6" max="6" width="9" style="102" customWidth="1"/>
    <col min="7" max="7" width="9.375" style="102" customWidth="1"/>
    <col min="8" max="8" width="18" customWidth="1"/>
    <col min="9" max="9" width="69.75" customWidth="1"/>
    <col min="10" max="10" width="15.125" customWidth="1"/>
    <col min="11" max="11" width="11.75" customWidth="1"/>
    <col min="12" max="12" width="16" customWidth="1"/>
    <col min="13" max="13" width="19.5" customWidth="1"/>
    <col min="14" max="14" width="12.5" customWidth="1"/>
  </cols>
  <sheetData>
    <row r="1" spans="1:64" ht="24" customHeight="1">
      <c r="E1" s="307"/>
      <c r="H1" s="447" t="s">
        <v>3644</v>
      </c>
      <c r="J1" s="495">
        <f>+'F&amp;R Balance sheet'!B2</f>
        <v>10694</v>
      </c>
      <c r="K1" s="565">
        <v>10721</v>
      </c>
      <c r="L1" s="565">
        <v>11228</v>
      </c>
      <c r="M1" s="565">
        <v>11229</v>
      </c>
      <c r="N1" s="565">
        <v>11230</v>
      </c>
      <c r="O1" s="565">
        <v>11231</v>
      </c>
      <c r="P1" s="565">
        <v>11232</v>
      </c>
      <c r="Q1" s="565">
        <v>11233</v>
      </c>
      <c r="R1" s="565">
        <v>11234</v>
      </c>
      <c r="S1" s="565">
        <v>11235</v>
      </c>
      <c r="T1" s="565">
        <v>11236</v>
      </c>
      <c r="U1" s="565">
        <v>14135</v>
      </c>
      <c r="V1" s="565">
        <v>28010</v>
      </c>
      <c r="W1" s="565">
        <v>10694</v>
      </c>
      <c r="X1" s="565">
        <v>10802</v>
      </c>
      <c r="Y1" s="565">
        <v>10803</v>
      </c>
      <c r="Z1" s="565">
        <v>10804</v>
      </c>
      <c r="AA1" s="565">
        <v>10805</v>
      </c>
      <c r="AB1" s="565">
        <v>10806</v>
      </c>
      <c r="AC1" s="565">
        <v>27974</v>
      </c>
      <c r="AD1" s="565">
        <v>27975</v>
      </c>
      <c r="AE1" s="565">
        <v>10675</v>
      </c>
      <c r="AF1" s="565">
        <v>11209</v>
      </c>
      <c r="AG1" s="565">
        <v>11210</v>
      </c>
      <c r="AH1" s="565">
        <v>11211</v>
      </c>
      <c r="AI1" s="565">
        <v>11212</v>
      </c>
      <c r="AJ1" s="565">
        <v>11213</v>
      </c>
      <c r="AK1" s="565">
        <v>11214</v>
      </c>
      <c r="AL1" s="565">
        <v>11215</v>
      </c>
      <c r="AM1" s="565">
        <v>11216</v>
      </c>
      <c r="AN1" s="565">
        <v>11217</v>
      </c>
      <c r="AO1" s="565">
        <v>11218</v>
      </c>
      <c r="AP1" s="565">
        <v>11219</v>
      </c>
      <c r="AQ1" s="565">
        <v>11220</v>
      </c>
      <c r="AR1" s="565">
        <v>40749</v>
      </c>
      <c r="AS1" s="565">
        <v>10726</v>
      </c>
      <c r="AT1" s="565">
        <v>11258</v>
      </c>
      <c r="AU1" s="565">
        <v>11259</v>
      </c>
      <c r="AV1" s="565">
        <v>11260</v>
      </c>
      <c r="AW1" s="565">
        <v>11261</v>
      </c>
      <c r="AX1" s="565">
        <v>11262</v>
      </c>
      <c r="AY1" s="565">
        <v>11263</v>
      </c>
      <c r="AZ1" s="565">
        <v>11456</v>
      </c>
      <c r="BA1" s="565">
        <v>11631</v>
      </c>
      <c r="BB1" s="565">
        <v>27978</v>
      </c>
      <c r="BC1" s="565">
        <v>27979</v>
      </c>
      <c r="BD1" s="565">
        <v>27980</v>
      </c>
      <c r="BE1" s="565">
        <v>10720</v>
      </c>
      <c r="BF1" s="565">
        <v>11221</v>
      </c>
      <c r="BG1" s="565">
        <v>11222</v>
      </c>
      <c r="BH1" s="565">
        <v>11223</v>
      </c>
      <c r="BI1" s="565">
        <v>11224</v>
      </c>
      <c r="BJ1" s="565">
        <v>11225</v>
      </c>
      <c r="BK1" s="565">
        <v>11226</v>
      </c>
      <c r="BL1" s="565">
        <v>11227</v>
      </c>
    </row>
    <row r="2" spans="1:64" ht="24" customHeight="1">
      <c r="A2" s="104" t="s">
        <v>899</v>
      </c>
      <c r="B2" s="105" t="s">
        <v>900</v>
      </c>
      <c r="C2" s="105" t="s">
        <v>901</v>
      </c>
      <c r="D2" s="105" t="s">
        <v>902</v>
      </c>
      <c r="E2" s="308" t="s">
        <v>949</v>
      </c>
      <c r="F2" s="313" t="s">
        <v>920</v>
      </c>
      <c r="G2" s="105" t="s">
        <v>946</v>
      </c>
      <c r="H2" s="106" t="s">
        <v>897</v>
      </c>
      <c r="I2" s="106" t="s">
        <v>898</v>
      </c>
      <c r="J2" s="2">
        <v>24351</v>
      </c>
      <c r="K2" s="566" t="s">
        <v>3663</v>
      </c>
      <c r="L2" s="566" t="s">
        <v>3664</v>
      </c>
      <c r="M2" s="566" t="s">
        <v>3665</v>
      </c>
      <c r="N2" s="566" t="s">
        <v>3666</v>
      </c>
      <c r="O2" s="566" t="s">
        <v>3667</v>
      </c>
      <c r="P2" s="566" t="s">
        <v>3668</v>
      </c>
      <c r="Q2" s="566" t="s">
        <v>3669</v>
      </c>
      <c r="R2" s="566" t="s">
        <v>3670</v>
      </c>
      <c r="S2" s="566" t="s">
        <v>3671</v>
      </c>
      <c r="T2" s="566" t="s">
        <v>3672</v>
      </c>
      <c r="U2" s="566" t="s">
        <v>3673</v>
      </c>
      <c r="V2" s="566" t="s">
        <v>3674</v>
      </c>
      <c r="W2" s="566" t="s">
        <v>3675</v>
      </c>
      <c r="X2" s="566" t="s">
        <v>3676</v>
      </c>
      <c r="Y2" s="566" t="s">
        <v>3677</v>
      </c>
      <c r="Z2" s="566" t="s">
        <v>3678</v>
      </c>
      <c r="AA2" s="566" t="s">
        <v>3679</v>
      </c>
      <c r="AB2" s="566" t="s">
        <v>3680</v>
      </c>
      <c r="AC2" s="566" t="s">
        <v>3681</v>
      </c>
      <c r="AD2" s="566" t="s">
        <v>3682</v>
      </c>
      <c r="AE2" s="566" t="s">
        <v>3683</v>
      </c>
      <c r="AF2" s="566" t="s">
        <v>3684</v>
      </c>
      <c r="AG2" s="566" t="s">
        <v>3685</v>
      </c>
      <c r="AH2" s="566" t="s">
        <v>3686</v>
      </c>
      <c r="AI2" s="566" t="s">
        <v>3687</v>
      </c>
      <c r="AJ2" s="566" t="s">
        <v>3688</v>
      </c>
      <c r="AK2" s="566" t="s">
        <v>3689</v>
      </c>
      <c r="AL2" s="566" t="s">
        <v>3690</v>
      </c>
      <c r="AM2" s="566" t="s">
        <v>3691</v>
      </c>
      <c r="AN2" s="566" t="s">
        <v>3692</v>
      </c>
      <c r="AO2" s="566" t="s">
        <v>3693</v>
      </c>
      <c r="AP2" s="566" t="s">
        <v>3694</v>
      </c>
      <c r="AQ2" s="566" t="s">
        <v>3695</v>
      </c>
      <c r="AR2" s="566" t="s">
        <v>3696</v>
      </c>
      <c r="AS2" s="566" t="s">
        <v>3697</v>
      </c>
      <c r="AT2" s="566" t="s">
        <v>3698</v>
      </c>
      <c r="AU2" s="566" t="s">
        <v>3699</v>
      </c>
      <c r="AV2" s="566" t="s">
        <v>3700</v>
      </c>
      <c r="AW2" s="566" t="s">
        <v>3701</v>
      </c>
      <c r="AX2" s="566" t="s">
        <v>3702</v>
      </c>
      <c r="AY2" s="566" t="s">
        <v>3703</v>
      </c>
      <c r="AZ2" s="566" t="s">
        <v>3704</v>
      </c>
      <c r="BA2" s="566" t="s">
        <v>3705</v>
      </c>
      <c r="BB2" s="566" t="s">
        <v>3706</v>
      </c>
      <c r="BC2" s="566" t="s">
        <v>3707</v>
      </c>
      <c r="BD2" s="566" t="s">
        <v>3708</v>
      </c>
      <c r="BE2" s="566" t="s">
        <v>3709</v>
      </c>
      <c r="BF2" s="566" t="s">
        <v>3710</v>
      </c>
      <c r="BG2" s="566" t="s">
        <v>3711</v>
      </c>
      <c r="BH2" s="566" t="s">
        <v>3712</v>
      </c>
      <c r="BI2" s="566" t="s">
        <v>3713</v>
      </c>
      <c r="BJ2" s="566" t="s">
        <v>3714</v>
      </c>
      <c r="BK2" s="566" t="s">
        <v>3715</v>
      </c>
      <c r="BL2" s="566" t="s">
        <v>3716</v>
      </c>
    </row>
    <row r="3" spans="1:64" ht="24" customHeight="1">
      <c r="A3" s="77">
        <v>1</v>
      </c>
      <c r="B3" s="78" t="s">
        <v>903</v>
      </c>
      <c r="C3" s="79" t="s">
        <v>57</v>
      </c>
      <c r="D3" s="79" t="s">
        <v>904</v>
      </c>
      <c r="E3" s="78" t="s">
        <v>944</v>
      </c>
      <c r="F3" s="79">
        <v>1.1000000000000001</v>
      </c>
      <c r="G3" s="79" t="s">
        <v>944</v>
      </c>
      <c r="H3" s="30">
        <v>1101010101.1010001</v>
      </c>
      <c r="I3" s="31" t="s">
        <v>71</v>
      </c>
      <c r="J3" s="108">
        <f>SUMIF($K$1:$BL$1,$J$1,$K3:$BL3)</f>
        <v>13427.5</v>
      </c>
      <c r="K3">
        <v>37072.75</v>
      </c>
      <c r="L3">
        <v>3767</v>
      </c>
      <c r="M3">
        <v>250</v>
      </c>
      <c r="N3">
        <v>0</v>
      </c>
      <c r="O3">
        <v>0</v>
      </c>
      <c r="P3">
        <v>26512</v>
      </c>
      <c r="Q3">
        <v>6855</v>
      </c>
      <c r="R3">
        <v>3983</v>
      </c>
      <c r="S3">
        <v>0</v>
      </c>
      <c r="T3">
        <v>2170</v>
      </c>
      <c r="U3">
        <v>24215</v>
      </c>
      <c r="V3">
        <v>0</v>
      </c>
      <c r="W3">
        <v>13427.5</v>
      </c>
      <c r="X3">
        <v>0</v>
      </c>
      <c r="Y3">
        <v>0</v>
      </c>
      <c r="Z3">
        <v>7906.86</v>
      </c>
      <c r="AA3">
        <v>1885</v>
      </c>
      <c r="AB3">
        <v>0</v>
      </c>
      <c r="AC3">
        <v>0</v>
      </c>
      <c r="AD3">
        <v>0</v>
      </c>
      <c r="AE3">
        <v>75743</v>
      </c>
      <c r="AF3">
        <v>4521</v>
      </c>
      <c r="AG3">
        <v>340</v>
      </c>
      <c r="AH3">
        <v>0</v>
      </c>
      <c r="AI3">
        <v>6000</v>
      </c>
      <c r="AJ3">
        <v>1636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620</v>
      </c>
      <c r="AR3">
        <v>0</v>
      </c>
      <c r="AS3">
        <v>0</v>
      </c>
      <c r="AT3">
        <v>9257.5300000000007</v>
      </c>
      <c r="AU3">
        <v>150</v>
      </c>
      <c r="AV3">
        <v>8655</v>
      </c>
      <c r="AW3">
        <v>2570</v>
      </c>
      <c r="AX3">
        <v>0</v>
      </c>
      <c r="AY3">
        <v>0</v>
      </c>
      <c r="AZ3">
        <v>0</v>
      </c>
      <c r="BA3">
        <v>0</v>
      </c>
      <c r="BB3">
        <v>0</v>
      </c>
      <c r="BC3">
        <v>9660</v>
      </c>
      <c r="BD3">
        <v>1180</v>
      </c>
      <c r="BE3">
        <v>39547.25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</row>
    <row r="4" spans="1:64" ht="24" customHeight="1">
      <c r="A4" s="77">
        <v>1</v>
      </c>
      <c r="B4" s="78" t="s">
        <v>903</v>
      </c>
      <c r="C4" s="79" t="s">
        <v>57</v>
      </c>
      <c r="D4" s="79" t="s">
        <v>904</v>
      </c>
      <c r="E4" s="78"/>
      <c r="F4" s="485" t="s">
        <v>904</v>
      </c>
      <c r="G4" s="485"/>
      <c r="H4" s="486">
        <v>1101010104.1010001</v>
      </c>
      <c r="I4" s="485" t="s">
        <v>72</v>
      </c>
      <c r="J4" s="108">
        <f t="shared" ref="J4:J7" si="0">SUMIF($K$1:$BL$1,$J$1,$K4:$BL4)</f>
        <v>0</v>
      </c>
    </row>
    <row r="5" spans="1:64" ht="24" customHeight="1">
      <c r="A5" s="77">
        <v>1</v>
      </c>
      <c r="B5" s="78" t="s">
        <v>903</v>
      </c>
      <c r="C5" s="79" t="s">
        <v>57</v>
      </c>
      <c r="D5" s="79" t="s">
        <v>904</v>
      </c>
      <c r="E5" s="78"/>
      <c r="F5" s="485" t="s">
        <v>904</v>
      </c>
      <c r="G5" s="485"/>
      <c r="H5" s="486">
        <v>1101010112.1010001</v>
      </c>
      <c r="I5" s="485" t="s">
        <v>73</v>
      </c>
      <c r="J5" s="108">
        <f t="shared" si="0"/>
        <v>0</v>
      </c>
    </row>
    <row r="6" spans="1:64" ht="24" customHeight="1">
      <c r="A6" s="77">
        <v>1</v>
      </c>
      <c r="B6" s="78" t="s">
        <v>903</v>
      </c>
      <c r="C6" s="79" t="s">
        <v>57</v>
      </c>
      <c r="D6" s="79" t="s">
        <v>904</v>
      </c>
      <c r="E6" s="78"/>
      <c r="F6" s="485" t="s">
        <v>904</v>
      </c>
      <c r="G6" s="485"/>
      <c r="H6" s="487">
        <v>1101010113.1010001</v>
      </c>
      <c r="I6" s="488" t="s">
        <v>74</v>
      </c>
      <c r="J6" s="108">
        <f t="shared" si="0"/>
        <v>0</v>
      </c>
    </row>
    <row r="7" spans="1:64" ht="24" customHeight="1">
      <c r="A7" s="77">
        <v>1</v>
      </c>
      <c r="B7" s="78" t="s">
        <v>903</v>
      </c>
      <c r="C7" s="79" t="s">
        <v>57</v>
      </c>
      <c r="D7" s="79" t="s">
        <v>904</v>
      </c>
      <c r="E7" s="78" t="s">
        <v>944</v>
      </c>
      <c r="F7" s="79">
        <v>1.1000000000000001</v>
      </c>
      <c r="G7" s="79" t="s">
        <v>944</v>
      </c>
      <c r="H7" s="33">
        <v>1101020501.1010001</v>
      </c>
      <c r="I7" s="31" t="s">
        <v>75</v>
      </c>
      <c r="J7" s="108">
        <f t="shared" si="0"/>
        <v>92990816.599999994</v>
      </c>
      <c r="K7">
        <v>25059849.16</v>
      </c>
      <c r="W7">
        <v>92990816.599999994</v>
      </c>
      <c r="AE7">
        <v>137030868.36000001</v>
      </c>
      <c r="AS7">
        <v>16408629.93</v>
      </c>
      <c r="BE7">
        <v>253500802.99000001</v>
      </c>
    </row>
    <row r="8" spans="1:64" ht="24" customHeight="1">
      <c r="A8" s="77">
        <v>1</v>
      </c>
      <c r="B8" s="78" t="s">
        <v>903</v>
      </c>
      <c r="C8" s="79" t="s">
        <v>57</v>
      </c>
      <c r="D8" s="79" t="s">
        <v>904</v>
      </c>
      <c r="E8" s="78" t="s">
        <v>944</v>
      </c>
      <c r="F8" s="79">
        <v>1.1000000000000001</v>
      </c>
      <c r="G8" s="79" t="s">
        <v>944</v>
      </c>
      <c r="H8" s="30">
        <v>1101020501.102</v>
      </c>
      <c r="I8" s="32" t="s">
        <v>76</v>
      </c>
      <c r="J8" s="108">
        <f>SUMIF($K$1:$BL$1,$J$1,$K8:$BL8)</f>
        <v>0</v>
      </c>
      <c r="L8">
        <v>280463.59999999998</v>
      </c>
      <c r="M8">
        <v>9431132</v>
      </c>
      <c r="N8">
        <v>596360.6</v>
      </c>
      <c r="O8">
        <v>22180941</v>
      </c>
      <c r="P8">
        <v>810562</v>
      </c>
      <c r="Q8">
        <v>1100174.2</v>
      </c>
      <c r="R8">
        <v>2389999.5</v>
      </c>
      <c r="S8">
        <v>172672.01</v>
      </c>
      <c r="T8">
        <v>20159707.100000001</v>
      </c>
      <c r="U8">
        <v>600880</v>
      </c>
      <c r="V8">
        <v>310992</v>
      </c>
      <c r="X8">
        <v>686067.3</v>
      </c>
      <c r="Y8">
        <v>218287</v>
      </c>
      <c r="Z8">
        <v>323544.09999999998</v>
      </c>
      <c r="AA8">
        <v>12586393</v>
      </c>
      <c r="AB8">
        <v>321315.7</v>
      </c>
      <c r="AC8">
        <v>107874</v>
      </c>
      <c r="AD8">
        <v>200398</v>
      </c>
      <c r="AF8">
        <v>28503348.98</v>
      </c>
      <c r="AG8">
        <v>16848743.300000001</v>
      </c>
      <c r="AH8">
        <v>7772140.6100000003</v>
      </c>
      <c r="AI8">
        <v>1691202</v>
      </c>
      <c r="AJ8">
        <v>1972364</v>
      </c>
      <c r="AK8">
        <v>4359117.76</v>
      </c>
      <c r="AL8">
        <v>6317566</v>
      </c>
      <c r="AM8">
        <v>60695284.799999997</v>
      </c>
      <c r="AN8">
        <v>11129092.1</v>
      </c>
      <c r="AO8">
        <v>10504329.15</v>
      </c>
      <c r="AP8">
        <v>1029395.2</v>
      </c>
      <c r="AQ8">
        <v>1456053</v>
      </c>
      <c r="AR8">
        <v>5514259</v>
      </c>
      <c r="AT8">
        <v>28680898.100000001</v>
      </c>
      <c r="AU8">
        <v>29385278.620000001</v>
      </c>
      <c r="AV8">
        <v>3951901.3</v>
      </c>
      <c r="AW8">
        <v>6166621.8099999996</v>
      </c>
      <c r="AX8">
        <v>4082944.92</v>
      </c>
      <c r="AY8">
        <v>21452707.07</v>
      </c>
      <c r="AZ8">
        <v>41206050.640000001</v>
      </c>
      <c r="BA8">
        <v>39718579.159999996</v>
      </c>
      <c r="BB8">
        <v>632850</v>
      </c>
      <c r="BC8">
        <v>20150307.5</v>
      </c>
      <c r="BD8">
        <v>1780635</v>
      </c>
      <c r="BF8">
        <v>72404080.049999997</v>
      </c>
      <c r="BG8">
        <v>3234130.6</v>
      </c>
      <c r="BH8">
        <v>1964539.05</v>
      </c>
      <c r="BI8">
        <v>237343.24</v>
      </c>
      <c r="BJ8">
        <v>9909875.5099999998</v>
      </c>
      <c r="BK8">
        <v>539684.09</v>
      </c>
      <c r="BL8">
        <v>721290.6</v>
      </c>
    </row>
    <row r="9" spans="1:64" ht="24" customHeight="1">
      <c r="A9" s="80">
        <v>1</v>
      </c>
      <c r="B9" s="81" t="s">
        <v>903</v>
      </c>
      <c r="C9" s="46" t="s">
        <v>57</v>
      </c>
      <c r="D9" s="46" t="s">
        <v>904</v>
      </c>
      <c r="E9" s="81" t="s">
        <v>944</v>
      </c>
      <c r="F9" s="46">
        <v>1.1000000000000001</v>
      </c>
      <c r="G9" s="46" t="s">
        <v>944</v>
      </c>
      <c r="H9" s="34">
        <v>1101020501.1029999</v>
      </c>
      <c r="I9" s="35" t="s">
        <v>77</v>
      </c>
      <c r="J9" s="108">
        <f t="shared" ref="J9:J72" si="1">SUMIF($K$1:$BL$1,$J$1,$K9:$BL9)</f>
        <v>0</v>
      </c>
      <c r="AT9">
        <v>654521.75</v>
      </c>
      <c r="BI9">
        <v>6688</v>
      </c>
    </row>
    <row r="10" spans="1:64" ht="24" customHeight="1">
      <c r="A10" s="80">
        <v>1</v>
      </c>
      <c r="B10" s="81" t="s">
        <v>903</v>
      </c>
      <c r="C10" s="46" t="s">
        <v>905</v>
      </c>
      <c r="D10" s="46">
        <v>1.2</v>
      </c>
      <c r="E10" s="81"/>
      <c r="F10" s="337">
        <v>2</v>
      </c>
      <c r="G10" s="46"/>
      <c r="H10" s="36">
        <v>1101020501.1040001</v>
      </c>
      <c r="I10" s="35" t="s">
        <v>78</v>
      </c>
      <c r="J10" s="108">
        <f t="shared" si="1"/>
        <v>0</v>
      </c>
    </row>
    <row r="11" spans="1:64" ht="24" customHeight="1">
      <c r="A11" s="77">
        <v>1</v>
      </c>
      <c r="B11" s="78" t="s">
        <v>903</v>
      </c>
      <c r="C11" s="79" t="s">
        <v>905</v>
      </c>
      <c r="D11" s="79">
        <v>1.2</v>
      </c>
      <c r="E11" s="78"/>
      <c r="F11" s="337">
        <v>1.2</v>
      </c>
      <c r="G11" s="79"/>
      <c r="H11" s="37">
        <v>1101020501.201</v>
      </c>
      <c r="I11" s="38" t="s">
        <v>79</v>
      </c>
      <c r="J11" s="108">
        <f t="shared" si="1"/>
        <v>6831156.29</v>
      </c>
      <c r="W11">
        <v>6831156.29</v>
      </c>
    </row>
    <row r="12" spans="1:64" ht="24" customHeight="1">
      <c r="A12" s="77">
        <v>1</v>
      </c>
      <c r="B12" s="78" t="s">
        <v>903</v>
      </c>
      <c r="C12" s="79" t="s">
        <v>57</v>
      </c>
      <c r="D12" s="79" t="s">
        <v>904</v>
      </c>
      <c r="E12" s="78"/>
      <c r="F12" s="485" t="s">
        <v>904</v>
      </c>
      <c r="G12" s="485"/>
      <c r="H12" s="486">
        <v>1101020601.1010001</v>
      </c>
      <c r="I12" s="488" t="s">
        <v>80</v>
      </c>
      <c r="J12" s="108">
        <f t="shared" si="1"/>
        <v>0</v>
      </c>
      <c r="W12">
        <v>0</v>
      </c>
    </row>
    <row r="13" spans="1:64" ht="24" customHeight="1">
      <c r="A13" s="77">
        <v>1</v>
      </c>
      <c r="B13" s="78" t="s">
        <v>903</v>
      </c>
      <c r="C13" s="79" t="s">
        <v>57</v>
      </c>
      <c r="D13" s="79" t="s">
        <v>904</v>
      </c>
      <c r="E13" s="78"/>
      <c r="F13" s="485" t="s">
        <v>904</v>
      </c>
      <c r="G13" s="485"/>
      <c r="H13" s="486">
        <v>1101020603.1010001</v>
      </c>
      <c r="I13" s="485" t="s">
        <v>81</v>
      </c>
      <c r="J13" s="108">
        <f t="shared" si="1"/>
        <v>356744</v>
      </c>
      <c r="K13">
        <v>0</v>
      </c>
      <c r="L13">
        <v>78700</v>
      </c>
      <c r="M13">
        <v>0</v>
      </c>
      <c r="N13">
        <v>0</v>
      </c>
      <c r="O13">
        <v>70507</v>
      </c>
      <c r="P13">
        <v>0</v>
      </c>
      <c r="Q13">
        <v>0</v>
      </c>
      <c r="R13">
        <v>0</v>
      </c>
      <c r="S13">
        <v>0</v>
      </c>
      <c r="T13">
        <v>0</v>
      </c>
      <c r="U13">
        <v>5300</v>
      </c>
      <c r="V13">
        <v>8900</v>
      </c>
      <c r="W13">
        <v>356744</v>
      </c>
      <c r="Y13">
        <v>0</v>
      </c>
      <c r="AB13">
        <v>0</v>
      </c>
      <c r="AC13">
        <v>0</v>
      </c>
      <c r="AD13">
        <v>0</v>
      </c>
      <c r="AE13">
        <v>0</v>
      </c>
      <c r="AK13">
        <v>38472</v>
      </c>
      <c r="AL13">
        <v>0</v>
      </c>
      <c r="AM13">
        <v>0</v>
      </c>
      <c r="AO13">
        <v>0</v>
      </c>
      <c r="AS13">
        <v>0</v>
      </c>
      <c r="AT13">
        <v>0</v>
      </c>
      <c r="AV13">
        <v>0</v>
      </c>
      <c r="AW13">
        <v>0</v>
      </c>
      <c r="AX13">
        <v>0</v>
      </c>
      <c r="AY13">
        <v>2850</v>
      </c>
      <c r="AZ13">
        <v>0</v>
      </c>
      <c r="BA13">
        <v>0</v>
      </c>
      <c r="BB13">
        <v>0</v>
      </c>
      <c r="BD13">
        <v>0</v>
      </c>
      <c r="BE13">
        <v>0</v>
      </c>
      <c r="BH13">
        <v>4380</v>
      </c>
    </row>
    <row r="14" spans="1:64" ht="24" customHeight="1">
      <c r="A14" s="77">
        <v>1</v>
      </c>
      <c r="B14" s="78" t="s">
        <v>903</v>
      </c>
      <c r="C14" s="79" t="s">
        <v>57</v>
      </c>
      <c r="D14" s="79" t="s">
        <v>904</v>
      </c>
      <c r="E14" s="78" t="s">
        <v>944</v>
      </c>
      <c r="F14" s="79">
        <v>1.1000000000000001</v>
      </c>
      <c r="G14" s="79" t="s">
        <v>944</v>
      </c>
      <c r="H14" s="30">
        <v>1101020604.1010001</v>
      </c>
      <c r="I14" s="32" t="s">
        <v>82</v>
      </c>
      <c r="J14" s="108">
        <f t="shared" si="1"/>
        <v>0</v>
      </c>
      <c r="AE14">
        <v>0</v>
      </c>
      <c r="AR14">
        <v>0</v>
      </c>
      <c r="AY14">
        <v>15000</v>
      </c>
    </row>
    <row r="15" spans="1:64" ht="24" customHeight="1">
      <c r="A15" s="77">
        <v>1</v>
      </c>
      <c r="B15" s="78" t="s">
        <v>903</v>
      </c>
      <c r="C15" s="79" t="s">
        <v>57</v>
      </c>
      <c r="D15" s="79" t="s">
        <v>904</v>
      </c>
      <c r="E15" s="78"/>
      <c r="F15" s="485" t="s">
        <v>904</v>
      </c>
      <c r="G15" s="485"/>
      <c r="H15" s="487">
        <v>1101020605.1010001</v>
      </c>
      <c r="I15" s="488" t="s">
        <v>83</v>
      </c>
      <c r="J15" s="108">
        <f t="shared" si="1"/>
        <v>0</v>
      </c>
    </row>
    <row r="16" spans="1:64" ht="24" customHeight="1">
      <c r="A16" s="77">
        <v>1</v>
      </c>
      <c r="B16" s="78" t="s">
        <v>903</v>
      </c>
      <c r="C16" s="79" t="s">
        <v>57</v>
      </c>
      <c r="D16" s="79" t="s">
        <v>904</v>
      </c>
      <c r="E16" s="78" t="s">
        <v>944</v>
      </c>
      <c r="F16" s="79">
        <v>1.1000000000000001</v>
      </c>
      <c r="G16" s="79" t="s">
        <v>944</v>
      </c>
      <c r="H16" s="39">
        <v>1101020606.1010001</v>
      </c>
      <c r="I16" s="40" t="s">
        <v>84</v>
      </c>
      <c r="J16" s="108">
        <f t="shared" si="1"/>
        <v>0</v>
      </c>
      <c r="AE16">
        <v>0</v>
      </c>
    </row>
    <row r="17" spans="1:64" ht="24" customHeight="1">
      <c r="A17" s="77">
        <v>1</v>
      </c>
      <c r="B17" s="78" t="s">
        <v>903</v>
      </c>
      <c r="C17" s="79" t="s">
        <v>57</v>
      </c>
      <c r="D17" s="79" t="s">
        <v>904</v>
      </c>
      <c r="E17" s="78" t="s">
        <v>944</v>
      </c>
      <c r="F17" s="79">
        <v>1.1000000000000001</v>
      </c>
      <c r="G17" s="79" t="s">
        <v>944</v>
      </c>
      <c r="H17" s="30">
        <v>1101030101.1010001</v>
      </c>
      <c r="I17" s="32" t="s">
        <v>85</v>
      </c>
      <c r="J17" s="108">
        <f t="shared" si="1"/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AE17">
        <v>0</v>
      </c>
      <c r="AS17">
        <v>8111643.7599999998</v>
      </c>
      <c r="AY17">
        <v>9845607.5500000007</v>
      </c>
      <c r="BE17">
        <v>29488.14</v>
      </c>
      <c r="BF17">
        <v>0</v>
      </c>
    </row>
    <row r="18" spans="1:64" ht="24" customHeight="1">
      <c r="A18" s="77">
        <v>1</v>
      </c>
      <c r="B18" s="78" t="s">
        <v>903</v>
      </c>
      <c r="C18" s="79" t="s">
        <v>57</v>
      </c>
      <c r="D18" s="79" t="s">
        <v>904</v>
      </c>
      <c r="E18" s="78" t="s">
        <v>944</v>
      </c>
      <c r="F18" s="79">
        <v>1.1000000000000001</v>
      </c>
      <c r="G18" s="79" t="s">
        <v>944</v>
      </c>
      <c r="H18" s="30">
        <v>1101030101.102</v>
      </c>
      <c r="I18" s="32" t="s">
        <v>86</v>
      </c>
      <c r="J18" s="108">
        <f t="shared" si="1"/>
        <v>0</v>
      </c>
      <c r="K18">
        <v>0</v>
      </c>
      <c r="O18">
        <v>0</v>
      </c>
      <c r="P18">
        <v>0</v>
      </c>
      <c r="S18">
        <v>0</v>
      </c>
      <c r="U18">
        <v>0</v>
      </c>
      <c r="AY18">
        <v>3750373.34</v>
      </c>
      <c r="AZ18">
        <v>388415.28</v>
      </c>
      <c r="BF18">
        <v>0</v>
      </c>
    </row>
    <row r="19" spans="1:64" ht="24" customHeight="1">
      <c r="A19" s="77">
        <v>1</v>
      </c>
      <c r="B19" s="78" t="s">
        <v>903</v>
      </c>
      <c r="C19" s="79" t="s">
        <v>57</v>
      </c>
      <c r="D19" s="79" t="s">
        <v>904</v>
      </c>
      <c r="E19" s="78" t="s">
        <v>944</v>
      </c>
      <c r="F19" s="79">
        <v>1.1000000000000001</v>
      </c>
      <c r="G19" s="79" t="s">
        <v>944</v>
      </c>
      <c r="H19" s="33">
        <v>1101030101.1029999</v>
      </c>
      <c r="I19" s="31" t="s">
        <v>87</v>
      </c>
      <c r="J19" s="108">
        <f t="shared" si="1"/>
        <v>0</v>
      </c>
      <c r="K19">
        <v>0</v>
      </c>
      <c r="O19">
        <v>0</v>
      </c>
      <c r="P19">
        <v>0</v>
      </c>
      <c r="Q19">
        <v>0</v>
      </c>
      <c r="S19">
        <v>0</v>
      </c>
      <c r="U19">
        <v>0</v>
      </c>
      <c r="AT19">
        <v>347309.55</v>
      </c>
      <c r="AY19">
        <v>2624.59</v>
      </c>
      <c r="AZ19">
        <v>183368.57</v>
      </c>
    </row>
    <row r="20" spans="1:64" ht="24" customHeight="1">
      <c r="A20" s="77">
        <v>1</v>
      </c>
      <c r="B20" s="78" t="s">
        <v>903</v>
      </c>
      <c r="C20" s="79" t="s">
        <v>905</v>
      </c>
      <c r="D20" s="79">
        <v>1.2</v>
      </c>
      <c r="E20" s="78"/>
      <c r="F20" s="79">
        <v>6</v>
      </c>
      <c r="G20" s="79"/>
      <c r="H20" s="33">
        <v>1101030101.1040001</v>
      </c>
      <c r="I20" s="31" t="s">
        <v>88</v>
      </c>
      <c r="J20" s="108">
        <f t="shared" si="1"/>
        <v>0</v>
      </c>
      <c r="K20">
        <v>0</v>
      </c>
      <c r="M20">
        <v>0</v>
      </c>
      <c r="N20">
        <v>0</v>
      </c>
      <c r="O20">
        <v>0</v>
      </c>
      <c r="P20">
        <v>0</v>
      </c>
      <c r="Q20">
        <v>0</v>
      </c>
      <c r="U20">
        <v>0</v>
      </c>
    </row>
    <row r="21" spans="1:64" ht="24" customHeight="1">
      <c r="A21" s="77">
        <v>1</v>
      </c>
      <c r="B21" s="78" t="s">
        <v>903</v>
      </c>
      <c r="C21" s="79" t="s">
        <v>57</v>
      </c>
      <c r="D21" s="79" t="s">
        <v>904</v>
      </c>
      <c r="E21" s="78" t="s">
        <v>944</v>
      </c>
      <c r="F21" s="79">
        <v>1.1000000000000001</v>
      </c>
      <c r="G21" s="79" t="s">
        <v>944</v>
      </c>
      <c r="H21" s="33">
        <v>1101030102.1010001</v>
      </c>
      <c r="I21" s="31" t="s">
        <v>89</v>
      </c>
      <c r="J21" s="108">
        <f t="shared" si="1"/>
        <v>96280195.359999999</v>
      </c>
      <c r="K21">
        <v>168313954.81</v>
      </c>
      <c r="L21">
        <v>34154082.049999997</v>
      </c>
      <c r="M21">
        <v>15627229.300000001</v>
      </c>
      <c r="N21">
        <v>33167348.23</v>
      </c>
      <c r="O21">
        <v>54814304.100000001</v>
      </c>
      <c r="P21">
        <v>37456950.270000003</v>
      </c>
      <c r="Q21">
        <v>76998253.870000005</v>
      </c>
      <c r="R21">
        <v>9950903.5999999996</v>
      </c>
      <c r="S21">
        <v>27199079.399999999</v>
      </c>
      <c r="T21">
        <v>22405425.809999999</v>
      </c>
      <c r="U21">
        <v>45969410.350000001</v>
      </c>
      <c r="V21">
        <v>16587556.109999999</v>
      </c>
      <c r="W21">
        <v>96280195.359999999</v>
      </c>
      <c r="X21">
        <v>17275319</v>
      </c>
      <c r="Y21">
        <v>26357421.100000001</v>
      </c>
      <c r="Z21">
        <v>41939839.829999998</v>
      </c>
      <c r="AA21">
        <v>33830850.740000002</v>
      </c>
      <c r="AB21">
        <v>46818845.109999999</v>
      </c>
      <c r="AC21">
        <v>4280037.91</v>
      </c>
      <c r="AD21">
        <v>14773525.189999999</v>
      </c>
      <c r="AE21">
        <v>939886745.78999996</v>
      </c>
      <c r="AF21">
        <v>13389101.33</v>
      </c>
      <c r="AG21">
        <v>58013355.140000001</v>
      </c>
      <c r="AH21">
        <v>36428104.890000001</v>
      </c>
      <c r="AI21">
        <v>124651101.56999999</v>
      </c>
      <c r="AJ21">
        <v>33337249.260000002</v>
      </c>
      <c r="AK21">
        <v>76098397.790000007</v>
      </c>
      <c r="AL21">
        <v>21002820.010000002</v>
      </c>
      <c r="AM21">
        <v>23712937.41</v>
      </c>
      <c r="AN21">
        <v>72426207.230000004</v>
      </c>
      <c r="AO21">
        <v>33169252.300000001</v>
      </c>
      <c r="AP21">
        <v>19581616.93</v>
      </c>
      <c r="AQ21">
        <v>48637216.859999999</v>
      </c>
      <c r="AR21">
        <v>46933627.880000003</v>
      </c>
      <c r="AS21">
        <v>144540211.78</v>
      </c>
      <c r="AT21">
        <v>4568353.1399999997</v>
      </c>
      <c r="AU21">
        <v>11752027.1</v>
      </c>
      <c r="AV21">
        <v>31842721.609999999</v>
      </c>
      <c r="AW21">
        <v>47807120.289999999</v>
      </c>
      <c r="AX21">
        <v>50746036.609999999</v>
      </c>
      <c r="AY21">
        <v>14273.47</v>
      </c>
      <c r="AZ21">
        <v>27880499.420000002</v>
      </c>
      <c r="BA21">
        <v>5859444.7400000002</v>
      </c>
      <c r="BB21">
        <v>20600716.27</v>
      </c>
      <c r="BC21">
        <v>1968456.12</v>
      </c>
      <c r="BD21">
        <v>19542752.469999999</v>
      </c>
      <c r="BE21">
        <v>139739002.65000001</v>
      </c>
      <c r="BF21">
        <v>38022474.950000003</v>
      </c>
      <c r="BG21">
        <v>9364720.0099999998</v>
      </c>
      <c r="BH21">
        <v>67416811.590000004</v>
      </c>
      <c r="BI21">
        <v>3670408.77</v>
      </c>
      <c r="BJ21">
        <v>91575176.480000004</v>
      </c>
      <c r="BK21">
        <v>14451809.68</v>
      </c>
      <c r="BL21">
        <v>14147052.640000001</v>
      </c>
    </row>
    <row r="22" spans="1:64" ht="24" customHeight="1">
      <c r="A22" s="77">
        <v>1</v>
      </c>
      <c r="B22" s="78" t="s">
        <v>903</v>
      </c>
      <c r="C22" s="79" t="s">
        <v>57</v>
      </c>
      <c r="D22" s="79" t="s">
        <v>904</v>
      </c>
      <c r="E22" s="78" t="s">
        <v>944</v>
      </c>
      <c r="F22" s="79">
        <v>1.1000000000000001</v>
      </c>
      <c r="G22" s="79" t="s">
        <v>944</v>
      </c>
      <c r="H22" s="30">
        <v>1101030102.102</v>
      </c>
      <c r="I22" s="32" t="s">
        <v>90</v>
      </c>
      <c r="J22" s="108">
        <f t="shared" si="1"/>
        <v>12960707.810000001</v>
      </c>
      <c r="K22">
        <v>32277790.309999999</v>
      </c>
      <c r="L22">
        <v>272371.21000000002</v>
      </c>
      <c r="M22">
        <v>3009.12</v>
      </c>
      <c r="N22">
        <v>88519.87</v>
      </c>
      <c r="O22">
        <v>2378256.79</v>
      </c>
      <c r="P22">
        <v>163115.25</v>
      </c>
      <c r="Q22">
        <v>409832.05</v>
      </c>
      <c r="R22">
        <v>485886.26</v>
      </c>
      <c r="S22">
        <v>981679.47</v>
      </c>
      <c r="T22">
        <v>2367322.41</v>
      </c>
      <c r="U22">
        <v>597063.25</v>
      </c>
      <c r="V22">
        <v>6244855.5</v>
      </c>
      <c r="W22">
        <v>12960707.810000001</v>
      </c>
      <c r="X22">
        <v>318123.90000000002</v>
      </c>
      <c r="Y22">
        <v>1508593.74</v>
      </c>
      <c r="Z22">
        <v>8957394.2200000007</v>
      </c>
      <c r="AA22">
        <v>3417560.28</v>
      </c>
      <c r="AB22">
        <v>3257236</v>
      </c>
      <c r="AC22">
        <v>839678.97</v>
      </c>
      <c r="AD22">
        <v>2720.22</v>
      </c>
      <c r="AE22">
        <v>133631460.77</v>
      </c>
      <c r="AF22">
        <v>6615638.3899999997</v>
      </c>
      <c r="AG22">
        <v>78567.759999999995</v>
      </c>
      <c r="AH22">
        <v>671910.03</v>
      </c>
      <c r="AI22">
        <v>187865.5</v>
      </c>
      <c r="AJ22">
        <v>89749.8</v>
      </c>
      <c r="AK22">
        <v>199262.56</v>
      </c>
      <c r="AL22">
        <v>2401734.71</v>
      </c>
      <c r="AM22">
        <v>1478767.85</v>
      </c>
      <c r="AN22">
        <v>2450050.13</v>
      </c>
      <c r="AO22">
        <v>6289129.8600000003</v>
      </c>
      <c r="AP22">
        <v>318100.96000000002</v>
      </c>
      <c r="AQ22">
        <v>0</v>
      </c>
      <c r="AR22">
        <v>5120505.42</v>
      </c>
      <c r="AS22">
        <v>12075686.49</v>
      </c>
      <c r="AT22">
        <v>1011820.04</v>
      </c>
      <c r="AU22">
        <v>378900.07</v>
      </c>
      <c r="AV22">
        <v>5114592.1399999997</v>
      </c>
      <c r="AW22">
        <v>9992437.5</v>
      </c>
      <c r="AX22">
        <v>461983.44</v>
      </c>
      <c r="AZ22">
        <v>382936</v>
      </c>
      <c r="BA22">
        <v>1201478.5900000001</v>
      </c>
      <c r="BB22">
        <v>7906541.1699999999</v>
      </c>
      <c r="BC22">
        <v>3389457.28</v>
      </c>
      <c r="BD22">
        <v>1650673.75</v>
      </c>
      <c r="BE22">
        <v>12597024.470000001</v>
      </c>
      <c r="BG22">
        <v>0</v>
      </c>
      <c r="BH22">
        <v>220412.48</v>
      </c>
      <c r="BI22">
        <v>377367.56</v>
      </c>
      <c r="BJ22">
        <v>2180771.77</v>
      </c>
      <c r="BK22">
        <v>0</v>
      </c>
      <c r="BL22">
        <v>0</v>
      </c>
    </row>
    <row r="23" spans="1:64" ht="24" customHeight="1">
      <c r="A23" s="77">
        <v>1</v>
      </c>
      <c r="B23" s="78" t="s">
        <v>903</v>
      </c>
      <c r="C23" s="79" t="s">
        <v>57</v>
      </c>
      <c r="D23" s="79" t="s">
        <v>904</v>
      </c>
      <c r="E23" s="78" t="s">
        <v>944</v>
      </c>
      <c r="F23" s="79">
        <v>1.1000000000000001</v>
      </c>
      <c r="G23" s="79" t="s">
        <v>944</v>
      </c>
      <c r="H23" s="30">
        <v>1101030102.1029999</v>
      </c>
      <c r="I23" s="31" t="s">
        <v>91</v>
      </c>
      <c r="J23" s="108">
        <f t="shared" si="1"/>
        <v>5181735.18</v>
      </c>
      <c r="K23">
        <v>25911910.84</v>
      </c>
      <c r="L23">
        <v>10000</v>
      </c>
      <c r="M23">
        <v>1117853.99</v>
      </c>
      <c r="N23">
        <v>0</v>
      </c>
      <c r="O23">
        <v>19435</v>
      </c>
      <c r="P23">
        <v>523975</v>
      </c>
      <c r="Q23">
        <v>0</v>
      </c>
      <c r="R23">
        <v>668784.49</v>
      </c>
      <c r="S23">
        <v>19760.71</v>
      </c>
      <c r="T23">
        <v>1397231.79</v>
      </c>
      <c r="U23">
        <v>128631.2</v>
      </c>
      <c r="V23">
        <v>499267.28</v>
      </c>
      <c r="W23">
        <v>5181735.18</v>
      </c>
      <c r="X23">
        <v>10341.17</v>
      </c>
      <c r="Z23">
        <v>1836308.03</v>
      </c>
      <c r="AA23">
        <v>2326656.33</v>
      </c>
      <c r="AB23">
        <v>4872541.0199999996</v>
      </c>
      <c r="AD23">
        <v>7500</v>
      </c>
      <c r="AE23">
        <v>4669481.67</v>
      </c>
      <c r="AF23">
        <v>827866.5</v>
      </c>
      <c r="AG23">
        <v>866042.51</v>
      </c>
      <c r="AH23">
        <v>98925</v>
      </c>
      <c r="AI23">
        <v>1030004.15</v>
      </c>
      <c r="AJ23">
        <v>299670</v>
      </c>
      <c r="AK23">
        <v>5485533.5</v>
      </c>
      <c r="AL23">
        <v>204285</v>
      </c>
      <c r="AM23">
        <v>2210241.34</v>
      </c>
      <c r="AN23">
        <v>288291.73</v>
      </c>
      <c r="AO23">
        <v>422874</v>
      </c>
      <c r="AP23">
        <v>141116</v>
      </c>
      <c r="AQ23">
        <v>546990.67000000004</v>
      </c>
      <c r="AR23">
        <v>1015736.67</v>
      </c>
      <c r="AS23">
        <v>43360183.729999997</v>
      </c>
      <c r="AT23">
        <v>456557.68</v>
      </c>
      <c r="AU23">
        <v>78810.33</v>
      </c>
      <c r="AV23">
        <v>3674116.54</v>
      </c>
      <c r="AW23">
        <v>909340.7</v>
      </c>
      <c r="AX23">
        <v>151674.5</v>
      </c>
      <c r="AY23">
        <v>388771.09</v>
      </c>
      <c r="AZ23">
        <v>417609.57</v>
      </c>
      <c r="BA23">
        <v>54631</v>
      </c>
      <c r="BB23">
        <v>1117461.3899999999</v>
      </c>
      <c r="BC23">
        <v>34128.949999999997</v>
      </c>
      <c r="BD23">
        <v>535391.73</v>
      </c>
      <c r="BE23">
        <v>38824137.350000001</v>
      </c>
      <c r="BF23">
        <v>161791.88</v>
      </c>
      <c r="BG23">
        <v>30090.45</v>
      </c>
      <c r="BH23">
        <v>701806.93</v>
      </c>
      <c r="BI23">
        <v>156526</v>
      </c>
      <c r="BJ23">
        <v>224056.5</v>
      </c>
      <c r="BK23">
        <v>153333.68</v>
      </c>
      <c r="BL23">
        <v>404895.85</v>
      </c>
    </row>
    <row r="24" spans="1:64" ht="24" customHeight="1">
      <c r="A24" s="77">
        <v>1</v>
      </c>
      <c r="B24" s="78" t="s">
        <v>903</v>
      </c>
      <c r="C24" s="79" t="s">
        <v>905</v>
      </c>
      <c r="D24" s="79">
        <v>1.2</v>
      </c>
      <c r="E24" s="78"/>
      <c r="F24" s="337">
        <v>1.2</v>
      </c>
      <c r="G24" s="79"/>
      <c r="H24" s="33">
        <v>1101030102.1040001</v>
      </c>
      <c r="I24" s="31" t="s">
        <v>92</v>
      </c>
      <c r="J24" s="108">
        <f t="shared" si="1"/>
        <v>0</v>
      </c>
      <c r="K24">
        <v>18948662.75</v>
      </c>
      <c r="L24">
        <v>907782.34</v>
      </c>
      <c r="M24">
        <v>0</v>
      </c>
      <c r="N24">
        <v>1901993.77</v>
      </c>
      <c r="O24">
        <v>358484.63</v>
      </c>
      <c r="P24">
        <v>2720953.14</v>
      </c>
      <c r="Q24">
        <v>1472431.93</v>
      </c>
      <c r="R24">
        <v>1164937.27</v>
      </c>
      <c r="S24">
        <v>328810.78999999998</v>
      </c>
      <c r="T24">
        <v>809733.92</v>
      </c>
      <c r="U24">
        <v>2061.7399999999998</v>
      </c>
      <c r="V24">
        <v>2085909.58</v>
      </c>
      <c r="X24">
        <v>1110984.22</v>
      </c>
      <c r="Y24">
        <v>425639.06</v>
      </c>
      <c r="Z24">
        <v>2986776.83</v>
      </c>
      <c r="AA24">
        <v>2644609.27</v>
      </c>
      <c r="AB24">
        <v>1699721.05</v>
      </c>
      <c r="AC24">
        <v>277416.78999999998</v>
      </c>
      <c r="AD24">
        <v>1383.82</v>
      </c>
      <c r="AE24">
        <v>10720915.550000001</v>
      </c>
      <c r="AF24">
        <v>1755235.41</v>
      </c>
      <c r="AG24">
        <v>1605863.42</v>
      </c>
      <c r="AH24">
        <v>1551345.79</v>
      </c>
      <c r="AI24">
        <v>719011.58</v>
      </c>
      <c r="AJ24">
        <v>271046.88</v>
      </c>
      <c r="AK24">
        <v>5012794.2</v>
      </c>
      <c r="AL24">
        <v>841541.8</v>
      </c>
      <c r="AM24">
        <v>6615940.5899999999</v>
      </c>
      <c r="AN24">
        <v>4249194.16</v>
      </c>
      <c r="AO24">
        <v>3816077.23</v>
      </c>
      <c r="AP24">
        <v>1535890.16</v>
      </c>
      <c r="AQ24">
        <v>1545912.84</v>
      </c>
      <c r="AR24">
        <v>191274.96</v>
      </c>
      <c r="AS24">
        <v>11312067.15</v>
      </c>
      <c r="AT24">
        <v>2744726.3</v>
      </c>
      <c r="AU24">
        <v>1100122.5900000001</v>
      </c>
      <c r="AV24">
        <v>4193057.39</v>
      </c>
      <c r="AW24">
        <v>179094.87</v>
      </c>
      <c r="AX24">
        <v>1463559.3</v>
      </c>
      <c r="AY24">
        <v>2232918.7599999998</v>
      </c>
      <c r="AZ24">
        <v>3496502.77</v>
      </c>
      <c r="BA24">
        <v>1772015.09</v>
      </c>
      <c r="BB24">
        <v>1207640.8700000001</v>
      </c>
      <c r="BC24">
        <v>561708.51</v>
      </c>
      <c r="BD24">
        <v>1636.36</v>
      </c>
      <c r="BE24">
        <v>211712.81</v>
      </c>
      <c r="BF24">
        <v>80245.8</v>
      </c>
      <c r="BG24">
        <v>11398.65</v>
      </c>
      <c r="BI24">
        <v>984.2</v>
      </c>
      <c r="BJ24">
        <v>1143949.74</v>
      </c>
      <c r="BK24">
        <v>505115.37</v>
      </c>
      <c r="BL24">
        <v>48466.32</v>
      </c>
    </row>
    <row r="25" spans="1:64" ht="24" customHeight="1">
      <c r="A25" s="77">
        <v>1</v>
      </c>
      <c r="B25" s="78" t="s">
        <v>903</v>
      </c>
      <c r="C25" s="79" t="s">
        <v>905</v>
      </c>
      <c r="D25" s="79">
        <v>1.2</v>
      </c>
      <c r="E25" s="78"/>
      <c r="F25" s="337">
        <v>2</v>
      </c>
      <c r="G25" s="79"/>
      <c r="H25" s="33">
        <v>1101030102.105</v>
      </c>
      <c r="I25" s="31" t="s">
        <v>93</v>
      </c>
      <c r="J25" s="108">
        <f t="shared" si="1"/>
        <v>1681705.06</v>
      </c>
      <c r="K25">
        <v>10369862</v>
      </c>
      <c r="M25">
        <v>106010</v>
      </c>
      <c r="P25">
        <v>2586384.0499999998</v>
      </c>
      <c r="Q25">
        <v>677606.55</v>
      </c>
      <c r="R25">
        <v>652331.12</v>
      </c>
      <c r="S25">
        <v>372539.1</v>
      </c>
      <c r="T25">
        <v>628141.91</v>
      </c>
      <c r="V25">
        <v>307830.2</v>
      </c>
      <c r="W25">
        <v>1681705.06</v>
      </c>
      <c r="AC25">
        <v>896018</v>
      </c>
      <c r="AE25">
        <v>42602447.829999998</v>
      </c>
      <c r="AF25">
        <v>1020117.16</v>
      </c>
      <c r="AG25">
        <v>7424870.6699999999</v>
      </c>
      <c r="AH25">
        <v>15806733.380000001</v>
      </c>
      <c r="AI25">
        <v>974208.75</v>
      </c>
      <c r="AJ25">
        <v>324101.71999999997</v>
      </c>
      <c r="AL25">
        <v>1958414.66</v>
      </c>
      <c r="AM25">
        <v>395856.81</v>
      </c>
      <c r="AN25">
        <v>1944873.94</v>
      </c>
      <c r="AO25">
        <v>6861197.5899999999</v>
      </c>
      <c r="AP25">
        <v>136985.4</v>
      </c>
      <c r="AQ25">
        <v>295682.12</v>
      </c>
      <c r="AR25">
        <v>1047463.76</v>
      </c>
      <c r="AS25">
        <v>1618886.69</v>
      </c>
      <c r="AT25">
        <v>1061218.6000000001</v>
      </c>
      <c r="AV25">
        <v>12108798.43</v>
      </c>
      <c r="AX25">
        <v>2030676.69</v>
      </c>
      <c r="AY25">
        <v>967401.67</v>
      </c>
      <c r="AZ25">
        <v>10581104.689999999</v>
      </c>
      <c r="BB25">
        <v>185528.85</v>
      </c>
      <c r="BC25">
        <v>1448224.73</v>
      </c>
      <c r="BE25">
        <v>19612958.91</v>
      </c>
      <c r="BG25">
        <v>464149.33</v>
      </c>
      <c r="BK25">
        <v>2880</v>
      </c>
    </row>
    <row r="26" spans="1:64" ht="24" customHeight="1">
      <c r="A26" s="77">
        <v>1</v>
      </c>
      <c r="B26" s="78" t="s">
        <v>903</v>
      </c>
      <c r="C26" s="79" t="s">
        <v>57</v>
      </c>
      <c r="D26" s="79" t="s">
        <v>906</v>
      </c>
      <c r="E26" s="78"/>
      <c r="F26" s="79" t="s">
        <v>2555</v>
      </c>
      <c r="G26" s="79"/>
      <c r="H26" s="30">
        <v>1102010101.1010001</v>
      </c>
      <c r="I26" s="32" t="s">
        <v>94</v>
      </c>
      <c r="J26" s="108">
        <f t="shared" si="1"/>
        <v>0</v>
      </c>
      <c r="BE26">
        <v>0</v>
      </c>
    </row>
    <row r="27" spans="1:64" ht="24" customHeight="1">
      <c r="A27" s="77">
        <v>1</v>
      </c>
      <c r="B27" s="78" t="s">
        <v>903</v>
      </c>
      <c r="C27" s="79" t="s">
        <v>57</v>
      </c>
      <c r="D27" s="79" t="s">
        <v>906</v>
      </c>
      <c r="E27" s="78"/>
      <c r="F27" s="79" t="s">
        <v>2555</v>
      </c>
      <c r="G27" s="79"/>
      <c r="H27" s="30">
        <v>1102010102.1010001</v>
      </c>
      <c r="I27" s="32" t="s">
        <v>95</v>
      </c>
      <c r="J27" s="108">
        <f t="shared" si="1"/>
        <v>0</v>
      </c>
      <c r="AG27">
        <v>0</v>
      </c>
      <c r="BC27">
        <v>103080</v>
      </c>
      <c r="BE27">
        <v>202974</v>
      </c>
    </row>
    <row r="28" spans="1:64" ht="24" customHeight="1">
      <c r="A28" s="77">
        <v>1</v>
      </c>
      <c r="B28" s="78" t="s">
        <v>903</v>
      </c>
      <c r="C28" s="79" t="s">
        <v>57</v>
      </c>
      <c r="D28" s="79" t="s">
        <v>906</v>
      </c>
      <c r="E28" s="78"/>
      <c r="F28" s="79" t="s">
        <v>2555</v>
      </c>
      <c r="G28" s="79"/>
      <c r="H28" s="30">
        <v>1102010108.1010001</v>
      </c>
      <c r="I28" s="32" t="s">
        <v>96</v>
      </c>
      <c r="J28" s="108">
        <f t="shared" si="1"/>
        <v>125212</v>
      </c>
      <c r="K28">
        <v>2610877</v>
      </c>
      <c r="L28">
        <v>0</v>
      </c>
      <c r="M28">
        <v>0</v>
      </c>
      <c r="N28">
        <v>173550</v>
      </c>
      <c r="O28">
        <v>11432</v>
      </c>
      <c r="P28">
        <v>162864</v>
      </c>
      <c r="Q28">
        <v>0</v>
      </c>
      <c r="R28">
        <v>0</v>
      </c>
      <c r="S28">
        <v>36824.239999999998</v>
      </c>
      <c r="T28">
        <v>0</v>
      </c>
      <c r="U28">
        <v>0</v>
      </c>
      <c r="V28">
        <v>14500</v>
      </c>
      <c r="W28">
        <v>125212</v>
      </c>
      <c r="Y28">
        <v>0</v>
      </c>
      <c r="Z28">
        <v>71200</v>
      </c>
      <c r="AA28">
        <v>85090</v>
      </c>
      <c r="AC28">
        <v>0</v>
      </c>
      <c r="AE28">
        <v>684936</v>
      </c>
      <c r="AF28">
        <v>29250</v>
      </c>
      <c r="AG28">
        <v>0</v>
      </c>
      <c r="AH28">
        <v>162240</v>
      </c>
      <c r="AI28">
        <v>65000</v>
      </c>
      <c r="AJ28">
        <v>0</v>
      </c>
      <c r="AK28">
        <v>0</v>
      </c>
      <c r="AL28">
        <v>0</v>
      </c>
      <c r="AM28">
        <v>511500</v>
      </c>
      <c r="AN28">
        <v>0</v>
      </c>
      <c r="AO28">
        <v>0</v>
      </c>
      <c r="AP28">
        <v>65000</v>
      </c>
      <c r="AQ28">
        <v>0</v>
      </c>
      <c r="AR28">
        <v>0</v>
      </c>
      <c r="AS28">
        <v>196018</v>
      </c>
      <c r="AT28">
        <v>110710</v>
      </c>
      <c r="AU28">
        <v>0</v>
      </c>
      <c r="AV28">
        <v>191380</v>
      </c>
      <c r="AW28">
        <v>30200</v>
      </c>
      <c r="AX28">
        <v>0</v>
      </c>
      <c r="AY28">
        <v>0</v>
      </c>
      <c r="AZ28">
        <v>71448</v>
      </c>
      <c r="BA28">
        <v>19200</v>
      </c>
      <c r="BB28">
        <v>0</v>
      </c>
      <c r="BD28">
        <v>90000</v>
      </c>
      <c r="BF28">
        <v>26200</v>
      </c>
      <c r="BG28">
        <v>47200</v>
      </c>
      <c r="BH28">
        <v>186342</v>
      </c>
      <c r="BJ28">
        <v>65480</v>
      </c>
      <c r="BK28">
        <v>95608</v>
      </c>
      <c r="BL28">
        <v>0</v>
      </c>
    </row>
    <row r="29" spans="1:64" ht="24" customHeight="1">
      <c r="A29" s="77">
        <v>1</v>
      </c>
      <c r="B29" s="78" t="s">
        <v>903</v>
      </c>
      <c r="C29" s="79" t="s">
        <v>57</v>
      </c>
      <c r="D29" s="79" t="s">
        <v>906</v>
      </c>
      <c r="E29" s="78"/>
      <c r="F29" s="79" t="s">
        <v>2555</v>
      </c>
      <c r="G29" s="79"/>
      <c r="H29" s="30">
        <v>1102010108.102</v>
      </c>
      <c r="I29" s="32" t="s">
        <v>97</v>
      </c>
      <c r="J29" s="108">
        <f t="shared" si="1"/>
        <v>0</v>
      </c>
    </row>
    <row r="30" spans="1:64" ht="24" customHeight="1">
      <c r="A30" s="77">
        <v>1</v>
      </c>
      <c r="B30" s="78" t="s">
        <v>903</v>
      </c>
      <c r="C30" s="79" t="s">
        <v>57</v>
      </c>
      <c r="D30" s="79" t="s">
        <v>906</v>
      </c>
      <c r="E30" s="78"/>
      <c r="F30" s="79" t="s">
        <v>2555</v>
      </c>
      <c r="G30" s="79"/>
      <c r="H30" s="30">
        <v>1102010108.201</v>
      </c>
      <c r="I30" s="32" t="s">
        <v>98</v>
      </c>
      <c r="J30" s="108">
        <f t="shared" si="1"/>
        <v>0</v>
      </c>
      <c r="K30">
        <v>45600</v>
      </c>
      <c r="AY30">
        <v>219300</v>
      </c>
    </row>
    <row r="31" spans="1:64" ht="24" customHeight="1">
      <c r="A31" s="77">
        <v>1</v>
      </c>
      <c r="B31" s="78" t="s">
        <v>903</v>
      </c>
      <c r="C31" s="79" t="s">
        <v>57</v>
      </c>
      <c r="D31" s="79" t="s">
        <v>906</v>
      </c>
      <c r="E31" s="78"/>
      <c r="F31" s="79" t="s">
        <v>2555</v>
      </c>
      <c r="G31" s="79"/>
      <c r="H31" s="33">
        <v>1102010108.3010001</v>
      </c>
      <c r="I31" s="31" t="s">
        <v>99</v>
      </c>
      <c r="J31" s="108">
        <f t="shared" si="1"/>
        <v>0</v>
      </c>
    </row>
    <row r="32" spans="1:64" ht="24" customHeight="1">
      <c r="A32" s="77">
        <v>1</v>
      </c>
      <c r="B32" s="78" t="s">
        <v>903</v>
      </c>
      <c r="C32" s="79" t="s">
        <v>57</v>
      </c>
      <c r="D32" s="79" t="s">
        <v>906</v>
      </c>
      <c r="E32" s="78"/>
      <c r="F32" s="79" t="s">
        <v>2555</v>
      </c>
      <c r="G32" s="79"/>
      <c r="H32" s="33">
        <v>1102010108.5009999</v>
      </c>
      <c r="I32" s="31" t="s">
        <v>100</v>
      </c>
      <c r="J32" s="108">
        <f t="shared" si="1"/>
        <v>0</v>
      </c>
    </row>
    <row r="33" spans="1:64" ht="24" customHeight="1">
      <c r="A33" s="77">
        <v>1</v>
      </c>
      <c r="B33" s="78" t="s">
        <v>903</v>
      </c>
      <c r="C33" s="79" t="s">
        <v>57</v>
      </c>
      <c r="D33" s="79" t="s">
        <v>906</v>
      </c>
      <c r="E33" s="78"/>
      <c r="F33" s="79" t="s">
        <v>2555</v>
      </c>
      <c r="G33" s="79"/>
      <c r="H33" s="41">
        <v>1102050101.102</v>
      </c>
      <c r="I33" s="42" t="s">
        <v>101</v>
      </c>
      <c r="J33" s="108">
        <f t="shared" si="1"/>
        <v>317865</v>
      </c>
      <c r="K33">
        <v>5032140</v>
      </c>
      <c r="W33">
        <v>317865</v>
      </c>
      <c r="AE33">
        <v>21393110</v>
      </c>
      <c r="AN33">
        <v>1580</v>
      </c>
      <c r="AS33">
        <v>1133124.99</v>
      </c>
      <c r="AV33">
        <v>0</v>
      </c>
      <c r="AZ33">
        <v>14600</v>
      </c>
      <c r="BB33">
        <v>1400</v>
      </c>
      <c r="BE33">
        <v>1705245.2</v>
      </c>
      <c r="BH33">
        <v>47630</v>
      </c>
    </row>
    <row r="34" spans="1:64" ht="24" customHeight="1">
      <c r="A34" s="77">
        <v>1</v>
      </c>
      <c r="B34" s="78" t="s">
        <v>903</v>
      </c>
      <c r="C34" s="79" t="s">
        <v>57</v>
      </c>
      <c r="D34" s="79" t="s">
        <v>906</v>
      </c>
      <c r="E34" s="78"/>
      <c r="F34" s="79" t="s">
        <v>2555</v>
      </c>
      <c r="G34" s="79"/>
      <c r="H34" s="41">
        <v>1102050101.1029999</v>
      </c>
      <c r="I34" s="43" t="s">
        <v>102</v>
      </c>
      <c r="J34" s="108">
        <f t="shared" si="1"/>
        <v>441290</v>
      </c>
      <c r="K34">
        <v>884017</v>
      </c>
      <c r="M34">
        <v>3690</v>
      </c>
      <c r="N34">
        <v>31120</v>
      </c>
      <c r="Q34">
        <v>0</v>
      </c>
      <c r="T34">
        <v>3165</v>
      </c>
      <c r="U34">
        <v>91300</v>
      </c>
      <c r="W34">
        <v>441290</v>
      </c>
      <c r="AC34">
        <v>24594</v>
      </c>
      <c r="AE34">
        <v>254710</v>
      </c>
      <c r="AI34">
        <v>56980</v>
      </c>
      <c r="AL34">
        <v>35695</v>
      </c>
      <c r="AM34">
        <v>30190</v>
      </c>
      <c r="AN34">
        <v>97280</v>
      </c>
      <c r="AO34">
        <v>151880</v>
      </c>
      <c r="AP34">
        <v>6390</v>
      </c>
      <c r="AS34">
        <v>378071</v>
      </c>
      <c r="AT34">
        <v>56990</v>
      </c>
      <c r="AU34">
        <v>19280</v>
      </c>
      <c r="AV34">
        <v>192226</v>
      </c>
      <c r="AW34">
        <v>69890</v>
      </c>
      <c r="AX34">
        <v>49220</v>
      </c>
      <c r="AZ34">
        <v>45740</v>
      </c>
      <c r="BA34">
        <v>0</v>
      </c>
      <c r="BB34">
        <v>20910</v>
      </c>
      <c r="BC34">
        <v>32680</v>
      </c>
      <c r="BE34">
        <v>1276425</v>
      </c>
      <c r="BF34">
        <v>160980</v>
      </c>
      <c r="BH34">
        <v>104306</v>
      </c>
      <c r="BJ34">
        <v>9350</v>
      </c>
      <c r="BL34">
        <v>0</v>
      </c>
    </row>
    <row r="35" spans="1:64" ht="24" customHeight="1">
      <c r="A35" s="77">
        <v>1</v>
      </c>
      <c r="B35" s="78" t="s">
        <v>903</v>
      </c>
      <c r="C35" s="79" t="s">
        <v>57</v>
      </c>
      <c r="D35" s="79" t="s">
        <v>906</v>
      </c>
      <c r="E35" s="78"/>
      <c r="F35" s="79" t="s">
        <v>2555</v>
      </c>
      <c r="G35" s="79"/>
      <c r="H35" s="41">
        <v>1102050101.1040001</v>
      </c>
      <c r="I35" s="43" t="s">
        <v>103</v>
      </c>
      <c r="J35" s="108">
        <f t="shared" si="1"/>
        <v>0</v>
      </c>
      <c r="AE35">
        <v>11834075.9</v>
      </c>
    </row>
    <row r="36" spans="1:64" ht="24" customHeight="1">
      <c r="A36" s="77">
        <v>1</v>
      </c>
      <c r="B36" s="78" t="s">
        <v>903</v>
      </c>
      <c r="C36" s="79" t="s">
        <v>57</v>
      </c>
      <c r="D36" s="79" t="s">
        <v>906</v>
      </c>
      <c r="E36" s="78"/>
      <c r="F36" s="79" t="s">
        <v>2555</v>
      </c>
      <c r="G36" s="79"/>
      <c r="H36" s="41">
        <v>1102050101.105</v>
      </c>
      <c r="I36" s="43" t="s">
        <v>104</v>
      </c>
      <c r="J36" s="108">
        <f t="shared" si="1"/>
        <v>0</v>
      </c>
      <c r="AA36">
        <v>3487692</v>
      </c>
      <c r="BH36">
        <v>320200</v>
      </c>
    </row>
    <row r="37" spans="1:64" ht="24" customHeight="1">
      <c r="A37" s="77">
        <v>1</v>
      </c>
      <c r="B37" s="78" t="s">
        <v>903</v>
      </c>
      <c r="C37" s="79" t="s">
        <v>57</v>
      </c>
      <c r="D37" s="79" t="s">
        <v>906</v>
      </c>
      <c r="E37" s="78"/>
      <c r="F37" s="79" t="s">
        <v>2552</v>
      </c>
      <c r="G37" s="79"/>
      <c r="H37" s="41">
        <v>1102050101.109</v>
      </c>
      <c r="I37" s="43" t="s">
        <v>105</v>
      </c>
      <c r="J37" s="108">
        <f t="shared" si="1"/>
        <v>0</v>
      </c>
      <c r="Q37">
        <v>0</v>
      </c>
      <c r="S37">
        <v>5100</v>
      </c>
      <c r="U37">
        <v>25750</v>
      </c>
      <c r="X37">
        <v>489960</v>
      </c>
      <c r="Y37">
        <v>739950</v>
      </c>
      <c r="Z37">
        <v>234150</v>
      </c>
      <c r="AC37">
        <v>135800</v>
      </c>
      <c r="AH37">
        <v>113900</v>
      </c>
      <c r="AJ37">
        <v>0</v>
      </c>
      <c r="AK37">
        <v>1196300</v>
      </c>
      <c r="AM37">
        <v>0</v>
      </c>
      <c r="AN37">
        <v>148200</v>
      </c>
      <c r="AO37">
        <v>0</v>
      </c>
      <c r="AP37">
        <v>121750</v>
      </c>
      <c r="AW37">
        <v>0</v>
      </c>
      <c r="AY37">
        <v>65050</v>
      </c>
      <c r="BA37">
        <v>79400</v>
      </c>
      <c r="BB37">
        <v>57200</v>
      </c>
      <c r="BF37">
        <v>126950</v>
      </c>
      <c r="BG37">
        <v>260750</v>
      </c>
      <c r="BI37">
        <v>0</v>
      </c>
    </row>
    <row r="38" spans="1:64" ht="24" customHeight="1">
      <c r="A38" s="77">
        <v>1</v>
      </c>
      <c r="B38" s="78" t="s">
        <v>903</v>
      </c>
      <c r="C38" s="79" t="s">
        <v>57</v>
      </c>
      <c r="D38" s="79" t="s">
        <v>906</v>
      </c>
      <c r="E38" s="78"/>
      <c r="F38" s="79"/>
      <c r="G38" s="79"/>
      <c r="H38" s="44">
        <v>1102050101.201</v>
      </c>
      <c r="I38" s="45" t="s">
        <v>106</v>
      </c>
      <c r="J38" s="108">
        <f t="shared" si="1"/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</row>
    <row r="39" spans="1:64" ht="24" customHeight="1">
      <c r="A39" s="77">
        <v>1</v>
      </c>
      <c r="B39" s="78" t="s">
        <v>903</v>
      </c>
      <c r="C39" s="79" t="s">
        <v>57</v>
      </c>
      <c r="D39" s="79" t="s">
        <v>906</v>
      </c>
      <c r="E39" s="78"/>
      <c r="F39" s="79">
        <v>3.1</v>
      </c>
      <c r="G39" s="79"/>
      <c r="H39" s="41">
        <v>1102050101.2019999</v>
      </c>
      <c r="I39" s="43" t="s">
        <v>107</v>
      </c>
      <c r="J39" s="108">
        <f t="shared" si="1"/>
        <v>23640147.5</v>
      </c>
      <c r="K39">
        <v>69562675.480000004</v>
      </c>
      <c r="L39">
        <v>261525.16</v>
      </c>
      <c r="M39">
        <v>922750</v>
      </c>
      <c r="N39">
        <v>4214703</v>
      </c>
      <c r="O39">
        <v>5559374</v>
      </c>
      <c r="P39">
        <v>7376609</v>
      </c>
      <c r="Q39">
        <v>3235812.98</v>
      </c>
      <c r="R39">
        <v>1595936.32</v>
      </c>
      <c r="S39">
        <v>1537298.5</v>
      </c>
      <c r="T39">
        <v>1325795.9099999999</v>
      </c>
      <c r="U39">
        <v>722960.75</v>
      </c>
      <c r="V39">
        <v>1576913</v>
      </c>
      <c r="W39">
        <v>23640147.5</v>
      </c>
      <c r="X39">
        <v>289375.65999999997</v>
      </c>
      <c r="Y39">
        <v>1160898.95</v>
      </c>
      <c r="Z39">
        <v>1371100.3</v>
      </c>
      <c r="AA39">
        <v>2880383</v>
      </c>
      <c r="AB39">
        <v>1286453.3400000001</v>
      </c>
      <c r="AC39">
        <v>1211075.51</v>
      </c>
      <c r="AE39">
        <v>56293275.579999998</v>
      </c>
      <c r="AF39">
        <v>799254.02</v>
      </c>
      <c r="AG39">
        <v>2563579</v>
      </c>
      <c r="AH39">
        <v>3089791.5</v>
      </c>
      <c r="AI39">
        <v>4242557.47</v>
      </c>
      <c r="AJ39">
        <v>602160</v>
      </c>
      <c r="AK39">
        <v>7242739.0700000003</v>
      </c>
      <c r="AL39">
        <v>7326165.8300000001</v>
      </c>
      <c r="AM39">
        <v>1051418.6100000001</v>
      </c>
      <c r="AN39">
        <v>8844146.0899999999</v>
      </c>
      <c r="AO39">
        <v>11131023.470000001</v>
      </c>
      <c r="AP39">
        <v>558084.44999999995</v>
      </c>
      <c r="AQ39">
        <v>2065535.31</v>
      </c>
      <c r="AR39">
        <v>670570</v>
      </c>
      <c r="AS39">
        <v>0</v>
      </c>
      <c r="AT39">
        <v>442088.25</v>
      </c>
      <c r="AU39">
        <v>536664.37</v>
      </c>
      <c r="AV39">
        <v>12405800.390000001</v>
      </c>
      <c r="AW39">
        <v>2948101.75</v>
      </c>
      <c r="AX39">
        <v>571535.5</v>
      </c>
      <c r="AY39">
        <v>3604063.28</v>
      </c>
      <c r="AZ39">
        <v>13427920.75</v>
      </c>
      <c r="BA39">
        <v>1083572.79</v>
      </c>
      <c r="BB39">
        <v>274405</v>
      </c>
      <c r="BC39">
        <v>270725</v>
      </c>
      <c r="BD39">
        <v>983123.99</v>
      </c>
      <c r="BE39">
        <v>38294207.710000001</v>
      </c>
      <c r="BF39">
        <v>283965.78999999998</v>
      </c>
      <c r="BG39">
        <v>1513540.42</v>
      </c>
      <c r="BH39">
        <v>4537655</v>
      </c>
      <c r="BI39">
        <v>83435.25</v>
      </c>
      <c r="BJ39">
        <v>4077384.83</v>
      </c>
      <c r="BK39">
        <v>958066.25</v>
      </c>
      <c r="BL39">
        <v>1587245.75</v>
      </c>
    </row>
    <row r="40" spans="1:64" ht="24" customHeight="1">
      <c r="A40" s="77">
        <v>1</v>
      </c>
      <c r="B40" s="78" t="s">
        <v>903</v>
      </c>
      <c r="C40" s="79" t="s">
        <v>57</v>
      </c>
      <c r="D40" s="79" t="s">
        <v>906</v>
      </c>
      <c r="E40" s="78"/>
      <c r="F40" s="79">
        <v>3.2</v>
      </c>
      <c r="G40" s="79"/>
      <c r="H40" s="41">
        <v>1102050101.2030001</v>
      </c>
      <c r="I40" s="43" t="s">
        <v>108</v>
      </c>
      <c r="J40" s="108">
        <f t="shared" si="1"/>
        <v>6793690</v>
      </c>
      <c r="K40">
        <v>32397749.690000001</v>
      </c>
      <c r="L40">
        <v>372388</v>
      </c>
      <c r="M40">
        <v>42853</v>
      </c>
      <c r="N40">
        <v>567675</v>
      </c>
      <c r="O40">
        <v>254415</v>
      </c>
      <c r="P40">
        <v>286869</v>
      </c>
      <c r="Q40">
        <v>260308.5</v>
      </c>
      <c r="R40">
        <v>53582</v>
      </c>
      <c r="S40">
        <v>130608</v>
      </c>
      <c r="T40">
        <v>158462.04</v>
      </c>
      <c r="U40">
        <v>51507.39</v>
      </c>
      <c r="V40">
        <v>202623</v>
      </c>
      <c r="W40">
        <v>6793690</v>
      </c>
      <c r="X40">
        <v>11701</v>
      </c>
      <c r="Y40">
        <v>350870.45</v>
      </c>
      <c r="Z40">
        <v>94748.75</v>
      </c>
      <c r="AA40">
        <v>357353</v>
      </c>
      <c r="AB40">
        <v>454613</v>
      </c>
      <c r="AC40">
        <v>18980</v>
      </c>
      <c r="AD40">
        <v>0</v>
      </c>
      <c r="AE40">
        <v>1724130</v>
      </c>
      <c r="AF40">
        <v>308768.75</v>
      </c>
      <c r="AG40">
        <v>544920</v>
      </c>
      <c r="AH40">
        <v>91337.75</v>
      </c>
      <c r="AI40">
        <v>54238.75</v>
      </c>
      <c r="AJ40">
        <v>29940.25</v>
      </c>
      <c r="AK40">
        <v>924567</v>
      </c>
      <c r="AL40">
        <v>453160.5</v>
      </c>
      <c r="AM40">
        <v>45884.5</v>
      </c>
      <c r="AN40">
        <v>221497.4</v>
      </c>
      <c r="AO40">
        <v>203324.28</v>
      </c>
      <c r="AP40">
        <v>168362.05</v>
      </c>
      <c r="AQ40">
        <v>401265.83</v>
      </c>
      <c r="AR40">
        <v>83619</v>
      </c>
      <c r="AS40">
        <v>0</v>
      </c>
      <c r="AT40">
        <v>5787</v>
      </c>
      <c r="AU40">
        <v>0</v>
      </c>
      <c r="AV40">
        <v>0</v>
      </c>
      <c r="AW40">
        <v>86136.5</v>
      </c>
      <c r="AX40">
        <v>5895.5</v>
      </c>
      <c r="AY40">
        <v>0</v>
      </c>
      <c r="AZ40">
        <v>69222.5</v>
      </c>
      <c r="BA40">
        <v>662</v>
      </c>
      <c r="BB40">
        <v>0</v>
      </c>
      <c r="BC40">
        <v>7800</v>
      </c>
      <c r="BD40">
        <v>0</v>
      </c>
      <c r="BE40">
        <v>8277126.8600000003</v>
      </c>
      <c r="BF40">
        <v>47812</v>
      </c>
      <c r="BG40">
        <v>9900.5</v>
      </c>
      <c r="BH40">
        <v>165216.5</v>
      </c>
      <c r="BJ40">
        <v>32045</v>
      </c>
      <c r="BK40">
        <v>43204</v>
      </c>
      <c r="BL40">
        <v>143673</v>
      </c>
    </row>
    <row r="41" spans="1:64" ht="24" customHeight="1">
      <c r="A41" s="77">
        <v>1</v>
      </c>
      <c r="B41" s="78" t="s">
        <v>903</v>
      </c>
      <c r="C41" s="79" t="s">
        <v>57</v>
      </c>
      <c r="D41" s="79" t="s">
        <v>906</v>
      </c>
      <c r="E41" s="78"/>
      <c r="F41" s="79">
        <v>3.2</v>
      </c>
      <c r="G41" s="79"/>
      <c r="H41" s="44">
        <v>1102050101.204</v>
      </c>
      <c r="I41" s="45" t="s">
        <v>109</v>
      </c>
      <c r="J41" s="108">
        <f t="shared" si="1"/>
        <v>0</v>
      </c>
      <c r="Z41">
        <v>160854.25</v>
      </c>
      <c r="AN41">
        <v>116743.75</v>
      </c>
      <c r="AP41">
        <v>6975</v>
      </c>
      <c r="AQ41">
        <v>12813</v>
      </c>
      <c r="AV41">
        <v>47996.5</v>
      </c>
      <c r="BE41">
        <v>908699</v>
      </c>
      <c r="BG41">
        <v>77481</v>
      </c>
      <c r="BK41">
        <v>0</v>
      </c>
    </row>
    <row r="42" spans="1:64" ht="24" customHeight="1">
      <c r="A42" s="77">
        <v>1</v>
      </c>
      <c r="B42" s="78" t="s">
        <v>903</v>
      </c>
      <c r="C42" s="79" t="s">
        <v>57</v>
      </c>
      <c r="D42" s="79" t="s">
        <v>906</v>
      </c>
      <c r="E42" s="78"/>
      <c r="F42" s="79" t="s">
        <v>2553</v>
      </c>
      <c r="G42" s="79"/>
      <c r="H42" s="41">
        <v>1102050101.2090001</v>
      </c>
      <c r="I42" s="43" t="s">
        <v>110</v>
      </c>
      <c r="J42" s="108">
        <f t="shared" si="1"/>
        <v>0</v>
      </c>
      <c r="K42">
        <v>4316250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X42">
        <v>300974.5</v>
      </c>
      <c r="Y42">
        <v>0</v>
      </c>
      <c r="Z42">
        <v>0</v>
      </c>
      <c r="AA42">
        <v>0</v>
      </c>
      <c r="AB42">
        <v>0</v>
      </c>
      <c r="AC42">
        <v>0</v>
      </c>
      <c r="AG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1309779.48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</row>
    <row r="43" spans="1:64" ht="24" customHeight="1">
      <c r="A43" s="77">
        <v>1</v>
      </c>
      <c r="B43" s="78" t="s">
        <v>903</v>
      </c>
      <c r="C43" s="79" t="s">
        <v>57</v>
      </c>
      <c r="D43" s="79" t="s">
        <v>906</v>
      </c>
      <c r="E43" s="78"/>
      <c r="F43" s="79">
        <v>3.3</v>
      </c>
      <c r="G43" s="79"/>
      <c r="H43" s="41">
        <v>1102050101.2160001</v>
      </c>
      <c r="I43" s="43" t="s">
        <v>111</v>
      </c>
      <c r="J43" s="108">
        <f t="shared" si="1"/>
        <v>740276.5</v>
      </c>
      <c r="K43">
        <v>14554717.08</v>
      </c>
      <c r="L43">
        <v>63024</v>
      </c>
      <c r="M43">
        <v>89469.5</v>
      </c>
      <c r="N43">
        <v>243190</v>
      </c>
      <c r="O43">
        <v>0</v>
      </c>
      <c r="P43">
        <v>350995</v>
      </c>
      <c r="Q43">
        <v>390162.5</v>
      </c>
      <c r="R43">
        <v>998795</v>
      </c>
      <c r="S43">
        <v>296522</v>
      </c>
      <c r="T43">
        <v>203817.69</v>
      </c>
      <c r="U43">
        <v>214714.64</v>
      </c>
      <c r="V43">
        <v>205221</v>
      </c>
      <c r="W43">
        <v>740276.5</v>
      </c>
      <c r="X43">
        <v>780671.6</v>
      </c>
      <c r="Y43">
        <v>474238</v>
      </c>
      <c r="Z43">
        <v>204148</v>
      </c>
      <c r="AA43">
        <v>353025</v>
      </c>
      <c r="AB43">
        <v>486778</v>
      </c>
      <c r="AC43">
        <v>108417</v>
      </c>
      <c r="AD43">
        <v>84775</v>
      </c>
      <c r="AE43">
        <v>18227422</v>
      </c>
      <c r="AF43">
        <v>896709.5</v>
      </c>
      <c r="AG43">
        <v>303615.98</v>
      </c>
      <c r="AH43">
        <v>480431.75</v>
      </c>
      <c r="AJ43">
        <v>446881.68</v>
      </c>
      <c r="AL43">
        <v>237803.25</v>
      </c>
      <c r="AM43">
        <v>82419.75</v>
      </c>
      <c r="AN43">
        <v>361920.12</v>
      </c>
      <c r="AO43">
        <v>462677.28</v>
      </c>
      <c r="AP43">
        <v>782344.79</v>
      </c>
      <c r="AQ43">
        <v>712075.09</v>
      </c>
      <c r="AR43">
        <v>412813</v>
      </c>
      <c r="AS43">
        <v>0</v>
      </c>
      <c r="AT43">
        <v>108231.25</v>
      </c>
      <c r="AU43">
        <v>131882</v>
      </c>
      <c r="AV43">
        <v>1722368.25</v>
      </c>
      <c r="AW43">
        <v>481223.25</v>
      </c>
      <c r="AX43">
        <v>163154</v>
      </c>
      <c r="AY43">
        <v>217429.74</v>
      </c>
      <c r="AZ43">
        <v>0</v>
      </c>
      <c r="BA43">
        <v>40851</v>
      </c>
      <c r="BB43">
        <v>305559.75</v>
      </c>
      <c r="BC43">
        <v>156708</v>
      </c>
      <c r="BD43">
        <v>234513.05</v>
      </c>
      <c r="BE43">
        <v>3401001</v>
      </c>
      <c r="BF43">
        <v>44639</v>
      </c>
      <c r="BG43">
        <v>265781</v>
      </c>
      <c r="BH43">
        <v>400329.15</v>
      </c>
      <c r="BI43">
        <v>27818</v>
      </c>
      <c r="BJ43">
        <v>594264</v>
      </c>
      <c r="BK43">
        <v>37981</v>
      </c>
      <c r="BL43">
        <v>436924</v>
      </c>
    </row>
    <row r="44" spans="1:64" ht="24" customHeight="1">
      <c r="A44" s="77">
        <v>1</v>
      </c>
      <c r="B44" s="78" t="s">
        <v>903</v>
      </c>
      <c r="C44" s="79" t="s">
        <v>57</v>
      </c>
      <c r="D44" s="79" t="s">
        <v>906</v>
      </c>
      <c r="E44" s="78"/>
      <c r="F44" s="79">
        <v>3.3</v>
      </c>
      <c r="G44" s="79"/>
      <c r="H44" s="44">
        <v>1102050101.217</v>
      </c>
      <c r="I44" s="45" t="s">
        <v>112</v>
      </c>
      <c r="J44" s="108">
        <f t="shared" si="1"/>
        <v>6244720.8099999996</v>
      </c>
      <c r="K44">
        <v>50375927.119999997</v>
      </c>
      <c r="L44">
        <v>1000</v>
      </c>
      <c r="M44">
        <v>7875</v>
      </c>
      <c r="N44">
        <v>113300</v>
      </c>
      <c r="O44">
        <v>934821.76</v>
      </c>
      <c r="P44">
        <v>446233</v>
      </c>
      <c r="Q44">
        <v>170607.58</v>
      </c>
      <c r="S44">
        <v>5400</v>
      </c>
      <c r="T44">
        <v>32668</v>
      </c>
      <c r="U44">
        <v>8223.5</v>
      </c>
      <c r="V44">
        <v>306893.28999999998</v>
      </c>
      <c r="W44">
        <v>6244720.8099999996</v>
      </c>
      <c r="X44">
        <v>6500</v>
      </c>
      <c r="Y44">
        <v>76809.25</v>
      </c>
      <c r="Z44">
        <v>77782</v>
      </c>
      <c r="AA44">
        <v>7276</v>
      </c>
      <c r="AB44">
        <v>58450</v>
      </c>
      <c r="AC44">
        <v>29502.75</v>
      </c>
      <c r="AE44">
        <v>50220242.619999997</v>
      </c>
      <c r="AF44">
        <v>8084</v>
      </c>
      <c r="AG44">
        <v>1316372</v>
      </c>
      <c r="AJ44">
        <v>33084</v>
      </c>
      <c r="AK44">
        <v>0</v>
      </c>
      <c r="AL44">
        <v>220176.98</v>
      </c>
      <c r="AM44">
        <v>4860</v>
      </c>
      <c r="AN44">
        <v>102452.65</v>
      </c>
      <c r="AP44">
        <v>0</v>
      </c>
      <c r="AQ44">
        <v>60232</v>
      </c>
      <c r="AR44">
        <v>25132</v>
      </c>
      <c r="AS44">
        <v>8765409.5</v>
      </c>
      <c r="AT44">
        <v>10980</v>
      </c>
      <c r="AU44">
        <v>62115</v>
      </c>
      <c r="AV44">
        <v>418645.1</v>
      </c>
      <c r="AW44">
        <v>111357</v>
      </c>
      <c r="AX44">
        <v>5000</v>
      </c>
      <c r="AY44">
        <v>123798.55</v>
      </c>
      <c r="AZ44">
        <v>426771.8</v>
      </c>
      <c r="BA44">
        <v>42853.56</v>
      </c>
      <c r="BB44">
        <v>22498.5</v>
      </c>
      <c r="BC44">
        <v>11858</v>
      </c>
      <c r="BD44">
        <v>18459</v>
      </c>
      <c r="BE44">
        <v>3954140.68</v>
      </c>
      <c r="BF44">
        <v>31396</v>
      </c>
      <c r="BG44">
        <v>39313.75</v>
      </c>
      <c r="BH44">
        <v>17000</v>
      </c>
      <c r="BI44">
        <v>5060</v>
      </c>
      <c r="BJ44">
        <v>135233</v>
      </c>
      <c r="BK44">
        <v>26956</v>
      </c>
      <c r="BL44">
        <v>34391</v>
      </c>
    </row>
    <row r="45" spans="1:64" ht="24" customHeight="1">
      <c r="A45" s="77">
        <v>1</v>
      </c>
      <c r="B45" s="78" t="s">
        <v>903</v>
      </c>
      <c r="C45" s="79" t="s">
        <v>57</v>
      </c>
      <c r="D45" s="79" t="s">
        <v>906</v>
      </c>
      <c r="E45" s="78"/>
      <c r="F45" s="79">
        <v>3.2</v>
      </c>
      <c r="G45" s="79"/>
      <c r="H45" s="44">
        <v>1102050101.2219999</v>
      </c>
      <c r="I45" s="45" t="s">
        <v>113</v>
      </c>
      <c r="J45" s="108">
        <f t="shared" si="1"/>
        <v>0</v>
      </c>
      <c r="AG45">
        <v>0</v>
      </c>
      <c r="AS45">
        <v>5222</v>
      </c>
      <c r="AT45">
        <v>132594</v>
      </c>
      <c r="BK45">
        <v>0</v>
      </c>
    </row>
    <row r="46" spans="1:64" ht="24" customHeight="1">
      <c r="A46" s="77">
        <v>1</v>
      </c>
      <c r="B46" s="78" t="s">
        <v>903</v>
      </c>
      <c r="C46" s="79" t="s">
        <v>57</v>
      </c>
      <c r="D46" s="79" t="s">
        <v>906</v>
      </c>
      <c r="E46" s="78"/>
      <c r="F46" s="79" t="s">
        <v>2550</v>
      </c>
      <c r="G46" s="79"/>
      <c r="H46" s="36">
        <v>1102050101.223</v>
      </c>
      <c r="I46" s="46" t="s">
        <v>114</v>
      </c>
      <c r="J46" s="108">
        <f t="shared" si="1"/>
        <v>0</v>
      </c>
      <c r="M46">
        <v>0</v>
      </c>
      <c r="T46">
        <v>0</v>
      </c>
      <c r="V46">
        <v>0</v>
      </c>
      <c r="AC46">
        <v>0</v>
      </c>
      <c r="AF46">
        <v>0</v>
      </c>
      <c r="AH46">
        <v>1100622</v>
      </c>
      <c r="AM46">
        <v>3810</v>
      </c>
      <c r="AN46">
        <v>152464</v>
      </c>
      <c r="AO46">
        <v>0</v>
      </c>
      <c r="AP46">
        <v>0</v>
      </c>
      <c r="AW46">
        <v>0</v>
      </c>
      <c r="BB46">
        <v>0</v>
      </c>
    </row>
    <row r="47" spans="1:64" ht="24" customHeight="1">
      <c r="A47" s="77">
        <v>1</v>
      </c>
      <c r="B47" s="78" t="s">
        <v>903</v>
      </c>
      <c r="C47" s="79" t="s">
        <v>57</v>
      </c>
      <c r="D47" s="79" t="s">
        <v>906</v>
      </c>
      <c r="E47" s="78"/>
      <c r="F47" s="79" t="s">
        <v>2551</v>
      </c>
      <c r="G47" s="79"/>
      <c r="H47" s="34">
        <v>1102050101.224</v>
      </c>
      <c r="I47" s="35" t="s">
        <v>115</v>
      </c>
      <c r="J47" s="108">
        <f t="shared" si="1"/>
        <v>0</v>
      </c>
      <c r="M47">
        <v>0</v>
      </c>
      <c r="V47">
        <v>0</v>
      </c>
      <c r="AH47">
        <v>83133.75</v>
      </c>
      <c r="AJ47">
        <v>580891.75</v>
      </c>
      <c r="AM47">
        <v>0</v>
      </c>
      <c r="AN47">
        <v>475464.82</v>
      </c>
      <c r="AW47">
        <v>0</v>
      </c>
    </row>
    <row r="48" spans="1:64" ht="24" customHeight="1">
      <c r="A48" s="77">
        <v>1</v>
      </c>
      <c r="B48" s="78" t="s">
        <v>903</v>
      </c>
      <c r="C48" s="79" t="s">
        <v>57</v>
      </c>
      <c r="D48" s="79" t="s">
        <v>906</v>
      </c>
      <c r="E48" s="78"/>
      <c r="F48" s="79">
        <v>3.7</v>
      </c>
      <c r="G48" s="79"/>
      <c r="H48" s="41">
        <v>1102050101.3010001</v>
      </c>
      <c r="I48" s="43" t="s">
        <v>116</v>
      </c>
      <c r="J48" s="108">
        <f t="shared" si="1"/>
        <v>1860000</v>
      </c>
      <c r="K48">
        <v>4825790.59</v>
      </c>
      <c r="L48">
        <v>89932.73</v>
      </c>
      <c r="M48">
        <v>97751.32</v>
      </c>
      <c r="N48">
        <v>141842.46</v>
      </c>
      <c r="O48">
        <v>338768.72</v>
      </c>
      <c r="P48">
        <v>248765.24</v>
      </c>
      <c r="Q48">
        <v>166495.17000000001</v>
      </c>
      <c r="R48">
        <v>407247.41</v>
      </c>
      <c r="S48">
        <v>256874</v>
      </c>
      <c r="T48">
        <v>94233.21</v>
      </c>
      <c r="U48">
        <v>92595.77</v>
      </c>
      <c r="V48">
        <v>40673.1</v>
      </c>
      <c r="W48">
        <v>1860000</v>
      </c>
      <c r="X48">
        <v>346014.09</v>
      </c>
      <c r="Y48">
        <v>239679.72</v>
      </c>
      <c r="Z48">
        <v>154963.73000000001</v>
      </c>
      <c r="AA48">
        <v>284863.13</v>
      </c>
      <c r="AB48">
        <v>325688.78999999998</v>
      </c>
      <c r="AC48">
        <v>57037.4</v>
      </c>
      <c r="AD48">
        <v>52535.09</v>
      </c>
      <c r="AE48">
        <v>11481678.609999999</v>
      </c>
      <c r="AF48">
        <v>160713.95000000001</v>
      </c>
      <c r="AG48">
        <v>85624.3</v>
      </c>
      <c r="AH48">
        <v>447923.5</v>
      </c>
      <c r="AI48">
        <v>333532.17</v>
      </c>
      <c r="AJ48">
        <v>232202.3</v>
      </c>
      <c r="AK48">
        <v>602775.92000000004</v>
      </c>
      <c r="AL48">
        <v>290133.59999999998</v>
      </c>
      <c r="AM48">
        <v>255778.56</v>
      </c>
      <c r="AN48">
        <v>305459.46999999997</v>
      </c>
      <c r="AO48">
        <v>337430.39</v>
      </c>
      <c r="AP48">
        <v>207491.37</v>
      </c>
      <c r="AQ48">
        <v>283876.95</v>
      </c>
      <c r="AR48">
        <v>142026.01999999999</v>
      </c>
      <c r="AS48">
        <v>2458793.0699999998</v>
      </c>
      <c r="AT48">
        <v>130179.7</v>
      </c>
      <c r="AU48">
        <v>245913.19</v>
      </c>
      <c r="AV48">
        <v>524780.62</v>
      </c>
      <c r="AW48">
        <v>137787.96</v>
      </c>
      <c r="AX48">
        <v>114803.84</v>
      </c>
      <c r="AY48">
        <v>414250.25</v>
      </c>
      <c r="AZ48">
        <v>479433.1</v>
      </c>
      <c r="BA48">
        <v>174782.38</v>
      </c>
      <c r="BB48">
        <v>93995.89</v>
      </c>
      <c r="BC48">
        <v>78009.69</v>
      </c>
      <c r="BD48">
        <v>77361.350000000006</v>
      </c>
      <c r="BE48">
        <v>1899291.21</v>
      </c>
      <c r="BF48">
        <v>349157.37</v>
      </c>
      <c r="BG48">
        <v>168882.26</v>
      </c>
      <c r="BH48">
        <v>591907.13</v>
      </c>
      <c r="BI48">
        <v>65451.03</v>
      </c>
      <c r="BJ48">
        <v>602197.63</v>
      </c>
      <c r="BK48">
        <v>120035.06</v>
      </c>
      <c r="BL48">
        <v>33621.589999999997</v>
      </c>
    </row>
    <row r="49" spans="1:64" ht="24" customHeight="1">
      <c r="A49" s="77">
        <v>1</v>
      </c>
      <c r="B49" s="78" t="s">
        <v>903</v>
      </c>
      <c r="C49" s="79" t="s">
        <v>57</v>
      </c>
      <c r="D49" s="79" t="s">
        <v>906</v>
      </c>
      <c r="E49" s="78"/>
      <c r="F49" s="79">
        <v>3.7</v>
      </c>
      <c r="G49" s="79"/>
      <c r="H49" s="41">
        <v>1102050101.302</v>
      </c>
      <c r="I49" s="43" t="s">
        <v>117</v>
      </c>
      <c r="J49" s="108">
        <f t="shared" si="1"/>
        <v>2250000</v>
      </c>
      <c r="K49">
        <v>4705899.7699999996</v>
      </c>
      <c r="L49">
        <v>23204</v>
      </c>
      <c r="M49">
        <v>14793</v>
      </c>
      <c r="N49">
        <v>16644.5</v>
      </c>
      <c r="O49">
        <v>214197.09</v>
      </c>
      <c r="P49">
        <v>100566.16</v>
      </c>
      <c r="Q49">
        <v>32200.5</v>
      </c>
      <c r="R49">
        <v>45728.26</v>
      </c>
      <c r="S49">
        <v>71333</v>
      </c>
      <c r="T49">
        <v>26919.4</v>
      </c>
      <c r="U49">
        <v>11356</v>
      </c>
      <c r="V49">
        <v>29164.98</v>
      </c>
      <c r="W49">
        <v>2250000</v>
      </c>
      <c r="X49">
        <v>7518.76</v>
      </c>
      <c r="Y49">
        <v>17629.240000000002</v>
      </c>
      <c r="Z49">
        <v>27125.1</v>
      </c>
      <c r="AA49">
        <v>39967.81</v>
      </c>
      <c r="AB49">
        <v>41398.93</v>
      </c>
      <c r="AC49">
        <v>13841.3</v>
      </c>
      <c r="AE49">
        <v>9064488.6199999992</v>
      </c>
      <c r="AF49">
        <v>60466.400000000001</v>
      </c>
      <c r="AG49">
        <v>57354.46</v>
      </c>
      <c r="AH49">
        <v>217243.5</v>
      </c>
      <c r="AI49">
        <v>319656</v>
      </c>
      <c r="AJ49">
        <v>41855.519999999997</v>
      </c>
      <c r="AK49">
        <v>212052.62</v>
      </c>
      <c r="AL49">
        <v>135545.70000000001</v>
      </c>
      <c r="AM49">
        <v>35732.68</v>
      </c>
      <c r="AN49">
        <v>305688.27</v>
      </c>
      <c r="AO49">
        <v>147671.07999999999</v>
      </c>
      <c r="AP49">
        <v>48717.05</v>
      </c>
      <c r="AQ49">
        <v>78912.490000000005</v>
      </c>
      <c r="AR49">
        <v>16523</v>
      </c>
      <c r="AS49">
        <v>1693677.77</v>
      </c>
      <c r="AT49">
        <v>47827.199999999997</v>
      </c>
      <c r="AU49">
        <v>62851.73</v>
      </c>
      <c r="AV49">
        <v>339665.86</v>
      </c>
      <c r="AW49">
        <v>35788.300000000003</v>
      </c>
      <c r="AX49">
        <v>36240.839999999997</v>
      </c>
      <c r="AY49">
        <v>80342.75</v>
      </c>
      <c r="AZ49">
        <v>251924.42</v>
      </c>
      <c r="BA49">
        <v>82650.66</v>
      </c>
      <c r="BB49">
        <v>53809.25</v>
      </c>
      <c r="BC49">
        <v>23765.05</v>
      </c>
      <c r="BD49">
        <v>81535.199999999997</v>
      </c>
      <c r="BE49">
        <v>1374857.16</v>
      </c>
      <c r="BF49">
        <v>124897.1</v>
      </c>
      <c r="BG49">
        <v>39616.370000000003</v>
      </c>
      <c r="BH49">
        <v>748609</v>
      </c>
      <c r="BI49">
        <v>26317.5</v>
      </c>
      <c r="BJ49">
        <v>225931.55</v>
      </c>
      <c r="BK49">
        <v>20559.37</v>
      </c>
      <c r="BL49">
        <v>76015.649999999994</v>
      </c>
    </row>
    <row r="50" spans="1:64" ht="24" customHeight="1">
      <c r="A50" s="77">
        <v>1</v>
      </c>
      <c r="B50" s="78" t="s">
        <v>903</v>
      </c>
      <c r="C50" s="79" t="s">
        <v>57</v>
      </c>
      <c r="D50" s="79" t="s">
        <v>906</v>
      </c>
      <c r="E50" s="78"/>
      <c r="F50" s="79">
        <v>3.7</v>
      </c>
      <c r="G50" s="79"/>
      <c r="H50" s="41">
        <v>1102050101.303</v>
      </c>
      <c r="I50" s="43" t="s">
        <v>118</v>
      </c>
      <c r="J50" s="108">
        <f t="shared" si="1"/>
        <v>0</v>
      </c>
      <c r="K50">
        <v>62619.75</v>
      </c>
      <c r="L50">
        <v>5463.5</v>
      </c>
      <c r="Q50">
        <v>288207.5</v>
      </c>
      <c r="R50">
        <v>109841</v>
      </c>
      <c r="T50">
        <v>11333.25</v>
      </c>
      <c r="U50">
        <v>8720.7999999999993</v>
      </c>
      <c r="V50">
        <v>16389</v>
      </c>
      <c r="X50">
        <v>124312.44</v>
      </c>
      <c r="Y50">
        <v>19015.25</v>
      </c>
      <c r="Z50">
        <v>49600.25</v>
      </c>
      <c r="AB50">
        <v>0</v>
      </c>
      <c r="AE50">
        <v>5787326.9199999999</v>
      </c>
      <c r="AJ50">
        <v>1265</v>
      </c>
      <c r="AK50">
        <v>28711.49</v>
      </c>
      <c r="AL50">
        <v>361954.5</v>
      </c>
      <c r="AM50">
        <v>705</v>
      </c>
      <c r="AN50">
        <v>117648.2</v>
      </c>
      <c r="AO50">
        <v>3786.83</v>
      </c>
      <c r="AP50">
        <v>30621.25</v>
      </c>
      <c r="AQ50">
        <v>693</v>
      </c>
      <c r="AS50">
        <v>28072</v>
      </c>
      <c r="AT50">
        <v>13036</v>
      </c>
      <c r="AV50">
        <v>174805</v>
      </c>
      <c r="AW50">
        <v>2745</v>
      </c>
      <c r="AX50">
        <v>46127.99</v>
      </c>
      <c r="AY50">
        <v>66364.25</v>
      </c>
      <c r="BA50">
        <v>12499.54</v>
      </c>
      <c r="BB50">
        <v>52350.2</v>
      </c>
      <c r="BD50">
        <v>25801</v>
      </c>
      <c r="BE50">
        <v>64630.5</v>
      </c>
      <c r="BF50">
        <v>31062</v>
      </c>
      <c r="BH50">
        <v>3043</v>
      </c>
      <c r="BI50">
        <v>8031</v>
      </c>
      <c r="BJ50">
        <v>49296.46</v>
      </c>
      <c r="BK50">
        <v>0</v>
      </c>
      <c r="BL50">
        <v>15011.5</v>
      </c>
    </row>
    <row r="51" spans="1:64" ht="24" customHeight="1">
      <c r="A51" s="77">
        <v>1</v>
      </c>
      <c r="B51" s="78" t="s">
        <v>903</v>
      </c>
      <c r="C51" s="79" t="s">
        <v>57</v>
      </c>
      <c r="D51" s="79" t="s">
        <v>906</v>
      </c>
      <c r="E51" s="78"/>
      <c r="F51" s="79">
        <v>3.7</v>
      </c>
      <c r="G51" s="79"/>
      <c r="H51" s="41">
        <v>1102050101.3039999</v>
      </c>
      <c r="I51" s="43" t="s">
        <v>119</v>
      </c>
      <c r="J51" s="108">
        <f t="shared" si="1"/>
        <v>0</v>
      </c>
      <c r="K51">
        <v>8055711.4699999997</v>
      </c>
      <c r="M51">
        <v>44290</v>
      </c>
      <c r="N51">
        <v>333882.34999999998</v>
      </c>
      <c r="P51">
        <v>16619</v>
      </c>
      <c r="Q51">
        <v>2808880.15</v>
      </c>
      <c r="R51">
        <v>32159</v>
      </c>
      <c r="T51">
        <v>19636.5</v>
      </c>
      <c r="U51">
        <v>9162</v>
      </c>
      <c r="V51">
        <v>87144.5</v>
      </c>
      <c r="Y51">
        <v>35780</v>
      </c>
      <c r="Z51">
        <v>26436.5</v>
      </c>
      <c r="AA51">
        <v>898</v>
      </c>
      <c r="AC51">
        <v>19471.75</v>
      </c>
      <c r="AE51">
        <v>5437283.79</v>
      </c>
      <c r="AI51">
        <v>13380</v>
      </c>
      <c r="AL51">
        <v>150538</v>
      </c>
      <c r="AM51">
        <v>3670.5</v>
      </c>
      <c r="AN51">
        <v>36218</v>
      </c>
      <c r="AO51">
        <v>492117.85</v>
      </c>
      <c r="AP51">
        <v>71599.600000000006</v>
      </c>
      <c r="AQ51">
        <v>25687</v>
      </c>
      <c r="AS51">
        <v>666707.69999999995</v>
      </c>
      <c r="AT51">
        <v>2460</v>
      </c>
      <c r="AU51">
        <v>0</v>
      </c>
      <c r="AV51">
        <v>348568</v>
      </c>
      <c r="AW51">
        <v>753319.5</v>
      </c>
      <c r="AX51">
        <v>188687.25</v>
      </c>
      <c r="AY51">
        <v>28358</v>
      </c>
      <c r="AZ51">
        <v>17375.75</v>
      </c>
      <c r="BA51">
        <v>31510.21</v>
      </c>
      <c r="BB51">
        <v>36882</v>
      </c>
      <c r="BD51">
        <v>11285</v>
      </c>
      <c r="BE51">
        <v>662829</v>
      </c>
      <c r="BG51">
        <v>0</v>
      </c>
      <c r="BH51">
        <v>35714</v>
      </c>
      <c r="BI51">
        <v>2475</v>
      </c>
      <c r="BJ51">
        <v>33595.56</v>
      </c>
      <c r="BK51">
        <v>0</v>
      </c>
      <c r="BL51">
        <v>20269.75</v>
      </c>
    </row>
    <row r="52" spans="1:64" ht="24" customHeight="1">
      <c r="A52" s="77">
        <v>1</v>
      </c>
      <c r="B52" s="78" t="s">
        <v>903</v>
      </c>
      <c r="C52" s="79" t="s">
        <v>57</v>
      </c>
      <c r="D52" s="79" t="s">
        <v>906</v>
      </c>
      <c r="E52" s="78"/>
      <c r="F52" s="79">
        <v>3.7</v>
      </c>
      <c r="G52" s="79"/>
      <c r="H52" s="41">
        <v>1102050101.3069999</v>
      </c>
      <c r="I52" s="43" t="s">
        <v>120</v>
      </c>
      <c r="J52" s="108">
        <f t="shared" si="1"/>
        <v>817068.75</v>
      </c>
      <c r="K52">
        <v>1811895.15</v>
      </c>
      <c r="L52">
        <v>1551</v>
      </c>
      <c r="M52">
        <v>6563</v>
      </c>
      <c r="N52">
        <v>16465.25</v>
      </c>
      <c r="O52">
        <v>48783.5</v>
      </c>
      <c r="P52">
        <v>54215</v>
      </c>
      <c r="Q52">
        <v>234960</v>
      </c>
      <c r="R52">
        <v>74581</v>
      </c>
      <c r="S52">
        <v>13194</v>
      </c>
      <c r="T52">
        <v>25853.5</v>
      </c>
      <c r="U52">
        <v>14740</v>
      </c>
      <c r="V52">
        <v>24974.43</v>
      </c>
      <c r="W52">
        <v>817068.75</v>
      </c>
      <c r="X52">
        <v>141116.5</v>
      </c>
      <c r="Y52">
        <v>36735</v>
      </c>
      <c r="Z52">
        <v>22555.25</v>
      </c>
      <c r="AA52">
        <v>42286</v>
      </c>
      <c r="AB52">
        <v>77110</v>
      </c>
      <c r="AC52">
        <v>15029</v>
      </c>
      <c r="AD52">
        <v>4760</v>
      </c>
      <c r="AE52">
        <v>2216706.0499999998</v>
      </c>
      <c r="AF52">
        <v>31885.5</v>
      </c>
      <c r="AG52">
        <v>9166</v>
      </c>
      <c r="AH52">
        <v>44915.9</v>
      </c>
      <c r="AI52">
        <v>47599</v>
      </c>
      <c r="AJ52">
        <v>32954</v>
      </c>
      <c r="AK52">
        <v>228084.21</v>
      </c>
      <c r="AL52">
        <v>69336</v>
      </c>
      <c r="AM52">
        <v>70334</v>
      </c>
      <c r="AN52">
        <v>99702.54</v>
      </c>
      <c r="AO52">
        <v>141258.85</v>
      </c>
      <c r="AP52">
        <v>11991</v>
      </c>
      <c r="AQ52">
        <v>36408.93</v>
      </c>
      <c r="AR52">
        <v>6304</v>
      </c>
      <c r="AS52">
        <v>446600</v>
      </c>
      <c r="AT52">
        <v>16917</v>
      </c>
      <c r="AU52">
        <v>3128.25</v>
      </c>
      <c r="AV52">
        <v>27624</v>
      </c>
      <c r="AW52">
        <v>80350.5</v>
      </c>
      <c r="AX52">
        <v>186081.52</v>
      </c>
      <c r="AY52">
        <v>60076.22</v>
      </c>
      <c r="AZ52">
        <v>44998.75</v>
      </c>
      <c r="BA52">
        <v>23565.29</v>
      </c>
      <c r="BB52">
        <v>111885.91</v>
      </c>
      <c r="BC52">
        <v>18151</v>
      </c>
      <c r="BD52">
        <v>40527</v>
      </c>
      <c r="BE52">
        <v>791485.5</v>
      </c>
      <c r="BF52">
        <v>14623</v>
      </c>
      <c r="BG52">
        <v>50751.25</v>
      </c>
      <c r="BH52">
        <v>69312</v>
      </c>
      <c r="BI52">
        <v>36208.75</v>
      </c>
      <c r="BJ52">
        <v>14744</v>
      </c>
      <c r="BK52">
        <v>1828</v>
      </c>
      <c r="BL52">
        <v>23943</v>
      </c>
    </row>
    <row r="53" spans="1:64" ht="24" customHeight="1">
      <c r="A53" s="77">
        <v>1</v>
      </c>
      <c r="B53" s="78" t="s">
        <v>903</v>
      </c>
      <c r="C53" s="79" t="s">
        <v>57</v>
      </c>
      <c r="D53" s="79" t="s">
        <v>906</v>
      </c>
      <c r="E53" s="78"/>
      <c r="F53" s="79">
        <v>3.7</v>
      </c>
      <c r="G53" s="79"/>
      <c r="H53" s="41">
        <v>1102050101.3080001</v>
      </c>
      <c r="I53" s="43" t="s">
        <v>121</v>
      </c>
      <c r="J53" s="108">
        <f t="shared" si="1"/>
        <v>1771184</v>
      </c>
      <c r="K53">
        <v>1394369.25</v>
      </c>
      <c r="M53">
        <v>15018</v>
      </c>
      <c r="N53">
        <v>134479.5</v>
      </c>
      <c r="O53">
        <v>841827.3</v>
      </c>
      <c r="P53">
        <v>136117</v>
      </c>
      <c r="Q53">
        <v>92981.5</v>
      </c>
      <c r="R53">
        <v>1204</v>
      </c>
      <c r="S53">
        <v>18114</v>
      </c>
      <c r="U53">
        <v>28040.75</v>
      </c>
      <c r="V53">
        <v>3471</v>
      </c>
      <c r="W53">
        <v>1771184</v>
      </c>
      <c r="X53">
        <v>41560.5</v>
      </c>
      <c r="AA53">
        <v>48278.75</v>
      </c>
      <c r="AB53">
        <v>58870</v>
      </c>
      <c r="AE53">
        <v>4863440.08</v>
      </c>
      <c r="AF53">
        <v>18785</v>
      </c>
      <c r="AG53">
        <v>57001</v>
      </c>
      <c r="AH53">
        <v>39964.25</v>
      </c>
      <c r="AI53">
        <v>97469.25</v>
      </c>
      <c r="AJ53">
        <v>46812</v>
      </c>
      <c r="AL53">
        <v>2018</v>
      </c>
      <c r="AM53">
        <v>9899.5</v>
      </c>
      <c r="AN53">
        <v>91902.57</v>
      </c>
      <c r="AO53">
        <v>118829.6</v>
      </c>
      <c r="AQ53">
        <v>78941</v>
      </c>
      <c r="AS53">
        <v>1186625.2</v>
      </c>
      <c r="AT53">
        <v>39546.5</v>
      </c>
      <c r="AU53">
        <v>48233.08</v>
      </c>
      <c r="AW53">
        <v>65444</v>
      </c>
      <c r="AX53">
        <v>56975</v>
      </c>
      <c r="AZ53">
        <v>111497.25</v>
      </c>
      <c r="BD53">
        <v>8613</v>
      </c>
      <c r="BE53">
        <v>279407.5</v>
      </c>
      <c r="BF53">
        <v>77722</v>
      </c>
      <c r="BH53">
        <v>35178</v>
      </c>
      <c r="BI53">
        <v>0</v>
      </c>
      <c r="BJ53">
        <v>49385.8</v>
      </c>
      <c r="BL53">
        <v>18655.5</v>
      </c>
    </row>
    <row r="54" spans="1:64" ht="24" customHeight="1">
      <c r="A54" s="77">
        <v>1</v>
      </c>
      <c r="B54" s="78" t="s">
        <v>903</v>
      </c>
      <c r="C54" s="79" t="s">
        <v>57</v>
      </c>
      <c r="D54" s="79" t="s">
        <v>906</v>
      </c>
      <c r="E54" s="78"/>
      <c r="F54" s="79">
        <v>3.7</v>
      </c>
      <c r="G54" s="79"/>
      <c r="H54" s="44">
        <v>1102050101.309</v>
      </c>
      <c r="I54" s="45" t="s">
        <v>122</v>
      </c>
      <c r="J54" s="108">
        <f t="shared" si="1"/>
        <v>200045</v>
      </c>
      <c r="K54">
        <v>118223.6</v>
      </c>
      <c r="M54">
        <v>10800</v>
      </c>
      <c r="N54">
        <v>33160.29</v>
      </c>
      <c r="P54">
        <v>20434</v>
      </c>
      <c r="R54">
        <v>935</v>
      </c>
      <c r="W54">
        <v>200045</v>
      </c>
      <c r="AC54">
        <v>0</v>
      </c>
      <c r="AD54">
        <v>4498</v>
      </c>
      <c r="AE54">
        <v>1360193.3</v>
      </c>
      <c r="AH54">
        <v>1944</v>
      </c>
      <c r="AK54">
        <v>15044.5</v>
      </c>
      <c r="AN54">
        <v>30401.55</v>
      </c>
      <c r="AS54">
        <v>1026452.75</v>
      </c>
      <c r="AU54">
        <v>12888.75</v>
      </c>
      <c r="AW54">
        <v>63923</v>
      </c>
      <c r="AX54">
        <v>207</v>
      </c>
      <c r="AZ54">
        <v>35470</v>
      </c>
      <c r="BC54">
        <v>21779</v>
      </c>
      <c r="BE54">
        <v>67206</v>
      </c>
      <c r="BH54">
        <v>27976.75</v>
      </c>
      <c r="BJ54">
        <v>80503.899999999994</v>
      </c>
      <c r="BK54">
        <v>552</v>
      </c>
      <c r="BL54">
        <v>10138.5</v>
      </c>
    </row>
    <row r="55" spans="1:64" ht="24" customHeight="1">
      <c r="A55" s="77">
        <v>1</v>
      </c>
      <c r="B55" s="78" t="s">
        <v>903</v>
      </c>
      <c r="C55" s="79" t="s">
        <v>57</v>
      </c>
      <c r="D55" s="79" t="s">
        <v>906</v>
      </c>
      <c r="E55" s="78"/>
      <c r="F55" s="79">
        <v>3.7</v>
      </c>
      <c r="G55" s="79"/>
      <c r="H55" s="44">
        <v>1102050101.3099999</v>
      </c>
      <c r="I55" s="45" t="s">
        <v>123</v>
      </c>
      <c r="J55" s="108">
        <f t="shared" si="1"/>
        <v>2497640.9</v>
      </c>
      <c r="K55">
        <v>3449415.28</v>
      </c>
      <c r="W55">
        <v>2497640.9</v>
      </c>
      <c r="Z55">
        <v>111620.25</v>
      </c>
      <c r="AA55">
        <v>0</v>
      </c>
      <c r="AC55">
        <v>0</v>
      </c>
      <c r="AE55">
        <v>5326506.55</v>
      </c>
      <c r="AF55">
        <v>4340</v>
      </c>
      <c r="AG55">
        <v>194317</v>
      </c>
      <c r="AJ55">
        <v>471786.5</v>
      </c>
      <c r="AO55">
        <v>2400489.8199999998</v>
      </c>
      <c r="AS55">
        <v>14374403.970000001</v>
      </c>
      <c r="BC55">
        <v>29385</v>
      </c>
      <c r="BE55">
        <v>1461427</v>
      </c>
      <c r="BK55">
        <v>0</v>
      </c>
    </row>
    <row r="56" spans="1:64" ht="24" customHeight="1">
      <c r="A56" s="77">
        <v>1</v>
      </c>
      <c r="B56" s="78" t="s">
        <v>903</v>
      </c>
      <c r="C56" s="79" t="s">
        <v>57</v>
      </c>
      <c r="D56" s="79" t="s">
        <v>906</v>
      </c>
      <c r="E56" s="78"/>
      <c r="F56" s="79">
        <v>3.5</v>
      </c>
      <c r="G56" s="79"/>
      <c r="H56" s="41">
        <v>1102050101.401</v>
      </c>
      <c r="I56" s="43" t="s">
        <v>124</v>
      </c>
      <c r="J56" s="108">
        <f t="shared" si="1"/>
        <v>8312954</v>
      </c>
      <c r="K56">
        <v>10106832.470000001</v>
      </c>
      <c r="L56">
        <v>188409.5</v>
      </c>
      <c r="M56">
        <v>531763</v>
      </c>
      <c r="N56">
        <v>427748.5</v>
      </c>
      <c r="O56">
        <v>2192054.5</v>
      </c>
      <c r="P56">
        <v>1113116</v>
      </c>
      <c r="Q56">
        <v>1621800.25</v>
      </c>
      <c r="R56">
        <v>1903756</v>
      </c>
      <c r="S56">
        <v>296741.53000000003</v>
      </c>
      <c r="T56">
        <v>316053.21000000002</v>
      </c>
      <c r="U56">
        <v>390096.21</v>
      </c>
      <c r="V56">
        <v>161988.70000000001</v>
      </c>
      <c r="W56">
        <v>8312954</v>
      </c>
      <c r="X56">
        <v>1534153.59</v>
      </c>
      <c r="Y56">
        <v>989964.80000000005</v>
      </c>
      <c r="Z56">
        <v>711700.25</v>
      </c>
      <c r="AA56">
        <v>1907488.7</v>
      </c>
      <c r="AB56">
        <v>676919.5</v>
      </c>
      <c r="AC56">
        <v>123598.75</v>
      </c>
      <c r="AD56">
        <v>79588</v>
      </c>
      <c r="AE56">
        <v>92346903.409999996</v>
      </c>
      <c r="AF56">
        <v>2897183.25</v>
      </c>
      <c r="AG56">
        <v>994516</v>
      </c>
      <c r="AH56">
        <v>616713</v>
      </c>
      <c r="AI56">
        <v>4746682.5</v>
      </c>
      <c r="AJ56">
        <v>513625.5</v>
      </c>
      <c r="AK56">
        <v>1963161.89</v>
      </c>
      <c r="AL56">
        <v>1383823.55</v>
      </c>
      <c r="AM56">
        <v>528528</v>
      </c>
      <c r="AN56">
        <v>1539525.32</v>
      </c>
      <c r="AO56">
        <v>804588.01</v>
      </c>
      <c r="AP56">
        <v>203178.15</v>
      </c>
      <c r="AQ56">
        <v>377051.38</v>
      </c>
      <c r="AR56">
        <v>995307</v>
      </c>
      <c r="AS56">
        <v>12751744.210000001</v>
      </c>
      <c r="AT56">
        <v>319336.25</v>
      </c>
      <c r="AU56">
        <v>505203.51</v>
      </c>
      <c r="AV56">
        <v>4312896.5</v>
      </c>
      <c r="AW56">
        <v>786059.75</v>
      </c>
      <c r="AX56">
        <v>743085.78</v>
      </c>
      <c r="AY56">
        <v>1223255.5</v>
      </c>
      <c r="AZ56">
        <v>1344129.9</v>
      </c>
      <c r="BA56">
        <v>161490</v>
      </c>
      <c r="BB56">
        <v>418310.9</v>
      </c>
      <c r="BC56">
        <v>238257</v>
      </c>
      <c r="BD56">
        <v>317753.92</v>
      </c>
      <c r="BE56">
        <v>9513123</v>
      </c>
      <c r="BF56">
        <v>2175337</v>
      </c>
      <c r="BG56">
        <v>451120.07</v>
      </c>
      <c r="BH56">
        <v>2700362.87</v>
      </c>
      <c r="BI56">
        <v>94145.25</v>
      </c>
      <c r="BJ56">
        <v>1339046.79</v>
      </c>
      <c r="BK56">
        <v>504542.9</v>
      </c>
      <c r="BL56">
        <v>209023.5</v>
      </c>
    </row>
    <row r="57" spans="1:64" ht="24" customHeight="1">
      <c r="A57" s="77">
        <v>1</v>
      </c>
      <c r="B57" s="78" t="s">
        <v>903</v>
      </c>
      <c r="C57" s="79" t="s">
        <v>57</v>
      </c>
      <c r="D57" s="79" t="s">
        <v>906</v>
      </c>
      <c r="E57" s="78"/>
      <c r="F57" s="79" t="s">
        <v>2549</v>
      </c>
      <c r="G57" s="79"/>
      <c r="H57" s="41">
        <v>1102050101.402</v>
      </c>
      <c r="I57" s="43" t="s">
        <v>125</v>
      </c>
      <c r="J57" s="108">
        <f t="shared" si="1"/>
        <v>12778404.75</v>
      </c>
      <c r="K57">
        <v>13143329.970000001</v>
      </c>
      <c r="L57">
        <v>33045.82</v>
      </c>
      <c r="M57">
        <v>77762.2</v>
      </c>
      <c r="N57">
        <v>533332.1</v>
      </c>
      <c r="O57">
        <v>738832.9</v>
      </c>
      <c r="P57">
        <v>1673466</v>
      </c>
      <c r="Q57">
        <v>402719.55</v>
      </c>
      <c r="R57">
        <v>507706</v>
      </c>
      <c r="S57">
        <v>159664.73000000001</v>
      </c>
      <c r="T57">
        <v>133073.5</v>
      </c>
      <c r="U57">
        <v>67945.75</v>
      </c>
      <c r="V57">
        <v>113330.75</v>
      </c>
      <c r="W57">
        <v>12778404.75</v>
      </c>
      <c r="X57">
        <v>282535.06</v>
      </c>
      <c r="Y57">
        <v>70642</v>
      </c>
      <c r="Z57">
        <v>645272.19999999995</v>
      </c>
      <c r="AA57">
        <v>516165.64</v>
      </c>
      <c r="AB57">
        <v>269161.25</v>
      </c>
      <c r="AC57">
        <v>30107.5</v>
      </c>
      <c r="AE57">
        <v>26813792.239999998</v>
      </c>
      <c r="AF57">
        <v>369099</v>
      </c>
      <c r="AG57">
        <v>772410</v>
      </c>
      <c r="AH57">
        <v>199279.25</v>
      </c>
      <c r="AI57">
        <v>1694639.9</v>
      </c>
      <c r="AJ57">
        <v>214713.58</v>
      </c>
      <c r="AK57">
        <v>1219172.1000000001</v>
      </c>
      <c r="AL57">
        <v>5687431.4500000002</v>
      </c>
      <c r="AM57">
        <v>414037.86</v>
      </c>
      <c r="AN57">
        <v>2845380.19</v>
      </c>
      <c r="AO57">
        <v>1240601.23</v>
      </c>
      <c r="AP57">
        <v>177929.05</v>
      </c>
      <c r="AQ57">
        <v>140121.75</v>
      </c>
      <c r="AR57">
        <v>75294</v>
      </c>
      <c r="AS57">
        <v>2802783.44</v>
      </c>
      <c r="AT57">
        <v>297459.21999999997</v>
      </c>
      <c r="AU57">
        <v>119304.25</v>
      </c>
      <c r="AV57">
        <v>4335554.8600000003</v>
      </c>
      <c r="AW57">
        <v>184296</v>
      </c>
      <c r="AX57">
        <v>82325.5</v>
      </c>
      <c r="AY57">
        <v>312848.83</v>
      </c>
      <c r="AZ57">
        <v>2048223.56</v>
      </c>
      <c r="BA57">
        <v>118694</v>
      </c>
      <c r="BB57">
        <v>30570.25</v>
      </c>
      <c r="BC57">
        <v>60079</v>
      </c>
      <c r="BD57">
        <v>50626.25</v>
      </c>
      <c r="BE57">
        <v>6676100.0300000003</v>
      </c>
      <c r="BF57">
        <v>881874</v>
      </c>
      <c r="BG57">
        <v>145042.17000000001</v>
      </c>
      <c r="BH57">
        <v>1083747.1499999999</v>
      </c>
      <c r="BI57">
        <v>13187.75</v>
      </c>
      <c r="BJ57">
        <v>391498.25</v>
      </c>
      <c r="BK57">
        <v>241338.25</v>
      </c>
      <c r="BL57">
        <v>243748.05</v>
      </c>
    </row>
    <row r="58" spans="1:64" ht="24" customHeight="1">
      <c r="A58" s="77">
        <v>1</v>
      </c>
      <c r="B58" s="78" t="s">
        <v>903</v>
      </c>
      <c r="C58" s="79" t="s">
        <v>57</v>
      </c>
      <c r="D58" s="79" t="s">
        <v>906</v>
      </c>
      <c r="E58" s="78"/>
      <c r="F58" s="79" t="s">
        <v>2554</v>
      </c>
      <c r="G58" s="79"/>
      <c r="H58" s="41">
        <v>1102050101.5009999</v>
      </c>
      <c r="I58" s="43" t="s">
        <v>126</v>
      </c>
      <c r="J58" s="108">
        <f t="shared" si="1"/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Z58">
        <v>0</v>
      </c>
      <c r="AB58">
        <v>0</v>
      </c>
      <c r="AE58">
        <v>0</v>
      </c>
      <c r="AF58">
        <v>0</v>
      </c>
      <c r="AG58">
        <v>0</v>
      </c>
      <c r="AI58">
        <v>0</v>
      </c>
      <c r="AJ58">
        <v>0</v>
      </c>
      <c r="AK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Z58">
        <v>0</v>
      </c>
      <c r="BA58">
        <v>0</v>
      </c>
      <c r="BC58">
        <v>0</v>
      </c>
      <c r="BE58">
        <v>0</v>
      </c>
      <c r="BF58">
        <v>0</v>
      </c>
      <c r="BG58">
        <v>0</v>
      </c>
      <c r="BH58">
        <v>0</v>
      </c>
      <c r="BJ58">
        <v>0</v>
      </c>
      <c r="BK58">
        <v>0</v>
      </c>
      <c r="BL58">
        <v>0</v>
      </c>
    </row>
    <row r="59" spans="1:64" ht="24" customHeight="1">
      <c r="A59" s="77">
        <v>1</v>
      </c>
      <c r="B59" s="78" t="s">
        <v>903</v>
      </c>
      <c r="C59" s="79" t="s">
        <v>57</v>
      </c>
      <c r="D59" s="79" t="s">
        <v>906</v>
      </c>
      <c r="E59" s="78"/>
      <c r="F59" s="79" t="s">
        <v>2554</v>
      </c>
      <c r="G59" s="79"/>
      <c r="H59" s="41">
        <v>1102050101.5020001</v>
      </c>
      <c r="I59" s="43" t="s">
        <v>127</v>
      </c>
      <c r="J59" s="108">
        <f t="shared" si="1"/>
        <v>0</v>
      </c>
      <c r="M59">
        <v>0</v>
      </c>
      <c r="N59">
        <v>0</v>
      </c>
      <c r="O59">
        <v>0</v>
      </c>
      <c r="P59">
        <v>0</v>
      </c>
      <c r="R59">
        <v>0</v>
      </c>
      <c r="U59">
        <v>0</v>
      </c>
      <c r="W59">
        <v>0</v>
      </c>
      <c r="AA59">
        <v>0</v>
      </c>
      <c r="AE59">
        <v>0</v>
      </c>
      <c r="AM59">
        <v>0</v>
      </c>
      <c r="AS59">
        <v>0</v>
      </c>
      <c r="AV59">
        <v>0</v>
      </c>
      <c r="AX59">
        <v>0</v>
      </c>
      <c r="BA59">
        <v>0</v>
      </c>
      <c r="BE59">
        <v>0</v>
      </c>
      <c r="BJ59">
        <v>0</v>
      </c>
      <c r="BL59">
        <v>0</v>
      </c>
    </row>
    <row r="60" spans="1:64" ht="24" customHeight="1">
      <c r="A60" s="77">
        <v>1</v>
      </c>
      <c r="B60" s="78" t="s">
        <v>903</v>
      </c>
      <c r="C60" s="79" t="s">
        <v>57</v>
      </c>
      <c r="D60" s="79" t="s">
        <v>906</v>
      </c>
      <c r="E60" s="78"/>
      <c r="F60" s="79" t="s">
        <v>2554</v>
      </c>
      <c r="G60" s="79"/>
      <c r="H60" s="41">
        <v>1102050101.503</v>
      </c>
      <c r="I60" s="43" t="s">
        <v>128</v>
      </c>
      <c r="J60" s="108">
        <f t="shared" si="1"/>
        <v>114981</v>
      </c>
      <c r="K60">
        <v>14669</v>
      </c>
      <c r="O60">
        <v>5610</v>
      </c>
      <c r="W60">
        <v>114981</v>
      </c>
      <c r="AE60">
        <v>199972</v>
      </c>
      <c r="AO60">
        <v>0</v>
      </c>
      <c r="AR60">
        <v>999</v>
      </c>
      <c r="AS60">
        <v>16066</v>
      </c>
      <c r="BK60">
        <v>0</v>
      </c>
      <c r="BL60">
        <v>6220</v>
      </c>
    </row>
    <row r="61" spans="1:64" ht="24" customHeight="1">
      <c r="A61" s="77">
        <v>1</v>
      </c>
      <c r="B61" s="78" t="s">
        <v>903</v>
      </c>
      <c r="C61" s="79" t="s">
        <v>57</v>
      </c>
      <c r="D61" s="79" t="s">
        <v>906</v>
      </c>
      <c r="E61" s="78"/>
      <c r="F61" s="79" t="s">
        <v>2554</v>
      </c>
      <c r="G61" s="79"/>
      <c r="H61" s="41">
        <v>1102050101.5039999</v>
      </c>
      <c r="I61" s="43" t="s">
        <v>129</v>
      </c>
      <c r="J61" s="108">
        <f t="shared" si="1"/>
        <v>361979</v>
      </c>
      <c r="K61">
        <v>4595649.57</v>
      </c>
      <c r="O61">
        <v>17980</v>
      </c>
      <c r="W61">
        <v>361979</v>
      </c>
      <c r="AE61">
        <v>411981.43</v>
      </c>
      <c r="AS61">
        <v>40267.660000000003</v>
      </c>
      <c r="BL61">
        <v>12389.25</v>
      </c>
    </row>
    <row r="62" spans="1:64" ht="24" customHeight="1">
      <c r="A62" s="77">
        <v>1</v>
      </c>
      <c r="B62" s="78" t="s">
        <v>903</v>
      </c>
      <c r="C62" s="79" t="s">
        <v>57</v>
      </c>
      <c r="D62" s="79" t="s">
        <v>906</v>
      </c>
      <c r="E62" s="78"/>
      <c r="F62" s="79" t="s">
        <v>2554</v>
      </c>
      <c r="G62" s="79"/>
      <c r="H62" s="41">
        <v>1102050101.5050001</v>
      </c>
      <c r="I62" s="42" t="s">
        <v>130</v>
      </c>
      <c r="J62" s="108">
        <f t="shared" si="1"/>
        <v>0</v>
      </c>
      <c r="K62">
        <v>354269.93</v>
      </c>
      <c r="M62">
        <v>0</v>
      </c>
      <c r="AO62">
        <v>2571</v>
      </c>
      <c r="AS62">
        <v>5474.6</v>
      </c>
      <c r="AX62">
        <v>2350</v>
      </c>
      <c r="BJ62">
        <v>1904</v>
      </c>
      <c r="BL62">
        <v>3609.5</v>
      </c>
    </row>
    <row r="63" spans="1:64" ht="24" customHeight="1">
      <c r="A63" s="77">
        <v>1</v>
      </c>
      <c r="B63" s="78" t="s">
        <v>903</v>
      </c>
      <c r="C63" s="79" t="s">
        <v>57</v>
      </c>
      <c r="D63" s="79" t="s">
        <v>906</v>
      </c>
      <c r="E63" s="78"/>
      <c r="F63" s="79" t="s">
        <v>2554</v>
      </c>
      <c r="G63" s="79"/>
      <c r="H63" s="41">
        <v>1102050101.506</v>
      </c>
      <c r="I63" s="43" t="s">
        <v>131</v>
      </c>
      <c r="J63" s="108">
        <f t="shared" si="1"/>
        <v>0</v>
      </c>
      <c r="K63">
        <v>103491.22</v>
      </c>
      <c r="U63">
        <v>9122</v>
      </c>
      <c r="AE63">
        <v>650049.48</v>
      </c>
      <c r="AS63">
        <v>15000</v>
      </c>
      <c r="BJ63">
        <v>12034.3</v>
      </c>
      <c r="BL63">
        <v>20184.25</v>
      </c>
    </row>
    <row r="64" spans="1:64" ht="24" customHeight="1">
      <c r="A64" s="77">
        <v>1</v>
      </c>
      <c r="B64" s="78" t="s">
        <v>903</v>
      </c>
      <c r="C64" s="79" t="s">
        <v>57</v>
      </c>
      <c r="D64" s="79" t="s">
        <v>906</v>
      </c>
      <c r="E64" s="78"/>
      <c r="F64" s="79" t="s">
        <v>2556</v>
      </c>
      <c r="G64" s="79"/>
      <c r="H64" s="41">
        <v>1102050101.701</v>
      </c>
      <c r="I64" s="43" t="s">
        <v>132</v>
      </c>
      <c r="J64" s="108">
        <f t="shared" si="1"/>
        <v>0</v>
      </c>
      <c r="M64">
        <v>0</v>
      </c>
      <c r="N64">
        <v>0</v>
      </c>
      <c r="Q64">
        <v>0</v>
      </c>
      <c r="V64">
        <v>733.89</v>
      </c>
      <c r="Z64">
        <v>6810</v>
      </c>
      <c r="AB64">
        <v>0</v>
      </c>
      <c r="AE64">
        <v>0</v>
      </c>
      <c r="AG64">
        <v>0</v>
      </c>
      <c r="AM64">
        <v>0</v>
      </c>
      <c r="AO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BB64">
        <v>0</v>
      </c>
      <c r="BH64">
        <v>0</v>
      </c>
      <c r="BI64">
        <v>0</v>
      </c>
      <c r="BJ64">
        <v>98574.25</v>
      </c>
      <c r="BL64">
        <v>302.33999999999997</v>
      </c>
    </row>
    <row r="65" spans="1:64" ht="24" customHeight="1">
      <c r="A65" s="77">
        <v>1</v>
      </c>
      <c r="B65" s="78" t="s">
        <v>903</v>
      </c>
      <c r="C65" s="79" t="s">
        <v>57</v>
      </c>
      <c r="D65" s="79" t="s">
        <v>906</v>
      </c>
      <c r="E65" s="78"/>
      <c r="F65" s="79" t="s">
        <v>2556</v>
      </c>
      <c r="G65" s="79"/>
      <c r="H65" s="44">
        <v>1102050101.7019999</v>
      </c>
      <c r="I65" s="45" t="s">
        <v>133</v>
      </c>
      <c r="J65" s="108">
        <f t="shared" si="1"/>
        <v>0</v>
      </c>
      <c r="K65">
        <v>88442</v>
      </c>
      <c r="T65">
        <v>3532</v>
      </c>
      <c r="V65">
        <v>8777</v>
      </c>
      <c r="Y65">
        <v>1643.5</v>
      </c>
      <c r="AB65">
        <v>766</v>
      </c>
      <c r="AE65">
        <v>85118</v>
      </c>
      <c r="AO65">
        <v>0</v>
      </c>
      <c r="AS65">
        <v>13097</v>
      </c>
      <c r="BB65">
        <v>0</v>
      </c>
      <c r="BI65">
        <v>0</v>
      </c>
    </row>
    <row r="66" spans="1:64" ht="24" customHeight="1">
      <c r="A66" s="77">
        <v>1</v>
      </c>
      <c r="B66" s="78" t="s">
        <v>903</v>
      </c>
      <c r="C66" s="79" t="s">
        <v>57</v>
      </c>
      <c r="D66" s="79" t="s">
        <v>906</v>
      </c>
      <c r="E66" s="78"/>
      <c r="F66" s="79" t="s">
        <v>2556</v>
      </c>
      <c r="G66" s="79"/>
      <c r="H66" s="44">
        <v>1102050101.7030001</v>
      </c>
      <c r="I66" s="45" t="s">
        <v>134</v>
      </c>
      <c r="J66" s="108">
        <f t="shared" si="1"/>
        <v>0</v>
      </c>
      <c r="L66">
        <v>3983</v>
      </c>
      <c r="M66">
        <v>0</v>
      </c>
      <c r="N66">
        <v>4698</v>
      </c>
      <c r="P66">
        <v>0</v>
      </c>
      <c r="X66">
        <v>280</v>
      </c>
      <c r="Z66">
        <v>50</v>
      </c>
      <c r="AH66">
        <v>3000</v>
      </c>
      <c r="AJ66">
        <v>3041.5</v>
      </c>
      <c r="AL66">
        <v>60</v>
      </c>
      <c r="AN66">
        <v>2086.3000000000002</v>
      </c>
      <c r="AS66">
        <v>11555</v>
      </c>
      <c r="BB66">
        <v>0</v>
      </c>
      <c r="BE66">
        <v>35851.96</v>
      </c>
      <c r="BG66">
        <v>702.5</v>
      </c>
      <c r="BH66">
        <v>0</v>
      </c>
      <c r="BJ66">
        <v>425</v>
      </c>
      <c r="BL66">
        <v>1624.75</v>
      </c>
    </row>
    <row r="67" spans="1:64" ht="24" customHeight="1">
      <c r="A67" s="77">
        <v>1</v>
      </c>
      <c r="B67" s="78" t="s">
        <v>903</v>
      </c>
      <c r="C67" s="79" t="s">
        <v>57</v>
      </c>
      <c r="D67" s="79" t="s">
        <v>906</v>
      </c>
      <c r="E67" s="78"/>
      <c r="F67" s="79" t="s">
        <v>2556</v>
      </c>
      <c r="G67" s="79"/>
      <c r="H67" s="44">
        <v>1102050101.704</v>
      </c>
      <c r="I67" s="45" t="s">
        <v>135</v>
      </c>
      <c r="J67" s="108">
        <f t="shared" si="1"/>
        <v>0</v>
      </c>
      <c r="K67">
        <v>256645.9</v>
      </c>
      <c r="L67">
        <v>718</v>
      </c>
      <c r="M67">
        <v>0</v>
      </c>
      <c r="N67">
        <v>605682.18000000005</v>
      </c>
      <c r="Q67">
        <v>0</v>
      </c>
      <c r="T67">
        <v>10782</v>
      </c>
      <c r="AE67">
        <v>313392.94</v>
      </c>
      <c r="AN67">
        <v>5820.25</v>
      </c>
      <c r="AO67">
        <v>0</v>
      </c>
      <c r="AS67">
        <v>86998.3</v>
      </c>
      <c r="AT67">
        <v>18596</v>
      </c>
      <c r="AW67">
        <v>17337.5</v>
      </c>
      <c r="AX67">
        <v>0</v>
      </c>
      <c r="BB67">
        <v>4989.8999999999996</v>
      </c>
      <c r="BE67">
        <v>547259</v>
      </c>
      <c r="BF67">
        <v>6601</v>
      </c>
      <c r="BH67">
        <v>0</v>
      </c>
      <c r="BJ67">
        <v>258099.20000000001</v>
      </c>
    </row>
    <row r="68" spans="1:64" ht="24" customHeight="1">
      <c r="A68" s="77">
        <v>1</v>
      </c>
      <c r="B68" s="78" t="s">
        <v>903</v>
      </c>
      <c r="C68" s="79" t="s">
        <v>57</v>
      </c>
      <c r="D68" s="79" t="s">
        <v>906</v>
      </c>
      <c r="E68" s="78"/>
      <c r="F68" s="79" t="s">
        <v>2555</v>
      </c>
      <c r="G68" s="79"/>
      <c r="H68" s="41">
        <v>1102050102.102</v>
      </c>
      <c r="I68" s="43" t="s">
        <v>136</v>
      </c>
      <c r="J68" s="108">
        <f t="shared" si="1"/>
        <v>0</v>
      </c>
      <c r="K68">
        <v>90168</v>
      </c>
      <c r="AS68">
        <v>242287.6</v>
      </c>
    </row>
    <row r="69" spans="1:64" ht="24" customHeight="1">
      <c r="A69" s="77">
        <v>1</v>
      </c>
      <c r="B69" s="78" t="s">
        <v>903</v>
      </c>
      <c r="C69" s="79" t="s">
        <v>57</v>
      </c>
      <c r="D69" s="79" t="s">
        <v>906</v>
      </c>
      <c r="E69" s="78"/>
      <c r="F69" s="79" t="s">
        <v>2555</v>
      </c>
      <c r="G69" s="79"/>
      <c r="H69" s="41">
        <v>1102050102.1029999</v>
      </c>
      <c r="I69" s="43" t="s">
        <v>137</v>
      </c>
      <c r="J69" s="108">
        <f t="shared" si="1"/>
        <v>0</v>
      </c>
      <c r="K69">
        <v>86065</v>
      </c>
      <c r="Q69">
        <v>5620</v>
      </c>
      <c r="U69">
        <v>18320</v>
      </c>
      <c r="AA69">
        <v>0</v>
      </c>
      <c r="AE69">
        <v>107810</v>
      </c>
      <c r="AJ69">
        <v>9760</v>
      </c>
      <c r="AK69">
        <v>13190</v>
      </c>
      <c r="AM69">
        <v>2930</v>
      </c>
      <c r="AN69">
        <v>14059</v>
      </c>
      <c r="AO69">
        <v>15415</v>
      </c>
      <c r="AS69">
        <v>146840</v>
      </c>
      <c r="AU69">
        <v>29612.5</v>
      </c>
      <c r="AX69">
        <v>630</v>
      </c>
      <c r="AZ69">
        <v>33950</v>
      </c>
      <c r="BH69">
        <v>24540</v>
      </c>
      <c r="BJ69">
        <v>3200</v>
      </c>
    </row>
    <row r="70" spans="1:64" ht="24" customHeight="1">
      <c r="A70" s="77">
        <v>1</v>
      </c>
      <c r="B70" s="78" t="s">
        <v>903</v>
      </c>
      <c r="C70" s="79" t="s">
        <v>57</v>
      </c>
      <c r="D70" s="79" t="s">
        <v>906</v>
      </c>
      <c r="E70" s="78"/>
      <c r="F70" s="79" t="s">
        <v>2555</v>
      </c>
      <c r="G70" s="79"/>
      <c r="H70" s="41">
        <v>1102050102.1040001</v>
      </c>
      <c r="I70" s="43" t="s">
        <v>138</v>
      </c>
      <c r="J70" s="108">
        <f t="shared" si="1"/>
        <v>0</v>
      </c>
      <c r="K70">
        <v>133668</v>
      </c>
      <c r="AE70">
        <v>75860</v>
      </c>
    </row>
    <row r="71" spans="1:64" ht="24" customHeight="1">
      <c r="A71" s="77">
        <v>1</v>
      </c>
      <c r="B71" s="78" t="s">
        <v>903</v>
      </c>
      <c r="C71" s="79" t="s">
        <v>57</v>
      </c>
      <c r="D71" s="79" t="s">
        <v>906</v>
      </c>
      <c r="E71" s="78"/>
      <c r="F71" s="79" t="s">
        <v>2555</v>
      </c>
      <c r="G71" s="79"/>
      <c r="H71" s="41">
        <v>1102050102.105</v>
      </c>
      <c r="I71" s="43" t="s">
        <v>139</v>
      </c>
      <c r="J71" s="108">
        <f t="shared" si="1"/>
        <v>0</v>
      </c>
    </row>
    <row r="72" spans="1:64" ht="24" customHeight="1">
      <c r="A72" s="77">
        <v>1</v>
      </c>
      <c r="B72" s="78" t="s">
        <v>903</v>
      </c>
      <c r="C72" s="79" t="s">
        <v>57</v>
      </c>
      <c r="D72" s="79" t="s">
        <v>906</v>
      </c>
      <c r="E72" s="78"/>
      <c r="F72" s="79" t="s">
        <v>2555</v>
      </c>
      <c r="G72" s="79"/>
      <c r="H72" s="44">
        <v>1102050102.1059999</v>
      </c>
      <c r="I72" s="45" t="s">
        <v>140</v>
      </c>
      <c r="J72" s="108">
        <f t="shared" si="1"/>
        <v>0</v>
      </c>
      <c r="K72">
        <v>414628.5</v>
      </c>
      <c r="L72">
        <v>256373</v>
      </c>
      <c r="M72">
        <v>340461</v>
      </c>
      <c r="N72">
        <v>1004762</v>
      </c>
      <c r="O72">
        <v>1706283.5</v>
      </c>
      <c r="P72">
        <v>493779</v>
      </c>
      <c r="Q72">
        <v>829898.8</v>
      </c>
      <c r="R72">
        <v>746175</v>
      </c>
      <c r="S72">
        <v>133430</v>
      </c>
      <c r="T72">
        <v>510905.5</v>
      </c>
      <c r="U72">
        <v>294109.8</v>
      </c>
      <c r="V72">
        <v>633578.5</v>
      </c>
      <c r="W72">
        <v>0</v>
      </c>
      <c r="Y72">
        <v>327497</v>
      </c>
      <c r="Z72">
        <v>12907</v>
      </c>
      <c r="AA72">
        <v>45995.5</v>
      </c>
      <c r="AC72">
        <v>4110</v>
      </c>
      <c r="AD72">
        <v>360</v>
      </c>
      <c r="AE72">
        <v>1031189</v>
      </c>
      <c r="AF72">
        <v>11601</v>
      </c>
      <c r="AJ72">
        <v>206042.5</v>
      </c>
      <c r="AM72">
        <v>23648</v>
      </c>
      <c r="AN72">
        <v>2519326</v>
      </c>
      <c r="AO72">
        <v>3000</v>
      </c>
      <c r="AP72">
        <v>99781</v>
      </c>
      <c r="AQ72">
        <v>370902.75</v>
      </c>
      <c r="AS72">
        <v>0</v>
      </c>
      <c r="AU72">
        <v>163161.88</v>
      </c>
      <c r="AV72">
        <v>41183</v>
      </c>
      <c r="AW72">
        <v>970142.75</v>
      </c>
      <c r="AX72">
        <v>0</v>
      </c>
      <c r="AY72">
        <v>267481</v>
      </c>
      <c r="BA72">
        <v>0</v>
      </c>
      <c r="BB72">
        <v>90050.9</v>
      </c>
      <c r="BC72">
        <v>238946</v>
      </c>
      <c r="BD72">
        <v>55979</v>
      </c>
      <c r="BE72">
        <v>948832.5</v>
      </c>
      <c r="BF72">
        <v>331803</v>
      </c>
      <c r="BG72">
        <v>35368</v>
      </c>
      <c r="BH72">
        <v>0</v>
      </c>
      <c r="BI72">
        <v>4605</v>
      </c>
      <c r="BJ72">
        <v>12875.75</v>
      </c>
      <c r="BK72">
        <v>27297</v>
      </c>
      <c r="BL72">
        <v>612793.25</v>
      </c>
    </row>
    <row r="73" spans="1:64" ht="24" customHeight="1">
      <c r="A73" s="77">
        <v>1</v>
      </c>
      <c r="B73" s="78" t="s">
        <v>903</v>
      </c>
      <c r="C73" s="79" t="s">
        <v>57</v>
      </c>
      <c r="D73" s="79" t="s">
        <v>906</v>
      </c>
      <c r="E73" s="78"/>
      <c r="F73" s="79" t="s">
        <v>2555</v>
      </c>
      <c r="G73" s="79"/>
      <c r="H73" s="44">
        <v>1102050102.1070001</v>
      </c>
      <c r="I73" s="45" t="s">
        <v>141</v>
      </c>
      <c r="J73" s="108">
        <f t="shared" ref="J73:J136" si="2">SUMIF($K$1:$BL$1,$J$1,$K73:$BL73)</f>
        <v>0</v>
      </c>
      <c r="K73">
        <v>5019260.5</v>
      </c>
      <c r="L73">
        <v>24524</v>
      </c>
      <c r="M73">
        <v>70679</v>
      </c>
      <c r="N73">
        <v>142677</v>
      </c>
      <c r="O73">
        <v>163127</v>
      </c>
      <c r="P73">
        <v>731570</v>
      </c>
      <c r="Q73">
        <v>29056</v>
      </c>
      <c r="R73">
        <v>229419</v>
      </c>
      <c r="S73">
        <v>8517</v>
      </c>
      <c r="T73">
        <v>93422</v>
      </c>
      <c r="U73">
        <v>201016.5</v>
      </c>
      <c r="V73">
        <v>225370.42</v>
      </c>
      <c r="Y73">
        <v>3576</v>
      </c>
      <c r="Z73">
        <v>2524</v>
      </c>
      <c r="AC73">
        <v>0</v>
      </c>
      <c r="AE73">
        <v>6580686</v>
      </c>
      <c r="AJ73">
        <v>191421</v>
      </c>
      <c r="AM73">
        <v>15072</v>
      </c>
      <c r="AN73">
        <v>87085.75</v>
      </c>
      <c r="AO73">
        <v>0</v>
      </c>
      <c r="AP73">
        <v>23396</v>
      </c>
      <c r="AQ73">
        <v>41891</v>
      </c>
      <c r="AS73">
        <v>77348.25</v>
      </c>
      <c r="AT73">
        <v>40149</v>
      </c>
      <c r="AU73">
        <v>98376.45</v>
      </c>
      <c r="AV73">
        <v>131344</v>
      </c>
      <c r="AW73">
        <v>169351</v>
      </c>
      <c r="AY73">
        <v>111343</v>
      </c>
      <c r="BA73">
        <v>0</v>
      </c>
      <c r="BD73">
        <v>19285</v>
      </c>
      <c r="BE73">
        <v>641099.31000000006</v>
      </c>
      <c r="BF73">
        <v>10931</v>
      </c>
      <c r="BG73">
        <v>27681</v>
      </c>
      <c r="BH73">
        <v>3892</v>
      </c>
      <c r="BI73">
        <v>21027</v>
      </c>
      <c r="BJ73">
        <v>236080.3</v>
      </c>
      <c r="BK73">
        <v>80337</v>
      </c>
      <c r="BL73">
        <v>173593.75</v>
      </c>
    </row>
    <row r="74" spans="1:64" ht="24" customHeight="1">
      <c r="A74" s="77">
        <v>1</v>
      </c>
      <c r="B74" s="78" t="s">
        <v>903</v>
      </c>
      <c r="C74" s="79" t="s">
        <v>57</v>
      </c>
      <c r="D74" s="79" t="s">
        <v>906</v>
      </c>
      <c r="E74" s="78"/>
      <c r="F74" s="79">
        <v>3.4</v>
      </c>
      <c r="G74" s="79"/>
      <c r="H74" s="41">
        <v>1102050102.108</v>
      </c>
      <c r="I74" s="43" t="s">
        <v>142</v>
      </c>
      <c r="J74" s="108">
        <f t="shared" si="2"/>
        <v>4314</v>
      </c>
      <c r="K74">
        <v>18098</v>
      </c>
      <c r="Q74">
        <v>4980</v>
      </c>
      <c r="S74">
        <v>1399</v>
      </c>
      <c r="U74">
        <v>12438.91</v>
      </c>
      <c r="V74">
        <v>8942</v>
      </c>
      <c r="W74">
        <v>4314</v>
      </c>
      <c r="Y74">
        <v>3438</v>
      </c>
      <c r="Z74">
        <v>62545.25</v>
      </c>
      <c r="AC74">
        <v>0</v>
      </c>
      <c r="AE74">
        <v>106794</v>
      </c>
      <c r="AH74">
        <v>790</v>
      </c>
      <c r="AI74">
        <v>3720</v>
      </c>
      <c r="AJ74">
        <v>1115.5</v>
      </c>
      <c r="AK74">
        <v>19650</v>
      </c>
      <c r="AN74">
        <v>37800.25</v>
      </c>
      <c r="AS74">
        <v>221750</v>
      </c>
      <c r="AU74">
        <v>9693</v>
      </c>
      <c r="AV74">
        <v>8637</v>
      </c>
      <c r="AW74">
        <v>6354</v>
      </c>
      <c r="AY74">
        <v>11050</v>
      </c>
      <c r="AZ74">
        <v>8881.25</v>
      </c>
      <c r="BE74">
        <v>361</v>
      </c>
      <c r="BI74">
        <v>800</v>
      </c>
      <c r="BL74">
        <v>5296.5</v>
      </c>
    </row>
    <row r="75" spans="1:64" ht="24" customHeight="1">
      <c r="A75" s="77">
        <v>1</v>
      </c>
      <c r="B75" s="78" t="s">
        <v>903</v>
      </c>
      <c r="C75" s="79" t="s">
        <v>57</v>
      </c>
      <c r="D75" s="79" t="s">
        <v>906</v>
      </c>
      <c r="E75" s="78"/>
      <c r="F75" s="79">
        <v>3.4</v>
      </c>
      <c r="G75" s="79"/>
      <c r="H75" s="44">
        <v>1102050102.109</v>
      </c>
      <c r="I75" s="45" t="s">
        <v>143</v>
      </c>
      <c r="J75" s="108">
        <f t="shared" si="2"/>
        <v>612148.5</v>
      </c>
      <c r="K75">
        <v>339141</v>
      </c>
      <c r="N75">
        <v>4467</v>
      </c>
      <c r="O75">
        <v>75479</v>
      </c>
      <c r="P75">
        <v>0</v>
      </c>
      <c r="Q75">
        <v>0</v>
      </c>
      <c r="V75">
        <v>3201</v>
      </c>
      <c r="W75">
        <v>612148.5</v>
      </c>
      <c r="X75">
        <v>27077</v>
      </c>
      <c r="Z75">
        <v>16156.5</v>
      </c>
      <c r="AA75">
        <v>0</v>
      </c>
      <c r="AB75">
        <v>8662</v>
      </c>
      <c r="AE75">
        <v>4047810</v>
      </c>
      <c r="AF75">
        <v>18907.5</v>
      </c>
      <c r="AG75">
        <v>3667</v>
      </c>
      <c r="AH75">
        <v>67261</v>
      </c>
      <c r="AI75">
        <v>6457.5</v>
      </c>
      <c r="AK75">
        <v>113458.45</v>
      </c>
      <c r="AM75">
        <v>36305</v>
      </c>
      <c r="AN75">
        <v>75272.75</v>
      </c>
      <c r="AO75">
        <v>7002.29</v>
      </c>
      <c r="AP75">
        <v>2044</v>
      </c>
      <c r="AS75">
        <v>785871.95</v>
      </c>
      <c r="AT75">
        <v>29678</v>
      </c>
      <c r="AU75">
        <v>17825.25</v>
      </c>
      <c r="AV75">
        <v>463113</v>
      </c>
      <c r="AW75">
        <v>29227.25</v>
      </c>
      <c r="AX75">
        <v>4365.75</v>
      </c>
      <c r="AZ75">
        <v>90756</v>
      </c>
      <c r="BE75">
        <v>1771525.5</v>
      </c>
      <c r="BF75">
        <v>51067</v>
      </c>
      <c r="BG75">
        <v>12877.5</v>
      </c>
      <c r="BH75">
        <v>0</v>
      </c>
      <c r="BJ75">
        <v>66535.09</v>
      </c>
      <c r="BK75">
        <v>37764</v>
      </c>
      <c r="BL75">
        <v>90164.75</v>
      </c>
    </row>
    <row r="76" spans="1:64" ht="24" customHeight="1">
      <c r="A76" s="77">
        <v>1</v>
      </c>
      <c r="B76" s="78" t="s">
        <v>903</v>
      </c>
      <c r="C76" s="79" t="s">
        <v>57</v>
      </c>
      <c r="D76" s="79" t="s">
        <v>906</v>
      </c>
      <c r="E76" s="78"/>
      <c r="F76" s="79">
        <v>3.4</v>
      </c>
      <c r="G76" s="79"/>
      <c r="H76" s="44">
        <v>1102050102.1099999</v>
      </c>
      <c r="I76" s="40" t="s">
        <v>144</v>
      </c>
      <c r="J76" s="108">
        <f t="shared" si="2"/>
        <v>5592</v>
      </c>
      <c r="K76">
        <v>139136.5</v>
      </c>
      <c r="M76">
        <v>470</v>
      </c>
      <c r="Q76">
        <v>0</v>
      </c>
      <c r="W76">
        <v>5592</v>
      </c>
      <c r="Z76">
        <v>2661.5</v>
      </c>
      <c r="AA76">
        <v>19328</v>
      </c>
      <c r="AM76">
        <v>1225.25</v>
      </c>
      <c r="AS76">
        <v>29776.25</v>
      </c>
      <c r="AU76">
        <v>540</v>
      </c>
      <c r="BE76">
        <v>34673</v>
      </c>
      <c r="BF76">
        <v>143479</v>
      </c>
      <c r="BL76">
        <v>1717.5</v>
      </c>
    </row>
    <row r="77" spans="1:64" ht="24" customHeight="1">
      <c r="A77" s="77">
        <v>1</v>
      </c>
      <c r="B77" s="78" t="s">
        <v>903</v>
      </c>
      <c r="C77" s="79" t="s">
        <v>57</v>
      </c>
      <c r="D77" s="79" t="s">
        <v>906</v>
      </c>
      <c r="E77" s="78"/>
      <c r="F77" s="79">
        <v>3.4</v>
      </c>
      <c r="G77" s="79"/>
      <c r="H77" s="44">
        <v>1102050102.1110001</v>
      </c>
      <c r="I77" s="40" t="s">
        <v>145</v>
      </c>
      <c r="J77" s="108">
        <f t="shared" si="2"/>
        <v>0</v>
      </c>
      <c r="Z77">
        <v>128951</v>
      </c>
      <c r="AS77">
        <v>0</v>
      </c>
      <c r="BC77">
        <v>4799</v>
      </c>
      <c r="BE77">
        <v>4574</v>
      </c>
      <c r="BF77">
        <v>6323</v>
      </c>
    </row>
    <row r="78" spans="1:64" ht="24" customHeight="1">
      <c r="A78" s="77">
        <v>1</v>
      </c>
      <c r="B78" s="78" t="s">
        <v>903</v>
      </c>
      <c r="C78" s="79" t="s">
        <v>57</v>
      </c>
      <c r="D78" s="79" t="s">
        <v>906</v>
      </c>
      <c r="E78" s="78"/>
      <c r="F78" s="79">
        <v>3.2</v>
      </c>
      <c r="G78" s="79"/>
      <c r="H78" s="41">
        <v>1102050102.201</v>
      </c>
      <c r="I78" s="43" t="s">
        <v>146</v>
      </c>
      <c r="J78" s="108">
        <f t="shared" si="2"/>
        <v>0</v>
      </c>
      <c r="AE78">
        <v>404420</v>
      </c>
      <c r="AG78">
        <v>0</v>
      </c>
      <c r="AI78">
        <v>5201.25</v>
      </c>
      <c r="AJ78">
        <v>5703.5</v>
      </c>
      <c r="AK78">
        <v>9738.5</v>
      </c>
      <c r="AL78">
        <v>16053</v>
      </c>
      <c r="AM78">
        <v>0</v>
      </c>
      <c r="AN78">
        <v>2535.5500000000002</v>
      </c>
      <c r="AO78">
        <v>553</v>
      </c>
      <c r="AR78">
        <v>481</v>
      </c>
    </row>
    <row r="79" spans="1:64" ht="24" customHeight="1">
      <c r="A79" s="77">
        <v>1</v>
      </c>
      <c r="B79" s="78" t="s">
        <v>903</v>
      </c>
      <c r="C79" s="79" t="s">
        <v>57</v>
      </c>
      <c r="D79" s="79" t="s">
        <v>906</v>
      </c>
      <c r="E79" s="78"/>
      <c r="F79" s="79">
        <v>3.7</v>
      </c>
      <c r="G79" s="79"/>
      <c r="H79" s="34">
        <v>1102050102.3010001</v>
      </c>
      <c r="I79" s="47" t="s">
        <v>147</v>
      </c>
      <c r="J79" s="108">
        <f t="shared" si="2"/>
        <v>0</v>
      </c>
      <c r="AE79">
        <v>2704985.71</v>
      </c>
      <c r="AL79">
        <v>50</v>
      </c>
    </row>
    <row r="80" spans="1:64" ht="24" customHeight="1">
      <c r="A80" s="77">
        <v>1</v>
      </c>
      <c r="B80" s="78" t="s">
        <v>903</v>
      </c>
      <c r="C80" s="79" t="s">
        <v>57</v>
      </c>
      <c r="D80" s="79" t="s">
        <v>906</v>
      </c>
      <c r="E80" s="78"/>
      <c r="F80" s="79">
        <v>3.7</v>
      </c>
      <c r="G80" s="79"/>
      <c r="H80" s="34">
        <v>1102050102.302</v>
      </c>
      <c r="I80" s="35" t="s">
        <v>148</v>
      </c>
      <c r="J80" s="108">
        <f t="shared" si="2"/>
        <v>392680</v>
      </c>
      <c r="M80">
        <v>3602</v>
      </c>
      <c r="W80">
        <v>392680</v>
      </c>
      <c r="AE80">
        <v>11014923.34</v>
      </c>
      <c r="AL80">
        <v>34803.5</v>
      </c>
      <c r="AM80">
        <v>14405.5</v>
      </c>
    </row>
    <row r="81" spans="1:64" ht="24" customHeight="1">
      <c r="A81" s="77">
        <v>1</v>
      </c>
      <c r="B81" s="78" t="s">
        <v>903</v>
      </c>
      <c r="C81" s="79" t="s">
        <v>57</v>
      </c>
      <c r="D81" s="79" t="s">
        <v>906</v>
      </c>
      <c r="E81" s="78"/>
      <c r="F81" s="79">
        <v>3.8</v>
      </c>
      <c r="G81" s="79"/>
      <c r="H81" s="44">
        <v>1102050102.602</v>
      </c>
      <c r="I81" s="45" t="s">
        <v>149</v>
      </c>
      <c r="J81" s="108">
        <f t="shared" si="2"/>
        <v>134934.5</v>
      </c>
      <c r="K81">
        <v>860274.5</v>
      </c>
      <c r="L81">
        <v>11396</v>
      </c>
      <c r="M81">
        <v>177543</v>
      </c>
      <c r="N81">
        <v>305456</v>
      </c>
      <c r="O81">
        <v>44156</v>
      </c>
      <c r="P81">
        <v>107400</v>
      </c>
      <c r="Q81">
        <v>174074</v>
      </c>
      <c r="R81">
        <v>409340</v>
      </c>
      <c r="S81">
        <v>142469</v>
      </c>
      <c r="T81">
        <v>51489</v>
      </c>
      <c r="U81">
        <v>258611</v>
      </c>
      <c r="V81">
        <v>53849</v>
      </c>
      <c r="W81">
        <v>134934.5</v>
      </c>
      <c r="X81">
        <v>752980</v>
      </c>
      <c r="Y81">
        <v>79110</v>
      </c>
      <c r="Z81">
        <v>122158.75</v>
      </c>
      <c r="AA81">
        <v>205845</v>
      </c>
      <c r="AB81">
        <v>280876</v>
      </c>
      <c r="AC81">
        <v>27660.5</v>
      </c>
      <c r="AD81">
        <v>20311</v>
      </c>
      <c r="AE81">
        <v>63193</v>
      </c>
      <c r="AF81">
        <v>540655.5</v>
      </c>
      <c r="AG81">
        <v>86885</v>
      </c>
      <c r="AH81">
        <v>21679</v>
      </c>
      <c r="AI81">
        <v>98704</v>
      </c>
      <c r="AJ81">
        <v>27500.25</v>
      </c>
      <c r="AK81">
        <v>185006</v>
      </c>
      <c r="AL81">
        <v>135748</v>
      </c>
      <c r="AM81">
        <v>250956.5</v>
      </c>
      <c r="AN81">
        <v>60285.88</v>
      </c>
      <c r="AO81">
        <v>101977.9</v>
      </c>
      <c r="AP81">
        <v>67526.350000000006</v>
      </c>
      <c r="AQ81">
        <v>139279.25</v>
      </c>
      <c r="AR81">
        <v>137610</v>
      </c>
      <c r="AS81">
        <v>14064</v>
      </c>
      <c r="AT81">
        <v>166068</v>
      </c>
      <c r="AU81">
        <v>383159</v>
      </c>
      <c r="AV81">
        <v>203211.25</v>
      </c>
      <c r="AW81">
        <v>186492</v>
      </c>
      <c r="AX81">
        <v>5377</v>
      </c>
      <c r="AY81">
        <v>245060</v>
      </c>
      <c r="AZ81">
        <v>108481</v>
      </c>
      <c r="BA81">
        <v>45241</v>
      </c>
      <c r="BB81">
        <v>95422</v>
      </c>
      <c r="BC81">
        <v>76680</v>
      </c>
      <c r="BD81">
        <v>21522</v>
      </c>
      <c r="BE81">
        <v>316055.5</v>
      </c>
      <c r="BF81">
        <v>81228</v>
      </c>
      <c r="BG81">
        <v>65045</v>
      </c>
      <c r="BH81">
        <v>295585</v>
      </c>
      <c r="BI81">
        <v>13144</v>
      </c>
      <c r="BJ81">
        <v>136913.25</v>
      </c>
      <c r="BK81">
        <v>204901.25</v>
      </c>
      <c r="BL81">
        <v>570946.5</v>
      </c>
    </row>
    <row r="82" spans="1:64" ht="24" customHeight="1">
      <c r="A82" s="77">
        <v>1</v>
      </c>
      <c r="B82" s="78" t="s">
        <v>903</v>
      </c>
      <c r="C82" s="79" t="s">
        <v>57</v>
      </c>
      <c r="D82" s="79" t="s">
        <v>906</v>
      </c>
      <c r="E82" s="78"/>
      <c r="F82" s="79">
        <v>3.8</v>
      </c>
      <c r="G82" s="79"/>
      <c r="H82" s="41">
        <v>1102050102.6029999</v>
      </c>
      <c r="I82" s="43" t="s">
        <v>150</v>
      </c>
      <c r="J82" s="108">
        <f t="shared" si="2"/>
        <v>1374376.25</v>
      </c>
      <c r="K82">
        <v>3141208.69</v>
      </c>
      <c r="L82">
        <v>0</v>
      </c>
      <c r="M82">
        <v>14899</v>
      </c>
      <c r="N82">
        <v>49256</v>
      </c>
      <c r="O82">
        <v>538341.5</v>
      </c>
      <c r="P82">
        <v>80211</v>
      </c>
      <c r="Q82">
        <v>55002</v>
      </c>
      <c r="R82">
        <v>38935</v>
      </c>
      <c r="S82">
        <v>60336</v>
      </c>
      <c r="T82">
        <v>8359</v>
      </c>
      <c r="U82">
        <v>157703</v>
      </c>
      <c r="V82">
        <v>117551</v>
      </c>
      <c r="W82">
        <v>1374376.25</v>
      </c>
      <c r="X82">
        <v>320566</v>
      </c>
      <c r="Y82">
        <v>32704</v>
      </c>
      <c r="Z82">
        <v>44427.25</v>
      </c>
      <c r="AA82">
        <v>134427</v>
      </c>
      <c r="AB82">
        <v>84211</v>
      </c>
      <c r="AC82">
        <v>8667.75</v>
      </c>
      <c r="AE82">
        <v>2115956</v>
      </c>
      <c r="AF82">
        <v>34631.5</v>
      </c>
      <c r="AG82">
        <v>9552</v>
      </c>
      <c r="AH82">
        <v>3715</v>
      </c>
      <c r="AI82">
        <v>10139</v>
      </c>
      <c r="AJ82">
        <v>12628.5</v>
      </c>
      <c r="AK82">
        <v>281809.5</v>
      </c>
      <c r="AL82">
        <v>18282</v>
      </c>
      <c r="AM82">
        <v>63097</v>
      </c>
      <c r="AN82">
        <v>243254.24</v>
      </c>
      <c r="AO82">
        <v>175059.08</v>
      </c>
      <c r="AP82">
        <v>7624.6</v>
      </c>
      <c r="AQ82">
        <v>17523</v>
      </c>
      <c r="AR82">
        <v>1408</v>
      </c>
      <c r="AS82">
        <v>1644047.25</v>
      </c>
      <c r="AT82">
        <v>63860</v>
      </c>
      <c r="AU82">
        <v>176128.25</v>
      </c>
      <c r="AV82">
        <v>674313</v>
      </c>
      <c r="AW82">
        <v>221975</v>
      </c>
      <c r="AX82">
        <v>145193</v>
      </c>
      <c r="AY82">
        <v>238428</v>
      </c>
      <c r="AZ82">
        <v>473825.5</v>
      </c>
      <c r="BA82">
        <v>38667</v>
      </c>
      <c r="BB82">
        <v>85491</v>
      </c>
      <c r="BC82">
        <v>39435</v>
      </c>
      <c r="BD82">
        <v>104492</v>
      </c>
      <c r="BE82">
        <v>2228116.75</v>
      </c>
      <c r="BF82">
        <v>65549</v>
      </c>
      <c r="BG82">
        <v>10938</v>
      </c>
      <c r="BH82">
        <v>50340</v>
      </c>
      <c r="BI82">
        <v>7355</v>
      </c>
      <c r="BJ82">
        <v>78894.75</v>
      </c>
      <c r="BK82">
        <v>51888.800000000003</v>
      </c>
      <c r="BL82">
        <v>189682.7</v>
      </c>
    </row>
    <row r="83" spans="1:64" ht="24" customHeight="1">
      <c r="A83" s="77">
        <v>1</v>
      </c>
      <c r="B83" s="78" t="s">
        <v>903</v>
      </c>
      <c r="C83" s="79" t="s">
        <v>57</v>
      </c>
      <c r="D83" s="79" t="s">
        <v>906</v>
      </c>
      <c r="E83" s="78"/>
      <c r="F83" s="79">
        <v>3.6</v>
      </c>
      <c r="G83" s="79"/>
      <c r="H83" s="41">
        <v>1102050102.8010001</v>
      </c>
      <c r="I83" s="43" t="s">
        <v>151</v>
      </c>
      <c r="J83" s="108">
        <f t="shared" si="2"/>
        <v>8635260</v>
      </c>
      <c r="K83">
        <v>11073739.82</v>
      </c>
      <c r="L83">
        <v>259231</v>
      </c>
      <c r="M83">
        <v>663893</v>
      </c>
      <c r="N83">
        <v>520954.5</v>
      </c>
      <c r="O83">
        <v>871463.57</v>
      </c>
      <c r="P83">
        <v>1870584</v>
      </c>
      <c r="Q83">
        <v>1753828.75</v>
      </c>
      <c r="R83">
        <v>1843434</v>
      </c>
      <c r="S83">
        <v>399103</v>
      </c>
      <c r="T83">
        <v>377791.5</v>
      </c>
      <c r="U83">
        <v>331666.40000000002</v>
      </c>
      <c r="V83">
        <v>172008</v>
      </c>
      <c r="W83">
        <v>8635260</v>
      </c>
      <c r="X83">
        <v>520606.75</v>
      </c>
      <c r="Y83">
        <v>736781.25</v>
      </c>
      <c r="Z83">
        <v>672940.75</v>
      </c>
      <c r="AA83">
        <v>1073816.55</v>
      </c>
      <c r="AB83">
        <v>646585.75</v>
      </c>
      <c r="AC83">
        <v>212443</v>
      </c>
      <c r="AD83">
        <v>154747.98000000001</v>
      </c>
      <c r="AE83">
        <v>24904764.699999999</v>
      </c>
      <c r="AF83">
        <v>1646449.5</v>
      </c>
      <c r="AG83">
        <v>1420587</v>
      </c>
      <c r="AH83">
        <v>535317.75</v>
      </c>
      <c r="AI83">
        <v>1164053.25</v>
      </c>
      <c r="AJ83">
        <v>543932.75</v>
      </c>
      <c r="AK83">
        <v>984138.23999999999</v>
      </c>
      <c r="AL83">
        <v>536528.4</v>
      </c>
      <c r="AM83">
        <v>677565</v>
      </c>
      <c r="AN83">
        <v>1255022.9099999999</v>
      </c>
      <c r="AO83">
        <v>1559299.9</v>
      </c>
      <c r="AP83">
        <v>508043</v>
      </c>
      <c r="AQ83">
        <v>280656</v>
      </c>
      <c r="AR83">
        <v>148769</v>
      </c>
      <c r="AS83">
        <v>13315389.720000001</v>
      </c>
      <c r="AT83">
        <v>474246</v>
      </c>
      <c r="AU83">
        <v>456389.89</v>
      </c>
      <c r="AV83">
        <v>2081116.67</v>
      </c>
      <c r="AW83">
        <v>731542.5</v>
      </c>
      <c r="AX83">
        <v>940114</v>
      </c>
      <c r="AY83">
        <v>483873.75</v>
      </c>
      <c r="AZ83">
        <v>3144899.23</v>
      </c>
      <c r="BA83">
        <v>155716.25</v>
      </c>
      <c r="BB83">
        <v>531681.5</v>
      </c>
      <c r="BC83">
        <v>226947</v>
      </c>
      <c r="BD83">
        <v>243678.12</v>
      </c>
      <c r="BE83">
        <v>8070513</v>
      </c>
      <c r="BF83">
        <v>2540131</v>
      </c>
      <c r="BG83">
        <v>359899.6</v>
      </c>
      <c r="BH83">
        <v>2600488.7799999998</v>
      </c>
      <c r="BI83">
        <v>37475.5</v>
      </c>
      <c r="BJ83">
        <v>785496.5</v>
      </c>
      <c r="BK83">
        <v>361842</v>
      </c>
      <c r="BL83">
        <v>142441.5</v>
      </c>
    </row>
    <row r="84" spans="1:64" ht="24" customHeight="1">
      <c r="A84" s="77">
        <v>1</v>
      </c>
      <c r="B84" s="78" t="s">
        <v>903</v>
      </c>
      <c r="C84" s="79" t="s">
        <v>57</v>
      </c>
      <c r="D84" s="79" t="s">
        <v>906</v>
      </c>
      <c r="E84" s="78"/>
      <c r="F84" s="79">
        <v>3.6</v>
      </c>
      <c r="G84" s="79"/>
      <c r="H84" s="41">
        <v>1102050102.802</v>
      </c>
      <c r="I84" s="43" t="s">
        <v>152</v>
      </c>
      <c r="J84" s="108">
        <f t="shared" si="2"/>
        <v>5416234.3499999996</v>
      </c>
      <c r="K84">
        <v>5821473.6699999999</v>
      </c>
      <c r="L84">
        <v>11908.82</v>
      </c>
      <c r="M84">
        <v>37092.620000000003</v>
      </c>
      <c r="N84">
        <v>224731.25</v>
      </c>
      <c r="O84">
        <v>1392516.01</v>
      </c>
      <c r="P84">
        <v>906795</v>
      </c>
      <c r="Q84">
        <v>417092.3</v>
      </c>
      <c r="R84">
        <v>107912.5</v>
      </c>
      <c r="S84">
        <v>108328.33</v>
      </c>
      <c r="T84">
        <v>172660.91</v>
      </c>
      <c r="U84">
        <v>67496.570000000007</v>
      </c>
      <c r="V84">
        <v>143660.26</v>
      </c>
      <c r="W84">
        <v>5416234.3499999996</v>
      </c>
      <c r="X84">
        <v>107586.29</v>
      </c>
      <c r="Y84">
        <v>100703.2</v>
      </c>
      <c r="Z84">
        <v>50823.25</v>
      </c>
      <c r="AA84">
        <v>284923</v>
      </c>
      <c r="AB84">
        <v>60511.75</v>
      </c>
      <c r="AC84">
        <v>54409.75</v>
      </c>
      <c r="AE84">
        <v>19996009.550000001</v>
      </c>
      <c r="AF84">
        <v>169736.5</v>
      </c>
      <c r="AG84">
        <v>753442</v>
      </c>
      <c r="AH84">
        <v>266827.5</v>
      </c>
      <c r="AI84">
        <v>612934.5</v>
      </c>
      <c r="AJ84">
        <v>253287.75</v>
      </c>
      <c r="AK84">
        <v>239047.97</v>
      </c>
      <c r="AL84">
        <v>763690</v>
      </c>
      <c r="AM84">
        <v>306638.75</v>
      </c>
      <c r="AN84">
        <v>597945.86</v>
      </c>
      <c r="AO84">
        <v>632527.35999999999</v>
      </c>
      <c r="AP84">
        <v>154691</v>
      </c>
      <c r="AQ84">
        <v>70981.5</v>
      </c>
      <c r="AR84">
        <v>12317</v>
      </c>
      <c r="AS84">
        <v>6812240.4199999999</v>
      </c>
      <c r="AT84">
        <v>185397.78</v>
      </c>
      <c r="AU84">
        <v>77284.05</v>
      </c>
      <c r="AV84">
        <v>1905341.04</v>
      </c>
      <c r="AW84">
        <v>198070</v>
      </c>
      <c r="AX84">
        <v>146004.25</v>
      </c>
      <c r="AY84">
        <v>112713.25</v>
      </c>
      <c r="AZ84">
        <v>3109978.53</v>
      </c>
      <c r="BA84">
        <v>21959.759999999998</v>
      </c>
      <c r="BB84">
        <v>80080.95</v>
      </c>
      <c r="BC84">
        <v>54033</v>
      </c>
      <c r="BD84">
        <v>27100.5</v>
      </c>
      <c r="BE84">
        <v>4704375</v>
      </c>
      <c r="BF84">
        <v>545378</v>
      </c>
      <c r="BG84">
        <v>116561.77</v>
      </c>
      <c r="BH84">
        <v>531566.30000000005</v>
      </c>
      <c r="BJ84">
        <v>215854.7</v>
      </c>
      <c r="BK84">
        <v>259767.8</v>
      </c>
      <c r="BL84">
        <v>113109.75</v>
      </c>
    </row>
    <row r="85" spans="1:64" ht="24" customHeight="1">
      <c r="A85" s="77">
        <v>1</v>
      </c>
      <c r="B85" s="78" t="s">
        <v>903</v>
      </c>
      <c r="C85" s="79" t="s">
        <v>57</v>
      </c>
      <c r="D85" s="79" t="s">
        <v>906</v>
      </c>
      <c r="E85" s="78"/>
      <c r="F85" s="79">
        <v>3.6</v>
      </c>
      <c r="G85" s="79"/>
      <c r="H85" s="41">
        <v>1102050102.803</v>
      </c>
      <c r="I85" s="43" t="s">
        <v>153</v>
      </c>
      <c r="J85" s="108">
        <f t="shared" si="2"/>
        <v>0</v>
      </c>
      <c r="K85">
        <v>1884456.65</v>
      </c>
      <c r="L85">
        <v>123.5</v>
      </c>
      <c r="M85">
        <v>11719</v>
      </c>
      <c r="N85">
        <v>5012</v>
      </c>
      <c r="O85">
        <v>95582.1</v>
      </c>
      <c r="Q85">
        <v>65300</v>
      </c>
      <c r="R85">
        <v>81289</v>
      </c>
      <c r="S85">
        <v>4885</v>
      </c>
      <c r="T85">
        <v>5320.5</v>
      </c>
      <c r="U85">
        <v>27856.66</v>
      </c>
      <c r="W85">
        <v>0</v>
      </c>
      <c r="X85">
        <v>2192</v>
      </c>
      <c r="Y85">
        <v>20516</v>
      </c>
      <c r="AA85">
        <v>30397.3</v>
      </c>
      <c r="AB85">
        <v>36809.25</v>
      </c>
      <c r="AC85">
        <v>10560</v>
      </c>
      <c r="AD85">
        <v>870</v>
      </c>
      <c r="AE85">
        <v>510329.53</v>
      </c>
      <c r="AF85">
        <v>78017.5</v>
      </c>
      <c r="AG85">
        <v>34040</v>
      </c>
      <c r="AH85">
        <v>6009.75</v>
      </c>
      <c r="AI85">
        <v>64106</v>
      </c>
      <c r="AK85">
        <v>6334.5</v>
      </c>
      <c r="AL85">
        <v>332066.95</v>
      </c>
      <c r="AM85">
        <v>105007.25</v>
      </c>
      <c r="AN85">
        <v>342647.86</v>
      </c>
      <c r="AO85">
        <v>491838.36</v>
      </c>
      <c r="AP85">
        <v>30079</v>
      </c>
      <c r="AQ85">
        <v>18871</v>
      </c>
      <c r="AR85">
        <v>71211</v>
      </c>
      <c r="AS85">
        <v>345436.5</v>
      </c>
      <c r="AT85">
        <v>11209.75</v>
      </c>
      <c r="AV85">
        <v>50214.25</v>
      </c>
      <c r="AX85">
        <v>10702</v>
      </c>
      <c r="AY85">
        <v>72213.25</v>
      </c>
      <c r="AZ85">
        <v>76161.25</v>
      </c>
      <c r="BB85">
        <v>32817.599999999999</v>
      </c>
      <c r="BC85">
        <v>11527</v>
      </c>
      <c r="BD85">
        <v>7594.15</v>
      </c>
      <c r="BE85">
        <v>297650</v>
      </c>
      <c r="BG85">
        <v>3919.75</v>
      </c>
      <c r="BH85">
        <v>269777.8</v>
      </c>
      <c r="BI85">
        <v>6379</v>
      </c>
      <c r="BJ85">
        <v>21889.75</v>
      </c>
      <c r="BK85">
        <v>24925.5</v>
      </c>
      <c r="BL85">
        <v>8920.5</v>
      </c>
    </row>
    <row r="86" spans="1:64" ht="24" customHeight="1">
      <c r="A86" s="77">
        <v>1</v>
      </c>
      <c r="B86" s="78" t="s">
        <v>903</v>
      </c>
      <c r="C86" s="79" t="s">
        <v>57</v>
      </c>
      <c r="D86" s="79" t="s">
        <v>906</v>
      </c>
      <c r="E86" s="78"/>
      <c r="F86" s="79">
        <v>3.6</v>
      </c>
      <c r="G86" s="79"/>
      <c r="H86" s="44">
        <v>1102050102.8039999</v>
      </c>
      <c r="I86" s="45" t="s">
        <v>154</v>
      </c>
      <c r="J86" s="108">
        <f t="shared" si="2"/>
        <v>424621.5</v>
      </c>
      <c r="K86">
        <v>401691.1</v>
      </c>
      <c r="M86">
        <v>8691</v>
      </c>
      <c r="N86">
        <v>21046</v>
      </c>
      <c r="O86">
        <v>282691.5</v>
      </c>
      <c r="Q86">
        <v>17141</v>
      </c>
      <c r="R86">
        <v>119753</v>
      </c>
      <c r="T86">
        <v>0</v>
      </c>
      <c r="U86">
        <v>15769.75</v>
      </c>
      <c r="W86">
        <v>424621.5</v>
      </c>
      <c r="Y86">
        <v>5085.5</v>
      </c>
      <c r="AA86">
        <v>19355.3</v>
      </c>
      <c r="AB86">
        <v>30280</v>
      </c>
      <c r="AE86">
        <v>471216.8</v>
      </c>
      <c r="AF86">
        <v>3038</v>
      </c>
      <c r="AG86">
        <v>14077</v>
      </c>
      <c r="AH86">
        <v>3839</v>
      </c>
      <c r="AI86">
        <v>22340.75</v>
      </c>
      <c r="AK86">
        <v>27312.05</v>
      </c>
      <c r="AL86">
        <v>113384.5</v>
      </c>
      <c r="AM86">
        <v>107546.75</v>
      </c>
      <c r="AN86">
        <v>319799.15000000002</v>
      </c>
      <c r="AO86">
        <v>3058.29</v>
      </c>
      <c r="AP86">
        <v>24491</v>
      </c>
      <c r="AQ86">
        <v>11010</v>
      </c>
      <c r="AS86">
        <v>431050.11</v>
      </c>
      <c r="AT86">
        <v>0</v>
      </c>
      <c r="AV86">
        <v>145674.75</v>
      </c>
      <c r="AX86">
        <v>0</v>
      </c>
      <c r="AY86">
        <v>1543.5</v>
      </c>
      <c r="AZ86">
        <v>66207</v>
      </c>
      <c r="BD86">
        <v>5767</v>
      </c>
      <c r="BE86">
        <v>230135.02</v>
      </c>
      <c r="BG86">
        <v>0</v>
      </c>
      <c r="BH86">
        <v>648058.07999999996</v>
      </c>
      <c r="BJ86">
        <v>13094.7</v>
      </c>
      <c r="BK86">
        <v>20919</v>
      </c>
      <c r="BL86">
        <v>49274</v>
      </c>
    </row>
    <row r="87" spans="1:64" ht="24" customHeight="1">
      <c r="A87" s="77">
        <v>1</v>
      </c>
      <c r="B87" s="78" t="s">
        <v>903</v>
      </c>
      <c r="C87" s="79" t="s">
        <v>57</v>
      </c>
      <c r="D87" s="79" t="s">
        <v>906</v>
      </c>
      <c r="E87" s="78"/>
      <c r="F87" s="79">
        <v>5.0999999999999996</v>
      </c>
      <c r="G87" s="79"/>
      <c r="H87" s="33">
        <v>1102050106.1059999</v>
      </c>
      <c r="I87" s="31" t="s">
        <v>155</v>
      </c>
      <c r="J87" s="108">
        <f t="shared" si="2"/>
        <v>0</v>
      </c>
      <c r="AE87">
        <v>4564156.54</v>
      </c>
      <c r="BC87">
        <v>554768.66</v>
      </c>
    </row>
    <row r="88" spans="1:64" ht="24" customHeight="1">
      <c r="A88" s="77">
        <v>1</v>
      </c>
      <c r="B88" s="78" t="s">
        <v>903</v>
      </c>
      <c r="C88" s="79" t="s">
        <v>57</v>
      </c>
      <c r="D88" s="79" t="s">
        <v>906</v>
      </c>
      <c r="E88" s="78"/>
      <c r="F88" s="79">
        <v>5.0999999999999996</v>
      </c>
      <c r="G88" s="79"/>
      <c r="H88" s="30">
        <v>1102050107.1029999</v>
      </c>
      <c r="I88" s="32" t="s">
        <v>156</v>
      </c>
      <c r="J88" s="108">
        <f t="shared" si="2"/>
        <v>3094208.86</v>
      </c>
      <c r="K88">
        <v>12296527.26</v>
      </c>
      <c r="L88">
        <v>281159.45</v>
      </c>
      <c r="M88">
        <v>3219194.09</v>
      </c>
      <c r="N88">
        <v>607226.44999999995</v>
      </c>
      <c r="O88">
        <v>4711867.22</v>
      </c>
      <c r="P88">
        <v>3306489.44</v>
      </c>
      <c r="Q88">
        <v>3916652.46</v>
      </c>
      <c r="R88">
        <v>3748179.08</v>
      </c>
      <c r="S88">
        <v>774434.4</v>
      </c>
      <c r="T88">
        <v>760913.9</v>
      </c>
      <c r="U88">
        <v>791307.78</v>
      </c>
      <c r="V88">
        <v>599104.84</v>
      </c>
      <c r="W88">
        <v>3094208.86</v>
      </c>
      <c r="X88">
        <v>1068506.8500000001</v>
      </c>
      <c r="Y88">
        <v>896278.29</v>
      </c>
      <c r="Z88">
        <v>1554432.58</v>
      </c>
      <c r="AA88">
        <v>1908527.37</v>
      </c>
      <c r="AB88">
        <v>1583565.06</v>
      </c>
      <c r="AC88">
        <v>933531</v>
      </c>
      <c r="AD88">
        <v>670393.31999999995</v>
      </c>
      <c r="AE88">
        <v>6275592.9800000004</v>
      </c>
      <c r="AF88">
        <v>305866.71999999997</v>
      </c>
      <c r="AG88">
        <v>5782416.6100000003</v>
      </c>
      <c r="AH88">
        <v>2434258.85</v>
      </c>
      <c r="AI88">
        <v>1798791.26</v>
      </c>
      <c r="AJ88">
        <v>1717645.96</v>
      </c>
      <c r="AK88">
        <v>5283861.0599999996</v>
      </c>
      <c r="AL88">
        <v>1069464.03</v>
      </c>
      <c r="AM88">
        <v>4572707.5999999996</v>
      </c>
      <c r="AN88">
        <v>1483573.49</v>
      </c>
      <c r="AO88">
        <v>8669794.6099999994</v>
      </c>
      <c r="AP88">
        <v>1585616.21</v>
      </c>
      <c r="AQ88">
        <v>542129.38</v>
      </c>
      <c r="AR88">
        <v>681669.93</v>
      </c>
      <c r="AS88">
        <v>39525034.740000002</v>
      </c>
      <c r="AT88">
        <v>3191834.68</v>
      </c>
      <c r="AU88">
        <v>579405.75</v>
      </c>
      <c r="AV88">
        <v>22500</v>
      </c>
      <c r="AW88">
        <v>575078.38</v>
      </c>
      <c r="AX88">
        <v>1209377.08</v>
      </c>
      <c r="AY88">
        <v>762336.86</v>
      </c>
      <c r="AZ88">
        <v>975320.01</v>
      </c>
      <c r="BA88">
        <v>947268.69</v>
      </c>
      <c r="BB88">
        <v>2263800.1</v>
      </c>
      <c r="BD88">
        <v>140593.62</v>
      </c>
      <c r="BF88">
        <v>1451748.82</v>
      </c>
      <c r="BG88">
        <v>677338.49</v>
      </c>
      <c r="BH88">
        <v>5518673</v>
      </c>
      <c r="BI88">
        <v>1046429.69</v>
      </c>
      <c r="BJ88">
        <v>1591244.62</v>
      </c>
      <c r="BK88">
        <v>2215862.83</v>
      </c>
      <c r="BL88">
        <v>202458.13</v>
      </c>
    </row>
    <row r="89" spans="1:64" ht="24" customHeight="1">
      <c r="A89" s="77">
        <v>1</v>
      </c>
      <c r="B89" s="78" t="s">
        <v>903</v>
      </c>
      <c r="C89" s="79" t="s">
        <v>57</v>
      </c>
      <c r="D89" s="79" t="s">
        <v>906</v>
      </c>
      <c r="E89" s="78"/>
      <c r="F89" s="79">
        <v>5.0999999999999996</v>
      </c>
      <c r="G89" s="79"/>
      <c r="H89" s="33">
        <v>1102050107.1040001</v>
      </c>
      <c r="I89" s="31" t="s">
        <v>157</v>
      </c>
      <c r="J89" s="108">
        <f t="shared" si="2"/>
        <v>0</v>
      </c>
      <c r="L89">
        <v>629406.25</v>
      </c>
      <c r="M89">
        <v>350884</v>
      </c>
      <c r="N89">
        <v>4193605</v>
      </c>
      <c r="O89">
        <v>6090637</v>
      </c>
      <c r="P89">
        <v>517000</v>
      </c>
      <c r="Q89">
        <v>765528</v>
      </c>
      <c r="R89">
        <v>274424</v>
      </c>
      <c r="S89">
        <v>1782367.59</v>
      </c>
      <c r="T89">
        <v>90800</v>
      </c>
      <c r="U89">
        <v>235965</v>
      </c>
      <c r="V89">
        <v>135855</v>
      </c>
      <c r="AO89">
        <v>99260</v>
      </c>
      <c r="AX89">
        <v>520442</v>
      </c>
      <c r="AZ89">
        <v>935250</v>
      </c>
      <c r="BB89">
        <v>130677.41</v>
      </c>
      <c r="BD89">
        <v>140000</v>
      </c>
      <c r="BF89">
        <v>0</v>
      </c>
      <c r="BG89">
        <v>126010.05</v>
      </c>
      <c r="BH89">
        <v>0</v>
      </c>
      <c r="BI89">
        <v>21712.7</v>
      </c>
      <c r="BJ89">
        <v>0</v>
      </c>
      <c r="BK89">
        <v>1906250</v>
      </c>
    </row>
    <row r="90" spans="1:64" ht="24" customHeight="1">
      <c r="A90" s="77">
        <v>1</v>
      </c>
      <c r="B90" s="78" t="s">
        <v>903</v>
      </c>
      <c r="C90" s="79" t="s">
        <v>57</v>
      </c>
      <c r="D90" s="79" t="s">
        <v>906</v>
      </c>
      <c r="E90" s="78"/>
      <c r="F90" s="79">
        <v>5.0999999999999996</v>
      </c>
      <c r="G90" s="79"/>
      <c r="H90" s="30">
        <v>1102050107.105</v>
      </c>
      <c r="I90" s="31" t="s">
        <v>158</v>
      </c>
      <c r="J90" s="108">
        <f t="shared" si="2"/>
        <v>0</v>
      </c>
      <c r="L90">
        <v>20</v>
      </c>
      <c r="Z90">
        <v>0</v>
      </c>
      <c r="AW90">
        <v>711861</v>
      </c>
      <c r="AY90">
        <v>490876</v>
      </c>
      <c r="BA90">
        <v>445824</v>
      </c>
      <c r="BB90">
        <v>493437</v>
      </c>
      <c r="BC90">
        <v>374036.43</v>
      </c>
      <c r="BD90">
        <v>450995</v>
      </c>
    </row>
    <row r="91" spans="1:64" ht="24" customHeight="1">
      <c r="A91" s="77">
        <v>1</v>
      </c>
      <c r="B91" s="78" t="s">
        <v>903</v>
      </c>
      <c r="C91" s="79" t="s">
        <v>57</v>
      </c>
      <c r="D91" s="79" t="s">
        <v>906</v>
      </c>
      <c r="E91" s="78"/>
      <c r="F91" s="79">
        <v>5.0999999999999996</v>
      </c>
      <c r="G91" s="79"/>
      <c r="H91" s="33">
        <v>1102050107.1059999</v>
      </c>
      <c r="I91" s="31" t="s">
        <v>159</v>
      </c>
      <c r="J91" s="108">
        <f t="shared" si="2"/>
        <v>0</v>
      </c>
      <c r="L91">
        <v>427.74</v>
      </c>
      <c r="M91">
        <v>4080.98</v>
      </c>
      <c r="N91">
        <v>154373.93</v>
      </c>
      <c r="P91">
        <v>0</v>
      </c>
      <c r="Q91">
        <v>52220.66</v>
      </c>
      <c r="S91">
        <v>65749.64</v>
      </c>
      <c r="T91">
        <v>23457.53</v>
      </c>
      <c r="U91">
        <v>0</v>
      </c>
      <c r="X91">
        <v>0</v>
      </c>
      <c r="Z91">
        <v>0</v>
      </c>
      <c r="AE91">
        <v>57283.11</v>
      </c>
      <c r="AS91">
        <v>2453888.5499999998</v>
      </c>
      <c r="AT91">
        <v>21356.9</v>
      </c>
      <c r="AU91">
        <v>1711007.47</v>
      </c>
      <c r="AW91">
        <v>295371.55</v>
      </c>
      <c r="BE91">
        <v>881726.7</v>
      </c>
      <c r="BG91">
        <v>6512.41</v>
      </c>
      <c r="BH91">
        <v>698092.95</v>
      </c>
      <c r="BK91">
        <v>0</v>
      </c>
      <c r="BL91">
        <v>0</v>
      </c>
    </row>
    <row r="92" spans="1:64" ht="24" customHeight="1">
      <c r="A92" s="77">
        <v>1</v>
      </c>
      <c r="B92" s="78" t="s">
        <v>903</v>
      </c>
      <c r="C92" s="79" t="s">
        <v>57</v>
      </c>
      <c r="D92" s="79" t="s">
        <v>906</v>
      </c>
      <c r="E92" s="78"/>
      <c r="F92" s="79">
        <v>5.0999999999999996</v>
      </c>
      <c r="G92" s="79"/>
      <c r="H92" s="33">
        <v>1102050107.201</v>
      </c>
      <c r="I92" s="31" t="s">
        <v>160</v>
      </c>
      <c r="J92" s="108">
        <f t="shared" si="2"/>
        <v>0</v>
      </c>
      <c r="L92">
        <v>4500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99279.9</v>
      </c>
      <c r="AK92">
        <v>0</v>
      </c>
      <c r="AL92">
        <v>0</v>
      </c>
      <c r="AM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22227.24</v>
      </c>
      <c r="AU92">
        <v>1811222.06</v>
      </c>
      <c r="AV92">
        <v>1835065.82</v>
      </c>
      <c r="AW92">
        <v>786176.09</v>
      </c>
      <c r="AY92">
        <v>96200</v>
      </c>
      <c r="AZ92">
        <v>4972656.34</v>
      </c>
      <c r="BA92">
        <v>189698.69</v>
      </c>
      <c r="BB92">
        <v>87934.14</v>
      </c>
      <c r="BD92">
        <v>13250</v>
      </c>
      <c r="BG92">
        <v>173</v>
      </c>
      <c r="BH92">
        <v>0</v>
      </c>
      <c r="BI92">
        <v>0</v>
      </c>
      <c r="BK92">
        <v>0</v>
      </c>
    </row>
    <row r="93" spans="1:64" ht="24" customHeight="1">
      <c r="A93" s="77">
        <v>1</v>
      </c>
      <c r="B93" s="78" t="s">
        <v>903</v>
      </c>
      <c r="C93" s="79" t="s">
        <v>57</v>
      </c>
      <c r="D93" s="79" t="s">
        <v>906</v>
      </c>
      <c r="E93" s="78"/>
      <c r="F93" s="79">
        <v>5.0999999999999996</v>
      </c>
      <c r="G93" s="79"/>
      <c r="H93" s="33">
        <v>1102050107.2019999</v>
      </c>
      <c r="I93" s="31" t="s">
        <v>161</v>
      </c>
      <c r="J93" s="108">
        <f t="shared" si="2"/>
        <v>0</v>
      </c>
      <c r="L93">
        <v>118300.26</v>
      </c>
      <c r="N93">
        <v>155873.75</v>
      </c>
      <c r="P93">
        <v>0</v>
      </c>
      <c r="Q93">
        <v>774578.15</v>
      </c>
      <c r="T93">
        <v>381990.74</v>
      </c>
      <c r="U93">
        <v>0</v>
      </c>
      <c r="AP93">
        <v>1844728.13</v>
      </c>
      <c r="AQ93">
        <v>671793.85</v>
      </c>
      <c r="AX93">
        <v>1679863.03</v>
      </c>
      <c r="AZ93">
        <v>2500</v>
      </c>
      <c r="BC93">
        <v>1693771.74</v>
      </c>
      <c r="BE93">
        <v>8066866.8499999996</v>
      </c>
      <c r="BH93">
        <v>1934442</v>
      </c>
      <c r="BK93">
        <v>0</v>
      </c>
    </row>
    <row r="94" spans="1:64" ht="24" customHeight="1">
      <c r="A94" s="77">
        <v>1</v>
      </c>
      <c r="B94" s="78" t="s">
        <v>903</v>
      </c>
      <c r="C94" s="79" t="s">
        <v>57</v>
      </c>
      <c r="D94" s="79" t="s">
        <v>906</v>
      </c>
      <c r="E94" s="78"/>
      <c r="F94" s="337">
        <v>123</v>
      </c>
      <c r="G94" s="79"/>
      <c r="H94" s="30">
        <v>1102050123.1029999</v>
      </c>
      <c r="I94" s="32" t="s">
        <v>162</v>
      </c>
      <c r="J94" s="108">
        <f t="shared" si="2"/>
        <v>-12714.6</v>
      </c>
      <c r="K94">
        <v>-201285.6</v>
      </c>
      <c r="W94">
        <v>-12714.6</v>
      </c>
      <c r="AE94">
        <v>-855724.4</v>
      </c>
      <c r="AN94">
        <v>-63.2</v>
      </c>
      <c r="AS94">
        <v>-45325</v>
      </c>
      <c r="AZ94">
        <v>-584</v>
      </c>
      <c r="BE94">
        <v>-68209.81</v>
      </c>
      <c r="BH94">
        <v>-1905.2</v>
      </c>
    </row>
    <row r="95" spans="1:64" ht="24" customHeight="1">
      <c r="A95" s="77">
        <v>1</v>
      </c>
      <c r="B95" s="78" t="s">
        <v>903</v>
      </c>
      <c r="C95" s="79" t="s">
        <v>57</v>
      </c>
      <c r="D95" s="79" t="s">
        <v>906</v>
      </c>
      <c r="E95" s="78"/>
      <c r="F95" s="337">
        <v>123</v>
      </c>
      <c r="G95" s="79"/>
      <c r="H95" s="33">
        <v>1102050123.105</v>
      </c>
      <c r="I95" s="31" t="s">
        <v>163</v>
      </c>
      <c r="J95" s="108">
        <f t="shared" si="2"/>
        <v>0</v>
      </c>
      <c r="AE95">
        <v>-473363.03</v>
      </c>
    </row>
    <row r="96" spans="1:64" ht="24" customHeight="1">
      <c r="A96" s="77">
        <v>1</v>
      </c>
      <c r="B96" s="78" t="s">
        <v>903</v>
      </c>
      <c r="C96" s="79" t="s">
        <v>57</v>
      </c>
      <c r="D96" s="79" t="s">
        <v>906</v>
      </c>
      <c r="E96" s="78"/>
      <c r="F96" s="337">
        <v>123</v>
      </c>
      <c r="G96" s="79"/>
      <c r="H96" s="34">
        <v>1102050123.1059999</v>
      </c>
      <c r="I96" s="35" t="s">
        <v>164</v>
      </c>
      <c r="J96" s="108">
        <f t="shared" si="2"/>
        <v>0</v>
      </c>
      <c r="AA96">
        <v>-139507.68</v>
      </c>
      <c r="BH96">
        <v>-12808</v>
      </c>
    </row>
    <row r="97" spans="1:64" ht="24" customHeight="1">
      <c r="A97" s="77">
        <v>1</v>
      </c>
      <c r="B97" s="78" t="s">
        <v>903</v>
      </c>
      <c r="C97" s="79" t="s">
        <v>57</v>
      </c>
      <c r="D97" s="79" t="s">
        <v>906</v>
      </c>
      <c r="E97" s="78"/>
      <c r="F97" s="337">
        <v>123</v>
      </c>
      <c r="G97" s="79"/>
      <c r="H97" s="33">
        <v>1102050123.1140001</v>
      </c>
      <c r="I97" s="31" t="s">
        <v>165</v>
      </c>
      <c r="J97" s="108">
        <f t="shared" si="2"/>
        <v>-29.6</v>
      </c>
      <c r="K97">
        <v>-33170.28</v>
      </c>
      <c r="L97">
        <v>-20509.84</v>
      </c>
      <c r="M97">
        <v>-27236.880000000001</v>
      </c>
      <c r="N97">
        <v>-80380.960000000006</v>
      </c>
      <c r="O97">
        <v>-136502.68</v>
      </c>
      <c r="P97">
        <v>-39502.32</v>
      </c>
      <c r="Q97">
        <v>-67243.100000000006</v>
      </c>
      <c r="R97">
        <v>-59694</v>
      </c>
      <c r="S97">
        <v>-10674.4</v>
      </c>
      <c r="T97">
        <v>-40872.44</v>
      </c>
      <c r="U97">
        <v>-23552.78</v>
      </c>
      <c r="V97">
        <v>-50686.28</v>
      </c>
      <c r="W97">
        <v>-29.6</v>
      </c>
      <c r="Y97">
        <v>-26199.759999999998</v>
      </c>
      <c r="Z97">
        <v>-1111.04</v>
      </c>
      <c r="AA97">
        <v>-3679.64</v>
      </c>
      <c r="AC97">
        <v>-328.8</v>
      </c>
      <c r="AD97">
        <v>-28.8</v>
      </c>
      <c r="AE97">
        <v>-82495.12</v>
      </c>
      <c r="AF97">
        <v>-1040</v>
      </c>
      <c r="AJ97">
        <v>-16483.400000000001</v>
      </c>
      <c r="AM97">
        <v>-1891.84</v>
      </c>
      <c r="AN97">
        <v>-201546.08</v>
      </c>
      <c r="AO97">
        <v>-240</v>
      </c>
      <c r="AP97">
        <v>-7982.48</v>
      </c>
      <c r="AQ97">
        <v>-29672.22</v>
      </c>
      <c r="AS97">
        <v>0</v>
      </c>
      <c r="AU97">
        <v>-13052.95</v>
      </c>
      <c r="AW97">
        <v>-77611.42</v>
      </c>
      <c r="AX97">
        <v>-288</v>
      </c>
      <c r="AY97">
        <v>-21398.5</v>
      </c>
      <c r="BA97">
        <v>0</v>
      </c>
      <c r="BB97">
        <v>-7204.07</v>
      </c>
      <c r="BC97">
        <v>-19115.68</v>
      </c>
      <c r="BD97">
        <v>-4478.32</v>
      </c>
      <c r="BE97">
        <v>-75906.600000000006</v>
      </c>
      <c r="BF97">
        <v>-26544.240000000002</v>
      </c>
      <c r="BG97">
        <v>-65295.4</v>
      </c>
      <c r="BH97">
        <v>0</v>
      </c>
      <c r="BI97">
        <v>-368.4</v>
      </c>
      <c r="BJ97">
        <v>-1030.06</v>
      </c>
      <c r="BK97">
        <v>-2183.7600000000002</v>
      </c>
      <c r="BL97">
        <v>-49023.46</v>
      </c>
    </row>
    <row r="98" spans="1:64" ht="24" customHeight="1" thickBot="1">
      <c r="A98" s="77">
        <v>1</v>
      </c>
      <c r="B98" s="78" t="s">
        <v>903</v>
      </c>
      <c r="C98" s="79" t="s">
        <v>57</v>
      </c>
      <c r="D98" s="79" t="s">
        <v>906</v>
      </c>
      <c r="E98" s="78"/>
      <c r="F98" s="337">
        <v>123</v>
      </c>
      <c r="G98" s="79"/>
      <c r="H98" s="33">
        <v>1102050123.115</v>
      </c>
      <c r="I98" s="31" t="s">
        <v>166</v>
      </c>
      <c r="J98" s="108">
        <f t="shared" si="2"/>
        <v>0</v>
      </c>
      <c r="K98">
        <v>-401540.84</v>
      </c>
      <c r="L98">
        <v>-1961.92</v>
      </c>
      <c r="M98">
        <v>-5654.32</v>
      </c>
      <c r="N98">
        <v>-11414.16</v>
      </c>
      <c r="O98">
        <v>-13050.16</v>
      </c>
      <c r="P98">
        <v>-58525.599999999999</v>
      </c>
      <c r="Q98">
        <v>-2324.48</v>
      </c>
      <c r="R98">
        <v>-18353.52</v>
      </c>
      <c r="S98">
        <v>-681.36</v>
      </c>
      <c r="T98">
        <v>-7473.76</v>
      </c>
      <c r="U98">
        <v>-16081.32</v>
      </c>
      <c r="V98">
        <v>-18029.63</v>
      </c>
      <c r="Y98">
        <v>-286.08</v>
      </c>
      <c r="Z98">
        <v>-201.92</v>
      </c>
      <c r="AC98">
        <v>0</v>
      </c>
      <c r="AE98">
        <v>-526454.88</v>
      </c>
      <c r="AJ98">
        <v>-15313.68</v>
      </c>
      <c r="AM98">
        <v>-1205.76</v>
      </c>
      <c r="AN98">
        <v>-6966.86</v>
      </c>
      <c r="AO98">
        <v>0</v>
      </c>
      <c r="AP98">
        <v>-1871.68</v>
      </c>
      <c r="AQ98">
        <v>-3351.28</v>
      </c>
      <c r="AS98">
        <v>-6187.86</v>
      </c>
      <c r="AT98">
        <v>-38141.550000000003</v>
      </c>
      <c r="AU98">
        <v>-7870.12</v>
      </c>
      <c r="AW98">
        <v>-13548.08</v>
      </c>
      <c r="AY98">
        <v>-8907.5</v>
      </c>
      <c r="BA98">
        <v>0</v>
      </c>
      <c r="BD98">
        <v>-1542.8</v>
      </c>
      <c r="BE98">
        <v>-51287.94</v>
      </c>
      <c r="BF98">
        <v>-874.48</v>
      </c>
      <c r="BG98">
        <v>-40531.519999999997</v>
      </c>
      <c r="BH98">
        <v>-311.36</v>
      </c>
      <c r="BI98">
        <v>-1682.16</v>
      </c>
      <c r="BJ98">
        <v>-18886.419999999998</v>
      </c>
      <c r="BK98">
        <v>-6426.96</v>
      </c>
      <c r="BL98">
        <v>-13887.5</v>
      </c>
    </row>
    <row r="99" spans="1:64" ht="24" customHeight="1" thickBot="1">
      <c r="A99" s="77">
        <v>1</v>
      </c>
      <c r="B99" s="78" t="s">
        <v>903</v>
      </c>
      <c r="C99" s="79" t="s">
        <v>57</v>
      </c>
      <c r="D99" s="79" t="s">
        <v>906</v>
      </c>
      <c r="E99" s="78"/>
      <c r="F99" s="489">
        <v>123</v>
      </c>
      <c r="G99" s="107"/>
      <c r="H99" s="48">
        <v>1102050123.2030001</v>
      </c>
      <c r="I99" s="35" t="s">
        <v>167</v>
      </c>
      <c r="J99" s="108">
        <f t="shared" si="2"/>
        <v>-203810.7</v>
      </c>
      <c r="K99">
        <v>-971932.49</v>
      </c>
      <c r="L99">
        <v>-11171.64</v>
      </c>
      <c r="M99">
        <v>-1285.5899999999999</v>
      </c>
      <c r="N99">
        <v>-17030.25</v>
      </c>
      <c r="O99">
        <v>-7632.45</v>
      </c>
      <c r="P99">
        <v>-8606.07</v>
      </c>
      <c r="Q99">
        <v>-13707.67</v>
      </c>
      <c r="R99">
        <v>-1607.46</v>
      </c>
      <c r="S99">
        <v>-3918.24</v>
      </c>
      <c r="T99">
        <v>-4753.8599999999997</v>
      </c>
      <c r="U99">
        <v>-1545.22</v>
      </c>
      <c r="V99">
        <v>-6078.69</v>
      </c>
      <c r="W99">
        <v>-203810.7</v>
      </c>
      <c r="Y99">
        <v>-10526.11</v>
      </c>
      <c r="Z99">
        <v>-3416.8</v>
      </c>
      <c r="AA99">
        <v>-10720.59</v>
      </c>
      <c r="AB99">
        <v>-13638.39</v>
      </c>
      <c r="AC99">
        <v>-569.4</v>
      </c>
      <c r="AD99">
        <v>0</v>
      </c>
      <c r="AE99">
        <v>-51723.9</v>
      </c>
      <c r="AF99">
        <v>-9263.07</v>
      </c>
      <c r="AG99">
        <v>-16347.6</v>
      </c>
      <c r="AH99">
        <v>-2740.13</v>
      </c>
      <c r="AI99">
        <v>-1627.16</v>
      </c>
      <c r="AJ99">
        <v>-898.21</v>
      </c>
      <c r="AK99">
        <v>-27737.01</v>
      </c>
      <c r="AL99">
        <v>-13594.82</v>
      </c>
      <c r="AM99">
        <v>-1376.54</v>
      </c>
      <c r="AN99">
        <v>-6644.92</v>
      </c>
      <c r="AO99">
        <v>-6099.73</v>
      </c>
      <c r="AP99">
        <v>-5050.8599999999997</v>
      </c>
      <c r="AQ99">
        <v>-12037.98</v>
      </c>
      <c r="AR99">
        <v>-2508.5700000000002</v>
      </c>
      <c r="AS99">
        <v>0</v>
      </c>
      <c r="AU99">
        <v>0</v>
      </c>
      <c r="AW99">
        <v>-2584.1</v>
      </c>
      <c r="AX99">
        <v>-5832.73</v>
      </c>
      <c r="AZ99">
        <v>-2076.6799999999998</v>
      </c>
      <c r="BD99">
        <v>0</v>
      </c>
      <c r="BE99">
        <v>-248313.82</v>
      </c>
      <c r="BF99">
        <v>-1434.36</v>
      </c>
      <c r="BG99">
        <v>-42819.23</v>
      </c>
      <c r="BH99">
        <v>-4956.5</v>
      </c>
      <c r="BJ99">
        <v>-961.35</v>
      </c>
      <c r="BK99">
        <v>-1296.1199999999999</v>
      </c>
      <c r="BL99">
        <v>-4310.1899999999996</v>
      </c>
    </row>
    <row r="100" spans="1:64" ht="24" customHeight="1" thickBot="1">
      <c r="A100" s="77">
        <v>1</v>
      </c>
      <c r="B100" s="78" t="s">
        <v>903</v>
      </c>
      <c r="C100" s="79" t="s">
        <v>57</v>
      </c>
      <c r="D100" s="79" t="s">
        <v>906</v>
      </c>
      <c r="E100" s="78"/>
      <c r="F100" s="489">
        <v>123</v>
      </c>
      <c r="G100" s="107"/>
      <c r="H100" s="49">
        <v>1102050123.2049999</v>
      </c>
      <c r="I100" s="46" t="s">
        <v>168</v>
      </c>
      <c r="J100" s="108">
        <f t="shared" si="2"/>
        <v>0</v>
      </c>
    </row>
    <row r="101" spans="1:64" ht="24" customHeight="1">
      <c r="A101" s="77">
        <v>1</v>
      </c>
      <c r="B101" s="78" t="s">
        <v>903</v>
      </c>
      <c r="C101" s="79" t="s">
        <v>57</v>
      </c>
      <c r="D101" s="79" t="s">
        <v>906</v>
      </c>
      <c r="E101" s="78"/>
      <c r="F101" s="79">
        <v>5.0999999999999996</v>
      </c>
      <c r="G101" s="79"/>
      <c r="H101" s="33">
        <v>1102050124.1010001</v>
      </c>
      <c r="I101" s="31" t="s">
        <v>169</v>
      </c>
      <c r="J101" s="108">
        <f t="shared" si="2"/>
        <v>0</v>
      </c>
      <c r="AS101">
        <v>450000</v>
      </c>
      <c r="BE101">
        <v>450000</v>
      </c>
    </row>
    <row r="102" spans="1:64" ht="24" customHeight="1">
      <c r="A102" s="77">
        <v>1</v>
      </c>
      <c r="B102" s="78" t="s">
        <v>903</v>
      </c>
      <c r="C102" s="79" t="s">
        <v>57</v>
      </c>
      <c r="D102" s="79" t="s">
        <v>906</v>
      </c>
      <c r="E102" s="78"/>
      <c r="F102" s="79" t="s">
        <v>2555</v>
      </c>
      <c r="G102" s="79"/>
      <c r="H102" s="30">
        <v>1102050194.1010001</v>
      </c>
      <c r="I102" s="32" t="s">
        <v>170</v>
      </c>
      <c r="J102" s="108">
        <f t="shared" si="2"/>
        <v>0</v>
      </c>
      <c r="AO102">
        <v>30822.76</v>
      </c>
      <c r="AW102">
        <v>686</v>
      </c>
      <c r="AZ102">
        <v>0</v>
      </c>
    </row>
    <row r="103" spans="1:64" ht="24" customHeight="1">
      <c r="A103" s="77">
        <v>1</v>
      </c>
      <c r="B103" s="78" t="s">
        <v>903</v>
      </c>
      <c r="C103" s="79" t="s">
        <v>57</v>
      </c>
      <c r="D103" s="79" t="s">
        <v>906</v>
      </c>
      <c r="E103" s="78"/>
      <c r="F103" s="79" t="s">
        <v>2555</v>
      </c>
      <c r="G103" s="79"/>
      <c r="H103" s="30">
        <v>1102050194.115</v>
      </c>
      <c r="I103" s="32" t="s">
        <v>171</v>
      </c>
      <c r="J103" s="108">
        <f t="shared" si="2"/>
        <v>0</v>
      </c>
      <c r="P103">
        <v>12906294.42</v>
      </c>
    </row>
    <row r="104" spans="1:64" ht="24" customHeight="1">
      <c r="A104" s="77">
        <v>1</v>
      </c>
      <c r="B104" s="78" t="s">
        <v>903</v>
      </c>
      <c r="C104" s="79" t="s">
        <v>57</v>
      </c>
      <c r="D104" s="79" t="s">
        <v>906</v>
      </c>
      <c r="E104" s="78"/>
      <c r="F104" s="79" t="s">
        <v>2555</v>
      </c>
      <c r="G104" s="79"/>
      <c r="H104" s="30">
        <v>1102050194.1159999</v>
      </c>
      <c r="I104" s="32" t="s">
        <v>172</v>
      </c>
      <c r="J104" s="108">
        <f t="shared" si="2"/>
        <v>0</v>
      </c>
    </row>
    <row r="105" spans="1:64" ht="24" customHeight="1">
      <c r="A105" s="77">
        <v>1</v>
      </c>
      <c r="B105" s="78" t="s">
        <v>903</v>
      </c>
      <c r="C105" s="79" t="s">
        <v>57</v>
      </c>
      <c r="D105" s="79" t="s">
        <v>907</v>
      </c>
      <c r="E105" s="78"/>
      <c r="F105" s="79">
        <v>5.2</v>
      </c>
      <c r="G105" s="79"/>
      <c r="H105" s="33">
        <v>1103020111.1010001</v>
      </c>
      <c r="I105" s="31" t="s">
        <v>173</v>
      </c>
      <c r="J105" s="108">
        <f t="shared" si="2"/>
        <v>0</v>
      </c>
      <c r="AS105">
        <v>323884.40999999997</v>
      </c>
    </row>
    <row r="106" spans="1:64" ht="24" customHeight="1">
      <c r="A106" s="77">
        <v>1</v>
      </c>
      <c r="B106" s="78" t="s">
        <v>903</v>
      </c>
      <c r="C106" s="79" t="s">
        <v>57</v>
      </c>
      <c r="D106" s="79" t="s">
        <v>904</v>
      </c>
      <c r="E106" s="78" t="s">
        <v>944</v>
      </c>
      <c r="F106" s="79">
        <v>5.2</v>
      </c>
      <c r="G106" s="79" t="s">
        <v>944</v>
      </c>
      <c r="H106" s="33">
        <v>1104010101.1010001</v>
      </c>
      <c r="I106" s="31" t="s">
        <v>174</v>
      </c>
      <c r="J106" s="108">
        <f t="shared" si="2"/>
        <v>0</v>
      </c>
    </row>
    <row r="107" spans="1:64" ht="24" customHeight="1">
      <c r="A107" s="77">
        <v>1</v>
      </c>
      <c r="B107" s="78" t="s">
        <v>903</v>
      </c>
      <c r="C107" s="79" t="s">
        <v>57</v>
      </c>
      <c r="D107" s="79" t="s">
        <v>908</v>
      </c>
      <c r="E107" s="78"/>
      <c r="F107" s="79">
        <v>4.2</v>
      </c>
      <c r="G107" s="79"/>
      <c r="H107" s="33">
        <v>1105010101.1010001</v>
      </c>
      <c r="I107" s="31" t="s">
        <v>175</v>
      </c>
      <c r="J107" s="108">
        <f t="shared" si="2"/>
        <v>0</v>
      </c>
      <c r="AA107">
        <v>346197.14</v>
      </c>
      <c r="BH107">
        <v>356553.09</v>
      </c>
    </row>
    <row r="108" spans="1:64" ht="24" customHeight="1">
      <c r="A108" s="77">
        <v>1</v>
      </c>
      <c r="B108" s="78" t="s">
        <v>903</v>
      </c>
      <c r="C108" s="79" t="s">
        <v>57</v>
      </c>
      <c r="D108" s="79" t="s">
        <v>908</v>
      </c>
      <c r="E108" s="78"/>
      <c r="F108" s="79">
        <v>4.3</v>
      </c>
      <c r="G108" s="79"/>
      <c r="H108" s="30">
        <v>1105010102.1010001</v>
      </c>
      <c r="I108" s="32" t="s">
        <v>176</v>
      </c>
      <c r="J108" s="108">
        <f t="shared" si="2"/>
        <v>0</v>
      </c>
      <c r="AA108">
        <v>68327.17</v>
      </c>
      <c r="BH108">
        <v>0</v>
      </c>
    </row>
    <row r="109" spans="1:64" ht="24" customHeight="1">
      <c r="A109" s="77">
        <v>1</v>
      </c>
      <c r="B109" s="78" t="s">
        <v>903</v>
      </c>
      <c r="C109" s="79" t="s">
        <v>57</v>
      </c>
      <c r="D109" s="79" t="s">
        <v>908</v>
      </c>
      <c r="E109" s="78"/>
      <c r="F109" s="79">
        <v>4.4000000000000004</v>
      </c>
      <c r="G109" s="79"/>
      <c r="H109" s="33">
        <v>1105010103.1010001</v>
      </c>
      <c r="I109" s="31" t="s">
        <v>177</v>
      </c>
      <c r="J109" s="108">
        <f t="shared" si="2"/>
        <v>0</v>
      </c>
      <c r="AA109">
        <v>197924.83</v>
      </c>
      <c r="AX109">
        <v>0</v>
      </c>
      <c r="BH109">
        <v>0</v>
      </c>
    </row>
    <row r="110" spans="1:64" ht="24" customHeight="1">
      <c r="A110" s="77">
        <v>1</v>
      </c>
      <c r="B110" s="78" t="s">
        <v>903</v>
      </c>
      <c r="C110" s="79" t="s">
        <v>57</v>
      </c>
      <c r="D110" s="79" t="s">
        <v>908</v>
      </c>
      <c r="E110" s="78"/>
      <c r="F110" s="79">
        <v>4.0999999999999996</v>
      </c>
      <c r="G110" s="79"/>
      <c r="H110" s="30">
        <v>1105010103.102</v>
      </c>
      <c r="I110" s="32" t="s">
        <v>178</v>
      </c>
      <c r="J110" s="108">
        <f t="shared" si="2"/>
        <v>6120238.5300000003</v>
      </c>
      <c r="K110">
        <v>26280722.140000001</v>
      </c>
      <c r="L110">
        <v>1436771.94</v>
      </c>
      <c r="M110">
        <v>1881703.61</v>
      </c>
      <c r="N110">
        <v>2856303.48</v>
      </c>
      <c r="O110">
        <v>4354188.6500000004</v>
      </c>
      <c r="P110">
        <v>5448159.2999999998</v>
      </c>
      <c r="Q110">
        <v>1111762.76</v>
      </c>
      <c r="R110">
        <v>2123120.0299999998</v>
      </c>
      <c r="S110">
        <v>1623091.81</v>
      </c>
      <c r="T110">
        <v>2169020.94</v>
      </c>
      <c r="U110">
        <v>1309476.28</v>
      </c>
      <c r="V110">
        <v>780037.02</v>
      </c>
      <c r="W110">
        <v>6120238.5300000003</v>
      </c>
      <c r="X110">
        <v>1652104.49</v>
      </c>
      <c r="Y110">
        <v>1534855.24</v>
      </c>
      <c r="Z110">
        <v>1676311.95</v>
      </c>
      <c r="AA110">
        <v>2758655.15</v>
      </c>
      <c r="AB110">
        <v>2991233.11</v>
      </c>
      <c r="AC110">
        <v>562434.57999999996</v>
      </c>
      <c r="AD110">
        <v>979042</v>
      </c>
      <c r="AE110">
        <v>30171473.129999999</v>
      </c>
      <c r="AF110">
        <v>2462964.4700000002</v>
      </c>
      <c r="AG110">
        <v>3235151.41</v>
      </c>
      <c r="AH110">
        <v>3161284.17</v>
      </c>
      <c r="AI110">
        <v>3037543.15</v>
      </c>
      <c r="AJ110">
        <v>1145463.3500000001</v>
      </c>
      <c r="AK110">
        <v>4689174.99</v>
      </c>
      <c r="AL110">
        <v>2805831.85</v>
      </c>
      <c r="AM110">
        <v>3250863.7</v>
      </c>
      <c r="AN110">
        <v>4814973.7699999996</v>
      </c>
      <c r="AO110">
        <v>3969002.49</v>
      </c>
      <c r="AP110">
        <v>3257690.55</v>
      </c>
      <c r="AQ110">
        <v>2355630.5699999998</v>
      </c>
      <c r="AR110">
        <v>835453.13</v>
      </c>
      <c r="AS110">
        <v>22363933.960000001</v>
      </c>
      <c r="AT110">
        <v>1525920.03</v>
      </c>
      <c r="AU110">
        <v>762675.29</v>
      </c>
      <c r="AV110">
        <v>5514305.0999999996</v>
      </c>
      <c r="AW110">
        <v>1437925.03</v>
      </c>
      <c r="AX110">
        <v>472725.72</v>
      </c>
      <c r="AY110">
        <v>1108818.6299999999</v>
      </c>
      <c r="AZ110">
        <v>7809190.5</v>
      </c>
      <c r="BA110">
        <v>649104.76</v>
      </c>
      <c r="BB110">
        <v>397383.63</v>
      </c>
      <c r="BC110">
        <v>738809.63</v>
      </c>
      <c r="BD110">
        <v>472755.73</v>
      </c>
      <c r="BE110">
        <v>16566067.85</v>
      </c>
      <c r="BF110">
        <v>2225541.89</v>
      </c>
      <c r="BG110">
        <v>703278.86</v>
      </c>
      <c r="BH110">
        <v>2366273.0699999998</v>
      </c>
      <c r="BI110">
        <v>76335.97</v>
      </c>
      <c r="BJ110">
        <v>1716601.79</v>
      </c>
      <c r="BK110">
        <v>2420873.4700000002</v>
      </c>
      <c r="BL110">
        <v>377237.08</v>
      </c>
    </row>
    <row r="111" spans="1:64" ht="24" customHeight="1">
      <c r="A111" s="77">
        <v>1</v>
      </c>
      <c r="B111" s="78" t="s">
        <v>903</v>
      </c>
      <c r="C111" s="79" t="s">
        <v>57</v>
      </c>
      <c r="D111" s="79" t="s">
        <v>908</v>
      </c>
      <c r="E111" s="78"/>
      <c r="F111" s="79">
        <v>4.5</v>
      </c>
      <c r="G111" s="79"/>
      <c r="H111" s="33">
        <v>1105010103.1029999</v>
      </c>
      <c r="I111" s="31" t="s">
        <v>179</v>
      </c>
      <c r="J111" s="108">
        <f t="shared" si="2"/>
        <v>21711.72</v>
      </c>
      <c r="K111">
        <v>1020375.03</v>
      </c>
      <c r="L111">
        <v>0</v>
      </c>
      <c r="M111">
        <v>23232.5</v>
      </c>
      <c r="N111">
        <v>26045</v>
      </c>
      <c r="O111">
        <v>467200</v>
      </c>
      <c r="P111">
        <v>725383</v>
      </c>
      <c r="Q111">
        <v>48611.4</v>
      </c>
      <c r="R111">
        <v>299708.84000000003</v>
      </c>
      <c r="S111">
        <v>397825.75</v>
      </c>
      <c r="U111">
        <v>67050</v>
      </c>
      <c r="V111">
        <v>88440</v>
      </c>
      <c r="W111">
        <v>21711.72</v>
      </c>
      <c r="X111">
        <v>187696</v>
      </c>
      <c r="AA111">
        <v>617435.30000000005</v>
      </c>
      <c r="AB111">
        <v>241018.5</v>
      </c>
      <c r="AE111">
        <v>10875</v>
      </c>
      <c r="AH111">
        <v>115515</v>
      </c>
      <c r="AK111">
        <v>28974.880000000001</v>
      </c>
      <c r="AO111">
        <v>60894.9</v>
      </c>
      <c r="AP111">
        <v>184685.45</v>
      </c>
      <c r="AQ111">
        <v>57552.4</v>
      </c>
      <c r="AR111">
        <v>54440.5</v>
      </c>
      <c r="AS111">
        <v>1869531.03</v>
      </c>
      <c r="AT111">
        <v>58147</v>
      </c>
      <c r="AU111">
        <v>3832</v>
      </c>
      <c r="AV111">
        <v>14166.09</v>
      </c>
      <c r="AW111">
        <v>61347</v>
      </c>
      <c r="AX111">
        <v>182832.67</v>
      </c>
      <c r="AZ111">
        <v>150853</v>
      </c>
      <c r="BA111">
        <v>6652.8</v>
      </c>
      <c r="BB111">
        <v>18580</v>
      </c>
      <c r="BC111">
        <v>19110</v>
      </c>
      <c r="BD111">
        <v>25615</v>
      </c>
      <c r="BE111">
        <v>207209.94</v>
      </c>
      <c r="BF111">
        <v>40230</v>
      </c>
      <c r="BG111">
        <v>924</v>
      </c>
      <c r="BH111">
        <v>42545</v>
      </c>
      <c r="BI111">
        <v>23637</v>
      </c>
      <c r="BJ111">
        <v>488880.42</v>
      </c>
      <c r="BK111">
        <v>626427.64</v>
      </c>
      <c r="BL111">
        <v>402591.23</v>
      </c>
    </row>
    <row r="112" spans="1:64" ht="24" customHeight="1">
      <c r="A112" s="77">
        <v>1</v>
      </c>
      <c r="B112" s="78" t="s">
        <v>903</v>
      </c>
      <c r="C112" s="79" t="s">
        <v>57</v>
      </c>
      <c r="D112" s="79" t="s">
        <v>908</v>
      </c>
      <c r="E112" s="78"/>
      <c r="F112" s="79">
        <v>4.5999999999999996</v>
      </c>
      <c r="G112" s="79"/>
      <c r="H112" s="30">
        <v>1105010103.1040001</v>
      </c>
      <c r="I112" s="31" t="s">
        <v>180</v>
      </c>
      <c r="J112" s="108">
        <f t="shared" si="2"/>
        <v>11251468.27</v>
      </c>
      <c r="K112">
        <v>23331029.359999999</v>
      </c>
      <c r="L112">
        <v>258829.96</v>
      </c>
      <c r="M112">
        <v>651306.01</v>
      </c>
      <c r="N112">
        <v>1307427.98</v>
      </c>
      <c r="O112">
        <v>1166046.08</v>
      </c>
      <c r="P112">
        <v>919219</v>
      </c>
      <c r="Q112">
        <v>538638.19999999995</v>
      </c>
      <c r="R112">
        <v>0</v>
      </c>
      <c r="S112">
        <v>644499.61</v>
      </c>
      <c r="T112">
        <v>663363.19999999995</v>
      </c>
      <c r="U112">
        <v>637699.99</v>
      </c>
      <c r="V112">
        <v>296702.65000000002</v>
      </c>
      <c r="W112">
        <v>11251468.27</v>
      </c>
      <c r="X112">
        <v>1210190.01</v>
      </c>
      <c r="Y112">
        <v>61051.49</v>
      </c>
      <c r="Z112">
        <v>80749.88</v>
      </c>
      <c r="AA112">
        <v>544462.29</v>
      </c>
      <c r="AB112">
        <v>912886.25</v>
      </c>
      <c r="AC112">
        <v>104343.03</v>
      </c>
      <c r="AD112">
        <v>82633.94</v>
      </c>
      <c r="AE112">
        <v>21167038.579999998</v>
      </c>
      <c r="AF112">
        <v>539950.03</v>
      </c>
      <c r="AG112">
        <v>1436213.61</v>
      </c>
      <c r="AH112">
        <v>676000.15</v>
      </c>
      <c r="AI112">
        <v>768690.75</v>
      </c>
      <c r="AJ112">
        <v>488090.01</v>
      </c>
      <c r="AK112">
        <v>883317.41</v>
      </c>
      <c r="AL112">
        <v>874472.86</v>
      </c>
      <c r="AM112">
        <v>833830.29</v>
      </c>
      <c r="AN112">
        <v>339127.59</v>
      </c>
      <c r="AO112">
        <v>1002821.72</v>
      </c>
      <c r="AP112">
        <v>536128.73</v>
      </c>
      <c r="AQ112">
        <v>841079.45</v>
      </c>
      <c r="AR112">
        <v>384644.31</v>
      </c>
      <c r="AS112">
        <v>7473047.9699999997</v>
      </c>
      <c r="AT112">
        <v>128070.62</v>
      </c>
      <c r="AU112">
        <v>213189.4</v>
      </c>
      <c r="AV112">
        <v>410352.14</v>
      </c>
      <c r="AW112">
        <v>370303.1</v>
      </c>
      <c r="AX112">
        <v>0</v>
      </c>
      <c r="AY112">
        <v>92953.74</v>
      </c>
      <c r="AZ112">
        <v>1774502.84</v>
      </c>
      <c r="BA112">
        <v>215990.27</v>
      </c>
      <c r="BB112">
        <v>19330.39</v>
      </c>
      <c r="BC112">
        <v>68841.41</v>
      </c>
      <c r="BD112">
        <v>182571.87</v>
      </c>
      <c r="BE112">
        <v>7398080.7400000002</v>
      </c>
      <c r="BF112">
        <v>916925.52</v>
      </c>
      <c r="BG112">
        <v>236221.78</v>
      </c>
      <c r="BH112">
        <v>753310.11</v>
      </c>
      <c r="BI112">
        <v>35440.89</v>
      </c>
      <c r="BJ112">
        <v>0</v>
      </c>
      <c r="BK112">
        <v>0</v>
      </c>
      <c r="BL112">
        <v>56826.239999999998</v>
      </c>
    </row>
    <row r="113" spans="1:64" ht="24" customHeight="1">
      <c r="A113" s="77">
        <v>1</v>
      </c>
      <c r="B113" s="78" t="s">
        <v>903</v>
      </c>
      <c r="C113" s="79" t="s">
        <v>57</v>
      </c>
      <c r="D113" s="79" t="s">
        <v>908</v>
      </c>
      <c r="E113" s="78"/>
      <c r="F113" s="79">
        <v>4.7</v>
      </c>
      <c r="G113" s="79"/>
      <c r="H113" s="30">
        <v>1105010103.105</v>
      </c>
      <c r="I113" s="32" t="s">
        <v>181</v>
      </c>
      <c r="J113" s="108">
        <f t="shared" si="2"/>
        <v>2890782.5</v>
      </c>
      <c r="K113">
        <v>11128625.699999999</v>
      </c>
      <c r="L113">
        <v>184958</v>
      </c>
      <c r="M113">
        <v>787962</v>
      </c>
      <c r="N113">
        <v>1288564.55</v>
      </c>
      <c r="O113">
        <v>4550394.5999999996</v>
      </c>
      <c r="P113">
        <v>675229</v>
      </c>
      <c r="Q113">
        <v>1005010.03</v>
      </c>
      <c r="R113">
        <v>2240060.5</v>
      </c>
      <c r="S113">
        <v>197730</v>
      </c>
      <c r="T113">
        <v>126448.4</v>
      </c>
      <c r="U113">
        <v>1643388</v>
      </c>
      <c r="V113">
        <v>179040</v>
      </c>
      <c r="W113">
        <v>2890782.5</v>
      </c>
      <c r="X113">
        <v>233512.9</v>
      </c>
      <c r="Y113">
        <v>100997</v>
      </c>
      <c r="Z113">
        <v>58003.7</v>
      </c>
      <c r="AA113">
        <v>123366.39999999999</v>
      </c>
      <c r="AB113">
        <v>370772.9</v>
      </c>
      <c r="AC113">
        <v>10489.45</v>
      </c>
      <c r="AD113">
        <v>67756.5</v>
      </c>
      <c r="AE113">
        <v>4610533.82</v>
      </c>
      <c r="AF113">
        <v>424601.8</v>
      </c>
      <c r="AG113">
        <v>139926.95000000001</v>
      </c>
      <c r="AH113">
        <v>136820.29999999999</v>
      </c>
      <c r="AI113">
        <v>355921.4</v>
      </c>
      <c r="AJ113">
        <v>339625</v>
      </c>
      <c r="AK113">
        <v>699987.89</v>
      </c>
      <c r="AL113">
        <v>197994.5</v>
      </c>
      <c r="AM113">
        <v>534010.53</v>
      </c>
      <c r="AN113">
        <v>38397</v>
      </c>
      <c r="AO113">
        <v>591504.05000000005</v>
      </c>
      <c r="AP113">
        <v>120201.5</v>
      </c>
      <c r="AQ113">
        <v>539325.63</v>
      </c>
      <c r="AR113">
        <v>73296.2</v>
      </c>
      <c r="AS113">
        <v>2008246.89</v>
      </c>
      <c r="AT113">
        <v>86756.62</v>
      </c>
      <c r="AU113">
        <v>74559.600000000006</v>
      </c>
      <c r="AV113">
        <v>77723.600000000006</v>
      </c>
      <c r="AW113">
        <v>347226.5</v>
      </c>
      <c r="AX113">
        <v>13184.76</v>
      </c>
      <c r="AY113">
        <v>81043.100000000006</v>
      </c>
      <c r="AZ113">
        <v>37948.699999999997</v>
      </c>
      <c r="BA113">
        <v>117828.1</v>
      </c>
      <c r="BB113">
        <v>111402.5</v>
      </c>
      <c r="BC113">
        <v>59880.3</v>
      </c>
      <c r="BD113">
        <v>113086.8</v>
      </c>
      <c r="BE113">
        <v>531676.6</v>
      </c>
      <c r="BF113">
        <v>325738.31</v>
      </c>
      <c r="BG113">
        <v>186816.3</v>
      </c>
      <c r="BH113">
        <v>481610.02</v>
      </c>
      <c r="BI113">
        <v>76519</v>
      </c>
      <c r="BJ113">
        <v>138587</v>
      </c>
      <c r="BK113">
        <v>258469</v>
      </c>
      <c r="BL113">
        <v>145065</v>
      </c>
    </row>
    <row r="114" spans="1:64" ht="24" customHeight="1">
      <c r="A114" s="77">
        <v>1</v>
      </c>
      <c r="B114" s="78" t="s">
        <v>903</v>
      </c>
      <c r="C114" s="79" t="s">
        <v>57</v>
      </c>
      <c r="D114" s="79" t="s">
        <v>908</v>
      </c>
      <c r="E114" s="78"/>
      <c r="F114" s="79">
        <v>4.4000000000000004</v>
      </c>
      <c r="G114" s="79"/>
      <c r="H114" s="30">
        <v>1105010103.1059999</v>
      </c>
      <c r="I114" s="32" t="s">
        <v>182</v>
      </c>
      <c r="J114" s="108">
        <f t="shared" si="2"/>
        <v>51583.63</v>
      </c>
      <c r="U114">
        <v>2350</v>
      </c>
      <c r="W114">
        <v>51583.63</v>
      </c>
      <c r="AF114">
        <v>21000</v>
      </c>
      <c r="AH114">
        <v>14860</v>
      </c>
    </row>
    <row r="115" spans="1:64" ht="24" customHeight="1">
      <c r="A115" s="77">
        <v>1</v>
      </c>
      <c r="B115" s="78" t="s">
        <v>903</v>
      </c>
      <c r="C115" s="79" t="s">
        <v>57</v>
      </c>
      <c r="D115" s="79" t="s">
        <v>908</v>
      </c>
      <c r="E115" s="78"/>
      <c r="F115" s="79">
        <v>4.8</v>
      </c>
      <c r="G115" s="79"/>
      <c r="H115" s="33">
        <v>1105010103.1070001</v>
      </c>
      <c r="I115" s="31" t="s">
        <v>183</v>
      </c>
      <c r="J115" s="108">
        <f t="shared" si="2"/>
        <v>872184.2</v>
      </c>
      <c r="K115">
        <v>3449072.51</v>
      </c>
      <c r="L115">
        <v>117961.09</v>
      </c>
      <c r="M115">
        <v>76572.800000000003</v>
      </c>
      <c r="N115">
        <v>106423.5</v>
      </c>
      <c r="O115">
        <v>413501.2</v>
      </c>
      <c r="P115">
        <v>89020.33</v>
      </c>
      <c r="Q115">
        <v>205714.34</v>
      </c>
      <c r="R115">
        <v>1600</v>
      </c>
      <c r="S115">
        <v>226361.76</v>
      </c>
      <c r="T115">
        <v>71903.5</v>
      </c>
      <c r="U115">
        <v>57281.61</v>
      </c>
      <c r="V115">
        <v>135495.56</v>
      </c>
      <c r="W115">
        <v>872184.2</v>
      </c>
      <c r="X115">
        <v>202579.05</v>
      </c>
      <c r="Y115">
        <v>71155.69</v>
      </c>
      <c r="Z115">
        <v>34233.5</v>
      </c>
      <c r="AA115">
        <v>53501.41</v>
      </c>
      <c r="AB115">
        <v>134896.13</v>
      </c>
      <c r="AC115">
        <v>0</v>
      </c>
      <c r="AD115">
        <v>13410</v>
      </c>
      <c r="AE115">
        <v>1612983.03</v>
      </c>
      <c r="AF115">
        <v>696718.15</v>
      </c>
      <c r="AG115">
        <v>10160.25</v>
      </c>
      <c r="AH115">
        <v>158405.99</v>
      </c>
      <c r="AI115">
        <v>132806.31</v>
      </c>
      <c r="AJ115">
        <v>158255</v>
      </c>
      <c r="AK115">
        <v>249262.35</v>
      </c>
      <c r="AL115">
        <v>70639.78</v>
      </c>
      <c r="AM115">
        <v>32129.5</v>
      </c>
      <c r="AN115">
        <v>93087.8</v>
      </c>
      <c r="AO115">
        <v>320663.7</v>
      </c>
      <c r="AP115">
        <v>28103.99</v>
      </c>
      <c r="AQ115">
        <v>226453.05</v>
      </c>
      <c r="AR115">
        <v>7205</v>
      </c>
      <c r="AS115">
        <v>378610.36</v>
      </c>
      <c r="AT115">
        <v>32219.85</v>
      </c>
      <c r="AU115">
        <v>38653.839999999997</v>
      </c>
      <c r="AV115">
        <v>77803.55</v>
      </c>
      <c r="AW115">
        <v>74480.61</v>
      </c>
      <c r="AX115">
        <v>122734.68</v>
      </c>
      <c r="AY115">
        <v>74014.100000000006</v>
      </c>
      <c r="AZ115">
        <v>104269.08</v>
      </c>
      <c r="BA115">
        <v>24759.98</v>
      </c>
      <c r="BB115">
        <v>50044.69</v>
      </c>
      <c r="BC115">
        <v>10702.3</v>
      </c>
      <c r="BD115">
        <v>66009.95</v>
      </c>
      <c r="BE115">
        <v>900813.23</v>
      </c>
      <c r="BF115">
        <v>157154.01999999999</v>
      </c>
      <c r="BG115">
        <v>32454.47</v>
      </c>
      <c r="BH115">
        <v>131183.85</v>
      </c>
      <c r="BI115">
        <v>5027.3500000000004</v>
      </c>
      <c r="BJ115">
        <v>20661.7</v>
      </c>
      <c r="BK115">
        <v>302534.45</v>
      </c>
      <c r="BL115">
        <v>58673.05</v>
      </c>
    </row>
    <row r="116" spans="1:64" ht="24" customHeight="1">
      <c r="A116" s="77">
        <v>1</v>
      </c>
      <c r="B116" s="78" t="s">
        <v>903</v>
      </c>
      <c r="C116" s="79" t="s">
        <v>57</v>
      </c>
      <c r="D116" s="79" t="s">
        <v>908</v>
      </c>
      <c r="E116" s="78"/>
      <c r="F116" s="79" t="s">
        <v>921</v>
      </c>
      <c r="G116" s="79"/>
      <c r="H116" s="33">
        <v>1105010103.108</v>
      </c>
      <c r="I116" s="31" t="s">
        <v>184</v>
      </c>
      <c r="J116" s="108">
        <f t="shared" si="2"/>
        <v>74812</v>
      </c>
      <c r="K116">
        <v>4560</v>
      </c>
      <c r="M116">
        <v>9025</v>
      </c>
      <c r="O116">
        <v>0</v>
      </c>
      <c r="P116">
        <v>40332</v>
      </c>
      <c r="Q116">
        <v>0</v>
      </c>
      <c r="R116">
        <v>0</v>
      </c>
      <c r="S116">
        <v>0</v>
      </c>
      <c r="T116">
        <v>0</v>
      </c>
      <c r="U116">
        <v>0</v>
      </c>
      <c r="W116">
        <v>74812</v>
      </c>
      <c r="Y116">
        <v>0</v>
      </c>
      <c r="AA116">
        <v>0</v>
      </c>
      <c r="AB116">
        <v>0</v>
      </c>
      <c r="AE116">
        <v>0</v>
      </c>
      <c r="AG116">
        <v>0</v>
      </c>
      <c r="AH116">
        <v>0</v>
      </c>
      <c r="AI116">
        <v>0</v>
      </c>
      <c r="AJ116">
        <v>0</v>
      </c>
      <c r="AK116">
        <v>4632.8</v>
      </c>
      <c r="AL116">
        <v>0</v>
      </c>
      <c r="AM116">
        <v>0</v>
      </c>
      <c r="AN116">
        <v>0</v>
      </c>
      <c r="AO116">
        <v>0</v>
      </c>
      <c r="AP116">
        <v>0</v>
      </c>
      <c r="AR116">
        <v>0</v>
      </c>
      <c r="AS116">
        <v>95807</v>
      </c>
      <c r="AT116">
        <v>0</v>
      </c>
      <c r="AU116">
        <v>0</v>
      </c>
      <c r="AV116">
        <v>0</v>
      </c>
      <c r="AW116">
        <v>0</v>
      </c>
      <c r="BC116">
        <v>0</v>
      </c>
      <c r="BD116">
        <v>0</v>
      </c>
      <c r="BE116">
        <v>62364.18</v>
      </c>
      <c r="BF116">
        <v>800</v>
      </c>
      <c r="BG116">
        <v>1950</v>
      </c>
      <c r="BH116">
        <v>0</v>
      </c>
      <c r="BI116">
        <v>0</v>
      </c>
      <c r="BJ116">
        <v>0</v>
      </c>
      <c r="BK116">
        <v>0</v>
      </c>
      <c r="BL116">
        <v>0</v>
      </c>
    </row>
    <row r="117" spans="1:64" ht="24" customHeight="1">
      <c r="A117" s="77">
        <v>1</v>
      </c>
      <c r="B117" s="78" t="s">
        <v>903</v>
      </c>
      <c r="C117" s="79" t="s">
        <v>57</v>
      </c>
      <c r="D117" s="79" t="s">
        <v>908</v>
      </c>
      <c r="E117" s="78"/>
      <c r="F117" s="79">
        <v>4.9000000000000004</v>
      </c>
      <c r="G117" s="79"/>
      <c r="H117" s="33">
        <v>1105010103.109</v>
      </c>
      <c r="I117" s="31" t="s">
        <v>185</v>
      </c>
      <c r="J117" s="108">
        <f t="shared" si="2"/>
        <v>0</v>
      </c>
      <c r="K117">
        <v>8185</v>
      </c>
      <c r="M117">
        <v>0</v>
      </c>
      <c r="N117">
        <v>0</v>
      </c>
      <c r="O117">
        <v>0</v>
      </c>
      <c r="X117">
        <v>0</v>
      </c>
      <c r="Y117">
        <v>19270</v>
      </c>
      <c r="AA117">
        <v>0</v>
      </c>
      <c r="AE117">
        <v>0</v>
      </c>
      <c r="AJ117">
        <v>4625</v>
      </c>
      <c r="AK117">
        <v>0</v>
      </c>
      <c r="AL117">
        <v>0</v>
      </c>
      <c r="AP117">
        <v>0</v>
      </c>
      <c r="AQ117">
        <v>0</v>
      </c>
      <c r="AS117">
        <v>9000</v>
      </c>
      <c r="AW117">
        <v>29200</v>
      </c>
      <c r="BD117">
        <v>800</v>
      </c>
      <c r="BK117">
        <v>0</v>
      </c>
    </row>
    <row r="118" spans="1:64" ht="24" customHeight="1">
      <c r="A118" s="77">
        <v>1</v>
      </c>
      <c r="B118" s="78" t="s">
        <v>903</v>
      </c>
      <c r="C118" s="79" t="s">
        <v>57</v>
      </c>
      <c r="D118" s="79" t="s">
        <v>908</v>
      </c>
      <c r="E118" s="78"/>
      <c r="F118" s="79">
        <v>4.1100000000000003</v>
      </c>
      <c r="G118" s="79"/>
      <c r="H118" s="30">
        <v>1105010105.105</v>
      </c>
      <c r="I118" s="32" t="s">
        <v>186</v>
      </c>
      <c r="J118" s="108">
        <f t="shared" si="2"/>
        <v>931083.6</v>
      </c>
      <c r="K118">
        <v>902745.82</v>
      </c>
      <c r="L118">
        <v>20545</v>
      </c>
      <c r="M118">
        <v>266927.33</v>
      </c>
      <c r="N118">
        <v>202374</v>
      </c>
      <c r="O118">
        <v>314629</v>
      </c>
      <c r="P118">
        <v>110379</v>
      </c>
      <c r="Q118">
        <v>150295.29999999999</v>
      </c>
      <c r="R118">
        <v>23314</v>
      </c>
      <c r="S118">
        <v>64835</v>
      </c>
      <c r="T118">
        <v>70725.8</v>
      </c>
      <c r="U118">
        <v>154581.28</v>
      </c>
      <c r="V118">
        <v>108131</v>
      </c>
      <c r="W118">
        <v>931083.6</v>
      </c>
      <c r="X118">
        <v>70733.75</v>
      </c>
      <c r="Y118">
        <v>38924</v>
      </c>
      <c r="Z118">
        <v>46851.44</v>
      </c>
      <c r="AA118">
        <v>75015</v>
      </c>
      <c r="AB118">
        <v>31937.33</v>
      </c>
      <c r="AC118">
        <v>48474</v>
      </c>
      <c r="AD118">
        <v>109065</v>
      </c>
      <c r="AE118">
        <v>419053.79</v>
      </c>
      <c r="AF118">
        <v>22394.5</v>
      </c>
      <c r="AG118">
        <v>199535.67</v>
      </c>
      <c r="AH118">
        <v>257671.76</v>
      </c>
      <c r="AI118">
        <v>29012.42</v>
      </c>
      <c r="AJ118">
        <v>99167</v>
      </c>
      <c r="AK118">
        <v>272110</v>
      </c>
      <c r="AL118">
        <v>182012.5</v>
      </c>
      <c r="AM118">
        <v>129807.34</v>
      </c>
      <c r="AN118">
        <v>74672.98</v>
      </c>
      <c r="AO118">
        <v>32466</v>
      </c>
      <c r="AP118">
        <v>107571.72</v>
      </c>
      <c r="AQ118">
        <v>50041.47</v>
      </c>
      <c r="AR118">
        <v>75079</v>
      </c>
      <c r="AS118">
        <v>337859.27</v>
      </c>
      <c r="AT118">
        <v>25060</v>
      </c>
      <c r="AU118">
        <v>15979.44</v>
      </c>
      <c r="AV118">
        <v>332049.90000000002</v>
      </c>
      <c r="AW118">
        <v>23544</v>
      </c>
      <c r="AX118">
        <v>27785</v>
      </c>
      <c r="AY118">
        <v>98315</v>
      </c>
      <c r="AZ118">
        <v>138924.45000000001</v>
      </c>
      <c r="BA118">
        <v>33425.67</v>
      </c>
      <c r="BB118">
        <v>44055.9</v>
      </c>
      <c r="BC118">
        <v>18767.169999999998</v>
      </c>
      <c r="BD118">
        <v>0</v>
      </c>
      <c r="BE118">
        <v>403167.75</v>
      </c>
      <c r="BF118">
        <v>288802</v>
      </c>
      <c r="BG118">
        <v>88437</v>
      </c>
      <c r="BH118">
        <v>22367</v>
      </c>
      <c r="BI118">
        <v>23806.5</v>
      </c>
      <c r="BJ118">
        <v>10645</v>
      </c>
      <c r="BK118">
        <v>97639.5</v>
      </c>
      <c r="BL118">
        <v>43151.199999999997</v>
      </c>
    </row>
    <row r="119" spans="1:64" ht="24" customHeight="1">
      <c r="A119" s="77">
        <v>1</v>
      </c>
      <c r="B119" s="78" t="s">
        <v>903</v>
      </c>
      <c r="C119" s="79" t="s">
        <v>57</v>
      </c>
      <c r="D119" s="79" t="s">
        <v>908</v>
      </c>
      <c r="E119" s="78"/>
      <c r="F119" s="79">
        <v>4.9000000000000004</v>
      </c>
      <c r="G119" s="79"/>
      <c r="H119" s="33">
        <v>1105010105.1059999</v>
      </c>
      <c r="I119" s="31" t="s">
        <v>187</v>
      </c>
      <c r="J119" s="108">
        <f t="shared" si="2"/>
        <v>0</v>
      </c>
      <c r="K119">
        <v>0</v>
      </c>
      <c r="M119">
        <v>0</v>
      </c>
      <c r="O119">
        <v>0</v>
      </c>
      <c r="R119">
        <v>0</v>
      </c>
      <c r="S119">
        <v>0</v>
      </c>
      <c r="W119">
        <v>0</v>
      </c>
      <c r="Y119">
        <v>0</v>
      </c>
      <c r="AD119">
        <v>0</v>
      </c>
      <c r="AH119">
        <v>0</v>
      </c>
      <c r="AK119">
        <v>0</v>
      </c>
      <c r="AL119">
        <v>0</v>
      </c>
      <c r="AM119">
        <v>0</v>
      </c>
      <c r="AN119">
        <v>0</v>
      </c>
      <c r="AS119">
        <v>0</v>
      </c>
      <c r="AT119">
        <v>0</v>
      </c>
      <c r="AX119">
        <v>0</v>
      </c>
      <c r="BE119">
        <v>510</v>
      </c>
      <c r="BF119">
        <v>1950</v>
      </c>
      <c r="BG119">
        <v>0</v>
      </c>
      <c r="BI119">
        <v>240</v>
      </c>
      <c r="BK119">
        <v>0</v>
      </c>
    </row>
    <row r="120" spans="1:64" ht="24" customHeight="1">
      <c r="A120" s="77">
        <v>1</v>
      </c>
      <c r="B120" s="78" t="s">
        <v>903</v>
      </c>
      <c r="C120" s="79" t="s">
        <v>57</v>
      </c>
      <c r="D120" s="79" t="s">
        <v>908</v>
      </c>
      <c r="E120" s="78"/>
      <c r="F120" s="79">
        <v>4.9000000000000004</v>
      </c>
      <c r="G120" s="79"/>
      <c r="H120" s="30">
        <v>1105010105.1070001</v>
      </c>
      <c r="I120" s="32" t="s">
        <v>188</v>
      </c>
      <c r="J120" s="108">
        <f t="shared" si="2"/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Y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J120">
        <v>0</v>
      </c>
      <c r="BK120">
        <v>0</v>
      </c>
      <c r="BL120">
        <v>0</v>
      </c>
    </row>
    <row r="121" spans="1:64" ht="24" customHeight="1">
      <c r="A121" s="77">
        <v>1</v>
      </c>
      <c r="B121" s="78" t="s">
        <v>903</v>
      </c>
      <c r="C121" s="79" t="s">
        <v>57</v>
      </c>
      <c r="D121" s="79" t="s">
        <v>908</v>
      </c>
      <c r="E121" s="78"/>
      <c r="F121" s="79">
        <v>4.9000000000000004</v>
      </c>
      <c r="G121" s="79"/>
      <c r="H121" s="33">
        <v>1105010105.108</v>
      </c>
      <c r="I121" s="31" t="s">
        <v>189</v>
      </c>
      <c r="J121" s="108">
        <f t="shared" si="2"/>
        <v>49808</v>
      </c>
      <c r="K121">
        <v>467006.5</v>
      </c>
      <c r="L121">
        <v>7328</v>
      </c>
      <c r="M121">
        <v>17934.25</v>
      </c>
      <c r="N121">
        <v>15136</v>
      </c>
      <c r="O121">
        <v>0</v>
      </c>
      <c r="Q121">
        <v>18326</v>
      </c>
      <c r="R121">
        <v>3446</v>
      </c>
      <c r="S121">
        <v>0</v>
      </c>
      <c r="T121">
        <v>0</v>
      </c>
      <c r="U121">
        <v>0</v>
      </c>
      <c r="V121">
        <v>0</v>
      </c>
      <c r="W121">
        <v>49808</v>
      </c>
      <c r="Y121">
        <v>6291</v>
      </c>
      <c r="Z121">
        <v>3535.5</v>
      </c>
      <c r="AB121">
        <v>3199</v>
      </c>
      <c r="AC121">
        <v>0</v>
      </c>
      <c r="AD121">
        <v>0</v>
      </c>
      <c r="AE121">
        <v>366522.81</v>
      </c>
      <c r="AF121">
        <v>1075</v>
      </c>
      <c r="AG121">
        <v>38561.519999999997</v>
      </c>
      <c r="AH121">
        <v>0</v>
      </c>
      <c r="AI121">
        <v>584</v>
      </c>
      <c r="AJ121">
        <v>1061</v>
      </c>
      <c r="AL121">
        <v>0</v>
      </c>
      <c r="AM121">
        <v>10346.84</v>
      </c>
      <c r="AN121">
        <v>300</v>
      </c>
      <c r="AO121">
        <v>0</v>
      </c>
      <c r="AP121">
        <v>0</v>
      </c>
      <c r="AQ121">
        <v>6637</v>
      </c>
      <c r="AR121">
        <v>435</v>
      </c>
      <c r="AS121">
        <v>333709.8</v>
      </c>
      <c r="AT121">
        <v>0</v>
      </c>
      <c r="AU121">
        <v>2615</v>
      </c>
      <c r="AV121">
        <v>0</v>
      </c>
      <c r="AW121">
        <v>0</v>
      </c>
      <c r="AX121">
        <v>0</v>
      </c>
      <c r="AY121">
        <v>0</v>
      </c>
      <c r="AZ121">
        <v>6605</v>
      </c>
      <c r="BB121">
        <v>0</v>
      </c>
      <c r="BC121">
        <v>4714</v>
      </c>
      <c r="BD121">
        <v>0</v>
      </c>
      <c r="BE121">
        <v>6700</v>
      </c>
      <c r="BF121">
        <v>1040</v>
      </c>
      <c r="BG121">
        <v>995</v>
      </c>
      <c r="BH121">
        <v>0</v>
      </c>
      <c r="BI121">
        <v>7820</v>
      </c>
      <c r="BJ121">
        <v>920</v>
      </c>
      <c r="BK121">
        <v>12667.3</v>
      </c>
    </row>
    <row r="122" spans="1:64" ht="24" customHeight="1">
      <c r="A122" s="77">
        <v>1</v>
      </c>
      <c r="B122" s="78" t="s">
        <v>903</v>
      </c>
      <c r="C122" s="79" t="s">
        <v>57</v>
      </c>
      <c r="D122" s="79" t="s">
        <v>908</v>
      </c>
      <c r="E122" s="78"/>
      <c r="F122" s="79">
        <v>4.9000000000000004</v>
      </c>
      <c r="G122" s="79"/>
      <c r="H122" s="30">
        <v>1105010105.109</v>
      </c>
      <c r="I122" s="32" t="s">
        <v>190</v>
      </c>
      <c r="J122" s="108">
        <f t="shared" si="2"/>
        <v>0</v>
      </c>
      <c r="K122">
        <v>1998</v>
      </c>
      <c r="N122">
        <v>0</v>
      </c>
      <c r="W122">
        <v>0</v>
      </c>
      <c r="Z122">
        <v>0</v>
      </c>
      <c r="AB122">
        <v>0</v>
      </c>
      <c r="AE122">
        <v>869244.68</v>
      </c>
      <c r="AF122">
        <v>1315</v>
      </c>
      <c r="AG122">
        <v>0</v>
      </c>
      <c r="AK122">
        <v>0</v>
      </c>
      <c r="AN122">
        <v>0</v>
      </c>
      <c r="AS122">
        <v>0</v>
      </c>
      <c r="AV122">
        <v>0</v>
      </c>
      <c r="AW122">
        <v>0</v>
      </c>
      <c r="BB122">
        <v>0</v>
      </c>
      <c r="BE122">
        <v>0</v>
      </c>
      <c r="BK122">
        <v>0</v>
      </c>
    </row>
    <row r="123" spans="1:64" ht="24" customHeight="1">
      <c r="A123" s="77">
        <v>1</v>
      </c>
      <c r="B123" s="78" t="s">
        <v>903</v>
      </c>
      <c r="C123" s="79" t="s">
        <v>57</v>
      </c>
      <c r="D123" s="79" t="s">
        <v>908</v>
      </c>
      <c r="E123" s="78"/>
      <c r="F123" s="79">
        <v>4.12</v>
      </c>
      <c r="G123" s="79"/>
      <c r="H123" s="30">
        <v>1105010105.1099999</v>
      </c>
      <c r="I123" s="32" t="s">
        <v>191</v>
      </c>
      <c r="J123" s="108">
        <f t="shared" si="2"/>
        <v>124558</v>
      </c>
      <c r="K123">
        <v>0</v>
      </c>
      <c r="L123">
        <v>60400</v>
      </c>
      <c r="M123">
        <v>77490</v>
      </c>
      <c r="N123">
        <v>65700</v>
      </c>
      <c r="O123">
        <v>97300</v>
      </c>
      <c r="P123">
        <v>31787</v>
      </c>
      <c r="Q123">
        <v>107990</v>
      </c>
      <c r="R123">
        <v>22200</v>
      </c>
      <c r="S123">
        <v>12800</v>
      </c>
      <c r="T123">
        <v>71240</v>
      </c>
      <c r="U123">
        <v>46420</v>
      </c>
      <c r="V123">
        <v>89010</v>
      </c>
      <c r="W123">
        <v>124558</v>
      </c>
      <c r="X123">
        <v>15715</v>
      </c>
      <c r="Y123">
        <v>31938</v>
      </c>
      <c r="Z123">
        <v>52918</v>
      </c>
      <c r="AA123">
        <v>51250</v>
      </c>
      <c r="AB123">
        <v>22465</v>
      </c>
      <c r="AC123">
        <v>0</v>
      </c>
      <c r="AD123">
        <v>4670</v>
      </c>
      <c r="AE123">
        <v>0</v>
      </c>
      <c r="AF123">
        <v>31870</v>
      </c>
      <c r="AG123">
        <v>60386.58</v>
      </c>
      <c r="AH123">
        <v>95140</v>
      </c>
      <c r="AI123">
        <v>0</v>
      </c>
      <c r="AJ123">
        <v>0</v>
      </c>
      <c r="AK123">
        <v>69174</v>
      </c>
      <c r="AL123">
        <v>1900</v>
      </c>
      <c r="AM123">
        <v>100455</v>
      </c>
      <c r="AN123">
        <v>0</v>
      </c>
      <c r="AO123">
        <v>9190</v>
      </c>
      <c r="AP123">
        <v>15434</v>
      </c>
      <c r="AQ123">
        <v>10960</v>
      </c>
      <c r="AR123">
        <v>30410</v>
      </c>
      <c r="AS123">
        <v>47123.5</v>
      </c>
      <c r="AT123">
        <v>0</v>
      </c>
      <c r="AU123">
        <v>22705</v>
      </c>
      <c r="AV123">
        <v>101180</v>
      </c>
      <c r="AW123">
        <v>39330</v>
      </c>
      <c r="AX123">
        <v>10379</v>
      </c>
      <c r="AZ123">
        <v>41590</v>
      </c>
      <c r="BA123">
        <v>20820</v>
      </c>
      <c r="BB123">
        <v>29710</v>
      </c>
      <c r="BC123">
        <v>5775</v>
      </c>
      <c r="BD123">
        <v>0</v>
      </c>
      <c r="BE123">
        <v>110000</v>
      </c>
      <c r="BF123">
        <v>14100</v>
      </c>
      <c r="BG123">
        <v>37200</v>
      </c>
      <c r="BH123">
        <v>0</v>
      </c>
      <c r="BI123">
        <v>7000</v>
      </c>
      <c r="BJ123">
        <v>16410</v>
      </c>
      <c r="BK123">
        <v>64940</v>
      </c>
      <c r="BL123">
        <v>12555</v>
      </c>
    </row>
    <row r="124" spans="1:64" ht="24" customHeight="1">
      <c r="A124" s="77">
        <v>1</v>
      </c>
      <c r="B124" s="78" t="s">
        <v>903</v>
      </c>
      <c r="C124" s="79" t="s">
        <v>57</v>
      </c>
      <c r="D124" s="79" t="s">
        <v>908</v>
      </c>
      <c r="E124" s="78"/>
      <c r="F124" s="79">
        <v>4.13</v>
      </c>
      <c r="G124" s="79"/>
      <c r="H124" s="30">
        <v>1105010105.1110001</v>
      </c>
      <c r="I124" s="32" t="s">
        <v>192</v>
      </c>
      <c r="J124" s="108">
        <f t="shared" si="2"/>
        <v>617573.1</v>
      </c>
      <c r="K124">
        <v>899211</v>
      </c>
      <c r="L124">
        <v>16075</v>
      </c>
      <c r="M124">
        <v>175106.3</v>
      </c>
      <c r="N124">
        <v>585851</v>
      </c>
      <c r="O124">
        <v>401622</v>
      </c>
      <c r="P124">
        <v>306751.7</v>
      </c>
      <c r="Q124">
        <v>281132</v>
      </c>
      <c r="R124">
        <v>267595.59999999998</v>
      </c>
      <c r="S124">
        <v>111765</v>
      </c>
      <c r="T124">
        <v>64885.5</v>
      </c>
      <c r="U124">
        <v>116424.2</v>
      </c>
      <c r="V124">
        <v>73851.199999999997</v>
      </c>
      <c r="W124">
        <v>617573.1</v>
      </c>
      <c r="X124">
        <v>74637.259999999995</v>
      </c>
      <c r="Y124">
        <v>107067.31</v>
      </c>
      <c r="Z124">
        <v>51986.03</v>
      </c>
      <c r="AA124">
        <v>130217.57</v>
      </c>
      <c r="AB124">
        <v>85201.67</v>
      </c>
      <c r="AC124">
        <v>36138.480000000003</v>
      </c>
      <c r="AD124">
        <v>17020</v>
      </c>
      <c r="AE124">
        <v>706949.9</v>
      </c>
      <c r="AF124">
        <v>10238.35</v>
      </c>
      <c r="AG124">
        <v>54126.92</v>
      </c>
      <c r="AH124">
        <v>574101.31000000006</v>
      </c>
      <c r="AI124">
        <v>26469.62</v>
      </c>
      <c r="AJ124">
        <v>187889</v>
      </c>
      <c r="AK124">
        <v>0</v>
      </c>
      <c r="AL124">
        <v>189071</v>
      </c>
      <c r="AM124">
        <v>198497.28</v>
      </c>
      <c r="AN124">
        <v>53197.24</v>
      </c>
      <c r="AO124">
        <v>76862</v>
      </c>
      <c r="AP124">
        <v>66269.03</v>
      </c>
      <c r="AQ124">
        <v>28635.52</v>
      </c>
      <c r="AR124">
        <v>50643</v>
      </c>
      <c r="AS124">
        <v>394191</v>
      </c>
      <c r="AT124">
        <v>35190</v>
      </c>
      <c r="AU124">
        <v>48504.45</v>
      </c>
      <c r="AV124">
        <v>196374.61</v>
      </c>
      <c r="AW124">
        <v>26306</v>
      </c>
      <c r="AX124">
        <v>10502.39</v>
      </c>
      <c r="AY124">
        <v>29573</v>
      </c>
      <c r="AZ124">
        <v>58619.76</v>
      </c>
      <c r="BA124">
        <v>46455.83</v>
      </c>
      <c r="BB124">
        <v>67840</v>
      </c>
      <c r="BC124">
        <v>14559</v>
      </c>
      <c r="BD124">
        <v>0</v>
      </c>
      <c r="BE124">
        <v>514141.31</v>
      </c>
      <c r="BF124">
        <v>217706.31</v>
      </c>
      <c r="BG124">
        <v>49379</v>
      </c>
      <c r="BH124">
        <v>103084</v>
      </c>
      <c r="BI124">
        <v>82513</v>
      </c>
      <c r="BJ124">
        <v>48614</v>
      </c>
      <c r="BK124">
        <v>76136.800000000003</v>
      </c>
      <c r="BL124">
        <v>17227</v>
      </c>
    </row>
    <row r="125" spans="1:64" ht="24" customHeight="1">
      <c r="A125" s="77">
        <v>1</v>
      </c>
      <c r="B125" s="78" t="s">
        <v>903</v>
      </c>
      <c r="C125" s="79" t="s">
        <v>57</v>
      </c>
      <c r="D125" s="79" t="s">
        <v>908</v>
      </c>
      <c r="E125" s="78"/>
      <c r="F125" s="79">
        <v>4.9000000000000004</v>
      </c>
      <c r="G125" s="79"/>
      <c r="H125" s="33">
        <v>1105010105.1140001</v>
      </c>
      <c r="I125" s="31" t="s">
        <v>193</v>
      </c>
      <c r="J125" s="108">
        <f t="shared" si="2"/>
        <v>76234</v>
      </c>
      <c r="K125">
        <v>444059</v>
      </c>
      <c r="M125">
        <v>0</v>
      </c>
      <c r="N125">
        <v>0</v>
      </c>
      <c r="O125">
        <v>0</v>
      </c>
      <c r="P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76234</v>
      </c>
      <c r="X125">
        <v>0</v>
      </c>
      <c r="Y125">
        <v>0</v>
      </c>
      <c r="Z125">
        <v>0</v>
      </c>
      <c r="AB125">
        <v>0</v>
      </c>
      <c r="AC125">
        <v>0</v>
      </c>
      <c r="AE125">
        <v>209536.08</v>
      </c>
      <c r="AG125">
        <v>0</v>
      </c>
      <c r="AH125">
        <v>0</v>
      </c>
      <c r="AI125">
        <v>0</v>
      </c>
      <c r="AJ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S125">
        <v>450449.33</v>
      </c>
      <c r="AT125">
        <v>0</v>
      </c>
      <c r="AV125">
        <v>0</v>
      </c>
      <c r="AW125">
        <v>0</v>
      </c>
      <c r="AX125">
        <v>0</v>
      </c>
      <c r="AY125">
        <v>0</v>
      </c>
      <c r="AZ125">
        <v>12351.37</v>
      </c>
      <c r="BC125">
        <v>0</v>
      </c>
      <c r="BE125">
        <v>69870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</row>
    <row r="126" spans="1:64" ht="24" customHeight="1">
      <c r="A126" s="77">
        <v>1</v>
      </c>
      <c r="B126" s="78" t="s">
        <v>903</v>
      </c>
      <c r="C126" s="79" t="s">
        <v>57</v>
      </c>
      <c r="D126" s="79" t="s">
        <v>908</v>
      </c>
      <c r="E126" s="78"/>
      <c r="F126" s="79">
        <v>4.9000000000000004</v>
      </c>
      <c r="G126" s="79"/>
      <c r="H126" s="33">
        <v>1105010105.115</v>
      </c>
      <c r="I126" s="31" t="s">
        <v>194</v>
      </c>
      <c r="J126" s="108">
        <f t="shared" si="2"/>
        <v>0</v>
      </c>
      <c r="K126">
        <v>0</v>
      </c>
      <c r="L126">
        <v>0</v>
      </c>
      <c r="M126">
        <v>0</v>
      </c>
      <c r="N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X126">
        <v>5960</v>
      </c>
      <c r="Y126">
        <v>0</v>
      </c>
      <c r="Z126">
        <v>0</v>
      </c>
      <c r="AA126">
        <v>0</v>
      </c>
      <c r="AB126">
        <v>0</v>
      </c>
      <c r="AE126">
        <v>315962.71999999997</v>
      </c>
      <c r="AF126">
        <v>0</v>
      </c>
      <c r="AG126">
        <v>1550</v>
      </c>
      <c r="AH126">
        <v>0</v>
      </c>
      <c r="AI126">
        <v>0</v>
      </c>
      <c r="AJ126">
        <v>1248</v>
      </c>
      <c r="AK126">
        <v>158222.20000000001</v>
      </c>
      <c r="AL126">
        <v>0</v>
      </c>
      <c r="AM126">
        <v>0</v>
      </c>
      <c r="AO126">
        <v>44675.13</v>
      </c>
      <c r="AP126">
        <v>0</v>
      </c>
      <c r="AR126">
        <v>16670</v>
      </c>
      <c r="AV126">
        <v>0</v>
      </c>
      <c r="AW126">
        <v>0</v>
      </c>
      <c r="AX126">
        <v>0</v>
      </c>
      <c r="AY126">
        <v>0</v>
      </c>
      <c r="BB126">
        <v>0</v>
      </c>
      <c r="BC126">
        <v>0</v>
      </c>
      <c r="BD126">
        <v>0</v>
      </c>
      <c r="BF126">
        <v>6750</v>
      </c>
      <c r="BG126">
        <v>0</v>
      </c>
      <c r="BH126">
        <v>0</v>
      </c>
      <c r="BK126">
        <v>0</v>
      </c>
    </row>
    <row r="127" spans="1:64" ht="24" customHeight="1">
      <c r="A127" s="77">
        <v>1</v>
      </c>
      <c r="B127" s="78" t="s">
        <v>903</v>
      </c>
      <c r="C127" s="79" t="s">
        <v>57</v>
      </c>
      <c r="D127" s="79" t="s">
        <v>907</v>
      </c>
      <c r="E127" s="78"/>
      <c r="F127" s="79">
        <v>5.2</v>
      </c>
      <c r="G127" s="79"/>
      <c r="H127" s="33">
        <v>1106010103.1029999</v>
      </c>
      <c r="I127" s="31" t="s">
        <v>195</v>
      </c>
      <c r="J127" s="108">
        <f t="shared" si="2"/>
        <v>0</v>
      </c>
      <c r="L127">
        <v>78310.23</v>
      </c>
      <c r="M127">
        <v>69307.600000000006</v>
      </c>
      <c r="N127">
        <v>43909.47</v>
      </c>
      <c r="O127">
        <v>126266.89</v>
      </c>
      <c r="Q127">
        <v>70037.03</v>
      </c>
      <c r="R127">
        <v>33594.080000000002</v>
      </c>
      <c r="S127">
        <v>48835.74</v>
      </c>
      <c r="T127">
        <v>71058.02</v>
      </c>
      <c r="U127">
        <v>46327.62</v>
      </c>
      <c r="V127">
        <v>132253.78</v>
      </c>
      <c r="X127">
        <v>49575.199999999997</v>
      </c>
      <c r="Y127">
        <v>77626.720000000001</v>
      </c>
      <c r="AA127">
        <v>118404.42</v>
      </c>
      <c r="AB127">
        <v>11854.62</v>
      </c>
      <c r="AC127">
        <v>52891.64</v>
      </c>
      <c r="AD127">
        <v>15585.44</v>
      </c>
      <c r="AF127">
        <v>76246.460000000006</v>
      </c>
      <c r="AG127">
        <v>41538.21</v>
      </c>
      <c r="AH127">
        <v>100081.87</v>
      </c>
      <c r="AI127">
        <v>59318.67</v>
      </c>
      <c r="AJ127">
        <v>26620.45</v>
      </c>
      <c r="AK127">
        <v>95350.47</v>
      </c>
      <c r="AM127">
        <v>83446.429999999993</v>
      </c>
      <c r="AN127">
        <v>74845.960000000006</v>
      </c>
      <c r="AO127">
        <v>55199.96</v>
      </c>
      <c r="AP127">
        <v>51104.06</v>
      </c>
      <c r="AQ127">
        <v>176327.36</v>
      </c>
      <c r="AR127">
        <v>66889.8</v>
      </c>
      <c r="AS127">
        <v>146089.12</v>
      </c>
      <c r="AU127">
        <v>67072.95</v>
      </c>
      <c r="AW127">
        <v>56620.63</v>
      </c>
      <c r="AX127">
        <v>0</v>
      </c>
      <c r="AZ127">
        <v>55676.87</v>
      </c>
      <c r="BA127">
        <v>55238.83</v>
      </c>
      <c r="BB127">
        <v>60926.69</v>
      </c>
      <c r="BC127">
        <v>0</v>
      </c>
      <c r="BD127">
        <v>53152.97</v>
      </c>
      <c r="BF127">
        <v>177833.42</v>
      </c>
      <c r="BG127">
        <v>84808.59</v>
      </c>
      <c r="BH127">
        <v>132323.92000000001</v>
      </c>
      <c r="BI127">
        <v>45531.73</v>
      </c>
      <c r="BJ127">
        <v>491768.06</v>
      </c>
      <c r="BK127">
        <v>105497.56</v>
      </c>
      <c r="BL127">
        <v>90120.52</v>
      </c>
    </row>
    <row r="128" spans="1:64" ht="24" customHeight="1">
      <c r="A128" s="77">
        <v>1</v>
      </c>
      <c r="B128" s="78" t="s">
        <v>903</v>
      </c>
      <c r="C128" s="79" t="s">
        <v>57</v>
      </c>
      <c r="D128" s="79" t="s">
        <v>907</v>
      </c>
      <c r="E128" s="78"/>
      <c r="F128" s="79">
        <v>5.2</v>
      </c>
      <c r="G128" s="79"/>
      <c r="H128" s="30">
        <v>1106010103.201</v>
      </c>
      <c r="I128" s="32" t="s">
        <v>196</v>
      </c>
      <c r="J128" s="108">
        <f t="shared" si="2"/>
        <v>0</v>
      </c>
      <c r="Z128">
        <v>0</v>
      </c>
      <c r="AS128">
        <v>278407.12</v>
      </c>
    </row>
    <row r="129" spans="1:64" ht="24" customHeight="1">
      <c r="A129" s="77">
        <v>1</v>
      </c>
      <c r="B129" s="78" t="s">
        <v>903</v>
      </c>
      <c r="C129" s="79" t="s">
        <v>57</v>
      </c>
      <c r="D129" s="79" t="s">
        <v>907</v>
      </c>
      <c r="E129" s="78"/>
      <c r="F129" s="79">
        <v>5.2</v>
      </c>
      <c r="G129" s="79"/>
      <c r="H129" s="30">
        <v>1106010112.1010001</v>
      </c>
      <c r="I129" s="32" t="s">
        <v>197</v>
      </c>
      <c r="J129" s="108">
        <f t="shared" si="2"/>
        <v>0</v>
      </c>
      <c r="AY129">
        <v>0</v>
      </c>
    </row>
    <row r="130" spans="1:64" ht="24" customHeight="1">
      <c r="A130" s="77">
        <v>1</v>
      </c>
      <c r="B130" s="78" t="s">
        <v>903</v>
      </c>
      <c r="C130" s="79" t="s">
        <v>57</v>
      </c>
      <c r="D130" s="79" t="s">
        <v>907</v>
      </c>
      <c r="E130" s="78"/>
      <c r="F130" s="79">
        <v>5.2</v>
      </c>
      <c r="G130" s="79"/>
      <c r="H130" s="30">
        <v>1106010199.1010001</v>
      </c>
      <c r="I130" s="31" t="s">
        <v>198</v>
      </c>
      <c r="J130" s="108">
        <f t="shared" si="2"/>
        <v>0</v>
      </c>
      <c r="N130">
        <v>145000</v>
      </c>
      <c r="O130">
        <v>209000</v>
      </c>
      <c r="Q130">
        <v>0</v>
      </c>
      <c r="R130">
        <v>0</v>
      </c>
      <c r="U130">
        <v>0</v>
      </c>
    </row>
    <row r="131" spans="1:64" ht="24" customHeight="1">
      <c r="A131" s="82">
        <v>1</v>
      </c>
      <c r="B131" s="83" t="s">
        <v>903</v>
      </c>
      <c r="C131" s="84" t="s">
        <v>905</v>
      </c>
      <c r="D131" s="84">
        <v>1.2</v>
      </c>
      <c r="E131" s="83"/>
      <c r="F131" s="84">
        <v>6</v>
      </c>
      <c r="G131" s="84"/>
      <c r="H131" s="50">
        <v>1201020101.1010001</v>
      </c>
      <c r="I131" s="51" t="s">
        <v>199</v>
      </c>
      <c r="J131" s="108">
        <f t="shared" si="2"/>
        <v>0</v>
      </c>
    </row>
    <row r="132" spans="1:64" ht="24" customHeight="1">
      <c r="A132" s="77">
        <v>1</v>
      </c>
      <c r="B132" s="78" t="s">
        <v>903</v>
      </c>
      <c r="C132" s="79" t="s">
        <v>905</v>
      </c>
      <c r="D132" s="79">
        <v>1.2</v>
      </c>
      <c r="E132" s="78"/>
      <c r="F132" s="79">
        <v>6</v>
      </c>
      <c r="G132" s="79"/>
      <c r="H132" s="33">
        <v>1201050198.1010001</v>
      </c>
      <c r="I132" s="31" t="s">
        <v>200</v>
      </c>
      <c r="J132" s="108">
        <f t="shared" si="2"/>
        <v>0</v>
      </c>
    </row>
    <row r="133" spans="1:64" ht="24" customHeight="1">
      <c r="A133" s="77">
        <v>1</v>
      </c>
      <c r="B133" s="78" t="s">
        <v>903</v>
      </c>
      <c r="C133" s="79" t="s">
        <v>905</v>
      </c>
      <c r="D133" s="79">
        <v>1.2</v>
      </c>
      <c r="E133" s="78" t="s">
        <v>944</v>
      </c>
      <c r="F133" s="79">
        <v>6</v>
      </c>
      <c r="G133" s="79" t="s">
        <v>944</v>
      </c>
      <c r="H133" s="30">
        <v>1203010101.1010001</v>
      </c>
      <c r="I133" s="32" t="s">
        <v>201</v>
      </c>
      <c r="J133" s="108">
        <f t="shared" si="2"/>
        <v>0</v>
      </c>
    </row>
    <row r="134" spans="1:64" ht="24" customHeight="1">
      <c r="A134" s="77">
        <v>1</v>
      </c>
      <c r="B134" s="78" t="s">
        <v>903</v>
      </c>
      <c r="C134" s="79" t="s">
        <v>905</v>
      </c>
      <c r="D134" s="79">
        <v>1.2</v>
      </c>
      <c r="E134" s="78"/>
      <c r="F134" s="79">
        <v>6</v>
      </c>
      <c r="G134" s="79"/>
      <c r="H134" s="52">
        <v>1204020103.1010001</v>
      </c>
      <c r="I134" s="53" t="s">
        <v>202</v>
      </c>
      <c r="J134" s="108">
        <f t="shared" si="2"/>
        <v>0</v>
      </c>
    </row>
    <row r="135" spans="1:64" ht="24" customHeight="1">
      <c r="A135" s="77">
        <v>1</v>
      </c>
      <c r="B135" s="78" t="s">
        <v>903</v>
      </c>
      <c r="C135" s="79" t="s">
        <v>905</v>
      </c>
      <c r="D135" s="79">
        <v>1.2</v>
      </c>
      <c r="E135" s="78"/>
      <c r="F135" s="79">
        <v>6</v>
      </c>
      <c r="G135" s="79"/>
      <c r="H135" s="33">
        <v>1205010101.1010001</v>
      </c>
      <c r="I135" s="31" t="s">
        <v>203</v>
      </c>
      <c r="J135" s="108">
        <f t="shared" si="2"/>
        <v>72532084.719999999</v>
      </c>
      <c r="K135">
        <v>202394154</v>
      </c>
      <c r="L135">
        <v>8311290</v>
      </c>
      <c r="M135">
        <v>7395444</v>
      </c>
      <c r="N135">
        <v>5751250</v>
      </c>
      <c r="O135">
        <v>36319848</v>
      </c>
      <c r="P135">
        <v>13573108</v>
      </c>
      <c r="Q135">
        <v>35244784</v>
      </c>
      <c r="R135">
        <v>8375620</v>
      </c>
      <c r="S135">
        <v>7656780</v>
      </c>
      <c r="T135">
        <v>7751456</v>
      </c>
      <c r="U135">
        <v>14405100</v>
      </c>
      <c r="W135">
        <v>72532084.719999999</v>
      </c>
      <c r="X135">
        <v>13722895</v>
      </c>
      <c r="Y135">
        <v>20293200</v>
      </c>
      <c r="Z135">
        <v>12766875</v>
      </c>
      <c r="AA135">
        <v>26801389</v>
      </c>
      <c r="AB135">
        <v>13932115</v>
      </c>
      <c r="AC135">
        <v>18184035.809999999</v>
      </c>
      <c r="AD135">
        <v>12688000</v>
      </c>
      <c r="AE135">
        <v>146731575</v>
      </c>
      <c r="AF135">
        <v>9177000</v>
      </c>
      <c r="AG135">
        <v>11313937</v>
      </c>
      <c r="AH135">
        <v>8723100</v>
      </c>
      <c r="AJ135">
        <v>995000</v>
      </c>
      <c r="AK135">
        <v>8900168</v>
      </c>
      <c r="AL135">
        <v>10340000</v>
      </c>
      <c r="AM135">
        <v>8853200</v>
      </c>
      <c r="AN135">
        <v>14688435</v>
      </c>
      <c r="AO135">
        <v>12647966</v>
      </c>
      <c r="AP135">
        <v>9628990.5</v>
      </c>
      <c r="AR135">
        <v>13604640</v>
      </c>
      <c r="AS135">
        <v>153218815.34999999</v>
      </c>
      <c r="AT135">
        <v>16330000</v>
      </c>
      <c r="AU135">
        <v>17803770</v>
      </c>
      <c r="AV135">
        <v>9085000</v>
      </c>
      <c r="AW135">
        <v>15073618</v>
      </c>
      <c r="AX135">
        <v>24745467</v>
      </c>
      <c r="AY135">
        <v>13212320</v>
      </c>
      <c r="AZ135">
        <v>18839183.719999999</v>
      </c>
      <c r="BA135">
        <v>12666146</v>
      </c>
      <c r="BB135">
        <v>11583100</v>
      </c>
      <c r="BC135">
        <v>10982868</v>
      </c>
      <c r="BD135">
        <v>10222844</v>
      </c>
      <c r="BE135">
        <v>54416642</v>
      </c>
      <c r="BF135">
        <v>24837409.239999998</v>
      </c>
      <c r="BG135">
        <v>15303200</v>
      </c>
      <c r="BH135">
        <v>32589800</v>
      </c>
      <c r="BI135">
        <v>3887000</v>
      </c>
      <c r="BJ135">
        <v>27479182</v>
      </c>
      <c r="BK135">
        <v>16444500</v>
      </c>
      <c r="BL135">
        <v>20311140</v>
      </c>
    </row>
    <row r="136" spans="1:64" ht="24" customHeight="1">
      <c r="A136" s="77">
        <v>1</v>
      </c>
      <c r="B136" s="78" t="s">
        <v>903</v>
      </c>
      <c r="C136" s="79" t="s">
        <v>905</v>
      </c>
      <c r="D136" s="79">
        <v>1.2</v>
      </c>
      <c r="E136" s="78"/>
      <c r="F136" s="79">
        <v>6</v>
      </c>
      <c r="G136" s="79"/>
      <c r="H136" s="33">
        <v>1205010102.1010001</v>
      </c>
      <c r="I136" s="31" t="s">
        <v>204</v>
      </c>
      <c r="J136" s="108">
        <f t="shared" si="2"/>
        <v>0</v>
      </c>
    </row>
    <row r="137" spans="1:64" ht="24" customHeight="1">
      <c r="A137" s="77">
        <v>1</v>
      </c>
      <c r="B137" s="78" t="s">
        <v>903</v>
      </c>
      <c r="C137" s="79" t="s">
        <v>905</v>
      </c>
      <c r="D137" s="79">
        <v>1.2</v>
      </c>
      <c r="E137" s="78"/>
      <c r="F137" s="79">
        <v>6</v>
      </c>
      <c r="G137" s="79"/>
      <c r="H137" s="33">
        <v>1205010103.1010001</v>
      </c>
      <c r="I137" s="31" t="s">
        <v>205</v>
      </c>
      <c r="J137" s="108">
        <f t="shared" ref="J137:J200" si="3">SUMIF($K$1:$BL$1,$J$1,$K137:$BL137)</f>
        <v>-30033215.27</v>
      </c>
      <c r="K137">
        <v>-202094786.03999999</v>
      </c>
      <c r="L137">
        <v>-8311280</v>
      </c>
      <c r="M137">
        <v>-7316032.2400000002</v>
      </c>
      <c r="N137">
        <v>-5751246</v>
      </c>
      <c r="O137">
        <v>-33098380.84</v>
      </c>
      <c r="P137">
        <v>-12384501.42</v>
      </c>
      <c r="Q137">
        <v>-35138185.420000002</v>
      </c>
      <c r="R137">
        <v>-8203225.3899999997</v>
      </c>
      <c r="S137">
        <v>-6355107.3300000001</v>
      </c>
      <c r="T137">
        <v>-6974300.25</v>
      </c>
      <c r="U137">
        <v>-9817632.3200000003</v>
      </c>
      <c r="W137">
        <v>-30033215.27</v>
      </c>
      <c r="X137">
        <v>-9679141.0399999991</v>
      </c>
      <c r="Y137">
        <v>-6728226.3200000003</v>
      </c>
      <c r="Z137">
        <v>-8681641.6899999995</v>
      </c>
      <c r="AA137">
        <v>-14462928</v>
      </c>
      <c r="AB137">
        <v>-10055038.35</v>
      </c>
      <c r="AC137">
        <v>-3113579.8</v>
      </c>
      <c r="AD137">
        <v>-2907782</v>
      </c>
      <c r="AE137">
        <v>-41791336.780000001</v>
      </c>
      <c r="AF137">
        <v>-9176988</v>
      </c>
      <c r="AG137">
        <v>-10028656.32</v>
      </c>
      <c r="AH137">
        <v>-8723089</v>
      </c>
      <c r="AJ137">
        <v>-122716.69</v>
      </c>
      <c r="AK137">
        <v>-4023050.08</v>
      </c>
      <c r="AL137">
        <v>-9976460.6699999999</v>
      </c>
      <c r="AM137">
        <v>-2685470.68</v>
      </c>
      <c r="AN137">
        <v>-8564065.0399999991</v>
      </c>
      <c r="AO137">
        <v>-8579378.5</v>
      </c>
      <c r="AP137">
        <v>-8481398.5999999996</v>
      </c>
      <c r="AR137">
        <v>-2274046.61</v>
      </c>
      <c r="AS137">
        <v>-93463523.459999993</v>
      </c>
      <c r="AT137">
        <v>-11654946.15</v>
      </c>
      <c r="AU137">
        <v>-10009018</v>
      </c>
      <c r="AV137">
        <v>-2816349.79</v>
      </c>
      <c r="AW137">
        <v>-8322262.8799999999</v>
      </c>
      <c r="AX137">
        <v>-14038631.460000001</v>
      </c>
      <c r="AY137">
        <v>-6671342.5800000001</v>
      </c>
      <c r="AZ137">
        <v>-17924237.530000001</v>
      </c>
      <c r="BA137">
        <v>-4941541.8099999996</v>
      </c>
      <c r="BB137">
        <v>-2742189.44</v>
      </c>
      <c r="BC137">
        <v>-2569764.04</v>
      </c>
      <c r="BD137">
        <v>-2547233.4700000002</v>
      </c>
      <c r="BE137">
        <v>-25156723.059999999</v>
      </c>
      <c r="BF137">
        <v>-8552623.9700000007</v>
      </c>
      <c r="BG137">
        <v>-7812699</v>
      </c>
      <c r="BH137">
        <v>-21120923.109999999</v>
      </c>
      <c r="BI137">
        <v>-3886994</v>
      </c>
      <c r="BJ137">
        <v>-14622716.960000001</v>
      </c>
      <c r="BK137">
        <v>-4780348</v>
      </c>
      <c r="BL137">
        <v>-15555725.67</v>
      </c>
    </row>
    <row r="138" spans="1:64" ht="24" customHeight="1">
      <c r="A138" s="77">
        <v>1</v>
      </c>
      <c r="B138" s="78" t="s">
        <v>903</v>
      </c>
      <c r="C138" s="79" t="s">
        <v>905</v>
      </c>
      <c r="D138" s="79">
        <v>1.2</v>
      </c>
      <c r="E138" s="78"/>
      <c r="F138" s="79">
        <v>6</v>
      </c>
      <c r="G138" s="79"/>
      <c r="H138" s="33">
        <v>1205020101.1010001</v>
      </c>
      <c r="I138" s="31" t="s">
        <v>206</v>
      </c>
      <c r="J138" s="108">
        <f t="shared" si="3"/>
        <v>604236673.64999998</v>
      </c>
      <c r="L138">
        <v>5458150</v>
      </c>
      <c r="M138">
        <v>30219947.5</v>
      </c>
      <c r="N138">
        <v>5005470</v>
      </c>
      <c r="O138">
        <v>103692642</v>
      </c>
      <c r="P138">
        <v>10013500</v>
      </c>
      <c r="Q138">
        <v>99600</v>
      </c>
      <c r="R138">
        <v>22771190</v>
      </c>
      <c r="S138">
        <v>12851800</v>
      </c>
      <c r="T138">
        <v>14604689</v>
      </c>
      <c r="U138">
        <v>29378000</v>
      </c>
      <c r="W138">
        <v>604236673.64999998</v>
      </c>
      <c r="AA138">
        <v>6149000</v>
      </c>
      <c r="AB138">
        <v>15589547</v>
      </c>
      <c r="AC138">
        <v>22575488</v>
      </c>
      <c r="AD138">
        <v>12182777</v>
      </c>
      <c r="AE138">
        <v>429845097</v>
      </c>
      <c r="AF138">
        <v>18969115</v>
      </c>
      <c r="AH138">
        <v>19600270</v>
      </c>
      <c r="AI138">
        <v>27800000</v>
      </c>
      <c r="AM138">
        <v>30819700</v>
      </c>
      <c r="AO138">
        <v>6449005</v>
      </c>
      <c r="AR138">
        <v>11640000</v>
      </c>
      <c r="AS138">
        <v>557415589.28999996</v>
      </c>
      <c r="AT138">
        <v>35764632.5</v>
      </c>
      <c r="AU138">
        <v>22648076.41</v>
      </c>
      <c r="AV138">
        <v>191824506.19999999</v>
      </c>
      <c r="AW138">
        <v>44353659.090000004</v>
      </c>
      <c r="AX138">
        <v>56831400</v>
      </c>
      <c r="AY138">
        <v>24962850</v>
      </c>
      <c r="AZ138">
        <v>89392755.040000007</v>
      </c>
      <c r="BA138">
        <v>28560325</v>
      </c>
      <c r="BB138">
        <v>11620000</v>
      </c>
      <c r="BC138">
        <v>11620000</v>
      </c>
      <c r="BD138">
        <v>11619000</v>
      </c>
      <c r="BE138">
        <v>255298174.38999999</v>
      </c>
      <c r="BF138">
        <v>27534017</v>
      </c>
      <c r="BG138">
        <v>10890000</v>
      </c>
      <c r="BH138">
        <v>35100000</v>
      </c>
      <c r="BI138">
        <v>18818000</v>
      </c>
      <c r="BJ138">
        <v>63015800</v>
      </c>
      <c r="BK138">
        <v>50847845</v>
      </c>
      <c r="BL138">
        <v>30091000</v>
      </c>
    </row>
    <row r="139" spans="1:64" ht="24" customHeight="1">
      <c r="A139" s="77">
        <v>1</v>
      </c>
      <c r="B139" s="78" t="s">
        <v>903</v>
      </c>
      <c r="C139" s="79" t="s">
        <v>905</v>
      </c>
      <c r="D139" s="79">
        <v>1.2</v>
      </c>
      <c r="E139" s="78"/>
      <c r="F139" s="79">
        <v>6</v>
      </c>
      <c r="G139" s="79"/>
      <c r="H139" s="30">
        <v>1205020102.1010001</v>
      </c>
      <c r="I139" s="32" t="s">
        <v>207</v>
      </c>
      <c r="J139" s="108">
        <f t="shared" si="3"/>
        <v>0</v>
      </c>
    </row>
    <row r="140" spans="1:64" ht="24" customHeight="1">
      <c r="A140" s="77">
        <v>1</v>
      </c>
      <c r="B140" s="78" t="s">
        <v>903</v>
      </c>
      <c r="C140" s="79" t="s">
        <v>905</v>
      </c>
      <c r="D140" s="79">
        <v>1.2</v>
      </c>
      <c r="E140" s="78"/>
      <c r="F140" s="79">
        <v>6</v>
      </c>
      <c r="G140" s="79"/>
      <c r="H140" s="33">
        <v>1205020103.1010001</v>
      </c>
      <c r="I140" s="31" t="s">
        <v>208</v>
      </c>
      <c r="J140" s="108">
        <f t="shared" si="3"/>
        <v>-298924362.32999998</v>
      </c>
      <c r="L140">
        <v>-5458147</v>
      </c>
      <c r="M140">
        <v>-29486968.149999999</v>
      </c>
      <c r="N140">
        <v>-4956330.0999999996</v>
      </c>
      <c r="O140">
        <v>-60146773.25</v>
      </c>
      <c r="P140">
        <v>-9850942.6699999999</v>
      </c>
      <c r="Q140">
        <v>-59096</v>
      </c>
      <c r="R140">
        <v>-14989630.220000001</v>
      </c>
      <c r="S140">
        <v>-10433304.35</v>
      </c>
      <c r="T140">
        <v>-13449519.25</v>
      </c>
      <c r="U140">
        <v>-17838031.329999998</v>
      </c>
      <c r="W140">
        <v>-298924362.32999998</v>
      </c>
      <c r="AA140">
        <v>-1721720</v>
      </c>
      <c r="AB140">
        <v>-13656272.109999999</v>
      </c>
      <c r="AC140">
        <v>-8499609.6699999999</v>
      </c>
      <c r="AD140">
        <v>-4772978</v>
      </c>
      <c r="AE140">
        <v>-325286362.98000002</v>
      </c>
      <c r="AF140">
        <v>-18962454.170000002</v>
      </c>
      <c r="AH140">
        <v>-19586932.670000002</v>
      </c>
      <c r="AI140">
        <v>-926666.67</v>
      </c>
      <c r="AM140">
        <v>-9348642.3200000003</v>
      </c>
      <c r="AO140">
        <v>-2988274.5</v>
      </c>
      <c r="AR140">
        <v>-4966400</v>
      </c>
      <c r="AS140">
        <v>-265620252.40000001</v>
      </c>
      <c r="AT140">
        <v>-24803534.07</v>
      </c>
      <c r="AU140">
        <v>-16890825.609999999</v>
      </c>
      <c r="AV140">
        <v>-91084978.189999998</v>
      </c>
      <c r="AW140">
        <v>-31932563.18</v>
      </c>
      <c r="AX140">
        <v>-25671354.140000001</v>
      </c>
      <c r="AY140">
        <v>-19126891.640000001</v>
      </c>
      <c r="AZ140">
        <v>-73185631.150000006</v>
      </c>
      <c r="BA140">
        <v>-15088714.220000001</v>
      </c>
      <c r="BB140">
        <v>-4996599.57</v>
      </c>
      <c r="BC140">
        <v>-5012904.1500000004</v>
      </c>
      <c r="BD140">
        <v>-4724933.05</v>
      </c>
      <c r="BE140">
        <v>-143874672.15000001</v>
      </c>
      <c r="BF140">
        <v>-20500730.07</v>
      </c>
      <c r="BG140">
        <v>-2468400</v>
      </c>
      <c r="BH140">
        <v>-7020000</v>
      </c>
      <c r="BI140">
        <v>-9994204.6699999999</v>
      </c>
      <c r="BJ140">
        <v>-26001547.309999999</v>
      </c>
      <c r="BK140">
        <v>-30118765.699999999</v>
      </c>
      <c r="BL140">
        <v>-22311897</v>
      </c>
    </row>
    <row r="141" spans="1:64" ht="24" customHeight="1">
      <c r="A141" s="77">
        <v>1</v>
      </c>
      <c r="B141" s="78" t="s">
        <v>903</v>
      </c>
      <c r="C141" s="79" t="s">
        <v>905</v>
      </c>
      <c r="D141" s="79">
        <v>1.2</v>
      </c>
      <c r="E141" s="78"/>
      <c r="F141" s="79">
        <v>6</v>
      </c>
      <c r="G141" s="79"/>
      <c r="H141" s="33">
        <v>1205030101.1010001</v>
      </c>
      <c r="I141" s="31" t="s">
        <v>209</v>
      </c>
      <c r="J141" s="108">
        <f t="shared" si="3"/>
        <v>21123573.640000001</v>
      </c>
      <c r="K141">
        <v>2678000</v>
      </c>
      <c r="L141">
        <v>777100</v>
      </c>
      <c r="M141">
        <v>3159388</v>
      </c>
      <c r="N141">
        <v>1920000</v>
      </c>
      <c r="O141">
        <v>8908900</v>
      </c>
      <c r="P141">
        <v>4023601</v>
      </c>
      <c r="Q141">
        <v>199000</v>
      </c>
      <c r="R141">
        <v>2421184</v>
      </c>
      <c r="T141">
        <v>1057345</v>
      </c>
      <c r="U141">
        <v>2129000</v>
      </c>
      <c r="W141">
        <v>21123573.640000001</v>
      </c>
      <c r="X141">
        <v>27784445.640000001</v>
      </c>
      <c r="Z141">
        <v>31756915</v>
      </c>
      <c r="AA141">
        <v>76093189.799999997</v>
      </c>
      <c r="AB141">
        <v>11254852</v>
      </c>
      <c r="AD141">
        <v>2055500</v>
      </c>
      <c r="AE141">
        <v>1362854865.8199999</v>
      </c>
      <c r="AG141">
        <v>93930101.599999994</v>
      </c>
      <c r="AH141">
        <v>4564345.54</v>
      </c>
      <c r="AJ141">
        <v>891000</v>
      </c>
      <c r="AK141">
        <v>128819226.83</v>
      </c>
      <c r="AL141">
        <v>11043200</v>
      </c>
      <c r="AM141">
        <v>196200</v>
      </c>
      <c r="AN141">
        <v>30086425</v>
      </c>
      <c r="AO141">
        <v>70174662.150000006</v>
      </c>
      <c r="AP141">
        <v>12023464.119999999</v>
      </c>
      <c r="AR141">
        <v>1838112</v>
      </c>
      <c r="AS141">
        <v>0</v>
      </c>
      <c r="AT141">
        <v>3108000</v>
      </c>
      <c r="AX141">
        <v>7996700</v>
      </c>
      <c r="AY141">
        <v>4171068</v>
      </c>
      <c r="AZ141">
        <v>21501605.129999999</v>
      </c>
      <c r="BA141">
        <v>893498</v>
      </c>
      <c r="BB141">
        <v>1320000</v>
      </c>
      <c r="BC141">
        <v>2123000</v>
      </c>
      <c r="BD141">
        <v>2128000</v>
      </c>
      <c r="BE141">
        <v>74004850</v>
      </c>
      <c r="BF141">
        <v>4057400</v>
      </c>
      <c r="BI141">
        <v>725000</v>
      </c>
      <c r="BL141">
        <v>4373850</v>
      </c>
    </row>
    <row r="142" spans="1:64" ht="24" customHeight="1">
      <c r="A142" s="77">
        <v>1</v>
      </c>
      <c r="B142" s="78" t="s">
        <v>903</v>
      </c>
      <c r="C142" s="79" t="s">
        <v>905</v>
      </c>
      <c r="D142" s="79">
        <v>1.2</v>
      </c>
      <c r="E142" s="78"/>
      <c r="F142" s="79">
        <v>6</v>
      </c>
      <c r="G142" s="79"/>
      <c r="H142" s="33">
        <v>1205030102.1010001</v>
      </c>
      <c r="I142" s="31" t="s">
        <v>210</v>
      </c>
      <c r="J142" s="108">
        <f t="shared" si="3"/>
        <v>0</v>
      </c>
    </row>
    <row r="143" spans="1:64" ht="24" customHeight="1">
      <c r="A143" s="77">
        <v>1</v>
      </c>
      <c r="B143" s="78" t="s">
        <v>903</v>
      </c>
      <c r="C143" s="79" t="s">
        <v>905</v>
      </c>
      <c r="D143" s="79">
        <v>1.2</v>
      </c>
      <c r="E143" s="78"/>
      <c r="F143" s="79">
        <v>6</v>
      </c>
      <c r="G143" s="79"/>
      <c r="H143" s="33">
        <v>1205030103.1010001</v>
      </c>
      <c r="I143" s="31" t="s">
        <v>211</v>
      </c>
      <c r="J143" s="108">
        <f t="shared" si="3"/>
        <v>-21123564.640000001</v>
      </c>
      <c r="K143">
        <v>-2529221.54</v>
      </c>
      <c r="L143">
        <v>-777094</v>
      </c>
      <c r="M143">
        <v>-3023890.11</v>
      </c>
      <c r="N143">
        <v>-1730992.8</v>
      </c>
      <c r="O143">
        <v>-4312348.37</v>
      </c>
      <c r="P143">
        <v>-3389289.46</v>
      </c>
      <c r="Q143">
        <v>-198999</v>
      </c>
      <c r="R143">
        <v>-2421178</v>
      </c>
      <c r="T143">
        <v>-1050425.3600000001</v>
      </c>
      <c r="U143">
        <v>-2042597</v>
      </c>
      <c r="W143">
        <v>-21123564.640000001</v>
      </c>
      <c r="X143">
        <v>-16787178.699999999</v>
      </c>
      <c r="Z143">
        <v>-22603043.510000002</v>
      </c>
      <c r="AA143">
        <v>-31423946.489999998</v>
      </c>
      <c r="AB143">
        <v>-9334801.8100000005</v>
      </c>
      <c r="AD143">
        <v>-801568</v>
      </c>
      <c r="AE143">
        <v>-188530696.88999999</v>
      </c>
      <c r="AG143">
        <v>-38682757.960000001</v>
      </c>
      <c r="AH143">
        <v>-3934756.29</v>
      </c>
      <c r="AJ143">
        <v>-300712.5</v>
      </c>
      <c r="AK143">
        <v>-52876855.329999998</v>
      </c>
      <c r="AL143">
        <v>-5733060.3300000001</v>
      </c>
      <c r="AM143">
        <v>-17004</v>
      </c>
      <c r="AN143">
        <v>-29293812.609999999</v>
      </c>
      <c r="AO143">
        <v>-22119335.870000001</v>
      </c>
      <c r="AP143">
        <v>-3748919.35</v>
      </c>
      <c r="AR143">
        <v>-673974.4</v>
      </c>
      <c r="AS143">
        <v>0</v>
      </c>
      <c r="AT143">
        <v>-3107986</v>
      </c>
      <c r="AX143">
        <v>-4540174.74</v>
      </c>
      <c r="AY143">
        <v>-4141268.59</v>
      </c>
      <c r="AZ143">
        <v>-414540.56</v>
      </c>
      <c r="BA143">
        <v>-826200.68</v>
      </c>
      <c r="BB143">
        <v>-545599.59</v>
      </c>
      <c r="BC143">
        <v>-789854.06</v>
      </c>
      <c r="BD143">
        <v>-773172.77</v>
      </c>
      <c r="BE143">
        <v>-3286531.83</v>
      </c>
      <c r="BF143">
        <v>-4057392</v>
      </c>
      <c r="BI143">
        <v>-724999</v>
      </c>
      <c r="BL143">
        <v>-4179937</v>
      </c>
    </row>
    <row r="144" spans="1:64" ht="24" customHeight="1">
      <c r="A144" s="77">
        <v>1</v>
      </c>
      <c r="B144" s="78" t="s">
        <v>903</v>
      </c>
      <c r="C144" s="79" t="s">
        <v>905</v>
      </c>
      <c r="D144" s="79">
        <v>1.2</v>
      </c>
      <c r="E144" s="78"/>
      <c r="F144" s="79">
        <v>6</v>
      </c>
      <c r="G144" s="79"/>
      <c r="H144" s="33">
        <v>1205030106.1010001</v>
      </c>
      <c r="I144" s="31" t="s">
        <v>212</v>
      </c>
      <c r="J144" s="108">
        <f t="shared" si="3"/>
        <v>0</v>
      </c>
      <c r="AH144">
        <v>1009309</v>
      </c>
      <c r="AJ144">
        <v>980000</v>
      </c>
      <c r="AS144">
        <v>4740193</v>
      </c>
    </row>
    <row r="145" spans="1:64" ht="24" customHeight="1">
      <c r="A145" s="77">
        <v>1</v>
      </c>
      <c r="B145" s="78" t="s">
        <v>903</v>
      </c>
      <c r="C145" s="79" t="s">
        <v>905</v>
      </c>
      <c r="D145" s="79">
        <v>1.2</v>
      </c>
      <c r="E145" s="78"/>
      <c r="F145" s="79">
        <v>6</v>
      </c>
      <c r="G145" s="79"/>
      <c r="H145" s="33">
        <v>1205030107.1010001</v>
      </c>
      <c r="I145" s="31" t="s">
        <v>213</v>
      </c>
      <c r="J145" s="108">
        <f t="shared" si="3"/>
        <v>0</v>
      </c>
    </row>
    <row r="146" spans="1:64" ht="24" customHeight="1">
      <c r="A146" s="77">
        <v>1</v>
      </c>
      <c r="B146" s="78" t="s">
        <v>903</v>
      </c>
      <c r="C146" s="79" t="s">
        <v>905</v>
      </c>
      <c r="D146" s="79">
        <v>1.2</v>
      </c>
      <c r="E146" s="78"/>
      <c r="F146" s="79">
        <v>6</v>
      </c>
      <c r="G146" s="79"/>
      <c r="H146" s="33">
        <v>1205030108.1010001</v>
      </c>
      <c r="I146" s="31" t="s">
        <v>214</v>
      </c>
      <c r="J146" s="108">
        <f t="shared" si="3"/>
        <v>0</v>
      </c>
      <c r="AH146">
        <v>-50465.45</v>
      </c>
      <c r="AJ146">
        <v>-220500.03</v>
      </c>
      <c r="AS146">
        <v>-578802.37</v>
      </c>
    </row>
    <row r="147" spans="1:64" ht="24" customHeight="1">
      <c r="A147" s="77">
        <v>1</v>
      </c>
      <c r="B147" s="78" t="s">
        <v>903</v>
      </c>
      <c r="C147" s="79" t="s">
        <v>905</v>
      </c>
      <c r="D147" s="79">
        <v>1.2</v>
      </c>
      <c r="E147" s="78"/>
      <c r="F147" s="79">
        <v>6</v>
      </c>
      <c r="G147" s="79"/>
      <c r="H147" s="33">
        <v>1205040101.1010001</v>
      </c>
      <c r="I147" s="31" t="s">
        <v>215</v>
      </c>
      <c r="J147" s="108">
        <f t="shared" si="3"/>
        <v>30917934.620000001</v>
      </c>
      <c r="L147">
        <v>1337765</v>
      </c>
      <c r="N147">
        <v>550000</v>
      </c>
      <c r="O147">
        <v>580000</v>
      </c>
      <c r="P147">
        <v>1406400</v>
      </c>
      <c r="Q147">
        <v>241600</v>
      </c>
      <c r="R147">
        <v>289565</v>
      </c>
      <c r="S147">
        <v>1721793</v>
      </c>
      <c r="T147">
        <v>2744700</v>
      </c>
      <c r="W147">
        <v>30917934.620000001</v>
      </c>
      <c r="Y147">
        <v>5470000</v>
      </c>
      <c r="AA147">
        <v>1001000</v>
      </c>
      <c r="AC147">
        <v>6260219</v>
      </c>
      <c r="AD147">
        <v>3644500</v>
      </c>
      <c r="AE147">
        <v>79928785.980000004</v>
      </c>
      <c r="AF147">
        <v>2949414.83</v>
      </c>
      <c r="AG147">
        <v>529000</v>
      </c>
      <c r="AH147">
        <v>10449375</v>
      </c>
      <c r="AI147">
        <v>932100</v>
      </c>
      <c r="AK147">
        <v>5933173</v>
      </c>
      <c r="AL147">
        <v>11059090</v>
      </c>
      <c r="AN147">
        <v>22406285</v>
      </c>
      <c r="AO147">
        <v>7347470</v>
      </c>
      <c r="AP147">
        <v>270000</v>
      </c>
      <c r="AQ147">
        <v>126000</v>
      </c>
      <c r="AR147">
        <v>17879034.960000001</v>
      </c>
      <c r="AS147">
        <v>367000</v>
      </c>
      <c r="AW147">
        <v>1175000</v>
      </c>
      <c r="AX147">
        <v>8846136</v>
      </c>
      <c r="BA147">
        <v>8089935</v>
      </c>
      <c r="BB147">
        <v>2245100</v>
      </c>
      <c r="BC147">
        <v>1272222</v>
      </c>
      <c r="BD147">
        <v>10123714.16</v>
      </c>
      <c r="BE147">
        <v>8432000</v>
      </c>
      <c r="BG147">
        <v>254000</v>
      </c>
      <c r="BK147">
        <v>254000</v>
      </c>
    </row>
    <row r="148" spans="1:64" ht="24" customHeight="1">
      <c r="A148" s="77">
        <v>1</v>
      </c>
      <c r="B148" s="78" t="s">
        <v>903</v>
      </c>
      <c r="C148" s="79" t="s">
        <v>905</v>
      </c>
      <c r="D148" s="79">
        <v>1.2</v>
      </c>
      <c r="E148" s="78"/>
      <c r="F148" s="79">
        <v>6</v>
      </c>
      <c r="G148" s="79"/>
      <c r="H148" s="30">
        <v>1205040101.102</v>
      </c>
      <c r="I148" s="32" t="s">
        <v>216</v>
      </c>
      <c r="J148" s="108">
        <f t="shared" si="3"/>
        <v>0</v>
      </c>
      <c r="K148">
        <v>435000</v>
      </c>
      <c r="L148">
        <v>1065000</v>
      </c>
      <c r="M148">
        <v>670000</v>
      </c>
      <c r="N148">
        <v>1630000</v>
      </c>
      <c r="P148">
        <v>2640000</v>
      </c>
      <c r="R148">
        <v>670000</v>
      </c>
      <c r="S148">
        <v>1370000</v>
      </c>
      <c r="AD148">
        <v>1819742</v>
      </c>
      <c r="AT148">
        <v>1206000</v>
      </c>
      <c r="AW148">
        <v>5449985</v>
      </c>
      <c r="AX148">
        <v>900000</v>
      </c>
      <c r="AY148">
        <v>1475000</v>
      </c>
      <c r="AZ148">
        <v>815524</v>
      </c>
      <c r="BA148">
        <v>1707516</v>
      </c>
      <c r="BB148">
        <v>4713500</v>
      </c>
      <c r="BC148">
        <v>1884400</v>
      </c>
      <c r="BL148">
        <v>2030000</v>
      </c>
    </row>
    <row r="149" spans="1:64" ht="24" customHeight="1">
      <c r="A149" s="77">
        <v>1</v>
      </c>
      <c r="B149" s="78" t="s">
        <v>903</v>
      </c>
      <c r="C149" s="79" t="s">
        <v>905</v>
      </c>
      <c r="D149" s="79">
        <v>1.2</v>
      </c>
      <c r="E149" s="78"/>
      <c r="F149" s="79">
        <v>6</v>
      </c>
      <c r="G149" s="79"/>
      <c r="H149" s="30">
        <v>1205040101.1029999</v>
      </c>
      <c r="I149" s="32" t="s">
        <v>217</v>
      </c>
      <c r="J149" s="108">
        <f t="shared" si="3"/>
        <v>0</v>
      </c>
      <c r="L149">
        <v>2400000</v>
      </c>
      <c r="N149">
        <v>4817140</v>
      </c>
      <c r="P149">
        <v>3512000</v>
      </c>
      <c r="R149">
        <v>3634000</v>
      </c>
      <c r="S149">
        <v>4350620</v>
      </c>
      <c r="AD149">
        <v>1066877</v>
      </c>
      <c r="AE149">
        <v>85089999</v>
      </c>
      <c r="AT149">
        <v>4822949.41</v>
      </c>
      <c r="AV149">
        <v>9280000</v>
      </c>
      <c r="AX149">
        <v>4990000</v>
      </c>
      <c r="AY149">
        <v>4570430</v>
      </c>
      <c r="AZ149">
        <v>5310000</v>
      </c>
      <c r="BA149">
        <v>3945000</v>
      </c>
      <c r="BB149">
        <v>118411.21</v>
      </c>
      <c r="BC149">
        <v>1800000</v>
      </c>
      <c r="BD149">
        <v>974450</v>
      </c>
      <c r="BL149">
        <v>450000</v>
      </c>
    </row>
    <row r="150" spans="1:64" ht="24" customHeight="1">
      <c r="A150" s="77">
        <v>1</v>
      </c>
      <c r="B150" s="78" t="s">
        <v>903</v>
      </c>
      <c r="C150" s="79" t="s">
        <v>905</v>
      </c>
      <c r="D150" s="79">
        <v>1.2</v>
      </c>
      <c r="E150" s="78"/>
      <c r="F150" s="79">
        <v>6</v>
      </c>
      <c r="G150" s="79"/>
      <c r="H150" s="30">
        <v>1205040101.1040001</v>
      </c>
      <c r="I150" s="32" t="s">
        <v>218</v>
      </c>
      <c r="J150" s="108">
        <f t="shared" si="3"/>
        <v>0</v>
      </c>
      <c r="K150">
        <v>1288000</v>
      </c>
      <c r="S150">
        <v>135000</v>
      </c>
      <c r="AZ150">
        <v>80000</v>
      </c>
      <c r="BB150">
        <v>1209500</v>
      </c>
      <c r="BC150">
        <v>1206714.6599999999</v>
      </c>
    </row>
    <row r="151" spans="1:64" ht="24" customHeight="1">
      <c r="A151" s="77">
        <v>1</v>
      </c>
      <c r="B151" s="78" t="s">
        <v>903</v>
      </c>
      <c r="C151" s="79" t="s">
        <v>905</v>
      </c>
      <c r="D151" s="79">
        <v>1.2</v>
      </c>
      <c r="E151" s="78"/>
      <c r="F151" s="79">
        <v>6</v>
      </c>
      <c r="G151" s="79"/>
      <c r="H151" s="33">
        <v>1205040101.105</v>
      </c>
      <c r="I151" s="31" t="s">
        <v>219</v>
      </c>
      <c r="J151" s="108">
        <f t="shared" si="3"/>
        <v>0</v>
      </c>
    </row>
    <row r="152" spans="1:64" ht="24" customHeight="1">
      <c r="A152" s="77">
        <v>1</v>
      </c>
      <c r="B152" s="78" t="s">
        <v>903</v>
      </c>
      <c r="C152" s="79" t="s">
        <v>905</v>
      </c>
      <c r="D152" s="79">
        <v>1.2</v>
      </c>
      <c r="E152" s="78"/>
      <c r="F152" s="79">
        <v>6</v>
      </c>
      <c r="G152" s="79"/>
      <c r="H152" s="33">
        <v>1205040101.1059999</v>
      </c>
      <c r="I152" s="31" t="s">
        <v>220</v>
      </c>
      <c r="J152" s="108">
        <f t="shared" si="3"/>
        <v>0</v>
      </c>
      <c r="K152">
        <v>1558000</v>
      </c>
      <c r="M152">
        <v>1771400</v>
      </c>
      <c r="N152">
        <v>621327</v>
      </c>
      <c r="O152">
        <v>512000</v>
      </c>
      <c r="X152">
        <v>586000</v>
      </c>
      <c r="AE152">
        <v>3860730.49</v>
      </c>
      <c r="AT152">
        <v>1595123</v>
      </c>
      <c r="AY152">
        <v>1819510</v>
      </c>
      <c r="AZ152">
        <v>11730600</v>
      </c>
      <c r="BB152">
        <v>4539000</v>
      </c>
      <c r="BC152">
        <v>3138000</v>
      </c>
      <c r="BL152">
        <v>1217800</v>
      </c>
    </row>
    <row r="153" spans="1:64" ht="24" customHeight="1">
      <c r="A153" s="77">
        <v>1</v>
      </c>
      <c r="B153" s="78" t="s">
        <v>903</v>
      </c>
      <c r="C153" s="79" t="s">
        <v>905</v>
      </c>
      <c r="D153" s="79">
        <v>1.2</v>
      </c>
      <c r="E153" s="78"/>
      <c r="F153" s="79">
        <v>6</v>
      </c>
      <c r="G153" s="79"/>
      <c r="H153" s="33">
        <v>1205040102.1010001</v>
      </c>
      <c r="I153" s="31" t="s">
        <v>221</v>
      </c>
      <c r="J153" s="108">
        <f t="shared" si="3"/>
        <v>0</v>
      </c>
    </row>
    <row r="154" spans="1:64" ht="24" customHeight="1">
      <c r="A154" s="77">
        <v>1</v>
      </c>
      <c r="B154" s="78" t="s">
        <v>903</v>
      </c>
      <c r="C154" s="79" t="s">
        <v>905</v>
      </c>
      <c r="D154" s="79">
        <v>1.2</v>
      </c>
      <c r="E154" s="78"/>
      <c r="F154" s="79">
        <v>6</v>
      </c>
      <c r="G154" s="79"/>
      <c r="H154" s="30">
        <v>1205040102.102</v>
      </c>
      <c r="I154" s="32" t="s">
        <v>222</v>
      </c>
      <c r="J154" s="108">
        <f t="shared" si="3"/>
        <v>0</v>
      </c>
    </row>
    <row r="155" spans="1:64" ht="24" customHeight="1">
      <c r="A155" s="77">
        <v>1</v>
      </c>
      <c r="B155" s="78" t="s">
        <v>903</v>
      </c>
      <c r="C155" s="79" t="s">
        <v>905</v>
      </c>
      <c r="D155" s="79">
        <v>1.2</v>
      </c>
      <c r="E155" s="78"/>
      <c r="F155" s="79">
        <v>6</v>
      </c>
      <c r="G155" s="79"/>
      <c r="H155" s="30">
        <v>1205040102.1029999</v>
      </c>
      <c r="I155" s="32" t="s">
        <v>223</v>
      </c>
      <c r="J155" s="108">
        <f t="shared" si="3"/>
        <v>0</v>
      </c>
    </row>
    <row r="156" spans="1:64" ht="24" customHeight="1">
      <c r="A156" s="77">
        <v>1</v>
      </c>
      <c r="B156" s="78" t="s">
        <v>903</v>
      </c>
      <c r="C156" s="79" t="s">
        <v>905</v>
      </c>
      <c r="D156" s="79">
        <v>1.2</v>
      </c>
      <c r="E156" s="78"/>
      <c r="F156" s="79">
        <v>6</v>
      </c>
      <c r="G156" s="79"/>
      <c r="H156" s="33">
        <v>1205040102.1040001</v>
      </c>
      <c r="I156" s="31" t="s">
        <v>224</v>
      </c>
      <c r="J156" s="108">
        <f t="shared" si="3"/>
        <v>0</v>
      </c>
    </row>
    <row r="157" spans="1:64" ht="24" customHeight="1">
      <c r="A157" s="77">
        <v>1</v>
      </c>
      <c r="B157" s="78" t="s">
        <v>903</v>
      </c>
      <c r="C157" s="79" t="s">
        <v>905</v>
      </c>
      <c r="D157" s="79">
        <v>1.2</v>
      </c>
      <c r="E157" s="78"/>
      <c r="F157" s="79">
        <v>6</v>
      </c>
      <c r="G157" s="79"/>
      <c r="H157" s="30">
        <v>1205040102.105</v>
      </c>
      <c r="I157" s="32" t="s">
        <v>225</v>
      </c>
      <c r="J157" s="108">
        <f t="shared" si="3"/>
        <v>0</v>
      </c>
    </row>
    <row r="158" spans="1:64" ht="24" customHeight="1">
      <c r="A158" s="77">
        <v>1</v>
      </c>
      <c r="B158" s="78" t="s">
        <v>903</v>
      </c>
      <c r="C158" s="79" t="s">
        <v>905</v>
      </c>
      <c r="D158" s="79">
        <v>1.2</v>
      </c>
      <c r="E158" s="78"/>
      <c r="F158" s="79">
        <v>6</v>
      </c>
      <c r="G158" s="79"/>
      <c r="H158" s="30">
        <v>1205040102.1059999</v>
      </c>
      <c r="I158" s="32" t="s">
        <v>226</v>
      </c>
      <c r="J158" s="108">
        <f t="shared" si="3"/>
        <v>0</v>
      </c>
    </row>
    <row r="159" spans="1:64" ht="24" customHeight="1">
      <c r="A159" s="77">
        <v>1</v>
      </c>
      <c r="B159" s="78" t="s">
        <v>903</v>
      </c>
      <c r="C159" s="79" t="s">
        <v>905</v>
      </c>
      <c r="D159" s="79">
        <v>1.2</v>
      </c>
      <c r="E159" s="78"/>
      <c r="F159" s="79">
        <v>6</v>
      </c>
      <c r="G159" s="79"/>
      <c r="H159" s="33">
        <v>1205040103.1010001</v>
      </c>
      <c r="I159" s="31" t="s">
        <v>227</v>
      </c>
      <c r="J159" s="108">
        <f t="shared" si="3"/>
        <v>-15071208.43</v>
      </c>
      <c r="L159">
        <v>-1337761</v>
      </c>
      <c r="N159">
        <v>-527999.56999999995</v>
      </c>
      <c r="O159">
        <v>-202999.25</v>
      </c>
      <c r="P159">
        <v>-1406396</v>
      </c>
      <c r="Q159">
        <v>-146570.54999999999</v>
      </c>
      <c r="R159">
        <v>-289563</v>
      </c>
      <c r="S159">
        <v>-1664676.38</v>
      </c>
      <c r="T159">
        <v>-2744691</v>
      </c>
      <c r="W159">
        <v>-15071208.43</v>
      </c>
      <c r="Y159">
        <v>-3602902.87</v>
      </c>
      <c r="AA159">
        <v>-1000997</v>
      </c>
      <c r="AC159">
        <v>-5200108</v>
      </c>
      <c r="AD159">
        <v>-2134778</v>
      </c>
      <c r="AE159">
        <v>-4959738.9000000004</v>
      </c>
      <c r="AF159">
        <v>-214794.36</v>
      </c>
      <c r="AG159">
        <v>-528998</v>
      </c>
      <c r="AH159">
        <v>-10449360</v>
      </c>
      <c r="AI159">
        <v>-137361.67000000001</v>
      </c>
      <c r="AK159">
        <v>-3294282.11</v>
      </c>
      <c r="AL159">
        <v>-10894360.33</v>
      </c>
      <c r="AN159">
        <v>-6873129.1500000004</v>
      </c>
      <c r="AO159">
        <v>-4202071.84</v>
      </c>
      <c r="AP159">
        <v>-106200</v>
      </c>
      <c r="AQ159">
        <v>-125999</v>
      </c>
      <c r="AR159">
        <v>-12131590.59</v>
      </c>
      <c r="AS159">
        <v>-366999</v>
      </c>
      <c r="AW159">
        <v>-1160163.6499999999</v>
      </c>
      <c r="AX159">
        <v>-8712917.0899999999</v>
      </c>
      <c r="BA159">
        <v>-5411172.3899999997</v>
      </c>
      <c r="BB159">
        <v>-1609659.86</v>
      </c>
      <c r="BC159">
        <v>-678204.66</v>
      </c>
      <c r="BD159">
        <v>-5964650.46</v>
      </c>
      <c r="BE159">
        <v>-8431995</v>
      </c>
      <c r="BG159">
        <v>-165100</v>
      </c>
      <c r="BK159">
        <v>-165100</v>
      </c>
    </row>
    <row r="160" spans="1:64" ht="24" customHeight="1">
      <c r="A160" s="77">
        <v>1</v>
      </c>
      <c r="B160" s="78" t="s">
        <v>903</v>
      </c>
      <c r="C160" s="79" t="s">
        <v>905</v>
      </c>
      <c r="D160" s="79">
        <v>1.2</v>
      </c>
      <c r="E160" s="78"/>
      <c r="F160" s="79">
        <v>6</v>
      </c>
      <c r="G160" s="79"/>
      <c r="H160" s="33">
        <v>1205040103.102</v>
      </c>
      <c r="I160" s="31" t="s">
        <v>228</v>
      </c>
      <c r="J160" s="108">
        <f t="shared" si="3"/>
        <v>0</v>
      </c>
      <c r="K160">
        <v>-427749.54</v>
      </c>
      <c r="L160">
        <v>-1064999</v>
      </c>
      <c r="M160">
        <v>-669999</v>
      </c>
      <c r="N160">
        <v>-1472432.9</v>
      </c>
      <c r="P160">
        <v>-2639998</v>
      </c>
      <c r="R160">
        <v>-669999</v>
      </c>
      <c r="S160">
        <v>-1369999</v>
      </c>
      <c r="AD160">
        <v>-1819741</v>
      </c>
      <c r="AT160">
        <v>-1205996</v>
      </c>
      <c r="AW160">
        <v>-5449983</v>
      </c>
      <c r="AX160">
        <v>-899999</v>
      </c>
      <c r="AY160">
        <v>-1474999</v>
      </c>
      <c r="AZ160">
        <v>-567987.77</v>
      </c>
      <c r="BA160">
        <v>-1707515</v>
      </c>
      <c r="BB160">
        <v>-2435307.8199999998</v>
      </c>
      <c r="BC160">
        <v>-1359552.49</v>
      </c>
      <c r="BL160">
        <v>-2029999</v>
      </c>
    </row>
    <row r="161" spans="1:64" ht="24" customHeight="1">
      <c r="A161" s="77">
        <v>1</v>
      </c>
      <c r="B161" s="78" t="s">
        <v>903</v>
      </c>
      <c r="C161" s="79" t="s">
        <v>905</v>
      </c>
      <c r="D161" s="79">
        <v>1.2</v>
      </c>
      <c r="E161" s="78"/>
      <c r="F161" s="79">
        <v>6</v>
      </c>
      <c r="G161" s="79"/>
      <c r="H161" s="33">
        <v>1205040103.1029999</v>
      </c>
      <c r="I161" s="31" t="s">
        <v>229</v>
      </c>
      <c r="J161" s="108">
        <f t="shared" si="3"/>
        <v>0</v>
      </c>
      <c r="L161">
        <v>-2399999</v>
      </c>
      <c r="N161">
        <v>-4817139</v>
      </c>
      <c r="P161">
        <v>-3511999</v>
      </c>
      <c r="R161">
        <v>-3633999</v>
      </c>
      <c r="S161">
        <v>-4350619</v>
      </c>
      <c r="AD161">
        <v>-990588</v>
      </c>
      <c r="AE161">
        <v>-32258953.420000002</v>
      </c>
      <c r="AT161">
        <v>-4822946.41</v>
      </c>
      <c r="AV161">
        <v>-2990222.47</v>
      </c>
      <c r="AX161">
        <v>-4799613.4400000004</v>
      </c>
      <c r="AY161">
        <v>-4570429</v>
      </c>
      <c r="AZ161">
        <v>-4958598.04</v>
      </c>
      <c r="BA161">
        <v>-3945000</v>
      </c>
      <c r="BB161">
        <v>-55669.36</v>
      </c>
      <c r="BC161">
        <v>-1121575.6499999999</v>
      </c>
      <c r="BD161">
        <v>-73008.92</v>
      </c>
      <c r="BL161">
        <v>-449999</v>
      </c>
    </row>
    <row r="162" spans="1:64" ht="24" customHeight="1">
      <c r="A162" s="77">
        <v>1</v>
      </c>
      <c r="B162" s="78" t="s">
        <v>903</v>
      </c>
      <c r="C162" s="79" t="s">
        <v>905</v>
      </c>
      <c r="D162" s="79">
        <v>1.2</v>
      </c>
      <c r="E162" s="78"/>
      <c r="F162" s="79">
        <v>6</v>
      </c>
      <c r="G162" s="79"/>
      <c r="H162" s="33">
        <v>1205040103.1040001</v>
      </c>
      <c r="I162" s="31" t="s">
        <v>230</v>
      </c>
      <c r="J162" s="108">
        <f t="shared" si="3"/>
        <v>0</v>
      </c>
      <c r="K162">
        <v>-1287999</v>
      </c>
      <c r="S162">
        <v>-134999</v>
      </c>
      <c r="AZ162">
        <v>-79999</v>
      </c>
      <c r="BB162">
        <v>-624907.81999999995</v>
      </c>
      <c r="BC162">
        <v>-865551.58</v>
      </c>
    </row>
    <row r="163" spans="1:64" ht="24" customHeight="1">
      <c r="A163" s="77">
        <v>1</v>
      </c>
      <c r="B163" s="78" t="s">
        <v>903</v>
      </c>
      <c r="C163" s="79" t="s">
        <v>905</v>
      </c>
      <c r="D163" s="79">
        <v>1.2</v>
      </c>
      <c r="E163" s="78"/>
      <c r="F163" s="79">
        <v>6</v>
      </c>
      <c r="G163" s="79"/>
      <c r="H163" s="30">
        <v>1205040103.105</v>
      </c>
      <c r="I163" s="31" t="s">
        <v>231</v>
      </c>
      <c r="J163" s="108">
        <f t="shared" si="3"/>
        <v>0</v>
      </c>
    </row>
    <row r="164" spans="1:64" ht="24" customHeight="1">
      <c r="A164" s="77">
        <v>1</v>
      </c>
      <c r="B164" s="78" t="s">
        <v>903</v>
      </c>
      <c r="C164" s="79" t="s">
        <v>905</v>
      </c>
      <c r="D164" s="79">
        <v>1.2</v>
      </c>
      <c r="E164" s="78"/>
      <c r="F164" s="79">
        <v>6</v>
      </c>
      <c r="G164" s="79"/>
      <c r="H164" s="30">
        <v>1205040103.1059999</v>
      </c>
      <c r="I164" s="31" t="s">
        <v>232</v>
      </c>
      <c r="J164" s="108">
        <f t="shared" si="3"/>
        <v>0</v>
      </c>
      <c r="K164">
        <v>-1557999.75</v>
      </c>
      <c r="M164">
        <v>-1771396</v>
      </c>
      <c r="N164">
        <v>-457257.43</v>
      </c>
      <c r="O164">
        <v>-511900</v>
      </c>
      <c r="X164">
        <v>-585999</v>
      </c>
      <c r="AE164">
        <v>-662844.30000000005</v>
      </c>
      <c r="AT164">
        <v>-1595117</v>
      </c>
      <c r="AY164">
        <v>-1819297.12</v>
      </c>
      <c r="AZ164">
        <v>-12123684.42</v>
      </c>
      <c r="BB164">
        <v>-4486358.5</v>
      </c>
      <c r="BC164">
        <v>-3070384.07</v>
      </c>
      <c r="BL164">
        <v>-1217800</v>
      </c>
    </row>
    <row r="165" spans="1:64" ht="24" customHeight="1">
      <c r="A165" s="77">
        <v>1</v>
      </c>
      <c r="B165" s="78" t="s">
        <v>903</v>
      </c>
      <c r="C165" s="79" t="s">
        <v>905</v>
      </c>
      <c r="D165" s="79">
        <v>1.2</v>
      </c>
      <c r="E165" s="78"/>
      <c r="F165" s="79">
        <v>6</v>
      </c>
      <c r="G165" s="79"/>
      <c r="H165" s="30">
        <v>1205050101.1010001</v>
      </c>
      <c r="I165" s="31" t="s">
        <v>233</v>
      </c>
      <c r="J165" s="108">
        <f t="shared" si="3"/>
        <v>0</v>
      </c>
      <c r="K165">
        <v>106318844</v>
      </c>
      <c r="L165">
        <v>343500</v>
      </c>
      <c r="M165">
        <v>7959636</v>
      </c>
      <c r="N165">
        <v>10602692</v>
      </c>
      <c r="O165">
        <v>8955762</v>
      </c>
      <c r="P165">
        <v>11832400</v>
      </c>
      <c r="Q165">
        <v>7630100</v>
      </c>
      <c r="R165">
        <v>7630100</v>
      </c>
      <c r="S165">
        <v>7630100</v>
      </c>
      <c r="T165">
        <v>18387415</v>
      </c>
      <c r="V165">
        <v>20810000</v>
      </c>
      <c r="Y165">
        <v>6480400</v>
      </c>
      <c r="AD165">
        <v>28735</v>
      </c>
      <c r="AE165">
        <v>102714339</v>
      </c>
      <c r="AG165">
        <v>7900000</v>
      </c>
      <c r="AH165">
        <v>8865829</v>
      </c>
      <c r="AI165">
        <v>24309880</v>
      </c>
      <c r="AJ165">
        <v>16169424</v>
      </c>
      <c r="AK165">
        <v>87500</v>
      </c>
      <c r="AL165">
        <v>2327103</v>
      </c>
      <c r="AM165">
        <v>14605938</v>
      </c>
      <c r="AN165">
        <v>725000</v>
      </c>
      <c r="AO165">
        <v>1920600</v>
      </c>
      <c r="AP165">
        <v>1738000</v>
      </c>
      <c r="AQ165">
        <v>23380057.809999999</v>
      </c>
      <c r="AR165">
        <v>0</v>
      </c>
      <c r="AS165">
        <v>10051634</v>
      </c>
      <c r="AT165">
        <v>741800</v>
      </c>
      <c r="AW165">
        <v>1345659.09</v>
      </c>
      <c r="AZ165">
        <v>8640000</v>
      </c>
      <c r="BA165">
        <v>99000</v>
      </c>
      <c r="BE165">
        <v>25550000</v>
      </c>
      <c r="BF165">
        <v>12379500</v>
      </c>
      <c r="BG165">
        <v>7586687</v>
      </c>
      <c r="BI165">
        <v>647945</v>
      </c>
      <c r="BK165">
        <v>13860965</v>
      </c>
      <c r="BL165">
        <v>4449485</v>
      </c>
    </row>
    <row r="166" spans="1:64" ht="24" customHeight="1">
      <c r="A166" s="77">
        <v>1</v>
      </c>
      <c r="B166" s="78" t="s">
        <v>903</v>
      </c>
      <c r="C166" s="79" t="s">
        <v>905</v>
      </c>
      <c r="D166" s="79">
        <v>1.2</v>
      </c>
      <c r="E166" s="78"/>
      <c r="F166" s="79">
        <v>6</v>
      </c>
      <c r="G166" s="79"/>
      <c r="H166" s="30">
        <v>1205050101.102</v>
      </c>
      <c r="I166" s="32" t="s">
        <v>234</v>
      </c>
      <c r="J166" s="108">
        <f t="shared" si="3"/>
        <v>3056716</v>
      </c>
      <c r="K166">
        <v>367112818.19999999</v>
      </c>
      <c r="L166">
        <v>16004089.43</v>
      </c>
      <c r="M166">
        <v>15667214</v>
      </c>
      <c r="N166">
        <v>19669567</v>
      </c>
      <c r="O166">
        <v>686500</v>
      </c>
      <c r="P166">
        <v>73023078</v>
      </c>
      <c r="Q166">
        <v>47052337</v>
      </c>
      <c r="R166">
        <v>29536793.84</v>
      </c>
      <c r="S166">
        <v>12123786</v>
      </c>
      <c r="T166">
        <v>13125290</v>
      </c>
      <c r="U166">
        <v>2100295</v>
      </c>
      <c r="V166">
        <v>30121600</v>
      </c>
      <c r="W166">
        <v>3056716</v>
      </c>
      <c r="X166">
        <v>936960</v>
      </c>
      <c r="Y166">
        <v>33359100</v>
      </c>
      <c r="AB166">
        <v>26415345</v>
      </c>
      <c r="AC166">
        <v>1865440.12</v>
      </c>
      <c r="AE166">
        <v>43795000</v>
      </c>
      <c r="AF166">
        <v>7457731.5700000003</v>
      </c>
      <c r="AH166">
        <v>31197953</v>
      </c>
      <c r="AQ166">
        <v>7758000</v>
      </c>
      <c r="AS166">
        <v>234056161</v>
      </c>
      <c r="AT166">
        <v>11862773.199999999</v>
      </c>
      <c r="AU166">
        <v>6238968</v>
      </c>
      <c r="AV166">
        <v>10013342.48</v>
      </c>
      <c r="AW166">
        <v>3393819.29</v>
      </c>
      <c r="AX166">
        <v>5416746</v>
      </c>
      <c r="AY166">
        <v>5366104.25</v>
      </c>
      <c r="AZ166">
        <v>42930054</v>
      </c>
      <c r="BA166">
        <v>3411295.94</v>
      </c>
      <c r="BB166">
        <v>1400000</v>
      </c>
      <c r="BC166">
        <v>2222324</v>
      </c>
      <c r="BD166">
        <v>2464377.4300000002</v>
      </c>
      <c r="BE166">
        <v>30360450</v>
      </c>
      <c r="BF166">
        <v>11849100</v>
      </c>
      <c r="BG166">
        <v>31735507.57</v>
      </c>
      <c r="BH166">
        <v>42285582.219999999</v>
      </c>
      <c r="BI166">
        <v>2450612.48</v>
      </c>
      <c r="BK166">
        <v>1101455</v>
      </c>
    </row>
    <row r="167" spans="1:64" ht="24" customHeight="1">
      <c r="A167" s="77">
        <v>1</v>
      </c>
      <c r="B167" s="78" t="s">
        <v>903</v>
      </c>
      <c r="C167" s="79" t="s">
        <v>905</v>
      </c>
      <c r="D167" s="79">
        <v>1.2</v>
      </c>
      <c r="E167" s="78"/>
      <c r="F167" s="79">
        <v>6</v>
      </c>
      <c r="G167" s="79"/>
      <c r="H167" s="33">
        <v>1205050101.1029999</v>
      </c>
      <c r="I167" s="31" t="s">
        <v>235</v>
      </c>
      <c r="J167" s="108">
        <f t="shared" si="3"/>
        <v>4512000</v>
      </c>
      <c r="K167">
        <v>4457950</v>
      </c>
      <c r="L167">
        <v>506400</v>
      </c>
      <c r="M167">
        <v>3873460</v>
      </c>
      <c r="N167">
        <v>7918816</v>
      </c>
      <c r="O167">
        <v>5157920</v>
      </c>
      <c r="P167">
        <v>18558721.899999999</v>
      </c>
      <c r="Q167">
        <v>619240</v>
      </c>
      <c r="S167">
        <v>1009700</v>
      </c>
      <c r="T167">
        <v>88000</v>
      </c>
      <c r="U167">
        <v>876784</v>
      </c>
      <c r="V167">
        <v>6218500</v>
      </c>
      <c r="W167">
        <v>4512000</v>
      </c>
      <c r="Y167">
        <v>9144691.7200000007</v>
      </c>
      <c r="Z167">
        <v>2461629.35</v>
      </c>
      <c r="AB167">
        <v>4953931.6399999997</v>
      </c>
      <c r="AD167">
        <v>948563.17</v>
      </c>
      <c r="AF167">
        <v>300000</v>
      </c>
      <c r="AG167">
        <v>7998449</v>
      </c>
      <c r="AH167">
        <v>2187005.7400000002</v>
      </c>
      <c r="AI167">
        <v>51708386.710000001</v>
      </c>
      <c r="AJ167">
        <v>40260855</v>
      </c>
      <c r="AK167">
        <v>7569967.5199999996</v>
      </c>
      <c r="AL167">
        <v>48831052</v>
      </c>
      <c r="AM167">
        <v>61410456</v>
      </c>
      <c r="AN167">
        <v>3831899</v>
      </c>
      <c r="AO167">
        <v>1503775</v>
      </c>
      <c r="AP167">
        <v>23319437.800000001</v>
      </c>
      <c r="AQ167">
        <v>27367633.949999999</v>
      </c>
      <c r="AS167">
        <v>0</v>
      </c>
      <c r="AT167">
        <v>1263400</v>
      </c>
      <c r="AU167">
        <v>12939989</v>
      </c>
      <c r="AX167">
        <v>5248750</v>
      </c>
      <c r="AY167">
        <v>459000</v>
      </c>
      <c r="AZ167">
        <v>6384000</v>
      </c>
      <c r="BA167">
        <v>3714800</v>
      </c>
      <c r="BB167">
        <v>869400</v>
      </c>
      <c r="BC167">
        <v>1618300</v>
      </c>
      <c r="BD167">
        <v>3711050</v>
      </c>
      <c r="BE167">
        <v>200000</v>
      </c>
      <c r="BF167">
        <v>4159213</v>
      </c>
      <c r="BI167">
        <v>134000</v>
      </c>
    </row>
    <row r="168" spans="1:64" ht="24" customHeight="1">
      <c r="A168" s="77">
        <v>1</v>
      </c>
      <c r="B168" s="78" t="s">
        <v>903</v>
      </c>
      <c r="C168" s="79" t="s">
        <v>905</v>
      </c>
      <c r="D168" s="79">
        <v>1.2</v>
      </c>
      <c r="E168" s="78"/>
      <c r="F168" s="79">
        <v>6</v>
      </c>
      <c r="G168" s="79"/>
      <c r="H168" s="33">
        <v>1205050101.1040001</v>
      </c>
      <c r="I168" s="31" t="s">
        <v>236</v>
      </c>
      <c r="J168" s="108">
        <f t="shared" si="3"/>
        <v>15886572.619999999</v>
      </c>
      <c r="K168">
        <v>8008237.5700000003</v>
      </c>
      <c r="L168">
        <v>2974302</v>
      </c>
      <c r="N168">
        <v>2604270</v>
      </c>
      <c r="P168">
        <v>4700052.83</v>
      </c>
      <c r="Q168">
        <v>6387399</v>
      </c>
      <c r="R168">
        <v>4650625.67</v>
      </c>
      <c r="S168">
        <v>3043537.5</v>
      </c>
      <c r="T168">
        <v>5677122</v>
      </c>
      <c r="U168">
        <v>1787724</v>
      </c>
      <c r="V168">
        <v>3258000</v>
      </c>
      <c r="W168">
        <v>15886572.619999999</v>
      </c>
      <c r="X168">
        <v>1961858.3</v>
      </c>
      <c r="Y168">
        <v>2397590.5</v>
      </c>
      <c r="Z168">
        <v>3370150</v>
      </c>
      <c r="AA168">
        <v>0</v>
      </c>
      <c r="AB168">
        <v>1915698.4</v>
      </c>
      <c r="AC168">
        <v>2880252</v>
      </c>
      <c r="AD168">
        <v>1748950</v>
      </c>
      <c r="AE168">
        <v>5645800</v>
      </c>
      <c r="AF168">
        <v>2901500</v>
      </c>
      <c r="AG168">
        <v>2557045</v>
      </c>
      <c r="AH168">
        <v>920950</v>
      </c>
      <c r="AI168">
        <v>8018938.7199999997</v>
      </c>
      <c r="AJ168">
        <v>1231980</v>
      </c>
      <c r="AK168">
        <v>6621919.3300000001</v>
      </c>
      <c r="AL168">
        <v>3022351</v>
      </c>
      <c r="AM168">
        <v>14831959.880000001</v>
      </c>
      <c r="AN168">
        <v>3086200</v>
      </c>
      <c r="AO168">
        <v>6730319.5700000003</v>
      </c>
      <c r="AP168">
        <v>4677829.3</v>
      </c>
      <c r="AQ168">
        <v>13302641</v>
      </c>
      <c r="AR168">
        <v>6117932.25</v>
      </c>
      <c r="AS168">
        <v>14295153</v>
      </c>
      <c r="AT168">
        <v>4688028.2699999996</v>
      </c>
      <c r="AV168">
        <v>6038659.2800000003</v>
      </c>
      <c r="AW168">
        <v>6857692.9800000004</v>
      </c>
      <c r="AX168">
        <v>7714246.8200000003</v>
      </c>
      <c r="AY168">
        <v>888110</v>
      </c>
      <c r="BA168">
        <v>6118110</v>
      </c>
      <c r="BB168">
        <v>2635700</v>
      </c>
      <c r="BC168">
        <v>2108910.6</v>
      </c>
      <c r="BD168">
        <v>2019200</v>
      </c>
      <c r="BE168">
        <v>2098000</v>
      </c>
      <c r="BF168">
        <v>6338655.6799999997</v>
      </c>
      <c r="BG168">
        <v>3437545</v>
      </c>
      <c r="BH168">
        <v>6531003.5</v>
      </c>
      <c r="BI168">
        <v>2527370</v>
      </c>
      <c r="BK168">
        <v>405758</v>
      </c>
    </row>
    <row r="169" spans="1:64" ht="24" customHeight="1">
      <c r="A169" s="77">
        <v>1</v>
      </c>
      <c r="B169" s="78" t="s">
        <v>903</v>
      </c>
      <c r="C169" s="79" t="s">
        <v>905</v>
      </c>
      <c r="D169" s="79">
        <v>1.2</v>
      </c>
      <c r="E169" s="78"/>
      <c r="F169" s="79">
        <v>6</v>
      </c>
      <c r="G169" s="79"/>
      <c r="H169" s="30">
        <v>1205050101.105</v>
      </c>
      <c r="I169" s="32" t="s">
        <v>237</v>
      </c>
      <c r="J169" s="108">
        <f t="shared" si="3"/>
        <v>0</v>
      </c>
      <c r="K169">
        <v>4150964</v>
      </c>
      <c r="L169">
        <v>287650</v>
      </c>
      <c r="M169">
        <v>623000</v>
      </c>
      <c r="R169">
        <v>498500</v>
      </c>
      <c r="V169">
        <v>1997000</v>
      </c>
      <c r="AE169">
        <v>2264800</v>
      </c>
      <c r="AT169">
        <v>163740</v>
      </c>
      <c r="AV169">
        <v>3325078</v>
      </c>
      <c r="AW169">
        <v>160426.70000000001</v>
      </c>
      <c r="AX169">
        <v>292200</v>
      </c>
      <c r="AY169">
        <v>13375</v>
      </c>
      <c r="AZ169">
        <v>189900</v>
      </c>
      <c r="BI169">
        <v>3602924.39</v>
      </c>
      <c r="BK169">
        <v>130000</v>
      </c>
      <c r="BL169">
        <v>1932000</v>
      </c>
    </row>
    <row r="170" spans="1:64" ht="24" customHeight="1">
      <c r="A170" s="77">
        <v>1</v>
      </c>
      <c r="B170" s="78" t="s">
        <v>903</v>
      </c>
      <c r="C170" s="79" t="s">
        <v>905</v>
      </c>
      <c r="D170" s="79">
        <v>1.2</v>
      </c>
      <c r="E170" s="78"/>
      <c r="F170" s="79">
        <v>6</v>
      </c>
      <c r="G170" s="79"/>
      <c r="H170" s="33">
        <v>1205050101.1059999</v>
      </c>
      <c r="I170" s="31" t="s">
        <v>238</v>
      </c>
      <c r="J170" s="108">
        <f t="shared" si="3"/>
        <v>0</v>
      </c>
      <c r="K170">
        <v>23337000</v>
      </c>
      <c r="M170">
        <v>528580</v>
      </c>
      <c r="Q170">
        <v>368807.6</v>
      </c>
      <c r="U170">
        <v>2636585.75</v>
      </c>
      <c r="AT170">
        <v>445076</v>
      </c>
      <c r="AY170">
        <v>123548</v>
      </c>
      <c r="BA170">
        <v>35000</v>
      </c>
      <c r="BH170">
        <v>4000000</v>
      </c>
      <c r="BK170">
        <v>2300000</v>
      </c>
    </row>
    <row r="171" spans="1:64" ht="24" customHeight="1">
      <c r="A171" s="77">
        <v>1</v>
      </c>
      <c r="B171" s="78" t="s">
        <v>903</v>
      </c>
      <c r="C171" s="79" t="s">
        <v>905</v>
      </c>
      <c r="D171" s="79">
        <v>1.2</v>
      </c>
      <c r="E171" s="78"/>
      <c r="F171" s="79">
        <v>6</v>
      </c>
      <c r="G171" s="79"/>
      <c r="H171" s="30">
        <v>1205050101.1070001</v>
      </c>
      <c r="I171" s="32" t="s">
        <v>239</v>
      </c>
      <c r="J171" s="108">
        <f t="shared" si="3"/>
        <v>0</v>
      </c>
      <c r="K171">
        <v>15006380</v>
      </c>
      <c r="M171">
        <v>1497726.2</v>
      </c>
      <c r="Q171">
        <v>3115239.04</v>
      </c>
      <c r="S171">
        <v>253502.79</v>
      </c>
      <c r="T171">
        <v>352985.88</v>
      </c>
      <c r="V171">
        <v>1201901.8500000001</v>
      </c>
      <c r="AU171">
        <v>789536.31</v>
      </c>
      <c r="AV171">
        <v>454732.33</v>
      </c>
      <c r="AZ171">
        <v>3123848.46</v>
      </c>
      <c r="BH171">
        <v>721500</v>
      </c>
    </row>
    <row r="172" spans="1:64" ht="24" customHeight="1">
      <c r="A172" s="77">
        <v>1</v>
      </c>
      <c r="B172" s="78" t="s">
        <v>903</v>
      </c>
      <c r="C172" s="79" t="s">
        <v>905</v>
      </c>
      <c r="D172" s="79">
        <v>1.2</v>
      </c>
      <c r="E172" s="78"/>
      <c r="F172" s="79">
        <v>6</v>
      </c>
      <c r="G172" s="79"/>
      <c r="H172" s="33">
        <v>1205050101.108</v>
      </c>
      <c r="I172" s="31" t="s">
        <v>240</v>
      </c>
      <c r="J172" s="108">
        <f t="shared" si="3"/>
        <v>0</v>
      </c>
      <c r="K172">
        <v>1985000</v>
      </c>
      <c r="AB172">
        <v>300000</v>
      </c>
    </row>
    <row r="173" spans="1:64" ht="24" customHeight="1">
      <c r="A173" s="77">
        <v>1</v>
      </c>
      <c r="B173" s="78" t="s">
        <v>903</v>
      </c>
      <c r="C173" s="79" t="s">
        <v>905</v>
      </c>
      <c r="D173" s="79">
        <v>1.2</v>
      </c>
      <c r="E173" s="78"/>
      <c r="F173" s="79">
        <v>6</v>
      </c>
      <c r="G173" s="79"/>
      <c r="H173" s="33">
        <v>1205050101.109</v>
      </c>
      <c r="I173" s="31" t="s">
        <v>241</v>
      </c>
      <c r="J173" s="108">
        <f t="shared" si="3"/>
        <v>0</v>
      </c>
      <c r="M173">
        <v>1808672.16</v>
      </c>
      <c r="N173">
        <v>1182800</v>
      </c>
      <c r="Q173">
        <v>780883</v>
      </c>
      <c r="S173">
        <v>203022</v>
      </c>
      <c r="U173">
        <v>1228922</v>
      </c>
      <c r="V173">
        <v>5153400</v>
      </c>
      <c r="AE173">
        <v>1961045.4</v>
      </c>
      <c r="AJ173">
        <v>1087450</v>
      </c>
      <c r="AT173">
        <v>278000</v>
      </c>
      <c r="AU173">
        <v>2028000</v>
      </c>
      <c r="AW173">
        <v>775022.76</v>
      </c>
      <c r="AX173">
        <v>2580000</v>
      </c>
      <c r="BA173">
        <v>305000</v>
      </c>
      <c r="BB173">
        <v>66960</v>
      </c>
      <c r="BC173">
        <v>251000</v>
      </c>
      <c r="BG173">
        <v>499562</v>
      </c>
      <c r="BK173">
        <v>2440560</v>
      </c>
    </row>
    <row r="174" spans="1:64" ht="24" customHeight="1">
      <c r="A174" s="77">
        <v>1</v>
      </c>
      <c r="B174" s="78" t="s">
        <v>903</v>
      </c>
      <c r="C174" s="79" t="s">
        <v>905</v>
      </c>
      <c r="D174" s="79">
        <v>1.2</v>
      </c>
      <c r="E174" s="78"/>
      <c r="F174" s="79">
        <v>6</v>
      </c>
      <c r="G174" s="79"/>
      <c r="H174" s="33">
        <v>1205050102.1010001</v>
      </c>
      <c r="I174" s="31" t="s">
        <v>242</v>
      </c>
      <c r="J174" s="108">
        <f t="shared" si="3"/>
        <v>0</v>
      </c>
      <c r="K174">
        <v>-25158038.289999999</v>
      </c>
      <c r="L174">
        <v>-29636.11</v>
      </c>
      <c r="M174">
        <v>-2831034.44</v>
      </c>
      <c r="N174">
        <v>-5373404.3899999997</v>
      </c>
      <c r="O174">
        <v>-2000124.32</v>
      </c>
      <c r="P174">
        <v>-3794198.32</v>
      </c>
      <c r="Q174">
        <v>-3179209.61</v>
      </c>
      <c r="R174">
        <v>-3408110.44</v>
      </c>
      <c r="S174">
        <v>-2848571.04</v>
      </c>
      <c r="T174">
        <v>-6688718.8099999996</v>
      </c>
      <c r="V174">
        <v>-4437533.34</v>
      </c>
      <c r="Y174">
        <v>-6000209.3600000003</v>
      </c>
      <c r="AD174">
        <v>-2522</v>
      </c>
      <c r="AE174">
        <v>-97614785.450000003</v>
      </c>
      <c r="AG174">
        <v>-4002666.51</v>
      </c>
      <c r="AH174">
        <v>-3280356.73</v>
      </c>
      <c r="AI174">
        <v>-20366044.219999999</v>
      </c>
      <c r="AJ174">
        <v>-10776754.359999999</v>
      </c>
      <c r="AK174">
        <v>-54930.559999999998</v>
      </c>
      <c r="AL174">
        <v>-1009475.82</v>
      </c>
      <c r="AM174">
        <v>-12963155.92</v>
      </c>
      <c r="AN174">
        <v>-352833.35</v>
      </c>
      <c r="AO174">
        <v>-684801.41</v>
      </c>
      <c r="AP174">
        <v>-811066.67</v>
      </c>
      <c r="AQ174">
        <v>-22686636.57</v>
      </c>
      <c r="AR174">
        <v>0</v>
      </c>
      <c r="AS174">
        <v>-8041636.4400000004</v>
      </c>
      <c r="AT174">
        <v>-741798</v>
      </c>
      <c r="AW174">
        <v>-940287.23</v>
      </c>
      <c r="AZ174">
        <v>-6718517.25</v>
      </c>
      <c r="BA174">
        <v>-81400</v>
      </c>
      <c r="BE174">
        <v>-19044120</v>
      </c>
      <c r="BF174">
        <v>-9482653.3300000001</v>
      </c>
      <c r="BG174">
        <v>-7583399.5</v>
      </c>
      <c r="BI174">
        <v>-269274.49</v>
      </c>
      <c r="BK174">
        <v>-12574753.48</v>
      </c>
      <c r="BL174">
        <v>-2440765.0299999998</v>
      </c>
    </row>
    <row r="175" spans="1:64" ht="24" customHeight="1">
      <c r="A175" s="77">
        <v>1</v>
      </c>
      <c r="B175" s="78" t="s">
        <v>903</v>
      </c>
      <c r="C175" s="79" t="s">
        <v>905</v>
      </c>
      <c r="D175" s="79">
        <v>1.2</v>
      </c>
      <c r="E175" s="78"/>
      <c r="F175" s="79">
        <v>6</v>
      </c>
      <c r="G175" s="79"/>
      <c r="H175" s="33">
        <v>1205050102.102</v>
      </c>
      <c r="I175" s="31" t="s">
        <v>243</v>
      </c>
      <c r="J175" s="108">
        <f t="shared" si="3"/>
        <v>-1172580.2</v>
      </c>
      <c r="K175">
        <v>-133730637.52</v>
      </c>
      <c r="L175">
        <v>-6185563.0300000003</v>
      </c>
      <c r="M175">
        <v>-1395522.47</v>
      </c>
      <c r="N175">
        <v>-8730008.0600000005</v>
      </c>
      <c r="O175">
        <v>-59496.62</v>
      </c>
      <c r="P175">
        <v>-25291614.57</v>
      </c>
      <c r="Q175">
        <v>-12617353.67</v>
      </c>
      <c r="R175">
        <v>-5596094.9100000001</v>
      </c>
      <c r="S175">
        <v>-3395381.59</v>
      </c>
      <c r="T175">
        <v>-4700911.05</v>
      </c>
      <c r="U175">
        <v>-874564.1</v>
      </c>
      <c r="V175">
        <v>-8508779.2200000007</v>
      </c>
      <c r="W175">
        <v>-1172580.2</v>
      </c>
      <c r="X175">
        <v>-339564.57</v>
      </c>
      <c r="Y175">
        <v>-21734985.579999998</v>
      </c>
      <c r="AB175">
        <v>-5502084.71</v>
      </c>
      <c r="AC175">
        <v>-26371.69</v>
      </c>
      <c r="AE175">
        <v>-23941266.57</v>
      </c>
      <c r="AF175">
        <v>-2849292.14</v>
      </c>
      <c r="AH175">
        <v>-3762867.59</v>
      </c>
      <c r="AQ175">
        <v>-7757999</v>
      </c>
      <c r="AS175">
        <v>-61114464.420000002</v>
      </c>
      <c r="AT175">
        <v>-5495758.1299999999</v>
      </c>
      <c r="AU175">
        <v>-2274511.52</v>
      </c>
      <c r="AV175">
        <v>-4157503.1</v>
      </c>
      <c r="AW175">
        <v>-2465837.36</v>
      </c>
      <c r="AX175">
        <v>-1622055.44</v>
      </c>
      <c r="AY175">
        <v>-1035540.35</v>
      </c>
      <c r="AZ175">
        <v>-12773476.210000001</v>
      </c>
      <c r="BA175">
        <v>-2766948.9</v>
      </c>
      <c r="BB175">
        <v>-112153.34</v>
      </c>
      <c r="BC175">
        <v>-249131.93</v>
      </c>
      <c r="BD175">
        <v>-155667.95000000001</v>
      </c>
      <c r="BE175">
        <v>-21211094.440000001</v>
      </c>
      <c r="BF175">
        <v>-10316453.460000001</v>
      </c>
      <c r="BG175">
        <v>-29126600.370000001</v>
      </c>
      <c r="BH175">
        <v>-29811020.510000002</v>
      </c>
      <c r="BI175">
        <v>-530518.84</v>
      </c>
      <c r="BK175">
        <v>-446102.75</v>
      </c>
    </row>
    <row r="176" spans="1:64" ht="24" customHeight="1">
      <c r="A176" s="77">
        <v>1</v>
      </c>
      <c r="B176" s="78" t="s">
        <v>903</v>
      </c>
      <c r="C176" s="79" t="s">
        <v>905</v>
      </c>
      <c r="D176" s="79">
        <v>1.2</v>
      </c>
      <c r="E176" s="78"/>
      <c r="F176" s="79">
        <v>6</v>
      </c>
      <c r="G176" s="79"/>
      <c r="H176" s="33">
        <v>1205050102.1029999</v>
      </c>
      <c r="I176" s="31" t="s">
        <v>244</v>
      </c>
      <c r="J176" s="108">
        <f t="shared" si="3"/>
        <v>-3745331.16</v>
      </c>
      <c r="K176">
        <v>-2592467.96</v>
      </c>
      <c r="L176">
        <v>-325206.89</v>
      </c>
      <c r="M176">
        <v>-2134406.11</v>
      </c>
      <c r="N176">
        <v>-2508435.5499999998</v>
      </c>
      <c r="O176">
        <v>-1568148.91</v>
      </c>
      <c r="P176">
        <v>-4624903.5</v>
      </c>
      <c r="Q176">
        <v>-324062.93</v>
      </c>
      <c r="S176">
        <v>-520041.11</v>
      </c>
      <c r="T176">
        <v>-87999</v>
      </c>
      <c r="U176">
        <v>-775251.72</v>
      </c>
      <c r="V176">
        <v>-3330311.72</v>
      </c>
      <c r="W176">
        <v>-3745331.16</v>
      </c>
      <c r="Y176">
        <v>-8919181.2699999996</v>
      </c>
      <c r="Z176">
        <v>-811361.42</v>
      </c>
      <c r="AB176">
        <v>-1703120.41</v>
      </c>
      <c r="AD176">
        <v>-287590.17</v>
      </c>
      <c r="AF176">
        <v>-177500</v>
      </c>
      <c r="AG176">
        <v>-3274405.49</v>
      </c>
      <c r="AH176">
        <v>-633719.02</v>
      </c>
      <c r="AI176">
        <v>-32781456.09</v>
      </c>
      <c r="AJ176">
        <v>-37308918.170000002</v>
      </c>
      <c r="AK176">
        <v>-3734985.14</v>
      </c>
      <c r="AL176">
        <v>-18397985.210000001</v>
      </c>
      <c r="AM176">
        <v>-32195131.449999999</v>
      </c>
      <c r="AN176">
        <v>-1917846.44</v>
      </c>
      <c r="AO176">
        <v>-719464.31</v>
      </c>
      <c r="AP176">
        <v>-9130874.5500000007</v>
      </c>
      <c r="AQ176">
        <v>-20001339.390000001</v>
      </c>
      <c r="AS176">
        <v>0</v>
      </c>
      <c r="AT176">
        <v>-188737.77</v>
      </c>
      <c r="AU176">
        <v>-2297196.65</v>
      </c>
      <c r="AX176">
        <v>-2556724</v>
      </c>
      <c r="AY176">
        <v>-203330.15</v>
      </c>
      <c r="AZ176">
        <v>-206867.88</v>
      </c>
      <c r="BA176">
        <v>-1353781</v>
      </c>
      <c r="BB176">
        <v>-172282.36</v>
      </c>
      <c r="BC176">
        <v>-47925.78</v>
      </c>
      <c r="BD176">
        <v>-753460.56</v>
      </c>
      <c r="BE176">
        <v>-199999</v>
      </c>
      <c r="BF176">
        <v>-3268533.67</v>
      </c>
      <c r="BI176">
        <v>-61940</v>
      </c>
    </row>
    <row r="177" spans="1:64" ht="24" customHeight="1">
      <c r="A177" s="77">
        <v>1</v>
      </c>
      <c r="B177" s="78" t="s">
        <v>903</v>
      </c>
      <c r="C177" s="79" t="s">
        <v>905</v>
      </c>
      <c r="D177" s="79">
        <v>1.2</v>
      </c>
      <c r="E177" s="78"/>
      <c r="F177" s="79">
        <v>6</v>
      </c>
      <c r="G177" s="79"/>
      <c r="H177" s="33">
        <v>1205050102.1040001</v>
      </c>
      <c r="I177" s="31" t="s">
        <v>245</v>
      </c>
      <c r="J177" s="108">
        <f t="shared" si="3"/>
        <v>-8692505.4800000004</v>
      </c>
      <c r="K177">
        <v>-4619137.45</v>
      </c>
      <c r="L177">
        <v>-1698325.14</v>
      </c>
      <c r="N177">
        <v>-1281018.18</v>
      </c>
      <c r="P177">
        <v>-1988834.78</v>
      </c>
      <c r="Q177">
        <v>-3743112.46</v>
      </c>
      <c r="R177">
        <v>-1115137.27</v>
      </c>
      <c r="S177">
        <v>-1342625.53</v>
      </c>
      <c r="T177">
        <v>-2707104.86</v>
      </c>
      <c r="U177">
        <v>-942773.81</v>
      </c>
      <c r="V177">
        <v>-1902061.12</v>
      </c>
      <c r="W177">
        <v>-8692505.4800000004</v>
      </c>
      <c r="X177">
        <v>-929924.44</v>
      </c>
      <c r="Y177">
        <v>-2341294.75</v>
      </c>
      <c r="Z177">
        <v>-1149998.46</v>
      </c>
      <c r="AA177">
        <v>0</v>
      </c>
      <c r="AB177">
        <v>-35921.72</v>
      </c>
      <c r="AC177">
        <v>-785666.71</v>
      </c>
      <c r="AD177">
        <v>-1298725</v>
      </c>
      <c r="AE177">
        <v>-1483721.3</v>
      </c>
      <c r="AF177">
        <v>-2801100.48</v>
      </c>
      <c r="AG177">
        <v>-1789080.78</v>
      </c>
      <c r="AH177">
        <v>-788793.83</v>
      </c>
      <c r="AI177">
        <v>-3727847.84</v>
      </c>
      <c r="AJ177">
        <v>-321179.83</v>
      </c>
      <c r="AK177">
        <v>-1900394.7</v>
      </c>
      <c r="AL177">
        <v>-1649810.82</v>
      </c>
      <c r="AM177">
        <v>-11149924.82</v>
      </c>
      <c r="AN177">
        <v>-953676.69</v>
      </c>
      <c r="AO177">
        <v>-3340310.31</v>
      </c>
      <c r="AP177">
        <v>-1506476.45</v>
      </c>
      <c r="AQ177">
        <v>-11591584.779999999</v>
      </c>
      <c r="AR177">
        <v>-1241738.06</v>
      </c>
      <c r="AS177">
        <v>-12516607.449999999</v>
      </c>
      <c r="AT177">
        <v>-749497.75</v>
      </c>
      <c r="AV177">
        <v>-1609877.27</v>
      </c>
      <c r="AW177">
        <v>-5086426.63</v>
      </c>
      <c r="AX177">
        <v>-4234518.5999999996</v>
      </c>
      <c r="AY177">
        <v>-630988.47</v>
      </c>
      <c r="AZ177">
        <v>-528858.87</v>
      </c>
      <c r="BA177">
        <v>-2149596.7799999998</v>
      </c>
      <c r="BB177">
        <v>-753070.03</v>
      </c>
      <c r="BC177">
        <v>-650632.30000000005</v>
      </c>
      <c r="BD177">
        <v>-339916.22</v>
      </c>
      <c r="BE177">
        <v>-2008298</v>
      </c>
      <c r="BF177">
        <v>-4472325.67</v>
      </c>
      <c r="BG177">
        <v>-2490292.88</v>
      </c>
      <c r="BH177">
        <v>-5010497.76</v>
      </c>
      <c r="BI177">
        <v>-764893.89</v>
      </c>
      <c r="BK177">
        <v>-164084.1</v>
      </c>
    </row>
    <row r="178" spans="1:64" ht="24" customHeight="1">
      <c r="A178" s="77">
        <v>1</v>
      </c>
      <c r="B178" s="78" t="s">
        <v>903</v>
      </c>
      <c r="C178" s="79" t="s">
        <v>905</v>
      </c>
      <c r="D178" s="79">
        <v>1.2</v>
      </c>
      <c r="E178" s="78"/>
      <c r="F178" s="79">
        <v>6</v>
      </c>
      <c r="G178" s="79"/>
      <c r="H178" s="33">
        <v>1205050102.105</v>
      </c>
      <c r="I178" s="31" t="s">
        <v>246</v>
      </c>
      <c r="J178" s="108">
        <f t="shared" si="3"/>
        <v>0</v>
      </c>
      <c r="K178">
        <v>-2213847.41</v>
      </c>
      <c r="L178">
        <v>-287645</v>
      </c>
      <c r="M178">
        <v>-347443.44</v>
      </c>
      <c r="R178">
        <v>-24924.9</v>
      </c>
      <c r="V178">
        <v>-1996999</v>
      </c>
      <c r="AE178">
        <v>-468058.46</v>
      </c>
      <c r="AT178">
        <v>-130011.46</v>
      </c>
      <c r="AV178">
        <v>-1773375.33</v>
      </c>
      <c r="AW178">
        <v>-153257.24</v>
      </c>
      <c r="AX178">
        <v>-292199</v>
      </c>
      <c r="AY178">
        <v>-10904.25</v>
      </c>
      <c r="AZ178">
        <v>-116155.32</v>
      </c>
      <c r="BI178">
        <v>-2640583.88</v>
      </c>
      <c r="BK178">
        <v>-129999</v>
      </c>
      <c r="BL178">
        <v>-633266.67000000004</v>
      </c>
    </row>
    <row r="179" spans="1:64" ht="24" customHeight="1">
      <c r="A179" s="77">
        <v>1</v>
      </c>
      <c r="B179" s="78" t="s">
        <v>903</v>
      </c>
      <c r="C179" s="79" t="s">
        <v>905</v>
      </c>
      <c r="D179" s="79">
        <v>1.2</v>
      </c>
      <c r="E179" s="78"/>
      <c r="F179" s="79">
        <v>6</v>
      </c>
      <c r="G179" s="79"/>
      <c r="H179" s="30">
        <v>1205050102.1059999</v>
      </c>
      <c r="I179" s="32" t="s">
        <v>247</v>
      </c>
      <c r="J179" s="108">
        <f t="shared" si="3"/>
        <v>0</v>
      </c>
      <c r="K179">
        <v>-4356240</v>
      </c>
      <c r="M179">
        <v>-276362.17</v>
      </c>
      <c r="Q179">
        <v>-211338.2</v>
      </c>
      <c r="U179">
        <v>-430642.34</v>
      </c>
      <c r="AT179">
        <v>-315053.82</v>
      </c>
      <c r="AY179">
        <v>-123547</v>
      </c>
      <c r="BA179">
        <v>-31305.56</v>
      </c>
      <c r="BH179">
        <v>-3999999</v>
      </c>
      <c r="BK179">
        <v>-2299999</v>
      </c>
    </row>
    <row r="180" spans="1:64" ht="24" customHeight="1">
      <c r="A180" s="77">
        <v>1</v>
      </c>
      <c r="B180" s="78" t="s">
        <v>903</v>
      </c>
      <c r="C180" s="79" t="s">
        <v>905</v>
      </c>
      <c r="D180" s="79">
        <v>1.2</v>
      </c>
      <c r="E180" s="78"/>
      <c r="F180" s="79">
        <v>6</v>
      </c>
      <c r="G180" s="79"/>
      <c r="H180" s="33">
        <v>1205050102.1070001</v>
      </c>
      <c r="I180" s="31" t="s">
        <v>248</v>
      </c>
      <c r="J180" s="108">
        <f t="shared" si="3"/>
        <v>0</v>
      </c>
      <c r="K180">
        <v>-11251285.039999999</v>
      </c>
      <c r="M180">
        <v>-948559.93</v>
      </c>
      <c r="Q180">
        <v>-928841.84</v>
      </c>
      <c r="S180">
        <v>-77933.990000000005</v>
      </c>
      <c r="T180">
        <v>-186309.85</v>
      </c>
      <c r="V180">
        <v>-881394.68</v>
      </c>
      <c r="AU180">
        <v>-487695.28</v>
      </c>
      <c r="AV180">
        <v>-171880.64</v>
      </c>
      <c r="AZ180">
        <v>-2267020.42</v>
      </c>
      <c r="BH180">
        <v>-684554.56</v>
      </c>
    </row>
    <row r="181" spans="1:64" ht="24" customHeight="1">
      <c r="A181" s="77">
        <v>1</v>
      </c>
      <c r="B181" s="78" t="s">
        <v>903</v>
      </c>
      <c r="C181" s="79" t="s">
        <v>905</v>
      </c>
      <c r="D181" s="79">
        <v>1.2</v>
      </c>
      <c r="E181" s="78"/>
      <c r="F181" s="79">
        <v>6</v>
      </c>
      <c r="G181" s="79"/>
      <c r="H181" s="33">
        <v>1205050102.108</v>
      </c>
      <c r="I181" s="31" t="s">
        <v>249</v>
      </c>
      <c r="J181" s="108">
        <f t="shared" si="3"/>
        <v>0</v>
      </c>
      <c r="K181">
        <v>-1396116.8</v>
      </c>
      <c r="AB181">
        <v>-298684.63</v>
      </c>
    </row>
    <row r="182" spans="1:64" ht="24" customHeight="1">
      <c r="A182" s="77">
        <v>1</v>
      </c>
      <c r="B182" s="78" t="s">
        <v>903</v>
      </c>
      <c r="C182" s="79" t="s">
        <v>905</v>
      </c>
      <c r="D182" s="79">
        <v>1.2</v>
      </c>
      <c r="E182" s="78"/>
      <c r="F182" s="79">
        <v>6</v>
      </c>
      <c r="G182" s="79"/>
      <c r="H182" s="33">
        <v>1205050102.109</v>
      </c>
      <c r="I182" s="31" t="s">
        <v>250</v>
      </c>
      <c r="J182" s="108">
        <f t="shared" si="3"/>
        <v>0</v>
      </c>
      <c r="M182">
        <v>-583152.32999999996</v>
      </c>
      <c r="N182">
        <v>-109807.2</v>
      </c>
      <c r="Q182">
        <v>-625469.07999999996</v>
      </c>
      <c r="S182">
        <v>-203019</v>
      </c>
      <c r="U182">
        <v>-1131015.43</v>
      </c>
      <c r="V182">
        <v>-4673460.51</v>
      </c>
      <c r="AE182">
        <v>-442728.51</v>
      </c>
      <c r="AJ182">
        <v>-314100.51</v>
      </c>
      <c r="AT182">
        <v>-111557.35</v>
      </c>
      <c r="AU182">
        <v>-604500.11</v>
      </c>
      <c r="AW182">
        <v>-751547.03</v>
      </c>
      <c r="AX182">
        <v>-1555694.27</v>
      </c>
      <c r="BA182">
        <v>-290999</v>
      </c>
      <c r="BB182">
        <v>-47968.99</v>
      </c>
      <c r="BC182">
        <v>-67538.559999999998</v>
      </c>
      <c r="BG182">
        <v>-396923.09</v>
      </c>
      <c r="BK182">
        <v>-2440557</v>
      </c>
    </row>
    <row r="183" spans="1:64" ht="24" customHeight="1">
      <c r="A183" s="77">
        <v>1</v>
      </c>
      <c r="B183" s="78" t="s">
        <v>903</v>
      </c>
      <c r="C183" s="79" t="s">
        <v>905</v>
      </c>
      <c r="D183" s="79">
        <v>1.2</v>
      </c>
      <c r="E183" s="78"/>
      <c r="F183" s="79">
        <v>6</v>
      </c>
      <c r="G183" s="79"/>
      <c r="H183" s="30">
        <v>1205060101.1010001</v>
      </c>
      <c r="I183" s="31" t="s">
        <v>251</v>
      </c>
      <c r="J183" s="108">
        <f t="shared" si="3"/>
        <v>53450150</v>
      </c>
      <c r="W183">
        <v>53450150</v>
      </c>
    </row>
    <row r="184" spans="1:64" ht="24" customHeight="1">
      <c r="A184" s="77">
        <v>1</v>
      </c>
      <c r="B184" s="78" t="s">
        <v>903</v>
      </c>
      <c r="C184" s="79" t="s">
        <v>905</v>
      </c>
      <c r="D184" s="79">
        <v>1.2</v>
      </c>
      <c r="E184" s="78"/>
      <c r="F184" s="79">
        <v>6</v>
      </c>
      <c r="G184" s="79"/>
      <c r="H184" s="30">
        <v>1205060102.1010001</v>
      </c>
      <c r="I184" s="31" t="s">
        <v>252</v>
      </c>
      <c r="J184" s="108">
        <f t="shared" si="3"/>
        <v>-50874858.689999998</v>
      </c>
      <c r="W184">
        <v>-50874858.689999998</v>
      </c>
    </row>
    <row r="185" spans="1:64" ht="24" customHeight="1">
      <c r="A185" s="77">
        <v>1</v>
      </c>
      <c r="B185" s="78" t="s">
        <v>903</v>
      </c>
      <c r="C185" s="79" t="s">
        <v>905</v>
      </c>
      <c r="D185" s="79">
        <v>1.2</v>
      </c>
      <c r="E185" s="78"/>
      <c r="F185" s="79">
        <v>6</v>
      </c>
      <c r="G185" s="79"/>
      <c r="H185" s="30">
        <v>1206010101.1010001</v>
      </c>
      <c r="I185" s="32" t="s">
        <v>253</v>
      </c>
      <c r="J185" s="108">
        <f t="shared" si="3"/>
        <v>37558930.700000003</v>
      </c>
      <c r="K185">
        <v>6677954.7699999996</v>
      </c>
      <c r="L185">
        <v>201157</v>
      </c>
      <c r="M185">
        <v>754780</v>
      </c>
      <c r="N185">
        <v>883126</v>
      </c>
      <c r="O185">
        <v>120000</v>
      </c>
      <c r="P185">
        <v>340400</v>
      </c>
      <c r="Q185">
        <v>642716</v>
      </c>
      <c r="R185">
        <v>594660.02</v>
      </c>
      <c r="S185">
        <v>541490</v>
      </c>
      <c r="T185">
        <v>610070</v>
      </c>
      <c r="W185">
        <v>37558930.700000003</v>
      </c>
      <c r="X185">
        <v>955426</v>
      </c>
      <c r="Y185">
        <v>17300</v>
      </c>
      <c r="AA185">
        <v>593200</v>
      </c>
      <c r="AB185">
        <v>1083882</v>
      </c>
      <c r="AC185">
        <v>90000</v>
      </c>
      <c r="AD185">
        <v>618937</v>
      </c>
      <c r="AE185">
        <v>44203597.840000004</v>
      </c>
      <c r="AF185">
        <v>2332124.02</v>
      </c>
      <c r="AG185">
        <v>2330921</v>
      </c>
      <c r="AH185">
        <v>1309812</v>
      </c>
      <c r="AK185">
        <v>3361082.5</v>
      </c>
      <c r="AL185">
        <v>1040925</v>
      </c>
      <c r="AN185">
        <v>600427</v>
      </c>
      <c r="AO185">
        <v>1602669.75</v>
      </c>
      <c r="AP185">
        <v>1791192</v>
      </c>
      <c r="AQ185">
        <v>393200</v>
      </c>
      <c r="AR185">
        <v>95148</v>
      </c>
      <c r="AS185">
        <v>27334000.050000001</v>
      </c>
      <c r="AT185">
        <v>962480</v>
      </c>
      <c r="AU185">
        <v>17300</v>
      </c>
      <c r="AV185">
        <v>1779569</v>
      </c>
      <c r="AW185">
        <v>759500</v>
      </c>
      <c r="AX185">
        <v>55500</v>
      </c>
      <c r="AY185">
        <v>2020971</v>
      </c>
      <c r="AZ185">
        <v>4584797</v>
      </c>
      <c r="BA185">
        <v>97000</v>
      </c>
      <c r="BE185">
        <v>1647400</v>
      </c>
      <c r="BG185">
        <v>273500</v>
      </c>
      <c r="BH185">
        <v>6900</v>
      </c>
      <c r="BL185">
        <v>145000</v>
      </c>
    </row>
    <row r="186" spans="1:64" ht="24" customHeight="1">
      <c r="A186" s="77">
        <v>1</v>
      </c>
      <c r="B186" s="78" t="s">
        <v>903</v>
      </c>
      <c r="C186" s="79" t="s">
        <v>905</v>
      </c>
      <c r="D186" s="79">
        <v>1.2</v>
      </c>
      <c r="E186" s="78"/>
      <c r="F186" s="79">
        <v>6</v>
      </c>
      <c r="G186" s="79"/>
      <c r="H186" s="30">
        <v>1206010102.1010001</v>
      </c>
      <c r="I186" s="32" t="s">
        <v>254</v>
      </c>
      <c r="J186" s="108">
        <f t="shared" si="3"/>
        <v>0</v>
      </c>
      <c r="W186">
        <v>0</v>
      </c>
    </row>
    <row r="187" spans="1:64" ht="24" customHeight="1">
      <c r="A187" s="77">
        <v>1</v>
      </c>
      <c r="B187" s="78" t="s">
        <v>903</v>
      </c>
      <c r="C187" s="79" t="s">
        <v>905</v>
      </c>
      <c r="D187" s="79">
        <v>1.2</v>
      </c>
      <c r="E187" s="78"/>
      <c r="F187" s="79">
        <v>6</v>
      </c>
      <c r="G187" s="79"/>
      <c r="H187" s="33">
        <v>1206010103.1010001</v>
      </c>
      <c r="I187" s="31" t="s">
        <v>255</v>
      </c>
      <c r="J187" s="108">
        <f t="shared" si="3"/>
        <v>-15408199.189999999</v>
      </c>
      <c r="K187">
        <v>-6559240.6100000003</v>
      </c>
      <c r="L187">
        <v>-201147</v>
      </c>
      <c r="M187">
        <v>-754755</v>
      </c>
      <c r="N187">
        <v>-883061</v>
      </c>
      <c r="O187">
        <v>-119992</v>
      </c>
      <c r="P187">
        <v>-340388</v>
      </c>
      <c r="Q187">
        <v>-642685</v>
      </c>
      <c r="R187">
        <v>-594630.02</v>
      </c>
      <c r="S187">
        <v>-541465</v>
      </c>
      <c r="T187">
        <v>-610048</v>
      </c>
      <c r="W187">
        <v>-15408199.189999999</v>
      </c>
      <c r="X187">
        <v>-955386</v>
      </c>
      <c r="Y187">
        <v>-17298</v>
      </c>
      <c r="AA187">
        <v>-592962</v>
      </c>
      <c r="AB187">
        <v>-1083000</v>
      </c>
      <c r="AC187">
        <v>-73998</v>
      </c>
      <c r="AD187">
        <v>-612683</v>
      </c>
      <c r="AE187">
        <v>-21842472.309999999</v>
      </c>
      <c r="AF187">
        <v>-2248249.8199999998</v>
      </c>
      <c r="AG187">
        <v>-2330814</v>
      </c>
      <c r="AH187">
        <v>-1309775</v>
      </c>
      <c r="AK187">
        <v>-2746803.31</v>
      </c>
      <c r="AL187">
        <v>-1040877</v>
      </c>
      <c r="AN187">
        <v>-600408</v>
      </c>
      <c r="AO187">
        <v>-1602610.75</v>
      </c>
      <c r="AP187">
        <v>-1791126</v>
      </c>
      <c r="AQ187">
        <v>-110587.5</v>
      </c>
      <c r="AR187">
        <v>-74735</v>
      </c>
      <c r="AS187">
        <v>-27333156.050000001</v>
      </c>
      <c r="AT187">
        <v>-962404</v>
      </c>
      <c r="AU187">
        <v>-17298</v>
      </c>
      <c r="AV187">
        <v>-1779509.95</v>
      </c>
      <c r="AW187">
        <v>-759449.88</v>
      </c>
      <c r="AX187">
        <v>-55498</v>
      </c>
      <c r="AY187">
        <v>-2020893</v>
      </c>
      <c r="AZ187">
        <v>-4588178.6399999997</v>
      </c>
      <c r="BA187">
        <v>-96998</v>
      </c>
      <c r="BE187">
        <v>-1107711.7</v>
      </c>
      <c r="BG187">
        <v>-273491</v>
      </c>
      <c r="BH187">
        <v>-6899</v>
      </c>
      <c r="BL187">
        <v>-145000</v>
      </c>
    </row>
    <row r="188" spans="1:64" ht="24" customHeight="1">
      <c r="A188" s="77">
        <v>1</v>
      </c>
      <c r="B188" s="78" t="s">
        <v>903</v>
      </c>
      <c r="C188" s="79" t="s">
        <v>905</v>
      </c>
      <c r="D188" s="79">
        <v>1.2</v>
      </c>
      <c r="E188" s="78"/>
      <c r="F188" s="79">
        <v>6</v>
      </c>
      <c r="G188" s="79"/>
      <c r="H188" s="30">
        <v>1206020101.1010001</v>
      </c>
      <c r="I188" s="32" t="s">
        <v>256</v>
      </c>
      <c r="J188" s="108">
        <f t="shared" si="3"/>
        <v>8552000</v>
      </c>
      <c r="K188">
        <v>9511217</v>
      </c>
      <c r="L188">
        <v>2559200</v>
      </c>
      <c r="M188">
        <v>4131000</v>
      </c>
      <c r="N188">
        <v>3086100</v>
      </c>
      <c r="O188">
        <v>20809416</v>
      </c>
      <c r="P188">
        <v>5781884.4800000004</v>
      </c>
      <c r="Q188">
        <v>6172000</v>
      </c>
      <c r="R188">
        <v>9337850</v>
      </c>
      <c r="S188">
        <v>1898154</v>
      </c>
      <c r="T188">
        <v>5662100</v>
      </c>
      <c r="U188">
        <v>2097000</v>
      </c>
      <c r="W188">
        <v>8552000</v>
      </c>
      <c r="X188">
        <v>3169496</v>
      </c>
      <c r="Y188">
        <v>8902000</v>
      </c>
      <c r="AA188">
        <v>12436500</v>
      </c>
      <c r="AB188">
        <v>6191987</v>
      </c>
      <c r="AC188">
        <v>5159700</v>
      </c>
      <c r="AD188">
        <v>3448303</v>
      </c>
      <c r="AE188">
        <v>28284905</v>
      </c>
      <c r="AF188">
        <v>5546600</v>
      </c>
      <c r="AG188">
        <v>14777661</v>
      </c>
      <c r="AH188">
        <v>5502000</v>
      </c>
      <c r="AI188">
        <v>1797000</v>
      </c>
      <c r="AJ188">
        <v>5153000</v>
      </c>
      <c r="AK188">
        <v>10007000</v>
      </c>
      <c r="AL188">
        <v>7806499</v>
      </c>
      <c r="AM188">
        <v>4287000</v>
      </c>
      <c r="AN188">
        <v>7897364</v>
      </c>
      <c r="AO188">
        <v>9119500</v>
      </c>
      <c r="AP188">
        <v>12325750</v>
      </c>
      <c r="AQ188">
        <v>8705400</v>
      </c>
      <c r="AR188">
        <v>5268800</v>
      </c>
      <c r="AS188">
        <v>11947820</v>
      </c>
      <c r="AT188">
        <v>2882500</v>
      </c>
      <c r="AU188">
        <v>5336750</v>
      </c>
      <c r="AV188">
        <v>6510900</v>
      </c>
      <c r="AW188">
        <v>12242650</v>
      </c>
      <c r="AX188">
        <v>12823550</v>
      </c>
      <c r="AY188">
        <v>11526500</v>
      </c>
      <c r="AZ188">
        <v>11665671</v>
      </c>
      <c r="BA188">
        <v>9138750</v>
      </c>
      <c r="BB188">
        <v>5648600</v>
      </c>
      <c r="BC188">
        <v>4613300</v>
      </c>
      <c r="BD188">
        <v>4613000</v>
      </c>
      <c r="BE188">
        <v>7896520</v>
      </c>
      <c r="BF188">
        <v>8407000</v>
      </c>
      <c r="BG188">
        <v>9082000</v>
      </c>
      <c r="BH188">
        <v>4153000</v>
      </c>
      <c r="BI188">
        <v>1797000</v>
      </c>
      <c r="BJ188">
        <v>4497000</v>
      </c>
      <c r="BK188">
        <v>8776000</v>
      </c>
      <c r="BL188">
        <v>6343000</v>
      </c>
    </row>
    <row r="189" spans="1:64" ht="24" customHeight="1">
      <c r="A189" s="77">
        <v>1</v>
      </c>
      <c r="B189" s="78" t="s">
        <v>903</v>
      </c>
      <c r="C189" s="79" t="s">
        <v>905</v>
      </c>
      <c r="D189" s="79">
        <v>1.2</v>
      </c>
      <c r="E189" s="78"/>
      <c r="F189" s="79">
        <v>6</v>
      </c>
      <c r="G189" s="79"/>
      <c r="H189" s="30">
        <v>1206020102.1010001</v>
      </c>
      <c r="I189" s="32" t="s">
        <v>257</v>
      </c>
      <c r="J189" s="108">
        <f t="shared" si="3"/>
        <v>0</v>
      </c>
    </row>
    <row r="190" spans="1:64" ht="24" customHeight="1">
      <c r="A190" s="77">
        <v>1</v>
      </c>
      <c r="B190" s="78" t="s">
        <v>903</v>
      </c>
      <c r="C190" s="79" t="s">
        <v>905</v>
      </c>
      <c r="D190" s="79">
        <v>1.2</v>
      </c>
      <c r="E190" s="78"/>
      <c r="F190" s="79">
        <v>6</v>
      </c>
      <c r="G190" s="79"/>
      <c r="H190" s="33">
        <v>1206020103.1010001</v>
      </c>
      <c r="I190" s="31" t="s">
        <v>258</v>
      </c>
      <c r="J190" s="108">
        <f t="shared" si="3"/>
        <v>-5122023.3600000003</v>
      </c>
      <c r="K190">
        <v>-9511207</v>
      </c>
      <c r="L190">
        <v>-2559193</v>
      </c>
      <c r="M190">
        <v>-4130992</v>
      </c>
      <c r="N190">
        <v>-3086096</v>
      </c>
      <c r="O190">
        <v>-20025492.359999999</v>
      </c>
      <c r="P190">
        <v>-5781878.4800000004</v>
      </c>
      <c r="Q190">
        <v>-6171990</v>
      </c>
      <c r="R190">
        <v>-6460687.4100000001</v>
      </c>
      <c r="S190">
        <v>-1898152</v>
      </c>
      <c r="T190">
        <v>-4244359.75</v>
      </c>
      <c r="U190">
        <v>-1817400</v>
      </c>
      <c r="W190">
        <v>-5122023.3600000003</v>
      </c>
      <c r="X190">
        <v>-2936088.18</v>
      </c>
      <c r="Y190">
        <v>-8873851.0399999991</v>
      </c>
      <c r="AA190">
        <v>-12260788</v>
      </c>
      <c r="AB190">
        <v>-5648702.29</v>
      </c>
      <c r="AC190">
        <v>-3785355.31</v>
      </c>
      <c r="AD190">
        <v>-3448298</v>
      </c>
      <c r="AE190">
        <v>-14206485.779999999</v>
      </c>
      <c r="AF190">
        <v>-4052595</v>
      </c>
      <c r="AG190">
        <v>-12480654.08</v>
      </c>
      <c r="AH190">
        <v>-5501995</v>
      </c>
      <c r="AI190">
        <v>-1796999</v>
      </c>
      <c r="AJ190">
        <v>-3932598</v>
      </c>
      <c r="AK190">
        <v>-9504326.3300000001</v>
      </c>
      <c r="AL190">
        <v>-7806493</v>
      </c>
      <c r="AM190">
        <v>-2668499</v>
      </c>
      <c r="AN190">
        <v>-7897357</v>
      </c>
      <c r="AO190">
        <v>-6686311.1500000004</v>
      </c>
      <c r="AP190">
        <v>-11808737</v>
      </c>
      <c r="AQ190">
        <v>-6500678</v>
      </c>
      <c r="AR190">
        <v>-5268796</v>
      </c>
      <c r="AS190">
        <v>-10382765.289999999</v>
      </c>
      <c r="AT190">
        <v>-2882495</v>
      </c>
      <c r="AU190">
        <v>-4770364.72</v>
      </c>
      <c r="AV190">
        <v>-6510894</v>
      </c>
      <c r="AW190">
        <v>-9365311.2400000002</v>
      </c>
      <c r="AX190">
        <v>-9628019.2799999993</v>
      </c>
      <c r="AY190">
        <v>-9928111.4900000002</v>
      </c>
      <c r="AZ190">
        <v>-11665656</v>
      </c>
      <c r="BA190">
        <v>-7557628.3300000001</v>
      </c>
      <c r="BB190">
        <v>-5648596</v>
      </c>
      <c r="BC190">
        <v>-4613296</v>
      </c>
      <c r="BD190">
        <v>-4612996</v>
      </c>
      <c r="BE190">
        <v>-4899402.25</v>
      </c>
      <c r="BF190">
        <v>-7456330.3300000001</v>
      </c>
      <c r="BG190">
        <v>-7582596</v>
      </c>
      <c r="BH190">
        <v>-2189665.67</v>
      </c>
      <c r="BI190">
        <v>-1796999</v>
      </c>
      <c r="BJ190">
        <v>-3039249</v>
      </c>
      <c r="BK190">
        <v>-6284598</v>
      </c>
      <c r="BL190">
        <v>-6177288.6699999999</v>
      </c>
    </row>
    <row r="191" spans="1:64" ht="24" customHeight="1">
      <c r="A191" s="77">
        <v>1</v>
      </c>
      <c r="B191" s="78" t="s">
        <v>903</v>
      </c>
      <c r="C191" s="79" t="s">
        <v>905</v>
      </c>
      <c r="D191" s="79">
        <v>1.2</v>
      </c>
      <c r="E191" s="78"/>
      <c r="F191" s="79">
        <v>6</v>
      </c>
      <c r="G191" s="79"/>
      <c r="H191" s="30">
        <v>1206030101.1010001</v>
      </c>
      <c r="I191" s="32" t="s">
        <v>259</v>
      </c>
      <c r="J191" s="108">
        <f t="shared" si="3"/>
        <v>17516661.5</v>
      </c>
      <c r="K191">
        <v>1152170.7</v>
      </c>
      <c r="L191">
        <v>541800</v>
      </c>
      <c r="N191">
        <v>900000</v>
      </c>
      <c r="O191">
        <v>555000</v>
      </c>
      <c r="P191">
        <v>5990</v>
      </c>
      <c r="Q191">
        <v>93226</v>
      </c>
      <c r="R191">
        <v>99330</v>
      </c>
      <c r="S191">
        <v>256849.99</v>
      </c>
      <c r="T191">
        <v>751600</v>
      </c>
      <c r="U191">
        <v>1860000</v>
      </c>
      <c r="W191">
        <v>17516661.5</v>
      </c>
      <c r="X191">
        <v>2092530</v>
      </c>
      <c r="AB191">
        <v>311785.3</v>
      </c>
      <c r="AC191">
        <v>1156542</v>
      </c>
      <c r="AD191">
        <v>1250000</v>
      </c>
      <c r="AE191">
        <v>21624178.5</v>
      </c>
      <c r="AF191">
        <v>1437699</v>
      </c>
      <c r="AG191">
        <v>4735930</v>
      </c>
      <c r="AH191">
        <v>1331588.6299999999</v>
      </c>
      <c r="AJ191">
        <v>2024246.68</v>
      </c>
      <c r="AK191">
        <v>1571500</v>
      </c>
      <c r="AL191">
        <v>1645490</v>
      </c>
      <c r="AN191">
        <v>158740</v>
      </c>
      <c r="AO191">
        <v>239900</v>
      </c>
      <c r="AP191">
        <v>2477807</v>
      </c>
      <c r="AR191">
        <v>49400</v>
      </c>
      <c r="AS191">
        <v>8423192.75</v>
      </c>
      <c r="AT191">
        <v>2065216.33</v>
      </c>
      <c r="AU191">
        <v>500000</v>
      </c>
      <c r="AV191">
        <v>1557200</v>
      </c>
      <c r="AW191">
        <v>1370000</v>
      </c>
      <c r="AX191">
        <v>2179260</v>
      </c>
      <c r="AY191">
        <v>2674006.33</v>
      </c>
      <c r="AZ191">
        <v>1927164</v>
      </c>
      <c r="BA191">
        <v>889000</v>
      </c>
      <c r="BC191">
        <v>1241666.67</v>
      </c>
      <c r="BE191">
        <v>6549600</v>
      </c>
      <c r="BG191">
        <v>1677000</v>
      </c>
      <c r="BJ191">
        <v>31600</v>
      </c>
    </row>
    <row r="192" spans="1:64" ht="24" customHeight="1">
      <c r="A192" s="77">
        <v>1</v>
      </c>
      <c r="B192" s="78" t="s">
        <v>903</v>
      </c>
      <c r="C192" s="79" t="s">
        <v>905</v>
      </c>
      <c r="D192" s="79">
        <v>1.2</v>
      </c>
      <c r="E192" s="78"/>
      <c r="F192" s="79">
        <v>6</v>
      </c>
      <c r="G192" s="79"/>
      <c r="H192" s="33">
        <v>1206030102.1010001</v>
      </c>
      <c r="I192" s="31" t="s">
        <v>260</v>
      </c>
      <c r="J192" s="108">
        <f t="shared" si="3"/>
        <v>0</v>
      </c>
      <c r="W192">
        <v>0</v>
      </c>
    </row>
    <row r="193" spans="1:64" ht="24" customHeight="1">
      <c r="A193" s="77">
        <v>1</v>
      </c>
      <c r="B193" s="78" t="s">
        <v>903</v>
      </c>
      <c r="C193" s="79" t="s">
        <v>905</v>
      </c>
      <c r="D193" s="79">
        <v>1.2</v>
      </c>
      <c r="E193" s="78"/>
      <c r="F193" s="79">
        <v>6</v>
      </c>
      <c r="G193" s="79"/>
      <c r="H193" s="33">
        <v>1206030103.1010001</v>
      </c>
      <c r="I193" s="31" t="s">
        <v>261</v>
      </c>
      <c r="J193" s="108">
        <f t="shared" si="3"/>
        <v>-16883246.039999999</v>
      </c>
      <c r="K193">
        <v>-1152141.7</v>
      </c>
      <c r="L193">
        <v>-541798</v>
      </c>
      <c r="N193">
        <v>-899999</v>
      </c>
      <c r="O193">
        <v>-554999</v>
      </c>
      <c r="P193">
        <v>-5066.62</v>
      </c>
      <c r="Q193">
        <v>-93220</v>
      </c>
      <c r="R193">
        <v>-99329</v>
      </c>
      <c r="S193">
        <v>-256845.99</v>
      </c>
      <c r="T193">
        <v>-751594</v>
      </c>
      <c r="U193">
        <v>-1126333.33</v>
      </c>
      <c r="W193">
        <v>-16883246.039999999</v>
      </c>
      <c r="X193">
        <v>-580939.84</v>
      </c>
      <c r="AB193">
        <v>-311761.3</v>
      </c>
      <c r="AC193">
        <v>-1156541</v>
      </c>
      <c r="AD193">
        <v>-824886</v>
      </c>
      <c r="AE193">
        <v>-7574646.9400000004</v>
      </c>
      <c r="AF193">
        <v>-1437686.94</v>
      </c>
      <c r="AG193">
        <v>-2004519.83</v>
      </c>
      <c r="AH193">
        <v>-1331579.6299999999</v>
      </c>
      <c r="AJ193">
        <v>-1153322.75</v>
      </c>
      <c r="AK193">
        <v>-1571494</v>
      </c>
      <c r="AL193">
        <v>-1645485</v>
      </c>
      <c r="AN193">
        <v>-158732</v>
      </c>
      <c r="AO193">
        <v>-239887</v>
      </c>
      <c r="AP193">
        <v>-1722551</v>
      </c>
      <c r="AR193">
        <v>-49399</v>
      </c>
      <c r="AS193">
        <v>-8423096.75</v>
      </c>
      <c r="AT193">
        <v>-1524020.24</v>
      </c>
      <c r="AU193">
        <v>-499999</v>
      </c>
      <c r="AV193">
        <v>-1557192</v>
      </c>
      <c r="AW193">
        <v>-1369999</v>
      </c>
      <c r="AX193">
        <v>-1561727.86</v>
      </c>
      <c r="AY193">
        <v>-2136672.81</v>
      </c>
      <c r="AZ193">
        <v>-1927159</v>
      </c>
      <c r="BA193">
        <v>-888998</v>
      </c>
      <c r="BC193">
        <v>-1241665.67</v>
      </c>
      <c r="BE193">
        <v>-4407861.49</v>
      </c>
      <c r="BG193">
        <v>-354033.33</v>
      </c>
      <c r="BJ193">
        <v>-31596</v>
      </c>
    </row>
    <row r="194" spans="1:64" ht="24" customHeight="1">
      <c r="A194" s="77">
        <v>1</v>
      </c>
      <c r="B194" s="78" t="s">
        <v>903</v>
      </c>
      <c r="C194" s="79" t="s">
        <v>905</v>
      </c>
      <c r="D194" s="79">
        <v>1.2</v>
      </c>
      <c r="E194" s="78"/>
      <c r="F194" s="79">
        <v>6</v>
      </c>
      <c r="G194" s="79"/>
      <c r="H194" s="33">
        <v>1206040101.1010001</v>
      </c>
      <c r="I194" s="31" t="s">
        <v>262</v>
      </c>
      <c r="J194" s="108">
        <f t="shared" si="3"/>
        <v>2246094</v>
      </c>
      <c r="K194">
        <v>2131288</v>
      </c>
      <c r="L194">
        <v>198990</v>
      </c>
      <c r="M194">
        <v>82480</v>
      </c>
      <c r="N194">
        <v>33500</v>
      </c>
      <c r="O194">
        <v>263990</v>
      </c>
      <c r="P194">
        <v>97000</v>
      </c>
      <c r="Q194">
        <v>710118</v>
      </c>
      <c r="R194">
        <v>463400</v>
      </c>
      <c r="S194">
        <v>42550</v>
      </c>
      <c r="T194">
        <v>63990</v>
      </c>
      <c r="W194">
        <v>2246094</v>
      </c>
      <c r="X194">
        <v>154170</v>
      </c>
      <c r="Y194">
        <v>308000</v>
      </c>
      <c r="AA194">
        <v>11900</v>
      </c>
      <c r="AB194">
        <v>541064</v>
      </c>
      <c r="AD194">
        <v>25230</v>
      </c>
      <c r="AE194">
        <v>19901509.5</v>
      </c>
      <c r="AF194">
        <v>498095</v>
      </c>
      <c r="AG194">
        <v>139800</v>
      </c>
      <c r="AH194">
        <v>345980</v>
      </c>
      <c r="AK194">
        <v>213180</v>
      </c>
      <c r="AL194">
        <v>197225</v>
      </c>
      <c r="AN194">
        <v>215990</v>
      </c>
      <c r="AO194">
        <v>116280</v>
      </c>
      <c r="AP194">
        <v>679710</v>
      </c>
      <c r="AS194">
        <v>1972947.6</v>
      </c>
      <c r="AU194">
        <v>31990</v>
      </c>
      <c r="AV194">
        <v>449712</v>
      </c>
      <c r="AW194">
        <v>15800</v>
      </c>
      <c r="AY194">
        <v>483900</v>
      </c>
      <c r="AZ194">
        <v>1301053</v>
      </c>
      <c r="BE194">
        <v>662250</v>
      </c>
    </row>
    <row r="195" spans="1:64" ht="24" customHeight="1">
      <c r="A195" s="77">
        <v>1</v>
      </c>
      <c r="B195" s="78" t="s">
        <v>903</v>
      </c>
      <c r="C195" s="79" t="s">
        <v>905</v>
      </c>
      <c r="D195" s="79">
        <v>1.2</v>
      </c>
      <c r="E195" s="78"/>
      <c r="F195" s="79">
        <v>6</v>
      </c>
      <c r="G195" s="79"/>
      <c r="H195" s="33">
        <v>1206040102.1010001</v>
      </c>
      <c r="I195" s="31" t="s">
        <v>263</v>
      </c>
      <c r="J195" s="108">
        <f t="shared" si="3"/>
        <v>0</v>
      </c>
      <c r="W195">
        <v>0</v>
      </c>
    </row>
    <row r="196" spans="1:64" ht="24" customHeight="1">
      <c r="A196" s="77">
        <v>1</v>
      </c>
      <c r="B196" s="78" t="s">
        <v>903</v>
      </c>
      <c r="C196" s="79" t="s">
        <v>905</v>
      </c>
      <c r="D196" s="79">
        <v>1.2</v>
      </c>
      <c r="E196" s="78"/>
      <c r="F196" s="79">
        <v>6</v>
      </c>
      <c r="G196" s="79"/>
      <c r="H196" s="33">
        <v>1206040103.1010001</v>
      </c>
      <c r="I196" s="31" t="s">
        <v>264</v>
      </c>
      <c r="J196" s="108">
        <f t="shared" si="3"/>
        <v>-1197534.5</v>
      </c>
      <c r="K196">
        <v>-2131191</v>
      </c>
      <c r="L196">
        <v>-198988</v>
      </c>
      <c r="M196">
        <v>-82477</v>
      </c>
      <c r="N196">
        <v>-33499</v>
      </c>
      <c r="O196">
        <v>-263988</v>
      </c>
      <c r="P196">
        <v>-96999</v>
      </c>
      <c r="Q196">
        <v>-710108</v>
      </c>
      <c r="R196">
        <v>-463396</v>
      </c>
      <c r="S196">
        <v>-42547</v>
      </c>
      <c r="T196">
        <v>-63987</v>
      </c>
      <c r="W196">
        <v>-1197534.5</v>
      </c>
      <c r="X196">
        <v>-154166</v>
      </c>
      <c r="Y196">
        <v>-196045.29</v>
      </c>
      <c r="AA196">
        <v>-9123.33</v>
      </c>
      <c r="AB196">
        <v>-541051</v>
      </c>
      <c r="AD196">
        <v>-25229</v>
      </c>
      <c r="AE196">
        <v>-10851316.300000001</v>
      </c>
      <c r="AF196">
        <v>-498086</v>
      </c>
      <c r="AG196">
        <v>-139781</v>
      </c>
      <c r="AH196">
        <v>-345957</v>
      </c>
      <c r="AK196">
        <v>-213169</v>
      </c>
      <c r="AL196">
        <v>-197219</v>
      </c>
      <c r="AN196">
        <v>-215985</v>
      </c>
      <c r="AO196">
        <v>-116275</v>
      </c>
      <c r="AP196">
        <v>-679692</v>
      </c>
      <c r="AS196">
        <v>-1972867.6</v>
      </c>
      <c r="AU196">
        <v>-31986</v>
      </c>
      <c r="AV196">
        <v>-449698</v>
      </c>
      <c r="AW196">
        <v>-15797</v>
      </c>
      <c r="AY196">
        <v>-483884</v>
      </c>
      <c r="AZ196">
        <v>-1301032</v>
      </c>
      <c r="BE196">
        <v>-16115.63</v>
      </c>
    </row>
    <row r="197" spans="1:64" ht="24" customHeight="1">
      <c r="A197" s="77">
        <v>1</v>
      </c>
      <c r="B197" s="78" t="s">
        <v>903</v>
      </c>
      <c r="C197" s="79" t="s">
        <v>905</v>
      </c>
      <c r="D197" s="79">
        <v>1.2</v>
      </c>
      <c r="E197" s="78"/>
      <c r="F197" s="79">
        <v>6</v>
      </c>
      <c r="G197" s="79"/>
      <c r="H197" s="33">
        <v>1206050101.1010001</v>
      </c>
      <c r="I197" s="31" t="s">
        <v>265</v>
      </c>
      <c r="J197" s="108">
        <f t="shared" si="3"/>
        <v>0</v>
      </c>
      <c r="K197">
        <v>16000</v>
      </c>
      <c r="P197">
        <v>48500</v>
      </c>
      <c r="R197">
        <v>64200</v>
      </c>
      <c r="X197">
        <v>23400</v>
      </c>
      <c r="AB197">
        <v>247680</v>
      </c>
      <c r="AE197">
        <v>1852794.59</v>
      </c>
      <c r="AF197">
        <v>161465</v>
      </c>
      <c r="AG197">
        <v>237295</v>
      </c>
      <c r="AH197">
        <v>100000</v>
      </c>
      <c r="AK197">
        <v>110800</v>
      </c>
      <c r="AL197">
        <v>80600</v>
      </c>
      <c r="AN197">
        <v>209500</v>
      </c>
      <c r="AO197">
        <v>185300</v>
      </c>
      <c r="AP197">
        <v>554305</v>
      </c>
      <c r="AS197">
        <v>735609</v>
      </c>
      <c r="AT197">
        <v>179720</v>
      </c>
      <c r="AV197">
        <v>115600</v>
      </c>
      <c r="AX197">
        <v>9000</v>
      </c>
      <c r="AY197">
        <v>53750</v>
      </c>
    </row>
    <row r="198" spans="1:64" ht="24" customHeight="1">
      <c r="A198" s="77">
        <v>1</v>
      </c>
      <c r="B198" s="78" t="s">
        <v>903</v>
      </c>
      <c r="C198" s="79" t="s">
        <v>905</v>
      </c>
      <c r="D198" s="79">
        <v>1.2</v>
      </c>
      <c r="E198" s="78"/>
      <c r="F198" s="79">
        <v>6</v>
      </c>
      <c r="G198" s="79"/>
      <c r="H198" s="33">
        <v>1206050102.1010001</v>
      </c>
      <c r="I198" s="31" t="s">
        <v>266</v>
      </c>
      <c r="J198" s="108">
        <f t="shared" si="3"/>
        <v>0</v>
      </c>
    </row>
    <row r="199" spans="1:64" ht="24" customHeight="1">
      <c r="A199" s="77">
        <v>1</v>
      </c>
      <c r="B199" s="78" t="s">
        <v>903</v>
      </c>
      <c r="C199" s="79" t="s">
        <v>905</v>
      </c>
      <c r="D199" s="79">
        <v>1.2</v>
      </c>
      <c r="E199" s="78"/>
      <c r="F199" s="79">
        <v>6</v>
      </c>
      <c r="G199" s="79"/>
      <c r="H199" s="33">
        <v>1206050103.1010001</v>
      </c>
      <c r="I199" s="31" t="s">
        <v>267</v>
      </c>
      <c r="J199" s="108">
        <f t="shared" si="3"/>
        <v>0</v>
      </c>
      <c r="K199">
        <v>-15999</v>
      </c>
      <c r="P199">
        <v>-48498</v>
      </c>
      <c r="R199">
        <v>-64199</v>
      </c>
      <c r="X199">
        <v>-23399</v>
      </c>
      <c r="AB199">
        <v>-196854</v>
      </c>
      <c r="AE199">
        <v>-1387498.83</v>
      </c>
      <c r="AF199">
        <v>-161461</v>
      </c>
      <c r="AG199">
        <v>-237280</v>
      </c>
      <c r="AH199">
        <v>-99998</v>
      </c>
      <c r="AK199">
        <v>-110796</v>
      </c>
      <c r="AL199">
        <v>-80598</v>
      </c>
      <c r="AN199">
        <v>-209496</v>
      </c>
      <c r="AO199">
        <v>-185291</v>
      </c>
      <c r="AP199">
        <v>-554284</v>
      </c>
      <c r="AS199">
        <v>-735592</v>
      </c>
      <c r="AT199">
        <v>-179715</v>
      </c>
      <c r="AV199">
        <v>-115598</v>
      </c>
      <c r="AX199">
        <v>-7100.58</v>
      </c>
      <c r="AY199">
        <v>-53748</v>
      </c>
    </row>
    <row r="200" spans="1:64" ht="24" customHeight="1">
      <c r="A200" s="77">
        <v>1</v>
      </c>
      <c r="B200" s="78" t="s">
        <v>903</v>
      </c>
      <c r="C200" s="79" t="s">
        <v>905</v>
      </c>
      <c r="D200" s="79">
        <v>1.2</v>
      </c>
      <c r="E200" s="78"/>
      <c r="F200" s="79">
        <v>6</v>
      </c>
      <c r="G200" s="79"/>
      <c r="H200" s="54">
        <v>1206060101.1010001</v>
      </c>
      <c r="I200" s="55" t="s">
        <v>268</v>
      </c>
      <c r="J200" s="108">
        <f t="shared" si="3"/>
        <v>0</v>
      </c>
      <c r="AA200">
        <v>93989</v>
      </c>
    </row>
    <row r="201" spans="1:64" ht="24" customHeight="1">
      <c r="A201" s="77">
        <v>1</v>
      </c>
      <c r="B201" s="78" t="s">
        <v>903</v>
      </c>
      <c r="C201" s="79" t="s">
        <v>905</v>
      </c>
      <c r="D201" s="79">
        <v>1.2</v>
      </c>
      <c r="E201" s="78"/>
      <c r="F201" s="79">
        <v>6</v>
      </c>
      <c r="G201" s="79"/>
      <c r="H201" s="54">
        <v>1206060102.1010001</v>
      </c>
      <c r="I201" s="55" t="s">
        <v>269</v>
      </c>
      <c r="J201" s="108">
        <f t="shared" ref="J201:J264" si="4">SUMIF($K$1:$BL$1,$J$1,$K201:$BL201)</f>
        <v>0</v>
      </c>
    </row>
    <row r="202" spans="1:64" ht="24" customHeight="1">
      <c r="A202" s="77">
        <v>1</v>
      </c>
      <c r="B202" s="78" t="s">
        <v>903</v>
      </c>
      <c r="C202" s="79" t="s">
        <v>905</v>
      </c>
      <c r="D202" s="79">
        <v>1.2</v>
      </c>
      <c r="E202" s="78"/>
      <c r="F202" s="79">
        <v>6</v>
      </c>
      <c r="G202" s="79"/>
      <c r="H202" s="54">
        <v>1206060103.1010001</v>
      </c>
      <c r="I202" s="55" t="s">
        <v>270</v>
      </c>
      <c r="J202" s="108">
        <f t="shared" si="4"/>
        <v>0</v>
      </c>
      <c r="AA202">
        <v>-93975</v>
      </c>
    </row>
    <row r="203" spans="1:64" ht="24" customHeight="1">
      <c r="A203" s="77">
        <v>1</v>
      </c>
      <c r="B203" s="78" t="s">
        <v>903</v>
      </c>
      <c r="C203" s="79" t="s">
        <v>905</v>
      </c>
      <c r="D203" s="79">
        <v>1.2</v>
      </c>
      <c r="E203" s="78"/>
      <c r="F203" s="79">
        <v>6</v>
      </c>
      <c r="G203" s="79"/>
      <c r="H203" s="33">
        <v>1206070101.1010001</v>
      </c>
      <c r="I203" s="31" t="s">
        <v>271</v>
      </c>
      <c r="J203" s="108">
        <f t="shared" si="4"/>
        <v>0</v>
      </c>
      <c r="M203">
        <v>25840.5</v>
      </c>
      <c r="N203">
        <v>199000</v>
      </c>
      <c r="P203">
        <v>17120</v>
      </c>
      <c r="AB203">
        <v>27513</v>
      </c>
      <c r="AE203">
        <v>6729000</v>
      </c>
      <c r="AS203">
        <v>292284</v>
      </c>
    </row>
    <row r="204" spans="1:64" ht="24" customHeight="1">
      <c r="A204" s="77">
        <v>1</v>
      </c>
      <c r="B204" s="78" t="s">
        <v>903</v>
      </c>
      <c r="C204" s="79" t="s">
        <v>905</v>
      </c>
      <c r="D204" s="79">
        <v>1.2</v>
      </c>
      <c r="E204" s="78"/>
      <c r="F204" s="79">
        <v>6</v>
      </c>
      <c r="G204" s="79"/>
      <c r="H204" s="33">
        <v>1206070102.1010001</v>
      </c>
      <c r="I204" s="31" t="s">
        <v>272</v>
      </c>
      <c r="J204" s="108">
        <f t="shared" si="4"/>
        <v>0</v>
      </c>
    </row>
    <row r="205" spans="1:64" ht="24" customHeight="1">
      <c r="A205" s="77">
        <v>1</v>
      </c>
      <c r="B205" s="78" t="s">
        <v>903</v>
      </c>
      <c r="C205" s="79" t="s">
        <v>905</v>
      </c>
      <c r="D205" s="79">
        <v>1.2</v>
      </c>
      <c r="E205" s="78"/>
      <c r="F205" s="79">
        <v>6</v>
      </c>
      <c r="G205" s="79"/>
      <c r="H205" s="33">
        <v>1206070103.1010001</v>
      </c>
      <c r="I205" s="31" t="s">
        <v>273</v>
      </c>
      <c r="J205" s="108">
        <f t="shared" si="4"/>
        <v>0</v>
      </c>
      <c r="M205">
        <v>-25839.5</v>
      </c>
      <c r="N205">
        <v>-129349.55</v>
      </c>
      <c r="P205">
        <v>-17119</v>
      </c>
      <c r="AB205">
        <v>-15198</v>
      </c>
      <c r="AE205">
        <v>-1485266.63</v>
      </c>
      <c r="AS205">
        <v>-292275</v>
      </c>
    </row>
    <row r="206" spans="1:64" ht="24" customHeight="1">
      <c r="A206" s="77">
        <v>1</v>
      </c>
      <c r="B206" s="78" t="s">
        <v>903</v>
      </c>
      <c r="C206" s="79" t="s">
        <v>905</v>
      </c>
      <c r="D206" s="79">
        <v>1.2</v>
      </c>
      <c r="E206" s="78"/>
      <c r="F206" s="79">
        <v>6</v>
      </c>
      <c r="G206" s="79"/>
      <c r="H206" s="30">
        <v>1206090101.1010001</v>
      </c>
      <c r="I206" s="32" t="s">
        <v>274</v>
      </c>
      <c r="J206" s="108">
        <f t="shared" si="4"/>
        <v>377669999.85000002</v>
      </c>
      <c r="K206">
        <v>71578566.5</v>
      </c>
      <c r="L206">
        <v>6910407</v>
      </c>
      <c r="M206">
        <v>1741230</v>
      </c>
      <c r="N206">
        <v>2929300</v>
      </c>
      <c r="O206">
        <v>20510050</v>
      </c>
      <c r="P206">
        <v>4947100</v>
      </c>
      <c r="Q206">
        <v>3600230</v>
      </c>
      <c r="R206">
        <v>11684593</v>
      </c>
      <c r="S206">
        <v>1314850</v>
      </c>
      <c r="T206">
        <v>10381828</v>
      </c>
      <c r="U206">
        <v>450000</v>
      </c>
      <c r="W206">
        <v>377669999.85000002</v>
      </c>
      <c r="X206">
        <v>7517585</v>
      </c>
      <c r="Y206">
        <v>15946448.49</v>
      </c>
      <c r="AA206">
        <v>27325194.84</v>
      </c>
      <c r="AB206">
        <v>16054041.720000001</v>
      </c>
      <c r="AC206">
        <v>4772390</v>
      </c>
      <c r="AD206">
        <v>6547796.5</v>
      </c>
      <c r="AE206">
        <v>1242179154.3199999</v>
      </c>
      <c r="AF206">
        <v>15012402.539999999</v>
      </c>
      <c r="AG206">
        <v>31458091</v>
      </c>
      <c r="AH206">
        <v>31259102.039999999</v>
      </c>
      <c r="AI206">
        <v>12209870</v>
      </c>
      <c r="AJ206">
        <v>5141566</v>
      </c>
      <c r="AK206">
        <v>47939148.659999996</v>
      </c>
      <c r="AL206">
        <v>37855436</v>
      </c>
      <c r="AM206">
        <v>6066710</v>
      </c>
      <c r="AN206">
        <v>27946624.620000001</v>
      </c>
      <c r="AO206">
        <v>46442152.799999997</v>
      </c>
      <c r="AP206">
        <v>27484588.379999999</v>
      </c>
      <c r="AQ206">
        <v>14928796</v>
      </c>
      <c r="AR206">
        <v>7732230</v>
      </c>
      <c r="AS206">
        <v>335648051.69</v>
      </c>
      <c r="AT206">
        <v>17410168</v>
      </c>
      <c r="AU206">
        <v>4429933.33</v>
      </c>
      <c r="AV206">
        <v>50990652.380000003</v>
      </c>
      <c r="AW206">
        <v>15911163.33</v>
      </c>
      <c r="AX206">
        <v>7532905</v>
      </c>
      <c r="AY206">
        <v>17193618</v>
      </c>
      <c r="AZ206">
        <v>66805403.5</v>
      </c>
      <c r="BA206">
        <v>13674915</v>
      </c>
      <c r="BB206">
        <v>13340377.359999999</v>
      </c>
      <c r="BC206">
        <v>9463168.3300000001</v>
      </c>
      <c r="BD206">
        <v>4713883</v>
      </c>
      <c r="BE206">
        <v>304627927.49000001</v>
      </c>
      <c r="BF206">
        <v>32684483.329999998</v>
      </c>
      <c r="BG206">
        <v>15646634.060000001</v>
      </c>
      <c r="BH206">
        <v>20048400</v>
      </c>
      <c r="BI206">
        <v>12390819.689999999</v>
      </c>
      <c r="BJ206">
        <v>14175028.800000001</v>
      </c>
      <c r="BK206">
        <v>12727201.5</v>
      </c>
      <c r="BL206">
        <v>17540133.329999998</v>
      </c>
    </row>
    <row r="207" spans="1:64" ht="24" customHeight="1">
      <c r="A207" s="77">
        <v>1</v>
      </c>
      <c r="B207" s="78" t="s">
        <v>903</v>
      </c>
      <c r="C207" s="79" t="s">
        <v>905</v>
      </c>
      <c r="D207" s="79">
        <v>1.2</v>
      </c>
      <c r="E207" s="78"/>
      <c r="F207" s="79">
        <v>6</v>
      </c>
      <c r="G207" s="79"/>
      <c r="H207" s="30">
        <v>1206090102.1010001</v>
      </c>
      <c r="I207" s="32" t="s">
        <v>275</v>
      </c>
      <c r="J207" s="108">
        <f t="shared" si="4"/>
        <v>0</v>
      </c>
      <c r="W207">
        <v>0</v>
      </c>
    </row>
    <row r="208" spans="1:64" ht="24" customHeight="1">
      <c r="A208" s="77">
        <v>1</v>
      </c>
      <c r="B208" s="78" t="s">
        <v>903</v>
      </c>
      <c r="C208" s="79" t="s">
        <v>905</v>
      </c>
      <c r="D208" s="79">
        <v>1.2</v>
      </c>
      <c r="E208" s="78"/>
      <c r="F208" s="79">
        <v>6</v>
      </c>
      <c r="G208" s="79"/>
      <c r="H208" s="30">
        <v>1206090103.1010001</v>
      </c>
      <c r="I208" s="32" t="s">
        <v>276</v>
      </c>
      <c r="J208" s="108">
        <f t="shared" si="4"/>
        <v>-259732271.66999999</v>
      </c>
      <c r="K208">
        <v>-71577667.5</v>
      </c>
      <c r="L208">
        <v>-3074016.1</v>
      </c>
      <c r="M208">
        <v>-1741206</v>
      </c>
      <c r="N208">
        <v>-2929264</v>
      </c>
      <c r="O208">
        <v>-19480674.879999999</v>
      </c>
      <c r="P208">
        <v>-4946978</v>
      </c>
      <c r="Q208">
        <v>-3600196</v>
      </c>
      <c r="R208">
        <v>-6520154.5800000001</v>
      </c>
      <c r="S208">
        <v>-1314822</v>
      </c>
      <c r="T208">
        <v>-5552770.3899999997</v>
      </c>
      <c r="U208">
        <v>-449999</v>
      </c>
      <c r="W208">
        <v>-259732271.66999999</v>
      </c>
      <c r="X208">
        <v>-6286719.8799999999</v>
      </c>
      <c r="Y208">
        <v>-8162169.29</v>
      </c>
      <c r="AA208">
        <v>-20063623.370000001</v>
      </c>
      <c r="AB208">
        <v>-14985693.68</v>
      </c>
      <c r="AC208">
        <v>-3791037.29</v>
      </c>
      <c r="AD208">
        <v>-4893531</v>
      </c>
      <c r="AE208">
        <v>-607143656.16999996</v>
      </c>
      <c r="AF208">
        <v>-8873017.0099999998</v>
      </c>
      <c r="AG208">
        <v>-23222920.940000001</v>
      </c>
      <c r="AH208">
        <v>-18851813.710000001</v>
      </c>
      <c r="AI208">
        <v>-4754792.17</v>
      </c>
      <c r="AJ208">
        <v>-3363948.79</v>
      </c>
      <c r="AK208">
        <v>-30251693.93</v>
      </c>
      <c r="AL208">
        <v>-26577088.77</v>
      </c>
      <c r="AM208">
        <v>-2952037</v>
      </c>
      <c r="AN208">
        <v>-19757855.09</v>
      </c>
      <c r="AO208">
        <v>-31177744.59</v>
      </c>
      <c r="AP208">
        <v>-15110468.050000001</v>
      </c>
      <c r="AQ208">
        <v>-6079868.3700000001</v>
      </c>
      <c r="AR208">
        <v>-4843133.33</v>
      </c>
      <c r="AS208">
        <v>-236220675.38</v>
      </c>
      <c r="AT208">
        <v>-9366283.0800000001</v>
      </c>
      <c r="AU208">
        <v>-3096922.63</v>
      </c>
      <c r="AV208">
        <v>-38248326.340000004</v>
      </c>
      <c r="AW208">
        <v>-12320628.210000001</v>
      </c>
      <c r="AX208">
        <v>-5576308.8099999996</v>
      </c>
      <c r="AY208">
        <v>-10768462.550000001</v>
      </c>
      <c r="AZ208">
        <v>-44676764.890000001</v>
      </c>
      <c r="BA208">
        <v>-6370373.8300000001</v>
      </c>
      <c r="BB208">
        <v>-6884583.3399999999</v>
      </c>
      <c r="BC208">
        <v>-5564026.2199999997</v>
      </c>
      <c r="BD208">
        <v>-2983083.81</v>
      </c>
      <c r="BE208">
        <v>-154739139.96000001</v>
      </c>
      <c r="BF208">
        <v>-17597424.890000001</v>
      </c>
      <c r="BG208">
        <v>-9659483.6600000001</v>
      </c>
      <c r="BH208">
        <v>-15890827.699999999</v>
      </c>
      <c r="BI208">
        <v>-8350899.46</v>
      </c>
      <c r="BJ208">
        <v>-8146479.9500000002</v>
      </c>
      <c r="BK208">
        <v>-9491489.2400000002</v>
      </c>
      <c r="BL208">
        <v>-8265483.6799999997</v>
      </c>
    </row>
    <row r="209" spans="1:64" ht="24" customHeight="1">
      <c r="A209" s="77">
        <v>1</v>
      </c>
      <c r="B209" s="78" t="s">
        <v>903</v>
      </c>
      <c r="C209" s="79" t="s">
        <v>905</v>
      </c>
      <c r="D209" s="79">
        <v>1.2</v>
      </c>
      <c r="E209" s="78"/>
      <c r="F209" s="79">
        <v>6</v>
      </c>
      <c r="G209" s="79"/>
      <c r="H209" s="30">
        <v>1206100101.1010001</v>
      </c>
      <c r="I209" s="32" t="s">
        <v>277</v>
      </c>
      <c r="J209" s="108">
        <f t="shared" si="4"/>
        <v>8564102.6500000004</v>
      </c>
      <c r="K209">
        <v>8342042</v>
      </c>
      <c r="L209">
        <v>135683</v>
      </c>
      <c r="M209">
        <v>393100</v>
      </c>
      <c r="N209">
        <v>12000</v>
      </c>
      <c r="O209">
        <v>169250</v>
      </c>
      <c r="P209">
        <v>683595</v>
      </c>
      <c r="Q209">
        <v>189480</v>
      </c>
      <c r="R209">
        <v>213812</v>
      </c>
      <c r="S209">
        <v>225900</v>
      </c>
      <c r="T209">
        <v>166240</v>
      </c>
      <c r="W209">
        <v>8564102.6500000004</v>
      </c>
      <c r="X209">
        <v>682312</v>
      </c>
      <c r="Y209">
        <v>578990</v>
      </c>
      <c r="AA209">
        <v>521527.6</v>
      </c>
      <c r="AB209">
        <v>3397217.11</v>
      </c>
      <c r="AC209">
        <v>78750</v>
      </c>
      <c r="AD209">
        <v>456000</v>
      </c>
      <c r="AE209">
        <v>58911152.649999999</v>
      </c>
      <c r="AF209">
        <v>2007520</v>
      </c>
      <c r="AG209">
        <v>1023647</v>
      </c>
      <c r="AH209">
        <v>1104591</v>
      </c>
      <c r="AK209">
        <v>1178428.5</v>
      </c>
      <c r="AL209">
        <v>513852.5</v>
      </c>
      <c r="AN209">
        <v>764938</v>
      </c>
      <c r="AO209">
        <v>1795223</v>
      </c>
      <c r="AP209">
        <v>2213459</v>
      </c>
      <c r="AR209">
        <v>86850</v>
      </c>
      <c r="AS209">
        <v>4669559.87</v>
      </c>
      <c r="AT209">
        <v>149743</v>
      </c>
      <c r="AV209">
        <v>1915180</v>
      </c>
      <c r="AY209">
        <v>1067818</v>
      </c>
      <c r="AZ209">
        <v>5352759.68</v>
      </c>
      <c r="BA209">
        <v>130000</v>
      </c>
      <c r="BE209">
        <v>6958162.4000000004</v>
      </c>
      <c r="BL209">
        <v>129500</v>
      </c>
    </row>
    <row r="210" spans="1:64" ht="24" customHeight="1">
      <c r="A210" s="77">
        <v>1</v>
      </c>
      <c r="B210" s="78" t="s">
        <v>903</v>
      </c>
      <c r="C210" s="79" t="s">
        <v>905</v>
      </c>
      <c r="D210" s="79">
        <v>1.2</v>
      </c>
      <c r="E210" s="78"/>
      <c r="F210" s="79">
        <v>6</v>
      </c>
      <c r="G210" s="79"/>
      <c r="H210" s="30">
        <v>1206100102.1010001</v>
      </c>
      <c r="I210" s="32" t="s">
        <v>278</v>
      </c>
      <c r="J210" s="108">
        <f t="shared" si="4"/>
        <v>0</v>
      </c>
      <c r="W210">
        <v>0</v>
      </c>
    </row>
    <row r="211" spans="1:64" ht="24" customHeight="1">
      <c r="A211" s="77">
        <v>1</v>
      </c>
      <c r="B211" s="78" t="s">
        <v>903</v>
      </c>
      <c r="C211" s="79" t="s">
        <v>905</v>
      </c>
      <c r="D211" s="79">
        <v>1.2</v>
      </c>
      <c r="E211" s="78"/>
      <c r="F211" s="79">
        <v>6</v>
      </c>
      <c r="G211" s="79"/>
      <c r="H211" s="33">
        <v>1206100103.1010001</v>
      </c>
      <c r="I211" s="31" t="s">
        <v>279</v>
      </c>
      <c r="J211" s="108">
        <f t="shared" si="4"/>
        <v>-4452606.7699999996</v>
      </c>
      <c r="K211">
        <v>-8311924.3399999999</v>
      </c>
      <c r="L211">
        <v>-135677</v>
      </c>
      <c r="M211">
        <v>-393086</v>
      </c>
      <c r="N211">
        <v>-11999</v>
      </c>
      <c r="O211">
        <v>-169241</v>
      </c>
      <c r="P211">
        <v>-683552</v>
      </c>
      <c r="Q211">
        <v>-189476</v>
      </c>
      <c r="R211">
        <v>-213804</v>
      </c>
      <c r="S211">
        <v>-225891</v>
      </c>
      <c r="T211">
        <v>-166231</v>
      </c>
      <c r="W211">
        <v>-4452606.7699999996</v>
      </c>
      <c r="X211">
        <v>-682281</v>
      </c>
      <c r="Y211">
        <v>-453153.1</v>
      </c>
      <c r="AA211">
        <v>-507981.78</v>
      </c>
      <c r="AB211">
        <v>-3385160.11</v>
      </c>
      <c r="AC211">
        <v>-78747</v>
      </c>
      <c r="AD211">
        <v>-455954</v>
      </c>
      <c r="AE211">
        <v>-34240779.600000001</v>
      </c>
      <c r="AF211">
        <v>-1826838.95</v>
      </c>
      <c r="AG211">
        <v>-1023583</v>
      </c>
      <c r="AH211">
        <v>-1104550</v>
      </c>
      <c r="AK211">
        <v>-1178379.5</v>
      </c>
      <c r="AL211">
        <v>-349406.83</v>
      </c>
      <c r="AN211">
        <v>-764919</v>
      </c>
      <c r="AO211">
        <v>-1795141</v>
      </c>
      <c r="AP211">
        <v>-2213384</v>
      </c>
      <c r="AR211">
        <v>-86846</v>
      </c>
      <c r="AS211">
        <v>-4669395.87</v>
      </c>
      <c r="AT211">
        <v>-149735</v>
      </c>
      <c r="AV211">
        <v>-1915075</v>
      </c>
      <c r="AY211">
        <v>-1067771</v>
      </c>
      <c r="AZ211">
        <v>-5352563.68</v>
      </c>
      <c r="BA211">
        <v>-90277.78</v>
      </c>
      <c r="BE211">
        <v>-3668275.63</v>
      </c>
      <c r="BL211">
        <v>-82016.67</v>
      </c>
    </row>
    <row r="212" spans="1:64" ht="24" customHeight="1">
      <c r="A212" s="77">
        <v>1</v>
      </c>
      <c r="B212" s="78" t="s">
        <v>903</v>
      </c>
      <c r="C212" s="79" t="s">
        <v>905</v>
      </c>
      <c r="D212" s="79">
        <v>1.2</v>
      </c>
      <c r="E212" s="78"/>
      <c r="F212" s="79">
        <v>6</v>
      </c>
      <c r="G212" s="79"/>
      <c r="H212" s="30">
        <v>1206110101.1010001</v>
      </c>
      <c r="I212" s="32" t="s">
        <v>280</v>
      </c>
      <c r="J212" s="108">
        <f t="shared" si="4"/>
        <v>0</v>
      </c>
      <c r="AA212">
        <v>72723</v>
      </c>
      <c r="AE212">
        <v>12291300</v>
      </c>
      <c r="AS212">
        <v>6204469</v>
      </c>
    </row>
    <row r="213" spans="1:64" ht="24" customHeight="1">
      <c r="A213" s="77">
        <v>1</v>
      </c>
      <c r="B213" s="78" t="s">
        <v>903</v>
      </c>
      <c r="C213" s="79" t="s">
        <v>905</v>
      </c>
      <c r="D213" s="79">
        <v>1.2</v>
      </c>
      <c r="E213" s="78"/>
      <c r="F213" s="79">
        <v>6</v>
      </c>
      <c r="G213" s="79"/>
      <c r="H213" s="30">
        <v>1206110102.1010001</v>
      </c>
      <c r="I213" s="32" t="s">
        <v>281</v>
      </c>
      <c r="J213" s="108">
        <f t="shared" si="4"/>
        <v>0</v>
      </c>
    </row>
    <row r="214" spans="1:64" ht="24" customHeight="1">
      <c r="A214" s="77">
        <v>1</v>
      </c>
      <c r="B214" s="78" t="s">
        <v>903</v>
      </c>
      <c r="C214" s="79" t="s">
        <v>905</v>
      </c>
      <c r="D214" s="79">
        <v>1.2</v>
      </c>
      <c r="E214" s="78"/>
      <c r="F214" s="79">
        <v>6</v>
      </c>
      <c r="G214" s="79"/>
      <c r="H214" s="30">
        <v>1206110103.1010001</v>
      </c>
      <c r="I214" s="31" t="s">
        <v>282</v>
      </c>
      <c r="J214" s="108">
        <f t="shared" si="4"/>
        <v>0</v>
      </c>
      <c r="AA214">
        <v>-72719</v>
      </c>
      <c r="AE214">
        <v>-11720929.789999999</v>
      </c>
      <c r="AS214">
        <v>-5271051.7</v>
      </c>
    </row>
    <row r="215" spans="1:64" ht="24" customHeight="1">
      <c r="A215" s="77">
        <v>1</v>
      </c>
      <c r="B215" s="78" t="s">
        <v>903</v>
      </c>
      <c r="C215" s="79" t="s">
        <v>905</v>
      </c>
      <c r="D215" s="79">
        <v>1.2</v>
      </c>
      <c r="E215" s="78"/>
      <c r="F215" s="79">
        <v>6</v>
      </c>
      <c r="G215" s="79"/>
      <c r="H215" s="30">
        <v>1206120101.1010001</v>
      </c>
      <c r="I215" s="32" t="s">
        <v>283</v>
      </c>
      <c r="J215" s="108">
        <f t="shared" si="4"/>
        <v>22439690</v>
      </c>
      <c r="K215">
        <v>1415170</v>
      </c>
      <c r="L215">
        <v>245847</v>
      </c>
      <c r="M215">
        <v>610430</v>
      </c>
      <c r="N215">
        <v>188090</v>
      </c>
      <c r="O215">
        <v>480000</v>
      </c>
      <c r="P215">
        <v>652070</v>
      </c>
      <c r="Q215">
        <v>86408</v>
      </c>
      <c r="R215">
        <v>53190</v>
      </c>
      <c r="S215">
        <v>489360</v>
      </c>
      <c r="T215">
        <v>408870</v>
      </c>
      <c r="W215">
        <v>22439690</v>
      </c>
      <c r="X215">
        <v>509200</v>
      </c>
      <c r="Y215">
        <v>1580450</v>
      </c>
      <c r="AA215">
        <v>1062550</v>
      </c>
      <c r="AB215">
        <v>759440</v>
      </c>
      <c r="AC215">
        <v>1196000</v>
      </c>
      <c r="AD215">
        <v>99926.68</v>
      </c>
      <c r="AE215">
        <v>5349082</v>
      </c>
      <c r="AF215">
        <v>1246080</v>
      </c>
      <c r="AG215">
        <v>3046589</v>
      </c>
      <c r="AH215">
        <v>769581</v>
      </c>
      <c r="AK215">
        <v>3301611</v>
      </c>
      <c r="AL215">
        <v>1479986</v>
      </c>
      <c r="AN215">
        <v>150400</v>
      </c>
      <c r="AO215">
        <v>2334310</v>
      </c>
      <c r="AP215">
        <v>2251965.56</v>
      </c>
      <c r="AQ215">
        <v>550000</v>
      </c>
      <c r="AR215">
        <v>768400</v>
      </c>
      <c r="AS215">
        <v>7701071</v>
      </c>
      <c r="AT215">
        <v>174745.98</v>
      </c>
      <c r="AU215">
        <v>5600</v>
      </c>
      <c r="AV215">
        <v>1150551</v>
      </c>
      <c r="AW215">
        <v>65500</v>
      </c>
      <c r="AX215">
        <v>759080</v>
      </c>
      <c r="AY215">
        <v>1192641</v>
      </c>
      <c r="AZ215">
        <v>2929935</v>
      </c>
      <c r="BA215">
        <v>277000</v>
      </c>
      <c r="BC215">
        <v>13500</v>
      </c>
      <c r="BE215">
        <v>935000</v>
      </c>
      <c r="BF215">
        <v>688000</v>
      </c>
      <c r="BG215">
        <v>579000</v>
      </c>
      <c r="BI215">
        <v>483000</v>
      </c>
      <c r="BL215">
        <v>2179000</v>
      </c>
    </row>
    <row r="216" spans="1:64" ht="24" customHeight="1">
      <c r="A216" s="77">
        <v>1</v>
      </c>
      <c r="B216" s="78" t="s">
        <v>903</v>
      </c>
      <c r="C216" s="79" t="s">
        <v>905</v>
      </c>
      <c r="D216" s="79">
        <v>1.2</v>
      </c>
      <c r="E216" s="78"/>
      <c r="F216" s="79">
        <v>6</v>
      </c>
      <c r="G216" s="79"/>
      <c r="H216" s="30">
        <v>1206120102.1010001</v>
      </c>
      <c r="I216" s="32" t="s">
        <v>284</v>
      </c>
      <c r="J216" s="108">
        <f t="shared" si="4"/>
        <v>0</v>
      </c>
    </row>
    <row r="217" spans="1:64" ht="24" customHeight="1">
      <c r="A217" s="77">
        <v>1</v>
      </c>
      <c r="B217" s="78" t="s">
        <v>903</v>
      </c>
      <c r="C217" s="79" t="s">
        <v>905</v>
      </c>
      <c r="D217" s="79">
        <v>1.2</v>
      </c>
      <c r="E217" s="78"/>
      <c r="F217" s="79">
        <v>6</v>
      </c>
      <c r="G217" s="79"/>
      <c r="H217" s="30">
        <v>1206120103.1010001</v>
      </c>
      <c r="I217" s="31" t="s">
        <v>285</v>
      </c>
      <c r="J217" s="108">
        <f t="shared" si="4"/>
        <v>-19443478.629999999</v>
      </c>
      <c r="K217">
        <v>-1214897.5900000001</v>
      </c>
      <c r="L217">
        <v>-245839</v>
      </c>
      <c r="M217">
        <v>-610413</v>
      </c>
      <c r="N217">
        <v>-188084</v>
      </c>
      <c r="O217">
        <v>-479999</v>
      </c>
      <c r="P217">
        <v>-652063</v>
      </c>
      <c r="Q217">
        <v>-86399</v>
      </c>
      <c r="R217">
        <v>-53186</v>
      </c>
      <c r="S217">
        <v>-489358</v>
      </c>
      <c r="T217">
        <v>-408859</v>
      </c>
      <c r="W217">
        <v>-19443478.629999999</v>
      </c>
      <c r="X217">
        <v>-509100</v>
      </c>
      <c r="Y217">
        <v>-1250247.8400000001</v>
      </c>
      <c r="AA217">
        <v>-1062542</v>
      </c>
      <c r="AB217">
        <v>-759408</v>
      </c>
      <c r="AC217">
        <v>-1195996</v>
      </c>
      <c r="AD217">
        <v>-99915.68</v>
      </c>
      <c r="AE217">
        <v>-2968075.73</v>
      </c>
      <c r="AF217">
        <v>-1246065</v>
      </c>
      <c r="AG217">
        <v>-2800232.97</v>
      </c>
      <c r="AH217">
        <v>-769567</v>
      </c>
      <c r="AK217">
        <v>-3076921.33</v>
      </c>
      <c r="AL217">
        <v>-691306.33</v>
      </c>
      <c r="AN217">
        <v>-150394</v>
      </c>
      <c r="AO217">
        <v>-2334289</v>
      </c>
      <c r="AP217">
        <v>-2251950.56</v>
      </c>
      <c r="AQ217">
        <v>-549999</v>
      </c>
      <c r="AR217">
        <v>-768398</v>
      </c>
      <c r="AS217">
        <v>-7700868</v>
      </c>
      <c r="AT217">
        <v>-174728.98</v>
      </c>
      <c r="AU217">
        <v>-5599</v>
      </c>
      <c r="AV217">
        <v>-1150513</v>
      </c>
      <c r="AW217">
        <v>-65490</v>
      </c>
      <c r="AX217">
        <v>-759076</v>
      </c>
      <c r="AY217">
        <v>-1192597</v>
      </c>
      <c r="AZ217">
        <v>-2974903.96</v>
      </c>
      <c r="BA217">
        <v>-276999</v>
      </c>
      <c r="BC217">
        <v>-13499</v>
      </c>
      <c r="BE217">
        <v>-934998</v>
      </c>
      <c r="BF217">
        <v>-452266.67</v>
      </c>
      <c r="BG217">
        <v>-578998</v>
      </c>
      <c r="BI217">
        <v>-134166.67000000001</v>
      </c>
      <c r="BL217">
        <v>-1091497</v>
      </c>
    </row>
    <row r="218" spans="1:64" ht="24" customHeight="1">
      <c r="A218" s="77">
        <v>1</v>
      </c>
      <c r="B218" s="78" t="s">
        <v>903</v>
      </c>
      <c r="C218" s="79" t="s">
        <v>905</v>
      </c>
      <c r="D218" s="79">
        <v>1.2</v>
      </c>
      <c r="E218" s="78"/>
      <c r="F218" s="79">
        <v>6</v>
      </c>
      <c r="G218" s="79"/>
      <c r="H218" s="30">
        <v>1206130101.1010001</v>
      </c>
      <c r="I218" s="32" t="s">
        <v>286</v>
      </c>
      <c r="J218" s="108">
        <f t="shared" si="4"/>
        <v>0</v>
      </c>
      <c r="N218">
        <v>20650</v>
      </c>
      <c r="AA218">
        <v>116350</v>
      </c>
      <c r="AE218">
        <v>158000</v>
      </c>
      <c r="AS218">
        <v>346600</v>
      </c>
    </row>
    <row r="219" spans="1:64" ht="24" customHeight="1">
      <c r="A219" s="77">
        <v>1</v>
      </c>
      <c r="B219" s="78" t="s">
        <v>903</v>
      </c>
      <c r="C219" s="79" t="s">
        <v>905</v>
      </c>
      <c r="D219" s="79">
        <v>1.2</v>
      </c>
      <c r="E219" s="78"/>
      <c r="F219" s="79">
        <v>6</v>
      </c>
      <c r="G219" s="79"/>
      <c r="H219" s="33">
        <v>1206130102.1010001</v>
      </c>
      <c r="I219" s="31" t="s">
        <v>287</v>
      </c>
      <c r="J219" s="108">
        <f t="shared" si="4"/>
        <v>0</v>
      </c>
    </row>
    <row r="220" spans="1:64" ht="24" customHeight="1">
      <c r="A220" s="77">
        <v>1</v>
      </c>
      <c r="B220" s="78" t="s">
        <v>903</v>
      </c>
      <c r="C220" s="79" t="s">
        <v>905</v>
      </c>
      <c r="D220" s="79">
        <v>1.2</v>
      </c>
      <c r="E220" s="78"/>
      <c r="F220" s="79">
        <v>6</v>
      </c>
      <c r="G220" s="79"/>
      <c r="H220" s="33">
        <v>1206130103.1010001</v>
      </c>
      <c r="I220" s="31" t="s">
        <v>288</v>
      </c>
      <c r="J220" s="108">
        <f t="shared" si="4"/>
        <v>0</v>
      </c>
      <c r="N220">
        <v>-20648</v>
      </c>
      <c r="AA220">
        <v>-116338</v>
      </c>
      <c r="AE220">
        <v>-157998</v>
      </c>
      <c r="AS220">
        <v>-346588</v>
      </c>
    </row>
    <row r="221" spans="1:64" ht="24" customHeight="1">
      <c r="A221" s="77">
        <v>1</v>
      </c>
      <c r="B221" s="78" t="s">
        <v>903</v>
      </c>
      <c r="C221" s="79" t="s">
        <v>905</v>
      </c>
      <c r="D221" s="79">
        <v>1.2</v>
      </c>
      <c r="E221" s="78"/>
      <c r="F221" s="79">
        <v>6</v>
      </c>
      <c r="G221" s="79"/>
      <c r="H221" s="33">
        <v>1206140101.1010001</v>
      </c>
      <c r="I221" s="31" t="s">
        <v>289</v>
      </c>
      <c r="J221" s="108">
        <f t="shared" si="4"/>
        <v>0</v>
      </c>
    </row>
    <row r="222" spans="1:64" ht="24" customHeight="1">
      <c r="A222" s="77">
        <v>1</v>
      </c>
      <c r="B222" s="78" t="s">
        <v>903</v>
      </c>
      <c r="C222" s="79" t="s">
        <v>905</v>
      </c>
      <c r="D222" s="79">
        <v>1.2</v>
      </c>
      <c r="E222" s="78"/>
      <c r="F222" s="79">
        <v>6</v>
      </c>
      <c r="G222" s="79"/>
      <c r="H222" s="30">
        <v>1206140102.1010001</v>
      </c>
      <c r="I222" s="32" t="s">
        <v>290</v>
      </c>
      <c r="J222" s="108">
        <f t="shared" si="4"/>
        <v>0</v>
      </c>
    </row>
    <row r="223" spans="1:64" ht="24" customHeight="1">
      <c r="A223" s="77">
        <v>1</v>
      </c>
      <c r="B223" s="78" t="s">
        <v>903</v>
      </c>
      <c r="C223" s="79" t="s">
        <v>905</v>
      </c>
      <c r="D223" s="79">
        <v>1.2</v>
      </c>
      <c r="E223" s="78"/>
      <c r="F223" s="79">
        <v>6</v>
      </c>
      <c r="G223" s="79"/>
      <c r="H223" s="33">
        <v>1206140103.1010001</v>
      </c>
      <c r="I223" s="31" t="s">
        <v>291</v>
      </c>
      <c r="J223" s="108">
        <f t="shared" si="4"/>
        <v>0</v>
      </c>
    </row>
    <row r="224" spans="1:64" ht="24" customHeight="1">
      <c r="A224" s="77">
        <v>1</v>
      </c>
      <c r="B224" s="78" t="s">
        <v>903</v>
      </c>
      <c r="C224" s="79" t="s">
        <v>905</v>
      </c>
      <c r="D224" s="79">
        <v>1.2</v>
      </c>
      <c r="E224" s="78"/>
      <c r="F224" s="79">
        <v>6</v>
      </c>
      <c r="G224" s="79"/>
      <c r="H224" s="30">
        <v>1206150101.1010001</v>
      </c>
      <c r="I224" s="32" t="s">
        <v>292</v>
      </c>
      <c r="J224" s="108">
        <f t="shared" si="4"/>
        <v>0</v>
      </c>
      <c r="AE224">
        <v>305116.65000000002</v>
      </c>
    </row>
    <row r="225" spans="1:64" ht="24" customHeight="1">
      <c r="A225" s="77">
        <v>1</v>
      </c>
      <c r="B225" s="78" t="s">
        <v>903</v>
      </c>
      <c r="C225" s="79" t="s">
        <v>905</v>
      </c>
      <c r="D225" s="79">
        <v>1.2</v>
      </c>
      <c r="E225" s="78"/>
      <c r="F225" s="79">
        <v>6</v>
      </c>
      <c r="G225" s="79"/>
      <c r="H225" s="33">
        <v>1206150102.1010001</v>
      </c>
      <c r="I225" s="31" t="s">
        <v>293</v>
      </c>
      <c r="J225" s="108">
        <f t="shared" si="4"/>
        <v>0</v>
      </c>
    </row>
    <row r="226" spans="1:64" ht="24" customHeight="1">
      <c r="A226" s="77">
        <v>1</v>
      </c>
      <c r="B226" s="78" t="s">
        <v>903</v>
      </c>
      <c r="C226" s="79" t="s">
        <v>905</v>
      </c>
      <c r="D226" s="79">
        <v>1.2</v>
      </c>
      <c r="E226" s="78"/>
      <c r="F226" s="79">
        <v>6</v>
      </c>
      <c r="G226" s="79"/>
      <c r="H226" s="30">
        <v>1206150103.1010001</v>
      </c>
      <c r="I226" s="31" t="s">
        <v>294</v>
      </c>
      <c r="J226" s="108">
        <f t="shared" si="4"/>
        <v>0</v>
      </c>
      <c r="AE226">
        <v>-305113.65000000002</v>
      </c>
    </row>
    <row r="227" spans="1:64" ht="24" customHeight="1">
      <c r="A227" s="77">
        <v>1</v>
      </c>
      <c r="B227" s="78" t="s">
        <v>903</v>
      </c>
      <c r="C227" s="79" t="s">
        <v>905</v>
      </c>
      <c r="D227" s="79">
        <v>1.2</v>
      </c>
      <c r="E227" s="78"/>
      <c r="F227" s="79">
        <v>6</v>
      </c>
      <c r="G227" s="79"/>
      <c r="H227" s="30">
        <v>1206160101.1010001</v>
      </c>
      <c r="I227" s="31" t="s">
        <v>295</v>
      </c>
      <c r="J227" s="108">
        <f t="shared" si="4"/>
        <v>5756022</v>
      </c>
      <c r="K227">
        <v>101318161.97</v>
      </c>
      <c r="N227">
        <v>27500</v>
      </c>
      <c r="P227">
        <v>102500</v>
      </c>
      <c r="Q227">
        <v>85050</v>
      </c>
      <c r="W227">
        <v>5756022</v>
      </c>
      <c r="X227">
        <v>27437</v>
      </c>
      <c r="AA227">
        <v>0</v>
      </c>
      <c r="AB227">
        <v>78964</v>
      </c>
      <c r="AE227">
        <v>1367400</v>
      </c>
      <c r="AF227">
        <v>197080</v>
      </c>
      <c r="AG227">
        <v>16790</v>
      </c>
      <c r="AH227">
        <v>232456.2</v>
      </c>
      <c r="AL227">
        <v>50310</v>
      </c>
      <c r="AO227">
        <v>83780</v>
      </c>
      <c r="AS227">
        <v>116455</v>
      </c>
      <c r="AV227">
        <v>457382.5</v>
      </c>
      <c r="AW227">
        <v>8000</v>
      </c>
      <c r="AY227">
        <v>255738</v>
      </c>
      <c r="AZ227">
        <v>1543051.42</v>
      </c>
    </row>
    <row r="228" spans="1:64" ht="24" customHeight="1">
      <c r="A228" s="77">
        <v>1</v>
      </c>
      <c r="B228" s="78" t="s">
        <v>903</v>
      </c>
      <c r="C228" s="79" t="s">
        <v>905</v>
      </c>
      <c r="D228" s="79">
        <v>1.2</v>
      </c>
      <c r="E228" s="78"/>
      <c r="F228" s="79">
        <v>6</v>
      </c>
      <c r="G228" s="79"/>
      <c r="H228" s="30">
        <v>1206160102.1010001</v>
      </c>
      <c r="I228" s="32" t="s">
        <v>296</v>
      </c>
      <c r="J228" s="108">
        <f t="shared" si="4"/>
        <v>0</v>
      </c>
    </row>
    <row r="229" spans="1:64" ht="24" customHeight="1">
      <c r="A229" s="77">
        <v>1</v>
      </c>
      <c r="B229" s="78" t="s">
        <v>903</v>
      </c>
      <c r="C229" s="79" t="s">
        <v>905</v>
      </c>
      <c r="D229" s="79">
        <v>1.2</v>
      </c>
      <c r="E229" s="78"/>
      <c r="F229" s="79">
        <v>6</v>
      </c>
      <c r="G229" s="79"/>
      <c r="H229" s="33">
        <v>1206160103.1010001</v>
      </c>
      <c r="I229" s="31" t="s">
        <v>297</v>
      </c>
      <c r="J229" s="108">
        <f t="shared" si="4"/>
        <v>-5358173</v>
      </c>
      <c r="K229">
        <v>-101047486.95999999</v>
      </c>
      <c r="N229">
        <v>-27499</v>
      </c>
      <c r="P229">
        <v>-102498</v>
      </c>
      <c r="Q229">
        <v>-85045</v>
      </c>
      <c r="W229">
        <v>-5358173</v>
      </c>
      <c r="X229">
        <v>-27434</v>
      </c>
      <c r="AA229">
        <v>0</v>
      </c>
      <c r="AB229">
        <v>-78958</v>
      </c>
      <c r="AE229">
        <v>-501704.69</v>
      </c>
      <c r="AF229">
        <v>-197064.99</v>
      </c>
      <c r="AG229">
        <v>-16787</v>
      </c>
      <c r="AH229">
        <v>-232448.2</v>
      </c>
      <c r="AL229">
        <v>-50305</v>
      </c>
      <c r="AO229">
        <v>-83767</v>
      </c>
      <c r="AS229">
        <v>-116447</v>
      </c>
      <c r="AV229">
        <v>-457364.5</v>
      </c>
      <c r="AW229">
        <v>-7999</v>
      </c>
      <c r="AY229">
        <v>-255732</v>
      </c>
      <c r="AZ229">
        <v>-1543043.42</v>
      </c>
    </row>
    <row r="230" spans="1:64" ht="24" customHeight="1">
      <c r="A230" s="77">
        <v>1</v>
      </c>
      <c r="B230" s="78" t="s">
        <v>903</v>
      </c>
      <c r="C230" s="79" t="s">
        <v>905</v>
      </c>
      <c r="D230" s="79">
        <v>1.2</v>
      </c>
      <c r="E230" s="78"/>
      <c r="F230" s="79">
        <v>6</v>
      </c>
      <c r="G230" s="79"/>
      <c r="H230" s="33">
        <v>1206170101.1010001</v>
      </c>
      <c r="I230" s="31" t="s">
        <v>298</v>
      </c>
      <c r="J230" s="108">
        <f t="shared" si="4"/>
        <v>8823113.0199999996</v>
      </c>
      <c r="K230">
        <v>37333210.100000001</v>
      </c>
      <c r="L230">
        <v>2893434.7</v>
      </c>
      <c r="M230">
        <v>5918241.4000000004</v>
      </c>
      <c r="N230">
        <v>9210599</v>
      </c>
      <c r="O230">
        <v>10721300</v>
      </c>
      <c r="P230">
        <v>10398028.449999999</v>
      </c>
      <c r="Q230">
        <v>7156907</v>
      </c>
      <c r="R230">
        <v>6326435.0999999996</v>
      </c>
      <c r="S230">
        <v>5134187</v>
      </c>
      <c r="T230">
        <v>4670223</v>
      </c>
      <c r="U230">
        <v>4669797.0999999996</v>
      </c>
      <c r="V230">
        <v>4641037</v>
      </c>
      <c r="W230">
        <v>8823113.0199999996</v>
      </c>
      <c r="X230">
        <v>2311530</v>
      </c>
      <c r="Y230">
        <v>6007240.5999999996</v>
      </c>
      <c r="Z230">
        <v>4448917.6399999997</v>
      </c>
      <c r="AA230">
        <v>10614716</v>
      </c>
      <c r="AB230">
        <v>6638794</v>
      </c>
      <c r="AC230">
        <v>2086909</v>
      </c>
      <c r="AD230">
        <v>1400490.3</v>
      </c>
      <c r="AE230">
        <v>47037949.740000002</v>
      </c>
      <c r="AF230">
        <v>2430399</v>
      </c>
      <c r="AG230">
        <v>4717108.5</v>
      </c>
      <c r="AH230">
        <v>5253122</v>
      </c>
      <c r="AI230">
        <v>10519772.1</v>
      </c>
      <c r="AJ230">
        <v>4882950.46</v>
      </c>
      <c r="AK230">
        <v>13231020.5</v>
      </c>
      <c r="AL230">
        <v>9822665</v>
      </c>
      <c r="AM230">
        <v>7574730.2999999998</v>
      </c>
      <c r="AN230">
        <v>3234937.02</v>
      </c>
      <c r="AO230">
        <v>7328026.7999999998</v>
      </c>
      <c r="AP230">
        <v>4035071</v>
      </c>
      <c r="AQ230">
        <v>4703032.8</v>
      </c>
      <c r="AR230">
        <v>2128320.0099999998</v>
      </c>
      <c r="AS230">
        <v>25669108.530000001</v>
      </c>
      <c r="AT230">
        <v>4456708.5</v>
      </c>
      <c r="AU230">
        <v>4760215</v>
      </c>
      <c r="AV230">
        <v>3946873</v>
      </c>
      <c r="AW230">
        <v>5970910.7800000003</v>
      </c>
      <c r="AX230">
        <v>7267970.1200000001</v>
      </c>
      <c r="AY230">
        <v>5757668.5</v>
      </c>
      <c r="AZ230">
        <v>4706252.8600000003</v>
      </c>
      <c r="BA230">
        <v>4594436.5</v>
      </c>
      <c r="BB230">
        <v>3531232</v>
      </c>
      <c r="BC230">
        <v>2436682.5499999998</v>
      </c>
      <c r="BD230">
        <v>1021440.05</v>
      </c>
      <c r="BE230">
        <v>52711041.369999997</v>
      </c>
      <c r="BF230">
        <v>16337017</v>
      </c>
      <c r="BG230">
        <v>4456193</v>
      </c>
      <c r="BH230">
        <v>10892531.1</v>
      </c>
      <c r="BI230">
        <v>1993590.2</v>
      </c>
      <c r="BJ230">
        <v>5838457.5</v>
      </c>
      <c r="BK230">
        <v>6043278.04</v>
      </c>
      <c r="BL230">
        <v>4349451.2</v>
      </c>
    </row>
    <row r="231" spans="1:64" ht="24" customHeight="1">
      <c r="A231" s="77">
        <v>1</v>
      </c>
      <c r="B231" s="78" t="s">
        <v>903</v>
      </c>
      <c r="C231" s="79" t="s">
        <v>905</v>
      </c>
      <c r="D231" s="79">
        <v>1.2</v>
      </c>
      <c r="E231" s="78"/>
      <c r="F231" s="79">
        <v>6</v>
      </c>
      <c r="G231" s="79"/>
      <c r="H231" s="33">
        <v>1206170101.102</v>
      </c>
      <c r="I231" s="31" t="s">
        <v>299</v>
      </c>
      <c r="J231" s="108">
        <f t="shared" si="4"/>
        <v>11103083</v>
      </c>
      <c r="K231">
        <v>21632974.02</v>
      </c>
      <c r="L231">
        <v>3896000</v>
      </c>
      <c r="M231">
        <v>9227300</v>
      </c>
      <c r="N231">
        <v>12631000</v>
      </c>
      <c r="O231">
        <v>7815000</v>
      </c>
      <c r="P231">
        <v>15371600</v>
      </c>
      <c r="Q231">
        <v>18038000</v>
      </c>
      <c r="R231">
        <v>7504430</v>
      </c>
      <c r="S231">
        <v>8858800</v>
      </c>
      <c r="T231">
        <v>7725000</v>
      </c>
      <c r="U231">
        <v>11919255</v>
      </c>
      <c r="V231">
        <v>9930460</v>
      </c>
      <c r="W231">
        <v>11103083</v>
      </c>
      <c r="X231">
        <v>7519459.1699999999</v>
      </c>
      <c r="Y231">
        <v>1663600</v>
      </c>
      <c r="Z231">
        <v>13216689</v>
      </c>
      <c r="AA231">
        <v>4227920</v>
      </c>
      <c r="AB231">
        <v>9774400</v>
      </c>
      <c r="AC231">
        <v>2758887</v>
      </c>
      <c r="AD231">
        <v>4010000</v>
      </c>
      <c r="AE231">
        <v>27133199.989999998</v>
      </c>
      <c r="AF231">
        <v>6247590</v>
      </c>
      <c r="AG231">
        <v>8743015</v>
      </c>
      <c r="AH231">
        <v>9254750</v>
      </c>
      <c r="AI231">
        <v>11044200</v>
      </c>
      <c r="AJ231">
        <v>6055000</v>
      </c>
      <c r="AK231">
        <v>18272390</v>
      </c>
      <c r="AL231">
        <v>6436010</v>
      </c>
      <c r="AM231">
        <v>12727522</v>
      </c>
      <c r="AN231">
        <v>2705000</v>
      </c>
      <c r="AO231">
        <v>13620700</v>
      </c>
      <c r="AP231">
        <v>5742000</v>
      </c>
      <c r="AQ231">
        <v>11507300</v>
      </c>
      <c r="AR231">
        <v>1287000</v>
      </c>
      <c r="AS231">
        <v>16926105</v>
      </c>
      <c r="AT231">
        <v>5345990</v>
      </c>
      <c r="AU231">
        <v>2135800</v>
      </c>
      <c r="AV231">
        <v>7603955</v>
      </c>
      <c r="AW231">
        <v>1896755</v>
      </c>
      <c r="AX231">
        <v>4314730</v>
      </c>
      <c r="AY231">
        <v>2581750</v>
      </c>
      <c r="AZ231">
        <v>5352900</v>
      </c>
      <c r="BA231">
        <v>1422610</v>
      </c>
      <c r="BD231">
        <v>1864900</v>
      </c>
      <c r="BE231">
        <v>22301114.23</v>
      </c>
      <c r="BF231">
        <v>16706261</v>
      </c>
      <c r="BG231">
        <v>10068010</v>
      </c>
      <c r="BH231">
        <v>17858000</v>
      </c>
      <c r="BI231">
        <v>3694000</v>
      </c>
      <c r="BJ231">
        <v>18119953</v>
      </c>
      <c r="BK231">
        <v>13897350</v>
      </c>
      <c r="BL231">
        <v>7036000</v>
      </c>
    </row>
    <row r="232" spans="1:64" ht="24" customHeight="1">
      <c r="A232" s="77">
        <v>1</v>
      </c>
      <c r="B232" s="78" t="s">
        <v>903</v>
      </c>
      <c r="C232" s="79" t="s">
        <v>905</v>
      </c>
      <c r="D232" s="79">
        <v>1.2</v>
      </c>
      <c r="E232" s="78"/>
      <c r="F232" s="79">
        <v>6</v>
      </c>
      <c r="G232" s="79"/>
      <c r="H232" s="30">
        <v>1206170101.1029999</v>
      </c>
      <c r="I232" s="32" t="s">
        <v>300</v>
      </c>
      <c r="J232" s="108">
        <f t="shared" si="4"/>
        <v>3556416.15</v>
      </c>
      <c r="K232">
        <v>13767150.9</v>
      </c>
      <c r="L232">
        <v>1299956</v>
      </c>
      <c r="M232">
        <v>608844.5</v>
      </c>
      <c r="N232">
        <v>3937465.18</v>
      </c>
      <c r="O232">
        <v>809330</v>
      </c>
      <c r="P232">
        <v>7499594.2599999998</v>
      </c>
      <c r="Q232">
        <v>4488250</v>
      </c>
      <c r="R232">
        <v>4705789.8099999996</v>
      </c>
      <c r="S232">
        <v>3283221.64</v>
      </c>
      <c r="T232">
        <v>2900264.15</v>
      </c>
      <c r="U232">
        <v>2757856.68</v>
      </c>
      <c r="V232">
        <v>3872700</v>
      </c>
      <c r="W232">
        <v>3556416.15</v>
      </c>
      <c r="X232">
        <v>990090</v>
      </c>
      <c r="Y232">
        <v>1577900.53</v>
      </c>
      <c r="Z232">
        <v>157774.5</v>
      </c>
      <c r="AA232">
        <v>5114891</v>
      </c>
      <c r="AB232">
        <v>3509242</v>
      </c>
      <c r="AC232">
        <v>1008045.03</v>
      </c>
      <c r="AD232">
        <v>1733661.3</v>
      </c>
      <c r="AE232">
        <v>1408275</v>
      </c>
      <c r="AF232">
        <v>255684</v>
      </c>
      <c r="AG232">
        <v>1934120</v>
      </c>
      <c r="AH232">
        <v>641608</v>
      </c>
      <c r="AI232">
        <v>3478353.6</v>
      </c>
      <c r="AJ232">
        <v>1028751.66</v>
      </c>
      <c r="AK232">
        <v>3583591.6</v>
      </c>
      <c r="AL232">
        <v>1009651.18</v>
      </c>
      <c r="AM232">
        <v>2122977.36</v>
      </c>
      <c r="AN232">
        <v>2194450</v>
      </c>
      <c r="AO232">
        <v>2884006</v>
      </c>
      <c r="AP232">
        <v>1269890</v>
      </c>
      <c r="AQ232">
        <v>862015</v>
      </c>
      <c r="AR232">
        <v>260062</v>
      </c>
      <c r="AS232">
        <v>15328142</v>
      </c>
      <c r="AT232">
        <v>1112960</v>
      </c>
      <c r="AU232">
        <v>1293277.6000000001</v>
      </c>
      <c r="AV232">
        <v>1990297</v>
      </c>
      <c r="AW232">
        <v>1885308.1</v>
      </c>
      <c r="AX232">
        <v>162653.54999999999</v>
      </c>
      <c r="AY232">
        <v>1132954</v>
      </c>
      <c r="AZ232">
        <v>898658</v>
      </c>
      <c r="BA232">
        <v>1366070.5</v>
      </c>
      <c r="BB232">
        <v>1456267</v>
      </c>
      <c r="BC232">
        <v>1049608.8999999999</v>
      </c>
      <c r="BD232">
        <v>1795166.67</v>
      </c>
      <c r="BE232">
        <v>16586396.4</v>
      </c>
      <c r="BF232">
        <v>6946911</v>
      </c>
      <c r="BG232">
        <v>2249715</v>
      </c>
      <c r="BH232">
        <v>4876862.3600000003</v>
      </c>
      <c r="BI232">
        <v>2252390.29</v>
      </c>
      <c r="BJ232">
        <v>6875687.0999999996</v>
      </c>
      <c r="BK232">
        <v>3407192</v>
      </c>
      <c r="BL232">
        <v>3190548.15</v>
      </c>
    </row>
    <row r="233" spans="1:64" ht="24" customHeight="1">
      <c r="A233" s="77">
        <v>1</v>
      </c>
      <c r="B233" s="78" t="s">
        <v>903</v>
      </c>
      <c r="C233" s="79" t="s">
        <v>905</v>
      </c>
      <c r="D233" s="79">
        <v>1.2</v>
      </c>
      <c r="E233" s="78"/>
      <c r="F233" s="79">
        <v>6</v>
      </c>
      <c r="G233" s="79"/>
      <c r="H233" s="33">
        <v>1206170101.1040001</v>
      </c>
      <c r="I233" s="31" t="s">
        <v>301</v>
      </c>
      <c r="J233" s="108">
        <f t="shared" si="4"/>
        <v>2196107.7599999998</v>
      </c>
      <c r="K233">
        <v>12833675.779999999</v>
      </c>
      <c r="L233">
        <v>673483</v>
      </c>
      <c r="M233">
        <v>680710</v>
      </c>
      <c r="N233">
        <v>1550980</v>
      </c>
      <c r="O233">
        <v>1999863</v>
      </c>
      <c r="P233">
        <v>1361878.5</v>
      </c>
      <c r="Q233">
        <v>1100960</v>
      </c>
      <c r="R233">
        <v>1095153</v>
      </c>
      <c r="S233">
        <v>402999</v>
      </c>
      <c r="T233">
        <v>633696</v>
      </c>
      <c r="U233">
        <v>1253395.6000000001</v>
      </c>
      <c r="V233">
        <v>714720</v>
      </c>
      <c r="W233">
        <v>2196107.7599999998</v>
      </c>
      <c r="X233">
        <v>335925</v>
      </c>
      <c r="Y233">
        <v>1020760</v>
      </c>
      <c r="Z233">
        <v>1262004</v>
      </c>
      <c r="AA233">
        <v>676950</v>
      </c>
      <c r="AB233">
        <v>1044042</v>
      </c>
      <c r="AC233">
        <v>635650</v>
      </c>
      <c r="AD233">
        <v>269160</v>
      </c>
      <c r="AE233">
        <v>16231960.119999999</v>
      </c>
      <c r="AF233">
        <v>457336.4</v>
      </c>
      <c r="AG233">
        <v>578260</v>
      </c>
      <c r="AH233">
        <v>679964.16000000003</v>
      </c>
      <c r="AI233">
        <v>806008</v>
      </c>
      <c r="AJ233">
        <v>540036</v>
      </c>
      <c r="AK233">
        <v>1008782</v>
      </c>
      <c r="AL233">
        <v>828943</v>
      </c>
      <c r="AM233">
        <v>752719.41</v>
      </c>
      <c r="AN233">
        <v>287185</v>
      </c>
      <c r="AO233">
        <v>328279</v>
      </c>
      <c r="AP233">
        <v>432330</v>
      </c>
      <c r="AQ233">
        <v>1556834.5</v>
      </c>
      <c r="AR233">
        <v>95700</v>
      </c>
      <c r="AS233">
        <v>8194725</v>
      </c>
      <c r="AT233">
        <v>1225220</v>
      </c>
      <c r="AU233">
        <v>484591.9</v>
      </c>
      <c r="AV233">
        <v>611344.30000000005</v>
      </c>
      <c r="AW233">
        <v>1464833.54</v>
      </c>
      <c r="AX233">
        <v>1473895.1</v>
      </c>
      <c r="AY233">
        <v>831480</v>
      </c>
      <c r="AZ233">
        <v>1262941.21</v>
      </c>
      <c r="BA233">
        <v>1134552.7</v>
      </c>
      <c r="BB233">
        <v>126318</v>
      </c>
      <c r="BC233">
        <v>392970</v>
      </c>
      <c r="BD233">
        <v>185590</v>
      </c>
      <c r="BE233">
        <v>3654961.93</v>
      </c>
      <c r="BF233">
        <v>1023343</v>
      </c>
      <c r="BG233">
        <v>350300</v>
      </c>
      <c r="BH233">
        <v>3044580.04</v>
      </c>
      <c r="BI233">
        <v>448740</v>
      </c>
      <c r="BJ233">
        <v>1240251.79</v>
      </c>
      <c r="BK233">
        <v>1177994.3</v>
      </c>
      <c r="BL233">
        <v>944369.32</v>
      </c>
    </row>
    <row r="234" spans="1:64" ht="24" customHeight="1">
      <c r="A234" s="77">
        <v>1</v>
      </c>
      <c r="B234" s="78" t="s">
        <v>903</v>
      </c>
      <c r="C234" s="79" t="s">
        <v>905</v>
      </c>
      <c r="D234" s="79">
        <v>1.2</v>
      </c>
      <c r="E234" s="78"/>
      <c r="F234" s="79">
        <v>6</v>
      </c>
      <c r="G234" s="79"/>
      <c r="H234" s="30">
        <v>1206170101.105</v>
      </c>
      <c r="I234" s="32" t="s">
        <v>302</v>
      </c>
      <c r="J234" s="108">
        <f t="shared" si="4"/>
        <v>0</v>
      </c>
      <c r="K234">
        <v>571577.39</v>
      </c>
      <c r="L234">
        <v>272900</v>
      </c>
      <c r="M234">
        <v>484775</v>
      </c>
      <c r="N234">
        <v>266786</v>
      </c>
      <c r="O234">
        <v>503230</v>
      </c>
      <c r="P234">
        <v>303412</v>
      </c>
      <c r="Q234">
        <v>238615</v>
      </c>
      <c r="R234">
        <v>395810</v>
      </c>
      <c r="S234">
        <v>22400</v>
      </c>
      <c r="T234">
        <v>224424</v>
      </c>
      <c r="V234">
        <v>15000</v>
      </c>
      <c r="X234">
        <v>161820</v>
      </c>
      <c r="Y234">
        <v>418820</v>
      </c>
      <c r="Z234">
        <v>48952.5</v>
      </c>
      <c r="AA234">
        <v>104334</v>
      </c>
      <c r="AB234">
        <v>253128</v>
      </c>
      <c r="AC234">
        <v>40200</v>
      </c>
      <c r="AE234">
        <v>4826693.3600000003</v>
      </c>
      <c r="AF234">
        <v>580795</v>
      </c>
      <c r="AG234">
        <v>537275</v>
      </c>
      <c r="AH234">
        <v>286659</v>
      </c>
      <c r="AI234">
        <v>685983.65</v>
      </c>
      <c r="AJ234">
        <v>146901.75</v>
      </c>
      <c r="AK234">
        <v>466040</v>
      </c>
      <c r="AL234">
        <v>536313.5</v>
      </c>
      <c r="AM234">
        <v>1600433.38</v>
      </c>
      <c r="AN234">
        <v>451320.29</v>
      </c>
      <c r="AO234">
        <v>339913</v>
      </c>
      <c r="AP234">
        <v>363383</v>
      </c>
      <c r="AQ234">
        <v>1048809.3999999999</v>
      </c>
      <c r="AR234">
        <v>50000</v>
      </c>
      <c r="AS234">
        <v>2808902.25</v>
      </c>
      <c r="AT234">
        <v>31281</v>
      </c>
      <c r="AU234">
        <v>662744.30000000005</v>
      </c>
      <c r="AV234">
        <v>171098</v>
      </c>
      <c r="AW234">
        <v>713400</v>
      </c>
      <c r="AX234">
        <v>842028.43</v>
      </c>
      <c r="AY234">
        <v>344633</v>
      </c>
      <c r="AZ234">
        <v>248200</v>
      </c>
      <c r="BA234">
        <v>90000</v>
      </c>
      <c r="BB234">
        <v>34875</v>
      </c>
      <c r="BD234">
        <v>8500</v>
      </c>
      <c r="BE234">
        <v>2179487.12</v>
      </c>
      <c r="BF234">
        <v>991470</v>
      </c>
      <c r="BG234">
        <v>1224089.56</v>
      </c>
      <c r="BH234">
        <v>1956318.6</v>
      </c>
      <c r="BI234">
        <v>520902</v>
      </c>
      <c r="BJ234">
        <v>1760166.95</v>
      </c>
      <c r="BK234">
        <v>918050</v>
      </c>
      <c r="BL234">
        <v>408525</v>
      </c>
    </row>
    <row r="235" spans="1:64" ht="24" customHeight="1">
      <c r="A235" s="77">
        <v>1</v>
      </c>
      <c r="B235" s="78" t="s">
        <v>903</v>
      </c>
      <c r="C235" s="79" t="s">
        <v>905</v>
      </c>
      <c r="D235" s="79">
        <v>1.2</v>
      </c>
      <c r="E235" s="78"/>
      <c r="F235" s="79">
        <v>6</v>
      </c>
      <c r="G235" s="79"/>
      <c r="H235" s="33">
        <v>1206170101.1059999</v>
      </c>
      <c r="I235" s="31" t="s">
        <v>303</v>
      </c>
      <c r="J235" s="108">
        <f t="shared" si="4"/>
        <v>0</v>
      </c>
      <c r="L235">
        <v>5000</v>
      </c>
      <c r="M235">
        <v>152750</v>
      </c>
      <c r="O235">
        <v>64350</v>
      </c>
      <c r="P235">
        <v>115535</v>
      </c>
      <c r="Q235">
        <v>14700</v>
      </c>
      <c r="R235">
        <v>283994.05</v>
      </c>
      <c r="T235">
        <v>28933</v>
      </c>
      <c r="V235">
        <v>46100</v>
      </c>
      <c r="X235">
        <v>1780000</v>
      </c>
      <c r="Z235">
        <v>133300</v>
      </c>
      <c r="AA235">
        <v>110025</v>
      </c>
      <c r="AB235">
        <v>58598</v>
      </c>
      <c r="AC235">
        <v>17050</v>
      </c>
      <c r="AD235">
        <v>4450</v>
      </c>
      <c r="AG235">
        <v>111700</v>
      </c>
      <c r="AI235">
        <v>59000</v>
      </c>
      <c r="AK235">
        <v>9000</v>
      </c>
      <c r="AM235">
        <v>90241.5</v>
      </c>
      <c r="AQ235">
        <v>169395</v>
      </c>
      <c r="AS235">
        <v>107220</v>
      </c>
      <c r="AT235">
        <v>8680</v>
      </c>
      <c r="AV235">
        <v>253100</v>
      </c>
      <c r="AW235">
        <v>59500</v>
      </c>
      <c r="AZ235">
        <v>355488.77</v>
      </c>
      <c r="BA235">
        <v>118980.35</v>
      </c>
      <c r="BB235">
        <v>20768</v>
      </c>
      <c r="BC235">
        <v>15920</v>
      </c>
      <c r="BE235">
        <v>459840</v>
      </c>
      <c r="BJ235">
        <v>77636</v>
      </c>
      <c r="BK235">
        <v>5350</v>
      </c>
    </row>
    <row r="236" spans="1:64" ht="24" customHeight="1">
      <c r="A236" s="77">
        <v>1</v>
      </c>
      <c r="B236" s="78" t="s">
        <v>903</v>
      </c>
      <c r="C236" s="79" t="s">
        <v>905</v>
      </c>
      <c r="D236" s="79">
        <v>1.2</v>
      </c>
      <c r="E236" s="78"/>
      <c r="F236" s="79">
        <v>6</v>
      </c>
      <c r="G236" s="79"/>
      <c r="H236" s="33">
        <v>1206170101.1070001</v>
      </c>
      <c r="I236" s="31" t="s">
        <v>304</v>
      </c>
      <c r="J236" s="108">
        <f t="shared" si="4"/>
        <v>203858689.38</v>
      </c>
      <c r="K236">
        <v>760474677.94000006</v>
      </c>
      <c r="L236">
        <v>19092010.670000002</v>
      </c>
      <c r="M236">
        <v>55450217.390000001</v>
      </c>
      <c r="N236">
        <v>76083364.670000002</v>
      </c>
      <c r="O236">
        <v>114021156</v>
      </c>
      <c r="P236">
        <v>126444362.26000001</v>
      </c>
      <c r="Q236">
        <v>57270153.68</v>
      </c>
      <c r="R236">
        <v>44933959</v>
      </c>
      <c r="S236">
        <v>53988090.340000004</v>
      </c>
      <c r="T236">
        <v>37714734.32</v>
      </c>
      <c r="U236">
        <v>39431585.399999999</v>
      </c>
      <c r="V236">
        <v>35153987.960000001</v>
      </c>
      <c r="W236">
        <v>203858689.38</v>
      </c>
      <c r="X236">
        <v>17745661.5</v>
      </c>
      <c r="Y236">
        <v>22438954.5</v>
      </c>
      <c r="Z236">
        <v>24094056.940000001</v>
      </c>
      <c r="AA236">
        <v>20952479</v>
      </c>
      <c r="AB236">
        <v>34302841.149999999</v>
      </c>
      <c r="AC236">
        <v>12343355.630000001</v>
      </c>
      <c r="AD236">
        <v>4294418</v>
      </c>
      <c r="AE236">
        <v>860408529.99000001</v>
      </c>
      <c r="AF236">
        <v>18000123.98</v>
      </c>
      <c r="AG236">
        <v>50054856.170000002</v>
      </c>
      <c r="AH236">
        <v>36018672.799999997</v>
      </c>
      <c r="AI236">
        <v>65124341.090000004</v>
      </c>
      <c r="AJ236">
        <v>21425738.010000002</v>
      </c>
      <c r="AK236">
        <v>85624519.299999997</v>
      </c>
      <c r="AL236">
        <v>31886578.5</v>
      </c>
      <c r="AM236">
        <v>47707392.229999997</v>
      </c>
      <c r="AN236">
        <v>17130245.870000001</v>
      </c>
      <c r="AO236">
        <v>90144217.480000004</v>
      </c>
      <c r="AP236">
        <v>32151977.18</v>
      </c>
      <c r="AQ236">
        <v>27659706.199999999</v>
      </c>
      <c r="AR236">
        <v>11832229.48</v>
      </c>
      <c r="AS236">
        <v>434307303.99000001</v>
      </c>
      <c r="AT236">
        <v>30859290.890000001</v>
      </c>
      <c r="AU236">
        <v>22098655.27</v>
      </c>
      <c r="AV236">
        <v>66814245.799999997</v>
      </c>
      <c r="AW236">
        <v>27770806.77</v>
      </c>
      <c r="AX236">
        <v>28890185.149999999</v>
      </c>
      <c r="AY236">
        <v>19379822.010000002</v>
      </c>
      <c r="AZ236">
        <v>74991716.030000001</v>
      </c>
      <c r="BA236">
        <v>17931685.780000001</v>
      </c>
      <c r="BB236">
        <v>7660202.4800000004</v>
      </c>
      <c r="BC236">
        <v>8866551.6500000004</v>
      </c>
      <c r="BD236">
        <v>9876280.7200000007</v>
      </c>
      <c r="BE236">
        <v>321565789.66000003</v>
      </c>
      <c r="BF236">
        <v>48737505.310000002</v>
      </c>
      <c r="BG236">
        <v>20357450.82</v>
      </c>
      <c r="BH236">
        <v>95277357.469999999</v>
      </c>
      <c r="BI236">
        <v>7940802.9500000002</v>
      </c>
      <c r="BJ236">
        <v>39229844.399999999</v>
      </c>
      <c r="BK236">
        <v>39304951.93</v>
      </c>
      <c r="BL236">
        <v>19697360.27</v>
      </c>
    </row>
    <row r="237" spans="1:64" ht="24" customHeight="1">
      <c r="A237" s="77">
        <v>1</v>
      </c>
      <c r="B237" s="78" t="s">
        <v>903</v>
      </c>
      <c r="C237" s="79" t="s">
        <v>905</v>
      </c>
      <c r="D237" s="79">
        <v>1.2</v>
      </c>
      <c r="E237" s="78"/>
      <c r="F237" s="79">
        <v>6</v>
      </c>
      <c r="G237" s="79"/>
      <c r="H237" s="33">
        <v>1206170101.108</v>
      </c>
      <c r="I237" s="31" t="s">
        <v>305</v>
      </c>
      <c r="J237" s="108">
        <f t="shared" si="4"/>
        <v>8679644.5199999996</v>
      </c>
      <c r="K237">
        <v>41758842.25</v>
      </c>
      <c r="L237">
        <v>2363213</v>
      </c>
      <c r="M237">
        <v>5063370</v>
      </c>
      <c r="N237">
        <v>5558330</v>
      </c>
      <c r="O237">
        <v>5492860</v>
      </c>
      <c r="P237">
        <v>3094725</v>
      </c>
      <c r="Q237">
        <v>6766906</v>
      </c>
      <c r="R237">
        <v>3350463.9</v>
      </c>
      <c r="S237">
        <v>2473990</v>
      </c>
      <c r="T237">
        <v>3724520</v>
      </c>
      <c r="U237">
        <v>4030636</v>
      </c>
      <c r="V237">
        <v>4598180</v>
      </c>
      <c r="W237">
        <v>8679644.5199999996</v>
      </c>
      <c r="X237">
        <v>3133923</v>
      </c>
      <c r="Y237">
        <v>2879004</v>
      </c>
      <c r="Z237">
        <v>3865375</v>
      </c>
      <c r="AA237">
        <v>4034705</v>
      </c>
      <c r="AB237">
        <v>2892839</v>
      </c>
      <c r="AC237">
        <v>1826961</v>
      </c>
      <c r="AD237">
        <v>1142960</v>
      </c>
      <c r="AE237">
        <v>43463107.219999999</v>
      </c>
      <c r="AF237">
        <v>4496956.96</v>
      </c>
      <c r="AG237">
        <v>4699677.9400000004</v>
      </c>
      <c r="AH237">
        <v>6111263</v>
      </c>
      <c r="AI237">
        <v>5333567.4000000004</v>
      </c>
      <c r="AJ237">
        <v>3210633.6</v>
      </c>
      <c r="AK237">
        <v>9202860</v>
      </c>
      <c r="AL237">
        <v>5221684</v>
      </c>
      <c r="AM237">
        <v>6995082</v>
      </c>
      <c r="AN237">
        <v>2292684.5</v>
      </c>
      <c r="AO237">
        <v>6130169</v>
      </c>
      <c r="AP237">
        <v>5256396.6500000004</v>
      </c>
      <c r="AQ237">
        <v>6074789.0099999998</v>
      </c>
      <c r="AR237">
        <v>2585557.4</v>
      </c>
      <c r="AS237">
        <v>25536241.5</v>
      </c>
      <c r="AT237">
        <v>2758074</v>
      </c>
      <c r="AU237">
        <v>2921363.5</v>
      </c>
      <c r="AV237">
        <v>4970001</v>
      </c>
      <c r="AW237">
        <v>6152715</v>
      </c>
      <c r="AX237">
        <v>6076853</v>
      </c>
      <c r="AY237">
        <v>3153308</v>
      </c>
      <c r="AZ237">
        <v>12606516.5</v>
      </c>
      <c r="BA237">
        <v>5625926</v>
      </c>
      <c r="BB237">
        <v>2300529.2999999998</v>
      </c>
      <c r="BC237">
        <v>1856483</v>
      </c>
      <c r="BD237">
        <v>1522560</v>
      </c>
      <c r="BE237">
        <v>12133157.289999999</v>
      </c>
      <c r="BF237">
        <v>5177377</v>
      </c>
      <c r="BG237">
        <v>3275302.45</v>
      </c>
      <c r="BH237">
        <v>7608942</v>
      </c>
      <c r="BI237">
        <v>2283917</v>
      </c>
      <c r="BJ237">
        <v>4880000</v>
      </c>
      <c r="BK237">
        <v>5602813</v>
      </c>
      <c r="BL237">
        <v>2235734.61</v>
      </c>
    </row>
    <row r="238" spans="1:64" ht="24" customHeight="1">
      <c r="A238" s="77">
        <v>1</v>
      </c>
      <c r="B238" s="78" t="s">
        <v>903</v>
      </c>
      <c r="C238" s="79" t="s">
        <v>905</v>
      </c>
      <c r="D238" s="79">
        <v>1.2</v>
      </c>
      <c r="E238" s="78"/>
      <c r="F238" s="79">
        <v>6</v>
      </c>
      <c r="G238" s="79"/>
      <c r="H238" s="33">
        <v>1206170101.109</v>
      </c>
      <c r="I238" s="31" t="s">
        <v>306</v>
      </c>
      <c r="J238" s="108">
        <f t="shared" si="4"/>
        <v>493302.3</v>
      </c>
      <c r="K238">
        <v>10130221</v>
      </c>
      <c r="L238">
        <v>1065563</v>
      </c>
      <c r="M238">
        <v>4969691</v>
      </c>
      <c r="N238">
        <v>4680213</v>
      </c>
      <c r="O238">
        <v>7272943</v>
      </c>
      <c r="P238">
        <v>3153800</v>
      </c>
      <c r="Q238">
        <v>1796110</v>
      </c>
      <c r="R238">
        <v>2760041.56</v>
      </c>
      <c r="S238">
        <v>1408590</v>
      </c>
      <c r="T238">
        <v>1881973</v>
      </c>
      <c r="U238">
        <v>1760077</v>
      </c>
      <c r="V238">
        <v>2535100</v>
      </c>
      <c r="W238">
        <v>493302.3</v>
      </c>
      <c r="X238">
        <v>2069787</v>
      </c>
      <c r="Y238">
        <v>1170960</v>
      </c>
      <c r="Z238">
        <v>601756</v>
      </c>
      <c r="AA238">
        <v>3963008</v>
      </c>
      <c r="AB238">
        <v>2288358.6</v>
      </c>
      <c r="AC238">
        <v>718944.96</v>
      </c>
      <c r="AD238">
        <v>153716</v>
      </c>
      <c r="AE238">
        <v>19834731.890000001</v>
      </c>
      <c r="AF238">
        <v>845182</v>
      </c>
      <c r="AG238">
        <v>1470665</v>
      </c>
      <c r="AH238">
        <v>2338081</v>
      </c>
      <c r="AI238">
        <v>2687423.49</v>
      </c>
      <c r="AJ238">
        <v>1339105</v>
      </c>
      <c r="AK238">
        <v>5174449.5</v>
      </c>
      <c r="AL238">
        <v>2485750</v>
      </c>
      <c r="AM238">
        <v>3309614.76</v>
      </c>
      <c r="AN238">
        <v>1888189</v>
      </c>
      <c r="AO238">
        <v>4097557.35</v>
      </c>
      <c r="AP238">
        <v>2028001.2</v>
      </c>
      <c r="AQ238">
        <v>2238338.6</v>
      </c>
      <c r="AR238">
        <v>776400</v>
      </c>
      <c r="AS238">
        <v>11946274</v>
      </c>
      <c r="AT238">
        <v>2362394</v>
      </c>
      <c r="AU238">
        <v>1729650</v>
      </c>
      <c r="AV238">
        <v>2492839.5</v>
      </c>
      <c r="AW238">
        <v>2607440</v>
      </c>
      <c r="AX238">
        <v>4982256</v>
      </c>
      <c r="AY238">
        <v>1077432</v>
      </c>
      <c r="AZ238">
        <v>3310330</v>
      </c>
      <c r="BA238">
        <v>1646057</v>
      </c>
      <c r="BB238">
        <v>412655</v>
      </c>
      <c r="BC238">
        <v>462001.5</v>
      </c>
      <c r="BD238">
        <v>197880</v>
      </c>
      <c r="BE238">
        <v>8047248</v>
      </c>
      <c r="BF238">
        <v>3389760</v>
      </c>
      <c r="BG238">
        <v>1120601.6000000001</v>
      </c>
      <c r="BH238">
        <v>4925027.12</v>
      </c>
      <c r="BI238">
        <v>1098810</v>
      </c>
      <c r="BJ238">
        <v>2211132</v>
      </c>
      <c r="BK238">
        <v>5038229</v>
      </c>
      <c r="BL238">
        <v>1646115</v>
      </c>
    </row>
    <row r="239" spans="1:64" ht="24" customHeight="1">
      <c r="A239" s="77">
        <v>1</v>
      </c>
      <c r="B239" s="78" t="s">
        <v>903</v>
      </c>
      <c r="C239" s="79" t="s">
        <v>905</v>
      </c>
      <c r="D239" s="79">
        <v>1.2</v>
      </c>
      <c r="E239" s="78"/>
      <c r="F239" s="79">
        <v>6</v>
      </c>
      <c r="G239" s="79"/>
      <c r="H239" s="33">
        <v>1206170101.1099999</v>
      </c>
      <c r="I239" s="31" t="s">
        <v>307</v>
      </c>
      <c r="J239" s="108">
        <f t="shared" si="4"/>
        <v>1566842.5</v>
      </c>
      <c r="K239">
        <v>156400</v>
      </c>
      <c r="L239">
        <v>470380</v>
      </c>
      <c r="M239">
        <v>49900</v>
      </c>
      <c r="N239">
        <v>1762332</v>
      </c>
      <c r="O239">
        <v>236250</v>
      </c>
      <c r="P239">
        <v>634990</v>
      </c>
      <c r="Q239">
        <v>333750</v>
      </c>
      <c r="R239">
        <v>88000</v>
      </c>
      <c r="S239">
        <v>545187</v>
      </c>
      <c r="T239">
        <v>4500</v>
      </c>
      <c r="W239">
        <v>1566842.5</v>
      </c>
      <c r="X239">
        <v>49955</v>
      </c>
      <c r="Y239">
        <v>132600</v>
      </c>
      <c r="Z239">
        <v>379297</v>
      </c>
      <c r="AB239">
        <v>371000</v>
      </c>
      <c r="AD239">
        <v>146000</v>
      </c>
      <c r="AE239">
        <v>11970643</v>
      </c>
      <c r="AF239">
        <v>119880</v>
      </c>
      <c r="AG239">
        <v>130564.5</v>
      </c>
      <c r="AH239">
        <v>77992</v>
      </c>
      <c r="AI239">
        <v>1224000</v>
      </c>
      <c r="AJ239">
        <v>130550</v>
      </c>
      <c r="AK239">
        <v>87970.5</v>
      </c>
      <c r="AL239">
        <v>184144</v>
      </c>
      <c r="AM239">
        <v>124870</v>
      </c>
      <c r="AN239">
        <v>189030</v>
      </c>
      <c r="AP239">
        <v>186570</v>
      </c>
      <c r="AQ239">
        <v>41100</v>
      </c>
      <c r="AR239">
        <v>27300</v>
      </c>
      <c r="AS239">
        <v>3683848.7</v>
      </c>
      <c r="AU239">
        <v>123500</v>
      </c>
      <c r="AW239">
        <v>315242</v>
      </c>
      <c r="AY239">
        <v>363197</v>
      </c>
      <c r="AZ239">
        <v>979691.6</v>
      </c>
      <c r="BA239">
        <v>607417.5</v>
      </c>
      <c r="BB239">
        <v>79000</v>
      </c>
      <c r="BC239">
        <v>207900</v>
      </c>
      <c r="BD239">
        <v>57500</v>
      </c>
      <c r="BE239">
        <v>516115</v>
      </c>
      <c r="BF239">
        <v>3045983</v>
      </c>
      <c r="BG239">
        <v>933463</v>
      </c>
      <c r="BH239">
        <v>2391466</v>
      </c>
      <c r="BI239">
        <v>436132</v>
      </c>
      <c r="BK239">
        <v>637870</v>
      </c>
      <c r="BL239">
        <v>338394.2</v>
      </c>
    </row>
    <row r="240" spans="1:64" ht="24" customHeight="1">
      <c r="A240" s="77">
        <v>1</v>
      </c>
      <c r="B240" s="78" t="s">
        <v>903</v>
      </c>
      <c r="C240" s="79" t="s">
        <v>905</v>
      </c>
      <c r="D240" s="79">
        <v>1.2</v>
      </c>
      <c r="E240" s="78"/>
      <c r="F240" s="79">
        <v>6</v>
      </c>
      <c r="G240" s="79"/>
      <c r="H240" s="33">
        <v>1206170102.1010001</v>
      </c>
      <c r="I240" s="31" t="s">
        <v>308</v>
      </c>
      <c r="J240" s="108">
        <f t="shared" si="4"/>
        <v>-8612692.0999999996</v>
      </c>
      <c r="K240">
        <v>-33065558.510000002</v>
      </c>
      <c r="L240">
        <v>-2620751.14</v>
      </c>
      <c r="M240">
        <v>-4580441.18</v>
      </c>
      <c r="N240">
        <v>-8792906.1099999994</v>
      </c>
      <c r="O240">
        <v>-9272175.5800000001</v>
      </c>
      <c r="P240">
        <v>-9796769.9399999995</v>
      </c>
      <c r="Q240">
        <v>-6329722.2000000002</v>
      </c>
      <c r="R240">
        <v>-4954607.3</v>
      </c>
      <c r="S240">
        <v>-4944240.8899999997</v>
      </c>
      <c r="T240">
        <v>-3848485.97</v>
      </c>
      <c r="U240">
        <v>-4495433.92</v>
      </c>
      <c r="V240">
        <v>-3854914.89</v>
      </c>
      <c r="W240">
        <v>-8612692.0999999996</v>
      </c>
      <c r="X240">
        <v>-2008858.22</v>
      </c>
      <c r="Y240">
        <v>-5298776.54</v>
      </c>
      <c r="Z240">
        <v>-2749278.21</v>
      </c>
      <c r="AA240">
        <v>-9425246.1699999999</v>
      </c>
      <c r="AB240">
        <v>-3986359.3</v>
      </c>
      <c r="AC240">
        <v>-1924486.61</v>
      </c>
      <c r="AD240">
        <v>-1334181</v>
      </c>
      <c r="AE240">
        <v>-47035968.75</v>
      </c>
      <c r="AF240">
        <v>-1596352.93</v>
      </c>
      <c r="AG240">
        <v>-4117660.41</v>
      </c>
      <c r="AH240">
        <v>-3948838.94</v>
      </c>
      <c r="AI240">
        <v>-8143235.7999999998</v>
      </c>
      <c r="AJ240">
        <v>-4640657.21</v>
      </c>
      <c r="AK240">
        <v>-12160143.939999999</v>
      </c>
      <c r="AL240">
        <v>-9166704.2799999993</v>
      </c>
      <c r="AM240">
        <v>-6379151.4900000002</v>
      </c>
      <c r="AN240">
        <v>-3023595.3</v>
      </c>
      <c r="AO240">
        <v>-6483446.96</v>
      </c>
      <c r="AP240">
        <v>-3873340.22</v>
      </c>
      <c r="AQ240">
        <v>-3066084.11</v>
      </c>
      <c r="AR240">
        <v>-1556081.78</v>
      </c>
      <c r="AS240">
        <v>-23750297.920000002</v>
      </c>
      <c r="AT240">
        <v>-2594218.91</v>
      </c>
      <c r="AU240">
        <v>-3871366.36</v>
      </c>
      <c r="AV240">
        <v>-3517064.82</v>
      </c>
      <c r="AW240">
        <v>-5149991.01</v>
      </c>
      <c r="AX240">
        <v>-6558713.3200000003</v>
      </c>
      <c r="AY240">
        <v>-4134799.76</v>
      </c>
      <c r="AZ240">
        <v>-3252341.2</v>
      </c>
      <c r="BA240">
        <v>-3498198.58</v>
      </c>
      <c r="BB240">
        <v>-2732316.91</v>
      </c>
      <c r="BC240">
        <v>-1960940.42</v>
      </c>
      <c r="BD240">
        <v>-836008.84</v>
      </c>
      <c r="BE240">
        <v>-51352801.640000001</v>
      </c>
      <c r="BF240">
        <v>-15683351.560000001</v>
      </c>
      <c r="BG240">
        <v>-4327211.8899999997</v>
      </c>
      <c r="BH240">
        <v>-10495512.039999999</v>
      </c>
      <c r="BI240">
        <v>-1440081.63</v>
      </c>
      <c r="BJ240">
        <v>-5268669.63</v>
      </c>
      <c r="BK240">
        <v>-5323449.8600000003</v>
      </c>
      <c r="BL240">
        <v>-4161100.94</v>
      </c>
    </row>
    <row r="241" spans="1:64" ht="24" customHeight="1">
      <c r="A241" s="77">
        <v>1</v>
      </c>
      <c r="B241" s="78" t="s">
        <v>903</v>
      </c>
      <c r="C241" s="79" t="s">
        <v>905</v>
      </c>
      <c r="D241" s="79">
        <v>1.2</v>
      </c>
      <c r="E241" s="78"/>
      <c r="F241" s="79">
        <v>6</v>
      </c>
      <c r="G241" s="79"/>
      <c r="H241" s="33">
        <v>1206170102.102</v>
      </c>
      <c r="I241" s="31" t="s">
        <v>309</v>
      </c>
      <c r="J241" s="108">
        <f t="shared" si="4"/>
        <v>-11083073</v>
      </c>
      <c r="K241">
        <v>-18674784.800000001</v>
      </c>
      <c r="L241">
        <v>-3651349</v>
      </c>
      <c r="M241">
        <v>-6937211.6699999999</v>
      </c>
      <c r="N241">
        <v>-11638992.9</v>
      </c>
      <c r="O241">
        <v>-6432430.3300000001</v>
      </c>
      <c r="P241">
        <v>-12216710.92</v>
      </c>
      <c r="Q241">
        <v>-15340222.289999999</v>
      </c>
      <c r="R241">
        <v>-5998149.9800000004</v>
      </c>
      <c r="S241">
        <v>-6023576</v>
      </c>
      <c r="T241">
        <v>-5727429.7699999996</v>
      </c>
      <c r="U241">
        <v>-10295544</v>
      </c>
      <c r="V241">
        <v>-8058462.0099999998</v>
      </c>
      <c r="W241">
        <v>-11083073</v>
      </c>
      <c r="X241">
        <v>-7005054.71</v>
      </c>
      <c r="Y241">
        <v>-1663596</v>
      </c>
      <c r="Z241">
        <v>-12386418.220000001</v>
      </c>
      <c r="AA241">
        <v>-2794580.67</v>
      </c>
      <c r="AB241">
        <v>-8185657.3099999996</v>
      </c>
      <c r="AC241">
        <v>-2682398.7200000002</v>
      </c>
      <c r="AD241">
        <v>-3576812</v>
      </c>
      <c r="AE241">
        <v>-26977444.280000001</v>
      </c>
      <c r="AF241">
        <v>-6247585</v>
      </c>
      <c r="AG241">
        <v>-6168256.0999999996</v>
      </c>
      <c r="AH241">
        <v>-6733521</v>
      </c>
      <c r="AI241">
        <v>-11039189.66</v>
      </c>
      <c r="AJ241">
        <v>-5928540</v>
      </c>
      <c r="AK241">
        <v>-16487043</v>
      </c>
      <c r="AL241">
        <v>-5595252</v>
      </c>
      <c r="AM241">
        <v>-10872430.83</v>
      </c>
      <c r="AN241">
        <v>-2410698</v>
      </c>
      <c r="AO241">
        <v>-10002855.560000001</v>
      </c>
      <c r="AP241">
        <v>-2262549</v>
      </c>
      <c r="AQ241">
        <v>-11150383</v>
      </c>
      <c r="AR241">
        <v>-836550</v>
      </c>
      <c r="AS241">
        <v>-14197546.380000001</v>
      </c>
      <c r="AT241">
        <v>-3080512.96</v>
      </c>
      <c r="AU241">
        <v>-2072597</v>
      </c>
      <c r="AV241">
        <v>-5877634.25</v>
      </c>
      <c r="AW241">
        <v>-1799358.6</v>
      </c>
      <c r="AX241">
        <v>-4213116.55</v>
      </c>
      <c r="AY241">
        <v>-2581747</v>
      </c>
      <c r="AZ241">
        <v>-4231839.2</v>
      </c>
      <c r="BA241">
        <v>-217741.33</v>
      </c>
      <c r="BD241">
        <v>-1849571.06</v>
      </c>
      <c r="BE241">
        <v>-20767453.309999999</v>
      </c>
      <c r="BF241">
        <v>-15474071.67</v>
      </c>
      <c r="BG241">
        <v>-9340262.6699999999</v>
      </c>
      <c r="BH241">
        <v>-14856251.67</v>
      </c>
      <c r="BI241">
        <v>-3693997</v>
      </c>
      <c r="BJ241">
        <v>-16932153.640000001</v>
      </c>
      <c r="BK241">
        <v>-9538478.5</v>
      </c>
      <c r="BL241">
        <v>-6676991</v>
      </c>
    </row>
    <row r="242" spans="1:64" ht="24" customHeight="1">
      <c r="A242" s="77">
        <v>1</v>
      </c>
      <c r="B242" s="78" t="s">
        <v>903</v>
      </c>
      <c r="C242" s="79" t="s">
        <v>905</v>
      </c>
      <c r="D242" s="79">
        <v>1.2</v>
      </c>
      <c r="E242" s="78"/>
      <c r="F242" s="79">
        <v>6</v>
      </c>
      <c r="G242" s="79"/>
      <c r="H242" s="33">
        <v>1206170102.1029999</v>
      </c>
      <c r="I242" s="31" t="s">
        <v>310</v>
      </c>
      <c r="J242" s="108">
        <f t="shared" si="4"/>
        <v>-3191699.18</v>
      </c>
      <c r="K242">
        <v>-10451694.35</v>
      </c>
      <c r="L242">
        <v>-583624.56000000006</v>
      </c>
      <c r="M242">
        <v>-569890</v>
      </c>
      <c r="N242">
        <v>-3527661.6</v>
      </c>
      <c r="O242">
        <v>-256153.93</v>
      </c>
      <c r="P242">
        <v>-4296379.2699999996</v>
      </c>
      <c r="Q242">
        <v>-3510987.1</v>
      </c>
      <c r="R242">
        <v>-3657238.28</v>
      </c>
      <c r="S242">
        <v>-1229589.99</v>
      </c>
      <c r="T242">
        <v>-2568649.25</v>
      </c>
      <c r="U242">
        <v>-1634789.18</v>
      </c>
      <c r="V242">
        <v>-1067346.78</v>
      </c>
      <c r="W242">
        <v>-3191699.18</v>
      </c>
      <c r="X242">
        <v>-936951.31</v>
      </c>
      <c r="Y242">
        <v>-1553659.38</v>
      </c>
      <c r="Z242">
        <v>-151520.51</v>
      </c>
      <c r="AA242">
        <v>-5041620.05</v>
      </c>
      <c r="AB242">
        <v>-3071574.24</v>
      </c>
      <c r="AC242">
        <v>-828087.72</v>
      </c>
      <c r="AD242">
        <v>-88889</v>
      </c>
      <c r="AE242">
        <v>-1408191.05</v>
      </c>
      <c r="AF242">
        <v>-91054.38</v>
      </c>
      <c r="AG242">
        <v>-1920053.11</v>
      </c>
      <c r="AH242">
        <v>-485678.33</v>
      </c>
      <c r="AI242">
        <v>-2733714.52</v>
      </c>
      <c r="AJ242">
        <v>-928063.43</v>
      </c>
      <c r="AK242">
        <v>-2709352.77</v>
      </c>
      <c r="AL242">
        <v>-955790.18</v>
      </c>
      <c r="AM242">
        <v>-2069775.38</v>
      </c>
      <c r="AN242">
        <v>-2022839.33</v>
      </c>
      <c r="AO242">
        <v>-2810734.03</v>
      </c>
      <c r="AP242">
        <v>-1139012.5</v>
      </c>
      <c r="AQ242">
        <v>-769413.67</v>
      </c>
      <c r="AR242">
        <v>-125856.53</v>
      </c>
      <c r="AS242">
        <v>-13584327.119999999</v>
      </c>
      <c r="AT242">
        <v>-272853.21999999997</v>
      </c>
      <c r="AU242">
        <v>-454931.09</v>
      </c>
      <c r="AV242">
        <v>-1459201.78</v>
      </c>
      <c r="AW242">
        <v>-1403574.81</v>
      </c>
      <c r="AX242">
        <v>-114696.14</v>
      </c>
      <c r="AY242">
        <v>-1132948</v>
      </c>
      <c r="AZ242">
        <v>-293741.90000000002</v>
      </c>
      <c r="BA242">
        <v>-607359.67000000004</v>
      </c>
      <c r="BB242">
        <v>-973096.65</v>
      </c>
      <c r="BC242">
        <v>-433143.86</v>
      </c>
      <c r="BD242">
        <v>-859158.82</v>
      </c>
      <c r="BE242">
        <v>-12897652.07</v>
      </c>
      <c r="BF242">
        <v>-5501376.7800000003</v>
      </c>
      <c r="BG242">
        <v>-1928770.89</v>
      </c>
      <c r="BH242">
        <v>-3651374.84</v>
      </c>
      <c r="BI242">
        <v>-928664.97</v>
      </c>
      <c r="BJ242">
        <v>-2746580.94</v>
      </c>
      <c r="BK242">
        <v>-2763559.89</v>
      </c>
      <c r="BL242">
        <v>-1969948.59</v>
      </c>
    </row>
    <row r="243" spans="1:64" ht="24" customHeight="1">
      <c r="A243" s="77">
        <v>1</v>
      </c>
      <c r="B243" s="78" t="s">
        <v>903</v>
      </c>
      <c r="C243" s="79" t="s">
        <v>905</v>
      </c>
      <c r="D243" s="79">
        <v>1.2</v>
      </c>
      <c r="E243" s="78"/>
      <c r="F243" s="79">
        <v>6</v>
      </c>
      <c r="G243" s="79"/>
      <c r="H243" s="33">
        <v>1206170102.1040001</v>
      </c>
      <c r="I243" s="31" t="s">
        <v>311</v>
      </c>
      <c r="J243" s="108">
        <f t="shared" si="4"/>
        <v>-2184933.91</v>
      </c>
      <c r="K243">
        <v>-8345730.5999999996</v>
      </c>
      <c r="L243">
        <v>-620133.5</v>
      </c>
      <c r="M243">
        <v>-432111.33</v>
      </c>
      <c r="N243">
        <v>-1508834.54</v>
      </c>
      <c r="O243">
        <v>-1931515.85</v>
      </c>
      <c r="P243">
        <v>-1189933.47</v>
      </c>
      <c r="Q243">
        <v>-983902.71</v>
      </c>
      <c r="R243">
        <v>-775116.86</v>
      </c>
      <c r="S243">
        <v>-372482.29</v>
      </c>
      <c r="T243">
        <v>-441009.86</v>
      </c>
      <c r="U243">
        <v>-1171923.6000000001</v>
      </c>
      <c r="V243">
        <v>-563966.99</v>
      </c>
      <c r="W243">
        <v>-2184933.91</v>
      </c>
      <c r="X243">
        <v>-327271.77</v>
      </c>
      <c r="Y243">
        <v>-969091.7</v>
      </c>
      <c r="Z243">
        <v>-1121249.92</v>
      </c>
      <c r="AA243">
        <v>-647906.32999999996</v>
      </c>
      <c r="AB243">
        <v>-486219.18</v>
      </c>
      <c r="AC243">
        <v>-516213.97</v>
      </c>
      <c r="AD243">
        <v>-170068</v>
      </c>
      <c r="AE243">
        <v>-16076948.539999999</v>
      </c>
      <c r="AF243">
        <v>-415438.46</v>
      </c>
      <c r="AG243">
        <v>-517845.67</v>
      </c>
      <c r="AH243">
        <v>-588203.16</v>
      </c>
      <c r="AI243">
        <v>-624721.67000000004</v>
      </c>
      <c r="AJ243">
        <v>-500516.63</v>
      </c>
      <c r="AK243">
        <v>-955780.73</v>
      </c>
      <c r="AL243">
        <v>-788547.33</v>
      </c>
      <c r="AM243">
        <v>-661252.57999999996</v>
      </c>
      <c r="AN243">
        <v>-230920.17</v>
      </c>
      <c r="AO243">
        <v>-289950.55</v>
      </c>
      <c r="AP243">
        <v>-358968.17</v>
      </c>
      <c r="AQ243">
        <v>-1452253.71</v>
      </c>
      <c r="AR243">
        <v>-95694</v>
      </c>
      <c r="AS243">
        <v>-6595692.1100000003</v>
      </c>
      <c r="AT243">
        <v>-437058.72</v>
      </c>
      <c r="AU243">
        <v>-252118.95</v>
      </c>
      <c r="AV243">
        <v>-397098.61</v>
      </c>
      <c r="AW243">
        <v>-1021061.14</v>
      </c>
      <c r="AX243">
        <v>-498413.4</v>
      </c>
      <c r="AY243">
        <v>-425762.38</v>
      </c>
      <c r="AZ243">
        <v>-1262931.21</v>
      </c>
      <c r="BA243">
        <v>-937607.7</v>
      </c>
      <c r="BB243">
        <v>-126311</v>
      </c>
      <c r="BC243">
        <v>-214399.09</v>
      </c>
      <c r="BD243">
        <v>-133179.01</v>
      </c>
      <c r="BE243">
        <v>-3031341.33</v>
      </c>
      <c r="BF243">
        <v>-903153.17</v>
      </c>
      <c r="BG243">
        <v>-176722</v>
      </c>
      <c r="BH243">
        <v>-2199257.37</v>
      </c>
      <c r="BI243">
        <v>-387420.17</v>
      </c>
      <c r="BJ243">
        <v>-983058.53</v>
      </c>
      <c r="BK243">
        <v>-905672.97</v>
      </c>
      <c r="BL243">
        <v>-807985.07</v>
      </c>
    </row>
    <row r="244" spans="1:64" ht="24" customHeight="1">
      <c r="A244" s="77">
        <v>1</v>
      </c>
      <c r="B244" s="78" t="s">
        <v>903</v>
      </c>
      <c r="C244" s="79" t="s">
        <v>905</v>
      </c>
      <c r="D244" s="79">
        <v>1.2</v>
      </c>
      <c r="E244" s="78"/>
      <c r="F244" s="79">
        <v>6</v>
      </c>
      <c r="G244" s="79"/>
      <c r="H244" s="33">
        <v>1206170102.105</v>
      </c>
      <c r="I244" s="31" t="s">
        <v>312</v>
      </c>
      <c r="J244" s="108">
        <f t="shared" si="4"/>
        <v>0</v>
      </c>
      <c r="K244">
        <v>-570620.37</v>
      </c>
      <c r="L244">
        <v>-262366.33</v>
      </c>
      <c r="M244">
        <v>-349486.83</v>
      </c>
      <c r="N244">
        <v>-233329.94</v>
      </c>
      <c r="O244">
        <v>-503228</v>
      </c>
      <c r="P244">
        <v>-206611.15</v>
      </c>
      <c r="Q244">
        <v>-228654.75</v>
      </c>
      <c r="R244">
        <v>-352219.52</v>
      </c>
      <c r="S244">
        <v>-22397</v>
      </c>
      <c r="T244">
        <v>-206701.03</v>
      </c>
      <c r="V244">
        <v>-8125</v>
      </c>
      <c r="X244">
        <v>-156575.95000000001</v>
      </c>
      <c r="Y244">
        <v>-337258.06</v>
      </c>
      <c r="Z244">
        <v>-48950.5</v>
      </c>
      <c r="AA244">
        <v>-104328</v>
      </c>
      <c r="AB244">
        <v>-87296.41</v>
      </c>
      <c r="AC244">
        <v>-40196</v>
      </c>
      <c r="AE244">
        <v>-4826613.37</v>
      </c>
      <c r="AF244">
        <v>-555192.41</v>
      </c>
      <c r="AG244">
        <v>-537251</v>
      </c>
      <c r="AH244">
        <v>-142769.54</v>
      </c>
      <c r="AI244">
        <v>-624219.65</v>
      </c>
      <c r="AJ244">
        <v>-140250.59</v>
      </c>
      <c r="AK244">
        <v>-466033</v>
      </c>
      <c r="AL244">
        <v>-524246.4</v>
      </c>
      <c r="AM244">
        <v>-1470343.22</v>
      </c>
      <c r="AN244">
        <v>-409940.96</v>
      </c>
      <c r="AO244">
        <v>-339893</v>
      </c>
      <c r="AP244">
        <v>-310205.33</v>
      </c>
      <c r="AQ244">
        <v>-935062.5</v>
      </c>
      <c r="AR244">
        <v>-49999</v>
      </c>
      <c r="AS244">
        <v>-2523553.02</v>
      </c>
      <c r="AT244">
        <v>-31278</v>
      </c>
      <c r="AU244">
        <v>-532893.06000000006</v>
      </c>
      <c r="AV244">
        <v>-138958.32999999999</v>
      </c>
      <c r="AW244">
        <v>-591859.18000000005</v>
      </c>
      <c r="AX244">
        <v>-540928.98</v>
      </c>
      <c r="AY244">
        <v>-258794.31</v>
      </c>
      <c r="BA244">
        <v>-89998</v>
      </c>
      <c r="BB244">
        <v>-34871</v>
      </c>
      <c r="BD244">
        <v>-8499</v>
      </c>
      <c r="BE244">
        <v>-2093164.34</v>
      </c>
      <c r="BF244">
        <v>-991436</v>
      </c>
      <c r="BG244">
        <v>-1134192.56</v>
      </c>
      <c r="BH244">
        <v>-1898792.85</v>
      </c>
      <c r="BI244">
        <v>-504682</v>
      </c>
      <c r="BJ244">
        <v>-1535374.32</v>
      </c>
      <c r="BK244">
        <v>-641505</v>
      </c>
      <c r="BL244">
        <v>-366246.33</v>
      </c>
    </row>
    <row r="245" spans="1:64" ht="24" customHeight="1">
      <c r="A245" s="77">
        <v>1</v>
      </c>
      <c r="B245" s="78" t="s">
        <v>903</v>
      </c>
      <c r="C245" s="79" t="s">
        <v>905</v>
      </c>
      <c r="D245" s="79">
        <v>1.2</v>
      </c>
      <c r="E245" s="78"/>
      <c r="F245" s="79">
        <v>6</v>
      </c>
      <c r="G245" s="79"/>
      <c r="H245" s="33">
        <v>1206170102.1059999</v>
      </c>
      <c r="I245" s="31" t="s">
        <v>313</v>
      </c>
      <c r="J245" s="108">
        <f t="shared" si="4"/>
        <v>0</v>
      </c>
      <c r="L245">
        <v>-4999</v>
      </c>
      <c r="M245">
        <v>-138122</v>
      </c>
      <c r="O245">
        <v>-64345</v>
      </c>
      <c r="P245">
        <v>-58325.49</v>
      </c>
      <c r="Q245">
        <v>-14698</v>
      </c>
      <c r="R245">
        <v>-270676.89</v>
      </c>
      <c r="T245">
        <v>-19930</v>
      </c>
      <c r="V245">
        <v>-15431.33</v>
      </c>
      <c r="X245">
        <v>-1780000</v>
      </c>
      <c r="Z245">
        <v>-50352.17</v>
      </c>
      <c r="AA245">
        <v>-110013</v>
      </c>
      <c r="AB245">
        <v>-58594</v>
      </c>
      <c r="AC245">
        <v>-16446.150000000001</v>
      </c>
      <c r="AD245">
        <v>-3270</v>
      </c>
      <c r="AG245">
        <v>-100703.72</v>
      </c>
      <c r="AI245">
        <v>-58997</v>
      </c>
      <c r="AK245">
        <v>-4150</v>
      </c>
      <c r="AM245">
        <v>-90233.5</v>
      </c>
      <c r="AQ245">
        <v>-169379</v>
      </c>
      <c r="AS245">
        <v>-107213</v>
      </c>
      <c r="AT245">
        <v>-8679</v>
      </c>
      <c r="AV245">
        <v>-253097.86</v>
      </c>
      <c r="AW245">
        <v>-59495</v>
      </c>
      <c r="BA245">
        <v>-39123.040000000001</v>
      </c>
      <c r="BB245">
        <v>-20763</v>
      </c>
      <c r="BC245">
        <v>-14684.96</v>
      </c>
      <c r="BE245">
        <v>-426190.33</v>
      </c>
      <c r="BJ245">
        <v>-60670.66</v>
      </c>
      <c r="BK245">
        <v>-5349</v>
      </c>
    </row>
    <row r="246" spans="1:64" ht="24" customHeight="1">
      <c r="A246" s="77">
        <v>1</v>
      </c>
      <c r="B246" s="78" t="s">
        <v>903</v>
      </c>
      <c r="C246" s="79" t="s">
        <v>905</v>
      </c>
      <c r="D246" s="79">
        <v>1.2</v>
      </c>
      <c r="E246" s="78"/>
      <c r="F246" s="79">
        <v>6</v>
      </c>
      <c r="G246" s="79"/>
      <c r="H246" s="33">
        <v>1206170102.1070001</v>
      </c>
      <c r="I246" s="31" t="s">
        <v>314</v>
      </c>
      <c r="J246" s="108">
        <f t="shared" si="4"/>
        <v>-190501172.00999999</v>
      </c>
      <c r="K246">
        <v>-565526966.17999995</v>
      </c>
      <c r="L246">
        <v>-14478852.67</v>
      </c>
      <c r="M246">
        <v>-32088271.039999999</v>
      </c>
      <c r="N246">
        <v>-49120931.82</v>
      </c>
      <c r="O246">
        <v>-77446186.579999998</v>
      </c>
      <c r="P246">
        <v>-82003299.489999995</v>
      </c>
      <c r="Q246">
        <v>-48706917.560000002</v>
      </c>
      <c r="R246">
        <v>-29433185.5</v>
      </c>
      <c r="S246">
        <v>-39494605.560000002</v>
      </c>
      <c r="T246">
        <v>-19904746.620000001</v>
      </c>
      <c r="U246">
        <v>-26630172.719999999</v>
      </c>
      <c r="V246">
        <v>-22974985</v>
      </c>
      <c r="W246">
        <v>-190501172.00999999</v>
      </c>
      <c r="X246">
        <v>-14767239.48</v>
      </c>
      <c r="Y246">
        <v>-20339613.239999998</v>
      </c>
      <c r="Z246">
        <v>-18110707</v>
      </c>
      <c r="AA246">
        <v>-15529312.83</v>
      </c>
      <c r="AB246">
        <v>-20326022.16</v>
      </c>
      <c r="AC246">
        <v>-9881926.1799999997</v>
      </c>
      <c r="AD246">
        <v>-2765651</v>
      </c>
      <c r="AE246">
        <v>-822219246.62</v>
      </c>
      <c r="AF246">
        <v>-12811411.48</v>
      </c>
      <c r="AG246">
        <v>-42106841.969999999</v>
      </c>
      <c r="AH246">
        <v>-27273352.920000002</v>
      </c>
      <c r="AI246">
        <v>-51334687.18</v>
      </c>
      <c r="AJ246">
        <v>-18376069.199999999</v>
      </c>
      <c r="AK246">
        <v>-53354631.159999996</v>
      </c>
      <c r="AL246">
        <v>-23735639.600000001</v>
      </c>
      <c r="AM246">
        <v>-35322186.210000001</v>
      </c>
      <c r="AN246">
        <v>-11401670.6</v>
      </c>
      <c r="AO246">
        <v>-73576335.599999994</v>
      </c>
      <c r="AP246">
        <v>-25605350.129999999</v>
      </c>
      <c r="AQ246">
        <v>-24691291.199999999</v>
      </c>
      <c r="AR246">
        <v>-8262584.1799999997</v>
      </c>
      <c r="AS246">
        <v>-353951078.37</v>
      </c>
      <c r="AT246">
        <v>-17184448.809999999</v>
      </c>
      <c r="AU246">
        <v>-18456406.890000001</v>
      </c>
      <c r="AV246">
        <v>-49988737.039999999</v>
      </c>
      <c r="AW246">
        <v>-20822811.370000001</v>
      </c>
      <c r="AX246">
        <v>-23721236.59</v>
      </c>
      <c r="AY246">
        <v>-14506649.550000001</v>
      </c>
      <c r="AZ246">
        <v>-62386401.210000001</v>
      </c>
      <c r="BA246">
        <v>-14372564.99</v>
      </c>
      <c r="BB246">
        <v>-5278289.6399999997</v>
      </c>
      <c r="BC246">
        <v>-5693625.8700000001</v>
      </c>
      <c r="BD246">
        <v>-8200385.4900000002</v>
      </c>
      <c r="BE246">
        <v>-305934484.06</v>
      </c>
      <c r="BF246">
        <v>-43898221.469999999</v>
      </c>
      <c r="BG246">
        <v>-15923440.789999999</v>
      </c>
      <c r="BH246">
        <v>-82889189.799999997</v>
      </c>
      <c r="BI246">
        <v>-6459889.4400000004</v>
      </c>
      <c r="BJ246">
        <v>-30115321.260000002</v>
      </c>
      <c r="BK246">
        <v>-32035113.68</v>
      </c>
      <c r="BL246">
        <v>-16867446.199999999</v>
      </c>
    </row>
    <row r="247" spans="1:64" ht="24" customHeight="1">
      <c r="A247" s="77">
        <v>1</v>
      </c>
      <c r="B247" s="78" t="s">
        <v>903</v>
      </c>
      <c r="C247" s="79" t="s">
        <v>905</v>
      </c>
      <c r="D247" s="79">
        <v>1.2</v>
      </c>
      <c r="E247" s="78"/>
      <c r="F247" s="79">
        <v>6</v>
      </c>
      <c r="G247" s="79"/>
      <c r="H247" s="33">
        <v>1206170102.108</v>
      </c>
      <c r="I247" s="31" t="s">
        <v>315</v>
      </c>
      <c r="J247" s="108">
        <f t="shared" si="4"/>
        <v>-8104709.1900000004</v>
      </c>
      <c r="K247">
        <v>-37526181.789999999</v>
      </c>
      <c r="L247">
        <v>-2121129</v>
      </c>
      <c r="M247">
        <v>-3790607.11</v>
      </c>
      <c r="N247">
        <v>-4446582.3899999997</v>
      </c>
      <c r="O247">
        <v>-4270367.43</v>
      </c>
      <c r="P247">
        <v>-2356547.0299999998</v>
      </c>
      <c r="Q247">
        <v>-5440190.4500000002</v>
      </c>
      <c r="R247">
        <v>-2538698.2400000002</v>
      </c>
      <c r="S247">
        <v>-2097618.06</v>
      </c>
      <c r="T247">
        <v>-3181114.39</v>
      </c>
      <c r="U247">
        <v>-3474346.28</v>
      </c>
      <c r="V247">
        <v>-3860150.12</v>
      </c>
      <c r="W247">
        <v>-8104709.1900000004</v>
      </c>
      <c r="X247">
        <v>-2133330.7200000002</v>
      </c>
      <c r="Y247">
        <v>-2653373.2999999998</v>
      </c>
      <c r="Z247">
        <v>-2958649.49</v>
      </c>
      <c r="AA247">
        <v>-3249728.83</v>
      </c>
      <c r="AB247">
        <v>-925829</v>
      </c>
      <c r="AC247">
        <v>-1526150.58</v>
      </c>
      <c r="AD247">
        <v>-1009322</v>
      </c>
      <c r="AE247">
        <v>-43461420.219999999</v>
      </c>
      <c r="AF247">
        <v>-2979228.27</v>
      </c>
      <c r="AG247">
        <v>-3962308.1</v>
      </c>
      <c r="AH247">
        <v>-4429611.78</v>
      </c>
      <c r="AI247">
        <v>-4196025.79</v>
      </c>
      <c r="AJ247">
        <v>-2524482.9</v>
      </c>
      <c r="AK247">
        <v>-8277233.46</v>
      </c>
      <c r="AL247">
        <v>-3894347.78</v>
      </c>
      <c r="AM247">
        <v>-5982944.9699999997</v>
      </c>
      <c r="AN247">
        <v>-2184245.38</v>
      </c>
      <c r="AO247">
        <v>-5283809.16</v>
      </c>
      <c r="AP247">
        <v>-3567568.93</v>
      </c>
      <c r="AQ247">
        <v>-4816721.01</v>
      </c>
      <c r="AR247">
        <v>-2124528.0299999998</v>
      </c>
      <c r="AS247">
        <v>-21136444.530000001</v>
      </c>
      <c r="AT247">
        <v>-2045927.54</v>
      </c>
      <c r="AU247">
        <v>-2243518.39</v>
      </c>
      <c r="AV247">
        <v>-3571477.86</v>
      </c>
      <c r="AW247">
        <v>-4440748.38</v>
      </c>
      <c r="AX247">
        <v>-4676020.84</v>
      </c>
      <c r="AY247">
        <v>-2439958.35</v>
      </c>
      <c r="AZ247">
        <v>-7124122.46</v>
      </c>
      <c r="BA247">
        <v>-4805321</v>
      </c>
      <c r="BB247">
        <v>-1741009.67</v>
      </c>
      <c r="BC247">
        <v>-1450721.43</v>
      </c>
      <c r="BD247">
        <v>-1039944.58</v>
      </c>
      <c r="BE247">
        <v>-10906970.119999999</v>
      </c>
      <c r="BF247">
        <v>-4474920.78</v>
      </c>
      <c r="BG247">
        <v>-2806492.34</v>
      </c>
      <c r="BH247">
        <v>-6543918.1100000003</v>
      </c>
      <c r="BI247">
        <v>-1841689.11</v>
      </c>
      <c r="BJ247">
        <v>-4010358.76</v>
      </c>
      <c r="BK247">
        <v>-4525114.67</v>
      </c>
      <c r="BL247">
        <v>-1821593.89</v>
      </c>
    </row>
    <row r="248" spans="1:64" ht="24" customHeight="1">
      <c r="A248" s="77">
        <v>1</v>
      </c>
      <c r="B248" s="78" t="s">
        <v>903</v>
      </c>
      <c r="C248" s="79" t="s">
        <v>905</v>
      </c>
      <c r="D248" s="79">
        <v>1.2</v>
      </c>
      <c r="E248" s="78"/>
      <c r="F248" s="79">
        <v>6</v>
      </c>
      <c r="G248" s="79"/>
      <c r="H248" s="33">
        <v>1206170102.109</v>
      </c>
      <c r="I248" s="31" t="s">
        <v>316</v>
      </c>
      <c r="J248" s="108">
        <f t="shared" si="4"/>
        <v>-485114.72</v>
      </c>
      <c r="K248">
        <v>-8942798.5500000007</v>
      </c>
      <c r="L248">
        <v>-963053.67</v>
      </c>
      <c r="M248">
        <v>-4655004.03</v>
      </c>
      <c r="N248">
        <v>-4406265.45</v>
      </c>
      <c r="O248">
        <v>-7144654.3300000001</v>
      </c>
      <c r="P248">
        <v>-2870271.9</v>
      </c>
      <c r="Q248">
        <v>-1635782.41</v>
      </c>
      <c r="R248">
        <v>-2022749.42</v>
      </c>
      <c r="S248">
        <v>-1066302.28</v>
      </c>
      <c r="T248">
        <v>-1628904.39</v>
      </c>
      <c r="U248">
        <v>-1680785.88</v>
      </c>
      <c r="V248">
        <v>-2311252.67</v>
      </c>
      <c r="W248">
        <v>-485114.72</v>
      </c>
      <c r="X248">
        <v>-1848993.77</v>
      </c>
      <c r="Y248">
        <v>-1078688.3999999999</v>
      </c>
      <c r="Z248">
        <v>-495849.37</v>
      </c>
      <c r="AA248">
        <v>-3876989.72</v>
      </c>
      <c r="AB248">
        <v>-1658549.94</v>
      </c>
      <c r="AC248">
        <v>-696988.37</v>
      </c>
      <c r="AD248">
        <v>-152203</v>
      </c>
      <c r="AE248">
        <v>-19834128.879999999</v>
      </c>
      <c r="AF248">
        <v>-667592.68999999994</v>
      </c>
      <c r="AG248">
        <v>-1397890.82</v>
      </c>
      <c r="AH248">
        <v>-1862027.78</v>
      </c>
      <c r="AI248">
        <v>-2548162.77</v>
      </c>
      <c r="AJ248">
        <v>-1295268.3799999999</v>
      </c>
      <c r="AK248">
        <v>-4627978.8099999996</v>
      </c>
      <c r="AL248">
        <v>-2373926.11</v>
      </c>
      <c r="AM248">
        <v>-3067959.32</v>
      </c>
      <c r="AN248">
        <v>-1879886.89</v>
      </c>
      <c r="AO248">
        <v>-3641908.97</v>
      </c>
      <c r="AP248">
        <v>-1685363.31</v>
      </c>
      <c r="AQ248">
        <v>-2117927.6</v>
      </c>
      <c r="AR248">
        <v>-521413.78</v>
      </c>
      <c r="AS248">
        <v>-10694512.210000001</v>
      </c>
      <c r="AT248">
        <v>-2052710.96</v>
      </c>
      <c r="AU248">
        <v>-1594696.3</v>
      </c>
      <c r="AV248">
        <v>-1405419.3</v>
      </c>
      <c r="AW248">
        <v>-2540743.08</v>
      </c>
      <c r="AX248">
        <v>-4453274.87</v>
      </c>
      <c r="AY248">
        <v>-1000482.05</v>
      </c>
      <c r="AZ248">
        <v>-2089885.36</v>
      </c>
      <c r="BA248">
        <v>-1469669.44</v>
      </c>
      <c r="BB248">
        <v>-358668.94</v>
      </c>
      <c r="BC248">
        <v>-365313.81</v>
      </c>
      <c r="BD248">
        <v>-190006.08</v>
      </c>
      <c r="BE248">
        <v>-6201452.3899999997</v>
      </c>
      <c r="BF248">
        <v>-3335176</v>
      </c>
      <c r="BG248">
        <v>-1035053.96</v>
      </c>
      <c r="BH248">
        <v>-4789049.18</v>
      </c>
      <c r="BI248">
        <v>-961769.11</v>
      </c>
      <c r="BJ248">
        <v>-1946096.19</v>
      </c>
      <c r="BK248">
        <v>-5019469.33</v>
      </c>
      <c r="BL248">
        <v>-1638018</v>
      </c>
    </row>
    <row r="249" spans="1:64" ht="24" customHeight="1">
      <c r="A249" s="77">
        <v>1</v>
      </c>
      <c r="B249" s="78" t="s">
        <v>903</v>
      </c>
      <c r="C249" s="79" t="s">
        <v>905</v>
      </c>
      <c r="D249" s="79">
        <v>1.2</v>
      </c>
      <c r="E249" s="78"/>
      <c r="F249" s="79">
        <v>6</v>
      </c>
      <c r="G249" s="79"/>
      <c r="H249" s="33">
        <v>1206170102.1099999</v>
      </c>
      <c r="I249" s="31" t="s">
        <v>317</v>
      </c>
      <c r="J249" s="108">
        <f t="shared" si="4"/>
        <v>-1566797.5</v>
      </c>
      <c r="K249">
        <v>-67196.899999999994</v>
      </c>
      <c r="L249">
        <v>-295928</v>
      </c>
      <c r="M249">
        <v>-49899</v>
      </c>
      <c r="N249">
        <v>-1342317.91</v>
      </c>
      <c r="O249">
        <v>-236240</v>
      </c>
      <c r="P249">
        <v>-624483.18999999994</v>
      </c>
      <c r="Q249">
        <v>-333090.34000000003</v>
      </c>
      <c r="R249">
        <v>-74999</v>
      </c>
      <c r="S249">
        <v>-545176</v>
      </c>
      <c r="T249">
        <v>-4499</v>
      </c>
      <c r="W249">
        <v>-1566797.5</v>
      </c>
      <c r="X249">
        <v>-49952.6</v>
      </c>
      <c r="Y249">
        <v>-132595</v>
      </c>
      <c r="Z249">
        <v>-336914.26</v>
      </c>
      <c r="AB249">
        <v>-244297.38</v>
      </c>
      <c r="AD249">
        <v>-80028</v>
      </c>
      <c r="AE249">
        <v>-11970524.029999999</v>
      </c>
      <c r="AF249">
        <v>-77854.649999999994</v>
      </c>
      <c r="AG249">
        <v>-106015.97</v>
      </c>
      <c r="AH249">
        <v>-68045.919999999998</v>
      </c>
      <c r="AI249">
        <v>-1223991</v>
      </c>
      <c r="AJ249">
        <v>-118742</v>
      </c>
      <c r="AK249">
        <v>-87967.5</v>
      </c>
      <c r="AL249">
        <v>-184136</v>
      </c>
      <c r="AM249">
        <v>-124857</v>
      </c>
      <c r="AN249">
        <v>-88876</v>
      </c>
      <c r="AP249">
        <v>-176571.33</v>
      </c>
      <c r="AQ249">
        <v>-41093</v>
      </c>
      <c r="AR249">
        <v>-27296</v>
      </c>
      <c r="AS249">
        <v>-3064388.45</v>
      </c>
      <c r="AU249">
        <v>-110079.35</v>
      </c>
      <c r="AW249">
        <v>-270203.99</v>
      </c>
      <c r="AY249">
        <v>-345323.02</v>
      </c>
      <c r="AZ249">
        <v>-519014.48</v>
      </c>
      <c r="BA249">
        <v>-607393.5</v>
      </c>
      <c r="BB249">
        <v>-65746.820000000007</v>
      </c>
      <c r="BC249">
        <v>-140778.95000000001</v>
      </c>
      <c r="BD249">
        <v>-4473.58</v>
      </c>
      <c r="BE249">
        <v>-488398.5</v>
      </c>
      <c r="BF249">
        <v>-3045944</v>
      </c>
      <c r="BG249">
        <v>-852299.33</v>
      </c>
      <c r="BH249">
        <v>-2385781.75</v>
      </c>
      <c r="BI249">
        <v>-417405</v>
      </c>
      <c r="BK249">
        <v>-617865.87</v>
      </c>
      <c r="BL249">
        <v>-290198.2</v>
      </c>
    </row>
    <row r="250" spans="1:64" ht="24" customHeight="1">
      <c r="A250" s="77">
        <v>1</v>
      </c>
      <c r="B250" s="78" t="s">
        <v>903</v>
      </c>
      <c r="C250" s="79" t="s">
        <v>905</v>
      </c>
      <c r="D250" s="79">
        <v>1.2</v>
      </c>
      <c r="E250" s="78"/>
      <c r="F250" s="79">
        <v>6</v>
      </c>
      <c r="G250" s="79"/>
      <c r="H250" s="30">
        <v>1206180101.1010001</v>
      </c>
      <c r="I250" s="32" t="s">
        <v>318</v>
      </c>
      <c r="J250" s="108">
        <f t="shared" si="4"/>
        <v>36762646.579999998</v>
      </c>
      <c r="W250">
        <v>36762646.579999998</v>
      </c>
    </row>
    <row r="251" spans="1:64" ht="24" customHeight="1">
      <c r="A251" s="77">
        <v>1</v>
      </c>
      <c r="B251" s="78" t="s">
        <v>903</v>
      </c>
      <c r="C251" s="79" t="s">
        <v>905</v>
      </c>
      <c r="D251" s="79">
        <v>1.2</v>
      </c>
      <c r="E251" s="78"/>
      <c r="F251" s="79">
        <v>6</v>
      </c>
      <c r="G251" s="79"/>
      <c r="H251" s="30">
        <v>1206180102.1010001</v>
      </c>
      <c r="I251" s="31" t="s">
        <v>319</v>
      </c>
      <c r="J251" s="108">
        <f t="shared" si="4"/>
        <v>-36762415.579999998</v>
      </c>
      <c r="W251">
        <v>-36762415.579999998</v>
      </c>
    </row>
    <row r="252" spans="1:64" ht="24" customHeight="1">
      <c r="A252" s="77">
        <v>1</v>
      </c>
      <c r="B252" s="78" t="s">
        <v>903</v>
      </c>
      <c r="C252" s="79" t="s">
        <v>905</v>
      </c>
      <c r="D252" s="79">
        <v>1.2</v>
      </c>
      <c r="E252" s="78"/>
      <c r="F252" s="79">
        <v>6</v>
      </c>
      <c r="G252" s="79"/>
      <c r="H252" s="33">
        <v>1209010101.1010001</v>
      </c>
      <c r="I252" s="31" t="s">
        <v>320</v>
      </c>
      <c r="J252" s="108">
        <f t="shared" si="4"/>
        <v>750900</v>
      </c>
      <c r="K252">
        <v>709200</v>
      </c>
      <c r="M252">
        <v>60000</v>
      </c>
      <c r="N252">
        <v>70000</v>
      </c>
      <c r="R252">
        <v>40000</v>
      </c>
      <c r="W252">
        <v>750900</v>
      </c>
      <c r="X252">
        <v>96000</v>
      </c>
      <c r="AH252">
        <v>535000</v>
      </c>
      <c r="AK252">
        <v>208820</v>
      </c>
      <c r="AZ252">
        <v>65000</v>
      </c>
      <c r="BA252">
        <v>592470</v>
      </c>
    </row>
    <row r="253" spans="1:64" ht="24" customHeight="1">
      <c r="A253" s="77">
        <v>1</v>
      </c>
      <c r="B253" s="78" t="s">
        <v>903</v>
      </c>
      <c r="C253" s="79" t="s">
        <v>905</v>
      </c>
      <c r="D253" s="79">
        <v>1.2</v>
      </c>
      <c r="E253" s="78"/>
      <c r="F253" s="79">
        <v>6</v>
      </c>
      <c r="G253" s="79"/>
      <c r="H253" s="33">
        <v>1209010102.1010001</v>
      </c>
      <c r="I253" s="31" t="s">
        <v>321</v>
      </c>
      <c r="J253" s="108">
        <f t="shared" si="4"/>
        <v>0</v>
      </c>
      <c r="W253">
        <v>0</v>
      </c>
    </row>
    <row r="254" spans="1:64" ht="24" customHeight="1">
      <c r="A254" s="77">
        <v>1</v>
      </c>
      <c r="B254" s="78" t="s">
        <v>903</v>
      </c>
      <c r="C254" s="79" t="s">
        <v>905</v>
      </c>
      <c r="D254" s="79">
        <v>1.2</v>
      </c>
      <c r="E254" s="78"/>
      <c r="F254" s="79">
        <v>6</v>
      </c>
      <c r="G254" s="79"/>
      <c r="H254" s="33">
        <v>1209010103.1010001</v>
      </c>
      <c r="I254" s="31" t="s">
        <v>322</v>
      </c>
      <c r="J254" s="108">
        <f t="shared" si="4"/>
        <v>-567013.62</v>
      </c>
      <c r="K254">
        <v>-709197</v>
      </c>
      <c r="M254">
        <v>-59999</v>
      </c>
      <c r="N254">
        <v>-69999</v>
      </c>
      <c r="R254">
        <v>-39999</v>
      </c>
      <c r="W254">
        <v>-567013.62</v>
      </c>
      <c r="X254">
        <v>-95999</v>
      </c>
      <c r="AH254">
        <v>-534994</v>
      </c>
      <c r="AK254">
        <v>-208817</v>
      </c>
      <c r="AZ254">
        <v>-64999</v>
      </c>
      <c r="BA254">
        <v>-592463</v>
      </c>
    </row>
    <row r="255" spans="1:64" ht="24" customHeight="1">
      <c r="A255" s="77">
        <v>1</v>
      </c>
      <c r="B255" s="78" t="s">
        <v>903</v>
      </c>
      <c r="C255" s="79" t="s">
        <v>905</v>
      </c>
      <c r="D255" s="79">
        <v>1.2</v>
      </c>
      <c r="E255" s="78"/>
      <c r="F255" s="79">
        <v>6</v>
      </c>
      <c r="G255" s="79"/>
      <c r="H255" s="33">
        <v>1209030101.1010001</v>
      </c>
      <c r="I255" s="31" t="s">
        <v>323</v>
      </c>
      <c r="J255" s="108">
        <f t="shared" si="4"/>
        <v>505510</v>
      </c>
      <c r="L255">
        <v>170000</v>
      </c>
      <c r="M255">
        <v>764410</v>
      </c>
      <c r="O255">
        <v>99000</v>
      </c>
      <c r="Q255">
        <v>812998</v>
      </c>
      <c r="T255">
        <v>224000</v>
      </c>
      <c r="U255">
        <v>695600</v>
      </c>
      <c r="V255">
        <v>1155730</v>
      </c>
      <c r="W255">
        <v>505510</v>
      </c>
      <c r="Y255">
        <v>109390</v>
      </c>
      <c r="Z255">
        <v>96000</v>
      </c>
      <c r="AC255">
        <v>1061370</v>
      </c>
      <c r="AD255">
        <v>97200</v>
      </c>
      <c r="AF255">
        <v>58000</v>
      </c>
      <c r="AG255">
        <v>153000</v>
      </c>
      <c r="AH255">
        <v>700121</v>
      </c>
      <c r="AJ255">
        <v>315820</v>
      </c>
      <c r="AM255">
        <v>165850</v>
      </c>
      <c r="AN255">
        <v>95000</v>
      </c>
      <c r="AO255">
        <v>99000</v>
      </c>
      <c r="AR255">
        <v>126280</v>
      </c>
      <c r="AT255">
        <v>1225089</v>
      </c>
      <c r="AU255">
        <v>80000</v>
      </c>
      <c r="AY255">
        <v>21755</v>
      </c>
      <c r="AZ255">
        <v>364940</v>
      </c>
      <c r="BA255">
        <v>99500</v>
      </c>
      <c r="BB255">
        <v>29960</v>
      </c>
      <c r="BC255">
        <v>148000</v>
      </c>
      <c r="BD255">
        <v>205850</v>
      </c>
      <c r="BF255">
        <v>30000</v>
      </c>
      <c r="BH255">
        <v>150000</v>
      </c>
      <c r="BI255">
        <v>171755</v>
      </c>
      <c r="BJ255">
        <v>155000</v>
      </c>
      <c r="BK255">
        <v>540900</v>
      </c>
      <c r="BL255">
        <v>156000</v>
      </c>
    </row>
    <row r="256" spans="1:64" ht="24" customHeight="1">
      <c r="A256" s="77">
        <v>1</v>
      </c>
      <c r="B256" s="78" t="s">
        <v>903</v>
      </c>
      <c r="C256" s="79" t="s">
        <v>905</v>
      </c>
      <c r="D256" s="79">
        <v>1.2</v>
      </c>
      <c r="E256" s="78"/>
      <c r="F256" s="79">
        <v>6</v>
      </c>
      <c r="G256" s="79"/>
      <c r="H256" s="33">
        <v>1209030101.1040001</v>
      </c>
      <c r="I256" s="31" t="s">
        <v>324</v>
      </c>
      <c r="J256" s="108">
        <f t="shared" si="4"/>
        <v>0</v>
      </c>
      <c r="L256">
        <v>337600</v>
      </c>
      <c r="M256">
        <v>134000</v>
      </c>
      <c r="N256">
        <v>208000</v>
      </c>
      <c r="P256">
        <v>228800</v>
      </c>
      <c r="Q256">
        <v>134000</v>
      </c>
      <c r="R256">
        <v>690850</v>
      </c>
      <c r="S256">
        <v>169260</v>
      </c>
      <c r="U256">
        <v>232922</v>
      </c>
      <c r="BH256">
        <v>62060</v>
      </c>
    </row>
    <row r="257" spans="1:64" ht="24" customHeight="1">
      <c r="A257" s="77">
        <v>1</v>
      </c>
      <c r="B257" s="78" t="s">
        <v>903</v>
      </c>
      <c r="C257" s="79" t="s">
        <v>905</v>
      </c>
      <c r="D257" s="79">
        <v>1.2</v>
      </c>
      <c r="E257" s="78"/>
      <c r="F257" s="79">
        <v>6</v>
      </c>
      <c r="G257" s="79"/>
      <c r="H257" s="33">
        <v>1209030102.1010001</v>
      </c>
      <c r="I257" s="31" t="s">
        <v>325</v>
      </c>
      <c r="J257" s="108">
        <f t="shared" si="4"/>
        <v>-505504</v>
      </c>
      <c r="L257">
        <v>-4722.22</v>
      </c>
      <c r="M257">
        <v>-338269.94</v>
      </c>
      <c r="O257">
        <v>-16500</v>
      </c>
      <c r="Q257">
        <v>-483759.9</v>
      </c>
      <c r="T257">
        <v>-204553.60000000001</v>
      </c>
      <c r="U257">
        <v>-432500.78</v>
      </c>
      <c r="V257">
        <v>-1047999.22</v>
      </c>
      <c r="W257">
        <v>-505504</v>
      </c>
      <c r="Y257">
        <v>-109388</v>
      </c>
      <c r="Z257">
        <v>-95999</v>
      </c>
      <c r="AC257">
        <v>-706942.21</v>
      </c>
      <c r="AD257">
        <v>-97199</v>
      </c>
      <c r="AF257">
        <v>-57998.99</v>
      </c>
      <c r="AG257">
        <v>-58583.94</v>
      </c>
      <c r="AH257">
        <v>-661712.56000000006</v>
      </c>
      <c r="AJ257">
        <v>-315816</v>
      </c>
      <c r="AM257">
        <v>-87383.33</v>
      </c>
      <c r="AN257">
        <v>-94999.02</v>
      </c>
      <c r="AO257">
        <v>-56229.43</v>
      </c>
      <c r="AR257">
        <v>-68842.89</v>
      </c>
      <c r="AT257">
        <v>-928265.22</v>
      </c>
      <c r="AU257">
        <v>-79999</v>
      </c>
      <c r="AY257">
        <v>0</v>
      </c>
      <c r="AZ257">
        <v>-364937.16</v>
      </c>
      <c r="BA257">
        <v>-99499</v>
      </c>
      <c r="BB257">
        <v>-29959</v>
      </c>
      <c r="BC257">
        <v>-61200.88</v>
      </c>
      <c r="BD257">
        <v>-56613.42</v>
      </c>
      <c r="BF257">
        <v>-29999</v>
      </c>
      <c r="BH257">
        <v>-149999</v>
      </c>
      <c r="BI257">
        <v>-168127.17</v>
      </c>
      <c r="BJ257">
        <v>-154998</v>
      </c>
      <c r="BK257">
        <v>-484084.89</v>
      </c>
      <c r="BL257">
        <v>-155997</v>
      </c>
    </row>
    <row r="258" spans="1:64" ht="24" customHeight="1">
      <c r="A258" s="77">
        <v>1</v>
      </c>
      <c r="B258" s="78" t="s">
        <v>903</v>
      </c>
      <c r="C258" s="79" t="s">
        <v>905</v>
      </c>
      <c r="D258" s="79">
        <v>1.2</v>
      </c>
      <c r="E258" s="78"/>
      <c r="F258" s="79">
        <v>6</v>
      </c>
      <c r="G258" s="79"/>
      <c r="H258" s="33">
        <v>1209030102.1029999</v>
      </c>
      <c r="I258" s="31" t="s">
        <v>326</v>
      </c>
      <c r="J258" s="108">
        <f t="shared" si="4"/>
        <v>0</v>
      </c>
      <c r="L258">
        <v>-302824</v>
      </c>
      <c r="M258">
        <v>-133998</v>
      </c>
      <c r="N258">
        <v>-142220.24</v>
      </c>
      <c r="P258">
        <v>-210555.34</v>
      </c>
      <c r="Q258">
        <v>-133998</v>
      </c>
      <c r="R258">
        <v>-288678.5</v>
      </c>
      <c r="S258">
        <v>-169256</v>
      </c>
      <c r="U258">
        <v>-232917</v>
      </c>
      <c r="BH258">
        <v>-62058</v>
      </c>
    </row>
    <row r="259" spans="1:64" ht="24" customHeight="1">
      <c r="A259" s="77">
        <v>1</v>
      </c>
      <c r="B259" s="78" t="s">
        <v>903</v>
      </c>
      <c r="C259" s="79" t="s">
        <v>905</v>
      </c>
      <c r="D259" s="79">
        <v>1.2</v>
      </c>
      <c r="E259" s="78"/>
      <c r="F259" s="79">
        <v>6</v>
      </c>
      <c r="G259" s="79"/>
      <c r="H259" s="30">
        <v>1211010101.1010001</v>
      </c>
      <c r="I259" s="32" t="s">
        <v>327</v>
      </c>
      <c r="J259" s="108">
        <f t="shared" si="4"/>
        <v>0</v>
      </c>
      <c r="W259">
        <v>0</v>
      </c>
      <c r="AE259">
        <v>468984802.38999999</v>
      </c>
      <c r="AF259">
        <v>28204412.289999999</v>
      </c>
      <c r="AK259">
        <v>10985056.85</v>
      </c>
      <c r="AP259">
        <v>1063999</v>
      </c>
      <c r="AS259">
        <v>60715947</v>
      </c>
      <c r="AZ259">
        <v>12904500</v>
      </c>
      <c r="BD259">
        <v>1512000</v>
      </c>
      <c r="BE259">
        <v>426832667</v>
      </c>
      <c r="BH259">
        <v>14005192</v>
      </c>
    </row>
    <row r="260" spans="1:64" ht="24" customHeight="1">
      <c r="A260" s="77">
        <v>1</v>
      </c>
      <c r="B260" s="78" t="s">
        <v>903</v>
      </c>
      <c r="C260" s="79" t="s">
        <v>905</v>
      </c>
      <c r="D260" s="79">
        <v>1.2</v>
      </c>
      <c r="E260" s="78"/>
      <c r="F260" s="79">
        <v>6</v>
      </c>
      <c r="G260" s="79"/>
      <c r="H260" s="30">
        <v>1211010102.1010001</v>
      </c>
      <c r="I260" s="32" t="s">
        <v>328</v>
      </c>
      <c r="J260" s="108">
        <f t="shared" si="4"/>
        <v>0</v>
      </c>
      <c r="W260">
        <v>0</v>
      </c>
      <c r="AS260">
        <v>0</v>
      </c>
    </row>
    <row r="261" spans="1:64" ht="24" customHeight="1">
      <c r="A261" s="77">
        <v>1</v>
      </c>
      <c r="B261" s="78" t="s">
        <v>903</v>
      </c>
      <c r="C261" s="79" t="s">
        <v>905</v>
      </c>
      <c r="D261" s="79">
        <v>1.2</v>
      </c>
      <c r="E261" s="78"/>
      <c r="F261" s="79">
        <v>6</v>
      </c>
      <c r="G261" s="79"/>
      <c r="H261" s="33">
        <v>1211010103.1010001</v>
      </c>
      <c r="I261" s="31" t="s">
        <v>329</v>
      </c>
      <c r="J261" s="108">
        <f t="shared" si="4"/>
        <v>0</v>
      </c>
      <c r="K261">
        <v>92557350</v>
      </c>
      <c r="AH261">
        <v>726000</v>
      </c>
    </row>
    <row r="262" spans="1:64" ht="24" customHeight="1">
      <c r="A262" s="77">
        <v>1</v>
      </c>
      <c r="B262" s="78" t="s">
        <v>903</v>
      </c>
      <c r="C262" s="79" t="s">
        <v>905</v>
      </c>
      <c r="D262" s="79">
        <v>1.2</v>
      </c>
      <c r="E262" s="78"/>
      <c r="F262" s="79">
        <v>6</v>
      </c>
      <c r="G262" s="79"/>
      <c r="H262" s="54">
        <v>1213010105.1010001</v>
      </c>
      <c r="I262" s="55" t="s">
        <v>330</v>
      </c>
      <c r="J262" s="108">
        <f t="shared" si="4"/>
        <v>0</v>
      </c>
    </row>
    <row r="263" spans="1:64" ht="24" customHeight="1">
      <c r="A263" s="77">
        <v>1</v>
      </c>
      <c r="B263" s="78" t="s">
        <v>903</v>
      </c>
      <c r="C263" s="79" t="s">
        <v>905</v>
      </c>
      <c r="D263" s="79">
        <v>1.2</v>
      </c>
      <c r="E263" s="78"/>
      <c r="F263" s="79">
        <v>6</v>
      </c>
      <c r="G263" s="79"/>
      <c r="H263" s="54">
        <v>1213010199.1010001</v>
      </c>
      <c r="I263" s="55" t="s">
        <v>331</v>
      </c>
      <c r="J263" s="108">
        <f t="shared" si="4"/>
        <v>0</v>
      </c>
    </row>
    <row r="264" spans="1:64" ht="24" customHeight="1">
      <c r="A264" s="77">
        <v>2</v>
      </c>
      <c r="B264" s="78" t="s">
        <v>909</v>
      </c>
      <c r="C264" s="79" t="s">
        <v>910</v>
      </c>
      <c r="D264" s="79">
        <v>2.1</v>
      </c>
      <c r="E264" s="78"/>
      <c r="F264" s="78" t="s">
        <v>937</v>
      </c>
      <c r="G264" s="78"/>
      <c r="H264" s="30">
        <v>2101010101.102</v>
      </c>
      <c r="I264" s="32" t="s">
        <v>332</v>
      </c>
      <c r="J264" s="108">
        <f t="shared" si="4"/>
        <v>0</v>
      </c>
      <c r="AV264">
        <v>0</v>
      </c>
      <c r="AY264">
        <v>43565</v>
      </c>
    </row>
    <row r="265" spans="1:64" ht="24" customHeight="1">
      <c r="A265" s="77">
        <v>2</v>
      </c>
      <c r="B265" s="78" t="s">
        <v>909</v>
      </c>
      <c r="C265" s="79" t="s">
        <v>910</v>
      </c>
      <c r="D265" s="79">
        <v>2.1</v>
      </c>
      <c r="E265" s="78"/>
      <c r="F265" s="78">
        <v>7.1</v>
      </c>
      <c r="G265" s="78" t="s">
        <v>945</v>
      </c>
      <c r="H265" s="30">
        <v>2101010102.102</v>
      </c>
      <c r="I265" s="32" t="s">
        <v>333</v>
      </c>
      <c r="J265" s="108">
        <f t="shared" ref="J265:J328" si="5">SUMIF($K$1:$BL$1,$J$1,$K265:$BL265)</f>
        <v>0</v>
      </c>
    </row>
    <row r="266" spans="1:64" ht="24" customHeight="1">
      <c r="A266" s="77">
        <v>2</v>
      </c>
      <c r="B266" s="78" t="s">
        <v>909</v>
      </c>
      <c r="C266" s="79" t="s">
        <v>910</v>
      </c>
      <c r="D266" s="79">
        <v>2.1</v>
      </c>
      <c r="E266" s="78"/>
      <c r="F266" s="78">
        <v>7.2</v>
      </c>
      <c r="G266" s="78" t="s">
        <v>945</v>
      </c>
      <c r="H266" s="33">
        <v>2101010102.1029999</v>
      </c>
      <c r="I266" s="31" t="s">
        <v>334</v>
      </c>
      <c r="J266" s="108">
        <f t="shared" si="5"/>
        <v>0</v>
      </c>
      <c r="AE266">
        <v>1292659</v>
      </c>
    </row>
    <row r="267" spans="1:64" ht="24" customHeight="1">
      <c r="A267" s="77">
        <v>2</v>
      </c>
      <c r="B267" s="78" t="s">
        <v>909</v>
      </c>
      <c r="C267" s="79" t="s">
        <v>910</v>
      </c>
      <c r="D267" s="79">
        <v>2.1</v>
      </c>
      <c r="E267" s="78"/>
      <c r="F267" s="78">
        <v>7.3</v>
      </c>
      <c r="G267" s="78" t="s">
        <v>945</v>
      </c>
      <c r="H267" s="33">
        <v>2101010102.105</v>
      </c>
      <c r="I267" s="31" t="s">
        <v>335</v>
      </c>
      <c r="J267" s="108">
        <f t="shared" si="5"/>
        <v>0</v>
      </c>
      <c r="AE267">
        <v>364532</v>
      </c>
      <c r="AI267">
        <v>8000</v>
      </c>
    </row>
    <row r="268" spans="1:64" ht="24" customHeight="1">
      <c r="A268" s="77">
        <v>2</v>
      </c>
      <c r="B268" s="78" t="s">
        <v>909</v>
      </c>
      <c r="C268" s="79" t="s">
        <v>910</v>
      </c>
      <c r="D268" s="79">
        <v>2.1</v>
      </c>
      <c r="E268" s="78"/>
      <c r="F268" s="78" t="s">
        <v>936</v>
      </c>
      <c r="G268" s="78" t="s">
        <v>945</v>
      </c>
      <c r="H268" s="30">
        <v>2101010102.1159999</v>
      </c>
      <c r="I268" s="32" t="s">
        <v>336</v>
      </c>
      <c r="J268" s="108">
        <f t="shared" si="5"/>
        <v>0</v>
      </c>
      <c r="W268">
        <v>0</v>
      </c>
      <c r="AE268">
        <v>44755</v>
      </c>
      <c r="BE268">
        <v>16937.5</v>
      </c>
    </row>
    <row r="269" spans="1:64" ht="24" customHeight="1">
      <c r="A269" s="77">
        <v>2</v>
      </c>
      <c r="B269" s="78" t="s">
        <v>909</v>
      </c>
      <c r="C269" s="79" t="s">
        <v>910</v>
      </c>
      <c r="D269" s="79">
        <v>2.1</v>
      </c>
      <c r="E269" s="78"/>
      <c r="F269" s="78" t="s">
        <v>937</v>
      </c>
      <c r="G269" s="78" t="s">
        <v>945</v>
      </c>
      <c r="H269" s="30">
        <v>2101010102.1289999</v>
      </c>
      <c r="I269" s="32" t="s">
        <v>337</v>
      </c>
      <c r="J269" s="108">
        <f t="shared" si="5"/>
        <v>0</v>
      </c>
      <c r="W269">
        <v>0</v>
      </c>
      <c r="AE269">
        <v>357414.06</v>
      </c>
      <c r="AS269">
        <v>6899163.0700000003</v>
      </c>
      <c r="BE269">
        <v>0</v>
      </c>
    </row>
    <row r="270" spans="1:64" ht="24" customHeight="1">
      <c r="A270" s="77">
        <v>2</v>
      </c>
      <c r="B270" s="78" t="s">
        <v>909</v>
      </c>
      <c r="C270" s="79" t="s">
        <v>910</v>
      </c>
      <c r="D270" s="79">
        <v>2.1</v>
      </c>
      <c r="E270" s="78"/>
      <c r="F270" s="78">
        <v>7.8</v>
      </c>
      <c r="G270" s="78" t="s">
        <v>945</v>
      </c>
      <c r="H270" s="30">
        <v>2101010102.1300001</v>
      </c>
      <c r="I270" s="32" t="s">
        <v>338</v>
      </c>
      <c r="J270" s="108">
        <f t="shared" si="5"/>
        <v>0</v>
      </c>
    </row>
    <row r="271" spans="1:64" ht="24" customHeight="1">
      <c r="A271" s="77">
        <v>2</v>
      </c>
      <c r="B271" s="78" t="s">
        <v>909</v>
      </c>
      <c r="C271" s="79" t="s">
        <v>910</v>
      </c>
      <c r="D271" s="79">
        <v>2.1</v>
      </c>
      <c r="E271" s="78"/>
      <c r="F271" s="78">
        <v>7.9</v>
      </c>
      <c r="G271" s="78" t="s">
        <v>945</v>
      </c>
      <c r="H271" s="33">
        <v>2101010102.131</v>
      </c>
      <c r="I271" s="31" t="s">
        <v>339</v>
      </c>
      <c r="J271" s="108">
        <f t="shared" si="5"/>
        <v>0</v>
      </c>
    </row>
    <row r="272" spans="1:64" ht="24" customHeight="1">
      <c r="A272" s="77">
        <v>2</v>
      </c>
      <c r="B272" s="78" t="s">
        <v>909</v>
      </c>
      <c r="C272" s="79" t="s">
        <v>910</v>
      </c>
      <c r="D272" s="79">
        <v>2.1</v>
      </c>
      <c r="E272" s="78"/>
      <c r="F272" s="78" t="s">
        <v>931</v>
      </c>
      <c r="G272" s="78" t="s">
        <v>945</v>
      </c>
      <c r="H272" s="33">
        <v>2101010102.132</v>
      </c>
      <c r="I272" s="31" t="s">
        <v>340</v>
      </c>
      <c r="J272" s="108">
        <f t="shared" si="5"/>
        <v>0</v>
      </c>
    </row>
    <row r="273" spans="1:57" ht="24" customHeight="1">
      <c r="A273" s="77">
        <v>2</v>
      </c>
      <c r="B273" s="78" t="s">
        <v>909</v>
      </c>
      <c r="C273" s="79" t="s">
        <v>910</v>
      </c>
      <c r="D273" s="79">
        <v>2.1</v>
      </c>
      <c r="E273" s="78" t="s">
        <v>945</v>
      </c>
      <c r="F273" s="78">
        <v>7.1</v>
      </c>
      <c r="G273" s="78" t="s">
        <v>945</v>
      </c>
      <c r="H273" s="54">
        <v>2101010102.1329999</v>
      </c>
      <c r="I273" s="56" t="s">
        <v>341</v>
      </c>
      <c r="J273" s="108">
        <f t="shared" si="5"/>
        <v>23331967.41</v>
      </c>
      <c r="K273">
        <v>10104009</v>
      </c>
      <c r="W273">
        <v>23331967.41</v>
      </c>
      <c r="AE273">
        <v>87408680.090000004</v>
      </c>
      <c r="AS273">
        <v>35975394.789999999</v>
      </c>
      <c r="BE273">
        <v>13670221.390000001</v>
      </c>
    </row>
    <row r="274" spans="1:57" ht="24" customHeight="1">
      <c r="A274" s="77">
        <v>2</v>
      </c>
      <c r="B274" s="78" t="s">
        <v>909</v>
      </c>
      <c r="C274" s="79" t="s">
        <v>910</v>
      </c>
      <c r="D274" s="79">
        <v>2.1</v>
      </c>
      <c r="E274" s="78" t="s">
        <v>945</v>
      </c>
      <c r="F274" s="78">
        <v>7.8</v>
      </c>
      <c r="G274" s="78" t="s">
        <v>945</v>
      </c>
      <c r="H274" s="54">
        <v>2101010102.1340001</v>
      </c>
      <c r="I274" s="56" t="s">
        <v>342</v>
      </c>
      <c r="J274" s="108">
        <f t="shared" si="5"/>
        <v>428696.7</v>
      </c>
      <c r="W274">
        <v>428696.7</v>
      </c>
      <c r="AE274">
        <v>463658</v>
      </c>
      <c r="AS274">
        <v>5244103.9400000004</v>
      </c>
      <c r="BE274">
        <v>229551.6</v>
      </c>
    </row>
    <row r="275" spans="1:57" ht="24" customHeight="1">
      <c r="A275" s="77">
        <v>2</v>
      </c>
      <c r="B275" s="78" t="s">
        <v>909</v>
      </c>
      <c r="C275" s="79" t="s">
        <v>910</v>
      </c>
      <c r="D275" s="79">
        <v>2.1</v>
      </c>
      <c r="E275" s="78" t="s">
        <v>945</v>
      </c>
      <c r="F275" s="78">
        <v>7.2</v>
      </c>
      <c r="G275" s="78" t="s">
        <v>945</v>
      </c>
      <c r="H275" s="54">
        <v>2101010102.135</v>
      </c>
      <c r="I275" s="56" t="s">
        <v>343</v>
      </c>
      <c r="J275" s="108">
        <f t="shared" si="5"/>
        <v>17868694.07</v>
      </c>
      <c r="K275">
        <v>36297082.460000001</v>
      </c>
      <c r="W275">
        <v>17868694.07</v>
      </c>
      <c r="AE275">
        <v>115833651.43000001</v>
      </c>
      <c r="AS275">
        <v>21646947.640000001</v>
      </c>
      <c r="BE275">
        <v>15318241.369999999</v>
      </c>
    </row>
    <row r="276" spans="1:57" ht="24" customHeight="1">
      <c r="A276" s="77">
        <v>2</v>
      </c>
      <c r="B276" s="78" t="s">
        <v>909</v>
      </c>
      <c r="C276" s="79" t="s">
        <v>910</v>
      </c>
      <c r="D276" s="79">
        <v>2.1</v>
      </c>
      <c r="E276" s="78" t="s">
        <v>945</v>
      </c>
      <c r="F276" s="78">
        <v>7.3</v>
      </c>
      <c r="G276" s="78" t="s">
        <v>945</v>
      </c>
      <c r="H276" s="54">
        <v>2101010102.1359999</v>
      </c>
      <c r="I276" s="56" t="s">
        <v>344</v>
      </c>
      <c r="J276" s="108">
        <f t="shared" si="5"/>
        <v>10449387.390000001</v>
      </c>
      <c r="K276">
        <v>15533073</v>
      </c>
      <c r="W276">
        <v>10449387.390000001</v>
      </c>
      <c r="AE276">
        <v>25134691.469999999</v>
      </c>
      <c r="AS276">
        <v>13673406.050000001</v>
      </c>
      <c r="BE276">
        <v>999475.4</v>
      </c>
    </row>
    <row r="277" spans="1:57" ht="24" customHeight="1">
      <c r="A277" s="77">
        <v>2</v>
      </c>
      <c r="B277" s="78" t="s">
        <v>909</v>
      </c>
      <c r="C277" s="79" t="s">
        <v>910</v>
      </c>
      <c r="D277" s="79">
        <v>2.1</v>
      </c>
      <c r="E277" s="78" t="s">
        <v>945</v>
      </c>
      <c r="F277" s="78" t="s">
        <v>931</v>
      </c>
      <c r="G277" s="78" t="s">
        <v>945</v>
      </c>
      <c r="H277" s="54">
        <v>2101010102.1370001</v>
      </c>
      <c r="I277" s="56" t="s">
        <v>345</v>
      </c>
      <c r="J277" s="108">
        <f t="shared" si="5"/>
        <v>92703.8</v>
      </c>
      <c r="W277">
        <v>92703.8</v>
      </c>
    </row>
    <row r="278" spans="1:57" ht="24" customHeight="1">
      <c r="A278" s="77">
        <v>2</v>
      </c>
      <c r="B278" s="78" t="s">
        <v>909</v>
      </c>
      <c r="C278" s="79" t="s">
        <v>910</v>
      </c>
      <c r="D278" s="79">
        <v>2.1</v>
      </c>
      <c r="E278" s="78" t="s">
        <v>945</v>
      </c>
      <c r="F278" s="78">
        <v>7.9</v>
      </c>
      <c r="G278" s="78" t="s">
        <v>945</v>
      </c>
      <c r="H278" s="54">
        <v>2101010102.138</v>
      </c>
      <c r="I278" s="56" t="s">
        <v>346</v>
      </c>
      <c r="J278" s="108">
        <f t="shared" si="5"/>
        <v>565703.64</v>
      </c>
      <c r="W278">
        <v>565703.64</v>
      </c>
      <c r="AE278">
        <v>927380.18</v>
      </c>
      <c r="AS278">
        <v>495845.5</v>
      </c>
      <c r="BE278">
        <v>249093</v>
      </c>
    </row>
    <row r="279" spans="1:57" ht="24" customHeight="1">
      <c r="A279" s="77">
        <v>2</v>
      </c>
      <c r="B279" s="78" t="s">
        <v>909</v>
      </c>
      <c r="C279" s="79" t="s">
        <v>910</v>
      </c>
      <c r="D279" s="79">
        <v>2.1</v>
      </c>
      <c r="E279" s="78" t="s">
        <v>945</v>
      </c>
      <c r="F279" s="78" t="s">
        <v>936</v>
      </c>
      <c r="G279" s="78" t="s">
        <v>945</v>
      </c>
      <c r="H279" s="54">
        <v>2101010102.1389999</v>
      </c>
      <c r="I279" s="56" t="s">
        <v>347</v>
      </c>
      <c r="J279" s="108">
        <f t="shared" si="5"/>
        <v>4185868.65</v>
      </c>
      <c r="W279">
        <v>4185868.65</v>
      </c>
      <c r="AE279">
        <v>12047165.6</v>
      </c>
      <c r="AS279">
        <v>2202482.2999999998</v>
      </c>
      <c r="BE279">
        <v>348361.8</v>
      </c>
    </row>
    <row r="280" spans="1:57" ht="24" customHeight="1">
      <c r="A280" s="77">
        <v>2</v>
      </c>
      <c r="B280" s="78" t="s">
        <v>909</v>
      </c>
      <c r="C280" s="79" t="s">
        <v>910</v>
      </c>
      <c r="D280" s="79">
        <v>2.1</v>
      </c>
      <c r="E280" s="78" t="s">
        <v>945</v>
      </c>
      <c r="F280" s="78" t="s">
        <v>937</v>
      </c>
      <c r="G280" s="78" t="s">
        <v>945</v>
      </c>
      <c r="H280" s="54">
        <v>2101010102.1400001</v>
      </c>
      <c r="I280" s="56" t="s">
        <v>348</v>
      </c>
      <c r="J280" s="108">
        <f t="shared" si="5"/>
        <v>3162474.27</v>
      </c>
      <c r="K280">
        <v>2016799</v>
      </c>
      <c r="W280">
        <v>3162474.27</v>
      </c>
      <c r="AE280">
        <v>54458592.090000004</v>
      </c>
      <c r="AS280">
        <v>17769239.640000001</v>
      </c>
      <c r="BE280">
        <v>7106278.3300000001</v>
      </c>
    </row>
    <row r="281" spans="1:57" ht="24" customHeight="1">
      <c r="A281" s="77">
        <v>2</v>
      </c>
      <c r="B281" s="78" t="s">
        <v>909</v>
      </c>
      <c r="C281" s="79" t="s">
        <v>910</v>
      </c>
      <c r="D281" s="79">
        <v>2.1</v>
      </c>
      <c r="E281" s="78"/>
      <c r="F281" s="78" t="s">
        <v>937</v>
      </c>
      <c r="G281" s="78"/>
      <c r="H281" s="33">
        <v>2101010103.1010001</v>
      </c>
      <c r="I281" s="31" t="s">
        <v>349</v>
      </c>
      <c r="J281" s="108">
        <f t="shared" si="5"/>
        <v>0</v>
      </c>
      <c r="W281">
        <v>0</v>
      </c>
      <c r="AE281">
        <v>1313496.6000000001</v>
      </c>
    </row>
    <row r="282" spans="1:57" ht="24" customHeight="1">
      <c r="A282" s="77">
        <v>2</v>
      </c>
      <c r="B282" s="78" t="s">
        <v>909</v>
      </c>
      <c r="C282" s="79" t="s">
        <v>910</v>
      </c>
      <c r="D282" s="79">
        <v>2.1</v>
      </c>
      <c r="E282" s="78" t="s">
        <v>945</v>
      </c>
      <c r="F282" s="78" t="s">
        <v>937</v>
      </c>
      <c r="G282" s="78"/>
      <c r="H282" s="54">
        <v>2101010103.102</v>
      </c>
      <c r="I282" s="56" t="s">
        <v>350</v>
      </c>
      <c r="J282" s="108">
        <f t="shared" si="5"/>
        <v>1602590</v>
      </c>
      <c r="W282">
        <v>1602590</v>
      </c>
      <c r="AE282">
        <v>498000</v>
      </c>
    </row>
    <row r="283" spans="1:57" ht="24" customHeight="1">
      <c r="A283" s="77">
        <v>2</v>
      </c>
      <c r="B283" s="78" t="s">
        <v>909</v>
      </c>
      <c r="C283" s="79" t="s">
        <v>910</v>
      </c>
      <c r="D283" s="79">
        <v>2.1</v>
      </c>
      <c r="E283" s="78"/>
      <c r="F283" s="78" t="s">
        <v>937</v>
      </c>
      <c r="G283" s="78"/>
      <c r="H283" s="30">
        <v>2101010107.1010001</v>
      </c>
      <c r="I283" s="32" t="s">
        <v>351</v>
      </c>
      <c r="J283" s="108">
        <f t="shared" si="5"/>
        <v>0</v>
      </c>
    </row>
    <row r="284" spans="1:57" ht="24" customHeight="1">
      <c r="A284" s="77">
        <v>2</v>
      </c>
      <c r="B284" s="78" t="s">
        <v>909</v>
      </c>
      <c r="C284" s="79" t="s">
        <v>910</v>
      </c>
      <c r="D284" s="79">
        <v>2.1</v>
      </c>
      <c r="E284" s="78"/>
      <c r="F284" s="78" t="s">
        <v>937</v>
      </c>
      <c r="G284" s="78"/>
      <c r="H284" s="30">
        <v>2101020106.1010001</v>
      </c>
      <c r="I284" s="32" t="s">
        <v>352</v>
      </c>
      <c r="J284" s="108">
        <f t="shared" si="5"/>
        <v>0</v>
      </c>
    </row>
    <row r="285" spans="1:57" ht="24" customHeight="1">
      <c r="A285" s="77">
        <v>2</v>
      </c>
      <c r="B285" s="78" t="s">
        <v>909</v>
      </c>
      <c r="C285" s="79" t="s">
        <v>910</v>
      </c>
      <c r="D285" s="79">
        <v>2.1</v>
      </c>
      <c r="E285" s="78"/>
      <c r="F285" s="78">
        <v>7.1</v>
      </c>
      <c r="G285" s="78" t="s">
        <v>945</v>
      </c>
      <c r="H285" s="33">
        <v>2101020198.102</v>
      </c>
      <c r="I285" s="31" t="s">
        <v>353</v>
      </c>
      <c r="J285" s="108">
        <f t="shared" si="5"/>
        <v>0</v>
      </c>
      <c r="AE285">
        <v>3450.4</v>
      </c>
    </row>
    <row r="286" spans="1:57" ht="24" customHeight="1">
      <c r="A286" s="77">
        <v>2</v>
      </c>
      <c r="B286" s="78" t="s">
        <v>909</v>
      </c>
      <c r="C286" s="79" t="s">
        <v>910</v>
      </c>
      <c r="D286" s="79">
        <v>2.1</v>
      </c>
      <c r="E286" s="78"/>
      <c r="F286" s="78">
        <v>7.2</v>
      </c>
      <c r="G286" s="78" t="s">
        <v>945</v>
      </c>
      <c r="H286" s="33">
        <v>2101020198.1029999</v>
      </c>
      <c r="I286" s="31" t="s">
        <v>354</v>
      </c>
      <c r="J286" s="108">
        <f t="shared" si="5"/>
        <v>0</v>
      </c>
    </row>
    <row r="287" spans="1:57" ht="24" customHeight="1">
      <c r="A287" s="77">
        <v>2</v>
      </c>
      <c r="B287" s="78" t="s">
        <v>909</v>
      </c>
      <c r="C287" s="79" t="s">
        <v>910</v>
      </c>
      <c r="D287" s="79">
        <v>2.1</v>
      </c>
      <c r="E287" s="78"/>
      <c r="F287" s="78">
        <v>7.3</v>
      </c>
      <c r="G287" s="78" t="s">
        <v>945</v>
      </c>
      <c r="H287" s="33">
        <v>2101020198.105</v>
      </c>
      <c r="I287" s="31" t="s">
        <v>355</v>
      </c>
      <c r="J287" s="108">
        <f t="shared" si="5"/>
        <v>0</v>
      </c>
    </row>
    <row r="288" spans="1:57" ht="24" customHeight="1">
      <c r="A288" s="77">
        <v>2</v>
      </c>
      <c r="B288" s="78" t="s">
        <v>909</v>
      </c>
      <c r="C288" s="79" t="s">
        <v>910</v>
      </c>
      <c r="D288" s="79">
        <v>2.1</v>
      </c>
      <c r="E288" s="78"/>
      <c r="F288" s="78" t="s">
        <v>936</v>
      </c>
      <c r="G288" s="78" t="s">
        <v>945</v>
      </c>
      <c r="H288" s="33">
        <v>2101020198.1070001</v>
      </c>
      <c r="I288" s="31" t="s">
        <v>356</v>
      </c>
      <c r="J288" s="108">
        <f t="shared" si="5"/>
        <v>0</v>
      </c>
    </row>
    <row r="289" spans="1:64" ht="24" customHeight="1">
      <c r="A289" s="77">
        <v>2</v>
      </c>
      <c r="B289" s="78" t="s">
        <v>909</v>
      </c>
      <c r="C289" s="79" t="s">
        <v>910</v>
      </c>
      <c r="D289" s="79">
        <v>2.1</v>
      </c>
      <c r="E289" s="78"/>
      <c r="F289" s="78" t="s">
        <v>937</v>
      </c>
      <c r="G289" s="78" t="s">
        <v>945</v>
      </c>
      <c r="H289" s="33">
        <v>2101020198.1110001</v>
      </c>
      <c r="I289" s="31" t="s">
        <v>357</v>
      </c>
      <c r="J289" s="108">
        <f t="shared" si="5"/>
        <v>0</v>
      </c>
    </row>
    <row r="290" spans="1:64" ht="24" customHeight="1">
      <c r="A290" s="77">
        <v>2</v>
      </c>
      <c r="B290" s="78" t="s">
        <v>909</v>
      </c>
      <c r="C290" s="79" t="s">
        <v>910</v>
      </c>
      <c r="D290" s="79">
        <v>2.1</v>
      </c>
      <c r="E290" s="78"/>
      <c r="F290" s="78">
        <v>7.8</v>
      </c>
      <c r="G290" s="78" t="s">
        <v>945</v>
      </c>
      <c r="H290" s="33">
        <v>2101020198.112</v>
      </c>
      <c r="I290" s="31" t="s">
        <v>358</v>
      </c>
      <c r="J290" s="108">
        <f t="shared" si="5"/>
        <v>0</v>
      </c>
    </row>
    <row r="291" spans="1:64" ht="24" customHeight="1">
      <c r="A291" s="77">
        <v>2</v>
      </c>
      <c r="B291" s="78" t="s">
        <v>909</v>
      </c>
      <c r="C291" s="79" t="s">
        <v>910</v>
      </c>
      <c r="D291" s="79">
        <v>2.1</v>
      </c>
      <c r="E291" s="78"/>
      <c r="F291" s="78">
        <v>7.9</v>
      </c>
      <c r="G291" s="78" t="s">
        <v>945</v>
      </c>
      <c r="H291" s="33">
        <v>2101020198.1129999</v>
      </c>
      <c r="I291" s="31" t="s">
        <v>359</v>
      </c>
      <c r="J291" s="108">
        <f t="shared" si="5"/>
        <v>0</v>
      </c>
    </row>
    <row r="292" spans="1:64" ht="24" customHeight="1">
      <c r="A292" s="77">
        <v>2</v>
      </c>
      <c r="B292" s="78" t="s">
        <v>909</v>
      </c>
      <c r="C292" s="79" t="s">
        <v>910</v>
      </c>
      <c r="D292" s="79">
        <v>2.1</v>
      </c>
      <c r="E292" s="78"/>
      <c r="F292" s="78" t="s">
        <v>931</v>
      </c>
      <c r="G292" s="78" t="s">
        <v>945</v>
      </c>
      <c r="H292" s="33">
        <v>2101020198.1140001</v>
      </c>
      <c r="I292" s="31" t="s">
        <v>360</v>
      </c>
      <c r="J292" s="108">
        <f t="shared" si="5"/>
        <v>0</v>
      </c>
    </row>
    <row r="293" spans="1:64" ht="24" customHeight="1">
      <c r="A293" s="77">
        <v>2</v>
      </c>
      <c r="B293" s="78" t="s">
        <v>909</v>
      </c>
      <c r="C293" s="79" t="s">
        <v>910</v>
      </c>
      <c r="D293" s="79">
        <v>2.1</v>
      </c>
      <c r="E293" s="78" t="s">
        <v>945</v>
      </c>
      <c r="F293" s="78">
        <v>7.1</v>
      </c>
      <c r="G293" s="78" t="s">
        <v>945</v>
      </c>
      <c r="H293" s="54">
        <v>2101020198.115</v>
      </c>
      <c r="I293" s="56" t="s">
        <v>353</v>
      </c>
      <c r="J293" s="108">
        <f t="shared" si="5"/>
        <v>2906344.9</v>
      </c>
      <c r="W293">
        <v>2906344.9</v>
      </c>
      <c r="AS293">
        <v>2339889.6800000002</v>
      </c>
      <c r="BE293">
        <v>903450.89</v>
      </c>
    </row>
    <row r="294" spans="1:64" ht="24" customHeight="1">
      <c r="A294" s="77">
        <v>2</v>
      </c>
      <c r="B294" s="78" t="s">
        <v>909</v>
      </c>
      <c r="C294" s="79" t="s">
        <v>910</v>
      </c>
      <c r="D294" s="79">
        <v>2.1</v>
      </c>
      <c r="E294" s="78" t="s">
        <v>945</v>
      </c>
      <c r="F294" s="78">
        <v>7.2</v>
      </c>
      <c r="G294" s="78" t="s">
        <v>945</v>
      </c>
      <c r="H294" s="54">
        <v>2101020198.1159999</v>
      </c>
      <c r="I294" s="56" t="s">
        <v>354</v>
      </c>
      <c r="J294" s="108">
        <f t="shared" si="5"/>
        <v>0</v>
      </c>
      <c r="W294">
        <v>0</v>
      </c>
    </row>
    <row r="295" spans="1:64" ht="24" customHeight="1">
      <c r="A295" s="77">
        <v>2</v>
      </c>
      <c r="B295" s="78" t="s">
        <v>909</v>
      </c>
      <c r="C295" s="79" t="s">
        <v>910</v>
      </c>
      <c r="D295" s="79">
        <v>2.1</v>
      </c>
      <c r="E295" s="78" t="s">
        <v>945</v>
      </c>
      <c r="F295" s="78">
        <v>7.3</v>
      </c>
      <c r="G295" s="78" t="s">
        <v>945</v>
      </c>
      <c r="H295" s="54">
        <v>2101020198.1170001</v>
      </c>
      <c r="I295" s="56" t="s">
        <v>355</v>
      </c>
      <c r="J295" s="108">
        <f t="shared" si="5"/>
        <v>0</v>
      </c>
    </row>
    <row r="296" spans="1:64" ht="24" customHeight="1">
      <c r="A296" s="77">
        <v>2</v>
      </c>
      <c r="B296" s="78" t="s">
        <v>909</v>
      </c>
      <c r="C296" s="79" t="s">
        <v>910</v>
      </c>
      <c r="D296" s="79">
        <v>2.1</v>
      </c>
      <c r="E296" s="78" t="s">
        <v>945</v>
      </c>
      <c r="F296" s="78" t="s">
        <v>936</v>
      </c>
      <c r="G296" s="78" t="s">
        <v>945</v>
      </c>
      <c r="H296" s="54">
        <v>2101020198.118</v>
      </c>
      <c r="I296" s="56" t="s">
        <v>356</v>
      </c>
      <c r="J296" s="108">
        <f t="shared" si="5"/>
        <v>383000</v>
      </c>
      <c r="W296">
        <v>383000</v>
      </c>
    </row>
    <row r="297" spans="1:64" ht="24" customHeight="1">
      <c r="A297" s="77">
        <v>2</v>
      </c>
      <c r="B297" s="78" t="s">
        <v>909</v>
      </c>
      <c r="C297" s="79" t="s">
        <v>910</v>
      </c>
      <c r="D297" s="79">
        <v>2.1</v>
      </c>
      <c r="E297" s="78" t="s">
        <v>945</v>
      </c>
      <c r="F297" s="78" t="s">
        <v>937</v>
      </c>
      <c r="G297" s="78" t="s">
        <v>945</v>
      </c>
      <c r="H297" s="54">
        <v>2101020198.119</v>
      </c>
      <c r="I297" s="56" t="s">
        <v>357</v>
      </c>
      <c r="J297" s="108">
        <f t="shared" si="5"/>
        <v>1284</v>
      </c>
      <c r="W297">
        <v>1284</v>
      </c>
      <c r="AS297">
        <v>2176296.14</v>
      </c>
    </row>
    <row r="298" spans="1:64" ht="24" customHeight="1">
      <c r="A298" s="77">
        <v>2</v>
      </c>
      <c r="B298" s="78" t="s">
        <v>909</v>
      </c>
      <c r="C298" s="79" t="s">
        <v>910</v>
      </c>
      <c r="D298" s="79">
        <v>2.1</v>
      </c>
      <c r="E298" s="78" t="s">
        <v>945</v>
      </c>
      <c r="F298" s="78">
        <v>7.8</v>
      </c>
      <c r="G298" s="78" t="s">
        <v>945</v>
      </c>
      <c r="H298" s="54">
        <v>2101020198.1199999</v>
      </c>
      <c r="I298" s="56" t="s">
        <v>358</v>
      </c>
      <c r="J298" s="108">
        <f t="shared" si="5"/>
        <v>0</v>
      </c>
      <c r="AS298">
        <v>59920</v>
      </c>
    </row>
    <row r="299" spans="1:64" ht="24" customHeight="1">
      <c r="A299" s="77">
        <v>2</v>
      </c>
      <c r="B299" s="78" t="s">
        <v>909</v>
      </c>
      <c r="C299" s="79" t="s">
        <v>910</v>
      </c>
      <c r="D299" s="79">
        <v>2.1</v>
      </c>
      <c r="E299" s="78" t="s">
        <v>945</v>
      </c>
      <c r="F299" s="78">
        <v>7.9</v>
      </c>
      <c r="G299" s="78" t="s">
        <v>945</v>
      </c>
      <c r="H299" s="54">
        <v>2101020198.1210001</v>
      </c>
      <c r="I299" s="56" t="s">
        <v>359</v>
      </c>
      <c r="J299" s="108">
        <f t="shared" si="5"/>
        <v>0</v>
      </c>
    </row>
    <row r="300" spans="1:64" ht="24" customHeight="1">
      <c r="A300" s="77">
        <v>2</v>
      </c>
      <c r="B300" s="78" t="s">
        <v>909</v>
      </c>
      <c r="C300" s="79" t="s">
        <v>910</v>
      </c>
      <c r="D300" s="79">
        <v>2.1</v>
      </c>
      <c r="E300" s="78" t="s">
        <v>945</v>
      </c>
      <c r="F300" s="78" t="s">
        <v>931</v>
      </c>
      <c r="G300" s="78" t="s">
        <v>945</v>
      </c>
      <c r="H300" s="54">
        <v>2101020198.122</v>
      </c>
      <c r="I300" s="56" t="s">
        <v>360</v>
      </c>
      <c r="J300" s="108">
        <f t="shared" si="5"/>
        <v>0</v>
      </c>
    </row>
    <row r="301" spans="1:64" ht="24" customHeight="1">
      <c r="A301" s="77">
        <v>2</v>
      </c>
      <c r="B301" s="78" t="s">
        <v>909</v>
      </c>
      <c r="C301" s="79" t="s">
        <v>910</v>
      </c>
      <c r="D301" s="79">
        <v>2.1</v>
      </c>
      <c r="E301" s="78" t="s">
        <v>945</v>
      </c>
      <c r="F301" s="78">
        <v>7.1</v>
      </c>
      <c r="G301" s="78" t="s">
        <v>945</v>
      </c>
      <c r="H301" s="33">
        <v>2101020199.1340001</v>
      </c>
      <c r="I301" s="31" t="s">
        <v>361</v>
      </c>
      <c r="J301" s="108">
        <f t="shared" si="5"/>
        <v>0</v>
      </c>
      <c r="K301">
        <v>51942983.799999997</v>
      </c>
      <c r="L301">
        <v>1324885.6100000001</v>
      </c>
      <c r="M301">
        <v>2514018.2400000002</v>
      </c>
      <c r="N301">
        <v>7873685.6399999997</v>
      </c>
      <c r="O301">
        <v>7334429.3200000003</v>
      </c>
      <c r="P301">
        <v>19832606.98</v>
      </c>
      <c r="Q301">
        <v>4593666</v>
      </c>
      <c r="R301">
        <v>6291967.0999999996</v>
      </c>
      <c r="S301">
        <v>3379019.57</v>
      </c>
      <c r="T301">
        <v>2242264.4700000002</v>
      </c>
      <c r="U301">
        <v>1362096.85</v>
      </c>
      <c r="V301">
        <v>1666246.44</v>
      </c>
      <c r="W301">
        <v>0</v>
      </c>
      <c r="X301">
        <v>3979161.12</v>
      </c>
      <c r="Y301">
        <v>979924.57</v>
      </c>
      <c r="Z301">
        <v>1490621.57</v>
      </c>
      <c r="AA301">
        <v>2285242.25</v>
      </c>
      <c r="AB301">
        <v>2930761.46</v>
      </c>
      <c r="AC301">
        <v>2637809.9</v>
      </c>
      <c r="AD301">
        <v>0</v>
      </c>
      <c r="AE301">
        <v>1023131.76</v>
      </c>
      <c r="AF301">
        <v>4480155.0199999996</v>
      </c>
      <c r="AG301">
        <v>7378274.1100000003</v>
      </c>
      <c r="AH301">
        <v>11208803.49</v>
      </c>
      <c r="AI301">
        <v>9581784.4700000007</v>
      </c>
      <c r="AJ301">
        <v>2813546.08</v>
      </c>
      <c r="AK301">
        <v>16524849.57</v>
      </c>
      <c r="AL301">
        <v>10034696.210000001</v>
      </c>
      <c r="AM301">
        <v>9690319.1300000008</v>
      </c>
      <c r="AN301">
        <v>5882358.4900000002</v>
      </c>
      <c r="AO301">
        <v>5384089.9100000001</v>
      </c>
      <c r="AP301">
        <v>11212180.34</v>
      </c>
      <c r="AQ301">
        <v>4665120.32</v>
      </c>
      <c r="AR301">
        <v>2459180.08</v>
      </c>
      <c r="AS301">
        <v>12510</v>
      </c>
      <c r="AT301">
        <v>2650500.7200000002</v>
      </c>
      <c r="AU301">
        <v>965366.54</v>
      </c>
      <c r="AV301">
        <v>10677357.83</v>
      </c>
      <c r="AW301">
        <v>2144176.98</v>
      </c>
      <c r="AX301">
        <v>0</v>
      </c>
      <c r="AY301">
        <v>2822498.76</v>
      </c>
      <c r="AZ301">
        <v>9291140.5500000007</v>
      </c>
      <c r="BA301">
        <v>970713.05</v>
      </c>
      <c r="BB301">
        <v>534833.03</v>
      </c>
      <c r="BC301">
        <v>1351476.5</v>
      </c>
      <c r="BD301">
        <v>1217144.7</v>
      </c>
      <c r="BE301">
        <v>8138340.7999999998</v>
      </c>
      <c r="BF301">
        <v>2302005.2000000002</v>
      </c>
      <c r="BG301">
        <v>1077607</v>
      </c>
      <c r="BH301">
        <v>2894948.65</v>
      </c>
      <c r="BI301">
        <v>520049.19</v>
      </c>
      <c r="BJ301">
        <v>3509793.1</v>
      </c>
      <c r="BK301">
        <v>2077836.25</v>
      </c>
      <c r="BL301">
        <v>339308</v>
      </c>
    </row>
    <row r="302" spans="1:64" ht="24" customHeight="1">
      <c r="A302" s="77">
        <v>2</v>
      </c>
      <c r="B302" s="78" t="s">
        <v>909</v>
      </c>
      <c r="C302" s="79" t="s">
        <v>910</v>
      </c>
      <c r="D302" s="79">
        <v>2.1</v>
      </c>
      <c r="E302" s="78" t="s">
        <v>945</v>
      </c>
      <c r="F302" s="78">
        <v>7.2</v>
      </c>
      <c r="G302" s="78" t="s">
        <v>945</v>
      </c>
      <c r="H302" s="33">
        <v>2101020199.135</v>
      </c>
      <c r="I302" s="31" t="s">
        <v>362</v>
      </c>
      <c r="J302" s="108">
        <f t="shared" si="5"/>
        <v>0</v>
      </c>
      <c r="K302">
        <v>46991309.969999999</v>
      </c>
      <c r="L302">
        <v>240744.6</v>
      </c>
      <c r="M302">
        <v>696215.91</v>
      </c>
      <c r="N302">
        <v>2585161.0099999998</v>
      </c>
      <c r="O302">
        <v>1509814</v>
      </c>
      <c r="P302">
        <v>2456062.4500000002</v>
      </c>
      <c r="Q302">
        <v>1330246.54</v>
      </c>
      <c r="R302">
        <v>715421.95</v>
      </c>
      <c r="S302">
        <v>1217511.8899999999</v>
      </c>
      <c r="T302">
        <v>499035.5</v>
      </c>
      <c r="U302">
        <v>301854.90000000002</v>
      </c>
      <c r="V302">
        <v>559719.1</v>
      </c>
      <c r="X302">
        <v>785002.78</v>
      </c>
      <c r="Y302">
        <v>207069.3</v>
      </c>
      <c r="Z302">
        <v>261598.29</v>
      </c>
      <c r="AA302">
        <v>650864.34</v>
      </c>
      <c r="AB302">
        <v>348769.28000000003</v>
      </c>
      <c r="AC302">
        <v>535024.42000000004</v>
      </c>
      <c r="AD302">
        <v>7404.4</v>
      </c>
      <c r="AE302">
        <v>2818555.64</v>
      </c>
      <c r="AF302">
        <v>782538.17</v>
      </c>
      <c r="AG302">
        <v>4194131.07</v>
      </c>
      <c r="AH302">
        <v>1195654.5</v>
      </c>
      <c r="AI302">
        <v>2561168.52</v>
      </c>
      <c r="AJ302">
        <v>510726.67</v>
      </c>
      <c r="AK302">
        <v>2075529.4</v>
      </c>
      <c r="AL302">
        <v>733009.14</v>
      </c>
      <c r="AM302">
        <v>434353.48</v>
      </c>
      <c r="AN302">
        <v>851568.08</v>
      </c>
      <c r="AO302">
        <v>1538412.91</v>
      </c>
      <c r="AP302">
        <v>618045.52</v>
      </c>
      <c r="AQ302">
        <v>666989.9</v>
      </c>
      <c r="AR302">
        <v>260653.2</v>
      </c>
      <c r="AS302">
        <v>58120</v>
      </c>
      <c r="AT302">
        <v>416783.1</v>
      </c>
      <c r="AU302">
        <v>510195.3</v>
      </c>
      <c r="AV302">
        <v>5338538.43</v>
      </c>
      <c r="AW302">
        <v>293290.3</v>
      </c>
      <c r="AX302">
        <v>245583.5</v>
      </c>
      <c r="AY302">
        <v>784547.56</v>
      </c>
      <c r="AZ302">
        <v>6480566.7300000004</v>
      </c>
      <c r="BA302">
        <v>81088.399999999994</v>
      </c>
      <c r="BB302">
        <v>349566.96</v>
      </c>
      <c r="BC302">
        <v>366459.6</v>
      </c>
      <c r="BD302">
        <v>607683.1</v>
      </c>
      <c r="BE302">
        <v>1041265.05</v>
      </c>
      <c r="BF302">
        <v>925444.29</v>
      </c>
      <c r="BG302">
        <v>407548.73</v>
      </c>
      <c r="BH302">
        <v>1347866.72</v>
      </c>
      <c r="BI302">
        <v>131803.6</v>
      </c>
      <c r="BJ302">
        <v>60749.25</v>
      </c>
      <c r="BK302">
        <v>46336.14</v>
      </c>
      <c r="BL302">
        <v>297850.13</v>
      </c>
    </row>
    <row r="303" spans="1:64" ht="24" customHeight="1">
      <c r="A303" s="77">
        <v>2</v>
      </c>
      <c r="B303" s="78" t="s">
        <v>909</v>
      </c>
      <c r="C303" s="79" t="s">
        <v>910</v>
      </c>
      <c r="D303" s="79">
        <v>2.1</v>
      </c>
      <c r="E303" s="78" t="s">
        <v>945</v>
      </c>
      <c r="F303" s="78">
        <v>7.3</v>
      </c>
      <c r="G303" s="78" t="s">
        <v>945</v>
      </c>
      <c r="H303" s="33">
        <v>2101020199.1359999</v>
      </c>
      <c r="I303" s="31" t="s">
        <v>363</v>
      </c>
      <c r="J303" s="108">
        <f t="shared" si="5"/>
        <v>0</v>
      </c>
      <c r="K303">
        <v>6204018</v>
      </c>
      <c r="L303">
        <v>129560</v>
      </c>
      <c r="M303">
        <v>2143458.4</v>
      </c>
      <c r="N303">
        <v>4259199.75</v>
      </c>
      <c r="O303">
        <v>5468347</v>
      </c>
      <c r="P303">
        <v>4852990</v>
      </c>
      <c r="Q303">
        <v>925674</v>
      </c>
      <c r="R303">
        <v>2542227</v>
      </c>
      <c r="S303">
        <v>306282.7</v>
      </c>
      <c r="T303">
        <v>1456201.6</v>
      </c>
      <c r="U303">
        <v>1504870</v>
      </c>
      <c r="V303">
        <v>297490</v>
      </c>
      <c r="X303">
        <v>709238.62</v>
      </c>
      <c r="Y303">
        <v>678918</v>
      </c>
      <c r="Z303">
        <v>327331</v>
      </c>
      <c r="AA303">
        <v>662261.94999999995</v>
      </c>
      <c r="AB303">
        <v>753319.5</v>
      </c>
      <c r="AC303">
        <v>895233.8</v>
      </c>
      <c r="AD303">
        <v>0</v>
      </c>
      <c r="AE303">
        <v>1039314.4</v>
      </c>
      <c r="AF303">
        <v>1450069</v>
      </c>
      <c r="AG303">
        <v>808023</v>
      </c>
      <c r="AH303">
        <v>2403964.9</v>
      </c>
      <c r="AI303">
        <v>1446868.75</v>
      </c>
      <c r="AJ303">
        <v>697803.75</v>
      </c>
      <c r="AK303">
        <v>2056060.06</v>
      </c>
      <c r="AL303">
        <v>741946.45</v>
      </c>
      <c r="AM303">
        <v>1171559</v>
      </c>
      <c r="AN303">
        <v>647914</v>
      </c>
      <c r="AO303">
        <v>332095.53999999998</v>
      </c>
      <c r="AP303">
        <v>584779.5</v>
      </c>
      <c r="AQ303">
        <v>2230960.2400000002</v>
      </c>
      <c r="AR303">
        <v>590347.48</v>
      </c>
      <c r="AT303">
        <v>137000</v>
      </c>
      <c r="AU303">
        <v>180095.75</v>
      </c>
      <c r="AV303">
        <v>1813289.5</v>
      </c>
      <c r="AW303">
        <v>498740.78</v>
      </c>
      <c r="AX303">
        <v>0</v>
      </c>
      <c r="AY303">
        <v>1084734.7</v>
      </c>
      <c r="AZ303">
        <v>1950772.25</v>
      </c>
      <c r="BA303">
        <v>70883</v>
      </c>
      <c r="BB303">
        <v>419204</v>
      </c>
      <c r="BC303">
        <v>249789.5</v>
      </c>
      <c r="BD303">
        <v>315834.59999999998</v>
      </c>
      <c r="BE303">
        <v>26000</v>
      </c>
      <c r="BF303">
        <v>121808</v>
      </c>
      <c r="BG303">
        <v>718018</v>
      </c>
      <c r="BH303">
        <v>612810</v>
      </c>
      <c r="BI303">
        <v>389089</v>
      </c>
      <c r="BJ303">
        <v>243442.35</v>
      </c>
      <c r="BK303">
        <v>254078</v>
      </c>
      <c r="BL303">
        <v>16900</v>
      </c>
    </row>
    <row r="304" spans="1:64" ht="24" customHeight="1">
      <c r="A304" s="77">
        <v>2</v>
      </c>
      <c r="B304" s="78" t="s">
        <v>909</v>
      </c>
      <c r="C304" s="79" t="s">
        <v>910</v>
      </c>
      <c r="D304" s="79">
        <v>2.1</v>
      </c>
      <c r="E304" s="78" t="s">
        <v>945</v>
      </c>
      <c r="F304" s="78" t="s">
        <v>936</v>
      </c>
      <c r="G304" s="78" t="s">
        <v>945</v>
      </c>
      <c r="H304" s="33">
        <v>2101020199.1370001</v>
      </c>
      <c r="I304" s="31" t="s">
        <v>364</v>
      </c>
      <c r="J304" s="108">
        <f t="shared" si="5"/>
        <v>6000</v>
      </c>
      <c r="K304">
        <v>3259300.86</v>
      </c>
      <c r="L304">
        <v>27825</v>
      </c>
      <c r="M304">
        <v>1390002.7</v>
      </c>
      <c r="N304">
        <v>719702.06</v>
      </c>
      <c r="O304">
        <v>1179149.44</v>
      </c>
      <c r="P304">
        <v>1484314.6</v>
      </c>
      <c r="Q304">
        <v>481012</v>
      </c>
      <c r="R304">
        <v>1008745.03</v>
      </c>
      <c r="S304">
        <v>518499.59</v>
      </c>
      <c r="T304">
        <v>170362.06</v>
      </c>
      <c r="U304">
        <v>470503.52</v>
      </c>
      <c r="V304">
        <v>448303</v>
      </c>
      <c r="W304">
        <v>6000</v>
      </c>
      <c r="X304">
        <v>196177.41</v>
      </c>
      <c r="Y304">
        <v>57500</v>
      </c>
      <c r="Z304">
        <v>63953.8</v>
      </c>
      <c r="AA304">
        <v>2000254.08</v>
      </c>
      <c r="AB304">
        <v>117576</v>
      </c>
      <c r="AC304">
        <v>143984.70000000001</v>
      </c>
      <c r="AD304">
        <v>0</v>
      </c>
      <c r="AE304">
        <v>848282.51</v>
      </c>
      <c r="AF304">
        <v>349628</v>
      </c>
      <c r="AG304">
        <v>746627</v>
      </c>
      <c r="AH304">
        <v>1338298.8500000001</v>
      </c>
      <c r="AI304">
        <v>975316.25</v>
      </c>
      <c r="AJ304">
        <v>501172.1</v>
      </c>
      <c r="AK304">
        <v>1525165</v>
      </c>
      <c r="AL304">
        <v>298285</v>
      </c>
      <c r="AM304">
        <v>364982</v>
      </c>
      <c r="AN304">
        <v>267974.34000000003</v>
      </c>
      <c r="AO304">
        <v>266033.3</v>
      </c>
      <c r="AP304">
        <v>357429.04</v>
      </c>
      <c r="AQ304">
        <v>975848.4</v>
      </c>
      <c r="AR304">
        <v>512066.4</v>
      </c>
      <c r="AS304">
        <v>634920.6</v>
      </c>
      <c r="AT304">
        <v>565593.4</v>
      </c>
      <c r="AU304">
        <v>220141.17</v>
      </c>
      <c r="AV304">
        <v>2511470.0099999998</v>
      </c>
      <c r="AW304">
        <v>230415.95</v>
      </c>
      <c r="AX304">
        <v>38288.9</v>
      </c>
      <c r="AY304">
        <v>453057.55</v>
      </c>
      <c r="AZ304">
        <v>578591.02</v>
      </c>
      <c r="BA304">
        <v>86901</v>
      </c>
      <c r="BB304">
        <v>137154.29999999999</v>
      </c>
      <c r="BC304">
        <v>293503</v>
      </c>
      <c r="BD304">
        <v>146606.51999999999</v>
      </c>
      <c r="BE304">
        <v>263967.52</v>
      </c>
      <c r="BF304">
        <v>303643.15999999997</v>
      </c>
      <c r="BG304">
        <v>44690</v>
      </c>
      <c r="BH304">
        <v>132670.5</v>
      </c>
      <c r="BI304">
        <v>86518</v>
      </c>
      <c r="BJ304">
        <v>417679.18</v>
      </c>
      <c r="BK304">
        <v>327547.81</v>
      </c>
      <c r="BL304">
        <v>296034</v>
      </c>
    </row>
    <row r="305" spans="1:64" ht="24" customHeight="1">
      <c r="A305" s="77">
        <v>2</v>
      </c>
      <c r="B305" s="78" t="s">
        <v>909</v>
      </c>
      <c r="C305" s="79" t="s">
        <v>910</v>
      </c>
      <c r="D305" s="79">
        <v>2.1</v>
      </c>
      <c r="E305" s="78" t="s">
        <v>945</v>
      </c>
      <c r="F305" s="78" t="s">
        <v>937</v>
      </c>
      <c r="G305" s="78" t="s">
        <v>945</v>
      </c>
      <c r="H305" s="30">
        <v>2101020199.138</v>
      </c>
      <c r="I305" s="32" t="s">
        <v>365</v>
      </c>
      <c r="J305" s="108">
        <f t="shared" si="5"/>
        <v>66000</v>
      </c>
      <c r="K305">
        <v>723036.86</v>
      </c>
      <c r="L305">
        <v>18783.8</v>
      </c>
      <c r="M305">
        <v>639390.65</v>
      </c>
      <c r="N305">
        <v>602976.91</v>
      </c>
      <c r="O305">
        <v>534026.87</v>
      </c>
      <c r="P305">
        <v>1160345.28</v>
      </c>
      <c r="Q305">
        <v>789320.82</v>
      </c>
      <c r="R305">
        <v>1222738.1299999999</v>
      </c>
      <c r="S305">
        <v>112289.21</v>
      </c>
      <c r="T305">
        <v>241142.18</v>
      </c>
      <c r="U305">
        <v>173405.91</v>
      </c>
      <c r="V305">
        <v>318456.7</v>
      </c>
      <c r="W305">
        <v>66000</v>
      </c>
      <c r="X305">
        <v>142514.5</v>
      </c>
      <c r="Y305">
        <v>98654.7</v>
      </c>
      <c r="Z305">
        <v>190230</v>
      </c>
      <c r="AA305">
        <v>5487117.0499999998</v>
      </c>
      <c r="AB305">
        <v>665251.4</v>
      </c>
      <c r="AC305">
        <v>179379.93</v>
      </c>
      <c r="AD305">
        <v>5448</v>
      </c>
      <c r="AE305">
        <v>3729038.17</v>
      </c>
      <c r="AF305">
        <v>2198334.9</v>
      </c>
      <c r="AG305">
        <v>540690.78</v>
      </c>
      <c r="AH305">
        <v>1605873.39</v>
      </c>
      <c r="AI305">
        <v>789894.68</v>
      </c>
      <c r="AJ305">
        <v>993588.3</v>
      </c>
      <c r="AK305">
        <v>2590445.63</v>
      </c>
      <c r="AL305">
        <v>285031.58</v>
      </c>
      <c r="AM305">
        <v>318992.2</v>
      </c>
      <c r="AN305">
        <v>354036.1</v>
      </c>
      <c r="AO305">
        <v>170483.55</v>
      </c>
      <c r="AP305">
        <v>337715.35</v>
      </c>
      <c r="AQ305">
        <v>571361.56999999995</v>
      </c>
      <c r="AR305">
        <v>251604.81</v>
      </c>
      <c r="AS305">
        <v>183690.6</v>
      </c>
      <c r="AT305">
        <v>1435457.98</v>
      </c>
      <c r="AU305">
        <v>172002</v>
      </c>
      <c r="AV305">
        <v>2794767.73</v>
      </c>
      <c r="AW305">
        <v>395442.51</v>
      </c>
      <c r="AX305">
        <v>38379</v>
      </c>
      <c r="AY305">
        <v>292256.3</v>
      </c>
      <c r="AZ305">
        <v>736792.73</v>
      </c>
      <c r="BA305">
        <v>398937.28</v>
      </c>
      <c r="BB305">
        <v>719847.72</v>
      </c>
      <c r="BC305">
        <v>162928.82</v>
      </c>
      <c r="BD305">
        <v>267076.57</v>
      </c>
      <c r="BE305">
        <v>1846198.69</v>
      </c>
      <c r="BF305">
        <v>194237.56</v>
      </c>
      <c r="BG305">
        <v>154482</v>
      </c>
      <c r="BH305">
        <v>429314.63</v>
      </c>
      <c r="BI305">
        <v>74586</v>
      </c>
      <c r="BJ305">
        <v>237158.64</v>
      </c>
      <c r="BK305">
        <v>859605.86</v>
      </c>
      <c r="BL305">
        <v>523195.91</v>
      </c>
    </row>
    <row r="306" spans="1:64" ht="24" customHeight="1">
      <c r="A306" s="77">
        <v>2</v>
      </c>
      <c r="B306" s="78" t="s">
        <v>909</v>
      </c>
      <c r="C306" s="79" t="s">
        <v>910</v>
      </c>
      <c r="D306" s="79">
        <v>2.1</v>
      </c>
      <c r="E306" s="78" t="s">
        <v>945</v>
      </c>
      <c r="F306" s="78">
        <v>7.4</v>
      </c>
      <c r="G306" s="78" t="s">
        <v>945</v>
      </c>
      <c r="H306" s="30">
        <v>2101020199.1389999</v>
      </c>
      <c r="I306" s="32" t="s">
        <v>366</v>
      </c>
      <c r="J306" s="108">
        <f t="shared" si="5"/>
        <v>92900</v>
      </c>
      <c r="K306">
        <v>287587.59999999998</v>
      </c>
      <c r="L306">
        <v>0</v>
      </c>
      <c r="M306">
        <v>2099503.2000000002</v>
      </c>
      <c r="N306">
        <v>445695</v>
      </c>
      <c r="O306">
        <v>792256</v>
      </c>
      <c r="P306">
        <v>1553260</v>
      </c>
      <c r="Q306">
        <v>1262773</v>
      </c>
      <c r="R306">
        <v>249452</v>
      </c>
      <c r="S306">
        <v>733480</v>
      </c>
      <c r="T306">
        <v>31300</v>
      </c>
      <c r="U306">
        <v>28525</v>
      </c>
      <c r="V306">
        <v>408210</v>
      </c>
      <c r="W306">
        <v>92900</v>
      </c>
      <c r="X306">
        <v>22260</v>
      </c>
      <c r="Y306">
        <v>174717</v>
      </c>
      <c r="Z306">
        <v>70785</v>
      </c>
      <c r="AA306">
        <v>1971665.2</v>
      </c>
      <c r="AB306">
        <v>936639</v>
      </c>
      <c r="AC306">
        <v>0</v>
      </c>
      <c r="AD306">
        <v>0</v>
      </c>
      <c r="AE306">
        <v>596366.5</v>
      </c>
      <c r="AF306">
        <v>805400</v>
      </c>
      <c r="AG306">
        <v>98350</v>
      </c>
      <c r="AH306">
        <v>403649.98</v>
      </c>
      <c r="AI306">
        <v>304285</v>
      </c>
      <c r="AJ306">
        <v>52178</v>
      </c>
      <c r="AK306">
        <v>378550</v>
      </c>
      <c r="AL306">
        <v>128540</v>
      </c>
      <c r="AM306">
        <v>169167.88</v>
      </c>
      <c r="AN306">
        <v>751322</v>
      </c>
      <c r="AO306">
        <v>174985</v>
      </c>
      <c r="AP306">
        <v>855601.5</v>
      </c>
      <c r="AQ306">
        <v>1019264.4</v>
      </c>
      <c r="AR306">
        <v>111100</v>
      </c>
      <c r="AS306">
        <v>830900</v>
      </c>
      <c r="AT306">
        <v>130475</v>
      </c>
      <c r="AU306">
        <v>0</v>
      </c>
      <c r="AV306">
        <v>1334850</v>
      </c>
      <c r="AW306">
        <v>989110</v>
      </c>
      <c r="AX306">
        <v>301800</v>
      </c>
      <c r="AY306">
        <v>275835</v>
      </c>
      <c r="AZ306">
        <v>1328807</v>
      </c>
      <c r="BA306">
        <v>657050</v>
      </c>
      <c r="BB306">
        <v>19650</v>
      </c>
      <c r="BC306">
        <v>64000</v>
      </c>
      <c r="BD306">
        <v>182220</v>
      </c>
      <c r="BE306">
        <v>3839273.93</v>
      </c>
      <c r="BF306">
        <v>331800</v>
      </c>
      <c r="BG306">
        <v>0</v>
      </c>
      <c r="BH306">
        <v>82490</v>
      </c>
      <c r="BI306">
        <v>5000</v>
      </c>
      <c r="BJ306">
        <v>423449.48</v>
      </c>
      <c r="BK306">
        <v>78900</v>
      </c>
      <c r="BL306">
        <v>21750</v>
      </c>
    </row>
    <row r="307" spans="1:64" ht="24" customHeight="1">
      <c r="A307" s="77">
        <v>2</v>
      </c>
      <c r="B307" s="78" t="s">
        <v>909</v>
      </c>
      <c r="C307" s="79" t="s">
        <v>910</v>
      </c>
      <c r="D307" s="79">
        <v>2.1</v>
      </c>
      <c r="E307" s="78" t="s">
        <v>945</v>
      </c>
      <c r="F307" s="78">
        <v>7.5</v>
      </c>
      <c r="G307" s="78" t="s">
        <v>945</v>
      </c>
      <c r="H307" s="30">
        <v>2101020199.1400001</v>
      </c>
      <c r="I307" s="32" t="s">
        <v>367</v>
      </c>
      <c r="J307" s="108">
        <f t="shared" si="5"/>
        <v>211500</v>
      </c>
      <c r="K307">
        <v>0</v>
      </c>
      <c r="M307">
        <v>147000</v>
      </c>
      <c r="U307">
        <v>0</v>
      </c>
      <c r="W307">
        <v>211500</v>
      </c>
      <c r="AA307">
        <v>283408</v>
      </c>
      <c r="AB307">
        <v>894780</v>
      </c>
      <c r="AE307">
        <v>0</v>
      </c>
      <c r="AQ307">
        <v>415210</v>
      </c>
      <c r="AR307">
        <v>135000</v>
      </c>
      <c r="AT307">
        <v>1240000</v>
      </c>
      <c r="AW307">
        <v>0</v>
      </c>
      <c r="AY307">
        <v>10000</v>
      </c>
      <c r="BA307">
        <v>636500</v>
      </c>
      <c r="BC307">
        <v>919300</v>
      </c>
    </row>
    <row r="308" spans="1:64" ht="24" customHeight="1">
      <c r="A308" s="77">
        <v>2</v>
      </c>
      <c r="B308" s="78" t="s">
        <v>909</v>
      </c>
      <c r="C308" s="79" t="s">
        <v>910</v>
      </c>
      <c r="D308" s="79">
        <v>2.1</v>
      </c>
      <c r="E308" s="78" t="s">
        <v>945</v>
      </c>
      <c r="F308" s="78">
        <v>7.6</v>
      </c>
      <c r="G308" s="78" t="s">
        <v>945</v>
      </c>
      <c r="H308" s="33">
        <v>2101020199.141</v>
      </c>
      <c r="I308" s="31" t="s">
        <v>368</v>
      </c>
      <c r="J308" s="108">
        <f t="shared" si="5"/>
        <v>0</v>
      </c>
      <c r="AA308">
        <v>297260</v>
      </c>
      <c r="BH308">
        <v>163773.89000000001</v>
      </c>
    </row>
    <row r="309" spans="1:64" ht="24" customHeight="1">
      <c r="A309" s="77">
        <v>2</v>
      </c>
      <c r="B309" s="78" t="s">
        <v>909</v>
      </c>
      <c r="C309" s="79" t="s">
        <v>910</v>
      </c>
      <c r="D309" s="79">
        <v>2.1</v>
      </c>
      <c r="E309" s="78" t="s">
        <v>945</v>
      </c>
      <c r="F309" s="78">
        <v>7.7</v>
      </c>
      <c r="G309" s="78" t="s">
        <v>945</v>
      </c>
      <c r="H309" s="33">
        <v>2101020199.142</v>
      </c>
      <c r="I309" s="31" t="s">
        <v>369</v>
      </c>
      <c r="J309" s="108">
        <f t="shared" si="5"/>
        <v>0</v>
      </c>
    </row>
    <row r="310" spans="1:64" ht="24" customHeight="1">
      <c r="A310" s="77">
        <v>2</v>
      </c>
      <c r="B310" s="78" t="s">
        <v>909</v>
      </c>
      <c r="C310" s="79" t="s">
        <v>910</v>
      </c>
      <c r="D310" s="79">
        <v>2.1</v>
      </c>
      <c r="E310" s="78" t="s">
        <v>945</v>
      </c>
      <c r="F310" s="78">
        <v>7.8</v>
      </c>
      <c r="G310" s="78" t="s">
        <v>945</v>
      </c>
      <c r="H310" s="30">
        <v>2101020199.1429999</v>
      </c>
      <c r="I310" s="32" t="s">
        <v>370</v>
      </c>
      <c r="J310" s="108">
        <f t="shared" si="5"/>
        <v>0</v>
      </c>
      <c r="K310">
        <v>3368669.32</v>
      </c>
      <c r="L310">
        <v>49998</v>
      </c>
      <c r="M310">
        <v>44795</v>
      </c>
      <c r="N310">
        <v>62439.81</v>
      </c>
      <c r="O310">
        <v>260115</v>
      </c>
      <c r="P310">
        <v>1697763.8</v>
      </c>
      <c r="Q310">
        <v>150347.6</v>
      </c>
      <c r="R310">
        <v>933243.5</v>
      </c>
      <c r="S310">
        <v>117000</v>
      </c>
      <c r="U310">
        <v>41500</v>
      </c>
      <c r="V310">
        <v>14500</v>
      </c>
      <c r="X310">
        <v>52760</v>
      </c>
      <c r="AA310">
        <v>1173343.22</v>
      </c>
      <c r="AB310">
        <v>25155</v>
      </c>
      <c r="AE310">
        <v>7750</v>
      </c>
      <c r="AH310">
        <v>330568</v>
      </c>
      <c r="AK310">
        <v>226892.78</v>
      </c>
      <c r="AO310">
        <v>54625</v>
      </c>
      <c r="AP310">
        <v>77685</v>
      </c>
      <c r="AQ310">
        <v>74770</v>
      </c>
      <c r="AS310">
        <v>6000</v>
      </c>
      <c r="AT310">
        <v>89587.8</v>
      </c>
      <c r="AU310">
        <v>27190</v>
      </c>
      <c r="AV310">
        <v>99270</v>
      </c>
      <c r="AW310">
        <v>42280</v>
      </c>
      <c r="AZ310">
        <v>92860</v>
      </c>
      <c r="BA310">
        <v>27500</v>
      </c>
      <c r="BB310">
        <v>25775</v>
      </c>
      <c r="BC310">
        <v>39720</v>
      </c>
      <c r="BD310">
        <v>5750</v>
      </c>
      <c r="BE310">
        <v>84728.37</v>
      </c>
      <c r="BF310">
        <v>36360</v>
      </c>
      <c r="BG310">
        <v>0</v>
      </c>
      <c r="BH310">
        <v>54406.32</v>
      </c>
      <c r="BI310">
        <v>3500</v>
      </c>
      <c r="BJ310">
        <v>295963.7</v>
      </c>
      <c r="BK310">
        <v>679753.08</v>
      </c>
      <c r="BL310">
        <v>6300</v>
      </c>
    </row>
    <row r="311" spans="1:64" ht="24" customHeight="1">
      <c r="A311" s="77">
        <v>2</v>
      </c>
      <c r="B311" s="78" t="s">
        <v>909</v>
      </c>
      <c r="C311" s="79" t="s">
        <v>910</v>
      </c>
      <c r="D311" s="79">
        <v>2.1</v>
      </c>
      <c r="E311" s="78" t="s">
        <v>945</v>
      </c>
      <c r="F311" s="78">
        <v>7.9</v>
      </c>
      <c r="G311" s="78" t="s">
        <v>945</v>
      </c>
      <c r="H311" s="30">
        <v>2101020199.1440001</v>
      </c>
      <c r="I311" s="32" t="s">
        <v>371</v>
      </c>
      <c r="J311" s="108">
        <f t="shared" si="5"/>
        <v>0</v>
      </c>
      <c r="K311">
        <v>1318251.3799999999</v>
      </c>
      <c r="L311">
        <v>65659.399999999994</v>
      </c>
      <c r="M311">
        <v>68452.5</v>
      </c>
      <c r="N311">
        <v>298981.5</v>
      </c>
      <c r="O311">
        <v>145864</v>
      </c>
      <c r="P311">
        <v>422660.5</v>
      </c>
      <c r="Q311">
        <v>316399.21000000002</v>
      </c>
      <c r="R311">
        <v>81669.5</v>
      </c>
      <c r="S311">
        <v>93463.59</v>
      </c>
      <c r="T311">
        <v>42021.5</v>
      </c>
      <c r="U311">
        <v>1000</v>
      </c>
      <c r="X311">
        <v>104545.1</v>
      </c>
      <c r="Y311">
        <v>99635.79</v>
      </c>
      <c r="Z311">
        <v>29363</v>
      </c>
      <c r="AA311">
        <v>75914.5</v>
      </c>
      <c r="AB311">
        <v>107856.7</v>
      </c>
      <c r="AC311">
        <v>96322.8</v>
      </c>
      <c r="AD311">
        <v>0</v>
      </c>
      <c r="AE311">
        <v>10965.99</v>
      </c>
      <c r="AF311">
        <v>684427.29</v>
      </c>
      <c r="AG311">
        <v>96424.14</v>
      </c>
      <c r="AH311">
        <v>154441.70000000001</v>
      </c>
      <c r="AI311">
        <v>258922.3</v>
      </c>
      <c r="AJ311">
        <v>194609.75</v>
      </c>
      <c r="AK311">
        <v>303670.37</v>
      </c>
      <c r="AL311">
        <v>135152.6</v>
      </c>
      <c r="AM311">
        <v>84715</v>
      </c>
      <c r="AN311">
        <v>150318.35</v>
      </c>
      <c r="AO311">
        <v>491549.06</v>
      </c>
      <c r="AP311">
        <v>187478.15</v>
      </c>
      <c r="AQ311">
        <v>134893.20000000001</v>
      </c>
      <c r="AR311">
        <v>65905.8</v>
      </c>
      <c r="AT311">
        <v>47670.6</v>
      </c>
      <c r="AU311">
        <v>81841.84</v>
      </c>
      <c r="AV311">
        <v>503651.37</v>
      </c>
      <c r="AW311">
        <v>260367.25</v>
      </c>
      <c r="AX311">
        <v>0</v>
      </c>
      <c r="AY311">
        <v>178239.3</v>
      </c>
      <c r="AZ311">
        <v>246732.74</v>
      </c>
      <c r="BA311">
        <v>182665.93</v>
      </c>
      <c r="BB311">
        <v>53782.04</v>
      </c>
      <c r="BC311">
        <v>56005.919999999998</v>
      </c>
      <c r="BD311">
        <v>139242.15</v>
      </c>
      <c r="BE311">
        <v>303987.96000000002</v>
      </c>
      <c r="BF311">
        <v>16058</v>
      </c>
      <c r="BG311">
        <v>61699.55</v>
      </c>
      <c r="BH311">
        <v>26921</v>
      </c>
      <c r="BI311">
        <v>21701.8</v>
      </c>
      <c r="BJ311">
        <v>73982.720000000001</v>
      </c>
      <c r="BK311">
        <v>7659</v>
      </c>
      <c r="BL311">
        <v>79614.02</v>
      </c>
    </row>
    <row r="312" spans="1:64" ht="24" customHeight="1">
      <c r="A312" s="77">
        <v>2</v>
      </c>
      <c r="B312" s="78" t="s">
        <v>909</v>
      </c>
      <c r="C312" s="79" t="s">
        <v>910</v>
      </c>
      <c r="D312" s="79">
        <v>2.1</v>
      </c>
      <c r="E312" s="78" t="s">
        <v>945</v>
      </c>
      <c r="F312" s="78" t="s">
        <v>931</v>
      </c>
      <c r="G312" s="78" t="s">
        <v>945</v>
      </c>
      <c r="H312" s="30">
        <v>2101020199.145</v>
      </c>
      <c r="I312" s="32" t="s">
        <v>372</v>
      </c>
      <c r="J312" s="108">
        <f t="shared" si="5"/>
        <v>0</v>
      </c>
      <c r="K312">
        <v>0</v>
      </c>
      <c r="U312">
        <v>4430</v>
      </c>
      <c r="AF312">
        <v>31500</v>
      </c>
      <c r="AH312">
        <v>11040</v>
      </c>
    </row>
    <row r="313" spans="1:64" ht="24" customHeight="1">
      <c r="A313" s="77">
        <v>2</v>
      </c>
      <c r="B313" s="78" t="s">
        <v>909</v>
      </c>
      <c r="C313" s="79" t="s">
        <v>910</v>
      </c>
      <c r="D313" s="79">
        <v>2.1</v>
      </c>
      <c r="E313" s="78" t="s">
        <v>945</v>
      </c>
      <c r="F313" s="78" t="s">
        <v>932</v>
      </c>
      <c r="G313" s="78" t="s">
        <v>945</v>
      </c>
      <c r="H313" s="30">
        <v>2101020199.1459999</v>
      </c>
      <c r="I313" s="32" t="s">
        <v>373</v>
      </c>
      <c r="J313" s="108">
        <f t="shared" si="5"/>
        <v>0</v>
      </c>
      <c r="K313">
        <v>13613059.35</v>
      </c>
      <c r="L313">
        <v>5175</v>
      </c>
      <c r="M313">
        <v>124800</v>
      </c>
      <c r="N313">
        <v>166400</v>
      </c>
      <c r="Q313">
        <v>111200</v>
      </c>
      <c r="S313">
        <v>83200</v>
      </c>
      <c r="U313">
        <v>41600</v>
      </c>
      <c r="V313">
        <v>0</v>
      </c>
      <c r="X313">
        <v>0</v>
      </c>
      <c r="Y313">
        <v>0</v>
      </c>
      <c r="AA313">
        <v>157397.5</v>
      </c>
      <c r="AC313">
        <v>120000</v>
      </c>
      <c r="AD313">
        <v>30000</v>
      </c>
      <c r="AH313">
        <v>105000</v>
      </c>
      <c r="AM313">
        <v>0</v>
      </c>
      <c r="AN313">
        <v>66500</v>
      </c>
      <c r="AO313">
        <v>596221.14</v>
      </c>
      <c r="AP313">
        <v>120000</v>
      </c>
      <c r="AQ313">
        <v>149176.85</v>
      </c>
      <c r="AR313">
        <v>149261.20000000001</v>
      </c>
      <c r="AU313">
        <v>37000</v>
      </c>
      <c r="AV313">
        <v>0</v>
      </c>
      <c r="AW313">
        <v>0</v>
      </c>
      <c r="AZ313">
        <v>276500</v>
      </c>
      <c r="BB313">
        <v>32000</v>
      </c>
      <c r="BC313">
        <v>0</v>
      </c>
      <c r="BD313">
        <v>27000</v>
      </c>
      <c r="BE313">
        <v>1179555</v>
      </c>
      <c r="BF313">
        <v>92875</v>
      </c>
    </row>
    <row r="314" spans="1:64" ht="24" customHeight="1">
      <c r="A314" s="77">
        <v>2</v>
      </c>
      <c r="B314" s="78" t="s">
        <v>909</v>
      </c>
      <c r="C314" s="79" t="s">
        <v>910</v>
      </c>
      <c r="D314" s="79">
        <v>2.1</v>
      </c>
      <c r="E314" s="78" t="s">
        <v>945</v>
      </c>
      <c r="F314" s="78" t="s">
        <v>933</v>
      </c>
      <c r="G314" s="78" t="s">
        <v>945</v>
      </c>
      <c r="H314" s="33">
        <v>2101020199.1470001</v>
      </c>
      <c r="I314" s="31" t="s">
        <v>374</v>
      </c>
      <c r="J314" s="108">
        <f t="shared" si="5"/>
        <v>4063457</v>
      </c>
      <c r="K314">
        <v>3723855.55</v>
      </c>
      <c r="L314">
        <v>235040</v>
      </c>
      <c r="M314">
        <v>977263.3</v>
      </c>
      <c r="N314">
        <v>2441816.7000000002</v>
      </c>
      <c r="O314">
        <v>110150</v>
      </c>
      <c r="P314">
        <v>1073946.8</v>
      </c>
      <c r="Q314">
        <v>1217822.8999999999</v>
      </c>
      <c r="R314">
        <v>734511.15</v>
      </c>
      <c r="S314">
        <v>1022982</v>
      </c>
      <c r="T314">
        <v>863145</v>
      </c>
      <c r="U314">
        <v>88198.95</v>
      </c>
      <c r="V314">
        <v>648699.05000000005</v>
      </c>
      <c r="W314">
        <v>4063457</v>
      </c>
      <c r="X314">
        <v>122723</v>
      </c>
      <c r="Y314">
        <v>210206.1</v>
      </c>
      <c r="Z314">
        <v>0</v>
      </c>
      <c r="AA314">
        <v>316402.59999999998</v>
      </c>
      <c r="AB314">
        <v>156302</v>
      </c>
      <c r="AC314">
        <v>94362.4</v>
      </c>
      <c r="AD314">
        <v>48450</v>
      </c>
      <c r="AF314">
        <v>307732.3</v>
      </c>
      <c r="AG314">
        <v>832216.46</v>
      </c>
      <c r="AH314">
        <v>478702.1</v>
      </c>
      <c r="AI314">
        <v>1663126.28</v>
      </c>
      <c r="AJ314">
        <v>155413.5</v>
      </c>
      <c r="AK314">
        <v>11306505</v>
      </c>
      <c r="AL314">
        <v>1418286.96</v>
      </c>
      <c r="AM314">
        <v>1175335.95</v>
      </c>
      <c r="AN314">
        <v>1561218.11</v>
      </c>
      <c r="AO314">
        <v>4043797.9</v>
      </c>
      <c r="AP314">
        <v>442825</v>
      </c>
      <c r="AQ314">
        <v>477597</v>
      </c>
      <c r="AR314">
        <v>444245</v>
      </c>
      <c r="AS314">
        <v>33720</v>
      </c>
      <c r="AT314">
        <v>289833</v>
      </c>
      <c r="AU314">
        <v>156385</v>
      </c>
      <c r="AV314">
        <v>1281255</v>
      </c>
      <c r="AW314">
        <v>296659.5</v>
      </c>
      <c r="AX314">
        <v>0</v>
      </c>
      <c r="AY314">
        <v>754647.8</v>
      </c>
      <c r="AZ314">
        <v>549553.1</v>
      </c>
      <c r="BA314">
        <v>235678.5</v>
      </c>
      <c r="BB314">
        <v>118759.8</v>
      </c>
      <c r="BC314">
        <v>219198.4</v>
      </c>
      <c r="BD314">
        <v>149657.1</v>
      </c>
      <c r="BE314">
        <v>1338438.8999999999</v>
      </c>
      <c r="BF314">
        <v>266156.86</v>
      </c>
      <c r="BG314">
        <v>34145</v>
      </c>
      <c r="BH314">
        <v>13650</v>
      </c>
      <c r="BI314">
        <v>375720.32</v>
      </c>
      <c r="BJ314">
        <v>167207.51</v>
      </c>
      <c r="BK314">
        <v>359971</v>
      </c>
      <c r="BL314">
        <v>166554</v>
      </c>
    </row>
    <row r="315" spans="1:64" ht="24" customHeight="1">
      <c r="A315" s="77">
        <v>2</v>
      </c>
      <c r="B315" s="78" t="s">
        <v>909</v>
      </c>
      <c r="C315" s="79" t="s">
        <v>910</v>
      </c>
      <c r="D315" s="79">
        <v>2.1</v>
      </c>
      <c r="E315" s="78" t="s">
        <v>945</v>
      </c>
      <c r="F315" s="78" t="s">
        <v>934</v>
      </c>
      <c r="G315" s="78" t="s">
        <v>945</v>
      </c>
      <c r="H315" s="33">
        <v>2101020199.148</v>
      </c>
      <c r="I315" s="31" t="s">
        <v>375</v>
      </c>
      <c r="J315" s="108">
        <f t="shared" si="5"/>
        <v>6770100</v>
      </c>
      <c r="K315">
        <v>5119911.9000000004</v>
      </c>
      <c r="L315">
        <v>0</v>
      </c>
      <c r="M315">
        <v>337360</v>
      </c>
      <c r="N315">
        <v>514250</v>
      </c>
      <c r="O315">
        <v>288900</v>
      </c>
      <c r="P315">
        <v>2329955</v>
      </c>
      <c r="Q315">
        <v>187530</v>
      </c>
      <c r="R315">
        <v>615580</v>
      </c>
      <c r="S315">
        <v>376930</v>
      </c>
      <c r="T315">
        <v>154140</v>
      </c>
      <c r="U315">
        <v>21150</v>
      </c>
      <c r="V315">
        <v>0</v>
      </c>
      <c r="W315">
        <v>6770100</v>
      </c>
      <c r="X315">
        <v>191580</v>
      </c>
      <c r="Y315">
        <v>321461</v>
      </c>
      <c r="Z315">
        <v>146940</v>
      </c>
      <c r="AA315">
        <v>1785620.21</v>
      </c>
      <c r="AB315">
        <v>0</v>
      </c>
      <c r="AC315">
        <v>741310</v>
      </c>
      <c r="AD315">
        <v>66020</v>
      </c>
      <c r="AF315">
        <v>14000</v>
      </c>
      <c r="AJ315">
        <v>27350</v>
      </c>
      <c r="AM315">
        <v>5250</v>
      </c>
      <c r="AO315">
        <v>32657</v>
      </c>
      <c r="AP315">
        <v>90500</v>
      </c>
      <c r="AT315">
        <v>197155</v>
      </c>
      <c r="AU315">
        <v>91292</v>
      </c>
      <c r="AV315">
        <v>2925474</v>
      </c>
      <c r="AW315">
        <v>588838</v>
      </c>
      <c r="AX315">
        <v>0</v>
      </c>
      <c r="AY315">
        <v>409093</v>
      </c>
      <c r="AZ315">
        <v>451945</v>
      </c>
      <c r="BA315">
        <v>0</v>
      </c>
      <c r="BB315">
        <v>56958</v>
      </c>
      <c r="BC315">
        <v>227068</v>
      </c>
      <c r="BD315">
        <v>291364</v>
      </c>
      <c r="BF315">
        <v>661525</v>
      </c>
      <c r="BG315">
        <v>516225</v>
      </c>
      <c r="BK315">
        <v>811975</v>
      </c>
      <c r="BL315">
        <v>294650</v>
      </c>
    </row>
    <row r="316" spans="1:64" ht="24" customHeight="1">
      <c r="A316" s="77">
        <v>2</v>
      </c>
      <c r="B316" s="78" t="s">
        <v>909</v>
      </c>
      <c r="C316" s="79" t="s">
        <v>910</v>
      </c>
      <c r="D316" s="79">
        <v>2.1</v>
      </c>
      <c r="E316" s="78" t="s">
        <v>945</v>
      </c>
      <c r="F316" s="78" t="s">
        <v>936</v>
      </c>
      <c r="G316" s="78" t="s">
        <v>945</v>
      </c>
      <c r="H316" s="33">
        <v>2101020199.1489999</v>
      </c>
      <c r="I316" s="31" t="s">
        <v>376</v>
      </c>
      <c r="J316" s="108">
        <f t="shared" si="5"/>
        <v>0</v>
      </c>
    </row>
    <row r="317" spans="1:64" ht="24" customHeight="1">
      <c r="A317" s="77">
        <v>2</v>
      </c>
      <c r="B317" s="78" t="s">
        <v>909</v>
      </c>
      <c r="C317" s="79" t="s">
        <v>910</v>
      </c>
      <c r="D317" s="79">
        <v>2.1</v>
      </c>
      <c r="E317" s="78" t="s">
        <v>945</v>
      </c>
      <c r="F317" s="78" t="s">
        <v>936</v>
      </c>
      <c r="G317" s="78" t="s">
        <v>945</v>
      </c>
      <c r="H317" s="33">
        <v>2101020199.1500001</v>
      </c>
      <c r="I317" s="31" t="s">
        <v>377</v>
      </c>
      <c r="J317" s="108">
        <f t="shared" si="5"/>
        <v>0</v>
      </c>
    </row>
    <row r="318" spans="1:64" ht="24" customHeight="1">
      <c r="A318" s="77">
        <v>2</v>
      </c>
      <c r="B318" s="78" t="s">
        <v>909</v>
      </c>
      <c r="C318" s="79" t="s">
        <v>59</v>
      </c>
      <c r="D318" s="79">
        <v>2.2000000000000002</v>
      </c>
      <c r="E318" s="78"/>
      <c r="F318" s="79" t="s">
        <v>938</v>
      </c>
      <c r="G318" s="79"/>
      <c r="H318" s="36">
        <v>2101020199.151</v>
      </c>
      <c r="I318" s="46" t="s">
        <v>378</v>
      </c>
      <c r="J318" s="108">
        <f t="shared" si="5"/>
        <v>200000</v>
      </c>
      <c r="K318">
        <v>449060</v>
      </c>
      <c r="P318">
        <v>286100</v>
      </c>
      <c r="W318">
        <v>200000</v>
      </c>
      <c r="AB318">
        <v>693823</v>
      </c>
      <c r="AG318">
        <v>490000</v>
      </c>
      <c r="AH318">
        <v>740400</v>
      </c>
      <c r="AI318">
        <v>235960</v>
      </c>
      <c r="AK318">
        <v>361850.29</v>
      </c>
      <c r="AL318">
        <v>63685</v>
      </c>
      <c r="AM318">
        <v>57740</v>
      </c>
      <c r="AO318">
        <v>210000</v>
      </c>
      <c r="AQ318">
        <v>10000</v>
      </c>
      <c r="AU318">
        <v>0</v>
      </c>
      <c r="BE318">
        <v>9820000</v>
      </c>
    </row>
    <row r="319" spans="1:64" ht="24" customHeight="1">
      <c r="A319" s="77">
        <v>2</v>
      </c>
      <c r="B319" s="78" t="s">
        <v>909</v>
      </c>
      <c r="C319" s="79" t="s">
        <v>59</v>
      </c>
      <c r="D319" s="79">
        <v>2.2000000000000002</v>
      </c>
      <c r="E319" s="78"/>
      <c r="F319" s="79" t="s">
        <v>935</v>
      </c>
      <c r="G319" s="79"/>
      <c r="H319" s="33">
        <v>2101020199.201</v>
      </c>
      <c r="I319" s="31" t="s">
        <v>379</v>
      </c>
      <c r="J319" s="108">
        <f t="shared" si="5"/>
        <v>821314.9</v>
      </c>
      <c r="K319">
        <v>4754532.4000000004</v>
      </c>
      <c r="M319">
        <v>0</v>
      </c>
      <c r="N319">
        <v>0</v>
      </c>
      <c r="P319">
        <v>1100700</v>
      </c>
      <c r="Q319">
        <v>0</v>
      </c>
      <c r="S319">
        <v>225000</v>
      </c>
      <c r="U319">
        <v>0</v>
      </c>
      <c r="V319">
        <v>7900</v>
      </c>
      <c r="W319">
        <v>821314.9</v>
      </c>
      <c r="AA319">
        <v>658160</v>
      </c>
      <c r="AB319">
        <v>1567899</v>
      </c>
      <c r="AG319">
        <v>301571.84999999998</v>
      </c>
      <c r="AH319">
        <v>38000</v>
      </c>
      <c r="AI319">
        <v>0</v>
      </c>
      <c r="AK319">
        <v>649600</v>
      </c>
      <c r="AL319">
        <v>100000</v>
      </c>
      <c r="AN319">
        <v>0</v>
      </c>
      <c r="AP319">
        <v>1304500</v>
      </c>
      <c r="AQ319">
        <v>302500</v>
      </c>
      <c r="AR319">
        <v>0</v>
      </c>
      <c r="AT319">
        <v>0</v>
      </c>
      <c r="AU319">
        <v>0</v>
      </c>
      <c r="AV319">
        <v>717499.48</v>
      </c>
      <c r="AY319">
        <v>120000</v>
      </c>
      <c r="AZ319">
        <v>986000</v>
      </c>
      <c r="BA319">
        <v>0</v>
      </c>
      <c r="BC319">
        <v>154000</v>
      </c>
      <c r="BE319">
        <v>1750000</v>
      </c>
      <c r="BH319">
        <v>0</v>
      </c>
    </row>
    <row r="320" spans="1:64" ht="24" customHeight="1">
      <c r="A320" s="77">
        <v>2</v>
      </c>
      <c r="B320" s="78" t="s">
        <v>909</v>
      </c>
      <c r="C320" s="79" t="s">
        <v>910</v>
      </c>
      <c r="D320" s="79">
        <v>2.1</v>
      </c>
      <c r="E320" s="78" t="s">
        <v>945</v>
      </c>
      <c r="F320" s="81">
        <v>8.1</v>
      </c>
      <c r="G320" s="78" t="s">
        <v>945</v>
      </c>
      <c r="H320" s="30">
        <v>2101020199.2019999</v>
      </c>
      <c r="I320" s="32" t="s">
        <v>380</v>
      </c>
      <c r="J320" s="108">
        <f t="shared" si="5"/>
        <v>30110.75</v>
      </c>
      <c r="K320">
        <v>1215575.9099999999</v>
      </c>
      <c r="L320">
        <v>124222</v>
      </c>
      <c r="M320">
        <v>3783951.52</v>
      </c>
      <c r="N320">
        <v>5573517.7599999998</v>
      </c>
      <c r="O320">
        <v>3722264.65</v>
      </c>
      <c r="P320">
        <v>5841292.8399999999</v>
      </c>
      <c r="Q320">
        <v>6163101.8099999996</v>
      </c>
      <c r="R320">
        <v>4600911.49</v>
      </c>
      <c r="S320">
        <v>2481569.98</v>
      </c>
      <c r="T320">
        <v>2481124.13</v>
      </c>
      <c r="U320">
        <v>2078092.5</v>
      </c>
      <c r="V320">
        <v>3130521.98</v>
      </c>
      <c r="W320">
        <v>30110.75</v>
      </c>
      <c r="X320">
        <v>1089129.75</v>
      </c>
      <c r="Y320">
        <v>698687.75</v>
      </c>
      <c r="Z320">
        <v>1074212</v>
      </c>
      <c r="AA320">
        <v>979627.55</v>
      </c>
      <c r="AB320">
        <v>1623836</v>
      </c>
      <c r="AC320">
        <v>449940.5</v>
      </c>
      <c r="AD320">
        <v>696800</v>
      </c>
      <c r="AE320">
        <v>0</v>
      </c>
      <c r="AF320">
        <v>97873.5</v>
      </c>
      <c r="AG320">
        <v>100786.5</v>
      </c>
      <c r="AH320">
        <v>349717.29</v>
      </c>
      <c r="AI320">
        <v>47790.5</v>
      </c>
      <c r="AJ320">
        <v>2901</v>
      </c>
      <c r="AK320">
        <v>830831.04</v>
      </c>
      <c r="AL320">
        <v>423483.09</v>
      </c>
      <c r="AM320">
        <v>110811.5</v>
      </c>
      <c r="AN320">
        <v>498591.3</v>
      </c>
      <c r="AO320">
        <v>86546.19</v>
      </c>
      <c r="AP320">
        <v>854636.29</v>
      </c>
      <c r="AQ320">
        <v>122558.66</v>
      </c>
      <c r="AR320">
        <v>93738.19</v>
      </c>
      <c r="AS320">
        <v>5815</v>
      </c>
      <c r="AT320">
        <v>0</v>
      </c>
      <c r="AU320">
        <v>0</v>
      </c>
      <c r="AV320">
        <v>172372.75</v>
      </c>
      <c r="AW320">
        <v>188910</v>
      </c>
      <c r="AX320">
        <v>3653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F320">
        <v>3900</v>
      </c>
      <c r="BG320">
        <v>8514</v>
      </c>
      <c r="BH320">
        <v>450</v>
      </c>
      <c r="BI320">
        <v>0</v>
      </c>
      <c r="BK320">
        <v>7506</v>
      </c>
      <c r="BL320">
        <v>70098</v>
      </c>
    </row>
    <row r="321" spans="1:63" ht="24" customHeight="1">
      <c r="A321" s="77">
        <v>2</v>
      </c>
      <c r="B321" s="78" t="s">
        <v>909</v>
      </c>
      <c r="C321" s="79" t="s">
        <v>910</v>
      </c>
      <c r="D321" s="79">
        <v>2.1</v>
      </c>
      <c r="E321" s="78" t="s">
        <v>945</v>
      </c>
      <c r="F321" s="81">
        <v>8.1</v>
      </c>
      <c r="G321" s="78" t="s">
        <v>945</v>
      </c>
      <c r="H321" s="33">
        <v>2101020199.2030001</v>
      </c>
      <c r="I321" s="31" t="s">
        <v>381</v>
      </c>
      <c r="J321" s="108">
        <f t="shared" si="5"/>
        <v>0</v>
      </c>
      <c r="N321">
        <v>200</v>
      </c>
      <c r="AD321">
        <v>314881.5</v>
      </c>
      <c r="AF321">
        <v>929</v>
      </c>
      <c r="AN321">
        <v>23410.75</v>
      </c>
      <c r="AO321">
        <v>107977.52</v>
      </c>
      <c r="AS321">
        <v>0</v>
      </c>
      <c r="AU321">
        <v>0</v>
      </c>
      <c r="AV321">
        <v>2534</v>
      </c>
      <c r="AW321">
        <v>0</v>
      </c>
      <c r="BC321">
        <v>0</v>
      </c>
      <c r="BK321">
        <v>0</v>
      </c>
    </row>
    <row r="322" spans="1:63" ht="24" customHeight="1">
      <c r="A322" s="77">
        <v>2</v>
      </c>
      <c r="B322" s="78" t="s">
        <v>909</v>
      </c>
      <c r="C322" s="79" t="s">
        <v>910</v>
      </c>
      <c r="D322" s="79">
        <v>2.1</v>
      </c>
      <c r="E322" s="78" t="s">
        <v>945</v>
      </c>
      <c r="F322" s="81">
        <v>8.1</v>
      </c>
      <c r="G322" s="78" t="s">
        <v>945</v>
      </c>
      <c r="H322" s="33">
        <v>2101020199.204</v>
      </c>
      <c r="I322" s="31" t="s">
        <v>382</v>
      </c>
      <c r="J322" s="108">
        <f t="shared" si="5"/>
        <v>0</v>
      </c>
      <c r="K322">
        <v>1390</v>
      </c>
      <c r="N322">
        <v>690</v>
      </c>
      <c r="AE322">
        <v>123246.39999999999</v>
      </c>
      <c r="AF322">
        <v>201821</v>
      </c>
      <c r="AG322">
        <v>164619.25</v>
      </c>
      <c r="AH322">
        <v>95072</v>
      </c>
      <c r="AI322">
        <v>146463.25</v>
      </c>
      <c r="AJ322">
        <v>20491</v>
      </c>
      <c r="AK322">
        <v>742052.66</v>
      </c>
      <c r="AL322">
        <v>252704.25</v>
      </c>
      <c r="AM322">
        <v>73072</v>
      </c>
      <c r="AN322">
        <v>592674.64</v>
      </c>
      <c r="AO322">
        <v>33482.400000000001</v>
      </c>
      <c r="AP322">
        <v>258260</v>
      </c>
      <c r="AQ322">
        <v>24238</v>
      </c>
      <c r="AR322">
        <v>9325</v>
      </c>
      <c r="AS322">
        <v>426950</v>
      </c>
      <c r="AU322">
        <v>0</v>
      </c>
      <c r="AW322">
        <v>6243</v>
      </c>
      <c r="AX322">
        <v>0</v>
      </c>
      <c r="BH322">
        <v>7680</v>
      </c>
    </row>
    <row r="323" spans="1:63" ht="24" customHeight="1">
      <c r="A323" s="77">
        <v>2</v>
      </c>
      <c r="B323" s="78" t="s">
        <v>909</v>
      </c>
      <c r="C323" s="79" t="s">
        <v>910</v>
      </c>
      <c r="D323" s="79">
        <v>2.1</v>
      </c>
      <c r="E323" s="78" t="s">
        <v>945</v>
      </c>
      <c r="F323" s="81">
        <v>8.3000000000000007</v>
      </c>
      <c r="G323" s="78" t="s">
        <v>945</v>
      </c>
      <c r="H323" s="33">
        <v>2101020199.3010001</v>
      </c>
      <c r="I323" s="31" t="s">
        <v>383</v>
      </c>
      <c r="J323" s="108">
        <f t="shared" si="5"/>
        <v>0</v>
      </c>
      <c r="AS323">
        <v>2081343.34</v>
      </c>
    </row>
    <row r="324" spans="1:63" ht="24" customHeight="1">
      <c r="A324" s="77">
        <v>2</v>
      </c>
      <c r="B324" s="78" t="s">
        <v>909</v>
      </c>
      <c r="C324" s="79" t="s">
        <v>910</v>
      </c>
      <c r="D324" s="79">
        <v>2.1</v>
      </c>
      <c r="E324" s="78" t="s">
        <v>945</v>
      </c>
      <c r="F324" s="81">
        <v>8.1999999999999993</v>
      </c>
      <c r="G324" s="78" t="s">
        <v>945</v>
      </c>
      <c r="H324" s="33">
        <v>2101020199.5009999</v>
      </c>
      <c r="I324" s="31" t="s">
        <v>384</v>
      </c>
      <c r="J324" s="108">
        <f t="shared" si="5"/>
        <v>0</v>
      </c>
      <c r="L324">
        <v>8627.5</v>
      </c>
      <c r="N324">
        <v>27264</v>
      </c>
      <c r="O324">
        <v>11361</v>
      </c>
      <c r="P324">
        <v>140452</v>
      </c>
      <c r="Q324">
        <v>63137.7</v>
      </c>
      <c r="R324">
        <v>31828</v>
      </c>
      <c r="S324">
        <v>115714.18</v>
      </c>
      <c r="T324">
        <v>1880</v>
      </c>
      <c r="U324">
        <v>70848.100000000006</v>
      </c>
      <c r="V324">
        <v>44403</v>
      </c>
      <c r="X324">
        <v>73644</v>
      </c>
      <c r="AB324">
        <v>16729</v>
      </c>
      <c r="AC324">
        <v>49784.75</v>
      </c>
      <c r="AF324">
        <v>50703.31</v>
      </c>
      <c r="AG324">
        <v>7375.2</v>
      </c>
      <c r="AI324">
        <v>340</v>
      </c>
      <c r="AL324">
        <v>2550</v>
      </c>
      <c r="AM324">
        <v>2972.2</v>
      </c>
      <c r="AO324">
        <v>1902</v>
      </c>
      <c r="AP324">
        <v>102103.49</v>
      </c>
      <c r="AQ324">
        <v>8345.49</v>
      </c>
      <c r="AS324">
        <v>287</v>
      </c>
      <c r="AU324">
        <v>5580.3</v>
      </c>
      <c r="AZ324">
        <v>3500</v>
      </c>
      <c r="BA324">
        <v>3223.1</v>
      </c>
      <c r="BC324">
        <v>3150</v>
      </c>
    </row>
    <row r="325" spans="1:63" ht="24" customHeight="1">
      <c r="A325" s="77">
        <v>2</v>
      </c>
      <c r="B325" s="78" t="s">
        <v>909</v>
      </c>
      <c r="C325" s="79" t="s">
        <v>910</v>
      </c>
      <c r="D325" s="79">
        <v>2.1</v>
      </c>
      <c r="E325" s="78" t="s">
        <v>945</v>
      </c>
      <c r="F325" s="81">
        <v>8.1999999999999993</v>
      </c>
      <c r="G325" s="78" t="s">
        <v>945</v>
      </c>
      <c r="H325" s="30">
        <v>2101020199.5020001</v>
      </c>
      <c r="I325" s="32" t="s">
        <v>385</v>
      </c>
      <c r="J325" s="108">
        <f t="shared" si="5"/>
        <v>0</v>
      </c>
      <c r="N325">
        <v>1382</v>
      </c>
      <c r="R325">
        <v>148228</v>
      </c>
    </row>
    <row r="326" spans="1:63" ht="24" customHeight="1">
      <c r="A326" s="77">
        <v>2</v>
      </c>
      <c r="B326" s="78" t="s">
        <v>909</v>
      </c>
      <c r="C326" s="79" t="s">
        <v>910</v>
      </c>
      <c r="D326" s="79">
        <v>2.1</v>
      </c>
      <c r="E326" s="78" t="s">
        <v>945</v>
      </c>
      <c r="F326" s="81">
        <v>8.3000000000000007</v>
      </c>
      <c r="G326" s="78" t="s">
        <v>945</v>
      </c>
      <c r="H326" s="33">
        <v>2101020199.701</v>
      </c>
      <c r="I326" s="31" t="s">
        <v>386</v>
      </c>
      <c r="J326" s="108">
        <f t="shared" si="5"/>
        <v>0</v>
      </c>
      <c r="N326">
        <v>7003.25</v>
      </c>
      <c r="T326">
        <v>1237.5</v>
      </c>
      <c r="AF326">
        <v>20142</v>
      </c>
      <c r="AM326">
        <v>3581</v>
      </c>
      <c r="AS326">
        <v>0</v>
      </c>
    </row>
    <row r="327" spans="1:63" ht="24" customHeight="1">
      <c r="A327" s="77">
        <v>2</v>
      </c>
      <c r="B327" s="78" t="s">
        <v>909</v>
      </c>
      <c r="C327" s="79" t="s">
        <v>910</v>
      </c>
      <c r="D327" s="79">
        <v>2.1</v>
      </c>
      <c r="E327" s="78" t="s">
        <v>945</v>
      </c>
      <c r="F327" s="78">
        <v>10.1</v>
      </c>
      <c r="G327" s="78"/>
      <c r="H327" s="33">
        <v>2102040101.1010001</v>
      </c>
      <c r="I327" s="31" t="s">
        <v>387</v>
      </c>
      <c r="J327" s="108">
        <f t="shared" si="5"/>
        <v>2885606.11</v>
      </c>
      <c r="K327">
        <v>3004396.74</v>
      </c>
      <c r="W327">
        <v>2885606.11</v>
      </c>
      <c r="AE327">
        <v>4594998.51</v>
      </c>
      <c r="AG327">
        <v>94328.82</v>
      </c>
      <c r="AL327">
        <v>13143.61</v>
      </c>
      <c r="AQ327">
        <v>229999.94</v>
      </c>
      <c r="AV327">
        <v>718230.64</v>
      </c>
      <c r="AX327">
        <v>0</v>
      </c>
      <c r="BE327">
        <v>84436.24</v>
      </c>
    </row>
    <row r="328" spans="1:63" ht="24" customHeight="1">
      <c r="A328" s="77">
        <v>2</v>
      </c>
      <c r="B328" s="78" t="s">
        <v>909</v>
      </c>
      <c r="C328" s="79" t="s">
        <v>910</v>
      </c>
      <c r="D328" s="79">
        <v>2.1</v>
      </c>
      <c r="E328" s="78" t="s">
        <v>945</v>
      </c>
      <c r="F328" s="78">
        <v>12</v>
      </c>
      <c r="G328" s="78" t="s">
        <v>945</v>
      </c>
      <c r="H328" s="33">
        <v>2102040102.1010001</v>
      </c>
      <c r="I328" s="31" t="s">
        <v>388</v>
      </c>
      <c r="J328" s="108">
        <f t="shared" si="5"/>
        <v>3646422.8</v>
      </c>
      <c r="K328">
        <v>147890</v>
      </c>
      <c r="L328">
        <v>708106.25</v>
      </c>
      <c r="M328">
        <v>350884</v>
      </c>
      <c r="N328">
        <v>4193605</v>
      </c>
      <c r="O328">
        <v>5815644</v>
      </c>
      <c r="P328">
        <v>326000</v>
      </c>
      <c r="Q328">
        <v>765528</v>
      </c>
      <c r="R328">
        <v>274424</v>
      </c>
      <c r="S328">
        <v>1782367.59</v>
      </c>
      <c r="T328">
        <v>90800</v>
      </c>
      <c r="U328">
        <v>241265</v>
      </c>
      <c r="V328">
        <v>144755</v>
      </c>
      <c r="W328">
        <v>3646422.8</v>
      </c>
      <c r="AO328">
        <v>0</v>
      </c>
      <c r="AS328">
        <v>450000</v>
      </c>
      <c r="AY328">
        <v>2850</v>
      </c>
      <c r="BB328">
        <v>139677.41</v>
      </c>
      <c r="BE328">
        <v>450000</v>
      </c>
      <c r="BG328">
        <v>126010.05</v>
      </c>
      <c r="BH328">
        <v>0</v>
      </c>
    </row>
    <row r="329" spans="1:63" ht="24" customHeight="1">
      <c r="A329" s="77">
        <v>2</v>
      </c>
      <c r="B329" s="78" t="s">
        <v>909</v>
      </c>
      <c r="C329" s="79" t="s">
        <v>910</v>
      </c>
      <c r="D329" s="79">
        <v>2.1</v>
      </c>
      <c r="E329" s="78" t="s">
        <v>945</v>
      </c>
      <c r="F329" s="78">
        <v>12</v>
      </c>
      <c r="G329" s="78" t="s">
        <v>945</v>
      </c>
      <c r="H329" s="33">
        <v>2102040103.1010001</v>
      </c>
      <c r="I329" s="31" t="s">
        <v>389</v>
      </c>
      <c r="J329" s="108">
        <f t="shared" ref="J329:J392" si="6">SUMIF($K$1:$BL$1,$J$1,$K329:$BL329)</f>
        <v>0</v>
      </c>
      <c r="AS329">
        <v>0</v>
      </c>
    </row>
    <row r="330" spans="1:63" ht="24" customHeight="1">
      <c r="A330" s="77">
        <v>2</v>
      </c>
      <c r="B330" s="78" t="s">
        <v>909</v>
      </c>
      <c r="C330" s="79" t="s">
        <v>910</v>
      </c>
      <c r="D330" s="79">
        <v>2.1</v>
      </c>
      <c r="E330" s="78" t="s">
        <v>945</v>
      </c>
      <c r="F330" s="78">
        <v>12</v>
      </c>
      <c r="G330" s="78" t="s">
        <v>945</v>
      </c>
      <c r="H330" s="33">
        <v>2102040104.1010001</v>
      </c>
      <c r="I330" s="31" t="s">
        <v>390</v>
      </c>
      <c r="J330" s="108">
        <f t="shared" si="6"/>
        <v>0</v>
      </c>
      <c r="AE330">
        <v>0</v>
      </c>
      <c r="AK330">
        <v>315775.35999999999</v>
      </c>
      <c r="AS330">
        <v>0</v>
      </c>
      <c r="AY330">
        <v>11700</v>
      </c>
      <c r="BD330">
        <v>1886.13</v>
      </c>
    </row>
    <row r="331" spans="1:63" ht="24" customHeight="1">
      <c r="A331" s="77">
        <v>2</v>
      </c>
      <c r="B331" s="78" t="s">
        <v>909</v>
      </c>
      <c r="C331" s="79" t="s">
        <v>910</v>
      </c>
      <c r="D331" s="79">
        <v>2.1</v>
      </c>
      <c r="E331" s="78" t="s">
        <v>945</v>
      </c>
      <c r="F331" s="78">
        <v>12</v>
      </c>
      <c r="G331" s="78" t="s">
        <v>945</v>
      </c>
      <c r="H331" s="33">
        <v>2102040106.1010001</v>
      </c>
      <c r="I331" s="31" t="s">
        <v>391</v>
      </c>
      <c r="J331" s="108">
        <f t="shared" si="6"/>
        <v>0</v>
      </c>
      <c r="AS331">
        <v>0</v>
      </c>
    </row>
    <row r="332" spans="1:63" ht="24" customHeight="1">
      <c r="A332" s="77">
        <v>2</v>
      </c>
      <c r="B332" s="78" t="s">
        <v>909</v>
      </c>
      <c r="C332" s="79" t="s">
        <v>910</v>
      </c>
      <c r="D332" s="79">
        <v>2.1</v>
      </c>
      <c r="E332" s="78" t="s">
        <v>945</v>
      </c>
      <c r="F332" s="78">
        <v>12</v>
      </c>
      <c r="G332" s="78" t="s">
        <v>945</v>
      </c>
      <c r="H332" s="54">
        <v>2102040110.1010001</v>
      </c>
      <c r="I332" s="56" t="s">
        <v>392</v>
      </c>
      <c r="J332" s="108">
        <f t="shared" si="6"/>
        <v>670178</v>
      </c>
      <c r="L332">
        <v>3979.6</v>
      </c>
      <c r="R332">
        <v>28219</v>
      </c>
      <c r="W332">
        <v>670178</v>
      </c>
      <c r="AB332">
        <v>30166.67</v>
      </c>
      <c r="AS332">
        <v>332490.92</v>
      </c>
      <c r="AY332">
        <v>42439</v>
      </c>
      <c r="BA332">
        <v>15000</v>
      </c>
      <c r="BK332">
        <v>1906250</v>
      </c>
    </row>
    <row r="333" spans="1:63" ht="24" customHeight="1">
      <c r="A333" s="77">
        <v>2</v>
      </c>
      <c r="B333" s="78" t="s">
        <v>909</v>
      </c>
      <c r="C333" s="79" t="s">
        <v>910</v>
      </c>
      <c r="D333" s="79">
        <v>2.1</v>
      </c>
      <c r="E333" s="78" t="s">
        <v>945</v>
      </c>
      <c r="F333" s="78">
        <v>9</v>
      </c>
      <c r="G333" s="78" t="s">
        <v>945</v>
      </c>
      <c r="H333" s="52">
        <v>2102040110.102</v>
      </c>
      <c r="I333" s="53" t="s">
        <v>393</v>
      </c>
      <c r="J333" s="108">
        <f t="shared" si="6"/>
        <v>0</v>
      </c>
      <c r="K333">
        <v>969920</v>
      </c>
      <c r="N333">
        <v>231154</v>
      </c>
      <c r="R333">
        <v>244230</v>
      </c>
      <c r="S333">
        <v>81108</v>
      </c>
      <c r="AB333">
        <v>35280</v>
      </c>
      <c r="AJ333">
        <v>103100</v>
      </c>
      <c r="AL333">
        <v>73870</v>
      </c>
      <c r="AM333">
        <v>262477.5</v>
      </c>
      <c r="BG333">
        <v>7600</v>
      </c>
      <c r="BK333">
        <v>185225</v>
      </c>
    </row>
    <row r="334" spans="1:63" ht="24" customHeight="1">
      <c r="A334" s="77">
        <v>2</v>
      </c>
      <c r="B334" s="78" t="s">
        <v>909</v>
      </c>
      <c r="C334" s="79" t="s">
        <v>910</v>
      </c>
      <c r="D334" s="79">
        <v>2.1</v>
      </c>
      <c r="E334" s="78" t="s">
        <v>945</v>
      </c>
      <c r="F334" s="78">
        <v>9</v>
      </c>
      <c r="G334" s="78" t="s">
        <v>945</v>
      </c>
      <c r="H334" s="52">
        <v>2102040110.1029999</v>
      </c>
      <c r="I334" s="53" t="s">
        <v>394</v>
      </c>
      <c r="J334" s="108">
        <f t="shared" si="6"/>
        <v>0</v>
      </c>
      <c r="K334">
        <v>456575</v>
      </c>
      <c r="N334">
        <v>202332</v>
      </c>
      <c r="R334">
        <v>23625</v>
      </c>
      <c r="S334">
        <v>30964</v>
      </c>
      <c r="AB334">
        <v>165150</v>
      </c>
      <c r="AJ334">
        <v>7350</v>
      </c>
      <c r="AL334">
        <v>380862</v>
      </c>
      <c r="AM334">
        <v>18790</v>
      </c>
      <c r="BG334">
        <v>6300</v>
      </c>
      <c r="BK334">
        <v>102060</v>
      </c>
    </row>
    <row r="335" spans="1:63" ht="24" customHeight="1">
      <c r="A335" s="77">
        <v>2</v>
      </c>
      <c r="B335" s="78" t="s">
        <v>909</v>
      </c>
      <c r="C335" s="79" t="s">
        <v>910</v>
      </c>
      <c r="D335" s="79">
        <v>2.1</v>
      </c>
      <c r="E335" s="78" t="s">
        <v>945</v>
      </c>
      <c r="F335" s="78">
        <v>9</v>
      </c>
      <c r="G335" s="78" t="s">
        <v>945</v>
      </c>
      <c r="H335" s="52">
        <v>2102040110.1040001</v>
      </c>
      <c r="I335" s="53" t="s">
        <v>395</v>
      </c>
      <c r="J335" s="108">
        <f t="shared" si="6"/>
        <v>0</v>
      </c>
      <c r="AL335">
        <v>161809</v>
      </c>
    </row>
    <row r="336" spans="1:63" ht="24" customHeight="1">
      <c r="A336" s="77">
        <v>2</v>
      </c>
      <c r="B336" s="78" t="s">
        <v>909</v>
      </c>
      <c r="C336" s="79" t="s">
        <v>910</v>
      </c>
      <c r="D336" s="79">
        <v>2.1</v>
      </c>
      <c r="E336" s="78" t="s">
        <v>945</v>
      </c>
      <c r="F336" s="78">
        <v>9</v>
      </c>
      <c r="G336" s="78" t="s">
        <v>945</v>
      </c>
      <c r="H336" s="52">
        <v>2102040110.105</v>
      </c>
      <c r="I336" s="53" t="s">
        <v>396</v>
      </c>
      <c r="J336" s="108">
        <f t="shared" si="6"/>
        <v>0</v>
      </c>
      <c r="S336">
        <v>8690</v>
      </c>
      <c r="AL336">
        <v>534041</v>
      </c>
    </row>
    <row r="337" spans="1:64" ht="24" customHeight="1">
      <c r="A337" s="77">
        <v>2</v>
      </c>
      <c r="B337" s="78" t="s">
        <v>909</v>
      </c>
      <c r="C337" s="79" t="s">
        <v>910</v>
      </c>
      <c r="D337" s="79">
        <v>2.1</v>
      </c>
      <c r="E337" s="78" t="s">
        <v>945</v>
      </c>
      <c r="F337" s="78">
        <v>9</v>
      </c>
      <c r="G337" s="78" t="s">
        <v>945</v>
      </c>
      <c r="H337" s="52">
        <v>2102040110.1059999</v>
      </c>
      <c r="I337" s="53" t="s">
        <v>397</v>
      </c>
      <c r="J337" s="108">
        <f t="shared" si="6"/>
        <v>0</v>
      </c>
      <c r="L337">
        <v>50000</v>
      </c>
      <c r="M337">
        <v>75000</v>
      </c>
      <c r="N337">
        <v>125000</v>
      </c>
      <c r="O337">
        <v>225000</v>
      </c>
      <c r="Q337">
        <v>110000</v>
      </c>
      <c r="R337">
        <v>90000</v>
      </c>
      <c r="S337">
        <v>75000</v>
      </c>
      <c r="T337">
        <v>75000</v>
      </c>
      <c r="U337">
        <v>75000</v>
      </c>
      <c r="V337">
        <v>60000</v>
      </c>
      <c r="X337">
        <v>75000</v>
      </c>
      <c r="Y337">
        <v>65000</v>
      </c>
      <c r="Z337">
        <v>80000</v>
      </c>
      <c r="AA337">
        <v>100000</v>
      </c>
      <c r="AB337">
        <v>120000</v>
      </c>
      <c r="AC337">
        <v>20000</v>
      </c>
      <c r="AD337">
        <v>20000</v>
      </c>
      <c r="AI337">
        <v>140000</v>
      </c>
      <c r="AJ337">
        <v>85000</v>
      </c>
      <c r="AK337">
        <v>185000</v>
      </c>
      <c r="AL337">
        <v>110000</v>
      </c>
      <c r="AM337">
        <v>110000</v>
      </c>
      <c r="AN337">
        <v>55000</v>
      </c>
      <c r="AQ337">
        <v>110000</v>
      </c>
      <c r="AW337">
        <v>0</v>
      </c>
      <c r="AX337">
        <v>50000</v>
      </c>
      <c r="AY337">
        <v>85000</v>
      </c>
      <c r="AZ337">
        <v>165000</v>
      </c>
      <c r="BE337">
        <v>405000</v>
      </c>
      <c r="BF337">
        <v>130000</v>
      </c>
      <c r="BH337">
        <v>145000</v>
      </c>
      <c r="BI337">
        <v>65000</v>
      </c>
      <c r="BJ337">
        <v>100000</v>
      </c>
      <c r="BL337">
        <v>90000</v>
      </c>
    </row>
    <row r="338" spans="1:64" ht="24" customHeight="1">
      <c r="A338" s="77">
        <v>2</v>
      </c>
      <c r="B338" s="78" t="s">
        <v>909</v>
      </c>
      <c r="C338" s="79" t="s">
        <v>910</v>
      </c>
      <c r="D338" s="79">
        <v>2.1</v>
      </c>
      <c r="E338" s="78" t="s">
        <v>945</v>
      </c>
      <c r="F338" s="78">
        <v>9</v>
      </c>
      <c r="G338" s="78" t="s">
        <v>945</v>
      </c>
      <c r="H338" s="52">
        <v>2102040110.1070001</v>
      </c>
      <c r="I338" s="53" t="s">
        <v>398</v>
      </c>
      <c r="J338" s="108">
        <f t="shared" si="6"/>
        <v>0</v>
      </c>
      <c r="K338">
        <v>11384705</v>
      </c>
      <c r="L338">
        <v>265105</v>
      </c>
      <c r="M338">
        <v>539701.25</v>
      </c>
      <c r="N338">
        <v>818540</v>
      </c>
      <c r="O338">
        <v>1504719.5</v>
      </c>
      <c r="Q338">
        <v>1062874.25</v>
      </c>
      <c r="R338">
        <v>658121.25</v>
      </c>
      <c r="S338">
        <v>512574.5</v>
      </c>
      <c r="T338">
        <v>508232.5</v>
      </c>
      <c r="U338">
        <v>606698</v>
      </c>
      <c r="V338">
        <v>486952</v>
      </c>
      <c r="Y338">
        <v>362194</v>
      </c>
      <c r="Z338">
        <v>139402.5</v>
      </c>
      <c r="AA338">
        <v>1047397.5</v>
      </c>
      <c r="AB338">
        <v>662961.25</v>
      </c>
      <c r="AC338">
        <v>495915</v>
      </c>
      <c r="AD338">
        <v>17000</v>
      </c>
      <c r="AF338">
        <v>348000</v>
      </c>
      <c r="AJ338">
        <v>690761.25</v>
      </c>
      <c r="AK338">
        <v>1968297.58</v>
      </c>
      <c r="AL338">
        <v>954587</v>
      </c>
      <c r="AM338">
        <v>690142.5</v>
      </c>
      <c r="AN338">
        <v>604068.75</v>
      </c>
      <c r="AO338">
        <v>1958437.5</v>
      </c>
      <c r="AP338">
        <v>639652.5</v>
      </c>
      <c r="AQ338">
        <v>633545</v>
      </c>
      <c r="AR338">
        <v>441875</v>
      </c>
      <c r="AU338">
        <v>481832.5</v>
      </c>
      <c r="AX338">
        <v>347000</v>
      </c>
      <c r="AY338">
        <v>572837.75</v>
      </c>
      <c r="AZ338">
        <v>2256345.25</v>
      </c>
      <c r="BA338">
        <v>409737.5</v>
      </c>
      <c r="BB338">
        <v>443000</v>
      </c>
      <c r="BE338">
        <v>3712870</v>
      </c>
      <c r="BF338">
        <v>1001925</v>
      </c>
      <c r="BG338">
        <v>464162.5</v>
      </c>
      <c r="BH338">
        <v>1170000</v>
      </c>
      <c r="BI338">
        <v>275000</v>
      </c>
      <c r="BJ338">
        <v>850000</v>
      </c>
      <c r="BK338">
        <v>932135</v>
      </c>
      <c r="BL338">
        <v>400000</v>
      </c>
    </row>
    <row r="339" spans="1:64" ht="24" customHeight="1">
      <c r="A339" s="77">
        <v>2</v>
      </c>
      <c r="B339" s="78" t="s">
        <v>909</v>
      </c>
      <c r="C339" s="79" t="s">
        <v>910</v>
      </c>
      <c r="D339" s="79">
        <v>2.1</v>
      </c>
      <c r="E339" s="78" t="s">
        <v>945</v>
      </c>
      <c r="F339" s="78">
        <v>9</v>
      </c>
      <c r="G339" s="78" t="s">
        <v>945</v>
      </c>
      <c r="H339" s="52">
        <v>2102040110.108</v>
      </c>
      <c r="I339" s="53" t="s">
        <v>399</v>
      </c>
      <c r="J339" s="108">
        <f t="shared" si="6"/>
        <v>0</v>
      </c>
      <c r="K339">
        <v>760000</v>
      </c>
      <c r="L339">
        <v>28875</v>
      </c>
      <c r="M339">
        <v>37243.75</v>
      </c>
      <c r="N339">
        <v>29400</v>
      </c>
      <c r="O339">
        <v>78988.5</v>
      </c>
      <c r="Q339">
        <v>143395</v>
      </c>
      <c r="R339">
        <v>149853.75</v>
      </c>
      <c r="S339">
        <v>26370</v>
      </c>
      <c r="T339">
        <v>28020</v>
      </c>
      <c r="U339">
        <v>35520</v>
      </c>
      <c r="V339">
        <v>47344</v>
      </c>
      <c r="Y339">
        <v>84600</v>
      </c>
      <c r="Z339">
        <v>128910</v>
      </c>
      <c r="AB339">
        <v>95538.75</v>
      </c>
      <c r="AF339">
        <v>44000</v>
      </c>
      <c r="AJ339">
        <v>48310</v>
      </c>
      <c r="AK339">
        <v>112723.75</v>
      </c>
      <c r="AL339">
        <v>157980</v>
      </c>
      <c r="AM339">
        <v>34180</v>
      </c>
      <c r="AN339">
        <v>34334.28</v>
      </c>
      <c r="AO339">
        <v>318875</v>
      </c>
      <c r="AP339">
        <v>93291.39</v>
      </c>
      <c r="AR339">
        <v>63935</v>
      </c>
      <c r="AU339">
        <v>75910</v>
      </c>
      <c r="AX339">
        <v>24400</v>
      </c>
      <c r="AY339">
        <v>68900</v>
      </c>
      <c r="BA339">
        <v>38990</v>
      </c>
      <c r="BB339">
        <v>62000</v>
      </c>
      <c r="BE339">
        <v>710418.75</v>
      </c>
      <c r="BF339">
        <v>14250</v>
      </c>
      <c r="BG339">
        <v>27918.75</v>
      </c>
      <c r="BH339">
        <v>30000</v>
      </c>
      <c r="BI339">
        <v>30000</v>
      </c>
      <c r="BJ339">
        <v>30000</v>
      </c>
      <c r="BK339">
        <v>87950</v>
      </c>
      <c r="BL339">
        <v>50000</v>
      </c>
    </row>
    <row r="340" spans="1:64" ht="24" customHeight="1">
      <c r="A340" s="77">
        <v>2</v>
      </c>
      <c r="B340" s="78" t="s">
        <v>909</v>
      </c>
      <c r="C340" s="79" t="s">
        <v>910</v>
      </c>
      <c r="D340" s="79">
        <v>2.1</v>
      </c>
      <c r="E340" s="78" t="s">
        <v>945</v>
      </c>
      <c r="F340" s="78">
        <v>9</v>
      </c>
      <c r="G340" s="78" t="s">
        <v>945</v>
      </c>
      <c r="H340" s="52">
        <v>2102040110.109</v>
      </c>
      <c r="I340" s="53" t="s">
        <v>400</v>
      </c>
      <c r="J340" s="108">
        <f t="shared" si="6"/>
        <v>0</v>
      </c>
      <c r="L340">
        <v>4500</v>
      </c>
      <c r="M340">
        <v>5000</v>
      </c>
      <c r="N340">
        <v>1500</v>
      </c>
      <c r="O340">
        <v>16350</v>
      </c>
      <c r="Q340">
        <v>32904</v>
      </c>
      <c r="R340">
        <v>15000</v>
      </c>
      <c r="T340">
        <v>0</v>
      </c>
      <c r="U340">
        <v>7700</v>
      </c>
      <c r="V340">
        <v>3500</v>
      </c>
      <c r="AA340">
        <v>9000</v>
      </c>
      <c r="AB340">
        <v>9000</v>
      </c>
      <c r="AC340">
        <v>4000</v>
      </c>
      <c r="AD340">
        <v>4500</v>
      </c>
      <c r="AJ340">
        <v>5000</v>
      </c>
      <c r="AM340">
        <v>0</v>
      </c>
      <c r="AN340">
        <v>0</v>
      </c>
      <c r="AP340">
        <v>0</v>
      </c>
      <c r="AX340">
        <v>2500</v>
      </c>
      <c r="AY340">
        <v>4000</v>
      </c>
      <c r="BB340">
        <v>1500</v>
      </c>
      <c r="BC340">
        <v>4500</v>
      </c>
      <c r="BE340">
        <v>42000</v>
      </c>
      <c r="BF340">
        <v>5000</v>
      </c>
      <c r="BH340">
        <v>15000</v>
      </c>
      <c r="BI340">
        <v>4000</v>
      </c>
      <c r="BJ340">
        <v>12500</v>
      </c>
      <c r="BL340">
        <v>1500</v>
      </c>
    </row>
    <row r="341" spans="1:64" ht="24" customHeight="1">
      <c r="A341" s="77">
        <v>2</v>
      </c>
      <c r="B341" s="78" t="s">
        <v>909</v>
      </c>
      <c r="C341" s="79" t="s">
        <v>910</v>
      </c>
      <c r="D341" s="79">
        <v>2.1</v>
      </c>
      <c r="E341" s="78" t="s">
        <v>945</v>
      </c>
      <c r="F341" s="78">
        <v>9</v>
      </c>
      <c r="G341" s="78" t="s">
        <v>945</v>
      </c>
      <c r="H341" s="52">
        <v>2102040110.1099999</v>
      </c>
      <c r="I341" s="53" t="s">
        <v>401</v>
      </c>
      <c r="J341" s="108">
        <f t="shared" si="6"/>
        <v>1970000</v>
      </c>
      <c r="K341">
        <v>4860618</v>
      </c>
      <c r="W341">
        <v>1970000</v>
      </c>
      <c r="AE341">
        <v>7991805</v>
      </c>
      <c r="AK341">
        <v>36610.550000000003</v>
      </c>
      <c r="AS341">
        <v>7930090</v>
      </c>
      <c r="BE341">
        <v>1806560</v>
      </c>
      <c r="BF341">
        <v>55300</v>
      </c>
      <c r="BJ341">
        <v>207000</v>
      </c>
    </row>
    <row r="342" spans="1:64" ht="24" customHeight="1">
      <c r="A342" s="77">
        <v>2</v>
      </c>
      <c r="B342" s="78" t="s">
        <v>909</v>
      </c>
      <c r="C342" s="79" t="s">
        <v>910</v>
      </c>
      <c r="D342" s="79">
        <v>2.1</v>
      </c>
      <c r="E342" s="78" t="s">
        <v>945</v>
      </c>
      <c r="F342" s="78">
        <v>9</v>
      </c>
      <c r="G342" s="78" t="s">
        <v>945</v>
      </c>
      <c r="H342" s="52">
        <v>2102040110.1110001</v>
      </c>
      <c r="I342" s="53" t="s">
        <v>402</v>
      </c>
      <c r="J342" s="108">
        <f t="shared" si="6"/>
        <v>0</v>
      </c>
      <c r="L342">
        <v>211700</v>
      </c>
      <c r="M342">
        <v>476800</v>
      </c>
      <c r="N342">
        <v>833300</v>
      </c>
      <c r="O342">
        <v>1053500</v>
      </c>
      <c r="P342">
        <v>1105400</v>
      </c>
      <c r="Q342">
        <v>639900</v>
      </c>
      <c r="R342">
        <v>547500</v>
      </c>
      <c r="S342">
        <v>403210.75</v>
      </c>
      <c r="T342">
        <v>483500</v>
      </c>
      <c r="U342">
        <v>375400</v>
      </c>
      <c r="V342">
        <v>301500</v>
      </c>
      <c r="X342">
        <v>594400.01</v>
      </c>
      <c r="Y342">
        <v>319200</v>
      </c>
      <c r="Z342">
        <v>888699</v>
      </c>
      <c r="AA342">
        <v>394121.98</v>
      </c>
      <c r="AB342">
        <v>650700</v>
      </c>
      <c r="AC342">
        <v>0</v>
      </c>
      <c r="AD342">
        <v>164300</v>
      </c>
      <c r="AF342">
        <v>3205600</v>
      </c>
      <c r="AG342">
        <v>3377800</v>
      </c>
      <c r="AH342">
        <v>1650700</v>
      </c>
      <c r="AI342">
        <v>3771700</v>
      </c>
      <c r="AJ342">
        <v>728600</v>
      </c>
      <c r="AK342">
        <v>2708700</v>
      </c>
      <c r="AL342">
        <v>1490400</v>
      </c>
      <c r="AM342">
        <v>1376000</v>
      </c>
      <c r="AN342">
        <v>3364000</v>
      </c>
      <c r="AO342">
        <v>2000300</v>
      </c>
      <c r="AP342">
        <v>2597400</v>
      </c>
      <c r="AQ342">
        <v>579797</v>
      </c>
      <c r="AR342">
        <v>758900</v>
      </c>
      <c r="AT342">
        <v>411000</v>
      </c>
      <c r="AU342">
        <v>431300</v>
      </c>
      <c r="AV342">
        <v>0</v>
      </c>
      <c r="AW342">
        <v>652700</v>
      </c>
      <c r="AX342">
        <v>0</v>
      </c>
      <c r="AY342">
        <v>446600</v>
      </c>
      <c r="AZ342">
        <v>1171500</v>
      </c>
      <c r="BA342">
        <v>510100</v>
      </c>
      <c r="BB342">
        <v>227533.24</v>
      </c>
      <c r="BC342">
        <v>256500</v>
      </c>
      <c r="BF342">
        <v>570300</v>
      </c>
      <c r="BH342">
        <v>600900</v>
      </c>
      <c r="BI342">
        <v>218300</v>
      </c>
      <c r="BJ342">
        <v>550000</v>
      </c>
      <c r="BK342">
        <v>643500</v>
      </c>
      <c r="BL342">
        <v>1322100</v>
      </c>
    </row>
    <row r="343" spans="1:64" ht="24" customHeight="1">
      <c r="A343" s="77">
        <v>2</v>
      </c>
      <c r="B343" s="78" t="s">
        <v>909</v>
      </c>
      <c r="C343" s="79" t="s">
        <v>910</v>
      </c>
      <c r="D343" s="79">
        <v>2.1</v>
      </c>
      <c r="E343" s="78" t="s">
        <v>945</v>
      </c>
      <c r="F343" s="78">
        <v>9</v>
      </c>
      <c r="G343" s="78" t="s">
        <v>945</v>
      </c>
      <c r="H343" s="52">
        <v>2102040110.112</v>
      </c>
      <c r="I343" s="53" t="s">
        <v>403</v>
      </c>
      <c r="J343" s="108">
        <f t="shared" si="6"/>
        <v>0</v>
      </c>
      <c r="L343">
        <v>5000</v>
      </c>
      <c r="M343">
        <v>5750</v>
      </c>
      <c r="O343">
        <v>87000</v>
      </c>
      <c r="R343">
        <v>7400</v>
      </c>
      <c r="S343">
        <v>212500</v>
      </c>
      <c r="T343">
        <v>338735.16</v>
      </c>
      <c r="U343">
        <v>212658.5</v>
      </c>
      <c r="V343">
        <v>5000</v>
      </c>
      <c r="AA343">
        <v>43015.81</v>
      </c>
      <c r="AB343">
        <v>91590</v>
      </c>
      <c r="AJ343">
        <v>33910</v>
      </c>
      <c r="AM343">
        <v>0</v>
      </c>
      <c r="AP343">
        <v>27280</v>
      </c>
      <c r="AQ343">
        <v>18030</v>
      </c>
      <c r="AU343">
        <v>13100</v>
      </c>
      <c r="AX343">
        <v>106500</v>
      </c>
      <c r="AZ343">
        <v>20000</v>
      </c>
      <c r="BA343">
        <v>12450</v>
      </c>
      <c r="BF343">
        <v>2250</v>
      </c>
      <c r="BH343">
        <v>205000</v>
      </c>
      <c r="BI343">
        <v>21712.7</v>
      </c>
      <c r="BK343">
        <v>0</v>
      </c>
    </row>
    <row r="344" spans="1:64" ht="24" customHeight="1">
      <c r="A344" s="77">
        <v>2</v>
      </c>
      <c r="B344" s="78" t="s">
        <v>909</v>
      </c>
      <c r="C344" s="79" t="s">
        <v>910</v>
      </c>
      <c r="D344" s="79">
        <v>2.1</v>
      </c>
      <c r="E344" s="78" t="s">
        <v>945</v>
      </c>
      <c r="F344" s="78">
        <v>10.1</v>
      </c>
      <c r="G344" s="78" t="s">
        <v>945</v>
      </c>
      <c r="H344" s="52">
        <v>2102040110.1129999</v>
      </c>
      <c r="I344" s="53" t="s">
        <v>387</v>
      </c>
      <c r="J344" s="108">
        <f t="shared" si="6"/>
        <v>0</v>
      </c>
      <c r="L344">
        <v>172478.84</v>
      </c>
      <c r="M344">
        <v>357851.98</v>
      </c>
      <c r="N344">
        <v>464447.34</v>
      </c>
      <c r="O344">
        <v>24512.63</v>
      </c>
      <c r="P344">
        <v>586396.91</v>
      </c>
      <c r="Q344">
        <v>560281.88</v>
      </c>
      <c r="R344">
        <v>401841.56</v>
      </c>
      <c r="S344">
        <v>264854.53999999998</v>
      </c>
      <c r="T344">
        <v>209924.91</v>
      </c>
      <c r="U344">
        <v>0</v>
      </c>
      <c r="V344">
        <v>206391.74</v>
      </c>
      <c r="X344">
        <v>233648.67</v>
      </c>
      <c r="Y344">
        <v>236300.94</v>
      </c>
      <c r="Z344">
        <v>240279.96</v>
      </c>
      <c r="AA344">
        <v>492242.28</v>
      </c>
      <c r="AB344">
        <v>325801.96000000002</v>
      </c>
      <c r="AC344">
        <v>1605</v>
      </c>
      <c r="AD344">
        <v>2675.35</v>
      </c>
      <c r="AE344">
        <v>113376.19</v>
      </c>
      <c r="AF344">
        <v>7788.86</v>
      </c>
      <c r="AG344">
        <v>0</v>
      </c>
      <c r="AH344">
        <v>433791.61</v>
      </c>
      <c r="AI344">
        <v>4884.3100000000004</v>
      </c>
      <c r="AJ344">
        <v>265458.15999999997</v>
      </c>
      <c r="AK344">
        <v>656851.74</v>
      </c>
      <c r="AM344">
        <v>22899.18</v>
      </c>
      <c r="AN344">
        <v>293480</v>
      </c>
      <c r="AO344">
        <v>653479.49</v>
      </c>
      <c r="AP344">
        <v>304655.46999999997</v>
      </c>
      <c r="AR344">
        <v>258319.71</v>
      </c>
      <c r="AS344">
        <v>92513.23</v>
      </c>
      <c r="AT344">
        <v>4572.6499999999996</v>
      </c>
      <c r="AU344">
        <v>218946.31</v>
      </c>
      <c r="AW344">
        <v>622859.61</v>
      </c>
      <c r="AX344">
        <v>362746.66</v>
      </c>
      <c r="AY344">
        <v>16296.35</v>
      </c>
      <c r="AZ344">
        <v>714543.3</v>
      </c>
      <c r="BA344">
        <v>219103.85</v>
      </c>
      <c r="BB344">
        <v>129362.48</v>
      </c>
      <c r="BC344">
        <v>121053.21</v>
      </c>
      <c r="BD344">
        <v>101306.85</v>
      </c>
      <c r="BF344">
        <v>539153.04</v>
      </c>
      <c r="BG344">
        <v>542000</v>
      </c>
      <c r="BH344">
        <v>802878.6</v>
      </c>
      <c r="BI344">
        <v>287688.12</v>
      </c>
      <c r="BJ344">
        <v>7971.5</v>
      </c>
      <c r="BK344">
        <v>415161</v>
      </c>
      <c r="BL344">
        <v>268984.21999999997</v>
      </c>
    </row>
    <row r="345" spans="1:64" ht="24" customHeight="1">
      <c r="A345" s="77">
        <v>2</v>
      </c>
      <c r="B345" s="78" t="s">
        <v>909</v>
      </c>
      <c r="C345" s="79" t="s">
        <v>910</v>
      </c>
      <c r="D345" s="79">
        <v>2.1</v>
      </c>
      <c r="E345" s="78" t="s">
        <v>945</v>
      </c>
      <c r="F345" s="78">
        <v>10.199999999999999</v>
      </c>
      <c r="G345" s="78" t="s">
        <v>945</v>
      </c>
      <c r="H345" s="52">
        <v>2102040110.1140001</v>
      </c>
      <c r="I345" s="53" t="s">
        <v>404</v>
      </c>
      <c r="J345" s="108">
        <f t="shared" si="6"/>
        <v>0</v>
      </c>
      <c r="L345">
        <v>27000</v>
      </c>
      <c r="O345">
        <v>92400</v>
      </c>
      <c r="T345">
        <v>0</v>
      </c>
      <c r="U345">
        <v>127860</v>
      </c>
      <c r="AG345">
        <v>183623</v>
      </c>
      <c r="AM345">
        <v>138130</v>
      </c>
      <c r="AN345">
        <v>512820</v>
      </c>
      <c r="AO345">
        <v>1600</v>
      </c>
      <c r="AS345">
        <v>4000</v>
      </c>
      <c r="AT345">
        <v>96475</v>
      </c>
      <c r="BA345">
        <v>17760</v>
      </c>
      <c r="BD345">
        <v>121905</v>
      </c>
    </row>
    <row r="346" spans="1:64" ht="24" customHeight="1">
      <c r="A346" s="77">
        <v>2</v>
      </c>
      <c r="B346" s="78" t="s">
        <v>909</v>
      </c>
      <c r="C346" s="79" t="s">
        <v>910</v>
      </c>
      <c r="D346" s="79">
        <v>2.1</v>
      </c>
      <c r="E346" s="78" t="s">
        <v>945</v>
      </c>
      <c r="F346" s="78">
        <v>10.199999999999999</v>
      </c>
      <c r="G346" s="78" t="s">
        <v>945</v>
      </c>
      <c r="H346" s="54">
        <v>2102040110.115</v>
      </c>
      <c r="I346" s="56" t="s">
        <v>405</v>
      </c>
      <c r="J346" s="108">
        <f t="shared" si="6"/>
        <v>0</v>
      </c>
      <c r="L346">
        <v>10000</v>
      </c>
      <c r="N346">
        <v>206488.5</v>
      </c>
      <c r="O346">
        <v>20400</v>
      </c>
      <c r="V346">
        <v>46450</v>
      </c>
      <c r="Y346">
        <v>78000</v>
      </c>
      <c r="AG346">
        <v>150667</v>
      </c>
      <c r="AH346">
        <v>24950.6</v>
      </c>
      <c r="AO346">
        <v>0</v>
      </c>
      <c r="AP346">
        <v>75847</v>
      </c>
      <c r="AR346">
        <v>0</v>
      </c>
      <c r="AS346">
        <v>5284</v>
      </c>
      <c r="AZ346">
        <v>214096</v>
      </c>
      <c r="BA346">
        <v>93130</v>
      </c>
      <c r="BD346">
        <v>91759</v>
      </c>
      <c r="BH346">
        <v>9800</v>
      </c>
      <c r="BI346">
        <v>3000</v>
      </c>
    </row>
    <row r="347" spans="1:64" ht="24" customHeight="1">
      <c r="A347" s="77">
        <v>2</v>
      </c>
      <c r="B347" s="78" t="s">
        <v>909</v>
      </c>
      <c r="C347" s="79" t="s">
        <v>910</v>
      </c>
      <c r="D347" s="79">
        <v>2.1</v>
      </c>
      <c r="E347" s="78" t="s">
        <v>945</v>
      </c>
      <c r="F347" s="78">
        <v>10.3</v>
      </c>
      <c r="G347" s="78" t="s">
        <v>945</v>
      </c>
      <c r="H347" s="33">
        <v>2102040198.1010001</v>
      </c>
      <c r="I347" s="31" t="s">
        <v>406</v>
      </c>
      <c r="J347" s="108">
        <f t="shared" si="6"/>
        <v>0</v>
      </c>
    </row>
    <row r="348" spans="1:64" ht="24" customHeight="1">
      <c r="A348" s="77">
        <v>2</v>
      </c>
      <c r="B348" s="78" t="s">
        <v>909</v>
      </c>
      <c r="C348" s="79" t="s">
        <v>910</v>
      </c>
      <c r="D348" s="79">
        <v>2.1</v>
      </c>
      <c r="E348" s="78" t="s">
        <v>945</v>
      </c>
      <c r="F348" s="78">
        <v>10.3</v>
      </c>
      <c r="G348" s="78" t="s">
        <v>945</v>
      </c>
      <c r="H348" s="33">
        <v>2102040199.1010001</v>
      </c>
      <c r="I348" s="31" t="s">
        <v>407</v>
      </c>
      <c r="J348" s="108">
        <f t="shared" si="6"/>
        <v>0</v>
      </c>
      <c r="K348">
        <v>5296.5</v>
      </c>
      <c r="L348">
        <v>121761.75</v>
      </c>
      <c r="M348">
        <v>711818</v>
      </c>
      <c r="N348">
        <v>4483398.76</v>
      </c>
      <c r="O348">
        <v>678713.81</v>
      </c>
      <c r="P348">
        <v>1105778</v>
      </c>
      <c r="Q348">
        <v>2469029.44</v>
      </c>
      <c r="R348">
        <v>763851</v>
      </c>
      <c r="S348">
        <v>69796</v>
      </c>
      <c r="T348">
        <v>151959.5</v>
      </c>
      <c r="Y348">
        <v>238531.55</v>
      </c>
      <c r="AB348">
        <v>587816.15</v>
      </c>
      <c r="AC348">
        <v>124466.75</v>
      </c>
      <c r="AG348">
        <v>513686.3</v>
      </c>
      <c r="AH348">
        <v>278093.88</v>
      </c>
      <c r="AK348">
        <v>171768.5</v>
      </c>
      <c r="AL348">
        <v>71113.25</v>
      </c>
      <c r="AM348">
        <v>307822.06</v>
      </c>
      <c r="AP348">
        <v>5331</v>
      </c>
      <c r="AR348">
        <v>44791.65</v>
      </c>
      <c r="AT348">
        <v>220045</v>
      </c>
      <c r="AU348">
        <v>223100</v>
      </c>
      <c r="AZ348">
        <v>159420.63</v>
      </c>
      <c r="BH348">
        <v>888562.75</v>
      </c>
      <c r="BK348">
        <v>612430.30000000005</v>
      </c>
    </row>
    <row r="349" spans="1:64" ht="24" customHeight="1">
      <c r="A349" s="77">
        <v>2</v>
      </c>
      <c r="B349" s="78" t="s">
        <v>909</v>
      </c>
      <c r="C349" s="79" t="s">
        <v>910</v>
      </c>
      <c r="D349" s="79">
        <v>2.1</v>
      </c>
      <c r="E349" s="78" t="s">
        <v>945</v>
      </c>
      <c r="F349" s="78">
        <v>10.3</v>
      </c>
      <c r="G349" s="78" t="s">
        <v>945</v>
      </c>
      <c r="H349" s="33">
        <v>2102040199.105</v>
      </c>
      <c r="I349" s="31" t="s">
        <v>388</v>
      </c>
      <c r="J349" s="108">
        <f t="shared" si="6"/>
        <v>0</v>
      </c>
      <c r="M349">
        <v>31377.25</v>
      </c>
      <c r="S349">
        <v>490870</v>
      </c>
      <c r="U349">
        <v>16454</v>
      </c>
      <c r="V349">
        <v>21809.200000000001</v>
      </c>
      <c r="Z349">
        <v>255058.5</v>
      </c>
      <c r="AO349">
        <v>0</v>
      </c>
      <c r="AS349">
        <v>64842</v>
      </c>
      <c r="AU349">
        <v>0</v>
      </c>
      <c r="AZ349">
        <v>935250</v>
      </c>
      <c r="BC349">
        <v>145013.20000000001</v>
      </c>
      <c r="BD349">
        <v>140000</v>
      </c>
      <c r="BI349">
        <v>0</v>
      </c>
      <c r="BJ349">
        <v>0</v>
      </c>
    </row>
    <row r="350" spans="1:64" ht="24" customHeight="1">
      <c r="A350" s="77">
        <v>2</v>
      </c>
      <c r="B350" s="78" t="s">
        <v>909</v>
      </c>
      <c r="C350" s="79" t="s">
        <v>910</v>
      </c>
      <c r="D350" s="79">
        <v>2.1</v>
      </c>
      <c r="E350" s="78" t="s">
        <v>945</v>
      </c>
      <c r="F350" s="78">
        <v>12</v>
      </c>
      <c r="G350" s="78" t="s">
        <v>945</v>
      </c>
      <c r="H350" s="33">
        <v>2103010103.1010001</v>
      </c>
      <c r="I350" s="31" t="s">
        <v>408</v>
      </c>
      <c r="J350" s="108">
        <f t="shared" si="6"/>
        <v>0</v>
      </c>
      <c r="AK350">
        <v>0</v>
      </c>
      <c r="AQ350">
        <v>20255</v>
      </c>
    </row>
    <row r="351" spans="1:64" ht="24" customHeight="1">
      <c r="A351" s="77">
        <v>2</v>
      </c>
      <c r="B351" s="78" t="s">
        <v>909</v>
      </c>
      <c r="C351" s="79" t="s">
        <v>910</v>
      </c>
      <c r="D351" s="79">
        <v>2.1</v>
      </c>
      <c r="E351" s="78" t="s">
        <v>945</v>
      </c>
      <c r="F351" s="78">
        <v>12</v>
      </c>
      <c r="G351" s="78" t="s">
        <v>945</v>
      </c>
      <c r="H351" s="33">
        <v>2103010103.5020001</v>
      </c>
      <c r="I351" s="31" t="s">
        <v>409</v>
      </c>
      <c r="J351" s="108">
        <f t="shared" si="6"/>
        <v>143326.35999999999</v>
      </c>
      <c r="K351">
        <v>18641.509999999998</v>
      </c>
      <c r="L351">
        <v>215921.67</v>
      </c>
      <c r="M351">
        <v>1000</v>
      </c>
      <c r="N351">
        <v>17146</v>
      </c>
      <c r="O351">
        <v>106862</v>
      </c>
      <c r="P351">
        <v>19595.25</v>
      </c>
      <c r="Q351">
        <v>385466</v>
      </c>
      <c r="R351">
        <v>3245.33</v>
      </c>
      <c r="S351">
        <v>329329.5</v>
      </c>
      <c r="T351">
        <v>95628</v>
      </c>
      <c r="U351">
        <v>336973.28</v>
      </c>
      <c r="V351">
        <v>509033.5</v>
      </c>
      <c r="W351">
        <v>143326.35999999999</v>
      </c>
      <c r="X351">
        <v>217248</v>
      </c>
      <c r="Z351">
        <v>9908</v>
      </c>
      <c r="AA351">
        <v>112804.04</v>
      </c>
      <c r="AB351">
        <v>0</v>
      </c>
      <c r="AC351">
        <v>8226</v>
      </c>
      <c r="AE351">
        <v>0</v>
      </c>
      <c r="AF351">
        <v>47076.5</v>
      </c>
      <c r="AG351">
        <v>0</v>
      </c>
      <c r="AH351">
        <v>35069</v>
      </c>
      <c r="AI351">
        <v>4170</v>
      </c>
      <c r="AJ351">
        <v>0</v>
      </c>
      <c r="AL351">
        <v>330834</v>
      </c>
      <c r="AM351">
        <v>26</v>
      </c>
      <c r="AN351">
        <v>7381.75</v>
      </c>
      <c r="AO351">
        <v>8000.71</v>
      </c>
      <c r="AP351">
        <v>40520.199999999997</v>
      </c>
      <c r="AQ351">
        <v>25834</v>
      </c>
      <c r="AS351">
        <v>42048.25</v>
      </c>
      <c r="AT351">
        <v>86001.95</v>
      </c>
      <c r="AU351">
        <v>247857.78</v>
      </c>
      <c r="AV351">
        <v>0</v>
      </c>
      <c r="AW351">
        <v>79622.5</v>
      </c>
      <c r="AX351">
        <v>26</v>
      </c>
      <c r="AZ351">
        <v>0</v>
      </c>
      <c r="BA351">
        <v>101856.25</v>
      </c>
      <c r="BC351">
        <v>0</v>
      </c>
      <c r="BG351">
        <v>0</v>
      </c>
      <c r="BH351">
        <v>3656</v>
      </c>
      <c r="BI351">
        <v>0</v>
      </c>
    </row>
    <row r="352" spans="1:64" ht="24" customHeight="1">
      <c r="A352" s="77">
        <v>2</v>
      </c>
      <c r="B352" s="78" t="s">
        <v>909</v>
      </c>
      <c r="C352" s="79" t="s">
        <v>910</v>
      </c>
      <c r="D352" s="79">
        <v>2.1</v>
      </c>
      <c r="E352" s="78" t="s">
        <v>945</v>
      </c>
      <c r="F352" s="78">
        <v>12</v>
      </c>
      <c r="G352" s="78" t="s">
        <v>945</v>
      </c>
      <c r="H352" s="33">
        <v>2104010101.1010001</v>
      </c>
      <c r="I352" s="31" t="s">
        <v>410</v>
      </c>
      <c r="J352" s="108">
        <f t="shared" si="6"/>
        <v>0</v>
      </c>
    </row>
    <row r="353" spans="1:64" ht="24" customHeight="1">
      <c r="A353" s="77">
        <v>2</v>
      </c>
      <c r="B353" s="78" t="s">
        <v>909</v>
      </c>
      <c r="C353" s="79" t="s">
        <v>910</v>
      </c>
      <c r="D353" s="79">
        <v>2.1</v>
      </c>
      <c r="E353" s="78" t="s">
        <v>945</v>
      </c>
      <c r="F353" s="78">
        <v>12</v>
      </c>
      <c r="G353" s="78" t="s">
        <v>945</v>
      </c>
      <c r="H353" s="33">
        <v>2109010199.1010001</v>
      </c>
      <c r="I353" s="31" t="s">
        <v>411</v>
      </c>
      <c r="J353" s="108">
        <f t="shared" si="6"/>
        <v>0</v>
      </c>
      <c r="N353">
        <v>0</v>
      </c>
      <c r="P353">
        <v>148920</v>
      </c>
      <c r="Q353">
        <v>0</v>
      </c>
      <c r="U353">
        <v>0</v>
      </c>
      <c r="V353">
        <v>27050</v>
      </c>
      <c r="X353">
        <v>341.17</v>
      </c>
      <c r="AA353">
        <v>358403.28</v>
      </c>
      <c r="AB353">
        <v>98350</v>
      </c>
      <c r="AE353">
        <v>447005</v>
      </c>
      <c r="AF353">
        <v>23150</v>
      </c>
      <c r="AJ353">
        <v>252350</v>
      </c>
      <c r="AM353">
        <v>36000</v>
      </c>
      <c r="AN353">
        <v>0</v>
      </c>
      <c r="AP353">
        <v>0</v>
      </c>
      <c r="AQ353">
        <v>135315</v>
      </c>
      <c r="AR353">
        <v>35000</v>
      </c>
      <c r="AT353">
        <v>105705</v>
      </c>
      <c r="AV353">
        <v>0</v>
      </c>
      <c r="AW353">
        <v>210840.7</v>
      </c>
      <c r="AY353">
        <v>151534.09</v>
      </c>
      <c r="AZ353">
        <v>66179.820000000007</v>
      </c>
      <c r="BA353">
        <v>0</v>
      </c>
      <c r="BB353">
        <v>0</v>
      </c>
    </row>
    <row r="354" spans="1:64" ht="24" customHeight="1">
      <c r="A354" s="77">
        <v>2</v>
      </c>
      <c r="B354" s="78" t="s">
        <v>909</v>
      </c>
      <c r="C354" s="79" t="s">
        <v>910</v>
      </c>
      <c r="D354" s="79">
        <v>2.1</v>
      </c>
      <c r="E354" s="78" t="s">
        <v>945</v>
      </c>
      <c r="F354" s="78">
        <v>12</v>
      </c>
      <c r="G354" s="78" t="s">
        <v>945</v>
      </c>
      <c r="H354" s="33">
        <v>2109010199.201</v>
      </c>
      <c r="I354" s="31" t="s">
        <v>412</v>
      </c>
      <c r="J354" s="108">
        <f t="shared" si="6"/>
        <v>0</v>
      </c>
      <c r="K354">
        <v>3401136.8</v>
      </c>
      <c r="R354">
        <v>32500</v>
      </c>
      <c r="T354">
        <v>118096.43</v>
      </c>
      <c r="V354">
        <v>430465</v>
      </c>
      <c r="Z354">
        <v>214495</v>
      </c>
      <c r="AJ354">
        <v>6000</v>
      </c>
      <c r="AK354">
        <v>0</v>
      </c>
      <c r="AL354">
        <v>204285</v>
      </c>
      <c r="AN354">
        <v>35749.730000000003</v>
      </c>
      <c r="AP354">
        <v>76116</v>
      </c>
      <c r="AQ354">
        <v>123335</v>
      </c>
      <c r="AR354">
        <v>590079.78</v>
      </c>
      <c r="AS354">
        <v>2101833.04</v>
      </c>
      <c r="AT354">
        <v>15600</v>
      </c>
      <c r="AU354">
        <v>22500</v>
      </c>
      <c r="AV354">
        <v>0</v>
      </c>
      <c r="AW354">
        <v>12000</v>
      </c>
      <c r="AY354">
        <v>0</v>
      </c>
      <c r="AZ354">
        <v>180214</v>
      </c>
      <c r="BB354">
        <v>0</v>
      </c>
      <c r="BD354">
        <v>424751.73</v>
      </c>
    </row>
    <row r="355" spans="1:64" ht="24" customHeight="1">
      <c r="A355" s="77">
        <v>2</v>
      </c>
      <c r="B355" s="78" t="s">
        <v>909</v>
      </c>
      <c r="C355" s="79" t="s">
        <v>910</v>
      </c>
      <c r="D355" s="79">
        <v>2.1</v>
      </c>
      <c r="E355" s="78" t="s">
        <v>945</v>
      </c>
      <c r="F355" s="78">
        <v>12</v>
      </c>
      <c r="G355" s="78" t="s">
        <v>945</v>
      </c>
      <c r="H355" s="33">
        <v>2109010199.701</v>
      </c>
      <c r="I355" s="31" t="s">
        <v>413</v>
      </c>
      <c r="J355" s="108">
        <f t="shared" si="6"/>
        <v>0</v>
      </c>
      <c r="K355">
        <v>27928.27</v>
      </c>
      <c r="L355">
        <v>22572</v>
      </c>
      <c r="M355">
        <v>2009.12</v>
      </c>
      <c r="N355">
        <v>70484</v>
      </c>
      <c r="P355">
        <v>0</v>
      </c>
      <c r="Q355">
        <v>22308.05</v>
      </c>
      <c r="R355">
        <v>26291.8</v>
      </c>
      <c r="S355">
        <v>0</v>
      </c>
      <c r="T355">
        <v>75097.27</v>
      </c>
      <c r="AE355">
        <v>77970.05</v>
      </c>
      <c r="AF355">
        <v>169596.13</v>
      </c>
      <c r="AG355">
        <v>3806.76</v>
      </c>
      <c r="AH355">
        <v>21153.71</v>
      </c>
      <c r="AJ355">
        <v>37192.800000000003</v>
      </c>
      <c r="AK355">
        <v>0</v>
      </c>
      <c r="AL355">
        <v>59831.71</v>
      </c>
      <c r="AM355">
        <v>11478.31</v>
      </c>
      <c r="AO355">
        <v>27650.38</v>
      </c>
      <c r="AP355">
        <v>75283.27</v>
      </c>
      <c r="AQ355">
        <v>4882.7299999999996</v>
      </c>
      <c r="AR355">
        <v>637</v>
      </c>
      <c r="AS355">
        <v>132645.35</v>
      </c>
      <c r="AT355">
        <v>9766.84</v>
      </c>
      <c r="AU355">
        <v>112807.99</v>
      </c>
      <c r="AW355">
        <v>22626.55</v>
      </c>
      <c r="AX355">
        <v>3193.44</v>
      </c>
      <c r="AY355">
        <v>62259.46</v>
      </c>
      <c r="BI355">
        <v>0</v>
      </c>
    </row>
    <row r="356" spans="1:64" ht="24" customHeight="1">
      <c r="A356" s="77">
        <v>2</v>
      </c>
      <c r="B356" s="78" t="s">
        <v>909</v>
      </c>
      <c r="C356" s="79" t="s">
        <v>910</v>
      </c>
      <c r="D356" s="79">
        <v>2.1</v>
      </c>
      <c r="E356" s="78" t="s">
        <v>945</v>
      </c>
      <c r="F356" s="78">
        <v>12</v>
      </c>
      <c r="G356" s="78" t="s">
        <v>945</v>
      </c>
      <c r="H356" s="33">
        <v>2111020199.1029999</v>
      </c>
      <c r="I356" s="31" t="s">
        <v>414</v>
      </c>
      <c r="J356" s="108">
        <f t="shared" si="6"/>
        <v>0</v>
      </c>
      <c r="L356">
        <v>1243.54</v>
      </c>
      <c r="N356">
        <v>889.87</v>
      </c>
      <c r="S356">
        <v>45.49</v>
      </c>
      <c r="T356">
        <v>401.85</v>
      </c>
      <c r="AA356">
        <v>0</v>
      </c>
      <c r="AG356">
        <v>0</v>
      </c>
      <c r="AL356">
        <v>9457.48</v>
      </c>
      <c r="AO356">
        <v>0</v>
      </c>
      <c r="AQ356">
        <v>0</v>
      </c>
      <c r="AR356">
        <v>0</v>
      </c>
      <c r="AT356">
        <v>6890.73</v>
      </c>
      <c r="AV356">
        <v>41000</v>
      </c>
      <c r="AW356">
        <v>2555.9299999999998</v>
      </c>
      <c r="AX356">
        <v>0</v>
      </c>
      <c r="AZ356">
        <v>166898</v>
      </c>
      <c r="BB356">
        <v>0</v>
      </c>
      <c r="BH356">
        <v>0</v>
      </c>
    </row>
    <row r="357" spans="1:64" ht="24" customHeight="1">
      <c r="A357" s="77">
        <v>2</v>
      </c>
      <c r="B357" s="78" t="s">
        <v>909</v>
      </c>
      <c r="C357" s="79" t="s">
        <v>910</v>
      </c>
      <c r="D357" s="79">
        <v>2.1</v>
      </c>
      <c r="E357" s="78" t="s">
        <v>945</v>
      </c>
      <c r="F357" s="78" t="s">
        <v>2592</v>
      </c>
      <c r="G357" s="78" t="s">
        <v>945</v>
      </c>
      <c r="H357" s="33">
        <v>2111020199.105</v>
      </c>
      <c r="I357" s="31" t="s">
        <v>415</v>
      </c>
      <c r="J357" s="108">
        <f t="shared" si="6"/>
        <v>1069871.68</v>
      </c>
      <c r="K357">
        <v>4185506.7</v>
      </c>
      <c r="L357">
        <v>10000</v>
      </c>
      <c r="M357">
        <v>1196.3699999999999</v>
      </c>
      <c r="N357">
        <v>0</v>
      </c>
      <c r="O357">
        <v>19435</v>
      </c>
      <c r="P357">
        <v>80000</v>
      </c>
      <c r="Q357">
        <v>0</v>
      </c>
      <c r="R357">
        <v>0</v>
      </c>
      <c r="S357">
        <v>0</v>
      </c>
      <c r="T357">
        <v>513334.66</v>
      </c>
      <c r="U357">
        <v>0</v>
      </c>
      <c r="V357">
        <v>3187</v>
      </c>
      <c r="W357">
        <v>1069871.68</v>
      </c>
      <c r="X357">
        <v>10000</v>
      </c>
      <c r="AA357">
        <v>15301</v>
      </c>
      <c r="AB357">
        <v>141134</v>
      </c>
      <c r="AC357">
        <v>0</v>
      </c>
      <c r="AD357">
        <v>7500</v>
      </c>
      <c r="AE357">
        <v>4222476.67</v>
      </c>
      <c r="AF357">
        <v>4058</v>
      </c>
      <c r="AG357">
        <v>866042.51</v>
      </c>
      <c r="AH357">
        <v>62025</v>
      </c>
      <c r="AI357">
        <v>45908</v>
      </c>
      <c r="AJ357">
        <v>41320</v>
      </c>
      <c r="AK357">
        <v>19944.97</v>
      </c>
      <c r="AM357">
        <v>2174241.34</v>
      </c>
      <c r="AN357">
        <v>4651</v>
      </c>
      <c r="AO357">
        <v>184540</v>
      </c>
      <c r="AP357">
        <v>65000</v>
      </c>
      <c r="AQ357">
        <v>71604.42</v>
      </c>
      <c r="AR357">
        <v>28033</v>
      </c>
      <c r="AS357">
        <v>21656116.66</v>
      </c>
      <c r="AT357">
        <v>363255</v>
      </c>
      <c r="AU357">
        <v>46310.33</v>
      </c>
      <c r="AV357">
        <v>471721.01</v>
      </c>
      <c r="AW357">
        <v>686500</v>
      </c>
      <c r="AX357">
        <v>151674.5</v>
      </c>
      <c r="AY357">
        <v>19000</v>
      </c>
      <c r="AZ357">
        <v>37695.58</v>
      </c>
      <c r="BA357">
        <v>54631</v>
      </c>
      <c r="BB357">
        <v>0</v>
      </c>
      <c r="BD357">
        <v>0</v>
      </c>
      <c r="BE357">
        <v>357059.87</v>
      </c>
      <c r="BF357">
        <v>96003</v>
      </c>
      <c r="BH357">
        <v>17489</v>
      </c>
      <c r="BI357">
        <v>11162</v>
      </c>
      <c r="BJ357">
        <v>90280.03</v>
      </c>
      <c r="BK357">
        <v>44039</v>
      </c>
      <c r="BL357">
        <v>229526.17</v>
      </c>
    </row>
    <row r="358" spans="1:64" ht="24" customHeight="1">
      <c r="A358" s="77">
        <v>2</v>
      </c>
      <c r="B358" s="78" t="s">
        <v>909</v>
      </c>
      <c r="C358" s="79" t="s">
        <v>910</v>
      </c>
      <c r="D358" s="79">
        <v>2.1</v>
      </c>
      <c r="E358" s="78" t="s">
        <v>945</v>
      </c>
      <c r="F358" s="78">
        <v>12</v>
      </c>
      <c r="G358" s="78" t="s">
        <v>945</v>
      </c>
      <c r="H358" s="30">
        <v>2111020199.1059999</v>
      </c>
      <c r="I358" s="32" t="s">
        <v>416</v>
      </c>
      <c r="J358" s="108">
        <f t="shared" si="6"/>
        <v>0</v>
      </c>
      <c r="K358">
        <v>108150</v>
      </c>
      <c r="T358">
        <v>21805</v>
      </c>
      <c r="U358">
        <v>21915</v>
      </c>
      <c r="X358">
        <v>35008</v>
      </c>
      <c r="Y358">
        <v>29088</v>
      </c>
      <c r="Z358">
        <v>432643.75</v>
      </c>
      <c r="AA358">
        <v>28500</v>
      </c>
      <c r="AB358">
        <v>55249</v>
      </c>
      <c r="AC358">
        <v>30863.25</v>
      </c>
      <c r="AD358">
        <v>1451</v>
      </c>
      <c r="AG358">
        <v>44347</v>
      </c>
      <c r="AH358">
        <v>600</v>
      </c>
      <c r="AL358">
        <v>47175</v>
      </c>
      <c r="AP358">
        <v>78719</v>
      </c>
      <c r="AS358">
        <v>0</v>
      </c>
    </row>
    <row r="359" spans="1:64" ht="24" customHeight="1">
      <c r="A359" s="77">
        <v>2</v>
      </c>
      <c r="B359" s="78" t="s">
        <v>909</v>
      </c>
      <c r="C359" s="79" t="s">
        <v>910</v>
      </c>
      <c r="D359" s="79">
        <v>2.1</v>
      </c>
      <c r="E359" s="78" t="s">
        <v>945</v>
      </c>
      <c r="F359" s="338" t="s">
        <v>2591</v>
      </c>
      <c r="G359" s="78" t="s">
        <v>945</v>
      </c>
      <c r="H359" s="33">
        <v>2111020199.1070001</v>
      </c>
      <c r="I359" s="31" t="s">
        <v>417</v>
      </c>
      <c r="J359" s="108">
        <f t="shared" si="6"/>
        <v>7477.24</v>
      </c>
      <c r="K359">
        <v>514129.77</v>
      </c>
      <c r="L359">
        <v>19325.63</v>
      </c>
      <c r="M359">
        <v>45326.31</v>
      </c>
      <c r="N359">
        <v>58013.08</v>
      </c>
      <c r="O359">
        <v>167881.67</v>
      </c>
      <c r="P359">
        <v>41567.519999999997</v>
      </c>
      <c r="Q359">
        <v>58590.080000000002</v>
      </c>
      <c r="R359">
        <v>45379.839999999997</v>
      </c>
      <c r="S359">
        <v>31085.85</v>
      </c>
      <c r="T359">
        <v>26708.12</v>
      </c>
      <c r="U359">
        <v>43289.279999999999</v>
      </c>
      <c r="V359">
        <v>24659.25</v>
      </c>
      <c r="W359">
        <v>7477.24</v>
      </c>
      <c r="X359">
        <v>14337.91</v>
      </c>
      <c r="Y359">
        <v>19716.88</v>
      </c>
      <c r="Z359">
        <v>33370.480000000003</v>
      </c>
      <c r="AA359">
        <v>17740.189999999999</v>
      </c>
      <c r="AB359">
        <v>66658.98</v>
      </c>
      <c r="AC359">
        <v>2787.65</v>
      </c>
      <c r="AD359">
        <v>0</v>
      </c>
      <c r="AE359">
        <v>160443.82</v>
      </c>
      <c r="AF359">
        <v>56050.42</v>
      </c>
      <c r="AG359">
        <v>67409.81</v>
      </c>
      <c r="AH359">
        <v>143598.91</v>
      </c>
      <c r="AI359">
        <v>111239.81</v>
      </c>
      <c r="AJ359">
        <v>30607.84</v>
      </c>
      <c r="AK359">
        <v>53904.46</v>
      </c>
      <c r="AL359">
        <v>85541.04</v>
      </c>
      <c r="AM359">
        <v>162812.51999999999</v>
      </c>
      <c r="AN359">
        <v>83200.5</v>
      </c>
      <c r="AO359">
        <v>165185.46</v>
      </c>
      <c r="AP359">
        <v>61631.839999999997</v>
      </c>
      <c r="AQ359">
        <v>50433.57</v>
      </c>
      <c r="AR359">
        <v>32947.86</v>
      </c>
      <c r="AS359">
        <v>29949.82</v>
      </c>
      <c r="AT359">
        <v>43392.67</v>
      </c>
      <c r="AU359">
        <v>22930.11</v>
      </c>
      <c r="AV359">
        <v>111711.39</v>
      </c>
      <c r="AW359">
        <v>107813.13</v>
      </c>
      <c r="AX359">
        <v>55218.53</v>
      </c>
      <c r="AY359">
        <v>35121.5</v>
      </c>
      <c r="AZ359">
        <v>105621.15</v>
      </c>
      <c r="BA359">
        <v>29946.71</v>
      </c>
      <c r="BB359">
        <v>27075.24</v>
      </c>
      <c r="BC359">
        <v>12216.35</v>
      </c>
      <c r="BD359">
        <v>10089.64</v>
      </c>
      <c r="BE359">
        <v>277664.55</v>
      </c>
      <c r="BF359">
        <v>65788.88</v>
      </c>
      <c r="BG359">
        <v>30090.45</v>
      </c>
      <c r="BH359">
        <v>136468.48000000001</v>
      </c>
      <c r="BI359">
        <v>7901.25</v>
      </c>
      <c r="BJ359">
        <v>84548.44</v>
      </c>
      <c r="BK359">
        <v>61439.68</v>
      </c>
      <c r="BL359">
        <v>20643.63</v>
      </c>
    </row>
    <row r="360" spans="1:64" ht="24" customHeight="1">
      <c r="A360" s="77">
        <v>2</v>
      </c>
      <c r="B360" s="78" t="s">
        <v>909</v>
      </c>
      <c r="C360" s="79" t="s">
        <v>910</v>
      </c>
      <c r="D360" s="79">
        <v>2.1</v>
      </c>
      <c r="E360" s="78" t="s">
        <v>945</v>
      </c>
      <c r="F360" s="78" t="s">
        <v>2592</v>
      </c>
      <c r="G360" s="78" t="s">
        <v>945</v>
      </c>
      <c r="H360" s="33">
        <v>2111020199.108</v>
      </c>
      <c r="I360" s="31" t="s">
        <v>418</v>
      </c>
      <c r="J360" s="108">
        <f t="shared" si="6"/>
        <v>0</v>
      </c>
      <c r="L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U360">
        <v>0</v>
      </c>
      <c r="V360">
        <v>0</v>
      </c>
      <c r="Y360">
        <v>0</v>
      </c>
      <c r="AC360">
        <v>149</v>
      </c>
      <c r="AD360">
        <v>0</v>
      </c>
      <c r="AG360">
        <v>0</v>
      </c>
      <c r="AH360">
        <v>739</v>
      </c>
      <c r="AI360">
        <v>0</v>
      </c>
      <c r="AJ360">
        <v>8177.25</v>
      </c>
      <c r="AK360">
        <v>0</v>
      </c>
      <c r="AL360">
        <v>0</v>
      </c>
      <c r="AM360">
        <v>93330.6</v>
      </c>
      <c r="AN360">
        <v>19586.2</v>
      </c>
      <c r="AO360">
        <v>46935.199999999997</v>
      </c>
      <c r="AQ360">
        <v>0</v>
      </c>
      <c r="AR360">
        <v>7591.4</v>
      </c>
      <c r="AS360">
        <v>46989.68</v>
      </c>
      <c r="AT360">
        <v>0</v>
      </c>
      <c r="AU360">
        <v>0</v>
      </c>
      <c r="AV360">
        <v>0</v>
      </c>
      <c r="AW360">
        <v>0</v>
      </c>
      <c r="AY360">
        <v>0</v>
      </c>
      <c r="AZ360">
        <v>0</v>
      </c>
      <c r="BA360">
        <v>0</v>
      </c>
      <c r="BB360">
        <v>43683</v>
      </c>
      <c r="BC360">
        <v>0</v>
      </c>
      <c r="BD360">
        <v>0</v>
      </c>
      <c r="BE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</row>
    <row r="361" spans="1:64" ht="24" customHeight="1">
      <c r="A361" s="77">
        <v>2</v>
      </c>
      <c r="B361" s="78" t="s">
        <v>909</v>
      </c>
      <c r="C361" s="79" t="s">
        <v>910</v>
      </c>
      <c r="D361" s="79">
        <v>2.1</v>
      </c>
      <c r="E361" s="78" t="s">
        <v>945</v>
      </c>
      <c r="F361" s="338" t="s">
        <v>2590</v>
      </c>
      <c r="G361" s="78" t="s">
        <v>945</v>
      </c>
      <c r="H361" s="37">
        <v>2111020199.109</v>
      </c>
      <c r="I361" s="40" t="s">
        <v>419</v>
      </c>
      <c r="J361" s="108">
        <f t="shared" si="6"/>
        <v>29547</v>
      </c>
      <c r="N361">
        <v>0</v>
      </c>
      <c r="O361">
        <v>0</v>
      </c>
      <c r="P361">
        <v>0</v>
      </c>
      <c r="R361">
        <v>0</v>
      </c>
      <c r="V361">
        <v>0</v>
      </c>
      <c r="W361">
        <v>29547</v>
      </c>
      <c r="X361">
        <v>0</v>
      </c>
      <c r="AT361">
        <v>0</v>
      </c>
      <c r="BA361">
        <v>0</v>
      </c>
      <c r="BB361">
        <v>0</v>
      </c>
      <c r="BC361">
        <v>0</v>
      </c>
      <c r="BD361">
        <v>0</v>
      </c>
      <c r="BJ361">
        <v>0</v>
      </c>
    </row>
    <row r="362" spans="1:64" ht="24" customHeight="1">
      <c r="A362" s="77">
        <v>2</v>
      </c>
      <c r="B362" s="78" t="s">
        <v>909</v>
      </c>
      <c r="C362" s="79" t="s">
        <v>910</v>
      </c>
      <c r="D362" s="79">
        <v>2.1</v>
      </c>
      <c r="E362" s="78" t="s">
        <v>945</v>
      </c>
      <c r="F362" s="338" t="s">
        <v>2589</v>
      </c>
      <c r="G362" s="78" t="s">
        <v>945</v>
      </c>
      <c r="H362" s="37">
        <v>2111020199.1099999</v>
      </c>
      <c r="I362" s="40" t="s">
        <v>420</v>
      </c>
      <c r="J362" s="108">
        <f t="shared" si="6"/>
        <v>183261</v>
      </c>
      <c r="K362">
        <v>465</v>
      </c>
      <c r="L362">
        <v>0</v>
      </c>
      <c r="O362">
        <v>0</v>
      </c>
      <c r="Q362">
        <v>0</v>
      </c>
      <c r="R362">
        <v>0</v>
      </c>
      <c r="U362">
        <v>0</v>
      </c>
      <c r="V362">
        <v>0</v>
      </c>
      <c r="W362">
        <v>183261</v>
      </c>
      <c r="X362">
        <v>13529</v>
      </c>
      <c r="Y362">
        <v>0</v>
      </c>
      <c r="Z362">
        <v>0</v>
      </c>
      <c r="AA362">
        <v>39226</v>
      </c>
      <c r="AB362">
        <v>37217</v>
      </c>
      <c r="AC362">
        <v>0</v>
      </c>
      <c r="AD362">
        <v>0</v>
      </c>
      <c r="AF362">
        <v>40589</v>
      </c>
      <c r="AG362">
        <v>45376</v>
      </c>
      <c r="AH362">
        <v>38095</v>
      </c>
      <c r="AI362">
        <v>88231</v>
      </c>
      <c r="AJ362">
        <v>36162</v>
      </c>
      <c r="AK362">
        <v>0</v>
      </c>
      <c r="AL362">
        <v>0</v>
      </c>
      <c r="AM362">
        <v>43838</v>
      </c>
      <c r="AN362">
        <v>38003</v>
      </c>
      <c r="AO362">
        <v>77663</v>
      </c>
      <c r="AP362">
        <v>48356</v>
      </c>
      <c r="AQ362">
        <v>3522</v>
      </c>
      <c r="AR362">
        <v>26934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36229</v>
      </c>
      <c r="AY362">
        <v>0</v>
      </c>
      <c r="AZ362">
        <v>0</v>
      </c>
      <c r="BA362">
        <v>26190</v>
      </c>
      <c r="BB362">
        <v>11440</v>
      </c>
      <c r="BC362">
        <v>0</v>
      </c>
      <c r="BD362">
        <v>0</v>
      </c>
      <c r="BE362">
        <v>0</v>
      </c>
      <c r="BG362">
        <v>0</v>
      </c>
      <c r="BH362">
        <v>77544</v>
      </c>
      <c r="BI362">
        <v>0</v>
      </c>
      <c r="BJ362">
        <v>0</v>
      </c>
      <c r="BK362">
        <v>0</v>
      </c>
      <c r="BL362">
        <v>0</v>
      </c>
    </row>
    <row r="363" spans="1:64" ht="24" customHeight="1">
      <c r="A363" s="85">
        <v>2</v>
      </c>
      <c r="B363" s="86" t="s">
        <v>909</v>
      </c>
      <c r="C363" s="58" t="s">
        <v>910</v>
      </c>
      <c r="D363" s="58">
        <v>2.1</v>
      </c>
      <c r="E363" s="86" t="s">
        <v>945</v>
      </c>
      <c r="F363" s="86" t="s">
        <v>2588</v>
      </c>
      <c r="G363" s="86" t="s">
        <v>945</v>
      </c>
      <c r="H363" s="57">
        <v>2111020199.201</v>
      </c>
      <c r="I363" s="58" t="s">
        <v>421</v>
      </c>
      <c r="J363" s="108">
        <f t="shared" si="6"/>
        <v>0</v>
      </c>
      <c r="K363">
        <v>0</v>
      </c>
      <c r="T363">
        <v>328425.19</v>
      </c>
      <c r="X363">
        <v>99503.9</v>
      </c>
      <c r="AC363">
        <v>297307.8</v>
      </c>
      <c r="AE363">
        <v>51343417.060000002</v>
      </c>
      <c r="AQ363">
        <v>0</v>
      </c>
      <c r="AS363">
        <v>0</v>
      </c>
      <c r="AV363">
        <v>0</v>
      </c>
      <c r="AW363">
        <v>8932924.2599999998</v>
      </c>
      <c r="AX363">
        <v>375533</v>
      </c>
      <c r="BA363">
        <v>0</v>
      </c>
      <c r="BE363">
        <v>53914.21</v>
      </c>
    </row>
    <row r="364" spans="1:64" ht="24" customHeight="1">
      <c r="A364" s="77">
        <v>2</v>
      </c>
      <c r="B364" s="78" t="s">
        <v>909</v>
      </c>
      <c r="C364" s="79" t="s">
        <v>59</v>
      </c>
      <c r="D364" s="79">
        <v>2.2000000000000002</v>
      </c>
      <c r="E364" s="78"/>
      <c r="F364" s="78">
        <v>11.2</v>
      </c>
      <c r="G364" s="79"/>
      <c r="H364" s="30">
        <v>2111020199.2019999</v>
      </c>
      <c r="I364" s="32" t="s">
        <v>422</v>
      </c>
      <c r="J364" s="108">
        <f t="shared" si="6"/>
        <v>882884</v>
      </c>
      <c r="K364">
        <v>1246479.1100000001</v>
      </c>
      <c r="M364">
        <v>0</v>
      </c>
      <c r="R364">
        <v>10100</v>
      </c>
      <c r="U364">
        <v>0</v>
      </c>
      <c r="W364">
        <v>882884</v>
      </c>
      <c r="X364">
        <v>1056952</v>
      </c>
      <c r="Y364">
        <v>347448.69</v>
      </c>
      <c r="Z364">
        <v>0</v>
      </c>
      <c r="AA364">
        <v>20160</v>
      </c>
      <c r="AC364">
        <v>223740</v>
      </c>
      <c r="AG364">
        <v>109683</v>
      </c>
      <c r="AH364">
        <v>58250</v>
      </c>
      <c r="AK364">
        <v>0</v>
      </c>
      <c r="AL364">
        <v>109287</v>
      </c>
      <c r="AN364">
        <v>1163662.6299999999</v>
      </c>
      <c r="AQ364">
        <v>339622.21</v>
      </c>
      <c r="AR364">
        <v>12173.99</v>
      </c>
      <c r="AT364">
        <v>411499.16</v>
      </c>
      <c r="AV364">
        <v>1640602.09</v>
      </c>
      <c r="AW364">
        <v>72140</v>
      </c>
      <c r="AX364">
        <v>141100</v>
      </c>
      <c r="AY364">
        <v>105712.58</v>
      </c>
      <c r="BA364">
        <v>155520</v>
      </c>
      <c r="BC364">
        <v>0</v>
      </c>
    </row>
    <row r="365" spans="1:64" ht="24" customHeight="1">
      <c r="A365" s="77">
        <v>2</v>
      </c>
      <c r="B365" s="78" t="s">
        <v>909</v>
      </c>
      <c r="C365" s="79" t="s">
        <v>910</v>
      </c>
      <c r="D365" s="79">
        <v>2.1</v>
      </c>
      <c r="E365" s="78" t="s">
        <v>945</v>
      </c>
      <c r="F365" s="78">
        <v>11.1</v>
      </c>
      <c r="G365" s="78" t="s">
        <v>945</v>
      </c>
      <c r="H365" s="30">
        <v>2111020199.204</v>
      </c>
      <c r="I365" s="32" t="s">
        <v>423</v>
      </c>
      <c r="J365" s="108">
        <f t="shared" si="6"/>
        <v>0</v>
      </c>
      <c r="K365">
        <v>0</v>
      </c>
      <c r="M365">
        <v>0</v>
      </c>
      <c r="N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AA365">
        <v>0</v>
      </c>
      <c r="AB365">
        <v>0</v>
      </c>
      <c r="AC365">
        <v>0</v>
      </c>
      <c r="AD365">
        <v>0</v>
      </c>
      <c r="AE365">
        <v>12331134.4</v>
      </c>
      <c r="AF365">
        <v>0</v>
      </c>
      <c r="AG365">
        <v>0</v>
      </c>
      <c r="AI365">
        <v>0</v>
      </c>
      <c r="AK365">
        <v>0</v>
      </c>
      <c r="AL365">
        <v>0</v>
      </c>
      <c r="AM365">
        <v>0</v>
      </c>
      <c r="AN365">
        <v>1614282.9</v>
      </c>
      <c r="AO365">
        <v>0</v>
      </c>
      <c r="AP365">
        <v>0</v>
      </c>
      <c r="AR365">
        <v>0</v>
      </c>
      <c r="AT365">
        <v>800989.8</v>
      </c>
      <c r="AU365">
        <v>0</v>
      </c>
      <c r="AV365">
        <v>0</v>
      </c>
      <c r="AW365">
        <v>93630.95</v>
      </c>
      <c r="AX365">
        <v>0</v>
      </c>
      <c r="AZ365">
        <v>0</v>
      </c>
      <c r="BA365">
        <v>0</v>
      </c>
      <c r="BC365">
        <v>661932.13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</row>
    <row r="366" spans="1:64" ht="24" customHeight="1">
      <c r="A366" s="77">
        <v>2</v>
      </c>
      <c r="B366" s="78" t="s">
        <v>909</v>
      </c>
      <c r="C366" s="79" t="s">
        <v>910</v>
      </c>
      <c r="D366" s="79">
        <v>2.1</v>
      </c>
      <c r="E366" s="78" t="s">
        <v>945</v>
      </c>
      <c r="F366" s="78">
        <v>11.1</v>
      </c>
      <c r="G366" s="78" t="s">
        <v>945</v>
      </c>
      <c r="H366" s="30">
        <v>2111020199.2049999</v>
      </c>
      <c r="I366" s="32" t="s">
        <v>424</v>
      </c>
      <c r="J366" s="108">
        <f t="shared" si="6"/>
        <v>0</v>
      </c>
      <c r="K366">
        <v>0</v>
      </c>
      <c r="T366">
        <v>1620000</v>
      </c>
      <c r="X366">
        <v>0</v>
      </c>
      <c r="Y366">
        <v>107858</v>
      </c>
      <c r="Z366">
        <v>0</v>
      </c>
      <c r="AE366">
        <v>3932413.09</v>
      </c>
      <c r="AF366">
        <v>874600</v>
      </c>
      <c r="AH366">
        <v>0</v>
      </c>
      <c r="AI366">
        <v>0</v>
      </c>
      <c r="AK366">
        <v>0</v>
      </c>
      <c r="AM366">
        <v>10500</v>
      </c>
      <c r="AV366">
        <v>0</v>
      </c>
      <c r="BE366">
        <v>0</v>
      </c>
      <c r="BJ366">
        <v>0</v>
      </c>
      <c r="BL366">
        <v>0</v>
      </c>
    </row>
    <row r="367" spans="1:64" ht="24" customHeight="1">
      <c r="A367" s="77">
        <v>2</v>
      </c>
      <c r="B367" s="78" t="s">
        <v>909</v>
      </c>
      <c r="C367" s="79" t="s">
        <v>910</v>
      </c>
      <c r="D367" s="79">
        <v>2.1</v>
      </c>
      <c r="E367" s="78" t="s">
        <v>945</v>
      </c>
      <c r="F367" s="78">
        <v>11.1</v>
      </c>
      <c r="G367" s="78" t="s">
        <v>945</v>
      </c>
      <c r="H367" s="33">
        <v>2111020199.2060001</v>
      </c>
      <c r="I367" s="31" t="s">
        <v>425</v>
      </c>
      <c r="J367" s="108">
        <f t="shared" si="6"/>
        <v>0</v>
      </c>
      <c r="N367">
        <v>0</v>
      </c>
      <c r="P367">
        <v>0</v>
      </c>
      <c r="Q367">
        <v>0</v>
      </c>
      <c r="S367">
        <v>0</v>
      </c>
      <c r="W367">
        <v>0</v>
      </c>
      <c r="X367">
        <v>0</v>
      </c>
      <c r="AB367">
        <v>3250000</v>
      </c>
      <c r="AC367">
        <v>534145.17000000004</v>
      </c>
      <c r="AD367">
        <v>2720.22</v>
      </c>
      <c r="AE367">
        <v>3777688.58</v>
      </c>
      <c r="AF367">
        <v>1536762.22</v>
      </c>
      <c r="AG367">
        <v>71160</v>
      </c>
      <c r="AH367">
        <v>334209.03000000003</v>
      </c>
      <c r="AI367">
        <v>0</v>
      </c>
      <c r="AL367">
        <v>2000000</v>
      </c>
      <c r="AM367">
        <v>1453511.54</v>
      </c>
      <c r="AO367">
        <v>432623</v>
      </c>
      <c r="AQ367">
        <v>4435248.47</v>
      </c>
      <c r="AR367">
        <v>15332.62</v>
      </c>
      <c r="AT367">
        <v>35000</v>
      </c>
      <c r="AU367">
        <v>0</v>
      </c>
      <c r="AW367">
        <v>79460</v>
      </c>
      <c r="AZ367">
        <v>382936</v>
      </c>
      <c r="BA367">
        <v>1099622.3400000001</v>
      </c>
      <c r="BB367">
        <v>7906541.1699999999</v>
      </c>
      <c r="BC367">
        <v>811376.12</v>
      </c>
      <c r="BD367">
        <v>175740</v>
      </c>
      <c r="BE367">
        <v>0</v>
      </c>
      <c r="BK367">
        <v>0</v>
      </c>
      <c r="BL367">
        <v>0</v>
      </c>
    </row>
    <row r="368" spans="1:64" ht="24" customHeight="1">
      <c r="A368" s="77">
        <v>2</v>
      </c>
      <c r="B368" s="78" t="s">
        <v>909</v>
      </c>
      <c r="C368" s="79" t="s">
        <v>910</v>
      </c>
      <c r="D368" s="79">
        <v>2.1</v>
      </c>
      <c r="E368" s="78" t="s">
        <v>945</v>
      </c>
      <c r="F368" s="81">
        <v>11.1</v>
      </c>
      <c r="G368" s="78"/>
      <c r="H368" s="33">
        <v>2111020199.207</v>
      </c>
      <c r="I368" s="31" t="s">
        <v>3635</v>
      </c>
      <c r="J368" s="108">
        <f t="shared" si="6"/>
        <v>0</v>
      </c>
      <c r="K368">
        <v>0</v>
      </c>
      <c r="M368">
        <v>0</v>
      </c>
      <c r="N368">
        <v>0</v>
      </c>
      <c r="O368">
        <v>0</v>
      </c>
      <c r="T368">
        <v>0</v>
      </c>
      <c r="V368">
        <v>0</v>
      </c>
      <c r="AG368">
        <v>0</v>
      </c>
      <c r="AH368">
        <v>0</v>
      </c>
      <c r="AJ368">
        <v>0</v>
      </c>
      <c r="AL368">
        <v>0</v>
      </c>
      <c r="AM368">
        <v>0</v>
      </c>
      <c r="AO368">
        <v>0</v>
      </c>
      <c r="AP368">
        <v>0</v>
      </c>
      <c r="AQ368">
        <v>-45755.43</v>
      </c>
      <c r="AR368">
        <v>0</v>
      </c>
      <c r="AT368">
        <v>358341.76</v>
      </c>
      <c r="AV368">
        <v>0</v>
      </c>
      <c r="AW368">
        <v>784173.24</v>
      </c>
      <c r="AZ368">
        <v>0</v>
      </c>
      <c r="BA368">
        <v>0</v>
      </c>
      <c r="BB368">
        <v>0</v>
      </c>
      <c r="BC368">
        <v>1916149.03</v>
      </c>
      <c r="BD368">
        <v>1474933.75</v>
      </c>
      <c r="BG368">
        <v>0</v>
      </c>
      <c r="BH368">
        <v>0</v>
      </c>
      <c r="BK368">
        <v>0</v>
      </c>
    </row>
    <row r="369" spans="1:64" ht="24" customHeight="1">
      <c r="A369" s="77">
        <v>2</v>
      </c>
      <c r="B369" s="78" t="s">
        <v>909</v>
      </c>
      <c r="C369" s="79" t="s">
        <v>910</v>
      </c>
      <c r="D369" s="79">
        <v>2.1</v>
      </c>
      <c r="E369" s="78" t="s">
        <v>945</v>
      </c>
      <c r="F369" s="338" t="s">
        <v>2584</v>
      </c>
      <c r="G369" s="78" t="s">
        <v>945</v>
      </c>
      <c r="H369" s="33">
        <v>2111020199.3010001</v>
      </c>
      <c r="I369" s="31" t="s">
        <v>426</v>
      </c>
      <c r="J369" s="108">
        <f t="shared" si="6"/>
        <v>6837275.7999999998</v>
      </c>
      <c r="K369">
        <v>5945429.9000000004</v>
      </c>
      <c r="W369">
        <v>6837275.7999999998</v>
      </c>
      <c r="AE369">
        <v>59615855.990000002</v>
      </c>
      <c r="AS369">
        <v>7456522.6600000001</v>
      </c>
      <c r="BE369">
        <v>6578129.46</v>
      </c>
    </row>
    <row r="370" spans="1:64" ht="24" customHeight="1">
      <c r="A370" s="77">
        <v>2</v>
      </c>
      <c r="B370" s="78" t="s">
        <v>909</v>
      </c>
      <c r="C370" s="79" t="s">
        <v>910</v>
      </c>
      <c r="D370" s="79">
        <v>2.1</v>
      </c>
      <c r="E370" s="78" t="s">
        <v>945</v>
      </c>
      <c r="F370" s="78" t="s">
        <v>2586</v>
      </c>
      <c r="G370" s="78" t="s">
        <v>945</v>
      </c>
      <c r="H370" s="33">
        <v>2111020199.3039999</v>
      </c>
      <c r="I370" s="31" t="s">
        <v>427</v>
      </c>
      <c r="J370" s="108">
        <f t="shared" si="6"/>
        <v>5941457.6500000004</v>
      </c>
      <c r="K370">
        <v>5039043.1399999997</v>
      </c>
      <c r="O370">
        <v>2000000</v>
      </c>
      <c r="W370">
        <v>5941457.6500000004</v>
      </c>
      <c r="AE370">
        <v>1831298.95</v>
      </c>
      <c r="AS370">
        <v>2154399.1</v>
      </c>
      <c r="BE370">
        <v>5910394</v>
      </c>
    </row>
    <row r="371" spans="1:64" ht="24" customHeight="1">
      <c r="A371" s="77">
        <v>2</v>
      </c>
      <c r="B371" s="78" t="s">
        <v>909</v>
      </c>
      <c r="C371" s="79" t="s">
        <v>910</v>
      </c>
      <c r="D371" s="79">
        <v>2.1</v>
      </c>
      <c r="E371" s="78" t="s">
        <v>945</v>
      </c>
      <c r="F371" s="78" t="s">
        <v>2593</v>
      </c>
      <c r="G371" s="78" t="s">
        <v>945</v>
      </c>
      <c r="H371" s="33">
        <v>2111020199.5009999</v>
      </c>
      <c r="I371" s="31" t="s">
        <v>428</v>
      </c>
      <c r="J371" s="108">
        <f t="shared" si="6"/>
        <v>7720</v>
      </c>
      <c r="K371">
        <v>25500.3</v>
      </c>
      <c r="L371">
        <v>0</v>
      </c>
      <c r="M371">
        <v>0</v>
      </c>
      <c r="O371">
        <v>4456</v>
      </c>
      <c r="P371">
        <v>628</v>
      </c>
      <c r="Q371">
        <v>390</v>
      </c>
      <c r="R371">
        <v>72</v>
      </c>
      <c r="S371">
        <v>0</v>
      </c>
      <c r="U371">
        <v>0</v>
      </c>
      <c r="V371">
        <v>75</v>
      </c>
      <c r="W371">
        <v>7720</v>
      </c>
      <c r="X371">
        <v>260</v>
      </c>
      <c r="Z371">
        <v>1304</v>
      </c>
      <c r="AA371">
        <v>18584</v>
      </c>
      <c r="AB371">
        <v>722</v>
      </c>
      <c r="AE371">
        <v>210308</v>
      </c>
      <c r="AF371">
        <v>135962.84</v>
      </c>
      <c r="AG371">
        <v>1079</v>
      </c>
      <c r="AH371">
        <v>26973</v>
      </c>
      <c r="AI371">
        <v>61500.5</v>
      </c>
      <c r="AJ371">
        <v>8491</v>
      </c>
      <c r="AK371">
        <v>746</v>
      </c>
      <c r="AL371">
        <v>3595</v>
      </c>
      <c r="AM371">
        <v>706</v>
      </c>
      <c r="AN371">
        <v>28099</v>
      </c>
      <c r="AO371">
        <v>27150</v>
      </c>
      <c r="AP371">
        <v>34182</v>
      </c>
      <c r="AQ371">
        <v>2716</v>
      </c>
      <c r="AS371">
        <v>202</v>
      </c>
      <c r="AU371">
        <v>4960</v>
      </c>
      <c r="AV371">
        <v>0</v>
      </c>
      <c r="AW371">
        <v>0</v>
      </c>
      <c r="AX371">
        <v>1954</v>
      </c>
      <c r="AZ371">
        <v>26837</v>
      </c>
      <c r="BC371">
        <v>686</v>
      </c>
      <c r="BG371">
        <v>0</v>
      </c>
      <c r="BH371">
        <v>520</v>
      </c>
      <c r="BJ371">
        <v>804856</v>
      </c>
    </row>
    <row r="372" spans="1:64" ht="24" customHeight="1">
      <c r="A372" s="77">
        <v>2</v>
      </c>
      <c r="B372" s="78" t="s">
        <v>909</v>
      </c>
      <c r="C372" s="79" t="s">
        <v>910</v>
      </c>
      <c r="D372" s="79">
        <v>2.1</v>
      </c>
      <c r="E372" s="78" t="s">
        <v>945</v>
      </c>
      <c r="F372" s="78" t="s">
        <v>2585</v>
      </c>
      <c r="G372" s="78" t="s">
        <v>945</v>
      </c>
      <c r="H372" s="30">
        <v>2111020199.5020001</v>
      </c>
      <c r="I372" s="32" t="s">
        <v>429</v>
      </c>
      <c r="J372" s="108">
        <f t="shared" si="6"/>
        <v>18838</v>
      </c>
      <c r="K372">
        <v>5731</v>
      </c>
      <c r="L372">
        <v>0</v>
      </c>
      <c r="M372">
        <v>0</v>
      </c>
      <c r="O372">
        <v>11914</v>
      </c>
      <c r="P372">
        <v>1442</v>
      </c>
      <c r="Q372">
        <v>1050</v>
      </c>
      <c r="R372">
        <v>28</v>
      </c>
      <c r="S372">
        <v>0</v>
      </c>
      <c r="U372">
        <v>0</v>
      </c>
      <c r="V372">
        <v>193</v>
      </c>
      <c r="W372">
        <v>18838</v>
      </c>
      <c r="X372">
        <v>700</v>
      </c>
      <c r="Z372">
        <v>5715</v>
      </c>
      <c r="AA372">
        <v>18682</v>
      </c>
      <c r="AB372">
        <v>1778</v>
      </c>
      <c r="AE372">
        <v>116608</v>
      </c>
      <c r="AG372">
        <v>700</v>
      </c>
      <c r="AH372">
        <v>0</v>
      </c>
      <c r="AI372">
        <v>30548</v>
      </c>
      <c r="AJ372">
        <v>20911.5</v>
      </c>
      <c r="AK372">
        <v>21351</v>
      </c>
      <c r="AL372">
        <v>84</v>
      </c>
      <c r="AM372">
        <v>1400</v>
      </c>
      <c r="AN372">
        <v>954</v>
      </c>
      <c r="AO372">
        <v>13461</v>
      </c>
      <c r="AP372">
        <v>7715</v>
      </c>
      <c r="AQ372">
        <v>6859.23</v>
      </c>
      <c r="AS372">
        <v>378</v>
      </c>
      <c r="AU372">
        <v>0</v>
      </c>
      <c r="AV372">
        <v>40642.629999999997</v>
      </c>
      <c r="AW372">
        <v>0</v>
      </c>
      <c r="AX372">
        <v>38350</v>
      </c>
      <c r="AZ372">
        <v>31663</v>
      </c>
      <c r="BH372">
        <v>1400</v>
      </c>
    </row>
    <row r="373" spans="1:64" ht="24" customHeight="1">
      <c r="A373" s="77">
        <v>2</v>
      </c>
      <c r="B373" s="78" t="s">
        <v>909</v>
      </c>
      <c r="C373" s="79" t="s">
        <v>910</v>
      </c>
      <c r="D373" s="79">
        <v>2.1</v>
      </c>
      <c r="E373" s="78" t="s">
        <v>945</v>
      </c>
      <c r="F373" s="78" t="s">
        <v>2587</v>
      </c>
      <c r="G373" s="78" t="s">
        <v>945</v>
      </c>
      <c r="H373" s="30">
        <v>2111020199.503</v>
      </c>
      <c r="I373" s="32" t="s">
        <v>430</v>
      </c>
      <c r="J373" s="108">
        <f t="shared" si="6"/>
        <v>12090</v>
      </c>
      <c r="K373">
        <v>644</v>
      </c>
      <c r="L373">
        <v>0</v>
      </c>
      <c r="M373">
        <v>0</v>
      </c>
      <c r="O373">
        <v>7062</v>
      </c>
      <c r="P373">
        <v>998</v>
      </c>
      <c r="Q373">
        <v>618</v>
      </c>
      <c r="R373">
        <v>116</v>
      </c>
      <c r="S373">
        <v>0</v>
      </c>
      <c r="U373">
        <v>0</v>
      </c>
      <c r="V373">
        <v>117</v>
      </c>
      <c r="W373">
        <v>12090</v>
      </c>
      <c r="X373">
        <v>412</v>
      </c>
      <c r="Z373">
        <v>64975</v>
      </c>
      <c r="AA373">
        <v>14632</v>
      </c>
      <c r="AB373">
        <v>4736</v>
      </c>
      <c r="AE373">
        <v>394766.65</v>
      </c>
      <c r="AF373">
        <v>319539</v>
      </c>
      <c r="AG373">
        <v>1822</v>
      </c>
      <c r="AH373">
        <v>65659</v>
      </c>
      <c r="AI373">
        <v>91647</v>
      </c>
      <c r="AJ373">
        <v>23154.5</v>
      </c>
      <c r="AL373">
        <v>7390</v>
      </c>
      <c r="AM373">
        <v>1146</v>
      </c>
      <c r="AN373">
        <v>7497</v>
      </c>
      <c r="AO373">
        <v>95881</v>
      </c>
      <c r="AP373">
        <v>58297</v>
      </c>
      <c r="AQ373">
        <v>1208</v>
      </c>
      <c r="AS373">
        <v>322</v>
      </c>
      <c r="AU373">
        <v>9144</v>
      </c>
      <c r="AV373">
        <v>0</v>
      </c>
      <c r="AW373">
        <v>0</v>
      </c>
      <c r="AX373">
        <v>42927</v>
      </c>
      <c r="AZ373">
        <v>69555</v>
      </c>
      <c r="BH373">
        <v>824</v>
      </c>
    </row>
    <row r="374" spans="1:64" ht="24" customHeight="1">
      <c r="A374" s="77">
        <v>2</v>
      </c>
      <c r="B374" s="78" t="s">
        <v>909</v>
      </c>
      <c r="C374" s="79" t="s">
        <v>910</v>
      </c>
      <c r="D374" s="79">
        <v>2.1</v>
      </c>
      <c r="E374" s="78" t="s">
        <v>945</v>
      </c>
      <c r="F374" s="78">
        <v>12</v>
      </c>
      <c r="G374" s="78"/>
      <c r="H374" s="30">
        <v>2112010101.1010001</v>
      </c>
      <c r="I374" s="32" t="s">
        <v>431</v>
      </c>
      <c r="J374" s="108">
        <f t="shared" si="6"/>
        <v>0</v>
      </c>
      <c r="AU374">
        <v>13000</v>
      </c>
      <c r="AV374">
        <v>8000</v>
      </c>
      <c r="AY374">
        <v>145847.07</v>
      </c>
      <c r="BK374">
        <v>24750</v>
      </c>
    </row>
    <row r="375" spans="1:64" ht="24" customHeight="1">
      <c r="A375" s="77">
        <v>2</v>
      </c>
      <c r="B375" s="78" t="s">
        <v>909</v>
      </c>
      <c r="C375" s="79" t="s">
        <v>910</v>
      </c>
      <c r="D375" s="79">
        <v>2.1</v>
      </c>
      <c r="E375" s="78" t="s">
        <v>945</v>
      </c>
      <c r="F375" s="78">
        <v>12</v>
      </c>
      <c r="G375" s="78"/>
      <c r="H375" s="30">
        <v>2112010102.1010001</v>
      </c>
      <c r="I375" s="32" t="s">
        <v>432</v>
      </c>
      <c r="J375" s="108">
        <f t="shared" si="6"/>
        <v>0</v>
      </c>
    </row>
    <row r="376" spans="1:64" ht="24" customHeight="1">
      <c r="A376" s="77">
        <v>2</v>
      </c>
      <c r="B376" s="78" t="s">
        <v>909</v>
      </c>
      <c r="C376" s="79" t="s">
        <v>910</v>
      </c>
      <c r="D376" s="79">
        <v>2.1</v>
      </c>
      <c r="E376" s="78" t="s">
        <v>945</v>
      </c>
      <c r="F376" s="78">
        <v>12</v>
      </c>
      <c r="G376" s="78" t="s">
        <v>945</v>
      </c>
      <c r="H376" s="33">
        <v>2112010199.1010001</v>
      </c>
      <c r="I376" s="31" t="s">
        <v>433</v>
      </c>
      <c r="J376" s="108">
        <f t="shared" si="6"/>
        <v>0</v>
      </c>
      <c r="AE376">
        <v>21151706.809999999</v>
      </c>
    </row>
    <row r="377" spans="1:64" ht="24" customHeight="1">
      <c r="A377" s="77">
        <v>2</v>
      </c>
      <c r="B377" s="78" t="s">
        <v>909</v>
      </c>
      <c r="C377" s="79" t="s">
        <v>910</v>
      </c>
      <c r="D377" s="79">
        <v>2.1</v>
      </c>
      <c r="E377" s="78" t="s">
        <v>945</v>
      </c>
      <c r="F377" s="78">
        <v>12</v>
      </c>
      <c r="G377" s="78" t="s">
        <v>945</v>
      </c>
      <c r="H377" s="33">
        <v>2112010199.102</v>
      </c>
      <c r="I377" s="31" t="s">
        <v>434</v>
      </c>
      <c r="J377" s="108">
        <f t="shared" si="6"/>
        <v>1204505.8</v>
      </c>
      <c r="K377">
        <v>1599061.95</v>
      </c>
      <c r="L377">
        <v>202342.75</v>
      </c>
      <c r="M377">
        <v>565421.19999999995</v>
      </c>
      <c r="N377">
        <v>353308</v>
      </c>
      <c r="O377">
        <v>262440</v>
      </c>
      <c r="P377">
        <v>407526.08</v>
      </c>
      <c r="Q377">
        <v>285695</v>
      </c>
      <c r="R377">
        <v>302990.7</v>
      </c>
      <c r="S377">
        <v>72670</v>
      </c>
      <c r="T377">
        <v>270804.43</v>
      </c>
      <c r="U377">
        <v>47710</v>
      </c>
      <c r="V377">
        <v>214455</v>
      </c>
      <c r="W377">
        <v>1204505.8</v>
      </c>
      <c r="X377">
        <v>686067.3</v>
      </c>
      <c r="Y377">
        <v>211229</v>
      </c>
      <c r="Z377">
        <v>323544</v>
      </c>
      <c r="AA377">
        <v>765273</v>
      </c>
      <c r="AB377">
        <v>225712</v>
      </c>
      <c r="AC377">
        <v>97874</v>
      </c>
      <c r="AD377">
        <v>200398</v>
      </c>
      <c r="AE377">
        <v>12743018.1</v>
      </c>
      <c r="AF377">
        <v>24000</v>
      </c>
      <c r="AG377">
        <v>86850</v>
      </c>
      <c r="AH377">
        <v>185486.95</v>
      </c>
      <c r="AI377">
        <v>173700</v>
      </c>
      <c r="AJ377">
        <v>442284</v>
      </c>
      <c r="AK377">
        <v>103800</v>
      </c>
      <c r="AL377">
        <v>312875</v>
      </c>
      <c r="AM377">
        <v>239100</v>
      </c>
      <c r="AN377">
        <v>222105</v>
      </c>
      <c r="AO377">
        <v>1115875.1499999999</v>
      </c>
      <c r="AP377">
        <v>73295</v>
      </c>
      <c r="AQ377">
        <v>47350.5</v>
      </c>
      <c r="AR377">
        <v>358244</v>
      </c>
      <c r="AS377">
        <v>800318.88</v>
      </c>
      <c r="AT377">
        <v>654521.75</v>
      </c>
      <c r="AV377">
        <v>1475859.47</v>
      </c>
      <c r="AW377">
        <v>374473.2</v>
      </c>
      <c r="AX377">
        <v>210141.7</v>
      </c>
      <c r="AZ377">
        <v>283898</v>
      </c>
      <c r="BA377">
        <v>280646.7</v>
      </c>
      <c r="BB377">
        <v>32850</v>
      </c>
      <c r="BC377">
        <v>233086.5</v>
      </c>
      <c r="BD377">
        <v>130635</v>
      </c>
      <c r="BE377">
        <v>3412993.85</v>
      </c>
      <c r="BF377">
        <v>275042.40000000002</v>
      </c>
      <c r="BG377">
        <v>299204</v>
      </c>
      <c r="BH377">
        <v>494672.93</v>
      </c>
      <c r="BI377">
        <v>6688</v>
      </c>
      <c r="BJ377">
        <v>732266.75</v>
      </c>
      <c r="BK377">
        <v>269480</v>
      </c>
      <c r="BL377">
        <v>154726.04999999999</v>
      </c>
    </row>
    <row r="378" spans="1:64" ht="24" customHeight="1">
      <c r="A378" s="77">
        <v>2</v>
      </c>
      <c r="B378" s="78" t="s">
        <v>909</v>
      </c>
      <c r="C378" s="79" t="s">
        <v>910</v>
      </c>
      <c r="D378" s="79">
        <v>2.1</v>
      </c>
      <c r="E378" s="78" t="s">
        <v>945</v>
      </c>
      <c r="F378" s="78">
        <v>12</v>
      </c>
      <c r="G378" s="78" t="s">
        <v>945</v>
      </c>
      <c r="H378" s="33">
        <v>2112010199.1029999</v>
      </c>
      <c r="I378" s="31" t="s">
        <v>435</v>
      </c>
      <c r="J378" s="108">
        <f t="shared" si="6"/>
        <v>0</v>
      </c>
      <c r="K378">
        <v>262500</v>
      </c>
    </row>
    <row r="379" spans="1:64" ht="24" customHeight="1">
      <c r="A379" s="77">
        <v>2</v>
      </c>
      <c r="B379" s="78" t="s">
        <v>909</v>
      </c>
      <c r="C379" s="79" t="s">
        <v>910</v>
      </c>
      <c r="D379" s="79">
        <v>2.1</v>
      </c>
      <c r="E379" s="78" t="s">
        <v>945</v>
      </c>
      <c r="F379" s="78">
        <v>12</v>
      </c>
      <c r="G379" s="78" t="s">
        <v>945</v>
      </c>
      <c r="H379" s="33">
        <v>2112010199.1040001</v>
      </c>
      <c r="I379" s="31" t="s">
        <v>436</v>
      </c>
      <c r="J379" s="108">
        <f t="shared" si="6"/>
        <v>0</v>
      </c>
    </row>
    <row r="380" spans="1:64" ht="24" customHeight="1">
      <c r="A380" s="77">
        <v>2</v>
      </c>
      <c r="B380" s="78" t="s">
        <v>909</v>
      </c>
      <c r="C380" s="79" t="s">
        <v>910</v>
      </c>
      <c r="D380" s="79">
        <v>2.1</v>
      </c>
      <c r="E380" s="78" t="s">
        <v>945</v>
      </c>
      <c r="F380" s="78">
        <v>12</v>
      </c>
      <c r="G380" s="78"/>
      <c r="H380" s="33">
        <v>2116010104.1010001</v>
      </c>
      <c r="I380" s="31" t="s">
        <v>437</v>
      </c>
      <c r="J380" s="108">
        <f t="shared" si="6"/>
        <v>0</v>
      </c>
      <c r="W380">
        <v>0</v>
      </c>
    </row>
    <row r="381" spans="1:64" ht="24" customHeight="1">
      <c r="A381" s="77">
        <v>2</v>
      </c>
      <c r="B381" s="78" t="s">
        <v>909</v>
      </c>
      <c r="C381" s="79" t="s">
        <v>910</v>
      </c>
      <c r="D381" s="79">
        <v>2.1</v>
      </c>
      <c r="E381" s="78" t="s">
        <v>945</v>
      </c>
      <c r="F381" s="78">
        <v>12</v>
      </c>
      <c r="G381" s="78"/>
      <c r="H381" s="33">
        <v>2116010199.1010001</v>
      </c>
      <c r="I381" s="31" t="s">
        <v>438</v>
      </c>
      <c r="J381" s="108">
        <f t="shared" si="6"/>
        <v>0</v>
      </c>
      <c r="Z381">
        <v>0</v>
      </c>
      <c r="AV381">
        <v>0</v>
      </c>
      <c r="AW381">
        <v>334792</v>
      </c>
    </row>
    <row r="382" spans="1:64" ht="24" customHeight="1">
      <c r="A382" s="77">
        <v>2</v>
      </c>
      <c r="B382" s="78" t="s">
        <v>909</v>
      </c>
      <c r="C382" s="79" t="s">
        <v>910</v>
      </c>
      <c r="D382" s="79">
        <v>2.1</v>
      </c>
      <c r="E382" s="78" t="s">
        <v>945</v>
      </c>
      <c r="F382" s="78">
        <v>12</v>
      </c>
      <c r="G382" s="78"/>
      <c r="H382" s="30">
        <v>2116010199.102</v>
      </c>
      <c r="I382" s="32" t="s">
        <v>439</v>
      </c>
      <c r="J382" s="108">
        <f t="shared" si="6"/>
        <v>0</v>
      </c>
    </row>
    <row r="383" spans="1:64" ht="24" customHeight="1">
      <c r="A383" s="77">
        <v>2</v>
      </c>
      <c r="B383" s="78" t="s">
        <v>909</v>
      </c>
      <c r="C383" s="79" t="s">
        <v>59</v>
      </c>
      <c r="D383" s="79">
        <v>2.2000000000000002</v>
      </c>
      <c r="E383" s="78"/>
      <c r="F383" s="79">
        <v>13</v>
      </c>
      <c r="G383" s="79"/>
      <c r="H383" s="30">
        <v>2202010101.1009998</v>
      </c>
      <c r="I383" s="31" t="s">
        <v>440</v>
      </c>
      <c r="J383" s="108">
        <f t="shared" si="6"/>
        <v>0</v>
      </c>
    </row>
    <row r="384" spans="1:64" ht="24" customHeight="1">
      <c r="A384" s="77">
        <v>2</v>
      </c>
      <c r="B384" s="78" t="s">
        <v>909</v>
      </c>
      <c r="C384" s="79" t="s">
        <v>59</v>
      </c>
      <c r="D384" s="79">
        <v>2.2000000000000002</v>
      </c>
      <c r="E384" s="78"/>
      <c r="F384" s="79">
        <v>13</v>
      </c>
      <c r="G384" s="79" t="s">
        <v>945</v>
      </c>
      <c r="H384" s="50">
        <v>2203010101.1009998</v>
      </c>
      <c r="I384" s="56" t="s">
        <v>441</v>
      </c>
      <c r="J384" s="108">
        <f t="shared" si="6"/>
        <v>0</v>
      </c>
    </row>
    <row r="385" spans="1:64" ht="24" customHeight="1">
      <c r="A385" s="77">
        <v>2</v>
      </c>
      <c r="B385" s="78" t="s">
        <v>909</v>
      </c>
      <c r="C385" s="79" t="s">
        <v>59</v>
      </c>
      <c r="D385" s="79">
        <v>2.2000000000000002</v>
      </c>
      <c r="E385" s="78" t="s">
        <v>945</v>
      </c>
      <c r="F385" s="79">
        <v>13</v>
      </c>
      <c r="G385" s="79" t="s">
        <v>945</v>
      </c>
      <c r="H385" s="30">
        <v>2208010101.1009998</v>
      </c>
      <c r="I385" s="32" t="s">
        <v>442</v>
      </c>
      <c r="J385" s="108">
        <f t="shared" si="6"/>
        <v>760774.6</v>
      </c>
      <c r="W385">
        <v>760774.6</v>
      </c>
    </row>
    <row r="386" spans="1:64" ht="24" customHeight="1">
      <c r="A386" s="77">
        <v>2</v>
      </c>
      <c r="B386" s="78" t="s">
        <v>909</v>
      </c>
      <c r="C386" s="79" t="s">
        <v>59</v>
      </c>
      <c r="D386" s="79">
        <v>2.2000000000000002</v>
      </c>
      <c r="E386" s="78" t="s">
        <v>945</v>
      </c>
      <c r="F386" s="79">
        <v>13</v>
      </c>
      <c r="G386" s="79" t="s">
        <v>945</v>
      </c>
      <c r="H386" s="30">
        <v>2208010102.1009998</v>
      </c>
      <c r="I386" s="32" t="s">
        <v>443</v>
      </c>
      <c r="J386" s="108">
        <f t="shared" si="6"/>
        <v>0</v>
      </c>
    </row>
    <row r="387" spans="1:64" ht="24" customHeight="1">
      <c r="A387" s="77">
        <v>2</v>
      </c>
      <c r="B387" s="78" t="s">
        <v>909</v>
      </c>
      <c r="C387" s="79" t="s">
        <v>59</v>
      </c>
      <c r="D387" s="79">
        <v>2.2000000000000002</v>
      </c>
      <c r="E387" s="78" t="s">
        <v>945</v>
      </c>
      <c r="F387" s="79">
        <v>13</v>
      </c>
      <c r="G387" s="79" t="s">
        <v>945</v>
      </c>
      <c r="H387" s="33">
        <v>2208010103.1009998</v>
      </c>
      <c r="I387" s="31" t="s">
        <v>444</v>
      </c>
      <c r="J387" s="108">
        <f t="shared" si="6"/>
        <v>0</v>
      </c>
      <c r="AE387">
        <v>0</v>
      </c>
    </row>
    <row r="388" spans="1:64" ht="24" customHeight="1">
      <c r="A388" s="77">
        <v>2</v>
      </c>
      <c r="B388" s="78" t="s">
        <v>909</v>
      </c>
      <c r="C388" s="79" t="s">
        <v>59</v>
      </c>
      <c r="D388" s="79">
        <v>2.2000000000000002</v>
      </c>
      <c r="E388" s="78"/>
      <c r="F388" s="79">
        <v>13</v>
      </c>
      <c r="G388" s="79"/>
      <c r="H388" s="33">
        <v>2213010101.1009998</v>
      </c>
      <c r="I388" s="31" t="s">
        <v>445</v>
      </c>
      <c r="J388" s="108">
        <f t="shared" si="6"/>
        <v>1681705.06</v>
      </c>
      <c r="K388">
        <v>9064377</v>
      </c>
      <c r="M388">
        <v>106010</v>
      </c>
      <c r="S388">
        <v>50000</v>
      </c>
      <c r="T388">
        <v>504000</v>
      </c>
      <c r="W388">
        <v>1681705.06</v>
      </c>
      <c r="AE388">
        <v>100000</v>
      </c>
      <c r="AH388">
        <v>2435448.38</v>
      </c>
      <c r="AK388">
        <v>1594842.6</v>
      </c>
      <c r="AP388">
        <v>100123.37</v>
      </c>
      <c r="AS388">
        <v>1618886.69</v>
      </c>
      <c r="AU388">
        <v>100000</v>
      </c>
      <c r="AV388">
        <v>5040959.09</v>
      </c>
      <c r="AZ388">
        <v>1452036.68</v>
      </c>
      <c r="BB388">
        <v>185528.85</v>
      </c>
      <c r="BG388">
        <v>393714.55</v>
      </c>
      <c r="BJ388">
        <v>1041973.78</v>
      </c>
      <c r="BK388">
        <v>658956.04</v>
      </c>
    </row>
    <row r="389" spans="1:64" ht="24" customHeight="1">
      <c r="A389" s="77">
        <v>2</v>
      </c>
      <c r="B389" s="78" t="s">
        <v>909</v>
      </c>
      <c r="C389" s="79" t="s">
        <v>59</v>
      </c>
      <c r="D389" s="79">
        <v>2.2000000000000002</v>
      </c>
      <c r="E389" s="78"/>
      <c r="F389" s="79">
        <v>13</v>
      </c>
      <c r="G389" s="79"/>
      <c r="H389" s="33">
        <v>2213010101.1030002</v>
      </c>
      <c r="I389" s="31" t="s">
        <v>446</v>
      </c>
      <c r="J389" s="108">
        <f t="shared" si="6"/>
        <v>28983448.039999999</v>
      </c>
      <c r="K389">
        <v>6149556.3499999996</v>
      </c>
      <c r="Q389">
        <v>306566.51</v>
      </c>
      <c r="R389">
        <v>41164.32</v>
      </c>
      <c r="S389">
        <v>496149.34</v>
      </c>
      <c r="U389">
        <v>151204.67000000001</v>
      </c>
      <c r="V389">
        <v>7595806.1900000004</v>
      </c>
      <c r="W389">
        <v>28983448.039999999</v>
      </c>
      <c r="AE389">
        <v>24451137.800000001</v>
      </c>
      <c r="AG389">
        <v>1584892.38</v>
      </c>
      <c r="AI389">
        <v>5307597.9400000004</v>
      </c>
      <c r="AJ389">
        <v>5003.01</v>
      </c>
      <c r="AO389">
        <v>592222.47</v>
      </c>
      <c r="AP389">
        <v>4105224.43</v>
      </c>
      <c r="AQ389">
        <v>6563875.2699999996</v>
      </c>
      <c r="AR389">
        <v>107997.67</v>
      </c>
      <c r="AS389">
        <v>16948896.91</v>
      </c>
      <c r="AT389">
        <v>318945</v>
      </c>
      <c r="AU389">
        <v>1015727.25</v>
      </c>
      <c r="AV389">
        <v>2637649.2799999998</v>
      </c>
      <c r="AW389">
        <v>202914.86</v>
      </c>
      <c r="AZ389">
        <v>10130609.619999999</v>
      </c>
      <c r="BA389">
        <v>83542.789999999994</v>
      </c>
      <c r="BB389">
        <v>34782.06</v>
      </c>
      <c r="BD389">
        <v>9851.9500000000007</v>
      </c>
      <c r="BI389">
        <v>89600</v>
      </c>
      <c r="BK389">
        <v>0</v>
      </c>
    </row>
    <row r="390" spans="1:64" ht="24" customHeight="1">
      <c r="A390" s="77">
        <v>2</v>
      </c>
      <c r="B390" s="78" t="s">
        <v>909</v>
      </c>
      <c r="C390" s="79" t="s">
        <v>59</v>
      </c>
      <c r="D390" s="79">
        <v>2.2000000000000002</v>
      </c>
      <c r="E390" s="78"/>
      <c r="F390" s="79">
        <v>13</v>
      </c>
      <c r="G390" s="79"/>
      <c r="H390" s="33">
        <v>2213010199.1020002</v>
      </c>
      <c r="I390" s="31" t="s">
        <v>447</v>
      </c>
      <c r="J390" s="108">
        <f t="shared" si="6"/>
        <v>0</v>
      </c>
    </row>
    <row r="391" spans="1:64" ht="24" customHeight="1">
      <c r="A391" s="77">
        <v>3</v>
      </c>
      <c r="B391" s="78" t="s">
        <v>911</v>
      </c>
      <c r="C391" s="79" t="s">
        <v>912</v>
      </c>
      <c r="D391" s="79">
        <v>3</v>
      </c>
      <c r="E391" s="78"/>
      <c r="F391" s="79"/>
      <c r="G391" s="79"/>
      <c r="H391" s="33">
        <v>3101010101.1009998</v>
      </c>
      <c r="I391" s="31" t="s">
        <v>448</v>
      </c>
      <c r="J391" s="108">
        <f t="shared" si="6"/>
        <v>0</v>
      </c>
      <c r="AX391">
        <v>420589.8</v>
      </c>
    </row>
    <row r="392" spans="1:64" ht="24" customHeight="1">
      <c r="A392" s="77">
        <v>3</v>
      </c>
      <c r="B392" s="78" t="s">
        <v>911</v>
      </c>
      <c r="C392" s="79" t="s">
        <v>912</v>
      </c>
      <c r="D392" s="79">
        <v>3</v>
      </c>
      <c r="E392" s="78"/>
      <c r="F392" s="79"/>
      <c r="G392" s="79"/>
      <c r="H392" s="33">
        <v>3102010101.1009998</v>
      </c>
      <c r="I392" s="31" t="s">
        <v>449</v>
      </c>
      <c r="J392" s="108">
        <f t="shared" si="6"/>
        <v>0</v>
      </c>
      <c r="AE392">
        <v>567212349.53999996</v>
      </c>
      <c r="AP392">
        <v>39185374.009999998</v>
      </c>
      <c r="AV392">
        <v>73902278.019999996</v>
      </c>
      <c r="AX392">
        <v>0</v>
      </c>
      <c r="BD392">
        <v>56519.47</v>
      </c>
      <c r="BF392">
        <v>15338161.33</v>
      </c>
      <c r="BG392">
        <v>1570600</v>
      </c>
      <c r="BH392">
        <v>18031566.550000001</v>
      </c>
      <c r="BJ392">
        <v>7286629.3200000003</v>
      </c>
      <c r="BK392">
        <v>-448125</v>
      </c>
      <c r="BL392">
        <v>1639907.29</v>
      </c>
    </row>
    <row r="393" spans="1:64" ht="24" customHeight="1">
      <c r="A393" s="77">
        <v>3</v>
      </c>
      <c r="B393" s="78" t="s">
        <v>911</v>
      </c>
      <c r="C393" s="79" t="s">
        <v>912</v>
      </c>
      <c r="D393" s="79">
        <v>3</v>
      </c>
      <c r="E393" s="78"/>
      <c r="F393" s="79"/>
      <c r="G393" s="79"/>
      <c r="H393" s="37">
        <v>3102010101.1020002</v>
      </c>
      <c r="I393" s="40" t="s">
        <v>450</v>
      </c>
      <c r="J393" s="108">
        <f t="shared" ref="J393:J456" si="7">SUMIF($K$1:$BL$1,$J$1,$K393:$BL393)</f>
        <v>404461388.30000001</v>
      </c>
      <c r="K393">
        <v>755554509.80999994</v>
      </c>
      <c r="L393">
        <v>54502386.560000002</v>
      </c>
      <c r="M393">
        <v>78531844.939999998</v>
      </c>
      <c r="N393">
        <v>78992405.560000002</v>
      </c>
      <c r="O393">
        <v>108743109.28</v>
      </c>
      <c r="P393">
        <v>131180252.98</v>
      </c>
      <c r="Q393">
        <v>92623179.310000002</v>
      </c>
      <c r="R393">
        <v>66831992.340000004</v>
      </c>
      <c r="S393">
        <v>52700048.18</v>
      </c>
      <c r="T393">
        <v>78746330.439999998</v>
      </c>
      <c r="U393">
        <v>41867503.920000002</v>
      </c>
      <c r="V393">
        <v>72529666.930000007</v>
      </c>
      <c r="W393">
        <v>404461388.30000001</v>
      </c>
      <c r="X393">
        <v>14897248.560000001</v>
      </c>
      <c r="Y393">
        <v>48074293</v>
      </c>
      <c r="Z393">
        <v>58967589.950000003</v>
      </c>
      <c r="AA393">
        <v>69302048</v>
      </c>
      <c r="AB393">
        <v>54754734.200000003</v>
      </c>
      <c r="AC393">
        <v>18872941.859999999</v>
      </c>
      <c r="AD393">
        <v>22759338.890000001</v>
      </c>
      <c r="AE393">
        <v>3646402826.25</v>
      </c>
      <c r="AF393">
        <v>77156527.069999993</v>
      </c>
      <c r="AG393">
        <v>158095637.24000001</v>
      </c>
      <c r="AH393">
        <v>96837977.120000005</v>
      </c>
      <c r="AI393">
        <v>204715556.34999999</v>
      </c>
      <c r="AJ393">
        <v>26139212.539999999</v>
      </c>
      <c r="AK393">
        <v>174966980.03999999</v>
      </c>
      <c r="AL393">
        <v>79307891.870000005</v>
      </c>
      <c r="AM393">
        <v>134741388.68000001</v>
      </c>
      <c r="AN393">
        <v>107344417.40000001</v>
      </c>
      <c r="AO393">
        <v>167107454.38</v>
      </c>
      <c r="AP393">
        <v>22609939.140000001</v>
      </c>
      <c r="AQ393">
        <v>27891890.969999999</v>
      </c>
      <c r="AR393">
        <v>54647788.140000001</v>
      </c>
      <c r="AS393">
        <v>516102168.25</v>
      </c>
      <c r="AT393">
        <v>79709091.549999997</v>
      </c>
      <c r="AU393">
        <v>54011041.829999998</v>
      </c>
      <c r="AV393">
        <v>92463469.650000006</v>
      </c>
      <c r="AW393">
        <v>75789009.810000002</v>
      </c>
      <c r="AX393">
        <v>101743188.7</v>
      </c>
      <c r="AY393">
        <v>61851399.990000002</v>
      </c>
      <c r="AZ393">
        <v>147703232.11000001</v>
      </c>
      <c r="BA393">
        <v>65061090.200000003</v>
      </c>
      <c r="BB393">
        <v>25950277.100000001</v>
      </c>
      <c r="BC393">
        <v>22565809.93</v>
      </c>
      <c r="BD393">
        <v>23861684.719999999</v>
      </c>
      <c r="BE393">
        <v>836433831.63</v>
      </c>
      <c r="BF393">
        <v>119283027.81999999</v>
      </c>
      <c r="BG393">
        <v>40562537.630000003</v>
      </c>
      <c r="BH393">
        <v>113132809.47</v>
      </c>
      <c r="BI393">
        <v>21940402.390000001</v>
      </c>
      <c r="BJ393">
        <v>168135811.09999999</v>
      </c>
      <c r="BK393">
        <v>55125783.310000002</v>
      </c>
      <c r="BL393">
        <v>25131808.780000001</v>
      </c>
    </row>
    <row r="394" spans="1:64" ht="24" customHeight="1">
      <c r="A394" s="77">
        <v>3</v>
      </c>
      <c r="B394" s="78" t="s">
        <v>911</v>
      </c>
      <c r="C394" s="79" t="s">
        <v>912</v>
      </c>
      <c r="D394" s="79">
        <v>3</v>
      </c>
      <c r="E394" s="78"/>
      <c r="F394" s="79"/>
      <c r="G394" s="79"/>
      <c r="H394" s="33">
        <v>3102010102.1009998</v>
      </c>
      <c r="I394" s="31" t="s">
        <v>451</v>
      </c>
      <c r="J394" s="108">
        <f t="shared" si="7"/>
        <v>43267.43</v>
      </c>
      <c r="M394">
        <v>26881.279999999999</v>
      </c>
      <c r="N394">
        <v>326435.71999999997</v>
      </c>
      <c r="O394">
        <v>-4921462.21</v>
      </c>
      <c r="P394">
        <v>-3394696.81</v>
      </c>
      <c r="S394">
        <v>414344.4</v>
      </c>
      <c r="W394">
        <v>43267.43</v>
      </c>
      <c r="Y394">
        <v>44995</v>
      </c>
      <c r="AB394">
        <v>-793834.42</v>
      </c>
      <c r="AE394">
        <v>-5644172.3099999996</v>
      </c>
      <c r="AF394">
        <v>-28947808.440000001</v>
      </c>
      <c r="AG394">
        <v>-6408264.7400000002</v>
      </c>
      <c r="AH394">
        <v>-17646.14</v>
      </c>
      <c r="AI394">
        <v>-5690616.4900000002</v>
      </c>
      <c r="AK394">
        <v>22550385.370000001</v>
      </c>
      <c r="AL394">
        <v>12950934.74</v>
      </c>
      <c r="AM394">
        <v>452568</v>
      </c>
      <c r="AN394">
        <v>3900198.62</v>
      </c>
      <c r="AO394">
        <v>5179520.6399999997</v>
      </c>
      <c r="AQ394">
        <v>-112483.01</v>
      </c>
      <c r="AR394">
        <v>-138143.28</v>
      </c>
      <c r="AS394">
        <v>550190.36</v>
      </c>
      <c r="AT394">
        <v>46988</v>
      </c>
      <c r="AU394">
        <v>-38778.21</v>
      </c>
      <c r="AV394">
        <v>-4252063.78</v>
      </c>
      <c r="AW394">
        <v>43340</v>
      </c>
      <c r="AX394">
        <v>0</v>
      </c>
      <c r="AY394">
        <v>0</v>
      </c>
      <c r="BA394">
        <v>-696574.16</v>
      </c>
      <c r="BB394">
        <v>0</v>
      </c>
      <c r="BC394">
        <v>0</v>
      </c>
      <c r="BD394">
        <v>0</v>
      </c>
      <c r="BE394">
        <v>-6039670</v>
      </c>
      <c r="BF394">
        <v>-9945451</v>
      </c>
      <c r="BI394">
        <v>0</v>
      </c>
      <c r="BJ394">
        <v>0</v>
      </c>
      <c r="BK394">
        <v>0</v>
      </c>
      <c r="BL394">
        <v>0</v>
      </c>
    </row>
    <row r="395" spans="1:64" ht="24" customHeight="1">
      <c r="A395" s="77">
        <v>3</v>
      </c>
      <c r="B395" s="78" t="s">
        <v>911</v>
      </c>
      <c r="C395" s="79" t="s">
        <v>912</v>
      </c>
      <c r="D395" s="79">
        <v>3</v>
      </c>
      <c r="E395" s="78"/>
      <c r="F395" s="79"/>
      <c r="G395" s="79"/>
      <c r="H395" s="54">
        <v>3102010102.1020002</v>
      </c>
      <c r="I395" s="56" t="s">
        <v>452</v>
      </c>
      <c r="J395" s="108">
        <f t="shared" si="7"/>
        <v>8695367.4100000001</v>
      </c>
      <c r="K395">
        <v>11150267.76</v>
      </c>
      <c r="L395">
        <v>2891689.68</v>
      </c>
      <c r="M395">
        <v>2802831.35</v>
      </c>
      <c r="N395">
        <v>15025210.67</v>
      </c>
      <c r="O395">
        <v>82942413.489999995</v>
      </c>
      <c r="P395">
        <v>7385978.0899999999</v>
      </c>
      <c r="Q395">
        <v>14621069.93</v>
      </c>
      <c r="R395">
        <v>17788897.609999999</v>
      </c>
      <c r="S395">
        <v>900954.2</v>
      </c>
      <c r="T395">
        <v>-127537.25</v>
      </c>
      <c r="U395">
        <v>28978938.120000001</v>
      </c>
      <c r="V395">
        <v>-7002623.5800000001</v>
      </c>
      <c r="W395">
        <v>8695367.4100000001</v>
      </c>
      <c r="X395">
        <v>1605339.64</v>
      </c>
      <c r="Y395">
        <v>1183720.97</v>
      </c>
      <c r="Z395">
        <v>6985438.75</v>
      </c>
      <c r="AA395">
        <v>52328540.009999998</v>
      </c>
      <c r="AB395">
        <v>7198174.7699999996</v>
      </c>
      <c r="AC395">
        <v>243998.69</v>
      </c>
      <c r="AD395">
        <v>5573515.0899999999</v>
      </c>
      <c r="AG395">
        <v>-1154389.6599999999</v>
      </c>
      <c r="AH395">
        <v>214623.29</v>
      </c>
      <c r="AI395">
        <v>893262.26</v>
      </c>
      <c r="AJ395">
        <v>397361.91</v>
      </c>
      <c r="AM395">
        <v>186705.03</v>
      </c>
      <c r="AN395">
        <v>12177087.25</v>
      </c>
      <c r="AO395">
        <v>10314321.810000001</v>
      </c>
      <c r="AP395">
        <v>1203321.74</v>
      </c>
      <c r="AQ395">
        <v>285883</v>
      </c>
      <c r="AR395">
        <v>-1294683</v>
      </c>
      <c r="AS395">
        <v>21132380.920000002</v>
      </c>
      <c r="AT395">
        <v>-8155994.3399999999</v>
      </c>
      <c r="AU395">
        <v>7873106.1900000004</v>
      </c>
      <c r="AV395">
        <v>13974096.09</v>
      </c>
      <c r="AW395">
        <v>6412374.3300000001</v>
      </c>
      <c r="AY395">
        <v>0</v>
      </c>
      <c r="AZ395">
        <v>18804037.5</v>
      </c>
      <c r="BA395">
        <v>19203799.73</v>
      </c>
      <c r="BB395">
        <v>0</v>
      </c>
      <c r="BC395">
        <v>0</v>
      </c>
      <c r="BD395">
        <v>0</v>
      </c>
      <c r="BE395">
        <v>46856011.170000002</v>
      </c>
      <c r="BF395">
        <v>16304945.99</v>
      </c>
      <c r="BG395">
        <v>0</v>
      </c>
      <c r="BH395">
        <v>0</v>
      </c>
      <c r="BJ395">
        <v>0</v>
      </c>
      <c r="BK395">
        <v>0</v>
      </c>
      <c r="BL395">
        <v>0</v>
      </c>
    </row>
    <row r="396" spans="1:64" ht="24" customHeight="1">
      <c r="A396" s="77">
        <v>3</v>
      </c>
      <c r="B396" s="78" t="s">
        <v>911</v>
      </c>
      <c r="C396" s="79" t="s">
        <v>912</v>
      </c>
      <c r="D396" s="79">
        <v>3</v>
      </c>
      <c r="E396" s="78"/>
      <c r="F396" s="79"/>
      <c r="G396" s="79"/>
      <c r="H396" s="54">
        <v>3102010102.1030002</v>
      </c>
      <c r="I396" s="56" t="s">
        <v>453</v>
      </c>
      <c r="J396" s="108">
        <f t="shared" si="7"/>
        <v>-35161409.359999999</v>
      </c>
      <c r="K396">
        <v>11495368.6</v>
      </c>
      <c r="L396">
        <v>-2355466.1800000002</v>
      </c>
      <c r="M396">
        <v>-162055.29999999999</v>
      </c>
      <c r="N396">
        <v>-4865331.07</v>
      </c>
      <c r="O396">
        <v>894319</v>
      </c>
      <c r="P396">
        <v>-6526715.2300000004</v>
      </c>
      <c r="Q396">
        <v>1593381.46</v>
      </c>
      <c r="R396">
        <v>-337448.98</v>
      </c>
      <c r="S396">
        <v>973541.39</v>
      </c>
      <c r="T396">
        <v>-553075.19999999995</v>
      </c>
      <c r="U396">
        <v>-917489.41</v>
      </c>
      <c r="V396">
        <v>-867886.79</v>
      </c>
      <c r="W396">
        <v>-35161409.359999999</v>
      </c>
      <c r="X396">
        <v>1251188.8799999999</v>
      </c>
      <c r="Y396">
        <v>-2486383.1</v>
      </c>
      <c r="Z396">
        <v>-7842568.7699999996</v>
      </c>
      <c r="AA396">
        <v>-6083187.29</v>
      </c>
      <c r="AB396">
        <v>-2843325.31</v>
      </c>
      <c r="AC396">
        <v>-1409685.46</v>
      </c>
      <c r="AD396">
        <v>-1199409.27</v>
      </c>
      <c r="AG396">
        <v>-276153.48</v>
      </c>
      <c r="AH396">
        <v>-586984.52</v>
      </c>
      <c r="AJ396">
        <v>647446.36</v>
      </c>
      <c r="AM396">
        <v>-380565.21</v>
      </c>
      <c r="AN396">
        <v>-4193300.78</v>
      </c>
      <c r="AO396">
        <v>228536.3</v>
      </c>
      <c r="AP396">
        <v>-262168.38</v>
      </c>
      <c r="AR396">
        <v>-10039.950000000001</v>
      </c>
      <c r="AS396">
        <v>2352815.7400000002</v>
      </c>
      <c r="AT396">
        <v>-3552170.24</v>
      </c>
      <c r="AU396">
        <v>-3176042.67</v>
      </c>
      <c r="AV396">
        <v>-7181303.0999999996</v>
      </c>
      <c r="AW396">
        <v>-3965805.4</v>
      </c>
      <c r="AZ396">
        <v>-7022716.4900000002</v>
      </c>
      <c r="BA396">
        <v>-8635664.2899999991</v>
      </c>
      <c r="BB396">
        <v>0</v>
      </c>
      <c r="BC396">
        <v>0</v>
      </c>
      <c r="BD396">
        <v>0</v>
      </c>
      <c r="BE396">
        <v>-4142671.1</v>
      </c>
      <c r="BF396">
        <v>-570378.4</v>
      </c>
      <c r="BG396">
        <v>0</v>
      </c>
      <c r="BH396">
        <v>0</v>
      </c>
      <c r="BJ396">
        <v>0</v>
      </c>
      <c r="BK396">
        <v>0</v>
      </c>
      <c r="BL396">
        <v>0</v>
      </c>
    </row>
    <row r="397" spans="1:64" ht="24" customHeight="1">
      <c r="A397" s="77">
        <v>3</v>
      </c>
      <c r="B397" s="78" t="s">
        <v>911</v>
      </c>
      <c r="C397" s="79" t="s">
        <v>912</v>
      </c>
      <c r="D397" s="79">
        <v>3</v>
      </c>
      <c r="E397" s="78"/>
      <c r="F397" s="79"/>
      <c r="G397" s="79"/>
      <c r="H397" s="33">
        <v>3102010102.2010002</v>
      </c>
      <c r="I397" s="31" t="s">
        <v>454</v>
      </c>
      <c r="J397" s="108">
        <f t="shared" si="7"/>
        <v>10260371.119999999</v>
      </c>
      <c r="K397">
        <v>-77108295.060000002</v>
      </c>
      <c r="L397">
        <v>5630.6</v>
      </c>
      <c r="M397">
        <v>21650.12</v>
      </c>
      <c r="N397">
        <v>-2726692.7</v>
      </c>
      <c r="P397">
        <v>28842911.449999999</v>
      </c>
      <c r="S397">
        <v>14073469.51</v>
      </c>
      <c r="T397">
        <v>-106250.56</v>
      </c>
      <c r="V397">
        <v>-245244.5</v>
      </c>
      <c r="W397">
        <v>10260371.119999999</v>
      </c>
      <c r="Y397">
        <v>-575503.01</v>
      </c>
      <c r="AB397">
        <v>22839238.620000001</v>
      </c>
      <c r="AC397">
        <v>1825688.24</v>
      </c>
      <c r="AE397">
        <v>-102137834.34999999</v>
      </c>
      <c r="AG397">
        <v>-40225.24</v>
      </c>
      <c r="AI397">
        <v>3171766.7</v>
      </c>
      <c r="AM397">
        <v>38661.42</v>
      </c>
      <c r="AT397">
        <v>-32111.34</v>
      </c>
      <c r="AV397">
        <v>-12175444.85</v>
      </c>
      <c r="AW397">
        <v>107107.02</v>
      </c>
      <c r="AX397">
        <v>0</v>
      </c>
      <c r="AY397">
        <v>0</v>
      </c>
      <c r="BA397">
        <v>169773.5</v>
      </c>
      <c r="BE397">
        <v>9655422.2799999993</v>
      </c>
      <c r="BF397">
        <v>568463.92000000004</v>
      </c>
      <c r="BG397">
        <v>0</v>
      </c>
      <c r="BI397">
        <v>0</v>
      </c>
      <c r="BK397">
        <v>0</v>
      </c>
      <c r="BL397">
        <v>0</v>
      </c>
    </row>
    <row r="398" spans="1:64" ht="24" customHeight="1">
      <c r="A398" s="77">
        <v>3</v>
      </c>
      <c r="B398" s="78" t="s">
        <v>911</v>
      </c>
      <c r="C398" s="79" t="s">
        <v>912</v>
      </c>
      <c r="D398" s="79">
        <v>3</v>
      </c>
      <c r="E398" s="78"/>
      <c r="F398" s="79"/>
      <c r="G398" s="79"/>
      <c r="H398" s="33">
        <v>3105010101.1009998</v>
      </c>
      <c r="I398" s="31" t="s">
        <v>455</v>
      </c>
      <c r="J398" s="108">
        <f t="shared" si="7"/>
        <v>394152517.08999997</v>
      </c>
      <c r="K398">
        <v>320006657.81</v>
      </c>
      <c r="L398">
        <v>8871634.5700000003</v>
      </c>
      <c r="M398">
        <v>19518823.859999999</v>
      </c>
      <c r="N398">
        <v>29280725.129999999</v>
      </c>
      <c r="O398">
        <v>62173505.770000003</v>
      </c>
      <c r="P398">
        <v>28418870.120000001</v>
      </c>
      <c r="Q398">
        <v>33592455.710000001</v>
      </c>
      <c r="R398">
        <v>25054612.510000002</v>
      </c>
      <c r="T398">
        <v>22504258.460000001</v>
      </c>
      <c r="U398">
        <v>23586887.059999999</v>
      </c>
      <c r="V398">
        <v>31612395.780000001</v>
      </c>
      <c r="W398">
        <v>394152517.08999997</v>
      </c>
      <c r="X398">
        <v>24225313.379999999</v>
      </c>
      <c r="Y398">
        <v>25981721.199999999</v>
      </c>
      <c r="Z398">
        <v>30171415.73</v>
      </c>
      <c r="AA398">
        <v>44001893.799999997</v>
      </c>
      <c r="AB398">
        <v>46646807.359999999</v>
      </c>
      <c r="AC398">
        <v>30944200.059999999</v>
      </c>
      <c r="AD398">
        <v>21666781</v>
      </c>
      <c r="AE398">
        <v>257760083.56999999</v>
      </c>
      <c r="AF398">
        <v>27819591.800000001</v>
      </c>
      <c r="AG398">
        <v>30261290.399999999</v>
      </c>
      <c r="AH398">
        <v>42724642.380000003</v>
      </c>
      <c r="AI398">
        <v>24392425.940000001</v>
      </c>
      <c r="AJ398">
        <v>39922879.700000003</v>
      </c>
      <c r="AK398">
        <v>52636771.200000003</v>
      </c>
      <c r="AL398">
        <v>22291462.879999999</v>
      </c>
      <c r="AM398">
        <v>44428989.030000001</v>
      </c>
      <c r="AN398">
        <v>18300219.100000001</v>
      </c>
      <c r="AO398">
        <v>22594388.629999999</v>
      </c>
      <c r="AP398">
        <v>7129420.3899999997</v>
      </c>
      <c r="AQ398">
        <v>30839490.260000002</v>
      </c>
      <c r="AR398">
        <v>30511391.190000001</v>
      </c>
      <c r="AS398">
        <v>455596944.48000002</v>
      </c>
      <c r="AT398">
        <v>35811172.460000001</v>
      </c>
      <c r="AU398">
        <v>21036525.879999999</v>
      </c>
      <c r="AV398">
        <v>52913181.869999997</v>
      </c>
      <c r="AW398">
        <v>40799102.659999996</v>
      </c>
      <c r="AX398">
        <v>36878555.07</v>
      </c>
      <c r="AY398">
        <v>20767894.23</v>
      </c>
      <c r="AZ398">
        <v>58893079.549999997</v>
      </c>
      <c r="BA398">
        <v>24906675.449999999</v>
      </c>
      <c r="BB398">
        <v>32760479.949999999</v>
      </c>
      <c r="BC398">
        <v>34114505.909999996</v>
      </c>
      <c r="BD398">
        <v>30328006.690000001</v>
      </c>
      <c r="BE398">
        <v>410267937.44</v>
      </c>
      <c r="BF398">
        <v>54204978.229999997</v>
      </c>
      <c r="BG398">
        <v>24503115.510000002</v>
      </c>
      <c r="BH398">
        <v>62697971.030000001</v>
      </c>
      <c r="BI398">
        <v>12579595.119999999</v>
      </c>
      <c r="BJ398">
        <v>17875841.710000001</v>
      </c>
      <c r="BK398">
        <v>30030846.600000001</v>
      </c>
      <c r="BL398">
        <v>28969335.350000001</v>
      </c>
    </row>
    <row r="399" spans="1:64" ht="24" customHeight="1">
      <c r="A399" s="77">
        <v>3</v>
      </c>
      <c r="B399" s="78" t="s">
        <v>911</v>
      </c>
      <c r="C399" s="79" t="s">
        <v>912</v>
      </c>
      <c r="D399" s="79">
        <v>3</v>
      </c>
      <c r="E399" s="78"/>
      <c r="F399" s="79"/>
      <c r="G399" s="79"/>
      <c r="H399" s="33">
        <v>3105010103.1009998</v>
      </c>
      <c r="I399" s="31" t="s">
        <v>456</v>
      </c>
      <c r="J399" s="108">
        <f t="shared" si="7"/>
        <v>0</v>
      </c>
      <c r="K399">
        <v>1447130.6</v>
      </c>
      <c r="S399">
        <v>15268196.09</v>
      </c>
      <c r="AE399">
        <v>203324.22</v>
      </c>
    </row>
    <row r="400" spans="1:64" ht="24" customHeight="1">
      <c r="A400" s="77">
        <v>4</v>
      </c>
      <c r="B400" s="78" t="s">
        <v>913</v>
      </c>
      <c r="C400" s="79" t="s">
        <v>914</v>
      </c>
      <c r="D400" s="79">
        <v>4.0999999999999996</v>
      </c>
      <c r="E400" s="309" t="s">
        <v>1393</v>
      </c>
      <c r="F400" s="79"/>
      <c r="G400" s="79"/>
      <c r="H400" s="33">
        <v>4201020106.1009998</v>
      </c>
      <c r="I400" s="31" t="s">
        <v>457</v>
      </c>
      <c r="J400" s="108">
        <f t="shared" si="7"/>
        <v>0</v>
      </c>
      <c r="AE400">
        <v>1760593.3</v>
      </c>
    </row>
    <row r="401" spans="1:64" ht="24" customHeight="1">
      <c r="A401" s="77">
        <v>4</v>
      </c>
      <c r="B401" s="78" t="s">
        <v>913</v>
      </c>
      <c r="C401" s="79" t="s">
        <v>914</v>
      </c>
      <c r="D401" s="79">
        <v>4.0999999999999996</v>
      </c>
      <c r="E401" s="309" t="s">
        <v>1393</v>
      </c>
      <c r="F401" s="79"/>
      <c r="G401" s="79"/>
      <c r="H401" s="33">
        <v>4201020199.1009998</v>
      </c>
      <c r="I401" s="31" t="s">
        <v>458</v>
      </c>
      <c r="J401" s="108">
        <f t="shared" si="7"/>
        <v>0</v>
      </c>
      <c r="AE401">
        <v>2860</v>
      </c>
      <c r="AS401">
        <v>73246</v>
      </c>
    </row>
    <row r="402" spans="1:64" ht="24" customHeight="1">
      <c r="A402" s="77">
        <v>4</v>
      </c>
      <c r="B402" s="78" t="s">
        <v>913</v>
      </c>
      <c r="C402" s="79" t="s">
        <v>914</v>
      </c>
      <c r="D402" s="79">
        <v>4.0999999999999996</v>
      </c>
      <c r="E402" s="309" t="s">
        <v>1393</v>
      </c>
      <c r="F402" s="79"/>
      <c r="G402" s="79"/>
      <c r="H402" s="33">
        <v>4202010199.1009998</v>
      </c>
      <c r="I402" s="31" t="s">
        <v>459</v>
      </c>
      <c r="J402" s="108">
        <f t="shared" si="7"/>
        <v>0</v>
      </c>
      <c r="K402">
        <v>25600</v>
      </c>
      <c r="AA402">
        <v>8170</v>
      </c>
      <c r="AE402">
        <v>41825.65</v>
      </c>
      <c r="AS402">
        <v>8150</v>
      </c>
      <c r="BI402">
        <v>6500</v>
      </c>
    </row>
    <row r="403" spans="1:64" ht="24" customHeight="1">
      <c r="A403" s="77">
        <v>4</v>
      </c>
      <c r="B403" s="78" t="s">
        <v>913</v>
      </c>
      <c r="C403" s="79" t="s">
        <v>914</v>
      </c>
      <c r="D403" s="79">
        <v>4.0999999999999996</v>
      </c>
      <c r="E403" s="309" t="s">
        <v>1393</v>
      </c>
      <c r="F403" s="79"/>
      <c r="G403" s="79"/>
      <c r="H403" s="33">
        <v>4202020102.1009998</v>
      </c>
      <c r="I403" s="31" t="s">
        <v>460</v>
      </c>
      <c r="J403" s="108">
        <f t="shared" si="7"/>
        <v>0</v>
      </c>
      <c r="K403">
        <v>20000</v>
      </c>
      <c r="AE403">
        <v>21000</v>
      </c>
    </row>
    <row r="404" spans="1:64" ht="24" customHeight="1">
      <c r="A404" s="77">
        <v>4</v>
      </c>
      <c r="B404" s="78" t="s">
        <v>913</v>
      </c>
      <c r="C404" s="79" t="s">
        <v>914</v>
      </c>
      <c r="D404" s="79">
        <v>4.0999999999999996</v>
      </c>
      <c r="E404" s="309" t="s">
        <v>1393</v>
      </c>
      <c r="F404" s="79"/>
      <c r="G404" s="79"/>
      <c r="H404" s="33">
        <v>4202030105.1009998</v>
      </c>
      <c r="I404" s="31" t="s">
        <v>461</v>
      </c>
      <c r="J404" s="108">
        <f t="shared" si="7"/>
        <v>35124.800000000003</v>
      </c>
      <c r="W404">
        <v>35124.800000000003</v>
      </c>
      <c r="AS404">
        <v>182000</v>
      </c>
    </row>
    <row r="405" spans="1:64" ht="24" customHeight="1">
      <c r="A405" s="77">
        <v>4</v>
      </c>
      <c r="B405" s="78" t="s">
        <v>913</v>
      </c>
      <c r="C405" s="79" t="s">
        <v>914</v>
      </c>
      <c r="D405" s="79">
        <v>4.0999999999999996</v>
      </c>
      <c r="E405" s="309" t="s">
        <v>1393</v>
      </c>
      <c r="F405" s="79"/>
      <c r="G405" s="79"/>
      <c r="H405" s="33">
        <v>4203010101.1009998</v>
      </c>
      <c r="I405" s="31" t="s">
        <v>462</v>
      </c>
      <c r="J405" s="108">
        <f t="shared" si="7"/>
        <v>431.08</v>
      </c>
      <c r="K405">
        <v>5064.79</v>
      </c>
      <c r="W405">
        <v>431.08</v>
      </c>
      <c r="AA405">
        <v>111681.1</v>
      </c>
      <c r="AE405">
        <v>645169.04</v>
      </c>
      <c r="AM405">
        <v>72295.509999999995</v>
      </c>
      <c r="AS405">
        <v>57368.67</v>
      </c>
      <c r="AX405">
        <v>79766.880000000005</v>
      </c>
      <c r="AY405">
        <v>106479.11</v>
      </c>
    </row>
    <row r="406" spans="1:64" ht="24" customHeight="1">
      <c r="A406" s="77">
        <v>4</v>
      </c>
      <c r="B406" s="78" t="s">
        <v>913</v>
      </c>
      <c r="C406" s="79" t="s">
        <v>914</v>
      </c>
      <c r="D406" s="79">
        <v>4.0999999999999996</v>
      </c>
      <c r="E406" s="309" t="s">
        <v>1393</v>
      </c>
      <c r="F406" s="79"/>
      <c r="G406" s="79"/>
      <c r="H406" s="33">
        <v>4205010104.1009998</v>
      </c>
      <c r="I406" s="31" t="s">
        <v>463</v>
      </c>
      <c r="J406" s="108">
        <f t="shared" si="7"/>
        <v>0</v>
      </c>
    </row>
    <row r="407" spans="1:64" ht="24" customHeight="1">
      <c r="A407" s="77">
        <v>4</v>
      </c>
      <c r="B407" s="78" t="s">
        <v>913</v>
      </c>
      <c r="C407" s="79" t="s">
        <v>914</v>
      </c>
      <c r="D407" s="79">
        <v>4.0999999999999996</v>
      </c>
      <c r="E407" s="309" t="s">
        <v>1393</v>
      </c>
      <c r="F407" s="79"/>
      <c r="G407" s="79"/>
      <c r="H407" s="33">
        <v>4205010110.1009998</v>
      </c>
      <c r="I407" s="31" t="s">
        <v>464</v>
      </c>
      <c r="J407" s="108">
        <f t="shared" si="7"/>
        <v>0</v>
      </c>
      <c r="K407">
        <v>533</v>
      </c>
      <c r="BH407">
        <v>145299</v>
      </c>
      <c r="BK407">
        <v>4235</v>
      </c>
      <c r="BL407">
        <v>500</v>
      </c>
    </row>
    <row r="408" spans="1:64" ht="24" customHeight="1">
      <c r="A408" s="77">
        <v>4</v>
      </c>
      <c r="B408" s="78" t="s">
        <v>913</v>
      </c>
      <c r="C408" s="79" t="s">
        <v>914</v>
      </c>
      <c r="D408" s="79">
        <v>4.0999999999999996</v>
      </c>
      <c r="E408" s="309" t="s">
        <v>1393</v>
      </c>
      <c r="F408" s="79"/>
      <c r="G408" s="79"/>
      <c r="H408" s="33">
        <v>4206010102.1009998</v>
      </c>
      <c r="I408" s="31" t="s">
        <v>465</v>
      </c>
      <c r="J408" s="108">
        <f t="shared" si="7"/>
        <v>48000</v>
      </c>
      <c r="K408">
        <v>46118.9</v>
      </c>
      <c r="W408">
        <v>48000</v>
      </c>
      <c r="AE408">
        <v>6379</v>
      </c>
      <c r="AS408">
        <v>394342.89</v>
      </c>
    </row>
    <row r="409" spans="1:64" ht="24" customHeight="1">
      <c r="A409" s="77">
        <v>4</v>
      </c>
      <c r="B409" s="78" t="s">
        <v>913</v>
      </c>
      <c r="C409" s="79" t="s">
        <v>914</v>
      </c>
      <c r="D409" s="79">
        <v>4.0999999999999996</v>
      </c>
      <c r="E409" s="309" t="s">
        <v>1393</v>
      </c>
      <c r="F409" s="79"/>
      <c r="G409" s="79"/>
      <c r="H409" s="34">
        <v>4206010199.1009998</v>
      </c>
      <c r="I409" s="35" t="s">
        <v>466</v>
      </c>
      <c r="J409" s="108">
        <f t="shared" si="7"/>
        <v>5800</v>
      </c>
      <c r="W409">
        <v>5800</v>
      </c>
      <c r="AE409">
        <v>1000</v>
      </c>
    </row>
    <row r="410" spans="1:64" ht="24" customHeight="1">
      <c r="A410" s="77">
        <v>4</v>
      </c>
      <c r="B410" s="78" t="s">
        <v>913</v>
      </c>
      <c r="C410" s="79" t="s">
        <v>914</v>
      </c>
      <c r="D410" s="79">
        <v>4.0999999999999996</v>
      </c>
      <c r="E410" s="78" t="s">
        <v>1393</v>
      </c>
      <c r="F410" s="79"/>
      <c r="G410" s="79"/>
      <c r="H410" s="33">
        <v>4207010102.1020002</v>
      </c>
      <c r="I410" s="31" t="s">
        <v>467</v>
      </c>
      <c r="J410" s="108">
        <f t="shared" si="7"/>
        <v>0</v>
      </c>
    </row>
    <row r="411" spans="1:64" ht="24" customHeight="1">
      <c r="A411" s="77">
        <v>4</v>
      </c>
      <c r="B411" s="78" t="s">
        <v>913</v>
      </c>
      <c r="C411" s="79" t="s">
        <v>915</v>
      </c>
      <c r="D411" s="79">
        <v>4.0999999999999996</v>
      </c>
      <c r="E411" s="78" t="s">
        <v>1410</v>
      </c>
      <c r="F411" s="79"/>
      <c r="G411" s="79"/>
      <c r="H411" s="33">
        <v>4301010102.1009998</v>
      </c>
      <c r="I411" s="31" t="s">
        <v>468</v>
      </c>
      <c r="J411" s="108">
        <f t="shared" si="7"/>
        <v>65862</v>
      </c>
      <c r="W411">
        <v>65862</v>
      </c>
      <c r="AA411">
        <v>1797</v>
      </c>
    </row>
    <row r="412" spans="1:64" ht="24" customHeight="1">
      <c r="A412" s="77">
        <v>4</v>
      </c>
      <c r="B412" s="78" t="s">
        <v>913</v>
      </c>
      <c r="C412" s="79" t="s">
        <v>915</v>
      </c>
      <c r="D412" s="79">
        <v>4.0999999999999996</v>
      </c>
      <c r="E412" s="78" t="s">
        <v>1410</v>
      </c>
      <c r="F412" s="79"/>
      <c r="G412" s="79"/>
      <c r="H412" s="33">
        <v>4301010102.1020002</v>
      </c>
      <c r="I412" s="31" t="s">
        <v>469</v>
      </c>
      <c r="J412" s="108">
        <f t="shared" si="7"/>
        <v>0</v>
      </c>
    </row>
    <row r="413" spans="1:64" ht="24" customHeight="1">
      <c r="A413" s="77">
        <v>4</v>
      </c>
      <c r="B413" s="78" t="s">
        <v>913</v>
      </c>
      <c r="C413" s="79" t="s">
        <v>915</v>
      </c>
      <c r="D413" s="79">
        <v>4.0999999999999996</v>
      </c>
      <c r="E413" s="78" t="s">
        <v>1410</v>
      </c>
      <c r="F413" s="79"/>
      <c r="G413" s="79"/>
      <c r="H413" s="33">
        <v>4301010102.1029997</v>
      </c>
      <c r="I413" s="31" t="s">
        <v>470</v>
      </c>
      <c r="J413" s="108">
        <f t="shared" si="7"/>
        <v>0</v>
      </c>
      <c r="AA413">
        <v>8093556</v>
      </c>
      <c r="BH413">
        <v>4052410</v>
      </c>
    </row>
    <row r="414" spans="1:64" ht="24" customHeight="1">
      <c r="A414" s="77">
        <v>4</v>
      </c>
      <c r="B414" s="78" t="s">
        <v>913</v>
      </c>
      <c r="C414" s="79" t="s">
        <v>915</v>
      </c>
      <c r="D414" s="79">
        <v>4.0999999999999996</v>
      </c>
      <c r="E414" s="78" t="s">
        <v>1410</v>
      </c>
      <c r="F414" s="79"/>
      <c r="G414" s="79"/>
      <c r="H414" s="33">
        <v>4301010102.1040001</v>
      </c>
      <c r="I414" s="31" t="s">
        <v>471</v>
      </c>
      <c r="J414" s="108">
        <f t="shared" si="7"/>
        <v>0</v>
      </c>
    </row>
    <row r="415" spans="1:64" ht="24" customHeight="1">
      <c r="A415" s="77">
        <v>4</v>
      </c>
      <c r="B415" s="78" t="s">
        <v>913</v>
      </c>
      <c r="C415" s="79" t="s">
        <v>915</v>
      </c>
      <c r="D415" s="79">
        <v>4.0999999999999996</v>
      </c>
      <c r="E415" s="78" t="s">
        <v>1410</v>
      </c>
      <c r="F415" s="79"/>
      <c r="G415" s="79"/>
      <c r="H415" s="33">
        <v>4301020102.1009998</v>
      </c>
      <c r="I415" s="31" t="s">
        <v>472</v>
      </c>
      <c r="J415" s="108">
        <f t="shared" si="7"/>
        <v>0</v>
      </c>
      <c r="K415">
        <v>35178.5</v>
      </c>
      <c r="Q415">
        <v>29000</v>
      </c>
      <c r="AH415">
        <v>8200</v>
      </c>
      <c r="AS415">
        <v>690078.6</v>
      </c>
    </row>
    <row r="416" spans="1:64" ht="24" customHeight="1">
      <c r="A416" s="77">
        <v>4</v>
      </c>
      <c r="B416" s="78" t="s">
        <v>913</v>
      </c>
      <c r="C416" s="79" t="s">
        <v>915</v>
      </c>
      <c r="D416" s="79">
        <v>4.0999999999999996</v>
      </c>
      <c r="E416" s="78" t="s">
        <v>1410</v>
      </c>
      <c r="F416" s="79"/>
      <c r="G416" s="79"/>
      <c r="H416" s="33">
        <v>4301020102.1020002</v>
      </c>
      <c r="I416" s="31" t="s">
        <v>473</v>
      </c>
      <c r="J416" s="108">
        <f t="shared" si="7"/>
        <v>36370</v>
      </c>
      <c r="K416">
        <v>143730</v>
      </c>
      <c r="P416">
        <v>8400</v>
      </c>
      <c r="Q416">
        <v>54275</v>
      </c>
      <c r="R416">
        <v>103440</v>
      </c>
      <c r="U416">
        <v>15650</v>
      </c>
      <c r="W416">
        <v>36370</v>
      </c>
      <c r="AA416">
        <v>109385</v>
      </c>
      <c r="AB416">
        <v>1080</v>
      </c>
      <c r="AE416">
        <v>1095660</v>
      </c>
      <c r="AG416">
        <v>24520</v>
      </c>
      <c r="AH416">
        <v>81970</v>
      </c>
      <c r="AI416">
        <v>122910</v>
      </c>
      <c r="AJ416">
        <v>59920</v>
      </c>
      <c r="AK416">
        <v>6300</v>
      </c>
      <c r="AL416">
        <v>1930</v>
      </c>
      <c r="AM416">
        <v>2930</v>
      </c>
      <c r="AN416">
        <v>16360</v>
      </c>
      <c r="AO416">
        <v>15415</v>
      </c>
      <c r="AP416">
        <v>35650</v>
      </c>
      <c r="AS416">
        <v>566950</v>
      </c>
      <c r="AU416">
        <v>18352.5</v>
      </c>
      <c r="AV416">
        <v>126570</v>
      </c>
      <c r="AZ416">
        <v>240480</v>
      </c>
      <c r="BE416">
        <v>114400</v>
      </c>
      <c r="BH416">
        <v>265740</v>
      </c>
      <c r="BJ416">
        <v>34310</v>
      </c>
    </row>
    <row r="417" spans="1:64" ht="24" customHeight="1">
      <c r="A417" s="77">
        <v>4</v>
      </c>
      <c r="B417" s="78" t="s">
        <v>913</v>
      </c>
      <c r="C417" s="79" t="s">
        <v>915</v>
      </c>
      <c r="D417" s="79">
        <v>4.0999999999999996</v>
      </c>
      <c r="E417" s="78" t="s">
        <v>1410</v>
      </c>
      <c r="F417" s="79"/>
      <c r="G417" s="79"/>
      <c r="H417" s="33">
        <v>4301020102.1029997</v>
      </c>
      <c r="I417" s="31" t="s">
        <v>474</v>
      </c>
      <c r="J417" s="108">
        <f t="shared" si="7"/>
        <v>2153760.94</v>
      </c>
      <c r="K417">
        <v>4271270</v>
      </c>
      <c r="N417">
        <v>780</v>
      </c>
      <c r="P417">
        <v>173090</v>
      </c>
      <c r="W417">
        <v>2153760.94</v>
      </c>
      <c r="AE417">
        <v>6086985</v>
      </c>
      <c r="AN417">
        <v>39460</v>
      </c>
      <c r="AS417">
        <v>2113451</v>
      </c>
      <c r="AT417">
        <v>8780</v>
      </c>
      <c r="AZ417">
        <v>208148</v>
      </c>
      <c r="BB417">
        <v>4775</v>
      </c>
      <c r="BE417">
        <v>2053760</v>
      </c>
      <c r="BH417">
        <v>24750</v>
      </c>
    </row>
    <row r="418" spans="1:64" ht="24" customHeight="1">
      <c r="A418" s="77">
        <v>4</v>
      </c>
      <c r="B418" s="78" t="s">
        <v>913</v>
      </c>
      <c r="C418" s="79" t="s">
        <v>915</v>
      </c>
      <c r="D418" s="79">
        <v>4.0999999999999996</v>
      </c>
      <c r="E418" s="78" t="s">
        <v>1420</v>
      </c>
      <c r="F418" s="79"/>
      <c r="G418" s="79"/>
      <c r="H418" s="33">
        <v>4301020102.1040001</v>
      </c>
      <c r="I418" s="31" t="s">
        <v>475</v>
      </c>
      <c r="J418" s="108">
        <f t="shared" si="7"/>
        <v>790500</v>
      </c>
      <c r="K418">
        <v>1025450</v>
      </c>
      <c r="M418">
        <v>49990</v>
      </c>
      <c r="N418">
        <v>102820</v>
      </c>
      <c r="Q418">
        <v>61520</v>
      </c>
      <c r="R418">
        <v>16480</v>
      </c>
      <c r="T418">
        <v>56600</v>
      </c>
      <c r="U418">
        <v>125180</v>
      </c>
      <c r="V418">
        <v>1650</v>
      </c>
      <c r="W418">
        <v>790500</v>
      </c>
      <c r="X418">
        <v>47030</v>
      </c>
      <c r="AB418">
        <v>82910</v>
      </c>
      <c r="AC418">
        <v>61824</v>
      </c>
      <c r="AD418">
        <v>13540</v>
      </c>
      <c r="AE418">
        <v>2664040</v>
      </c>
      <c r="AF418">
        <v>56960</v>
      </c>
      <c r="AG418">
        <v>136240</v>
      </c>
      <c r="AH418">
        <v>94180</v>
      </c>
      <c r="AI418">
        <v>182510</v>
      </c>
      <c r="AL418">
        <v>93280</v>
      </c>
      <c r="AM418">
        <v>89120</v>
      </c>
      <c r="AN418">
        <v>94665</v>
      </c>
      <c r="AO418">
        <v>150120</v>
      </c>
      <c r="AP418">
        <v>71680</v>
      </c>
      <c r="AQ418">
        <v>53900</v>
      </c>
      <c r="AR418">
        <v>32090</v>
      </c>
      <c r="AS418">
        <v>1678621</v>
      </c>
      <c r="AT418">
        <v>49150</v>
      </c>
      <c r="AU418">
        <v>49810</v>
      </c>
      <c r="AV418">
        <v>362186</v>
      </c>
      <c r="AW418">
        <v>69890</v>
      </c>
      <c r="AX418">
        <v>49220</v>
      </c>
      <c r="AY418">
        <v>48720</v>
      </c>
      <c r="AZ418">
        <v>211840</v>
      </c>
      <c r="BA418">
        <v>54090</v>
      </c>
      <c r="BB418">
        <v>47660</v>
      </c>
      <c r="BC418">
        <v>193910</v>
      </c>
      <c r="BD418">
        <v>14890</v>
      </c>
      <c r="BE418">
        <v>700010</v>
      </c>
      <c r="BF418">
        <v>672830</v>
      </c>
      <c r="BH418">
        <v>259661</v>
      </c>
      <c r="BJ418">
        <v>101700</v>
      </c>
      <c r="BK418">
        <v>56710</v>
      </c>
      <c r="BL418">
        <v>132320</v>
      </c>
    </row>
    <row r="419" spans="1:64" ht="24" customHeight="1">
      <c r="A419" s="77">
        <v>4</v>
      </c>
      <c r="B419" s="78" t="s">
        <v>913</v>
      </c>
      <c r="C419" s="79" t="s">
        <v>915</v>
      </c>
      <c r="D419" s="79">
        <v>4.0999999999999996</v>
      </c>
      <c r="E419" s="78" t="s">
        <v>1424</v>
      </c>
      <c r="F419" s="79"/>
      <c r="G419" s="79"/>
      <c r="H419" s="33">
        <v>4301020102.1049995</v>
      </c>
      <c r="I419" s="31" t="s">
        <v>476</v>
      </c>
      <c r="J419" s="108">
        <f t="shared" si="7"/>
        <v>441700</v>
      </c>
      <c r="K419">
        <v>515900</v>
      </c>
      <c r="L419">
        <v>37000</v>
      </c>
      <c r="M419">
        <v>108200</v>
      </c>
      <c r="N419">
        <v>43900</v>
      </c>
      <c r="O419">
        <v>69450</v>
      </c>
      <c r="P419">
        <v>162800</v>
      </c>
      <c r="Q419">
        <v>161000</v>
      </c>
      <c r="R419">
        <v>113950</v>
      </c>
      <c r="S419">
        <v>71900</v>
      </c>
      <c r="T419">
        <v>30800</v>
      </c>
      <c r="U419">
        <v>139800</v>
      </c>
      <c r="V419">
        <v>46850</v>
      </c>
      <c r="W419">
        <v>441700</v>
      </c>
      <c r="X419">
        <v>569510</v>
      </c>
      <c r="Y419">
        <v>310000</v>
      </c>
      <c r="Z419">
        <v>335850</v>
      </c>
      <c r="AA419">
        <v>230550</v>
      </c>
      <c r="AB419">
        <v>228550</v>
      </c>
      <c r="AC419">
        <v>133000</v>
      </c>
      <c r="AD419">
        <v>29150</v>
      </c>
      <c r="AE419">
        <v>1580250</v>
      </c>
      <c r="AF419">
        <v>211950</v>
      </c>
      <c r="AG419">
        <v>708100</v>
      </c>
      <c r="AH419">
        <v>459250</v>
      </c>
      <c r="AI419">
        <v>125900</v>
      </c>
      <c r="AJ419">
        <v>501700</v>
      </c>
      <c r="AK419">
        <v>1595750</v>
      </c>
      <c r="AL419">
        <v>221000</v>
      </c>
      <c r="AM419">
        <v>143350</v>
      </c>
      <c r="AN419">
        <v>216150</v>
      </c>
      <c r="AO419">
        <v>436900</v>
      </c>
      <c r="AP419">
        <v>381600</v>
      </c>
      <c r="AQ419">
        <v>180600</v>
      </c>
      <c r="AR419">
        <v>146000</v>
      </c>
      <c r="AS419">
        <v>865750</v>
      </c>
      <c r="AT419">
        <v>226200</v>
      </c>
      <c r="AU419">
        <v>354400</v>
      </c>
      <c r="AV419">
        <v>254500</v>
      </c>
      <c r="AW419">
        <v>254500</v>
      </c>
      <c r="AX419">
        <v>228850</v>
      </c>
      <c r="AY419">
        <v>177050</v>
      </c>
      <c r="AZ419">
        <v>115350</v>
      </c>
      <c r="BA419">
        <v>246700</v>
      </c>
      <c r="BB419">
        <v>292000</v>
      </c>
      <c r="BC419">
        <v>249750</v>
      </c>
      <c r="BD419">
        <v>145000</v>
      </c>
      <c r="BE419">
        <v>375120</v>
      </c>
      <c r="BF419">
        <v>244200</v>
      </c>
      <c r="BG419">
        <v>326050</v>
      </c>
      <c r="BH419">
        <v>41400</v>
      </c>
      <c r="BI419">
        <v>100350</v>
      </c>
      <c r="BJ419">
        <v>38400</v>
      </c>
      <c r="BK419">
        <v>136650</v>
      </c>
      <c r="BL419">
        <v>22350</v>
      </c>
    </row>
    <row r="420" spans="1:64" ht="24" customHeight="1">
      <c r="A420" s="77">
        <v>4</v>
      </c>
      <c r="B420" s="78" t="s">
        <v>913</v>
      </c>
      <c r="C420" s="79" t="s">
        <v>915</v>
      </c>
      <c r="D420" s="79">
        <v>4.0999999999999996</v>
      </c>
      <c r="E420" s="78" t="s">
        <v>1410</v>
      </c>
      <c r="F420" s="79"/>
      <c r="G420" s="79"/>
      <c r="H420" s="33">
        <v>4301020102.1059999</v>
      </c>
      <c r="I420" s="31" t="s">
        <v>477</v>
      </c>
      <c r="J420" s="108">
        <f t="shared" si="7"/>
        <v>2291431</v>
      </c>
      <c r="K420">
        <v>24284328.239999998</v>
      </c>
      <c r="M420">
        <v>64771.75</v>
      </c>
      <c r="N420">
        <v>165351</v>
      </c>
      <c r="Q420">
        <v>181307</v>
      </c>
      <c r="S420">
        <v>91386.4</v>
      </c>
      <c r="T420">
        <v>33300</v>
      </c>
      <c r="U420">
        <v>2290</v>
      </c>
      <c r="V420">
        <v>83133</v>
      </c>
      <c r="W420">
        <v>2291431</v>
      </c>
      <c r="Y420">
        <v>69500</v>
      </c>
      <c r="Z420">
        <v>5300.4</v>
      </c>
      <c r="AC420">
        <v>344740.09</v>
      </c>
      <c r="AD420">
        <v>513821.07</v>
      </c>
      <c r="AG420">
        <v>798658.44</v>
      </c>
      <c r="AH420">
        <v>72484.039999999994</v>
      </c>
      <c r="AL420">
        <v>234980.67</v>
      </c>
      <c r="AO420">
        <v>74690.149999999994</v>
      </c>
      <c r="AZ420">
        <v>5332423.79</v>
      </c>
      <c r="BE420">
        <v>6944868.4400000004</v>
      </c>
      <c r="BG420">
        <v>24302.9</v>
      </c>
      <c r="BH420">
        <v>659367.19999999995</v>
      </c>
      <c r="BK420">
        <v>215558.84</v>
      </c>
    </row>
    <row r="421" spans="1:64" ht="24" customHeight="1">
      <c r="A421" s="77">
        <v>4</v>
      </c>
      <c r="B421" s="78" t="s">
        <v>913</v>
      </c>
      <c r="C421" s="79" t="s">
        <v>915</v>
      </c>
      <c r="D421" s="79">
        <v>4.0999999999999996</v>
      </c>
      <c r="E421" s="78" t="s">
        <v>1430</v>
      </c>
      <c r="F421" s="79"/>
      <c r="G421" s="79"/>
      <c r="H421" s="33">
        <v>4301020104.1040001</v>
      </c>
      <c r="I421" s="31" t="s">
        <v>478</v>
      </c>
      <c r="J421" s="108">
        <f t="shared" si="7"/>
        <v>5854</v>
      </c>
      <c r="K421">
        <v>21703.5</v>
      </c>
      <c r="Q421">
        <v>54238</v>
      </c>
      <c r="S421">
        <v>3800</v>
      </c>
      <c r="U421">
        <v>7308.91</v>
      </c>
      <c r="V421">
        <v>23145.9</v>
      </c>
      <c r="W421">
        <v>5854</v>
      </c>
      <c r="Y421">
        <v>9399</v>
      </c>
      <c r="Z421">
        <v>224298</v>
      </c>
      <c r="AC421">
        <v>3488.5</v>
      </c>
      <c r="AE421">
        <v>669171</v>
      </c>
      <c r="AH421">
        <v>2985</v>
      </c>
      <c r="AI421">
        <v>9897.5</v>
      </c>
      <c r="AJ421">
        <v>4263.25</v>
      </c>
      <c r="AK421">
        <v>13140</v>
      </c>
      <c r="AL421">
        <v>8374</v>
      </c>
      <c r="AM421">
        <v>105</v>
      </c>
      <c r="AN421">
        <v>4950.25</v>
      </c>
      <c r="AP421">
        <v>118023</v>
      </c>
      <c r="AS421">
        <v>392106.25</v>
      </c>
      <c r="AU421">
        <v>4218</v>
      </c>
      <c r="AV421">
        <v>25488</v>
      </c>
      <c r="AW421">
        <v>36298</v>
      </c>
      <c r="AY421">
        <v>11050</v>
      </c>
      <c r="AZ421">
        <v>42163.25</v>
      </c>
      <c r="BE421">
        <v>6086</v>
      </c>
      <c r="BI421">
        <v>29134</v>
      </c>
      <c r="BL421">
        <v>1961.5</v>
      </c>
    </row>
    <row r="422" spans="1:64" ht="24" customHeight="1">
      <c r="A422" s="77">
        <v>4</v>
      </c>
      <c r="B422" s="78" t="s">
        <v>913</v>
      </c>
      <c r="C422" s="79" t="s">
        <v>915</v>
      </c>
      <c r="D422" s="79">
        <v>4.0999999999999996</v>
      </c>
      <c r="E422" s="78" t="s">
        <v>1430</v>
      </c>
      <c r="F422" s="79"/>
      <c r="G422" s="79"/>
      <c r="H422" s="33">
        <v>4301020104.1049995</v>
      </c>
      <c r="I422" s="31" t="s">
        <v>479</v>
      </c>
      <c r="J422" s="108">
        <f t="shared" si="7"/>
        <v>3003148.75</v>
      </c>
      <c r="K422">
        <v>1677749</v>
      </c>
      <c r="L422">
        <v>8676</v>
      </c>
      <c r="M422">
        <v>11461</v>
      </c>
      <c r="N422">
        <v>3617</v>
      </c>
      <c r="O422">
        <v>181690</v>
      </c>
      <c r="P422">
        <v>128684</v>
      </c>
      <c r="R422">
        <v>10186</v>
      </c>
      <c r="S422">
        <v>15879</v>
      </c>
      <c r="V422">
        <v>27093.05</v>
      </c>
      <c r="W422">
        <v>3003148.75</v>
      </c>
      <c r="X422">
        <v>103186</v>
      </c>
      <c r="Y422">
        <v>9584</v>
      </c>
      <c r="Z422">
        <v>80829.25</v>
      </c>
      <c r="AA422">
        <v>2426</v>
      </c>
      <c r="AB422">
        <v>37117</v>
      </c>
      <c r="AC422">
        <v>2258.75</v>
      </c>
      <c r="AE422">
        <v>6453974</v>
      </c>
      <c r="AF422">
        <v>1801.5</v>
      </c>
      <c r="AG422">
        <v>99910.58</v>
      </c>
      <c r="AH422">
        <v>126992.25</v>
      </c>
      <c r="AI422">
        <v>97285.5</v>
      </c>
      <c r="AJ422">
        <v>5661</v>
      </c>
      <c r="AK422">
        <v>167828.45</v>
      </c>
      <c r="AL422">
        <v>41164.5</v>
      </c>
      <c r="AM422">
        <v>113408.75</v>
      </c>
      <c r="AN422">
        <v>78635.25</v>
      </c>
      <c r="AO422">
        <v>36457.620000000003</v>
      </c>
      <c r="AP422">
        <v>25640</v>
      </c>
      <c r="AS422">
        <v>3527828.68</v>
      </c>
      <c r="AT422">
        <v>65033</v>
      </c>
      <c r="AU422">
        <v>31879</v>
      </c>
      <c r="AV422">
        <v>791734.75</v>
      </c>
      <c r="AW422">
        <v>76669.25</v>
      </c>
      <c r="AX422">
        <v>53651</v>
      </c>
      <c r="AZ422">
        <v>601017</v>
      </c>
      <c r="BA422">
        <v>3514.5</v>
      </c>
      <c r="BE422">
        <v>1688065.75</v>
      </c>
      <c r="BF422">
        <v>343103.75</v>
      </c>
      <c r="BG422">
        <v>36901</v>
      </c>
      <c r="BI422">
        <v>21181</v>
      </c>
      <c r="BJ422">
        <v>76377.289999999994</v>
      </c>
      <c r="BK422">
        <v>61877.75</v>
      </c>
      <c r="BL422">
        <v>16003</v>
      </c>
    </row>
    <row r="423" spans="1:64" ht="24" customHeight="1">
      <c r="A423" s="77">
        <v>4</v>
      </c>
      <c r="B423" s="78" t="s">
        <v>913</v>
      </c>
      <c r="C423" s="79" t="s">
        <v>915</v>
      </c>
      <c r="D423" s="79">
        <v>4.0999999999999996</v>
      </c>
      <c r="E423" s="78" t="s">
        <v>1410</v>
      </c>
      <c r="F423" s="79"/>
      <c r="G423" s="79"/>
      <c r="H423" s="33">
        <v>4301020104.1059999</v>
      </c>
      <c r="I423" s="31" t="s">
        <v>480</v>
      </c>
      <c r="J423" s="108">
        <f t="shared" si="7"/>
        <v>9508076.6500000004</v>
      </c>
      <c r="K423">
        <v>68070846.159999996</v>
      </c>
      <c r="L423">
        <v>1034871.85</v>
      </c>
      <c r="M423">
        <v>876045</v>
      </c>
      <c r="N423">
        <v>1513145</v>
      </c>
      <c r="O423">
        <v>2500366.5</v>
      </c>
      <c r="P423">
        <v>5221262</v>
      </c>
      <c r="Q423">
        <v>2436727.5</v>
      </c>
      <c r="R423">
        <v>2270460</v>
      </c>
      <c r="S423">
        <v>1070360</v>
      </c>
      <c r="T423">
        <v>1024195.75</v>
      </c>
      <c r="U423">
        <v>876959.57</v>
      </c>
      <c r="V423">
        <v>662403.25</v>
      </c>
      <c r="W423">
        <v>9508076.6500000004</v>
      </c>
      <c r="X423">
        <v>1106607</v>
      </c>
      <c r="Y423">
        <v>1785017</v>
      </c>
      <c r="Z423">
        <v>1756823.5</v>
      </c>
      <c r="AA423">
        <v>3746195.65</v>
      </c>
      <c r="AB423">
        <v>2094763</v>
      </c>
      <c r="AC423">
        <v>773173.5</v>
      </c>
      <c r="AD423">
        <v>169537</v>
      </c>
      <c r="AE423">
        <v>52463652.75</v>
      </c>
      <c r="AF423">
        <v>2286494.75</v>
      </c>
      <c r="AG423">
        <v>3534295</v>
      </c>
      <c r="AH423">
        <v>2022658</v>
      </c>
      <c r="AI423">
        <v>4103651</v>
      </c>
      <c r="AJ423">
        <v>510609</v>
      </c>
      <c r="AK423">
        <v>4728597.75</v>
      </c>
      <c r="AL423">
        <v>2396419</v>
      </c>
      <c r="AM423">
        <v>1620260.75</v>
      </c>
      <c r="AN423">
        <v>4280298.67</v>
      </c>
      <c r="AO423">
        <v>2731789.03</v>
      </c>
      <c r="AP423">
        <v>1544479.45</v>
      </c>
      <c r="AQ423">
        <v>1165656.25</v>
      </c>
      <c r="AR423">
        <v>1105076</v>
      </c>
      <c r="AS423">
        <v>31508271.120000001</v>
      </c>
      <c r="AT423">
        <v>1363393</v>
      </c>
      <c r="AU423">
        <v>982237.87</v>
      </c>
      <c r="AV423">
        <v>5013798.75</v>
      </c>
      <c r="AW423">
        <v>2120787.25</v>
      </c>
      <c r="AX423">
        <v>1939712.75</v>
      </c>
      <c r="AY423">
        <v>3064708.5</v>
      </c>
      <c r="AZ423">
        <v>5765954.25</v>
      </c>
      <c r="BA423">
        <v>1347577.4</v>
      </c>
      <c r="BB423">
        <v>952026.5</v>
      </c>
      <c r="BC423">
        <v>985842</v>
      </c>
      <c r="BD423">
        <v>820814</v>
      </c>
      <c r="BE423">
        <v>10264955.75</v>
      </c>
      <c r="BF423">
        <v>7762327.5</v>
      </c>
      <c r="BG423">
        <v>1472924</v>
      </c>
      <c r="BH423">
        <v>5255955</v>
      </c>
      <c r="BI423">
        <v>299096</v>
      </c>
      <c r="BJ423">
        <v>1564592.31</v>
      </c>
      <c r="BK423">
        <v>2629267.9</v>
      </c>
      <c r="BL423">
        <v>1495780.75</v>
      </c>
    </row>
    <row r="424" spans="1:64" ht="24" customHeight="1">
      <c r="A424" s="77">
        <v>4</v>
      </c>
      <c r="B424" s="78" t="s">
        <v>913</v>
      </c>
      <c r="C424" s="79" t="s">
        <v>915</v>
      </c>
      <c r="D424" s="79">
        <v>4.0999999999999996</v>
      </c>
      <c r="E424" s="78" t="s">
        <v>1410</v>
      </c>
      <c r="F424" s="79"/>
      <c r="G424" s="79"/>
      <c r="H424" s="33">
        <v>4301020104.1070004</v>
      </c>
      <c r="I424" s="31" t="s">
        <v>481</v>
      </c>
      <c r="J424" s="108">
        <f t="shared" si="7"/>
        <v>20066189</v>
      </c>
      <c r="K424">
        <v>1230976.25</v>
      </c>
      <c r="M424">
        <v>389289</v>
      </c>
      <c r="N424">
        <v>858438</v>
      </c>
      <c r="O424">
        <v>3308494</v>
      </c>
      <c r="P424">
        <v>151708</v>
      </c>
      <c r="Q424">
        <v>363701</v>
      </c>
      <c r="R424">
        <v>209880</v>
      </c>
      <c r="S424">
        <v>387902</v>
      </c>
      <c r="T424">
        <v>306069</v>
      </c>
      <c r="U424">
        <v>815781.5</v>
      </c>
      <c r="V424">
        <v>13278</v>
      </c>
      <c r="W424">
        <v>20066189</v>
      </c>
      <c r="X424">
        <v>711571</v>
      </c>
      <c r="Y424">
        <v>10349</v>
      </c>
      <c r="Z424">
        <v>2524</v>
      </c>
      <c r="AB424">
        <v>439270</v>
      </c>
      <c r="AC424">
        <v>158757.75</v>
      </c>
      <c r="AE424">
        <v>38598373.159999996</v>
      </c>
      <c r="AG424">
        <v>1011100</v>
      </c>
      <c r="AH424">
        <v>315030</v>
      </c>
      <c r="AI424">
        <v>3289302.25</v>
      </c>
      <c r="AJ424">
        <v>208880</v>
      </c>
      <c r="AK424">
        <v>2174666.75</v>
      </c>
      <c r="AL424">
        <v>808734</v>
      </c>
      <c r="AM424">
        <v>738340</v>
      </c>
      <c r="AN424">
        <v>76818</v>
      </c>
      <c r="AO424">
        <v>3063717.99</v>
      </c>
      <c r="AP424">
        <v>822346</v>
      </c>
      <c r="AQ424">
        <v>199315</v>
      </c>
      <c r="AR424">
        <v>24388</v>
      </c>
      <c r="AS424">
        <v>22100068.73</v>
      </c>
      <c r="AT424">
        <v>555097</v>
      </c>
      <c r="AU424">
        <v>422462.15</v>
      </c>
      <c r="AV424">
        <v>3900622.75</v>
      </c>
      <c r="AW424">
        <v>807166</v>
      </c>
      <c r="AX424">
        <v>489094</v>
      </c>
      <c r="AY424">
        <v>156056.19</v>
      </c>
      <c r="AZ424">
        <v>6808950.75</v>
      </c>
      <c r="BA424">
        <v>358604.5</v>
      </c>
      <c r="BB424">
        <v>46403</v>
      </c>
      <c r="BD424">
        <v>167487</v>
      </c>
      <c r="BE424">
        <v>25354326.25</v>
      </c>
      <c r="BF424">
        <v>1237207.3999999999</v>
      </c>
      <c r="BG424">
        <v>362531</v>
      </c>
      <c r="BH424">
        <v>1189034</v>
      </c>
      <c r="BI424">
        <v>76511</v>
      </c>
      <c r="BJ424">
        <v>814576.67</v>
      </c>
      <c r="BK424">
        <v>742731</v>
      </c>
      <c r="BL424">
        <v>87323.75</v>
      </c>
    </row>
    <row r="425" spans="1:64" ht="24" customHeight="1">
      <c r="A425" s="77">
        <v>4</v>
      </c>
      <c r="B425" s="78" t="s">
        <v>913</v>
      </c>
      <c r="C425" s="79" t="s">
        <v>915</v>
      </c>
      <c r="D425" s="79">
        <v>4.0999999999999996</v>
      </c>
      <c r="E425" s="78" t="s">
        <v>1430</v>
      </c>
      <c r="F425" s="79"/>
      <c r="G425" s="79"/>
      <c r="H425" s="33">
        <v>4301020104.1079998</v>
      </c>
      <c r="I425" s="31" t="s">
        <v>482</v>
      </c>
      <c r="J425" s="108">
        <f t="shared" si="7"/>
        <v>31835</v>
      </c>
      <c r="K425">
        <v>246186</v>
      </c>
      <c r="M425">
        <v>1763</v>
      </c>
      <c r="W425">
        <v>31835</v>
      </c>
      <c r="Z425">
        <v>19968.5</v>
      </c>
      <c r="AA425">
        <v>17981.5</v>
      </c>
      <c r="AM425">
        <v>966.75</v>
      </c>
      <c r="AS425">
        <v>503051.75</v>
      </c>
      <c r="AU425">
        <v>540</v>
      </c>
      <c r="BE425">
        <v>96394.5</v>
      </c>
      <c r="BF425">
        <v>507058.03</v>
      </c>
      <c r="BL425">
        <v>1717.5</v>
      </c>
    </row>
    <row r="426" spans="1:64" ht="24" customHeight="1">
      <c r="A426" s="77">
        <v>4</v>
      </c>
      <c r="B426" s="78" t="s">
        <v>913</v>
      </c>
      <c r="C426" s="79" t="s">
        <v>915</v>
      </c>
      <c r="D426" s="79">
        <v>4.0999999999999996</v>
      </c>
      <c r="E426" s="78" t="s">
        <v>1430</v>
      </c>
      <c r="F426" s="79"/>
      <c r="G426" s="79"/>
      <c r="H426" s="33">
        <v>4301020104.1090002</v>
      </c>
      <c r="I426" s="31" t="s">
        <v>483</v>
      </c>
      <c r="J426" s="108">
        <f t="shared" si="7"/>
        <v>34938.5</v>
      </c>
      <c r="W426">
        <v>34938.5</v>
      </c>
      <c r="Z426">
        <v>142888</v>
      </c>
      <c r="AA426">
        <v>1675</v>
      </c>
      <c r="AM426">
        <v>2499.5</v>
      </c>
      <c r="AS426">
        <v>57282.5</v>
      </c>
      <c r="BC426">
        <v>4799</v>
      </c>
      <c r="BE426">
        <v>4574</v>
      </c>
      <c r="BF426">
        <v>78891.3</v>
      </c>
    </row>
    <row r="427" spans="1:64" ht="24" customHeight="1">
      <c r="A427" s="77">
        <v>4</v>
      </c>
      <c r="B427" s="78" t="s">
        <v>913</v>
      </c>
      <c r="C427" s="79" t="s">
        <v>915</v>
      </c>
      <c r="D427" s="79">
        <v>4.0999999999999996</v>
      </c>
      <c r="E427" s="78" t="s">
        <v>1430</v>
      </c>
      <c r="F427" s="79"/>
      <c r="G427" s="79"/>
      <c r="H427" s="33">
        <v>4301020104.1099997</v>
      </c>
      <c r="I427" s="31" t="s">
        <v>484</v>
      </c>
      <c r="J427" s="108">
        <f t="shared" si="7"/>
        <v>-8839.94</v>
      </c>
      <c r="W427">
        <v>-8839.94</v>
      </c>
      <c r="Y427">
        <v>-0.25</v>
      </c>
      <c r="AS427">
        <v>-6009.65</v>
      </c>
      <c r="BF427">
        <v>-11879.77</v>
      </c>
      <c r="BJ427">
        <v>-10970.26</v>
      </c>
    </row>
    <row r="428" spans="1:64" ht="24" customHeight="1">
      <c r="A428" s="77">
        <v>4</v>
      </c>
      <c r="B428" s="78" t="s">
        <v>913</v>
      </c>
      <c r="C428" s="79" t="s">
        <v>915</v>
      </c>
      <c r="D428" s="79">
        <v>4.0999999999999996</v>
      </c>
      <c r="E428" s="78" t="s">
        <v>1430</v>
      </c>
      <c r="F428" s="79"/>
      <c r="G428" s="79"/>
      <c r="H428" s="33">
        <v>4301020104.1110001</v>
      </c>
      <c r="I428" s="31" t="s">
        <v>485</v>
      </c>
      <c r="J428" s="108">
        <f t="shared" si="7"/>
        <v>0</v>
      </c>
      <c r="Y428">
        <v>3373</v>
      </c>
      <c r="AM428">
        <v>927.91</v>
      </c>
      <c r="AO428">
        <v>700</v>
      </c>
      <c r="AS428">
        <v>15766.44</v>
      </c>
      <c r="BF428">
        <v>4738.76</v>
      </c>
      <c r="BJ428">
        <v>3699</v>
      </c>
    </row>
    <row r="429" spans="1:64" ht="24" customHeight="1">
      <c r="A429" s="77">
        <v>4</v>
      </c>
      <c r="B429" s="78" t="s">
        <v>913</v>
      </c>
      <c r="C429" s="79" t="s">
        <v>915</v>
      </c>
      <c r="D429" s="79">
        <v>4.0999999999999996</v>
      </c>
      <c r="E429" s="78" t="s">
        <v>1420</v>
      </c>
      <c r="F429" s="79"/>
      <c r="G429" s="79"/>
      <c r="H429" s="33">
        <v>4301020104.401</v>
      </c>
      <c r="I429" s="31" t="s">
        <v>486</v>
      </c>
      <c r="J429" s="108">
        <f t="shared" si="7"/>
        <v>77669880.519999996</v>
      </c>
      <c r="K429">
        <v>90209589.430000007</v>
      </c>
      <c r="L429">
        <v>2231250.5</v>
      </c>
      <c r="M429">
        <v>4481923</v>
      </c>
      <c r="N429">
        <v>5423486.4500000002</v>
      </c>
      <c r="O429">
        <v>8688898</v>
      </c>
      <c r="P429">
        <v>15446613</v>
      </c>
      <c r="Q429">
        <v>12256357</v>
      </c>
      <c r="R429">
        <v>9717502.5</v>
      </c>
      <c r="S429">
        <v>3394447.58</v>
      </c>
      <c r="T429">
        <v>2403576.3199999998</v>
      </c>
      <c r="U429">
        <v>3808594.45</v>
      </c>
      <c r="V429">
        <v>1596968.06</v>
      </c>
      <c r="W429">
        <v>77669880.519999996</v>
      </c>
      <c r="X429">
        <v>4716622.6100000003</v>
      </c>
      <c r="Y429">
        <v>5402572.2599999998</v>
      </c>
      <c r="Z429">
        <v>8040039.75</v>
      </c>
      <c r="AA429">
        <v>13945201.4</v>
      </c>
      <c r="AB429">
        <v>7146210</v>
      </c>
      <c r="AC429">
        <v>2316268.5</v>
      </c>
      <c r="AD429">
        <v>1083853.1100000001</v>
      </c>
      <c r="AE429">
        <v>261235220.22999999</v>
      </c>
      <c r="AF429">
        <v>16648954.75</v>
      </c>
      <c r="AG429">
        <v>8143423.5</v>
      </c>
      <c r="AH429">
        <v>6402318</v>
      </c>
      <c r="AI429">
        <v>11184102.199999999</v>
      </c>
      <c r="AJ429">
        <v>6513711.7300000004</v>
      </c>
      <c r="AK429">
        <v>14552375.699999999</v>
      </c>
      <c r="AL429">
        <v>8066626.7999999998</v>
      </c>
      <c r="AM429">
        <v>5131306.3</v>
      </c>
      <c r="AN429">
        <v>8982536.1500000004</v>
      </c>
      <c r="AO429">
        <v>13416470.529999999</v>
      </c>
      <c r="AP429">
        <v>4176967.75</v>
      </c>
      <c r="AQ429">
        <v>2729700.88</v>
      </c>
      <c r="AR429">
        <v>1767873</v>
      </c>
      <c r="AS429">
        <v>122590918.28</v>
      </c>
      <c r="AT429">
        <v>4784915.96</v>
      </c>
      <c r="AU429">
        <v>3624091.28</v>
      </c>
      <c r="AV429">
        <v>27129951.760000002</v>
      </c>
      <c r="AW429">
        <v>7720085.2199999997</v>
      </c>
      <c r="AX429">
        <v>10899116</v>
      </c>
      <c r="AY429">
        <v>6776541.2800000003</v>
      </c>
      <c r="AZ429">
        <v>20424557.100000001</v>
      </c>
      <c r="BA429">
        <v>2147277.04</v>
      </c>
      <c r="BB429">
        <v>2906995.95</v>
      </c>
      <c r="BC429">
        <v>1619487</v>
      </c>
      <c r="BD429">
        <v>1622257.63</v>
      </c>
      <c r="BE429">
        <v>83262263.799999997</v>
      </c>
      <c r="BF429">
        <v>24667720.059999999</v>
      </c>
      <c r="BG429">
        <v>4194312.91</v>
      </c>
      <c r="BH429">
        <v>27306492.510000002</v>
      </c>
      <c r="BI429">
        <v>4057454.5</v>
      </c>
      <c r="BJ429">
        <v>5855337.3099999996</v>
      </c>
      <c r="BK429">
        <v>5011206.1500000004</v>
      </c>
      <c r="BL429">
        <v>2411156.5</v>
      </c>
    </row>
    <row r="430" spans="1:64" ht="24" customHeight="1">
      <c r="A430" s="77">
        <v>4</v>
      </c>
      <c r="B430" s="78" t="s">
        <v>913</v>
      </c>
      <c r="C430" s="79" t="s">
        <v>915</v>
      </c>
      <c r="D430" s="79">
        <v>4.0999999999999996</v>
      </c>
      <c r="E430" s="78" t="s">
        <v>1420</v>
      </c>
      <c r="F430" s="79"/>
      <c r="G430" s="79"/>
      <c r="H430" s="33">
        <v>4301020104.4020004</v>
      </c>
      <c r="I430" s="31" t="s">
        <v>487</v>
      </c>
      <c r="J430" s="108">
        <f t="shared" si="7"/>
        <v>68179310.5</v>
      </c>
      <c r="K430">
        <v>61865314.880000003</v>
      </c>
      <c r="L430">
        <v>399345.68</v>
      </c>
      <c r="M430">
        <v>656510</v>
      </c>
      <c r="N430">
        <v>2795310.39</v>
      </c>
      <c r="O430">
        <v>4362547</v>
      </c>
      <c r="P430">
        <v>9270653</v>
      </c>
      <c r="Q430">
        <v>1212639.44</v>
      </c>
      <c r="R430">
        <v>1001153.36</v>
      </c>
      <c r="S430">
        <v>1019878.85</v>
      </c>
      <c r="T430">
        <v>706313.55</v>
      </c>
      <c r="U430">
        <v>570048.56000000006</v>
      </c>
      <c r="V430">
        <v>507600</v>
      </c>
      <c r="W430">
        <v>68179310.5</v>
      </c>
      <c r="X430">
        <v>1248110.77</v>
      </c>
      <c r="Y430">
        <v>802001.85</v>
      </c>
      <c r="Z430">
        <v>1054210.2</v>
      </c>
      <c r="AA430">
        <v>3423412.95</v>
      </c>
      <c r="AB430">
        <v>1601193.91</v>
      </c>
      <c r="AC430">
        <v>424935.75</v>
      </c>
      <c r="AE430">
        <v>183408271.56999999</v>
      </c>
      <c r="AF430">
        <v>1363370.32</v>
      </c>
      <c r="AG430">
        <v>4737229</v>
      </c>
      <c r="AH430">
        <v>1975855.5</v>
      </c>
      <c r="AI430">
        <v>5545230.04</v>
      </c>
      <c r="AJ430">
        <v>953584.08</v>
      </c>
      <c r="AK430">
        <v>5396564.25</v>
      </c>
      <c r="AL430">
        <v>4073316</v>
      </c>
      <c r="AM430">
        <v>2102515.85</v>
      </c>
      <c r="AN430">
        <v>2263610.5</v>
      </c>
      <c r="AO430">
        <v>5893739.7400000002</v>
      </c>
      <c r="AP430">
        <v>1547261.47</v>
      </c>
      <c r="AQ430">
        <v>501693.25</v>
      </c>
      <c r="AR430">
        <v>132317</v>
      </c>
      <c r="AS430">
        <v>81173299.549999997</v>
      </c>
      <c r="AT430">
        <v>2338525.96</v>
      </c>
      <c r="AU430">
        <v>675560.52</v>
      </c>
      <c r="AV430">
        <v>15036220.810000001</v>
      </c>
      <c r="AW430">
        <v>1845194.5</v>
      </c>
      <c r="AX430">
        <v>2068069.5</v>
      </c>
      <c r="AY430">
        <v>1341901.5</v>
      </c>
      <c r="AZ430">
        <v>11412512</v>
      </c>
      <c r="BA430">
        <v>546968.56000000006</v>
      </c>
      <c r="BB430">
        <v>332217.05</v>
      </c>
      <c r="BC430">
        <v>249946</v>
      </c>
      <c r="BD430">
        <v>320485.25</v>
      </c>
      <c r="BE430">
        <v>54087188</v>
      </c>
      <c r="BF430">
        <v>5940993.6799999997</v>
      </c>
      <c r="BG430">
        <v>1098833</v>
      </c>
      <c r="BH430">
        <v>9695962.5800000001</v>
      </c>
      <c r="BI430">
        <v>237431.25</v>
      </c>
      <c r="BJ430">
        <v>1688796.3</v>
      </c>
      <c r="BK430">
        <v>2887486.65</v>
      </c>
      <c r="BL430">
        <v>1150491.25</v>
      </c>
    </row>
    <row r="431" spans="1:64" ht="24" customHeight="1">
      <c r="A431" s="77">
        <v>4</v>
      </c>
      <c r="B431" s="78" t="s">
        <v>913</v>
      </c>
      <c r="C431" s="79" t="s">
        <v>915</v>
      </c>
      <c r="D431" s="79">
        <v>4.0999999999999996</v>
      </c>
      <c r="E431" s="78" t="s">
        <v>1420</v>
      </c>
      <c r="F431" s="79"/>
      <c r="G431" s="79"/>
      <c r="H431" s="33">
        <v>4301020104.4049997</v>
      </c>
      <c r="I431" s="31" t="s">
        <v>488</v>
      </c>
      <c r="J431" s="108">
        <f t="shared" si="7"/>
        <v>-3306523.6</v>
      </c>
      <c r="K431">
        <v>-9379482.1600000001</v>
      </c>
      <c r="L431">
        <v>-74042.84</v>
      </c>
      <c r="M431">
        <v>-80199.289999999994</v>
      </c>
      <c r="N431">
        <v>-350806.55</v>
      </c>
      <c r="O431">
        <v>-209323.35</v>
      </c>
      <c r="P431">
        <v>-3208464.84</v>
      </c>
      <c r="Q431">
        <v>-246610.52</v>
      </c>
      <c r="R431">
        <v>-54134.26</v>
      </c>
      <c r="S431">
        <v>-126549.08</v>
      </c>
      <c r="T431">
        <v>-191736.52</v>
      </c>
      <c r="U431">
        <v>-54153.66</v>
      </c>
      <c r="V431">
        <v>-193127.19</v>
      </c>
      <c r="W431">
        <v>-3306523.6</v>
      </c>
      <c r="Y431">
        <v>-137567.91</v>
      </c>
      <c r="Z431">
        <v>-220951.56</v>
      </c>
      <c r="AA431">
        <v>-667077.84</v>
      </c>
      <c r="AB431">
        <v>-117341.92</v>
      </c>
      <c r="AC431">
        <v>-64883.16</v>
      </c>
      <c r="AE431">
        <v>-7323230.9100000001</v>
      </c>
      <c r="AF431">
        <v>-272586.94</v>
      </c>
      <c r="AG431">
        <v>-695002.39</v>
      </c>
      <c r="AH431">
        <v>-522131.43</v>
      </c>
      <c r="AI431">
        <v>-820282.39</v>
      </c>
      <c r="AJ431">
        <v>-294227.53999999998</v>
      </c>
      <c r="AK431">
        <v>-443311.29</v>
      </c>
      <c r="AL431">
        <v>-469550.4</v>
      </c>
      <c r="AM431">
        <v>-335590.92</v>
      </c>
      <c r="AO431">
        <v>-1545882.07</v>
      </c>
      <c r="AP431">
        <v>-192134.55</v>
      </c>
      <c r="AQ431">
        <v>-69351.009999999995</v>
      </c>
      <c r="AR431">
        <v>-26340.99</v>
      </c>
      <c r="AS431">
        <v>-15409655.609999999</v>
      </c>
      <c r="AT431">
        <v>-428402.26</v>
      </c>
      <c r="AU431">
        <v>-84626.26</v>
      </c>
      <c r="AV431">
        <v>-1779066.43</v>
      </c>
      <c r="AW431">
        <v>-481709.18</v>
      </c>
      <c r="AX431">
        <v>-613979.24</v>
      </c>
      <c r="AY431">
        <v>-2314.96</v>
      </c>
      <c r="AZ431">
        <v>-2945.66</v>
      </c>
      <c r="BA431">
        <v>-64072.4</v>
      </c>
      <c r="BB431">
        <v>-86256.85</v>
      </c>
      <c r="BC431">
        <v>-29163.86</v>
      </c>
      <c r="BD431">
        <v>-43250.01</v>
      </c>
      <c r="BE431">
        <v>-9175700.2799999993</v>
      </c>
      <c r="BF431">
        <v>-862469.29</v>
      </c>
      <c r="BG431">
        <v>-284009.76</v>
      </c>
      <c r="BH431">
        <v>-2133425.04</v>
      </c>
      <c r="BI431">
        <v>-44316.97</v>
      </c>
      <c r="BJ431">
        <v>-340831.32</v>
      </c>
      <c r="BK431">
        <v>-1200674.56</v>
      </c>
      <c r="BL431">
        <v>-229346.13</v>
      </c>
    </row>
    <row r="432" spans="1:64" ht="24" customHeight="1">
      <c r="A432" s="77">
        <v>4</v>
      </c>
      <c r="B432" s="78" t="s">
        <v>913</v>
      </c>
      <c r="C432" s="79" t="s">
        <v>915</v>
      </c>
      <c r="D432" s="79">
        <v>4.0999999999999996</v>
      </c>
      <c r="E432" s="78" t="s">
        <v>1420</v>
      </c>
      <c r="F432" s="79"/>
      <c r="G432" s="79"/>
      <c r="H432" s="33">
        <v>4301020104.4060001</v>
      </c>
      <c r="I432" s="31" t="s">
        <v>489</v>
      </c>
      <c r="J432" s="108">
        <f t="shared" si="7"/>
        <v>747930.15</v>
      </c>
      <c r="K432">
        <v>11441983.560000001</v>
      </c>
      <c r="L432">
        <v>18929.490000000002</v>
      </c>
      <c r="M432">
        <v>97227.12</v>
      </c>
      <c r="N432">
        <v>321983.19</v>
      </c>
      <c r="O432">
        <v>130434.64</v>
      </c>
      <c r="P432">
        <v>408387.4</v>
      </c>
      <c r="Q432">
        <v>219120.57</v>
      </c>
      <c r="R432">
        <v>195854.43</v>
      </c>
      <c r="S432">
        <v>196611.63</v>
      </c>
      <c r="T432">
        <v>82085.13</v>
      </c>
      <c r="U432">
        <v>93508.76</v>
      </c>
      <c r="V432">
        <v>6234.85</v>
      </c>
      <c r="W432">
        <v>747930.15</v>
      </c>
      <c r="X432">
        <v>132326.10999999999</v>
      </c>
      <c r="Y432">
        <v>120757.95</v>
      </c>
      <c r="Z432">
        <v>40760.949999999997</v>
      </c>
      <c r="AA432">
        <v>967086.69</v>
      </c>
      <c r="AB432">
        <v>29242.62</v>
      </c>
      <c r="AC432">
        <v>109470.22</v>
      </c>
      <c r="AE432">
        <v>16140400.84</v>
      </c>
      <c r="AF432">
        <v>95202.64</v>
      </c>
      <c r="AG432">
        <v>1095763.8</v>
      </c>
      <c r="AH432">
        <v>121655.02</v>
      </c>
      <c r="AI432">
        <v>906373.51</v>
      </c>
      <c r="AJ432">
        <v>192498.5</v>
      </c>
      <c r="AK432">
        <v>378106.38</v>
      </c>
      <c r="AL432">
        <v>502585.21</v>
      </c>
      <c r="AM432">
        <v>326118.2</v>
      </c>
      <c r="AO432">
        <v>1204726.6200000001</v>
      </c>
      <c r="AP432">
        <v>561339.23</v>
      </c>
      <c r="AQ432">
        <v>125474.74</v>
      </c>
      <c r="AR432">
        <v>1892.38</v>
      </c>
      <c r="AS432">
        <v>13899039.41</v>
      </c>
      <c r="AT432">
        <v>342121.61</v>
      </c>
      <c r="AU432">
        <v>171336</v>
      </c>
      <c r="AV432">
        <v>4455588.76</v>
      </c>
      <c r="AW432">
        <v>320480.65999999997</v>
      </c>
      <c r="AX432">
        <v>18457.23</v>
      </c>
      <c r="AY432">
        <v>54809.09</v>
      </c>
      <c r="AZ432">
        <v>1986081.07</v>
      </c>
      <c r="BA432">
        <v>179669.38</v>
      </c>
      <c r="BB432">
        <v>34712.61</v>
      </c>
      <c r="BC432">
        <v>104344.45</v>
      </c>
      <c r="BD432">
        <v>46864.23</v>
      </c>
      <c r="BE432">
        <v>11344879.960000001</v>
      </c>
      <c r="BF432">
        <v>988539.29</v>
      </c>
      <c r="BG432">
        <v>69112.56</v>
      </c>
      <c r="BH432">
        <v>774267.86</v>
      </c>
      <c r="BI432">
        <v>43520.68</v>
      </c>
      <c r="BJ432">
        <v>228844.72</v>
      </c>
      <c r="BK432">
        <v>145539.19</v>
      </c>
      <c r="BL432">
        <v>47785.59</v>
      </c>
    </row>
    <row r="433" spans="1:64" ht="24" customHeight="1">
      <c r="A433" s="77">
        <v>4</v>
      </c>
      <c r="B433" s="78" t="s">
        <v>913</v>
      </c>
      <c r="C433" s="79" t="s">
        <v>915</v>
      </c>
      <c r="D433" s="79">
        <v>4.0999999999999996</v>
      </c>
      <c r="E433" s="78" t="s">
        <v>1410</v>
      </c>
      <c r="F433" s="79"/>
      <c r="G433" s="79"/>
      <c r="H433" s="33">
        <v>4301020104.6020002</v>
      </c>
      <c r="I433" s="31" t="s">
        <v>490</v>
      </c>
      <c r="J433" s="108">
        <f t="shared" si="7"/>
        <v>978467</v>
      </c>
      <c r="L433">
        <v>417472</v>
      </c>
      <c r="M433">
        <v>998744</v>
      </c>
      <c r="N433">
        <v>855352</v>
      </c>
      <c r="O433">
        <v>786244</v>
      </c>
      <c r="P433">
        <v>670233</v>
      </c>
      <c r="Q433">
        <v>820730.5</v>
      </c>
      <c r="R433">
        <v>876599</v>
      </c>
      <c r="S433">
        <v>844023</v>
      </c>
      <c r="T433">
        <v>661480</v>
      </c>
      <c r="U433">
        <v>633136</v>
      </c>
      <c r="V433">
        <v>217188</v>
      </c>
      <c r="W433">
        <v>978467</v>
      </c>
      <c r="X433">
        <v>925076</v>
      </c>
      <c r="Y433">
        <v>475503</v>
      </c>
      <c r="Z433">
        <v>511606.5</v>
      </c>
      <c r="AA433">
        <v>843546</v>
      </c>
      <c r="AB433">
        <v>1202607.75</v>
      </c>
      <c r="AC433">
        <v>341216.5</v>
      </c>
      <c r="AD433">
        <v>96167</v>
      </c>
      <c r="AE433">
        <v>1815701</v>
      </c>
      <c r="AF433">
        <v>1232585.5</v>
      </c>
      <c r="AG433">
        <v>1180804</v>
      </c>
      <c r="AH433">
        <v>1803936</v>
      </c>
      <c r="AI433">
        <v>1792402</v>
      </c>
      <c r="AJ433">
        <v>440031.91</v>
      </c>
      <c r="AK433">
        <v>1031855.25</v>
      </c>
      <c r="AL433">
        <v>965815</v>
      </c>
      <c r="AM433">
        <v>868145.65</v>
      </c>
      <c r="AN433">
        <v>1388567.19</v>
      </c>
      <c r="AO433">
        <v>915398.12</v>
      </c>
      <c r="AP433">
        <v>790589.8</v>
      </c>
      <c r="AQ433">
        <v>367456.25</v>
      </c>
      <c r="AR433">
        <v>441560</v>
      </c>
      <c r="AS433">
        <v>883165</v>
      </c>
      <c r="AT433">
        <v>992728</v>
      </c>
      <c r="AU433">
        <v>634468</v>
      </c>
      <c r="AV433">
        <v>1415689.5</v>
      </c>
      <c r="AW433">
        <v>992715</v>
      </c>
      <c r="AX433">
        <v>278448</v>
      </c>
      <c r="AY433">
        <v>806655</v>
      </c>
      <c r="AZ433">
        <v>1311995</v>
      </c>
      <c r="BA433">
        <v>778725.25</v>
      </c>
      <c r="BB433">
        <v>703248</v>
      </c>
      <c r="BC433">
        <v>759871</v>
      </c>
      <c r="BD433">
        <v>223383</v>
      </c>
      <c r="BE433">
        <v>807739.5</v>
      </c>
      <c r="BF433">
        <v>836891.25</v>
      </c>
      <c r="BG433">
        <v>395935</v>
      </c>
      <c r="BH433">
        <v>1472598</v>
      </c>
      <c r="BI433">
        <v>109476.5</v>
      </c>
      <c r="BJ433">
        <v>901488.06</v>
      </c>
      <c r="BK433">
        <v>1113952.01</v>
      </c>
      <c r="BL433">
        <v>561220.25</v>
      </c>
    </row>
    <row r="434" spans="1:64" ht="24" customHeight="1">
      <c r="A434" s="77">
        <v>4</v>
      </c>
      <c r="B434" s="78" t="s">
        <v>913</v>
      </c>
      <c r="C434" s="79" t="s">
        <v>915</v>
      </c>
      <c r="D434" s="79">
        <v>4.0999999999999996</v>
      </c>
      <c r="E434" s="78" t="s">
        <v>1410</v>
      </c>
      <c r="F434" s="79"/>
      <c r="G434" s="79"/>
      <c r="H434" s="33">
        <v>4301020104.6029997</v>
      </c>
      <c r="I434" s="31" t="s">
        <v>491</v>
      </c>
      <c r="J434" s="108">
        <f t="shared" si="7"/>
        <v>9812183.25</v>
      </c>
      <c r="K434">
        <v>25207549</v>
      </c>
      <c r="M434">
        <v>90545</v>
      </c>
      <c r="N434">
        <v>187228</v>
      </c>
      <c r="O434">
        <v>1735930</v>
      </c>
      <c r="P434">
        <v>703728.75</v>
      </c>
      <c r="Q434">
        <v>108325.5</v>
      </c>
      <c r="R434">
        <v>55083</v>
      </c>
      <c r="S434">
        <v>283086</v>
      </c>
      <c r="T434">
        <v>95744</v>
      </c>
      <c r="U434">
        <v>189764.5</v>
      </c>
      <c r="V434">
        <v>60571</v>
      </c>
      <c r="W434">
        <v>9812183.25</v>
      </c>
      <c r="X434">
        <v>297606</v>
      </c>
      <c r="Y434">
        <v>188804</v>
      </c>
      <c r="Z434">
        <v>212147</v>
      </c>
      <c r="AA434">
        <v>785735</v>
      </c>
      <c r="AB434">
        <v>481263</v>
      </c>
      <c r="AC434">
        <v>198936.75</v>
      </c>
      <c r="AE434">
        <v>30378748</v>
      </c>
      <c r="AF434">
        <v>79718</v>
      </c>
      <c r="AG434">
        <v>165322</v>
      </c>
      <c r="AH434">
        <v>220495</v>
      </c>
      <c r="AI434">
        <v>294250</v>
      </c>
      <c r="AJ434">
        <v>201552.16</v>
      </c>
      <c r="AK434">
        <v>1181182.5</v>
      </c>
      <c r="AL434">
        <v>246733</v>
      </c>
      <c r="AM434">
        <v>136013</v>
      </c>
      <c r="AN434">
        <v>113386.24000000001</v>
      </c>
      <c r="AO434">
        <v>952074.81</v>
      </c>
      <c r="AP434">
        <v>248572.6</v>
      </c>
      <c r="AQ434">
        <v>60740</v>
      </c>
      <c r="AR434">
        <v>7615</v>
      </c>
      <c r="AS434">
        <v>18744251.350000001</v>
      </c>
      <c r="AT434">
        <v>313807</v>
      </c>
      <c r="AU434">
        <v>336592.5</v>
      </c>
      <c r="AV434">
        <v>2884771.24</v>
      </c>
      <c r="AW434">
        <v>580771</v>
      </c>
      <c r="AX434">
        <v>458518</v>
      </c>
      <c r="AY434">
        <v>739642.5</v>
      </c>
      <c r="AZ434">
        <v>3406287</v>
      </c>
      <c r="BA434">
        <v>438560</v>
      </c>
      <c r="BB434">
        <v>269387</v>
      </c>
      <c r="BC434">
        <v>358119</v>
      </c>
      <c r="BD434">
        <v>434822</v>
      </c>
      <c r="BE434">
        <v>13709921.529999999</v>
      </c>
      <c r="BF434">
        <v>612633</v>
      </c>
      <c r="BG434">
        <v>100967</v>
      </c>
      <c r="BH434">
        <v>504786</v>
      </c>
      <c r="BI434">
        <v>31087</v>
      </c>
      <c r="BJ434">
        <v>314294.2</v>
      </c>
      <c r="BK434">
        <v>334252.3</v>
      </c>
      <c r="BL434">
        <v>255180.75</v>
      </c>
    </row>
    <row r="435" spans="1:64" ht="24" customHeight="1">
      <c r="A435" s="77">
        <v>4</v>
      </c>
      <c r="B435" s="78" t="s">
        <v>913</v>
      </c>
      <c r="C435" s="79" t="s">
        <v>915</v>
      </c>
      <c r="D435" s="79">
        <v>4.0999999999999996</v>
      </c>
      <c r="E435" s="78" t="s">
        <v>1459</v>
      </c>
      <c r="F435" s="79"/>
      <c r="G435" s="79"/>
      <c r="H435" s="33">
        <v>4301020104.8009996</v>
      </c>
      <c r="I435" s="31" t="s">
        <v>492</v>
      </c>
      <c r="J435" s="108">
        <f t="shared" si="7"/>
        <v>8670815.7899999991</v>
      </c>
      <c r="K435">
        <v>16281332.02</v>
      </c>
      <c r="L435">
        <v>364789</v>
      </c>
      <c r="M435">
        <v>795277</v>
      </c>
      <c r="N435">
        <v>751857.25</v>
      </c>
      <c r="O435">
        <v>1770953</v>
      </c>
      <c r="P435">
        <v>2420735</v>
      </c>
      <c r="Q435">
        <v>1968235.6</v>
      </c>
      <c r="R435">
        <v>2294565.5</v>
      </c>
      <c r="S435">
        <v>522621.26</v>
      </c>
      <c r="T435">
        <v>451677.6</v>
      </c>
      <c r="U435">
        <v>452615.89</v>
      </c>
      <c r="V435">
        <v>246240</v>
      </c>
      <c r="W435">
        <v>8670815.7899999991</v>
      </c>
      <c r="X435">
        <v>541278</v>
      </c>
      <c r="Y435">
        <v>911349.14</v>
      </c>
      <c r="Z435">
        <v>774328.75</v>
      </c>
      <c r="AA435">
        <v>1704169.8</v>
      </c>
      <c r="AB435">
        <v>719827.75</v>
      </c>
      <c r="AC435">
        <v>223479.75</v>
      </c>
      <c r="AD435">
        <v>156874.98000000001</v>
      </c>
      <c r="AE435">
        <v>31865943.02</v>
      </c>
      <c r="AF435">
        <v>2145352.5</v>
      </c>
      <c r="AG435">
        <v>1603224</v>
      </c>
      <c r="AH435">
        <v>786004.75</v>
      </c>
      <c r="AI435">
        <v>1297215.75</v>
      </c>
      <c r="AJ435">
        <v>808691.75</v>
      </c>
      <c r="AK435">
        <v>1227880.75</v>
      </c>
      <c r="AL435">
        <v>946563.8</v>
      </c>
      <c r="AM435">
        <v>1114900.25</v>
      </c>
      <c r="AN435">
        <v>968283</v>
      </c>
      <c r="AO435">
        <v>2016170.71</v>
      </c>
      <c r="AP435">
        <v>618871.5</v>
      </c>
      <c r="AQ435">
        <v>516621.54</v>
      </c>
      <c r="AR435">
        <v>186250</v>
      </c>
      <c r="AS435">
        <v>16193057.58</v>
      </c>
      <c r="AT435">
        <v>612667.75</v>
      </c>
      <c r="AU435">
        <v>635874.52</v>
      </c>
      <c r="AV435">
        <v>4603205.63</v>
      </c>
      <c r="AW435">
        <v>918143.62</v>
      </c>
      <c r="AX435">
        <v>1081652</v>
      </c>
      <c r="AY435">
        <v>719833.75</v>
      </c>
      <c r="AZ435">
        <v>3955187.45</v>
      </c>
      <c r="BA435">
        <v>205931.25</v>
      </c>
      <c r="BB435">
        <v>665859.85</v>
      </c>
      <c r="BC435">
        <v>300391.5</v>
      </c>
      <c r="BD435">
        <v>290315.87</v>
      </c>
      <c r="BE435">
        <v>10470442</v>
      </c>
      <c r="BF435">
        <v>3584161.84</v>
      </c>
      <c r="BG435">
        <v>516351.85</v>
      </c>
      <c r="BH435">
        <v>2646731.75</v>
      </c>
      <c r="BI435">
        <v>440044.25</v>
      </c>
      <c r="BJ435">
        <v>947199.91</v>
      </c>
      <c r="BK435">
        <v>454795.4</v>
      </c>
      <c r="BL435">
        <v>150484</v>
      </c>
    </row>
    <row r="436" spans="1:64" ht="24" customHeight="1">
      <c r="A436" s="77">
        <v>4</v>
      </c>
      <c r="B436" s="78" t="s">
        <v>913</v>
      </c>
      <c r="C436" s="79" t="s">
        <v>915</v>
      </c>
      <c r="D436" s="79">
        <v>4.0999999999999996</v>
      </c>
      <c r="E436" s="78" t="s">
        <v>1459</v>
      </c>
      <c r="F436" s="79"/>
      <c r="G436" s="79"/>
      <c r="H436" s="33">
        <v>4301020104.802</v>
      </c>
      <c r="I436" s="31" t="s">
        <v>493</v>
      </c>
      <c r="J436" s="108">
        <f t="shared" si="7"/>
        <v>7216563.8799999999</v>
      </c>
      <c r="K436">
        <v>10586594.33</v>
      </c>
      <c r="L436">
        <v>13593</v>
      </c>
      <c r="M436">
        <v>47245</v>
      </c>
      <c r="N436">
        <v>263189</v>
      </c>
      <c r="O436">
        <v>1208829</v>
      </c>
      <c r="P436">
        <v>1085373</v>
      </c>
      <c r="Q436">
        <v>457945.3</v>
      </c>
      <c r="R436">
        <v>97637.5</v>
      </c>
      <c r="S436">
        <v>283673.5</v>
      </c>
      <c r="T436">
        <v>180534.91</v>
      </c>
      <c r="U436">
        <v>75078.570000000007</v>
      </c>
      <c r="V436">
        <v>129356</v>
      </c>
      <c r="W436">
        <v>7216563.8799999999</v>
      </c>
      <c r="X436">
        <v>112137</v>
      </c>
      <c r="Y436">
        <v>115225.86</v>
      </c>
      <c r="Z436">
        <v>66186.75</v>
      </c>
      <c r="AA436">
        <v>415603.82</v>
      </c>
      <c r="AB436">
        <v>162380.75</v>
      </c>
      <c r="AC436">
        <v>67817</v>
      </c>
      <c r="AE436">
        <v>26669362.170000002</v>
      </c>
      <c r="AF436">
        <v>193113.97</v>
      </c>
      <c r="AG436">
        <v>879962</v>
      </c>
      <c r="AH436">
        <v>368645.68</v>
      </c>
      <c r="AI436">
        <v>727704.64</v>
      </c>
      <c r="AJ436">
        <v>309497.5</v>
      </c>
      <c r="AK436">
        <v>330595</v>
      </c>
      <c r="AL436">
        <v>387962.5</v>
      </c>
      <c r="AM436">
        <v>355044.92</v>
      </c>
      <c r="AN436">
        <v>178495</v>
      </c>
      <c r="AO436">
        <v>609608.99</v>
      </c>
      <c r="AP436">
        <v>162500</v>
      </c>
      <c r="AQ436">
        <v>64353.94</v>
      </c>
      <c r="AS436">
        <v>11092661.949999999</v>
      </c>
      <c r="AT436">
        <v>225311.53</v>
      </c>
      <c r="AU436">
        <v>96228.800000000003</v>
      </c>
      <c r="AV436">
        <v>1997546.84</v>
      </c>
      <c r="AW436">
        <v>164368</v>
      </c>
      <c r="AX436">
        <v>181732.93</v>
      </c>
      <c r="AY436">
        <v>100592.75</v>
      </c>
      <c r="AZ436">
        <v>1678699.5</v>
      </c>
      <c r="BA436">
        <v>12797</v>
      </c>
      <c r="BB436">
        <v>110393.2</v>
      </c>
      <c r="BC436">
        <v>50657</v>
      </c>
      <c r="BD436">
        <v>32688.5</v>
      </c>
      <c r="BE436">
        <v>6280661</v>
      </c>
      <c r="BF436">
        <v>795946.32</v>
      </c>
      <c r="BG436">
        <v>168405.5</v>
      </c>
      <c r="BH436">
        <v>534523</v>
      </c>
      <c r="BI436">
        <v>19022.5</v>
      </c>
      <c r="BJ436">
        <v>253630.61</v>
      </c>
      <c r="BK436">
        <v>277409.59999999998</v>
      </c>
      <c r="BL436">
        <v>112613.5</v>
      </c>
    </row>
    <row r="437" spans="1:64" ht="24" customHeight="1">
      <c r="A437" s="77">
        <v>4</v>
      </c>
      <c r="B437" s="78" t="s">
        <v>913</v>
      </c>
      <c r="C437" s="79" t="s">
        <v>915</v>
      </c>
      <c r="D437" s="79">
        <v>4.0999999999999996</v>
      </c>
      <c r="E437" s="78" t="s">
        <v>1459</v>
      </c>
      <c r="F437" s="79"/>
      <c r="G437" s="79"/>
      <c r="H437" s="33">
        <v>4301020104.8030005</v>
      </c>
      <c r="I437" s="31" t="s">
        <v>494</v>
      </c>
      <c r="J437" s="108">
        <f t="shared" si="7"/>
        <v>-706849.94</v>
      </c>
      <c r="K437">
        <v>-539417.67000000004</v>
      </c>
      <c r="L437">
        <v>-1684.18</v>
      </c>
      <c r="M437">
        <v>-4375.38</v>
      </c>
      <c r="N437">
        <v>-27319.52</v>
      </c>
      <c r="O437">
        <v>-126015.69</v>
      </c>
      <c r="P437">
        <v>-239226.53</v>
      </c>
      <c r="Q437">
        <v>-10921.51</v>
      </c>
      <c r="R437">
        <v>-4205</v>
      </c>
      <c r="S437">
        <v>-69925.91</v>
      </c>
      <c r="T437">
        <v>-24171.65</v>
      </c>
      <c r="U437">
        <v>-484.89</v>
      </c>
      <c r="W437">
        <v>-706849.94</v>
      </c>
      <c r="Y437">
        <v>-2011.34</v>
      </c>
      <c r="Z437">
        <v>-11702.06</v>
      </c>
      <c r="AA437">
        <v>-165991.07</v>
      </c>
      <c r="AB437">
        <v>-12569.05</v>
      </c>
      <c r="AC437">
        <v>-2698.18</v>
      </c>
      <c r="AE437">
        <v>-390372.83</v>
      </c>
      <c r="AF437">
        <v>-28732.53</v>
      </c>
      <c r="AG437">
        <v>-43988.15</v>
      </c>
      <c r="AH437">
        <v>-52389.82</v>
      </c>
      <c r="AI437">
        <v>-19588.53</v>
      </c>
      <c r="AJ437">
        <v>-29532.14</v>
      </c>
      <c r="AL437">
        <v>-71605.25</v>
      </c>
      <c r="AM437">
        <v>-16552.02</v>
      </c>
      <c r="AO437">
        <v>-238898.56</v>
      </c>
      <c r="AP437">
        <v>-25050.95</v>
      </c>
      <c r="AQ437">
        <v>-5455.54</v>
      </c>
      <c r="AS437">
        <v>-1857789.22</v>
      </c>
      <c r="AT437">
        <v>-26728.93</v>
      </c>
      <c r="AU437">
        <v>-1491.32</v>
      </c>
      <c r="AV437">
        <v>-384553.78</v>
      </c>
      <c r="AW437">
        <v>-200</v>
      </c>
      <c r="BB437">
        <v>-14938.12</v>
      </c>
      <c r="BE437">
        <v>-254524.67</v>
      </c>
      <c r="BF437">
        <v>-87598.51</v>
      </c>
      <c r="BG437">
        <v>-46786.7</v>
      </c>
      <c r="BH437">
        <v>-4383.4799999999996</v>
      </c>
      <c r="BI437">
        <v>-13082.25</v>
      </c>
      <c r="BJ437">
        <v>-42057.38</v>
      </c>
      <c r="BK437">
        <v>-2975.18</v>
      </c>
      <c r="BL437">
        <v>-3450.27</v>
      </c>
    </row>
    <row r="438" spans="1:64" ht="24" customHeight="1">
      <c r="A438" s="77">
        <v>4</v>
      </c>
      <c r="B438" s="78" t="s">
        <v>913</v>
      </c>
      <c r="C438" s="79" t="s">
        <v>915</v>
      </c>
      <c r="D438" s="79">
        <v>4.0999999999999996</v>
      </c>
      <c r="E438" s="78" t="s">
        <v>1459</v>
      </c>
      <c r="F438" s="79"/>
      <c r="G438" s="79"/>
      <c r="H438" s="33">
        <v>4301020104.8039999</v>
      </c>
      <c r="I438" s="31" t="s">
        <v>495</v>
      </c>
      <c r="J438" s="108">
        <f t="shared" si="7"/>
        <v>826565.69</v>
      </c>
      <c r="K438">
        <v>536513.34</v>
      </c>
      <c r="L438">
        <v>427.74</v>
      </c>
      <c r="M438">
        <v>4362.7700000000004</v>
      </c>
      <c r="N438">
        <v>12522.14</v>
      </c>
      <c r="P438">
        <v>42437.11</v>
      </c>
      <c r="Q438">
        <v>12293.52</v>
      </c>
      <c r="R438">
        <v>3433.35</v>
      </c>
      <c r="S438">
        <v>20067.37</v>
      </c>
      <c r="T438">
        <v>5911.45</v>
      </c>
      <c r="U438">
        <v>11502.32</v>
      </c>
      <c r="W438">
        <v>826565.69</v>
      </c>
      <c r="X438">
        <v>19844.29</v>
      </c>
      <c r="Y438">
        <v>17804.2</v>
      </c>
      <c r="AA438">
        <v>11825.5</v>
      </c>
      <c r="AB438">
        <v>7940.45</v>
      </c>
      <c r="AC438">
        <v>3981.47</v>
      </c>
      <c r="AE438">
        <v>666537.57999999996</v>
      </c>
      <c r="AF438">
        <v>622.87</v>
      </c>
      <c r="AG438">
        <v>91232.71</v>
      </c>
      <c r="AH438">
        <v>5462.32</v>
      </c>
      <c r="AI438">
        <v>63371.26</v>
      </c>
      <c r="AJ438">
        <v>15125.29</v>
      </c>
      <c r="AK438">
        <v>8700</v>
      </c>
      <c r="AL438">
        <v>33478.54</v>
      </c>
      <c r="AM438">
        <v>8079.87</v>
      </c>
      <c r="AO438">
        <v>68839.34</v>
      </c>
      <c r="AP438">
        <v>36752.69</v>
      </c>
      <c r="AQ438">
        <v>1863.44</v>
      </c>
      <c r="AS438">
        <v>2049273.57</v>
      </c>
      <c r="AT438">
        <v>30479.59</v>
      </c>
      <c r="AU438">
        <v>7439.12</v>
      </c>
      <c r="AV438">
        <v>487276.16</v>
      </c>
      <c r="AW438">
        <v>29942.47</v>
      </c>
      <c r="BA438">
        <v>9162.76</v>
      </c>
      <c r="BB438">
        <v>327.27</v>
      </c>
      <c r="BD438">
        <v>2746.3</v>
      </c>
      <c r="BE438">
        <v>231394.66</v>
      </c>
      <c r="BF438">
        <v>43180.38</v>
      </c>
      <c r="BG438">
        <v>4724.67</v>
      </c>
      <c r="BH438">
        <v>4622.04</v>
      </c>
      <c r="BI438">
        <v>7937.5</v>
      </c>
      <c r="BJ438">
        <v>22653.21</v>
      </c>
      <c r="BK438">
        <v>3484.05</v>
      </c>
    </row>
    <row r="439" spans="1:64" ht="24" customHeight="1">
      <c r="A439" s="77">
        <v>4</v>
      </c>
      <c r="B439" s="78" t="s">
        <v>913</v>
      </c>
      <c r="C439" s="79" t="s">
        <v>915</v>
      </c>
      <c r="D439" s="79">
        <v>4.0999999999999996</v>
      </c>
      <c r="E439" s="78" t="s">
        <v>1459</v>
      </c>
      <c r="F439" s="79"/>
      <c r="G439" s="79"/>
      <c r="H439" s="33">
        <v>4301020104.8050003</v>
      </c>
      <c r="I439" s="31" t="s">
        <v>496</v>
      </c>
      <c r="J439" s="108">
        <f t="shared" si="7"/>
        <v>806586</v>
      </c>
      <c r="K439">
        <v>539147.75</v>
      </c>
      <c r="L439">
        <v>10136.25</v>
      </c>
      <c r="M439">
        <v>76550</v>
      </c>
      <c r="N439">
        <v>107112</v>
      </c>
      <c r="O439">
        <v>183492</v>
      </c>
      <c r="P439">
        <v>123828</v>
      </c>
      <c r="Q439">
        <v>100887.5</v>
      </c>
      <c r="R439">
        <v>45814</v>
      </c>
      <c r="S439">
        <v>35654</v>
      </c>
      <c r="T439">
        <v>52840.75</v>
      </c>
      <c r="U439">
        <v>251631.64</v>
      </c>
      <c r="W439">
        <v>806586</v>
      </c>
      <c r="X439">
        <v>5289.5</v>
      </c>
      <c r="Y439">
        <v>70381</v>
      </c>
      <c r="AA439">
        <v>211680.2</v>
      </c>
      <c r="AB439">
        <v>175955.75</v>
      </c>
      <c r="AC439">
        <v>12759</v>
      </c>
      <c r="AD439">
        <v>1800</v>
      </c>
      <c r="AE439">
        <v>2222207.5299999998</v>
      </c>
      <c r="AF439">
        <v>261039</v>
      </c>
      <c r="AG439">
        <v>149334.5</v>
      </c>
      <c r="AH439">
        <v>178060.75</v>
      </c>
      <c r="AI439">
        <v>132435.25</v>
      </c>
      <c r="AK439">
        <v>140824</v>
      </c>
      <c r="AL439">
        <v>160111.95000000001</v>
      </c>
      <c r="AM439">
        <v>53858.25</v>
      </c>
      <c r="AN439">
        <v>74481.75</v>
      </c>
      <c r="AO439">
        <v>238455.92</v>
      </c>
      <c r="AP439">
        <v>77273</v>
      </c>
      <c r="AQ439">
        <v>75236</v>
      </c>
      <c r="AR439">
        <v>51655</v>
      </c>
      <c r="AS439">
        <v>1339566.5</v>
      </c>
      <c r="AT439">
        <v>65059.25</v>
      </c>
      <c r="AV439">
        <v>275763</v>
      </c>
      <c r="AX439">
        <v>30446</v>
      </c>
      <c r="AY439">
        <v>36748.5</v>
      </c>
      <c r="AZ439">
        <v>346473</v>
      </c>
      <c r="BB439">
        <v>24065.4</v>
      </c>
      <c r="BC439">
        <v>10600</v>
      </c>
      <c r="BD439">
        <v>67950.649999999994</v>
      </c>
      <c r="BE439">
        <v>836955.5</v>
      </c>
      <c r="BG439">
        <v>78405.25</v>
      </c>
      <c r="BH439">
        <v>473301.45</v>
      </c>
      <c r="BI439">
        <v>18713</v>
      </c>
      <c r="BJ439">
        <v>145880.97</v>
      </c>
      <c r="BK439">
        <v>29284.5</v>
      </c>
      <c r="BL439">
        <v>48227.5</v>
      </c>
    </row>
    <row r="440" spans="1:64" ht="24" customHeight="1">
      <c r="A440" s="77">
        <v>4</v>
      </c>
      <c r="B440" s="78" t="s">
        <v>913</v>
      </c>
      <c r="C440" s="79" t="s">
        <v>915</v>
      </c>
      <c r="D440" s="79">
        <v>4.0999999999999996</v>
      </c>
      <c r="E440" s="78" t="s">
        <v>1459</v>
      </c>
      <c r="F440" s="79"/>
      <c r="G440" s="79"/>
      <c r="H440" s="33">
        <v>4301020104.8059998</v>
      </c>
      <c r="I440" s="31" t="s">
        <v>497</v>
      </c>
      <c r="J440" s="108">
        <f t="shared" si="7"/>
        <v>1459246.73</v>
      </c>
      <c r="K440">
        <v>1290712</v>
      </c>
      <c r="M440">
        <v>52921</v>
      </c>
      <c r="N440">
        <v>49431.17</v>
      </c>
      <c r="O440">
        <v>165376</v>
      </c>
      <c r="P440">
        <v>98524.17</v>
      </c>
      <c r="Q440">
        <v>2800.04</v>
      </c>
      <c r="R440">
        <v>95149</v>
      </c>
      <c r="T440">
        <v>9588.75</v>
      </c>
      <c r="U440">
        <v>58699.25</v>
      </c>
      <c r="W440">
        <v>1459246.73</v>
      </c>
      <c r="Y440">
        <v>20793.55</v>
      </c>
      <c r="AA440">
        <v>231987.66</v>
      </c>
      <c r="AB440">
        <v>43082</v>
      </c>
      <c r="AE440">
        <v>3350289.26</v>
      </c>
      <c r="AF440">
        <v>9474</v>
      </c>
      <c r="AG440">
        <v>28540</v>
      </c>
      <c r="AH440">
        <v>431324.11</v>
      </c>
      <c r="AI440">
        <v>73927.25</v>
      </c>
      <c r="AK440">
        <v>27083.83</v>
      </c>
      <c r="AL440">
        <v>30202</v>
      </c>
      <c r="AM440">
        <v>101050.5</v>
      </c>
      <c r="AN440">
        <v>41573.25</v>
      </c>
      <c r="AO440">
        <v>92725.25</v>
      </c>
      <c r="AP440">
        <v>33388</v>
      </c>
      <c r="AQ440">
        <v>43086.5</v>
      </c>
      <c r="AS440">
        <v>910865.8</v>
      </c>
      <c r="AV440">
        <v>145674.75</v>
      </c>
      <c r="AX440">
        <v>17345.349999999999</v>
      </c>
      <c r="AY440">
        <v>1613.5</v>
      </c>
      <c r="AZ440">
        <v>168454</v>
      </c>
      <c r="BC440">
        <v>927</v>
      </c>
      <c r="BD440">
        <v>5767</v>
      </c>
      <c r="BE440">
        <v>831660.44</v>
      </c>
      <c r="BG440">
        <v>45317</v>
      </c>
      <c r="BH440">
        <v>212992.95</v>
      </c>
      <c r="BJ440">
        <v>13094.7</v>
      </c>
      <c r="BK440">
        <v>20919</v>
      </c>
      <c r="BL440">
        <v>99112.14</v>
      </c>
    </row>
    <row r="441" spans="1:64" ht="24" customHeight="1">
      <c r="A441" s="77">
        <v>4</v>
      </c>
      <c r="B441" s="78" t="s">
        <v>913</v>
      </c>
      <c r="C441" s="79" t="s">
        <v>915</v>
      </c>
      <c r="D441" s="79">
        <v>4.0999999999999996</v>
      </c>
      <c r="E441" s="78" t="s">
        <v>1459</v>
      </c>
      <c r="F441" s="79"/>
      <c r="G441" s="79"/>
      <c r="H441" s="33">
        <v>4301020104.8070002</v>
      </c>
      <c r="I441" s="31" t="s">
        <v>498</v>
      </c>
      <c r="J441" s="108">
        <f t="shared" si="7"/>
        <v>-33012.92</v>
      </c>
      <c r="K441">
        <v>-19849.939999999999</v>
      </c>
      <c r="M441">
        <v>-1976.44</v>
      </c>
      <c r="N441">
        <v>-5413.31</v>
      </c>
      <c r="O441">
        <v>-4009.48</v>
      </c>
      <c r="T441">
        <v>-53162.99</v>
      </c>
      <c r="U441">
        <v>-1262.27</v>
      </c>
      <c r="W441">
        <v>-33012.92</v>
      </c>
      <c r="AA441">
        <v>-116223.95</v>
      </c>
      <c r="AB441">
        <v>-6887.66</v>
      </c>
      <c r="AE441">
        <v>-56113.75</v>
      </c>
      <c r="AG441">
        <v>-1799.09</v>
      </c>
      <c r="AH441">
        <v>-118744.97</v>
      </c>
      <c r="AI441">
        <v>-15466.19</v>
      </c>
      <c r="AM441">
        <v>-1066.06</v>
      </c>
      <c r="AO441">
        <v>-3010.28</v>
      </c>
      <c r="AP441">
        <v>-4143.8</v>
      </c>
      <c r="AQ441">
        <v>-4663.95</v>
      </c>
      <c r="AS441">
        <v>-150784.16</v>
      </c>
      <c r="AT441">
        <v>-2213.2399999999998</v>
      </c>
      <c r="AZ441">
        <v>-3264.46</v>
      </c>
      <c r="BE441">
        <v>-23542.720000000001</v>
      </c>
      <c r="BG441">
        <v>-26134.03</v>
      </c>
      <c r="BH441">
        <v>-37543.74</v>
      </c>
    </row>
    <row r="442" spans="1:64" ht="24" customHeight="1">
      <c r="A442" s="77">
        <v>4</v>
      </c>
      <c r="B442" s="78" t="s">
        <v>913</v>
      </c>
      <c r="C442" s="79" t="s">
        <v>915</v>
      </c>
      <c r="D442" s="79">
        <v>4.0999999999999996</v>
      </c>
      <c r="E442" s="78" t="s">
        <v>1459</v>
      </c>
      <c r="F442" s="79"/>
      <c r="G442" s="79"/>
      <c r="H442" s="33">
        <v>4301020104.8079996</v>
      </c>
      <c r="I442" s="31" t="s">
        <v>499</v>
      </c>
      <c r="J442" s="108">
        <f t="shared" si="7"/>
        <v>109235.58</v>
      </c>
      <c r="K442">
        <v>216429.37</v>
      </c>
      <c r="M442">
        <v>13381.26</v>
      </c>
      <c r="N442">
        <v>3985.55</v>
      </c>
      <c r="O442">
        <v>21443.26</v>
      </c>
      <c r="T442">
        <v>1293.42</v>
      </c>
      <c r="U442">
        <v>19226.419999999998</v>
      </c>
      <c r="W442">
        <v>109235.58</v>
      </c>
      <c r="AA442">
        <v>25175.53</v>
      </c>
      <c r="AE442">
        <v>46422.5</v>
      </c>
      <c r="AH442">
        <v>9887.2900000000009</v>
      </c>
      <c r="AI442">
        <v>7279.99</v>
      </c>
      <c r="AM442">
        <v>17003.439999999999</v>
      </c>
      <c r="AO442">
        <v>3886.08</v>
      </c>
      <c r="AP442">
        <v>2211.14</v>
      </c>
      <c r="AQ442">
        <v>7505.62</v>
      </c>
      <c r="AS442">
        <v>251975.22</v>
      </c>
      <c r="AT442">
        <v>5405.66</v>
      </c>
      <c r="AZ442">
        <v>46046.89</v>
      </c>
      <c r="BE442">
        <v>124735.36</v>
      </c>
      <c r="BG442">
        <v>3512.08</v>
      </c>
      <c r="BH442">
        <v>12757.62</v>
      </c>
    </row>
    <row r="443" spans="1:64" ht="24" customHeight="1">
      <c r="A443" s="87">
        <v>4</v>
      </c>
      <c r="B443" s="88" t="s">
        <v>913</v>
      </c>
      <c r="C443" s="64" t="s">
        <v>915</v>
      </c>
      <c r="D443" s="64">
        <v>4.0999999999999996</v>
      </c>
      <c r="E443" s="88" t="s">
        <v>1474</v>
      </c>
      <c r="F443" s="64"/>
      <c r="G443" s="64"/>
      <c r="H443" s="59">
        <v>4301020105.2010002</v>
      </c>
      <c r="I443" s="60" t="s">
        <v>500</v>
      </c>
      <c r="J443" s="108">
        <f t="shared" si="7"/>
        <v>77227413.700000003</v>
      </c>
      <c r="K443">
        <v>145658242</v>
      </c>
      <c r="L443">
        <v>18403247</v>
      </c>
      <c r="M443">
        <v>34910581.189999998</v>
      </c>
      <c r="N443">
        <v>54137335</v>
      </c>
      <c r="O443">
        <v>107453582</v>
      </c>
      <c r="P443">
        <v>61197090</v>
      </c>
      <c r="Q443">
        <v>56595307.850000001</v>
      </c>
      <c r="R443">
        <v>48491688</v>
      </c>
      <c r="S443">
        <v>28998771</v>
      </c>
      <c r="T443">
        <v>30471628</v>
      </c>
      <c r="U443">
        <v>23606720.899999999</v>
      </c>
      <c r="V443">
        <v>21922731</v>
      </c>
      <c r="W443">
        <v>77227413.700000003</v>
      </c>
      <c r="X443">
        <v>30650629.309999999</v>
      </c>
      <c r="Y443">
        <v>22559621.030000001</v>
      </c>
      <c r="Z443">
        <v>29725619.25</v>
      </c>
      <c r="AA443">
        <v>50549058</v>
      </c>
      <c r="AB443">
        <v>54151075</v>
      </c>
      <c r="AC443">
        <v>18959398.870000001</v>
      </c>
      <c r="AD443">
        <v>15935827</v>
      </c>
      <c r="AE443">
        <v>260280485</v>
      </c>
      <c r="AF443">
        <v>26553884.699999999</v>
      </c>
      <c r="AG443">
        <v>47554330</v>
      </c>
      <c r="AH443">
        <v>51924358.979999997</v>
      </c>
      <c r="AI443">
        <v>54718987</v>
      </c>
      <c r="AJ443">
        <v>27717868.280000001</v>
      </c>
      <c r="AK443">
        <v>78990924</v>
      </c>
      <c r="AL443">
        <v>52309860.030000001</v>
      </c>
      <c r="AM443">
        <v>46684104.549999997</v>
      </c>
      <c r="AN443">
        <v>38330530.880000003</v>
      </c>
      <c r="AO443">
        <v>76541588.75</v>
      </c>
      <c r="AP443">
        <v>27397427</v>
      </c>
      <c r="AQ443">
        <v>37531168.100000001</v>
      </c>
      <c r="AR443">
        <v>24113779</v>
      </c>
      <c r="AS443">
        <v>125067877.64</v>
      </c>
      <c r="AT443">
        <v>23233939.07</v>
      </c>
      <c r="AU443">
        <v>31050341.789999999</v>
      </c>
      <c r="AV443">
        <v>60027657.5</v>
      </c>
      <c r="AW443">
        <v>39637135.75</v>
      </c>
      <c r="AX443">
        <v>34475062.100000001</v>
      </c>
      <c r="AY443">
        <v>28294808.059999999</v>
      </c>
      <c r="AZ443">
        <v>73257038.049999997</v>
      </c>
      <c r="BA443">
        <v>19159581.600000001</v>
      </c>
      <c r="BB443">
        <v>21533093</v>
      </c>
      <c r="BC443">
        <v>18197605</v>
      </c>
      <c r="BD443">
        <v>12163233.810000001</v>
      </c>
      <c r="BE443">
        <v>52116165.049999997</v>
      </c>
      <c r="BF443">
        <v>32517110</v>
      </c>
      <c r="BG443">
        <v>19983850.859999999</v>
      </c>
      <c r="BH443">
        <v>49529653.200000003</v>
      </c>
      <c r="BI443">
        <v>8766755</v>
      </c>
      <c r="BJ443">
        <v>40794165</v>
      </c>
      <c r="BK443">
        <v>37910324.43</v>
      </c>
      <c r="BL443">
        <v>17698689</v>
      </c>
    </row>
    <row r="444" spans="1:64" ht="24" customHeight="1">
      <c r="A444" s="77">
        <v>4</v>
      </c>
      <c r="B444" s="78" t="s">
        <v>913</v>
      </c>
      <c r="C444" s="79" t="s">
        <v>915</v>
      </c>
      <c r="D444" s="79">
        <v>4.0999999999999996</v>
      </c>
      <c r="E444" s="78" t="s">
        <v>1474</v>
      </c>
      <c r="F444" s="79"/>
      <c r="G444" s="79"/>
      <c r="H444" s="33">
        <v>4301020105.2019997</v>
      </c>
      <c r="I444" s="31" t="s">
        <v>501</v>
      </c>
      <c r="J444" s="108">
        <f t="shared" si="7"/>
        <v>366374798.64999998</v>
      </c>
      <c r="K444">
        <v>493872814.02999997</v>
      </c>
      <c r="L444">
        <v>3040608.28</v>
      </c>
      <c r="M444">
        <v>12761843</v>
      </c>
      <c r="N444">
        <v>33959798.979999997</v>
      </c>
      <c r="O444">
        <v>62123999</v>
      </c>
      <c r="P444">
        <v>61723078.509999998</v>
      </c>
      <c r="Q444">
        <v>20210582.440000001</v>
      </c>
      <c r="R444">
        <v>14449005.09</v>
      </c>
      <c r="S444">
        <v>12721729.310000001</v>
      </c>
      <c r="T444">
        <v>12861017.75</v>
      </c>
      <c r="U444">
        <v>9405417.3800000008</v>
      </c>
      <c r="V444">
        <v>12803102.1</v>
      </c>
      <c r="W444">
        <v>366374798.64999998</v>
      </c>
      <c r="X444">
        <v>9907632</v>
      </c>
      <c r="Y444">
        <v>8237566.2699999996</v>
      </c>
      <c r="Z444">
        <v>7844803.7999999998</v>
      </c>
      <c r="AA444">
        <v>28802821.199999999</v>
      </c>
      <c r="AB444">
        <v>20007887.649999999</v>
      </c>
      <c r="AC444">
        <v>8248155.7199999997</v>
      </c>
      <c r="AE444">
        <v>863358747.15999997</v>
      </c>
      <c r="AF444">
        <v>11124702.869999999</v>
      </c>
      <c r="AG444">
        <v>24987276</v>
      </c>
      <c r="AH444">
        <v>28439304.969999999</v>
      </c>
      <c r="AI444">
        <v>45828151.609999999</v>
      </c>
      <c r="AJ444">
        <v>11860238.119999999</v>
      </c>
      <c r="AK444">
        <v>55433873.030000001</v>
      </c>
      <c r="AL444">
        <v>34787128.700000003</v>
      </c>
      <c r="AM444">
        <v>25325263</v>
      </c>
      <c r="AN444">
        <v>23520046.050000001</v>
      </c>
      <c r="AO444">
        <v>67532437.790000007</v>
      </c>
      <c r="AP444">
        <v>13167868.33</v>
      </c>
      <c r="AQ444">
        <v>11360486.210000001</v>
      </c>
      <c r="AR444">
        <v>3160926</v>
      </c>
      <c r="AS444">
        <v>433690937.30000001</v>
      </c>
      <c r="AT444">
        <v>20368550.899999999</v>
      </c>
      <c r="AU444">
        <v>11291917.300000001</v>
      </c>
      <c r="AV444">
        <v>95331016.939999998</v>
      </c>
      <c r="AW444">
        <v>20410635.5</v>
      </c>
      <c r="AX444">
        <v>19366098.899999999</v>
      </c>
      <c r="AY444">
        <v>16811453.449999999</v>
      </c>
      <c r="AZ444">
        <v>74716198.849999994</v>
      </c>
      <c r="BA444">
        <v>11992096.609999999</v>
      </c>
      <c r="BB444">
        <v>8592851.7899999991</v>
      </c>
      <c r="BC444">
        <v>8776701.8300000001</v>
      </c>
      <c r="BD444">
        <v>5822649.8799999999</v>
      </c>
      <c r="BE444">
        <v>273349775.5</v>
      </c>
      <c r="BF444">
        <v>24133320.52</v>
      </c>
      <c r="BG444">
        <v>13862514.25</v>
      </c>
      <c r="BH444">
        <v>42781863.799999997</v>
      </c>
      <c r="BI444">
        <v>2570067.5</v>
      </c>
      <c r="BJ444">
        <v>26109647</v>
      </c>
      <c r="BK444">
        <v>24476328.949999999</v>
      </c>
      <c r="BL444">
        <v>12531198.15</v>
      </c>
    </row>
    <row r="445" spans="1:64" ht="24" customHeight="1">
      <c r="A445" s="77">
        <v>4</v>
      </c>
      <c r="B445" s="78" t="s">
        <v>913</v>
      </c>
      <c r="C445" s="79" t="s">
        <v>915</v>
      </c>
      <c r="D445" s="79">
        <v>4.0999999999999996</v>
      </c>
      <c r="E445" s="78" t="s">
        <v>1474</v>
      </c>
      <c r="F445" s="79"/>
      <c r="G445" s="79"/>
      <c r="H445" s="33">
        <v>4301020105.2030001</v>
      </c>
      <c r="I445" s="31" t="s">
        <v>502</v>
      </c>
      <c r="J445" s="108">
        <f t="shared" si="7"/>
        <v>69037255.060000002</v>
      </c>
      <c r="K445">
        <v>102376454.7</v>
      </c>
      <c r="L445">
        <v>394526</v>
      </c>
      <c r="M445">
        <v>106618</v>
      </c>
      <c r="N445">
        <v>692061</v>
      </c>
      <c r="O445">
        <v>333331</v>
      </c>
      <c r="P445">
        <v>577986</v>
      </c>
      <c r="Q445">
        <v>266121.5</v>
      </c>
      <c r="R445">
        <v>154707</v>
      </c>
      <c r="S445">
        <v>198677</v>
      </c>
      <c r="T445">
        <v>435358.88</v>
      </c>
      <c r="U445">
        <v>109158.5</v>
      </c>
      <c r="V445">
        <v>133430</v>
      </c>
      <c r="W445">
        <v>69037255.060000002</v>
      </c>
      <c r="X445">
        <v>29916</v>
      </c>
      <c r="Y445">
        <v>507387.05</v>
      </c>
      <c r="Z445">
        <v>207682.5</v>
      </c>
      <c r="AA445">
        <v>1068568.6200000001</v>
      </c>
      <c r="AB445">
        <v>3215521</v>
      </c>
      <c r="AC445">
        <v>40054.75</v>
      </c>
      <c r="AD445">
        <v>1254659</v>
      </c>
      <c r="AE445">
        <v>172046824.61000001</v>
      </c>
      <c r="AF445">
        <v>2975010.05</v>
      </c>
      <c r="AG445">
        <v>2492578</v>
      </c>
      <c r="AH445">
        <v>793334.47</v>
      </c>
      <c r="AI445">
        <v>1468248.25</v>
      </c>
      <c r="AJ445">
        <v>965293.75</v>
      </c>
      <c r="AK445">
        <v>1794121.26</v>
      </c>
      <c r="AL445">
        <v>2129138.48</v>
      </c>
      <c r="AM445">
        <v>367008.5</v>
      </c>
      <c r="AN445">
        <v>383201.75</v>
      </c>
      <c r="AO445">
        <v>5552979.2800000003</v>
      </c>
      <c r="AP445">
        <v>1412122.25</v>
      </c>
      <c r="AQ445">
        <v>2534216.59</v>
      </c>
      <c r="AR445">
        <v>535541</v>
      </c>
      <c r="AS445">
        <v>77777046.170000002</v>
      </c>
      <c r="AT445">
        <v>549532</v>
      </c>
      <c r="AU445">
        <v>91068.3</v>
      </c>
      <c r="AV445">
        <v>7789530.3099999996</v>
      </c>
      <c r="AW445">
        <v>1124805.81</v>
      </c>
      <c r="AX445">
        <v>194153.75</v>
      </c>
      <c r="AY445">
        <v>408571.05</v>
      </c>
      <c r="AZ445">
        <v>2349707</v>
      </c>
      <c r="BA445">
        <v>41645.21</v>
      </c>
      <c r="BB445">
        <v>129107</v>
      </c>
      <c r="BC445">
        <v>339321</v>
      </c>
      <c r="BD445">
        <v>327648.06</v>
      </c>
      <c r="BE445">
        <v>76094635.200000003</v>
      </c>
      <c r="BF445">
        <v>272457.76</v>
      </c>
      <c r="BG445">
        <v>49360.5</v>
      </c>
      <c r="BH445">
        <v>451419.8</v>
      </c>
      <c r="BJ445">
        <v>49632.5</v>
      </c>
      <c r="BK445">
        <v>215674.17</v>
      </c>
      <c r="BL445">
        <v>463301.75</v>
      </c>
    </row>
    <row r="446" spans="1:64" ht="24" customHeight="1">
      <c r="A446" s="77">
        <v>4</v>
      </c>
      <c r="B446" s="78" t="s">
        <v>913</v>
      </c>
      <c r="C446" s="79" t="s">
        <v>915</v>
      </c>
      <c r="D446" s="79">
        <v>4.0999999999999996</v>
      </c>
      <c r="E446" s="78" t="s">
        <v>1474</v>
      </c>
      <c r="F446" s="79"/>
      <c r="G446" s="79"/>
      <c r="H446" s="33">
        <v>4301020105.2049999</v>
      </c>
      <c r="I446" s="31" t="s">
        <v>503</v>
      </c>
      <c r="J446" s="108">
        <f t="shared" si="7"/>
        <v>0</v>
      </c>
      <c r="Z446">
        <v>231535.25</v>
      </c>
      <c r="AV446">
        <v>57785.75</v>
      </c>
      <c r="AY446">
        <v>180785.41</v>
      </c>
      <c r="BE446">
        <v>2029794.45</v>
      </c>
      <c r="BG446">
        <v>262822</v>
      </c>
      <c r="BI446">
        <v>392.5</v>
      </c>
      <c r="BK446">
        <v>0</v>
      </c>
    </row>
    <row r="447" spans="1:64" ht="24" customHeight="1">
      <c r="A447" s="77">
        <v>4</v>
      </c>
      <c r="B447" s="78" t="s">
        <v>913</v>
      </c>
      <c r="C447" s="79" t="s">
        <v>915</v>
      </c>
      <c r="D447" s="79">
        <v>4.0999999999999996</v>
      </c>
      <c r="E447" s="78" t="s">
        <v>1474</v>
      </c>
      <c r="F447" s="79"/>
      <c r="G447" s="79"/>
      <c r="H447" s="33">
        <v>4301020105.2069998</v>
      </c>
      <c r="I447" s="31" t="s">
        <v>504</v>
      </c>
      <c r="J447" s="108">
        <f t="shared" si="7"/>
        <v>0</v>
      </c>
      <c r="AE447">
        <v>1347969.14</v>
      </c>
      <c r="AG447">
        <v>14568</v>
      </c>
      <c r="AH447">
        <v>3505.25</v>
      </c>
      <c r="AI447">
        <v>46051.25</v>
      </c>
      <c r="AJ447">
        <v>5114.5</v>
      </c>
      <c r="AK447">
        <v>51063.25</v>
      </c>
      <c r="AL447">
        <v>8484</v>
      </c>
      <c r="AN447">
        <v>24182.5</v>
      </c>
      <c r="AO447">
        <v>7686.28</v>
      </c>
      <c r="AQ447">
        <v>370</v>
      </c>
      <c r="AR447">
        <v>3602</v>
      </c>
    </row>
    <row r="448" spans="1:64" ht="24" customHeight="1">
      <c r="A448" s="80">
        <v>4</v>
      </c>
      <c r="B448" s="78" t="s">
        <v>913</v>
      </c>
      <c r="C448" s="79" t="s">
        <v>915</v>
      </c>
      <c r="D448" s="46">
        <v>4.2</v>
      </c>
      <c r="E448" s="81" t="s">
        <v>1485</v>
      </c>
      <c r="F448" s="46"/>
      <c r="G448" s="46"/>
      <c r="H448" s="34">
        <v>4301020105.2110004</v>
      </c>
      <c r="I448" s="35" t="s">
        <v>505</v>
      </c>
      <c r="J448" s="108">
        <f t="shared" si="7"/>
        <v>8982396.8300000001</v>
      </c>
      <c r="K448">
        <v>21163009.390000001</v>
      </c>
      <c r="L448">
        <v>924897.05</v>
      </c>
      <c r="M448">
        <v>2065521.77</v>
      </c>
      <c r="N448">
        <v>4312572.8</v>
      </c>
      <c r="O448">
        <v>6032284.9100000001</v>
      </c>
      <c r="P448">
        <v>12232251.949999999</v>
      </c>
      <c r="Q448">
        <v>3523934.18</v>
      </c>
      <c r="R448">
        <v>3883737.27</v>
      </c>
      <c r="S448">
        <v>4092841.29</v>
      </c>
      <c r="T448">
        <v>1792246.85</v>
      </c>
      <c r="U448">
        <v>1084509.76</v>
      </c>
      <c r="V448">
        <v>1260594.22</v>
      </c>
      <c r="W448">
        <v>8982396.8300000001</v>
      </c>
      <c r="X448">
        <v>902117.24</v>
      </c>
      <c r="Y448">
        <v>620110</v>
      </c>
      <c r="Z448">
        <v>2816820.63</v>
      </c>
      <c r="AA448">
        <v>2150357.25</v>
      </c>
      <c r="AB448">
        <v>1882878.52</v>
      </c>
      <c r="AC448">
        <v>395000</v>
      </c>
      <c r="AD448">
        <v>459334.96</v>
      </c>
      <c r="AE448">
        <v>24275023</v>
      </c>
      <c r="AF448">
        <v>1359894.96</v>
      </c>
      <c r="AG448">
        <v>4334102.92</v>
      </c>
      <c r="AH448">
        <v>3287005.92</v>
      </c>
      <c r="AI448">
        <v>4133795.38</v>
      </c>
      <c r="AJ448">
        <v>1826440</v>
      </c>
      <c r="AK448">
        <v>5470981.5999999996</v>
      </c>
      <c r="AL448">
        <v>2317146.96</v>
      </c>
      <c r="AM448">
        <v>6230056.5700000003</v>
      </c>
      <c r="AN448">
        <v>2880000</v>
      </c>
      <c r="AO448">
        <v>8307000</v>
      </c>
      <c r="AP448">
        <v>2154647.91</v>
      </c>
      <c r="AQ448">
        <v>1751681.95</v>
      </c>
      <c r="AR448">
        <v>856473.39</v>
      </c>
      <c r="AS448">
        <v>13381918.26</v>
      </c>
      <c r="AT448">
        <v>2250470.84</v>
      </c>
      <c r="AU448">
        <v>2121557.9700000002</v>
      </c>
      <c r="AV448">
        <v>4173932.36</v>
      </c>
      <c r="AW448">
        <v>1909289.15</v>
      </c>
      <c r="AX448">
        <v>2442343.63</v>
      </c>
      <c r="AY448">
        <v>3236738.9</v>
      </c>
      <c r="AZ448">
        <v>5881809.4000000004</v>
      </c>
      <c r="BA448">
        <v>2532748.9900000002</v>
      </c>
      <c r="BB448">
        <v>1548640.87</v>
      </c>
      <c r="BC448">
        <v>791415.58</v>
      </c>
      <c r="BD448">
        <v>821836.88</v>
      </c>
      <c r="BE448">
        <v>8637093.6899999995</v>
      </c>
      <c r="BF448">
        <v>1257473.32</v>
      </c>
      <c r="BG448">
        <v>889848.63</v>
      </c>
      <c r="BH448">
        <v>2841252.48</v>
      </c>
      <c r="BI448">
        <v>278575.23</v>
      </c>
      <c r="BJ448">
        <v>4458521.3899999997</v>
      </c>
      <c r="BK448">
        <v>2589282.16</v>
      </c>
      <c r="BL448">
        <v>954348.05</v>
      </c>
    </row>
    <row r="449" spans="1:64" ht="24" customHeight="1">
      <c r="A449" s="87">
        <v>4</v>
      </c>
      <c r="B449" s="88" t="s">
        <v>913</v>
      </c>
      <c r="C449" s="64" t="s">
        <v>915</v>
      </c>
      <c r="D449" s="64">
        <v>4.0999999999999996</v>
      </c>
      <c r="E449" s="88" t="s">
        <v>1474</v>
      </c>
      <c r="F449" s="64"/>
      <c r="G449" s="64"/>
      <c r="H449" s="59">
        <v>4301020105.2139997</v>
      </c>
      <c r="I449" s="60" t="s">
        <v>506</v>
      </c>
      <c r="J449" s="108">
        <f t="shared" si="7"/>
        <v>0</v>
      </c>
      <c r="L449">
        <v>4068357.56</v>
      </c>
      <c r="M449">
        <v>8210053.79</v>
      </c>
      <c r="N449">
        <v>0</v>
      </c>
      <c r="O449">
        <v>0</v>
      </c>
      <c r="P449">
        <v>4834799.83</v>
      </c>
      <c r="Q449">
        <v>6151473.3700000001</v>
      </c>
      <c r="R449">
        <v>0</v>
      </c>
      <c r="S449">
        <v>2594654.67</v>
      </c>
      <c r="T449">
        <v>3166108.83</v>
      </c>
      <c r="U449">
        <v>5378445.04</v>
      </c>
      <c r="V449">
        <v>10148474.6</v>
      </c>
      <c r="W449">
        <v>0</v>
      </c>
      <c r="X449">
        <v>2607033.2200000002</v>
      </c>
      <c r="Y449">
        <v>9882286.9600000009</v>
      </c>
      <c r="Z449">
        <v>10285518.67</v>
      </c>
      <c r="AA449">
        <v>0</v>
      </c>
      <c r="AB449">
        <v>3314195.55</v>
      </c>
      <c r="AC449">
        <v>1652449.74</v>
      </c>
      <c r="AD449">
        <v>0</v>
      </c>
      <c r="AE449">
        <v>0</v>
      </c>
      <c r="AF449">
        <v>9109261.4499999993</v>
      </c>
      <c r="AG449">
        <v>7385270.5999999996</v>
      </c>
      <c r="AH449">
        <v>0</v>
      </c>
      <c r="AI449">
        <v>11614353.68</v>
      </c>
      <c r="AJ449">
        <v>9976414.1899999995</v>
      </c>
      <c r="AK449">
        <v>0</v>
      </c>
      <c r="AL449">
        <v>0</v>
      </c>
      <c r="AM449">
        <v>13056661.109999999</v>
      </c>
      <c r="AN449">
        <v>5196629.9000000004</v>
      </c>
      <c r="AO449">
        <v>5164317.6399999997</v>
      </c>
      <c r="AP449">
        <v>14172076.359999999</v>
      </c>
      <c r="AQ449">
        <v>2590710.29</v>
      </c>
      <c r="AR449">
        <v>13070082.140000001</v>
      </c>
      <c r="AT449">
        <v>3229753.65</v>
      </c>
      <c r="AU449">
        <v>17780200.25</v>
      </c>
      <c r="AV449">
        <v>3327011.77</v>
      </c>
      <c r="AW449">
        <v>6010631.3799999999</v>
      </c>
      <c r="AX449">
        <v>6292967.3399999999</v>
      </c>
      <c r="AY449">
        <v>5832247.6799999997</v>
      </c>
      <c r="AZ449">
        <v>0</v>
      </c>
      <c r="BA449">
        <v>14190432.77</v>
      </c>
      <c r="BB449">
        <v>4265153.3099999996</v>
      </c>
      <c r="BC449">
        <v>8089282.3399999999</v>
      </c>
      <c r="BD449">
        <v>8209945.4199999999</v>
      </c>
      <c r="BE449">
        <v>4722294.41</v>
      </c>
      <c r="BF449">
        <v>10385810.1</v>
      </c>
      <c r="BG449">
        <v>13533019.49</v>
      </c>
      <c r="BH449">
        <v>0</v>
      </c>
      <c r="BI449">
        <v>7490854.9000000004</v>
      </c>
      <c r="BJ449">
        <v>9277672.5399999991</v>
      </c>
      <c r="BK449">
        <v>14017625.57</v>
      </c>
      <c r="BL449">
        <v>10159654.630000001</v>
      </c>
    </row>
    <row r="450" spans="1:64" ht="24" customHeight="1">
      <c r="A450" s="77">
        <v>4</v>
      </c>
      <c r="B450" s="78" t="s">
        <v>913</v>
      </c>
      <c r="C450" s="79" t="s">
        <v>915</v>
      </c>
      <c r="D450" s="79">
        <v>4.0999999999999996</v>
      </c>
      <c r="E450" s="78" t="s">
        <v>1474</v>
      </c>
      <c r="F450" s="79"/>
      <c r="G450" s="79"/>
      <c r="H450" s="33">
        <v>4301020105.2150002</v>
      </c>
      <c r="I450" s="31" t="s">
        <v>507</v>
      </c>
      <c r="J450" s="108">
        <f t="shared" si="7"/>
        <v>0</v>
      </c>
      <c r="Q450">
        <v>9488509.7899999991</v>
      </c>
    </row>
    <row r="451" spans="1:64" ht="24" customHeight="1">
      <c r="A451" s="85">
        <v>4</v>
      </c>
      <c r="B451" s="86" t="s">
        <v>913</v>
      </c>
      <c r="C451" s="58" t="s">
        <v>915</v>
      </c>
      <c r="D451" s="58">
        <v>4.0999999999999996</v>
      </c>
      <c r="E451" s="86" t="s">
        <v>1474</v>
      </c>
      <c r="F451" s="58"/>
      <c r="G451" s="58"/>
      <c r="H451" s="61">
        <v>4301020105.217</v>
      </c>
      <c r="I451" s="62" t="s">
        <v>508</v>
      </c>
      <c r="J451" s="108">
        <f t="shared" si="7"/>
        <v>14995809.33</v>
      </c>
      <c r="K451">
        <v>24279056.789999999</v>
      </c>
      <c r="L451">
        <v>2969590.62</v>
      </c>
      <c r="M451">
        <v>9021767.1699999999</v>
      </c>
      <c r="N451">
        <v>7280688.5899999999</v>
      </c>
      <c r="O451">
        <v>11642083.550000001</v>
      </c>
      <c r="P451">
        <v>0</v>
      </c>
      <c r="Q451">
        <v>7352486.04</v>
      </c>
      <c r="R451">
        <v>7766760.3499999996</v>
      </c>
      <c r="S451">
        <v>5197389.3899999997</v>
      </c>
      <c r="T451">
        <v>6283568.3700000001</v>
      </c>
      <c r="U451">
        <v>3853164.78</v>
      </c>
      <c r="V451">
        <v>6205260.7599999998</v>
      </c>
      <c r="W451">
        <v>14995809.33</v>
      </c>
      <c r="X451">
        <v>7472723.25</v>
      </c>
      <c r="Y451">
        <v>4949263.7</v>
      </c>
      <c r="Z451">
        <v>9033076.3699999992</v>
      </c>
      <c r="AA451">
        <v>8420188.4800000004</v>
      </c>
      <c r="AB451">
        <v>11396916.84</v>
      </c>
      <c r="AC451">
        <v>3691579.07</v>
      </c>
      <c r="AD451">
        <v>4105457.9</v>
      </c>
      <c r="AE451">
        <v>29360937.760000002</v>
      </c>
      <c r="AF451">
        <v>9703105.7899999991</v>
      </c>
      <c r="AG451">
        <v>9199137.3900000006</v>
      </c>
      <c r="AH451">
        <v>11055729.59</v>
      </c>
      <c r="AI451">
        <v>25123863.829999998</v>
      </c>
      <c r="AJ451">
        <v>6455379.1600000001</v>
      </c>
      <c r="AK451">
        <v>15231726.720000001</v>
      </c>
      <c r="AL451">
        <v>10971651.07</v>
      </c>
      <c r="AM451">
        <v>11850475.699999999</v>
      </c>
      <c r="AN451">
        <v>9850763.4600000009</v>
      </c>
      <c r="AO451">
        <v>7546714.75</v>
      </c>
      <c r="AP451">
        <v>7672386.0599999996</v>
      </c>
      <c r="AQ451">
        <v>4144387.56</v>
      </c>
      <c r="AR451">
        <v>5595391.9000000004</v>
      </c>
      <c r="AS451">
        <v>7002403.6900000004</v>
      </c>
      <c r="AT451">
        <v>1452690.25</v>
      </c>
      <c r="AU451">
        <v>5366597.59</v>
      </c>
      <c r="AV451">
        <v>7149588.1200000001</v>
      </c>
      <c r="AW451">
        <v>3018767.94</v>
      </c>
      <c r="AX451">
        <v>3591284.37</v>
      </c>
      <c r="AY451">
        <v>5359561.7</v>
      </c>
      <c r="AZ451">
        <v>8492998.4399999995</v>
      </c>
      <c r="BA451">
        <v>3210846.99</v>
      </c>
      <c r="BB451">
        <v>977496.4</v>
      </c>
      <c r="BC451">
        <v>1846344.15</v>
      </c>
      <c r="BD451">
        <v>1589205.71</v>
      </c>
      <c r="BE451">
        <v>8191607.75</v>
      </c>
      <c r="BF451">
        <v>7202784.7300000004</v>
      </c>
      <c r="BG451">
        <v>4921491.29</v>
      </c>
      <c r="BH451">
        <v>10775188.49</v>
      </c>
      <c r="BI451">
        <v>3004780.13</v>
      </c>
      <c r="BJ451">
        <v>7719706.4699999997</v>
      </c>
      <c r="BK451">
        <v>9560773.5999999996</v>
      </c>
      <c r="BL451">
        <v>4135983.18</v>
      </c>
    </row>
    <row r="452" spans="1:64" ht="24" customHeight="1">
      <c r="A452" s="77">
        <v>4</v>
      </c>
      <c r="B452" s="78" t="s">
        <v>913</v>
      </c>
      <c r="C452" s="79" t="s">
        <v>915</v>
      </c>
      <c r="D452" s="79">
        <v>4.0999999999999996</v>
      </c>
      <c r="E452" s="78" t="s">
        <v>1474</v>
      </c>
      <c r="F452" s="79"/>
      <c r="G452" s="79"/>
      <c r="H452" s="33">
        <v>4301020105.2220001</v>
      </c>
      <c r="I452" s="31" t="s">
        <v>509</v>
      </c>
      <c r="J452" s="108">
        <f t="shared" si="7"/>
        <v>7881117.75</v>
      </c>
      <c r="K452">
        <v>22120369.989999998</v>
      </c>
      <c r="L452">
        <v>59221</v>
      </c>
      <c r="M452">
        <v>1642894.77</v>
      </c>
      <c r="N452">
        <v>309357</v>
      </c>
      <c r="O452">
        <v>4532583.92</v>
      </c>
      <c r="P452">
        <v>3087832.68</v>
      </c>
      <c r="Q452">
        <v>1373980</v>
      </c>
      <c r="R452">
        <v>1048497.91</v>
      </c>
      <c r="S452">
        <v>867963.33</v>
      </c>
      <c r="T452">
        <v>234260</v>
      </c>
      <c r="U452">
        <v>1564135.37</v>
      </c>
      <c r="V452">
        <v>582291</v>
      </c>
      <c r="W452">
        <v>7881117.75</v>
      </c>
      <c r="X452">
        <v>1705540.56</v>
      </c>
      <c r="Y452">
        <v>1437898.07</v>
      </c>
      <c r="Z452">
        <v>1358205.98</v>
      </c>
      <c r="AA452">
        <v>2829267.27</v>
      </c>
      <c r="AB452">
        <v>2463410.0099999998</v>
      </c>
      <c r="AC452">
        <v>227954</v>
      </c>
      <c r="AD452">
        <v>144484</v>
      </c>
      <c r="AE452">
        <v>106156625.38</v>
      </c>
      <c r="AF452">
        <v>1152468.74</v>
      </c>
      <c r="AG452">
        <v>3433527.88</v>
      </c>
      <c r="AH452">
        <v>1702384.38</v>
      </c>
      <c r="AI452">
        <v>291713</v>
      </c>
      <c r="AJ452">
        <v>1868508.02</v>
      </c>
      <c r="AK452">
        <v>5230513.57</v>
      </c>
      <c r="AL452">
        <v>2449319.39</v>
      </c>
      <c r="AM452">
        <v>5094385.01</v>
      </c>
      <c r="AN452">
        <v>2031385.9</v>
      </c>
      <c r="AO452">
        <v>2446384</v>
      </c>
      <c r="AP452">
        <v>3383114.65</v>
      </c>
      <c r="AQ452">
        <v>2344660.86</v>
      </c>
      <c r="AR452">
        <v>93902.1</v>
      </c>
      <c r="AS452">
        <v>3248748</v>
      </c>
      <c r="AT452">
        <v>133571</v>
      </c>
      <c r="AU452">
        <v>253607</v>
      </c>
      <c r="AV452">
        <v>1678255</v>
      </c>
      <c r="AW452">
        <v>2746714.13</v>
      </c>
      <c r="AX452">
        <v>2222217.7000000002</v>
      </c>
      <c r="AY452">
        <v>74759</v>
      </c>
      <c r="AZ452">
        <v>1053766</v>
      </c>
      <c r="BA452">
        <v>106317</v>
      </c>
      <c r="BB452">
        <v>148537</v>
      </c>
      <c r="BC452">
        <v>211966.34</v>
      </c>
      <c r="BD452">
        <v>144400</v>
      </c>
      <c r="BE452">
        <v>10550915.75</v>
      </c>
      <c r="BF452">
        <v>1501535.34</v>
      </c>
      <c r="BG452">
        <v>423078.93</v>
      </c>
      <c r="BH452">
        <v>2315794.33</v>
      </c>
      <c r="BI452">
        <v>516620.33</v>
      </c>
      <c r="BJ452">
        <v>2235563.0699999998</v>
      </c>
      <c r="BK452">
        <v>2044798.41</v>
      </c>
      <c r="BL452">
        <v>784545.57</v>
      </c>
    </row>
    <row r="453" spans="1:64" ht="24" customHeight="1">
      <c r="A453" s="77">
        <v>4</v>
      </c>
      <c r="B453" s="78" t="s">
        <v>913</v>
      </c>
      <c r="C453" s="79" t="s">
        <v>915</v>
      </c>
      <c r="D453" s="79">
        <v>4.0999999999999996</v>
      </c>
      <c r="E453" s="78" t="s">
        <v>1474</v>
      </c>
      <c r="F453" s="79"/>
      <c r="G453" s="79"/>
      <c r="H453" s="33">
        <v>4301020105.2229996</v>
      </c>
      <c r="I453" s="31" t="s">
        <v>510</v>
      </c>
      <c r="J453" s="108">
        <f t="shared" si="7"/>
        <v>7130192.6500000004</v>
      </c>
      <c r="K453">
        <v>8373441.25</v>
      </c>
      <c r="L453">
        <v>337280</v>
      </c>
      <c r="M453">
        <v>2407590.9700000002</v>
      </c>
      <c r="N453">
        <v>5627309.96</v>
      </c>
      <c r="O453">
        <v>5544610.6100000003</v>
      </c>
      <c r="P453">
        <v>3235093.88</v>
      </c>
      <c r="Q453">
        <v>331214</v>
      </c>
      <c r="R453">
        <v>896978.28</v>
      </c>
      <c r="S453">
        <v>1514496.66</v>
      </c>
      <c r="T453">
        <v>331800</v>
      </c>
      <c r="U453">
        <v>781672.22</v>
      </c>
      <c r="V453">
        <v>567378</v>
      </c>
      <c r="W453">
        <v>7130192.6500000004</v>
      </c>
      <c r="X453">
        <v>878298.45</v>
      </c>
      <c r="Y453">
        <v>354683</v>
      </c>
      <c r="Z453">
        <v>1577426.67</v>
      </c>
      <c r="AA453">
        <v>3246653.75</v>
      </c>
      <c r="AB453">
        <v>1538376.17</v>
      </c>
      <c r="AC453">
        <v>308285.27</v>
      </c>
      <c r="AD453">
        <v>84105.99</v>
      </c>
      <c r="AE453">
        <v>12107815.109999999</v>
      </c>
      <c r="AF453">
        <v>275530</v>
      </c>
      <c r="AG453">
        <v>2180875.65</v>
      </c>
      <c r="AH453">
        <v>2922905.4</v>
      </c>
      <c r="AI453">
        <v>6722688.8700000001</v>
      </c>
      <c r="AJ453">
        <v>1294061.8999999999</v>
      </c>
      <c r="AK453">
        <v>4554078.24</v>
      </c>
      <c r="AL453">
        <v>2481779.04</v>
      </c>
      <c r="AM453">
        <v>2033159.2</v>
      </c>
      <c r="AN453">
        <v>2485848.08</v>
      </c>
      <c r="AO453">
        <v>3440283.78</v>
      </c>
      <c r="AP453">
        <v>1161860.42</v>
      </c>
      <c r="AQ453">
        <v>762143.18</v>
      </c>
      <c r="AR453">
        <v>1274216.57</v>
      </c>
      <c r="AS453">
        <v>23674311.309999999</v>
      </c>
      <c r="AT453">
        <v>2036880.97</v>
      </c>
      <c r="AU453">
        <v>3127839.43</v>
      </c>
      <c r="AV453">
        <v>6559187.5499999998</v>
      </c>
      <c r="AW453">
        <v>1149041.46</v>
      </c>
      <c r="AX453">
        <v>1575111.98</v>
      </c>
      <c r="AY453">
        <v>3248157.47</v>
      </c>
      <c r="AZ453">
        <v>4900096.9400000004</v>
      </c>
      <c r="BA453">
        <v>2489216.5099999998</v>
      </c>
      <c r="BB453">
        <v>1065568.96</v>
      </c>
      <c r="BC453">
        <v>655593.72</v>
      </c>
      <c r="BD453">
        <v>547697.86</v>
      </c>
      <c r="BE453">
        <v>1006190</v>
      </c>
      <c r="BF453">
        <v>2402179.4</v>
      </c>
      <c r="BG453">
        <v>1091711.3600000001</v>
      </c>
      <c r="BH453">
        <v>2890806.05</v>
      </c>
      <c r="BI453">
        <v>606432.88</v>
      </c>
      <c r="BJ453">
        <v>4542849.5599999996</v>
      </c>
      <c r="BK453">
        <v>2045202.62</v>
      </c>
      <c r="BL453">
        <v>992652.49</v>
      </c>
    </row>
    <row r="454" spans="1:64" ht="24" customHeight="1">
      <c r="A454" s="77">
        <v>4</v>
      </c>
      <c r="B454" s="78" t="s">
        <v>913</v>
      </c>
      <c r="C454" s="79" t="s">
        <v>915</v>
      </c>
      <c r="D454" s="79">
        <v>4.0999999999999996</v>
      </c>
      <c r="E454" s="78" t="s">
        <v>1474</v>
      </c>
      <c r="F454" s="79"/>
      <c r="G454" s="79"/>
      <c r="H454" s="33">
        <v>4301020105.2279997</v>
      </c>
      <c r="I454" s="31" t="s">
        <v>511</v>
      </c>
      <c r="J454" s="108">
        <f t="shared" si="7"/>
        <v>1746113.44</v>
      </c>
      <c r="K454">
        <v>2352985.25</v>
      </c>
      <c r="L454">
        <v>112724.48</v>
      </c>
      <c r="M454">
        <v>417360.16</v>
      </c>
      <c r="N454">
        <v>20202.759999999998</v>
      </c>
      <c r="O454">
        <v>1222224.02</v>
      </c>
      <c r="P454">
        <v>20300</v>
      </c>
      <c r="Q454">
        <v>1678770.41</v>
      </c>
      <c r="R454">
        <v>333389.03999999998</v>
      </c>
      <c r="S454">
        <v>96856.42</v>
      </c>
      <c r="T454">
        <v>216935.59</v>
      </c>
      <c r="U454">
        <v>104450</v>
      </c>
      <c r="V454">
        <v>239873.6</v>
      </c>
      <c r="W454">
        <v>1746113.44</v>
      </c>
      <c r="X454">
        <v>199461.7</v>
      </c>
      <c r="Y454">
        <v>226032.61</v>
      </c>
      <c r="Z454">
        <v>68434.2</v>
      </c>
      <c r="AA454">
        <v>916215.32</v>
      </c>
      <c r="AB454">
        <v>23521.02</v>
      </c>
      <c r="AC454">
        <v>412024.46</v>
      </c>
      <c r="AD454">
        <v>450</v>
      </c>
      <c r="AE454">
        <v>3684690.52</v>
      </c>
      <c r="AF454">
        <v>748692.11</v>
      </c>
      <c r="AG454">
        <v>145240.74</v>
      </c>
      <c r="AH454">
        <v>200192.05</v>
      </c>
      <c r="AI454">
        <v>134979.35</v>
      </c>
      <c r="AJ454">
        <v>486387.64</v>
      </c>
      <c r="AK454">
        <v>14627.72</v>
      </c>
      <c r="AL454">
        <v>196840.98</v>
      </c>
      <c r="AM454">
        <v>274344.15999999997</v>
      </c>
      <c r="AN454">
        <v>166149</v>
      </c>
      <c r="AO454">
        <v>3668335.63</v>
      </c>
      <c r="AP454">
        <v>101043.89</v>
      </c>
      <c r="AQ454">
        <v>89326.94</v>
      </c>
      <c r="AR454">
        <v>5833.95</v>
      </c>
      <c r="AS454">
        <v>13067134</v>
      </c>
      <c r="AT454">
        <v>59073.42</v>
      </c>
      <c r="AU454">
        <v>128907.97</v>
      </c>
      <c r="AV454">
        <v>732747.62</v>
      </c>
      <c r="AW454">
        <v>205820</v>
      </c>
      <c r="AX454">
        <v>153206.72</v>
      </c>
      <c r="AY454">
        <v>342866.79</v>
      </c>
      <c r="AZ454">
        <v>171728.38</v>
      </c>
      <c r="BA454">
        <v>199960.06</v>
      </c>
      <c r="BB454">
        <v>151994.37</v>
      </c>
      <c r="BC454">
        <v>325846.89</v>
      </c>
      <c r="BD454">
        <v>176803.33</v>
      </c>
      <c r="BE454">
        <v>1559278.49</v>
      </c>
      <c r="BF454">
        <v>277215.31</v>
      </c>
      <c r="BG454">
        <v>28050.240000000002</v>
      </c>
      <c r="BH454">
        <v>291367.25</v>
      </c>
      <c r="BI454">
        <v>85598.44</v>
      </c>
      <c r="BJ454">
        <v>732818.76</v>
      </c>
      <c r="BK454">
        <v>79350</v>
      </c>
      <c r="BL454">
        <v>19350</v>
      </c>
    </row>
    <row r="455" spans="1:64" ht="24" customHeight="1">
      <c r="A455" s="87">
        <v>4</v>
      </c>
      <c r="B455" s="88" t="s">
        <v>913</v>
      </c>
      <c r="C455" s="64" t="s">
        <v>915</v>
      </c>
      <c r="D455" s="64">
        <v>4.0999999999999996</v>
      </c>
      <c r="E455" s="88" t="s">
        <v>1474</v>
      </c>
      <c r="F455" s="64"/>
      <c r="G455" s="64"/>
      <c r="H455" s="59">
        <v>4301020105.2290001</v>
      </c>
      <c r="I455" s="60" t="s">
        <v>512</v>
      </c>
      <c r="J455" s="108">
        <f t="shared" si="7"/>
        <v>-28548066.210000001</v>
      </c>
      <c r="K455">
        <v>-26560833.949999999</v>
      </c>
      <c r="N455">
        <v>-1652066.12</v>
      </c>
      <c r="O455">
        <v>-32897422.210000001</v>
      </c>
      <c r="R455">
        <v>-6598021.7599999998</v>
      </c>
      <c r="W455">
        <v>-28548066.210000001</v>
      </c>
      <c r="AA455">
        <v>-5584515.0099999998</v>
      </c>
      <c r="AD455">
        <v>-175728.45</v>
      </c>
      <c r="AE455">
        <v>-76636866.640000001</v>
      </c>
      <c r="AH455">
        <v>-1304399.33</v>
      </c>
      <c r="AK455">
        <v>-4355293.4400000004</v>
      </c>
      <c r="AL455">
        <v>-2403061.08</v>
      </c>
      <c r="AS455">
        <v>-44134628.840000004</v>
      </c>
      <c r="AV455">
        <v>-13178808.24</v>
      </c>
      <c r="AZ455">
        <v>-24079.360000000001</v>
      </c>
      <c r="BH455">
        <v>-1771052.68</v>
      </c>
      <c r="BL455">
        <v>-3371430</v>
      </c>
    </row>
    <row r="456" spans="1:64" ht="24" customHeight="1">
      <c r="A456" s="77">
        <v>4</v>
      </c>
      <c r="B456" s="78" t="s">
        <v>913</v>
      </c>
      <c r="C456" s="79" t="s">
        <v>915</v>
      </c>
      <c r="D456" s="79">
        <v>4.0999999999999996</v>
      </c>
      <c r="E456" s="78" t="s">
        <v>1474</v>
      </c>
      <c r="F456" s="79"/>
      <c r="G456" s="79"/>
      <c r="H456" s="33">
        <v>4301020105.2309999</v>
      </c>
      <c r="I456" s="31" t="s">
        <v>513</v>
      </c>
      <c r="J456" s="108">
        <f t="shared" si="7"/>
        <v>-164013369.88</v>
      </c>
      <c r="K456">
        <v>-130593877.16</v>
      </c>
      <c r="L456">
        <v>-553734.43999999994</v>
      </c>
      <c r="M456">
        <v>-2622664.62</v>
      </c>
      <c r="N456">
        <v>-6492926.7999999998</v>
      </c>
      <c r="O456">
        <v>-17735359.68</v>
      </c>
      <c r="P456">
        <v>-26495922.890000001</v>
      </c>
      <c r="Q456">
        <v>-4928846.4800000004</v>
      </c>
      <c r="R456">
        <v>-2375811.21</v>
      </c>
      <c r="S456">
        <v>-2471517.31</v>
      </c>
      <c r="T456">
        <v>-3504849.08</v>
      </c>
      <c r="U456">
        <v>-1738225.06</v>
      </c>
      <c r="V456">
        <v>-5166385.08</v>
      </c>
      <c r="W456">
        <v>-164013369.88</v>
      </c>
      <c r="X456">
        <v>672024.31</v>
      </c>
      <c r="Y456">
        <v>-1263800.29</v>
      </c>
      <c r="Z456">
        <v>-26103.27</v>
      </c>
      <c r="AA456">
        <v>-6011913.4100000001</v>
      </c>
      <c r="AB456">
        <v>-962124.57</v>
      </c>
      <c r="AC456">
        <v>-1451653.67</v>
      </c>
      <c r="AE456">
        <v>-108213720.12</v>
      </c>
      <c r="AF456">
        <v>-1624177</v>
      </c>
      <c r="AG456">
        <v>-6114075.3700000001</v>
      </c>
      <c r="AH456">
        <v>-9044576.3499999996</v>
      </c>
      <c r="AI456">
        <v>-12588539</v>
      </c>
      <c r="AJ456">
        <v>-572626.34</v>
      </c>
      <c r="AK456">
        <v>-22998152.420000002</v>
      </c>
      <c r="AL456">
        <v>-3430712.81</v>
      </c>
      <c r="AM456">
        <v>-6849863.8200000003</v>
      </c>
      <c r="AN456">
        <v>-371359.45</v>
      </c>
      <c r="AO456">
        <v>-12379500.949999999</v>
      </c>
      <c r="AP456">
        <v>-2688240.34</v>
      </c>
      <c r="AQ456">
        <v>-3503742.53</v>
      </c>
      <c r="AR456">
        <v>-801894.3</v>
      </c>
      <c r="AS456">
        <v>-113042737.64</v>
      </c>
      <c r="AT456">
        <v>-3996747.77</v>
      </c>
      <c r="AU456">
        <v>-5684194.1600000001</v>
      </c>
      <c r="AV456">
        <v>-21912486.059999999</v>
      </c>
      <c r="AW456">
        <v>-6077290.8600000003</v>
      </c>
      <c r="AX456">
        <v>-3045255.45</v>
      </c>
      <c r="AY456">
        <v>-285196.24</v>
      </c>
      <c r="BA456">
        <v>-1951004.99</v>
      </c>
      <c r="BB456">
        <v>-1489533.59</v>
      </c>
      <c r="BC456">
        <v>-384475.86</v>
      </c>
      <c r="BD456">
        <v>-902695.46</v>
      </c>
      <c r="BE456">
        <v>-107875999.18000001</v>
      </c>
      <c r="BF456">
        <v>-79611.67</v>
      </c>
      <c r="BG456">
        <v>-4174731.6</v>
      </c>
      <c r="BH456">
        <v>-12901832.9</v>
      </c>
      <c r="BI456">
        <v>-486187</v>
      </c>
      <c r="BJ456">
        <v>-9232402.3599999994</v>
      </c>
      <c r="BK456">
        <v>-9568134.1999999993</v>
      </c>
      <c r="BL456">
        <v>-4134655.19</v>
      </c>
    </row>
    <row r="457" spans="1:64" ht="24" customHeight="1">
      <c r="A457" s="77">
        <v>4</v>
      </c>
      <c r="B457" s="78" t="s">
        <v>913</v>
      </c>
      <c r="C457" s="79" t="s">
        <v>915</v>
      </c>
      <c r="D457" s="79">
        <v>4.0999999999999996</v>
      </c>
      <c r="E457" s="78" t="s">
        <v>1474</v>
      </c>
      <c r="F457" s="79"/>
      <c r="G457" s="79"/>
      <c r="H457" s="33">
        <v>4301020105.2320004</v>
      </c>
      <c r="I457" s="31" t="s">
        <v>514</v>
      </c>
      <c r="J457" s="108">
        <f t="shared" ref="J457:J520" si="8">SUMIF($K$1:$BL$1,$J$1,$K457:$BL457)</f>
        <v>0</v>
      </c>
      <c r="K457">
        <v>86766057.219999999</v>
      </c>
      <c r="L457">
        <v>1917208.88</v>
      </c>
      <c r="M457">
        <v>5570642.0099999998</v>
      </c>
      <c r="N457">
        <v>16166757.550000001</v>
      </c>
      <c r="O457">
        <v>1314108.3400000001</v>
      </c>
      <c r="P457">
        <v>9002846.4700000007</v>
      </c>
      <c r="Q457">
        <v>7208843.0999999996</v>
      </c>
      <c r="R457">
        <v>5696753.9100000001</v>
      </c>
      <c r="S457">
        <v>6133935.1900000004</v>
      </c>
      <c r="T457">
        <v>3598154.85</v>
      </c>
      <c r="U457">
        <v>4260966.9000000004</v>
      </c>
      <c r="V457">
        <v>1213832.49</v>
      </c>
      <c r="X457">
        <v>3004291.39</v>
      </c>
      <c r="Y457">
        <v>2462712.2400000002</v>
      </c>
      <c r="Z457">
        <v>3182792.72</v>
      </c>
      <c r="AA457">
        <v>12725073.529999999</v>
      </c>
      <c r="AB457">
        <v>262086.06</v>
      </c>
      <c r="AC457">
        <v>3869616.66</v>
      </c>
      <c r="AE457">
        <v>19554533.050000001</v>
      </c>
      <c r="AF457">
        <v>1811539.3</v>
      </c>
      <c r="AG457">
        <v>10411933.48</v>
      </c>
      <c r="AH457">
        <v>4357993.58</v>
      </c>
      <c r="AI457">
        <v>7802197.8899999997</v>
      </c>
      <c r="AJ457">
        <v>951241.84</v>
      </c>
      <c r="AK457">
        <v>15325687.84</v>
      </c>
      <c r="AL457">
        <v>2221896.08</v>
      </c>
      <c r="AM457">
        <v>8724231.1799999997</v>
      </c>
      <c r="AO457">
        <v>7602351.9199999999</v>
      </c>
      <c r="AP457">
        <v>7025343.0300000003</v>
      </c>
      <c r="AQ457">
        <v>6851228.46</v>
      </c>
      <c r="AR457">
        <v>1384734.68</v>
      </c>
      <c r="AS457">
        <v>4942704.26</v>
      </c>
      <c r="AT457">
        <v>10060183.23</v>
      </c>
      <c r="AU457">
        <v>13315294.48</v>
      </c>
      <c r="AV457">
        <v>11179117.91</v>
      </c>
      <c r="AW457">
        <v>6053025.8899999997</v>
      </c>
      <c r="AX457">
        <v>416656.88</v>
      </c>
      <c r="AY457">
        <v>1190581.47</v>
      </c>
      <c r="AZ457">
        <v>568066.09</v>
      </c>
      <c r="BA457">
        <v>6035016.2199999997</v>
      </c>
      <c r="BB457">
        <v>4176122.11</v>
      </c>
      <c r="BC457">
        <v>3145333.44</v>
      </c>
      <c r="BD457">
        <v>2817780.35</v>
      </c>
      <c r="BE457">
        <v>30467167.690000001</v>
      </c>
      <c r="BG457">
        <v>2322720.2200000002</v>
      </c>
      <c r="BH457">
        <v>5764887.0800000001</v>
      </c>
      <c r="BI457">
        <v>1352934.51</v>
      </c>
      <c r="BJ457">
        <v>8955348.3300000001</v>
      </c>
      <c r="BK457">
        <v>7410380.4699999997</v>
      </c>
      <c r="BL457">
        <v>2279285.84</v>
      </c>
    </row>
    <row r="458" spans="1:64" ht="24" customHeight="1">
      <c r="A458" s="77">
        <v>4</v>
      </c>
      <c r="B458" s="78" t="s">
        <v>913</v>
      </c>
      <c r="C458" s="79" t="s">
        <v>915</v>
      </c>
      <c r="D458" s="79">
        <v>4.0999999999999996</v>
      </c>
      <c r="E458" s="78" t="s">
        <v>1474</v>
      </c>
      <c r="F458" s="79"/>
      <c r="G458" s="79"/>
      <c r="H458" s="33">
        <v>4301020105.2390003</v>
      </c>
      <c r="I458" s="31" t="s">
        <v>515</v>
      </c>
      <c r="J458" s="108">
        <f t="shared" si="8"/>
        <v>-37176981.490000002</v>
      </c>
      <c r="K458">
        <v>-68391256.920000002</v>
      </c>
      <c r="L458">
        <v>-59773</v>
      </c>
      <c r="M458">
        <v>-49751</v>
      </c>
      <c r="N458">
        <v>-224496</v>
      </c>
      <c r="O458">
        <v>-133474</v>
      </c>
      <c r="P458">
        <v>-222973</v>
      </c>
      <c r="Q458">
        <v>-96276</v>
      </c>
      <c r="R458">
        <v>-59203</v>
      </c>
      <c r="S458">
        <v>-7987</v>
      </c>
      <c r="T458">
        <v>-175486.3</v>
      </c>
      <c r="U458">
        <v>-33124.449999999997</v>
      </c>
      <c r="V458">
        <v>-9260</v>
      </c>
      <c r="W458">
        <v>-37176981.490000002</v>
      </c>
      <c r="Y458">
        <v>-231684.25</v>
      </c>
      <c r="AA458">
        <v>-312401</v>
      </c>
      <c r="AB458">
        <v>-1866029</v>
      </c>
      <c r="AC458">
        <v>-10750.5</v>
      </c>
      <c r="AD458">
        <v>-375210</v>
      </c>
      <c r="AE458">
        <v>-108898745.48</v>
      </c>
      <c r="AF458">
        <v>-2110029.7999999998</v>
      </c>
      <c r="AG458">
        <v>-201023.1</v>
      </c>
      <c r="AH458">
        <v>-493577.17</v>
      </c>
      <c r="AI458">
        <v>-651191.25</v>
      </c>
      <c r="AJ458">
        <v>-795075.75</v>
      </c>
      <c r="AK458">
        <v>-1193587.49</v>
      </c>
      <c r="AL458">
        <v>-1260200.78</v>
      </c>
      <c r="AM458">
        <v>-275901.8</v>
      </c>
      <c r="AN458">
        <v>-196562.3</v>
      </c>
      <c r="AO458">
        <v>-4212976.3499999996</v>
      </c>
      <c r="AP458">
        <v>-729279.1</v>
      </c>
      <c r="AQ458">
        <v>-675955.66</v>
      </c>
      <c r="AR458">
        <v>-1252802.21</v>
      </c>
      <c r="AS458">
        <v>-55178438.899999999</v>
      </c>
      <c r="AT458">
        <v>-374887.03</v>
      </c>
      <c r="AU458">
        <v>-10009.299999999999</v>
      </c>
      <c r="AV458">
        <v>-7955438.4699999997</v>
      </c>
      <c r="AW458">
        <v>-368527.75</v>
      </c>
      <c r="AX458">
        <v>-213535.25</v>
      </c>
      <c r="AZ458">
        <v>-2204467.25</v>
      </c>
      <c r="BB458">
        <v>-145851.41</v>
      </c>
      <c r="BC458">
        <v>-291865.28999999998</v>
      </c>
      <c r="BD458">
        <v>-56592.65</v>
      </c>
      <c r="BE458">
        <v>-49664591.450000003</v>
      </c>
      <c r="BF458">
        <v>-162385</v>
      </c>
      <c r="BG458">
        <v>-34939</v>
      </c>
      <c r="BH458">
        <v>-256130.3</v>
      </c>
      <c r="BI458">
        <v>-2531</v>
      </c>
      <c r="BJ458">
        <v>-68175.25</v>
      </c>
      <c r="BK458">
        <v>-109078.45</v>
      </c>
      <c r="BL458">
        <v>-115877.5</v>
      </c>
    </row>
    <row r="459" spans="1:64" ht="24" customHeight="1">
      <c r="A459" s="77">
        <v>4</v>
      </c>
      <c r="B459" s="78" t="s">
        <v>913</v>
      </c>
      <c r="C459" s="79" t="s">
        <v>915</v>
      </c>
      <c r="D459" s="79">
        <v>4.0999999999999996</v>
      </c>
      <c r="E459" s="78" t="s">
        <v>1474</v>
      </c>
      <c r="F459" s="79"/>
      <c r="G459" s="79"/>
      <c r="H459" s="33">
        <v>4301020105.2399998</v>
      </c>
      <c r="I459" s="31" t="s">
        <v>516</v>
      </c>
      <c r="J459" s="108">
        <f t="shared" si="8"/>
        <v>134502.6</v>
      </c>
      <c r="L459">
        <v>2289623.75</v>
      </c>
      <c r="M459">
        <v>5039034.8499999996</v>
      </c>
      <c r="N459">
        <v>7835347.5</v>
      </c>
      <c r="O459">
        <v>7290118.75</v>
      </c>
      <c r="P459">
        <v>7758412.0999999996</v>
      </c>
      <c r="Q459">
        <v>7015301.5</v>
      </c>
      <c r="R459">
        <v>4584810.03</v>
      </c>
      <c r="S459">
        <v>2554399.75</v>
      </c>
      <c r="T459">
        <v>2915840.6</v>
      </c>
      <c r="U459">
        <v>2373699</v>
      </c>
      <c r="V459">
        <v>3872571.92</v>
      </c>
      <c r="W459">
        <v>134502.6</v>
      </c>
      <c r="Y459">
        <v>17914.25</v>
      </c>
      <c r="AA459">
        <v>118</v>
      </c>
      <c r="AB459">
        <v>2194.25</v>
      </c>
      <c r="AC459">
        <v>13665.5</v>
      </c>
      <c r="AE459">
        <v>2719392.17</v>
      </c>
      <c r="AF459">
        <v>5553340.4900000002</v>
      </c>
      <c r="AG459">
        <v>8118259.1699999999</v>
      </c>
      <c r="AH459">
        <v>7140175.5</v>
      </c>
      <c r="AI459">
        <v>12877047.779999999</v>
      </c>
      <c r="AJ459">
        <v>5721157.2300000004</v>
      </c>
      <c r="AK459">
        <v>11054471.939999999</v>
      </c>
      <c r="AL459">
        <v>11853277.07</v>
      </c>
      <c r="AM459">
        <v>12503898.630000001</v>
      </c>
      <c r="AN459">
        <v>12964801.76</v>
      </c>
      <c r="AO459">
        <v>15710341.939999999</v>
      </c>
      <c r="AP459">
        <v>4299900.16</v>
      </c>
      <c r="AQ459">
        <v>5058782.7300000004</v>
      </c>
      <c r="AR459">
        <v>3636958.85</v>
      </c>
      <c r="AS459">
        <v>1.44</v>
      </c>
      <c r="AT459">
        <v>2080197.57</v>
      </c>
      <c r="AU459">
        <v>4235238.8</v>
      </c>
      <c r="AV459">
        <v>1273610.6100000001</v>
      </c>
      <c r="AW459">
        <v>2912759.57</v>
      </c>
      <c r="AX459">
        <v>631037.26</v>
      </c>
      <c r="AZ459">
        <v>4427048.34</v>
      </c>
      <c r="BA459">
        <v>4660198.97</v>
      </c>
      <c r="BB459">
        <v>6324714</v>
      </c>
      <c r="BC459">
        <v>1913794</v>
      </c>
      <c r="BD459">
        <v>3410281.01</v>
      </c>
      <c r="BF459">
        <v>2953</v>
      </c>
      <c r="BG459">
        <v>50700.05</v>
      </c>
      <c r="BH459">
        <v>2813148.75</v>
      </c>
      <c r="BJ459">
        <v>2043928.51</v>
      </c>
      <c r="BK459">
        <v>1996515.02</v>
      </c>
      <c r="BL459">
        <v>15690.75</v>
      </c>
    </row>
    <row r="460" spans="1:64" ht="24" customHeight="1">
      <c r="A460" s="85">
        <v>4</v>
      </c>
      <c r="B460" s="86" t="s">
        <v>913</v>
      </c>
      <c r="C460" s="58" t="s">
        <v>915</v>
      </c>
      <c r="D460" s="58">
        <v>4.0999999999999996</v>
      </c>
      <c r="E460" s="86" t="s">
        <v>1474</v>
      </c>
      <c r="F460" s="58"/>
      <c r="G460" s="58"/>
      <c r="H460" s="61">
        <v>4301020105.2410002</v>
      </c>
      <c r="I460" s="62" t="s">
        <v>517</v>
      </c>
      <c r="J460" s="108">
        <f t="shared" si="8"/>
        <v>0</v>
      </c>
      <c r="K460">
        <v>61396.5</v>
      </c>
      <c r="L460">
        <v>1426699</v>
      </c>
      <c r="M460">
        <v>908411</v>
      </c>
      <c r="N460">
        <v>5429548</v>
      </c>
      <c r="O460">
        <v>3927081</v>
      </c>
      <c r="P460">
        <v>40261088</v>
      </c>
      <c r="Q460">
        <v>5810642.29</v>
      </c>
      <c r="R460">
        <v>1514855</v>
      </c>
      <c r="S460">
        <v>1935791</v>
      </c>
      <c r="T460">
        <v>1268763</v>
      </c>
      <c r="U460">
        <v>2350518.59</v>
      </c>
      <c r="V460">
        <v>1248768</v>
      </c>
      <c r="X460">
        <v>1368301.25</v>
      </c>
      <c r="Y460">
        <v>2146362.5</v>
      </c>
      <c r="Z460">
        <v>1478051.5</v>
      </c>
      <c r="AA460">
        <v>4988708</v>
      </c>
      <c r="AB460">
        <v>1103874.5</v>
      </c>
      <c r="AC460">
        <v>991720.5</v>
      </c>
      <c r="AF460">
        <v>56610</v>
      </c>
      <c r="AG460">
        <v>1292124</v>
      </c>
      <c r="AH460">
        <v>345845.26</v>
      </c>
      <c r="AK460">
        <v>2288973</v>
      </c>
      <c r="AL460">
        <v>1465358.58</v>
      </c>
      <c r="AM460">
        <v>1540938.5</v>
      </c>
      <c r="AN460">
        <v>2091875.75</v>
      </c>
      <c r="AO460">
        <v>2297534.04</v>
      </c>
      <c r="AP460">
        <v>417299</v>
      </c>
      <c r="AQ460">
        <v>5612462</v>
      </c>
      <c r="AR460">
        <v>1899071</v>
      </c>
      <c r="AS460">
        <v>4818700</v>
      </c>
      <c r="AT460">
        <v>1533699</v>
      </c>
      <c r="AU460">
        <v>409482.74</v>
      </c>
      <c r="AW460">
        <v>2574346.34</v>
      </c>
      <c r="AX460">
        <v>3610198.25</v>
      </c>
      <c r="AY460">
        <v>2060180.5</v>
      </c>
      <c r="AZ460">
        <v>766828.75</v>
      </c>
      <c r="BA460">
        <v>1893167.5</v>
      </c>
      <c r="BB460">
        <v>1742787.28</v>
      </c>
      <c r="BC460">
        <v>734781</v>
      </c>
      <c r="BD460">
        <v>829225</v>
      </c>
      <c r="BE460">
        <v>1917069</v>
      </c>
      <c r="BF460">
        <v>2371046</v>
      </c>
      <c r="BG460">
        <v>2859300.24</v>
      </c>
      <c r="BH460">
        <v>2457025.91</v>
      </c>
      <c r="BI460">
        <v>549162</v>
      </c>
      <c r="BJ460">
        <v>5698483.25</v>
      </c>
      <c r="BK460">
        <v>1385778.23</v>
      </c>
      <c r="BL460">
        <v>1076336.5</v>
      </c>
    </row>
    <row r="461" spans="1:64" ht="24" customHeight="1">
      <c r="A461" s="77">
        <v>4</v>
      </c>
      <c r="B461" s="78" t="s">
        <v>913</v>
      </c>
      <c r="C461" s="79" t="s">
        <v>915</v>
      </c>
      <c r="D461" s="79">
        <v>4.0999999999999996</v>
      </c>
      <c r="E461" s="78" t="s">
        <v>1474</v>
      </c>
      <c r="F461" s="79"/>
      <c r="G461" s="79"/>
      <c r="H461" s="33">
        <v>4301020105.2419996</v>
      </c>
      <c r="I461" s="31" t="s">
        <v>518</v>
      </c>
      <c r="J461" s="108">
        <f t="shared" si="8"/>
        <v>0</v>
      </c>
      <c r="T461">
        <v>3895527.24</v>
      </c>
      <c r="AQ461">
        <v>4877965.8600000003</v>
      </c>
      <c r="AR461">
        <v>4329331.3</v>
      </c>
    </row>
    <row r="462" spans="1:64" ht="24" customHeight="1">
      <c r="A462" s="80">
        <v>4</v>
      </c>
      <c r="B462" s="81" t="s">
        <v>913</v>
      </c>
      <c r="C462" s="46" t="s">
        <v>915</v>
      </c>
      <c r="D462" s="46">
        <v>4.0999999999999996</v>
      </c>
      <c r="E462" s="81" t="s">
        <v>1474</v>
      </c>
      <c r="F462" s="46"/>
      <c r="G462" s="46"/>
      <c r="H462" s="34">
        <v>4301020105.243</v>
      </c>
      <c r="I462" s="35" t="s">
        <v>519</v>
      </c>
      <c r="J462" s="108">
        <f t="shared" si="8"/>
        <v>3555737.79</v>
      </c>
      <c r="K462">
        <v>5203145.5</v>
      </c>
      <c r="L462">
        <v>4976298.82</v>
      </c>
      <c r="M462">
        <v>1492198.3999999999</v>
      </c>
      <c r="N462">
        <v>1500441.78</v>
      </c>
      <c r="O462">
        <v>1588084.26</v>
      </c>
      <c r="P462">
        <v>3695807.2</v>
      </c>
      <c r="Q462">
        <v>1171081.5</v>
      </c>
      <c r="R462">
        <v>2294690.62</v>
      </c>
      <c r="S462">
        <v>677426.8</v>
      </c>
      <c r="T462">
        <v>1012619.6</v>
      </c>
      <c r="U462">
        <v>3159572.58</v>
      </c>
      <c r="V462">
        <v>409918.44</v>
      </c>
      <c r="W462">
        <v>3555737.79</v>
      </c>
      <c r="X462">
        <v>2130243.2799999998</v>
      </c>
      <c r="Y462">
        <v>1325468.45</v>
      </c>
      <c r="Z462">
        <v>2799049.86</v>
      </c>
      <c r="AA462">
        <v>13313196.93</v>
      </c>
      <c r="AB462">
        <v>2730773.09</v>
      </c>
      <c r="AC462">
        <v>2564202.98</v>
      </c>
      <c r="AD462">
        <v>2125816.16</v>
      </c>
      <c r="AE462">
        <v>4002750</v>
      </c>
      <c r="AF462">
        <v>5730167.7699999996</v>
      </c>
      <c r="AG462">
        <v>1684750</v>
      </c>
      <c r="AH462">
        <v>1011500</v>
      </c>
      <c r="AI462">
        <v>3072600</v>
      </c>
      <c r="AJ462">
        <v>420000</v>
      </c>
      <c r="AK462">
        <v>3849250</v>
      </c>
      <c r="AL462">
        <v>2400500</v>
      </c>
      <c r="AM462">
        <v>2885000</v>
      </c>
      <c r="AN462">
        <v>1890500</v>
      </c>
      <c r="AO462">
        <v>4427000</v>
      </c>
      <c r="AP462">
        <v>1010750</v>
      </c>
      <c r="AQ462">
        <v>5530000</v>
      </c>
      <c r="AR462">
        <v>3143000</v>
      </c>
      <c r="AS462">
        <v>1606129.39</v>
      </c>
      <c r="AT462">
        <v>1009974.13</v>
      </c>
      <c r="AU462">
        <v>1356300.11</v>
      </c>
      <c r="AV462">
        <v>1062001.8600000001</v>
      </c>
      <c r="AW462">
        <v>911309.52</v>
      </c>
      <c r="AX462">
        <v>1077284.3799999999</v>
      </c>
      <c r="AY462">
        <v>1594394.49</v>
      </c>
      <c r="AZ462">
        <v>1437091.45</v>
      </c>
      <c r="BA462">
        <v>1003570.75</v>
      </c>
      <c r="BB462">
        <v>1133365.69</v>
      </c>
      <c r="BC462">
        <v>1778923.83</v>
      </c>
      <c r="BD462">
        <v>1689739.96</v>
      </c>
      <c r="BE462">
        <v>1781021.67</v>
      </c>
      <c r="BF462">
        <v>2890522.09</v>
      </c>
      <c r="BG462">
        <v>944169.02</v>
      </c>
      <c r="BH462">
        <v>6184469.0300000003</v>
      </c>
      <c r="BI462">
        <v>1779688.54</v>
      </c>
      <c r="BJ462">
        <v>4655165.49</v>
      </c>
      <c r="BK462">
        <v>1879635.51</v>
      </c>
      <c r="BL462">
        <v>2014599.98</v>
      </c>
    </row>
    <row r="463" spans="1:64" ht="24" customHeight="1">
      <c r="A463" s="77">
        <v>4</v>
      </c>
      <c r="B463" s="78" t="s">
        <v>913</v>
      </c>
      <c r="C463" s="79" t="s">
        <v>915</v>
      </c>
      <c r="D463" s="79">
        <v>4.0999999999999996</v>
      </c>
      <c r="E463" s="78" t="s">
        <v>1474</v>
      </c>
      <c r="F463" s="79"/>
      <c r="G463" s="79"/>
      <c r="H463" s="33">
        <v>4301020105.2440004</v>
      </c>
      <c r="I463" s="31" t="s">
        <v>520</v>
      </c>
      <c r="J463" s="108">
        <f t="shared" si="8"/>
        <v>14477084.220000001</v>
      </c>
      <c r="K463">
        <v>31133310.149999999</v>
      </c>
      <c r="L463">
        <v>469742.55</v>
      </c>
      <c r="M463">
        <v>774957.01</v>
      </c>
      <c r="N463">
        <v>1568166.25</v>
      </c>
      <c r="O463">
        <v>1978598</v>
      </c>
      <c r="P463">
        <v>1390469.36</v>
      </c>
      <c r="Q463">
        <v>1553878.5</v>
      </c>
      <c r="R463">
        <v>1269773</v>
      </c>
      <c r="S463">
        <v>539143.23</v>
      </c>
      <c r="T463">
        <v>869267.85</v>
      </c>
      <c r="U463">
        <v>744361.75</v>
      </c>
      <c r="V463">
        <v>607014</v>
      </c>
      <c r="W463">
        <v>14477084.220000001</v>
      </c>
      <c r="X463">
        <v>1284599.8</v>
      </c>
      <c r="Y463">
        <v>1115156.8500000001</v>
      </c>
      <c r="Z463">
        <v>903128.5</v>
      </c>
      <c r="AA463">
        <v>1780211.75</v>
      </c>
      <c r="AB463">
        <v>2218724.25</v>
      </c>
      <c r="AC463">
        <v>608786.18000000005</v>
      </c>
      <c r="AD463">
        <v>522179.5</v>
      </c>
      <c r="AE463">
        <v>182827135.09999999</v>
      </c>
      <c r="AF463">
        <v>1890433.5</v>
      </c>
      <c r="AG463">
        <v>743608.21</v>
      </c>
      <c r="AH463">
        <v>1701434.46</v>
      </c>
      <c r="AI463">
        <v>966803.37</v>
      </c>
      <c r="AJ463">
        <v>2545077.81</v>
      </c>
      <c r="AK463">
        <v>1448930.04</v>
      </c>
      <c r="AL463">
        <v>1440584.9</v>
      </c>
      <c r="AM463">
        <v>1726198</v>
      </c>
      <c r="AN463">
        <v>535093.56000000006</v>
      </c>
      <c r="AO463">
        <v>3310920.64</v>
      </c>
      <c r="AP463">
        <v>1399621.44</v>
      </c>
      <c r="AQ463">
        <v>3020349.08</v>
      </c>
      <c r="AR463">
        <v>1489346</v>
      </c>
      <c r="AS463">
        <v>18042644.949999999</v>
      </c>
      <c r="AT463">
        <v>900669.13</v>
      </c>
      <c r="AU463">
        <v>483638.55</v>
      </c>
      <c r="AV463">
        <v>12378783.75</v>
      </c>
      <c r="AW463">
        <v>2413484.9</v>
      </c>
      <c r="AX463">
        <v>656368.25</v>
      </c>
      <c r="AY463">
        <v>863798.74</v>
      </c>
      <c r="AZ463">
        <v>1919679.73</v>
      </c>
      <c r="BA463">
        <v>636464.9</v>
      </c>
      <c r="BB463">
        <v>765794.8</v>
      </c>
      <c r="BC463">
        <v>384975.53</v>
      </c>
      <c r="BD463">
        <v>868879.6</v>
      </c>
      <c r="BE463">
        <v>22066121.75</v>
      </c>
      <c r="BF463">
        <v>1196013.3999999999</v>
      </c>
      <c r="BG463">
        <v>1235043.75</v>
      </c>
      <c r="BH463">
        <v>1881212.49</v>
      </c>
      <c r="BI463">
        <v>91641</v>
      </c>
      <c r="BJ463">
        <v>1358315</v>
      </c>
      <c r="BK463">
        <v>1590204.55</v>
      </c>
      <c r="BL463">
        <v>843555.25</v>
      </c>
    </row>
    <row r="464" spans="1:64" ht="24" customHeight="1">
      <c r="A464" s="77">
        <v>4</v>
      </c>
      <c r="B464" s="78" t="s">
        <v>913</v>
      </c>
      <c r="C464" s="79" t="s">
        <v>915</v>
      </c>
      <c r="D464" s="79">
        <v>4.0999999999999996</v>
      </c>
      <c r="E464" s="78" t="s">
        <v>1474</v>
      </c>
      <c r="F464" s="79"/>
      <c r="G464" s="79"/>
      <c r="H464" s="33">
        <v>4301020105.2449999</v>
      </c>
      <c r="I464" s="31" t="s">
        <v>521</v>
      </c>
      <c r="J464" s="108">
        <f t="shared" si="8"/>
        <v>49518491.399999999</v>
      </c>
      <c r="K464">
        <v>135854040.59</v>
      </c>
      <c r="L464">
        <v>16656</v>
      </c>
      <c r="M464">
        <v>111438</v>
      </c>
      <c r="N464">
        <v>710671.75</v>
      </c>
      <c r="O464">
        <v>4683799</v>
      </c>
      <c r="P464">
        <v>1753985</v>
      </c>
      <c r="Q464">
        <v>323025.36</v>
      </c>
      <c r="R464">
        <v>128595</v>
      </c>
      <c r="S464">
        <v>78016.25</v>
      </c>
      <c r="T464">
        <v>151811.4</v>
      </c>
      <c r="U464">
        <v>88055.1</v>
      </c>
      <c r="V464">
        <v>173680</v>
      </c>
      <c r="W464">
        <v>49518491.399999999</v>
      </c>
      <c r="X464">
        <v>61000</v>
      </c>
      <c r="Y464">
        <v>431113.51</v>
      </c>
      <c r="Z464">
        <v>368202.25</v>
      </c>
      <c r="AA464">
        <v>307964.5</v>
      </c>
      <c r="AB464">
        <v>643144</v>
      </c>
      <c r="AC464">
        <v>330145.75</v>
      </c>
      <c r="AE464">
        <v>409367898.13</v>
      </c>
      <c r="AF464">
        <v>80055.44</v>
      </c>
      <c r="AG464">
        <v>15555653.859999999</v>
      </c>
      <c r="AH464">
        <v>659711.63</v>
      </c>
      <c r="AI464">
        <v>2721533.63</v>
      </c>
      <c r="AJ464">
        <v>598973.75</v>
      </c>
      <c r="AK464">
        <v>3750541.3</v>
      </c>
      <c r="AL464">
        <v>330563</v>
      </c>
      <c r="AM464">
        <v>583945.29</v>
      </c>
      <c r="AN464">
        <v>188106.11</v>
      </c>
      <c r="AP464">
        <v>129575</v>
      </c>
      <c r="AQ464">
        <v>252154.26</v>
      </c>
      <c r="AR464">
        <v>35032</v>
      </c>
      <c r="AS464">
        <v>60536052.060000002</v>
      </c>
      <c r="AT464">
        <v>364954</v>
      </c>
      <c r="AU464">
        <v>336947.38</v>
      </c>
      <c r="AV464">
        <v>11172656.939999999</v>
      </c>
      <c r="AW464">
        <v>388249</v>
      </c>
      <c r="AX464">
        <v>74292</v>
      </c>
      <c r="AY464">
        <v>475443</v>
      </c>
      <c r="AZ464">
        <v>8616014.3000000007</v>
      </c>
      <c r="BA464">
        <v>641977.91</v>
      </c>
      <c r="BB464">
        <v>459958.82</v>
      </c>
      <c r="BC464">
        <v>172051</v>
      </c>
      <c r="BD464">
        <v>191580.31</v>
      </c>
      <c r="BE464">
        <v>43160950.18</v>
      </c>
      <c r="BF464">
        <v>316073</v>
      </c>
      <c r="BG464">
        <v>408506</v>
      </c>
      <c r="BH464">
        <v>180721</v>
      </c>
      <c r="BI464">
        <v>35693</v>
      </c>
      <c r="BJ464">
        <v>1046582</v>
      </c>
      <c r="BK464">
        <v>533289.99</v>
      </c>
      <c r="BL464">
        <v>174361</v>
      </c>
    </row>
    <row r="465" spans="1:64" ht="24" customHeight="1">
      <c r="A465" s="77">
        <v>4</v>
      </c>
      <c r="B465" s="78" t="s">
        <v>913</v>
      </c>
      <c r="C465" s="79" t="s">
        <v>915</v>
      </c>
      <c r="D465" s="79">
        <v>4.0999999999999996</v>
      </c>
      <c r="E465" s="78" t="s">
        <v>1474</v>
      </c>
      <c r="F465" s="79"/>
      <c r="G465" s="79"/>
      <c r="H465" s="33">
        <v>4301020105.2510004</v>
      </c>
      <c r="I465" s="31" t="s">
        <v>522</v>
      </c>
      <c r="J465" s="108">
        <f t="shared" si="8"/>
        <v>-15418950.57</v>
      </c>
      <c r="M465">
        <v>-544</v>
      </c>
      <c r="N465">
        <v>-67165.38</v>
      </c>
      <c r="O465">
        <v>-2589142.14</v>
      </c>
      <c r="P465">
        <v>-592137.66</v>
      </c>
      <c r="Q465">
        <v>-30555.56</v>
      </c>
      <c r="T465">
        <v>-1072</v>
      </c>
      <c r="U465">
        <v>-4397.1000000000004</v>
      </c>
      <c r="W465">
        <v>-15418950.57</v>
      </c>
      <c r="X465">
        <v>-9819</v>
      </c>
      <c r="Y465">
        <v>-71122.58</v>
      </c>
      <c r="Z465">
        <v>-135611.81</v>
      </c>
      <c r="AA465">
        <v>-200932.15</v>
      </c>
      <c r="AB465">
        <v>-152889.68</v>
      </c>
      <c r="AC465">
        <v>-59121.74</v>
      </c>
      <c r="AE465">
        <v>-236590108.34999999</v>
      </c>
      <c r="AG465">
        <v>-4658307</v>
      </c>
      <c r="AJ465">
        <v>-219817.57</v>
      </c>
      <c r="AL465">
        <v>-9880.25</v>
      </c>
      <c r="AM465">
        <v>-89969.5</v>
      </c>
      <c r="AO465">
        <v>-6558.76</v>
      </c>
      <c r="AS465">
        <v>-980.5</v>
      </c>
      <c r="AT465">
        <v>-172</v>
      </c>
      <c r="AU465">
        <v>-171097.42</v>
      </c>
      <c r="AW465">
        <v>-87943.92</v>
      </c>
      <c r="AX465">
        <v>-620</v>
      </c>
      <c r="BA465">
        <v>-482686.21</v>
      </c>
      <c r="BB465">
        <v>-135231.73000000001</v>
      </c>
      <c r="BC465">
        <v>-1799.98</v>
      </c>
      <c r="BD465">
        <v>-29746.44</v>
      </c>
      <c r="BE465">
        <v>-4794546.68</v>
      </c>
      <c r="BF465">
        <v>-134206.87</v>
      </c>
      <c r="BG465">
        <v>-125439.18</v>
      </c>
      <c r="BH465">
        <v>-2284.7800000000002</v>
      </c>
      <c r="BI465">
        <v>-13584.25</v>
      </c>
      <c r="BJ465">
        <v>-295385.07</v>
      </c>
      <c r="BK465">
        <v>-267425.90000000002</v>
      </c>
    </row>
    <row r="466" spans="1:64" ht="24" customHeight="1">
      <c r="A466" s="77">
        <v>4</v>
      </c>
      <c r="B466" s="78" t="s">
        <v>913</v>
      </c>
      <c r="C466" s="79" t="s">
        <v>915</v>
      </c>
      <c r="D466" s="79">
        <v>4.0999999999999996</v>
      </c>
      <c r="E466" s="78" t="s">
        <v>1474</v>
      </c>
      <c r="F466" s="79"/>
      <c r="G466" s="79"/>
      <c r="H466" s="33">
        <v>4301020105.2519999</v>
      </c>
      <c r="I466" s="31" t="s">
        <v>523</v>
      </c>
      <c r="J466" s="108">
        <f t="shared" si="8"/>
        <v>0</v>
      </c>
      <c r="K466">
        <v>9354.25</v>
      </c>
      <c r="L466">
        <v>6</v>
      </c>
      <c r="N466">
        <v>58754.63</v>
      </c>
      <c r="P466">
        <v>611751.96</v>
      </c>
      <c r="Q466">
        <v>24644.09</v>
      </c>
      <c r="T466">
        <v>30</v>
      </c>
      <c r="U466">
        <v>92995.63</v>
      </c>
      <c r="X466">
        <v>4723</v>
      </c>
      <c r="Y466">
        <v>71293.429999999993</v>
      </c>
      <c r="Z466">
        <v>130862.81</v>
      </c>
      <c r="AA466">
        <v>202681.25</v>
      </c>
      <c r="AB466">
        <v>133976.72</v>
      </c>
      <c r="AC466">
        <v>67287.11</v>
      </c>
      <c r="AE466">
        <v>572359.96</v>
      </c>
      <c r="AG466">
        <v>26761</v>
      </c>
      <c r="AJ466">
        <v>127087.58</v>
      </c>
      <c r="AL466">
        <v>279585.98</v>
      </c>
      <c r="AM466">
        <v>41898</v>
      </c>
      <c r="AN466">
        <v>639895.36</v>
      </c>
      <c r="AO466">
        <v>1929.75</v>
      </c>
      <c r="AR466">
        <v>63</v>
      </c>
      <c r="AU466">
        <v>142683.25</v>
      </c>
      <c r="AV466">
        <v>103693.92</v>
      </c>
      <c r="AW466">
        <v>70735.990000000005</v>
      </c>
      <c r="AX466">
        <v>5847</v>
      </c>
      <c r="AY466">
        <v>26187</v>
      </c>
      <c r="BA466">
        <v>162599.71</v>
      </c>
      <c r="BB466">
        <v>185271.11</v>
      </c>
      <c r="BC466">
        <v>37079.71</v>
      </c>
      <c r="BD466">
        <v>90211.47</v>
      </c>
      <c r="BE466">
        <v>9096591.0199999996</v>
      </c>
      <c r="BF466">
        <v>10135.030000000001</v>
      </c>
      <c r="BG466">
        <v>78286.14</v>
      </c>
      <c r="BH466">
        <v>1840.96</v>
      </c>
      <c r="BI466">
        <v>1849.75</v>
      </c>
      <c r="BJ466">
        <v>313787.96000000002</v>
      </c>
      <c r="BK466">
        <v>26905.25</v>
      </c>
      <c r="BL466">
        <v>5405.87</v>
      </c>
    </row>
    <row r="467" spans="1:64" ht="24" customHeight="1">
      <c r="A467" s="77">
        <v>4</v>
      </c>
      <c r="B467" s="78" t="s">
        <v>913</v>
      </c>
      <c r="C467" s="79" t="s">
        <v>915</v>
      </c>
      <c r="D467" s="79">
        <v>4.0999999999999996</v>
      </c>
      <c r="E467" s="78" t="s">
        <v>1474</v>
      </c>
      <c r="F467" s="79"/>
      <c r="G467" s="79"/>
      <c r="H467" s="33">
        <v>4301020105.2550001</v>
      </c>
      <c r="I467" s="31" t="s">
        <v>524</v>
      </c>
      <c r="J467" s="108">
        <f t="shared" si="8"/>
        <v>0</v>
      </c>
      <c r="K467">
        <v>1900512.88</v>
      </c>
      <c r="L467">
        <v>114567.27</v>
      </c>
      <c r="M467">
        <v>842602.65</v>
      </c>
      <c r="N467">
        <v>512903.45</v>
      </c>
      <c r="O467">
        <v>1687573.59</v>
      </c>
      <c r="P467">
        <v>1066680.8500000001</v>
      </c>
      <c r="Q467">
        <v>649522.06000000006</v>
      </c>
      <c r="R467">
        <v>639613.81999999995</v>
      </c>
      <c r="S467">
        <v>405727.17</v>
      </c>
      <c r="T467">
        <v>379529.29</v>
      </c>
      <c r="U467">
        <v>522460.02</v>
      </c>
      <c r="Y467">
        <v>402950.94</v>
      </c>
      <c r="AA467">
        <v>748132.47</v>
      </c>
      <c r="AB467">
        <v>576595.46</v>
      </c>
      <c r="AC467">
        <v>317462.95</v>
      </c>
      <c r="AD467">
        <v>157703.75</v>
      </c>
      <c r="AE467">
        <v>2302148.3199999998</v>
      </c>
      <c r="AG467">
        <v>715656.82</v>
      </c>
      <c r="AH467">
        <v>577596.04</v>
      </c>
      <c r="AJ467">
        <v>8400</v>
      </c>
      <c r="AK467">
        <v>1380577.53</v>
      </c>
      <c r="AN467">
        <v>713529.58</v>
      </c>
      <c r="AQ467">
        <v>391261.3</v>
      </c>
      <c r="AR467">
        <v>418867.27</v>
      </c>
      <c r="AZ467">
        <v>523286.01</v>
      </c>
      <c r="BB467">
        <v>129945.28</v>
      </c>
    </row>
    <row r="468" spans="1:64" ht="24" customHeight="1">
      <c r="A468" s="77">
        <v>4</v>
      </c>
      <c r="B468" s="78" t="s">
        <v>913</v>
      </c>
      <c r="C468" s="79" t="s">
        <v>915</v>
      </c>
      <c r="D468" s="79">
        <v>4.0999999999999996</v>
      </c>
      <c r="E468" s="78" t="s">
        <v>1474</v>
      </c>
      <c r="F468" s="79"/>
      <c r="G468" s="79"/>
      <c r="H468" s="33">
        <v>4301020105.2559996</v>
      </c>
      <c r="I468" s="31" t="s">
        <v>525</v>
      </c>
      <c r="J468" s="108">
        <f t="shared" si="8"/>
        <v>0</v>
      </c>
      <c r="L468">
        <v>1697746.02</v>
      </c>
      <c r="X468">
        <v>1542085.53</v>
      </c>
      <c r="Y468">
        <v>1097107.31</v>
      </c>
      <c r="Z468">
        <v>1116519.6499999999</v>
      </c>
      <c r="AA468">
        <v>1890377.38</v>
      </c>
      <c r="AB468">
        <v>1800475.99</v>
      </c>
      <c r="AC468">
        <v>515454.29</v>
      </c>
      <c r="AD468">
        <v>1956486.44</v>
      </c>
      <c r="BF468">
        <v>2115967.8199999998</v>
      </c>
      <c r="BG468">
        <v>1330246.79</v>
      </c>
      <c r="BH468">
        <v>3334494.54</v>
      </c>
      <c r="BI468">
        <v>2055668.35</v>
      </c>
      <c r="BJ468">
        <v>1772622.31</v>
      </c>
      <c r="BK468">
        <v>2164716.38</v>
      </c>
    </row>
    <row r="469" spans="1:64" ht="24" customHeight="1">
      <c r="A469" s="85">
        <v>4</v>
      </c>
      <c r="B469" s="86" t="s">
        <v>913</v>
      </c>
      <c r="C469" s="58" t="s">
        <v>915</v>
      </c>
      <c r="D469" s="58">
        <v>4.0999999999999996</v>
      </c>
      <c r="E469" s="86" t="s">
        <v>1474</v>
      </c>
      <c r="F469" s="58"/>
      <c r="G469" s="58"/>
      <c r="H469" s="61">
        <v>4301020105.257</v>
      </c>
      <c r="I469" s="62" t="s">
        <v>526</v>
      </c>
      <c r="J469" s="108">
        <f t="shared" si="8"/>
        <v>0</v>
      </c>
      <c r="P469">
        <v>-25709890.170000002</v>
      </c>
      <c r="AA469">
        <v>-27428</v>
      </c>
      <c r="AQ469">
        <v>-408976</v>
      </c>
    </row>
    <row r="470" spans="1:64" ht="24" customHeight="1">
      <c r="A470" s="77">
        <v>4</v>
      </c>
      <c r="B470" s="78" t="s">
        <v>913</v>
      </c>
      <c r="C470" s="79" t="s">
        <v>915</v>
      </c>
      <c r="D470" s="79">
        <v>4.0999999999999996</v>
      </c>
      <c r="E470" s="78" t="s">
        <v>1474</v>
      </c>
      <c r="F470" s="79"/>
      <c r="G470" s="79"/>
      <c r="H470" s="33">
        <v>4301020105.2580004</v>
      </c>
      <c r="I470" s="31" t="s">
        <v>527</v>
      </c>
      <c r="J470" s="108">
        <f t="shared" si="8"/>
        <v>-1905283.5</v>
      </c>
      <c r="K470">
        <v>-54180937.219999999</v>
      </c>
      <c r="L470">
        <v>-40140.25</v>
      </c>
      <c r="M470">
        <v>-29613.75</v>
      </c>
      <c r="N470">
        <v>-12947.75</v>
      </c>
      <c r="Q470">
        <v>-67801.5</v>
      </c>
      <c r="R470">
        <v>-58451.25</v>
      </c>
      <c r="T470">
        <v>-33937</v>
      </c>
      <c r="V470">
        <v>-6624.7</v>
      </c>
      <c r="W470">
        <v>-1905283.5</v>
      </c>
      <c r="X470">
        <v>-5629</v>
      </c>
      <c r="Y470">
        <v>-54781.5</v>
      </c>
      <c r="AA470">
        <v>-9783.9500000000007</v>
      </c>
      <c r="AB470">
        <v>-310961.33</v>
      </c>
      <c r="AC470">
        <v>-113435.76</v>
      </c>
      <c r="AD470">
        <v>-17685.75</v>
      </c>
      <c r="AE470">
        <v>-86719897.849999994</v>
      </c>
      <c r="AH470">
        <v>-14474</v>
      </c>
      <c r="AM470">
        <v>-34060.25</v>
      </c>
      <c r="AN470">
        <v>41657.620000000003</v>
      </c>
      <c r="AO470">
        <v>-731103.91</v>
      </c>
      <c r="AP470">
        <v>-17262.98</v>
      </c>
      <c r="AQ470">
        <v>-126811.6</v>
      </c>
      <c r="AR470">
        <v>-194417.25</v>
      </c>
      <c r="AS470">
        <v>-59033</v>
      </c>
      <c r="AT470">
        <v>-22425.75</v>
      </c>
      <c r="AU470">
        <v>-47342.35</v>
      </c>
      <c r="AV470">
        <v>-4863.5</v>
      </c>
      <c r="AW470">
        <v>-248815.42</v>
      </c>
      <c r="AX470">
        <v>-146599.25</v>
      </c>
      <c r="AY470">
        <v>-19947</v>
      </c>
      <c r="BA470">
        <v>-76325.399999999994</v>
      </c>
      <c r="BB470">
        <v>-26158.3</v>
      </c>
      <c r="BC470">
        <v>-6271.56</v>
      </c>
      <c r="BD470">
        <v>-97785.03</v>
      </c>
      <c r="BF470">
        <v>-209328.25</v>
      </c>
      <c r="BG470">
        <v>-104722.75</v>
      </c>
      <c r="BI470">
        <v>-8061.96</v>
      </c>
      <c r="BJ470">
        <v>-50733.75</v>
      </c>
      <c r="BK470">
        <v>-92980.63</v>
      </c>
    </row>
    <row r="471" spans="1:64" ht="24" customHeight="1">
      <c r="A471" s="77">
        <v>4</v>
      </c>
      <c r="B471" s="78" t="s">
        <v>913</v>
      </c>
      <c r="C471" s="79" t="s">
        <v>915</v>
      </c>
      <c r="D471" s="79">
        <v>4.0999999999999996</v>
      </c>
      <c r="E471" s="78" t="s">
        <v>1474</v>
      </c>
      <c r="F471" s="79"/>
      <c r="G471" s="79"/>
      <c r="H471" s="33">
        <v>4301020105.2600002</v>
      </c>
      <c r="I471" s="31" t="s">
        <v>528</v>
      </c>
      <c r="J471" s="108">
        <f t="shared" si="8"/>
        <v>0</v>
      </c>
      <c r="K471">
        <v>3215759.65</v>
      </c>
      <c r="L471">
        <v>10607.25</v>
      </c>
      <c r="M471">
        <v>30807.5</v>
      </c>
      <c r="N471">
        <v>30600.5</v>
      </c>
      <c r="Q471">
        <v>28689</v>
      </c>
      <c r="R471">
        <v>61698.25</v>
      </c>
      <c r="T471">
        <v>22433.96</v>
      </c>
      <c r="V471">
        <v>17779.5</v>
      </c>
      <c r="Y471">
        <v>225.25</v>
      </c>
      <c r="AA471">
        <v>173547.7</v>
      </c>
      <c r="AB471">
        <v>65521</v>
      </c>
      <c r="AC471">
        <v>37043.39</v>
      </c>
      <c r="AM471">
        <v>179333</v>
      </c>
      <c r="AO471">
        <v>1979834.43</v>
      </c>
      <c r="AP471">
        <v>71331.149999999994</v>
      </c>
      <c r="AQ471">
        <v>25724.75</v>
      </c>
      <c r="AR471">
        <v>78745.929999999993</v>
      </c>
      <c r="AS471">
        <v>295432.93</v>
      </c>
      <c r="AT471">
        <v>40150.17</v>
      </c>
      <c r="AU471">
        <v>271976.84999999998</v>
      </c>
      <c r="AV471">
        <v>664318.80000000005</v>
      </c>
      <c r="AW471">
        <v>40990.300000000003</v>
      </c>
      <c r="AY471">
        <v>100</v>
      </c>
      <c r="BA471">
        <v>14914.65</v>
      </c>
      <c r="BD471">
        <v>26764.75</v>
      </c>
      <c r="BF471">
        <v>4163.75</v>
      </c>
      <c r="BJ471">
        <v>419642.5</v>
      </c>
      <c r="BK471">
        <v>6190</v>
      </c>
    </row>
    <row r="472" spans="1:64" ht="24" customHeight="1">
      <c r="A472" s="77">
        <v>4</v>
      </c>
      <c r="B472" s="78" t="s">
        <v>913</v>
      </c>
      <c r="C472" s="79" t="s">
        <v>915</v>
      </c>
      <c r="D472" s="79">
        <v>4.0999999999999996</v>
      </c>
      <c r="E472" s="78" t="s">
        <v>1474</v>
      </c>
      <c r="F472" s="79"/>
      <c r="G472" s="79"/>
      <c r="H472" s="33">
        <v>4301020105.2629995</v>
      </c>
      <c r="I472" s="31" t="s">
        <v>529</v>
      </c>
      <c r="J472" s="108">
        <f t="shared" si="8"/>
        <v>0</v>
      </c>
      <c r="AE472">
        <v>2770657.05</v>
      </c>
      <c r="AG472">
        <v>273077</v>
      </c>
      <c r="AN472">
        <v>10430</v>
      </c>
      <c r="AS472">
        <v>112705.75</v>
      </c>
      <c r="AT472">
        <v>1528209.35</v>
      </c>
      <c r="AV472">
        <v>1342002.55</v>
      </c>
      <c r="BK472">
        <v>28571.25</v>
      </c>
    </row>
    <row r="473" spans="1:64" ht="24" customHeight="1">
      <c r="A473" s="87">
        <v>4</v>
      </c>
      <c r="B473" s="88" t="s">
        <v>913</v>
      </c>
      <c r="C473" s="64" t="s">
        <v>915</v>
      </c>
      <c r="D473" s="64">
        <v>4.0999999999999996</v>
      </c>
      <c r="E473" s="88" t="s">
        <v>1474</v>
      </c>
      <c r="F473" s="64"/>
      <c r="G473" s="64"/>
      <c r="H473" s="63">
        <v>4301020105.2639999</v>
      </c>
      <c r="I473" s="64" t="s">
        <v>530</v>
      </c>
      <c r="J473" s="108">
        <f t="shared" si="8"/>
        <v>-55805455.740000002</v>
      </c>
      <c r="K473">
        <v>-75992061.150000006</v>
      </c>
      <c r="L473">
        <v>-9425146.8800000008</v>
      </c>
      <c r="M473">
        <v>-22025155.489999998</v>
      </c>
      <c r="N473">
        <v>-25709433.789999999</v>
      </c>
      <c r="O473">
        <v>-34808295.689999998</v>
      </c>
      <c r="P473">
        <v>-26357237.879999999</v>
      </c>
      <c r="Q473">
        <v>-30180037.390000001</v>
      </c>
      <c r="R473">
        <v>-21523052.370000001</v>
      </c>
      <c r="S473">
        <v>-14717634.99</v>
      </c>
      <c r="T473">
        <v>-11665997.310000001</v>
      </c>
      <c r="U473">
        <v>-12088387.1</v>
      </c>
      <c r="V473">
        <v>-10715328.85</v>
      </c>
      <c r="W473">
        <v>-55805455.740000002</v>
      </c>
      <c r="X473">
        <v>-21297059.609999999</v>
      </c>
      <c r="Y473">
        <v>-17626939.620000001</v>
      </c>
      <c r="Z473">
        <v>-29117905.140000001</v>
      </c>
      <c r="AA473">
        <v>-39859617.390000001</v>
      </c>
      <c r="AB473">
        <v>-28417930.23</v>
      </c>
      <c r="AC473">
        <v>-11791530.07</v>
      </c>
      <c r="AD473">
        <v>-8699361.9600000009</v>
      </c>
      <c r="AE473">
        <v>-96079455.900000006</v>
      </c>
      <c r="AF473">
        <v>-23184594.780000001</v>
      </c>
      <c r="AG473">
        <v>-27991801.02</v>
      </c>
      <c r="AH473">
        <v>-27701298.329999998</v>
      </c>
      <c r="AI473">
        <v>-36505560.789999999</v>
      </c>
      <c r="AJ473">
        <v>-20378283.629999999</v>
      </c>
      <c r="AK473">
        <v>-35954655.259999998</v>
      </c>
      <c r="AL473">
        <v>-29670839.039999999</v>
      </c>
      <c r="AM473">
        <v>-27750376.73</v>
      </c>
      <c r="AN473">
        <v>-23837549.629999999</v>
      </c>
      <c r="AO473">
        <v>-45946888.200000003</v>
      </c>
      <c r="AP473">
        <v>-20694279.920000002</v>
      </c>
      <c r="AQ473">
        <v>-17784744.620000001</v>
      </c>
      <c r="AR473">
        <v>-10551036.41</v>
      </c>
      <c r="AS473">
        <v>-59387517.659999996</v>
      </c>
      <c r="AT473">
        <v>-14218682.710000001</v>
      </c>
      <c r="AU473">
        <v>-20713118.120000001</v>
      </c>
      <c r="AV473">
        <v>-30803136.510000002</v>
      </c>
      <c r="AW473">
        <v>-22795212.379999999</v>
      </c>
      <c r="AX473">
        <v>-19646863.109999999</v>
      </c>
      <c r="AY473">
        <v>-21806681.68</v>
      </c>
      <c r="AZ473">
        <v>-38781183.829999998</v>
      </c>
      <c r="BA473">
        <v>-17324852.25</v>
      </c>
      <c r="BB473">
        <v>-11408285.76</v>
      </c>
      <c r="BC473">
        <v>-14489887.560000001</v>
      </c>
      <c r="BD473">
        <v>-8663216.8800000008</v>
      </c>
      <c r="BE473">
        <v>-40384077.25</v>
      </c>
      <c r="BF473">
        <v>-33131607.199999999</v>
      </c>
      <c r="BG473">
        <v>-18823708.760000002</v>
      </c>
      <c r="BH473">
        <v>-33500253.66</v>
      </c>
      <c r="BI473">
        <v>-10231468.279999999</v>
      </c>
      <c r="BJ473">
        <v>-27455275.530000001</v>
      </c>
      <c r="BK473">
        <v>-26302353.260000002</v>
      </c>
      <c r="BL473">
        <v>-12944823.119999999</v>
      </c>
    </row>
    <row r="474" spans="1:64" ht="24" customHeight="1">
      <c r="A474" s="77">
        <v>4</v>
      </c>
      <c r="B474" s="78" t="s">
        <v>913</v>
      </c>
      <c r="C474" s="79" t="s">
        <v>915</v>
      </c>
      <c r="D474" s="79">
        <v>4.0999999999999996</v>
      </c>
      <c r="E474" s="78" t="s">
        <v>1474</v>
      </c>
      <c r="F474" s="79"/>
      <c r="G474" s="79"/>
      <c r="H474" s="30">
        <v>4301020105.2650003</v>
      </c>
      <c r="I474" s="32" t="s">
        <v>531</v>
      </c>
      <c r="J474" s="108">
        <f t="shared" si="8"/>
        <v>-118972225.02</v>
      </c>
      <c r="K474">
        <v>-172667445.38999999</v>
      </c>
      <c r="L474">
        <v>-1413114.34</v>
      </c>
      <c r="M474">
        <v>-7034246.71</v>
      </c>
      <c r="N474">
        <v>-12132422.99</v>
      </c>
      <c r="O474">
        <v>-15535313.17</v>
      </c>
      <c r="P474">
        <v>-12070213.140000001</v>
      </c>
      <c r="Q474">
        <v>-7711143.5199999996</v>
      </c>
      <c r="R474">
        <v>-4968736.42</v>
      </c>
      <c r="S474">
        <v>-6273617.6200000001</v>
      </c>
      <c r="T474">
        <v>-3176992.26</v>
      </c>
      <c r="U474">
        <v>-3924813.11</v>
      </c>
      <c r="V474">
        <v>-1031864.44</v>
      </c>
      <c r="W474">
        <v>-118972225.02</v>
      </c>
      <c r="X474">
        <v>-7948996.1799999997</v>
      </c>
      <c r="Y474">
        <v>-3994835.26</v>
      </c>
      <c r="Z474">
        <v>-6382959.54</v>
      </c>
      <c r="AA474">
        <v>-10605277.67</v>
      </c>
      <c r="AB474">
        <v>-6291511.9100000001</v>
      </c>
      <c r="AC474">
        <v>-3491378.42</v>
      </c>
      <c r="AE474">
        <v>-317960789.31</v>
      </c>
      <c r="AF474">
        <v>-4174177.99</v>
      </c>
      <c r="AG474">
        <v>-13868656.810000001</v>
      </c>
      <c r="AH474">
        <v>-7549635.1699999999</v>
      </c>
      <c r="AI474">
        <v>-15935762.17</v>
      </c>
      <c r="AJ474">
        <v>-6658147.2300000004</v>
      </c>
      <c r="AK474">
        <v>-16879646.620000001</v>
      </c>
      <c r="AL474">
        <v>-7130676.6399999997</v>
      </c>
      <c r="AM474">
        <v>-7777435.0099999998</v>
      </c>
      <c r="AN474">
        <v>-4328370.2699999996</v>
      </c>
      <c r="AO474">
        <v>-21838474.199999999</v>
      </c>
      <c r="AP474">
        <v>-7189174.4199999999</v>
      </c>
      <c r="AQ474">
        <v>-4441075.68</v>
      </c>
      <c r="AS474">
        <v>-181743415.06999999</v>
      </c>
      <c r="AT474">
        <v>-8586210.2599999998</v>
      </c>
      <c r="AU474">
        <v>-7732321.3499999996</v>
      </c>
      <c r="AV474">
        <v>-22107687.43</v>
      </c>
      <c r="AW474">
        <v>-9122780.4199999999</v>
      </c>
      <c r="AX474">
        <v>-5443239.7999999998</v>
      </c>
      <c r="AY474">
        <v>-5946841.2199999997</v>
      </c>
      <c r="AZ474">
        <v>-27380998.620000001</v>
      </c>
      <c r="BA474">
        <v>-6453932.9400000004</v>
      </c>
      <c r="BE474">
        <v>-116047502.89</v>
      </c>
      <c r="BF474">
        <v>-16658193.58</v>
      </c>
      <c r="BG474">
        <v>-6131297.2400000002</v>
      </c>
      <c r="BH474">
        <v>-14679152.58</v>
      </c>
      <c r="BI474">
        <v>-3363027.76</v>
      </c>
      <c r="BJ474">
        <v>-8358979.0800000001</v>
      </c>
      <c r="BK474">
        <v>-9587487.2300000004</v>
      </c>
      <c r="BL474">
        <v>-5186801.42</v>
      </c>
    </row>
    <row r="475" spans="1:64" ht="24" customHeight="1">
      <c r="A475" s="85">
        <v>4</v>
      </c>
      <c r="B475" s="86" t="s">
        <v>913</v>
      </c>
      <c r="C475" s="58" t="s">
        <v>915</v>
      </c>
      <c r="D475" s="58">
        <v>4.0999999999999996</v>
      </c>
      <c r="E475" s="86" t="s">
        <v>1474</v>
      </c>
      <c r="F475" s="58"/>
      <c r="G475" s="58"/>
      <c r="H475" s="57">
        <v>4301020105.2659998</v>
      </c>
      <c r="I475" s="58" t="s">
        <v>532</v>
      </c>
      <c r="J475" s="108">
        <f t="shared" si="8"/>
        <v>-10490484.48</v>
      </c>
      <c r="K475">
        <v>-14206726.970000001</v>
      </c>
      <c r="L475">
        <v>-1763077.85</v>
      </c>
      <c r="M475">
        <v>-4121006.8</v>
      </c>
      <c r="N475">
        <v>-4808486.68</v>
      </c>
      <c r="O475">
        <v>-6511939.5499999998</v>
      </c>
      <c r="P475">
        <v>-4930034.88</v>
      </c>
      <c r="Q475">
        <v>-5644374.1699999999</v>
      </c>
      <c r="R475">
        <v>-4028705.21</v>
      </c>
      <c r="S475">
        <v>-2754234.22</v>
      </c>
      <c r="T475">
        <v>-2182692.4300000002</v>
      </c>
      <c r="U475">
        <v>-2261914.6</v>
      </c>
      <c r="V475">
        <v>-2004883.86</v>
      </c>
      <c r="W475">
        <v>-10490484.48</v>
      </c>
      <c r="X475">
        <v>-3999432.21</v>
      </c>
      <c r="Y475">
        <v>-3324102.36</v>
      </c>
      <c r="Z475">
        <v>-5491015.0800000001</v>
      </c>
      <c r="AA475">
        <v>-7487441.9400000004</v>
      </c>
      <c r="AB475">
        <v>-5338373.87</v>
      </c>
      <c r="AC475">
        <v>-2214363.48</v>
      </c>
      <c r="AD475">
        <v>-1633649.04</v>
      </c>
      <c r="AE475">
        <v>-17971696.789999999</v>
      </c>
      <c r="AF475">
        <v>-7407690.21</v>
      </c>
      <c r="AG475">
        <v>-5236689.5599999996</v>
      </c>
      <c r="AH475">
        <v>-5180887.03</v>
      </c>
      <c r="AI475">
        <v>-14892977.93</v>
      </c>
      <c r="AJ475">
        <v>-3715978.24</v>
      </c>
      <c r="AK475">
        <v>-6726605.8499999996</v>
      </c>
      <c r="AL475">
        <v>-5551456.9900000002</v>
      </c>
      <c r="AM475">
        <v>-5191743.26</v>
      </c>
      <c r="AN475">
        <v>-4459533.01</v>
      </c>
      <c r="AO475">
        <v>-7256863.21</v>
      </c>
      <c r="AP475">
        <v>-3870849.66</v>
      </c>
      <c r="AQ475">
        <v>-3326973.78</v>
      </c>
      <c r="AR475">
        <v>-1973935.59</v>
      </c>
      <c r="AS475">
        <v>-11091047.439999999</v>
      </c>
      <c r="AT475">
        <v>-2658364.0299999998</v>
      </c>
      <c r="AU475">
        <v>-3872367.98</v>
      </c>
      <c r="AV475">
        <v>-5753594.2300000004</v>
      </c>
      <c r="AW475">
        <v>-4258962.75</v>
      </c>
      <c r="AX475">
        <v>-3671338.47</v>
      </c>
      <c r="AY475">
        <v>-2184082.3199999998</v>
      </c>
      <c r="AZ475">
        <v>-7245320.5499999998</v>
      </c>
      <c r="BA475">
        <v>-3236421.8</v>
      </c>
      <c r="BB475">
        <v>-2132706.2400000002</v>
      </c>
      <c r="BC475">
        <v>-2036008.8</v>
      </c>
      <c r="BD475">
        <v>-1619533.12</v>
      </c>
      <c r="BE475">
        <v>-7539291.8600000003</v>
      </c>
      <c r="BF475">
        <v>-6204127.2199999997</v>
      </c>
      <c r="BG475">
        <v>-3509698</v>
      </c>
      <c r="BH475">
        <v>-6248300.7599999998</v>
      </c>
      <c r="BI475">
        <v>-1856733.96</v>
      </c>
      <c r="BJ475">
        <v>-5121000.4000000004</v>
      </c>
      <c r="BK475">
        <v>-4907977.51</v>
      </c>
      <c r="BL475">
        <v>-2414578.41</v>
      </c>
    </row>
    <row r="476" spans="1:64" ht="24" customHeight="1">
      <c r="A476" s="77">
        <v>4</v>
      </c>
      <c r="B476" s="78" t="s">
        <v>913</v>
      </c>
      <c r="C476" s="79" t="s">
        <v>915</v>
      </c>
      <c r="D476" s="79">
        <v>4.0999999999999996</v>
      </c>
      <c r="E476" s="81" t="s">
        <v>1410</v>
      </c>
      <c r="F476" s="79"/>
      <c r="G476" s="79"/>
      <c r="H476" s="33">
        <v>4301020105.2670002</v>
      </c>
      <c r="I476" s="31" t="s">
        <v>533</v>
      </c>
      <c r="J476" s="108">
        <f t="shared" si="8"/>
        <v>48302</v>
      </c>
      <c r="L476">
        <v>40</v>
      </c>
      <c r="M476">
        <v>5800</v>
      </c>
      <c r="N476">
        <v>58893</v>
      </c>
      <c r="O476">
        <v>144500</v>
      </c>
      <c r="T476">
        <v>47520</v>
      </c>
      <c r="U476">
        <v>1705623.76</v>
      </c>
      <c r="V476">
        <v>5</v>
      </c>
      <c r="W476">
        <v>48302</v>
      </c>
      <c r="X476">
        <v>69960</v>
      </c>
      <c r="Z476">
        <v>33284.5</v>
      </c>
      <c r="AC476">
        <v>60305</v>
      </c>
      <c r="AF476">
        <v>12400</v>
      </c>
      <c r="AG476">
        <v>5700</v>
      </c>
      <c r="AH476">
        <v>11198783.98</v>
      </c>
      <c r="AL476">
        <v>14180</v>
      </c>
      <c r="AM476">
        <v>21180.5</v>
      </c>
      <c r="AN476">
        <v>87533.6</v>
      </c>
      <c r="AO476">
        <v>1761360</v>
      </c>
      <c r="AQ476">
        <v>17820604</v>
      </c>
      <c r="AR476">
        <v>1339725</v>
      </c>
      <c r="AT476">
        <v>3680</v>
      </c>
      <c r="AX476">
        <v>0</v>
      </c>
      <c r="AY476">
        <v>280050</v>
      </c>
      <c r="BE476">
        <v>23745</v>
      </c>
      <c r="BH476">
        <v>0</v>
      </c>
      <c r="BI476">
        <v>1982</v>
      </c>
      <c r="BJ476">
        <v>3463235</v>
      </c>
      <c r="BK476">
        <v>0</v>
      </c>
      <c r="BL476">
        <v>3370</v>
      </c>
    </row>
    <row r="477" spans="1:64" ht="24" customHeight="1">
      <c r="A477" s="77">
        <v>4</v>
      </c>
      <c r="B477" s="78" t="s">
        <v>913</v>
      </c>
      <c r="C477" s="79" t="s">
        <v>915</v>
      </c>
      <c r="D477" s="79">
        <v>4.0999999999999996</v>
      </c>
      <c r="E477" s="81" t="s">
        <v>1410</v>
      </c>
      <c r="F477" s="79"/>
      <c r="G477" s="79"/>
      <c r="H477" s="33">
        <v>4301020105.2679996</v>
      </c>
      <c r="I477" s="31" t="s">
        <v>534</v>
      </c>
      <c r="J477" s="108">
        <f t="shared" si="8"/>
        <v>0</v>
      </c>
      <c r="N477">
        <v>12926.26</v>
      </c>
      <c r="T477">
        <v>581352.09</v>
      </c>
      <c r="U477">
        <v>549595.68000000005</v>
      </c>
      <c r="X477">
        <v>8917.85</v>
      </c>
      <c r="Z477">
        <v>144701.57999999999</v>
      </c>
      <c r="AC477">
        <v>44549.88</v>
      </c>
      <c r="AH477">
        <v>1349242.83</v>
      </c>
      <c r="AY477">
        <v>72412</v>
      </c>
      <c r="BI477">
        <v>13707.47</v>
      </c>
      <c r="BK477">
        <v>0</v>
      </c>
    </row>
    <row r="478" spans="1:64" ht="24" customHeight="1">
      <c r="A478" s="77">
        <v>4</v>
      </c>
      <c r="B478" s="78"/>
      <c r="C478" s="79"/>
      <c r="D478" s="79"/>
      <c r="E478" s="81" t="s">
        <v>1410</v>
      </c>
      <c r="F478" s="79"/>
      <c r="G478" s="79"/>
      <c r="H478" s="33" t="s">
        <v>2540</v>
      </c>
      <c r="I478" s="31" t="s">
        <v>2541</v>
      </c>
      <c r="J478" s="108">
        <f t="shared" si="8"/>
        <v>0</v>
      </c>
      <c r="T478">
        <v>-452140.92</v>
      </c>
      <c r="Z478">
        <v>-70614.52</v>
      </c>
      <c r="AH478">
        <v>-1117969.79</v>
      </c>
    </row>
    <row r="479" spans="1:64" ht="24" customHeight="1">
      <c r="A479" s="77">
        <v>4</v>
      </c>
      <c r="B479" s="78"/>
      <c r="C479" s="79"/>
      <c r="D479" s="79"/>
      <c r="E479" s="81" t="s">
        <v>1410</v>
      </c>
      <c r="F479" s="79"/>
      <c r="G479" s="79"/>
      <c r="H479" s="33" t="s">
        <v>2542</v>
      </c>
      <c r="I479" s="31" t="s">
        <v>2543</v>
      </c>
      <c r="J479" s="108">
        <f t="shared" si="8"/>
        <v>0</v>
      </c>
      <c r="T479">
        <v>96055.46</v>
      </c>
      <c r="Y479">
        <v>10990.7</v>
      </c>
      <c r="AH479">
        <v>108032</v>
      </c>
    </row>
    <row r="480" spans="1:64" ht="24" customHeight="1">
      <c r="A480" s="77">
        <v>4</v>
      </c>
      <c r="B480" s="78" t="s">
        <v>913</v>
      </c>
      <c r="C480" s="79" t="s">
        <v>915</v>
      </c>
      <c r="D480" s="79">
        <v>4.0999999999999996</v>
      </c>
      <c r="E480" s="78" t="s">
        <v>1530</v>
      </c>
      <c r="F480" s="79"/>
      <c r="G480" s="79"/>
      <c r="H480" s="33">
        <v>4301020106.3030005</v>
      </c>
      <c r="I480" s="31" t="s">
        <v>535</v>
      </c>
      <c r="J480" s="108">
        <f t="shared" si="8"/>
        <v>10198658.33</v>
      </c>
      <c r="K480">
        <v>14103717.27</v>
      </c>
      <c r="L480">
        <v>153366.39999999999</v>
      </c>
      <c r="M480">
        <v>9852.59</v>
      </c>
      <c r="N480">
        <v>450876.09</v>
      </c>
      <c r="S480">
        <v>12681.6</v>
      </c>
      <c r="V480">
        <v>17008.5</v>
      </c>
      <c r="W480">
        <v>10198658.33</v>
      </c>
      <c r="AE480">
        <v>10749986.130000001</v>
      </c>
      <c r="AF480">
        <v>674633.81</v>
      </c>
      <c r="AG480">
        <v>1296658.6000000001</v>
      </c>
      <c r="AH480">
        <v>1989392.17</v>
      </c>
      <c r="AI480">
        <v>2101122.85</v>
      </c>
      <c r="AJ480">
        <v>962714.64</v>
      </c>
      <c r="AK480">
        <v>3536180.45</v>
      </c>
      <c r="AL480">
        <v>1034357.62</v>
      </c>
      <c r="AM480">
        <v>758406.16</v>
      </c>
      <c r="AN480">
        <v>1860941.68</v>
      </c>
      <c r="AO480">
        <v>2324670.71</v>
      </c>
      <c r="AR480">
        <v>256293.85</v>
      </c>
      <c r="AS480">
        <v>15094656.300000001</v>
      </c>
      <c r="BE480">
        <v>488235.51</v>
      </c>
      <c r="BF480">
        <v>1110882.9099999999</v>
      </c>
      <c r="BK480">
        <v>615310.80000000005</v>
      </c>
      <c r="BL480">
        <v>8770</v>
      </c>
    </row>
    <row r="481" spans="1:64" ht="24" customHeight="1">
      <c r="A481" s="77">
        <v>4</v>
      </c>
      <c r="B481" s="78" t="s">
        <v>913</v>
      </c>
      <c r="C481" s="79" t="s">
        <v>915</v>
      </c>
      <c r="D481" s="79">
        <v>4.0999999999999996</v>
      </c>
      <c r="E481" s="78" t="s">
        <v>1530</v>
      </c>
      <c r="F481" s="79"/>
      <c r="G481" s="79"/>
      <c r="H481" s="33">
        <v>4301020106.3050003</v>
      </c>
      <c r="I481" s="31" t="s">
        <v>536</v>
      </c>
      <c r="J481" s="108">
        <f t="shared" si="8"/>
        <v>18269769.649999999</v>
      </c>
      <c r="K481">
        <v>29327092.600000001</v>
      </c>
      <c r="L481">
        <v>949035.25</v>
      </c>
      <c r="M481">
        <v>1263615</v>
      </c>
      <c r="N481">
        <v>2327566.5699999998</v>
      </c>
      <c r="O481">
        <v>4909681.45</v>
      </c>
      <c r="P481">
        <v>6313393.3300000001</v>
      </c>
      <c r="Q481">
        <v>2736172.05</v>
      </c>
      <c r="R481">
        <v>4974128.5</v>
      </c>
      <c r="S481">
        <v>1324133.42</v>
      </c>
      <c r="T481">
        <v>912121.53</v>
      </c>
      <c r="U481">
        <v>1147224</v>
      </c>
      <c r="V481">
        <v>736820.3</v>
      </c>
      <c r="W481">
        <v>18269769.649999999</v>
      </c>
      <c r="X481">
        <v>2160788.6</v>
      </c>
      <c r="Y481">
        <v>1320536.08</v>
      </c>
      <c r="Z481">
        <v>1252945.04</v>
      </c>
      <c r="AA481">
        <v>2183458.69</v>
      </c>
      <c r="AB481">
        <v>2611322.5</v>
      </c>
      <c r="AC481">
        <v>542623.38</v>
      </c>
      <c r="AD481">
        <v>404292.19</v>
      </c>
      <c r="AE481">
        <v>83875695.010000005</v>
      </c>
      <c r="AF481">
        <v>1812387.5</v>
      </c>
      <c r="AG481">
        <v>1936799</v>
      </c>
      <c r="AH481">
        <v>3011323.75</v>
      </c>
      <c r="AI481">
        <v>4101693.35</v>
      </c>
      <c r="AJ481">
        <v>1494911.89</v>
      </c>
      <c r="AK481">
        <v>4379248.55</v>
      </c>
      <c r="AL481">
        <v>1975357.55</v>
      </c>
      <c r="AM481">
        <v>1360323.8</v>
      </c>
      <c r="AN481">
        <v>2688610.09</v>
      </c>
      <c r="AO481">
        <v>4007969.17</v>
      </c>
      <c r="AP481">
        <v>3785444.39</v>
      </c>
      <c r="AQ481">
        <v>1522440.01</v>
      </c>
      <c r="AR481">
        <v>504955</v>
      </c>
      <c r="AS481">
        <v>36562611.119999997</v>
      </c>
      <c r="AT481">
        <v>1319393.5</v>
      </c>
      <c r="AU481">
        <v>1431140.11</v>
      </c>
      <c r="AV481">
        <v>4167746.04</v>
      </c>
      <c r="AW481">
        <v>1683292.24</v>
      </c>
      <c r="AX481">
        <v>1626717</v>
      </c>
      <c r="AY481">
        <v>1562623.54</v>
      </c>
      <c r="AZ481">
        <v>5214953.1100000003</v>
      </c>
      <c r="BA481">
        <v>1426064.54</v>
      </c>
      <c r="BB481">
        <v>1071861.05</v>
      </c>
      <c r="BC481">
        <v>650578.81999999995</v>
      </c>
      <c r="BD481">
        <v>730267.35</v>
      </c>
      <c r="BE481">
        <v>17354897</v>
      </c>
      <c r="BF481">
        <v>1761907.5</v>
      </c>
      <c r="BG481">
        <v>858206.5</v>
      </c>
      <c r="BH481">
        <v>2809762.17</v>
      </c>
      <c r="BI481">
        <v>701110.75</v>
      </c>
      <c r="BJ481">
        <v>2617239.6800000002</v>
      </c>
      <c r="BK481">
        <v>1707668.22</v>
      </c>
      <c r="BL481">
        <v>770946.5</v>
      </c>
    </row>
    <row r="482" spans="1:64" ht="24" customHeight="1">
      <c r="A482" s="77">
        <v>4</v>
      </c>
      <c r="B482" s="78" t="s">
        <v>913</v>
      </c>
      <c r="C482" s="79" t="s">
        <v>915</v>
      </c>
      <c r="D482" s="79">
        <v>4.0999999999999996</v>
      </c>
      <c r="E482" s="78" t="s">
        <v>1530</v>
      </c>
      <c r="F482" s="79"/>
      <c r="G482" s="79"/>
      <c r="H482" s="33">
        <v>4301020106.3059998</v>
      </c>
      <c r="I482" s="31" t="s">
        <v>537</v>
      </c>
      <c r="J482" s="108">
        <f t="shared" si="8"/>
        <v>35621308.75</v>
      </c>
      <c r="K482">
        <v>38087412.82</v>
      </c>
      <c r="L482">
        <v>66893</v>
      </c>
      <c r="M482">
        <v>227700.5</v>
      </c>
      <c r="N482">
        <v>723032.75</v>
      </c>
      <c r="O482">
        <v>1919000</v>
      </c>
      <c r="P482">
        <v>2533479.25</v>
      </c>
      <c r="Q482">
        <v>653240.75</v>
      </c>
      <c r="R482">
        <v>507888</v>
      </c>
      <c r="S482">
        <v>282194</v>
      </c>
      <c r="T482">
        <v>99023.5</v>
      </c>
      <c r="U482">
        <v>205527.32</v>
      </c>
      <c r="V482">
        <v>277152.59000000003</v>
      </c>
      <c r="W482">
        <v>35621308.75</v>
      </c>
      <c r="X482">
        <v>1195614.4099999999</v>
      </c>
      <c r="Y482">
        <v>231472.54</v>
      </c>
      <c r="Z482">
        <v>181209.25</v>
      </c>
      <c r="AA482">
        <v>469589.64</v>
      </c>
      <c r="AB482">
        <v>377754</v>
      </c>
      <c r="AC482">
        <v>85419.75</v>
      </c>
      <c r="AE482">
        <v>67903537.370000005</v>
      </c>
      <c r="AF482">
        <v>270310.25</v>
      </c>
      <c r="AG482">
        <v>636509</v>
      </c>
      <c r="AH482">
        <v>1000503.85</v>
      </c>
      <c r="AI482">
        <v>2132929.37</v>
      </c>
      <c r="AJ482">
        <v>411830.34</v>
      </c>
      <c r="AK482">
        <v>1750902</v>
      </c>
      <c r="AL482">
        <v>901043.25</v>
      </c>
      <c r="AM482">
        <v>407324.75</v>
      </c>
      <c r="AN482">
        <v>1306851.42</v>
      </c>
      <c r="AO482">
        <v>1580427.47</v>
      </c>
      <c r="AP482">
        <v>431443.35</v>
      </c>
      <c r="AQ482">
        <v>208711.76</v>
      </c>
      <c r="AR482">
        <v>32043</v>
      </c>
      <c r="AS482">
        <v>42602882.670000002</v>
      </c>
      <c r="AT482">
        <v>631459.73</v>
      </c>
      <c r="AU482">
        <v>455941.04</v>
      </c>
      <c r="AV482">
        <v>2312140.25</v>
      </c>
      <c r="AW482">
        <v>416787.52</v>
      </c>
      <c r="AX482">
        <v>565302.5</v>
      </c>
      <c r="AY482">
        <v>707706.7</v>
      </c>
      <c r="AZ482">
        <v>2764793.25</v>
      </c>
      <c r="BA482">
        <v>390451.98</v>
      </c>
      <c r="BB482">
        <v>225760.8</v>
      </c>
      <c r="BC482">
        <v>78679.399999999994</v>
      </c>
      <c r="BD482">
        <v>185063.7</v>
      </c>
      <c r="BE482">
        <v>11736018.199999999</v>
      </c>
      <c r="BF482">
        <v>653957.6</v>
      </c>
      <c r="BG482">
        <v>185795</v>
      </c>
      <c r="BH482">
        <v>1273127.7</v>
      </c>
      <c r="BI482">
        <v>49669.5</v>
      </c>
      <c r="BJ482">
        <v>583069.91</v>
      </c>
      <c r="BK482">
        <v>1229755.1000000001</v>
      </c>
      <c r="BL482">
        <v>289078.75</v>
      </c>
    </row>
    <row r="483" spans="1:64" ht="24" customHeight="1">
      <c r="A483" s="77">
        <v>4</v>
      </c>
      <c r="B483" s="78" t="s">
        <v>913</v>
      </c>
      <c r="C483" s="79" t="s">
        <v>915</v>
      </c>
      <c r="D483" s="79">
        <v>4.0999999999999996</v>
      </c>
      <c r="E483" s="78" t="s">
        <v>1530</v>
      </c>
      <c r="F483" s="79"/>
      <c r="G483" s="79"/>
      <c r="H483" s="33">
        <v>4301020106.3070002</v>
      </c>
      <c r="I483" s="31" t="s">
        <v>538</v>
      </c>
      <c r="J483" s="108">
        <f t="shared" si="8"/>
        <v>0</v>
      </c>
      <c r="K483">
        <v>14151.25</v>
      </c>
      <c r="L483">
        <v>29733.75</v>
      </c>
      <c r="Q483">
        <v>102010.5</v>
      </c>
      <c r="T483">
        <v>86219.07</v>
      </c>
      <c r="U483">
        <v>30842.29</v>
      </c>
      <c r="V483">
        <v>2929</v>
      </c>
      <c r="X483">
        <v>82964.039999999994</v>
      </c>
      <c r="Y483">
        <v>43297.55</v>
      </c>
      <c r="Z483">
        <v>83531.75</v>
      </c>
      <c r="AB483">
        <v>30609</v>
      </c>
      <c r="AE483">
        <v>9716151.6400000006</v>
      </c>
      <c r="AJ483">
        <v>15604</v>
      </c>
      <c r="AK483">
        <v>85367.24</v>
      </c>
      <c r="AL483">
        <v>26825</v>
      </c>
      <c r="AM483">
        <v>6552</v>
      </c>
      <c r="AN483">
        <v>74395.240000000005</v>
      </c>
      <c r="AO483">
        <v>10235.08</v>
      </c>
      <c r="AP483">
        <v>119048.25</v>
      </c>
      <c r="AQ483">
        <v>1909</v>
      </c>
      <c r="AS483">
        <v>39281</v>
      </c>
      <c r="AT483">
        <v>57117</v>
      </c>
      <c r="AV483">
        <v>688921.24</v>
      </c>
      <c r="AW483">
        <v>94</v>
      </c>
      <c r="AX483">
        <v>69817.75</v>
      </c>
      <c r="AY483">
        <v>127674.8</v>
      </c>
      <c r="BA483">
        <v>65622.539999999994</v>
      </c>
      <c r="BB483">
        <v>59417.35</v>
      </c>
      <c r="BD483">
        <v>61829</v>
      </c>
      <c r="BE483">
        <v>194674.85</v>
      </c>
      <c r="BF483">
        <v>107796</v>
      </c>
      <c r="BG483">
        <v>3123</v>
      </c>
      <c r="BH483">
        <v>3043</v>
      </c>
      <c r="BI483">
        <v>20171</v>
      </c>
      <c r="BJ483">
        <v>174969.62</v>
      </c>
      <c r="BK483">
        <v>0</v>
      </c>
      <c r="BL483">
        <v>670</v>
      </c>
    </row>
    <row r="484" spans="1:64" ht="24" customHeight="1" thickBot="1">
      <c r="A484" s="77">
        <v>4</v>
      </c>
      <c r="B484" s="78" t="s">
        <v>913</v>
      </c>
      <c r="C484" s="79" t="s">
        <v>915</v>
      </c>
      <c r="D484" s="79">
        <v>4.0999999999999996</v>
      </c>
      <c r="E484" s="78" t="s">
        <v>1530</v>
      </c>
      <c r="F484" s="79"/>
      <c r="G484" s="79"/>
      <c r="H484" s="33">
        <v>4301020106.3079996</v>
      </c>
      <c r="I484" s="31" t="s">
        <v>539</v>
      </c>
      <c r="J484" s="108">
        <f t="shared" si="8"/>
        <v>0</v>
      </c>
      <c r="K484">
        <v>11534.75</v>
      </c>
      <c r="L484">
        <v>12788.25</v>
      </c>
      <c r="M484">
        <v>44290</v>
      </c>
      <c r="N484">
        <v>3076</v>
      </c>
      <c r="P484">
        <v>28726</v>
      </c>
      <c r="Q484">
        <v>32785</v>
      </c>
      <c r="T484">
        <v>51058.75</v>
      </c>
      <c r="V484">
        <v>18534.04</v>
      </c>
      <c r="Y484">
        <v>67616.75</v>
      </c>
      <c r="Z484">
        <v>51518</v>
      </c>
      <c r="AA484">
        <v>2177</v>
      </c>
      <c r="AC484">
        <v>29392</v>
      </c>
      <c r="AE484">
        <v>9559134.0299999993</v>
      </c>
      <c r="AI484">
        <v>47267.75</v>
      </c>
      <c r="AL484">
        <v>11821</v>
      </c>
      <c r="AM484">
        <v>3670.5</v>
      </c>
      <c r="AN484">
        <v>9671.75</v>
      </c>
      <c r="AO484">
        <v>77658.44</v>
      </c>
      <c r="AP484">
        <v>139452.65</v>
      </c>
      <c r="AQ484">
        <v>25387</v>
      </c>
      <c r="AS484">
        <v>1826946.35</v>
      </c>
      <c r="AT484">
        <v>5224</v>
      </c>
      <c r="AU484">
        <v>142554.79999999999</v>
      </c>
      <c r="AV484">
        <v>1072947.55</v>
      </c>
      <c r="AW484">
        <v>18630.5</v>
      </c>
      <c r="AX484">
        <v>70257.25</v>
      </c>
      <c r="AY484">
        <v>63415.5</v>
      </c>
      <c r="BA484">
        <v>81783.56</v>
      </c>
      <c r="BB484">
        <v>121227</v>
      </c>
      <c r="BC484">
        <v>38793</v>
      </c>
      <c r="BE484">
        <v>933164.75</v>
      </c>
      <c r="BF484">
        <v>6486</v>
      </c>
      <c r="BG484">
        <v>54476.25</v>
      </c>
      <c r="BH484">
        <v>53018</v>
      </c>
      <c r="BI484">
        <v>2475</v>
      </c>
      <c r="BJ484">
        <v>246192.72</v>
      </c>
      <c r="BK484">
        <v>0</v>
      </c>
      <c r="BL484">
        <v>21377.25</v>
      </c>
    </row>
    <row r="485" spans="1:64" ht="24" customHeight="1" thickBot="1">
      <c r="A485" s="77">
        <v>4</v>
      </c>
      <c r="B485" s="78" t="s">
        <v>913</v>
      </c>
      <c r="C485" s="79" t="s">
        <v>915</v>
      </c>
      <c r="D485" s="79">
        <v>4.0999999999999996</v>
      </c>
      <c r="E485" s="78" t="s">
        <v>1530</v>
      </c>
      <c r="F485" s="107"/>
      <c r="G485" s="107"/>
      <c r="H485" s="49">
        <v>4301020106.309</v>
      </c>
      <c r="I485" s="65" t="s">
        <v>540</v>
      </c>
      <c r="J485" s="108">
        <f t="shared" si="8"/>
        <v>5858</v>
      </c>
      <c r="L485">
        <v>0.25</v>
      </c>
      <c r="R485">
        <v>176999</v>
      </c>
      <c r="W485">
        <v>5858</v>
      </c>
      <c r="AE485">
        <v>3291132.02</v>
      </c>
      <c r="AL485">
        <v>1680</v>
      </c>
      <c r="BE485">
        <v>1810</v>
      </c>
    </row>
    <row r="486" spans="1:64" ht="24" customHeight="1" thickBot="1">
      <c r="A486" s="77">
        <v>4</v>
      </c>
      <c r="B486" s="78" t="s">
        <v>913</v>
      </c>
      <c r="C486" s="79" t="s">
        <v>915</v>
      </c>
      <c r="D486" s="79">
        <v>4.0999999999999996</v>
      </c>
      <c r="E486" s="78" t="s">
        <v>1530</v>
      </c>
      <c r="F486" s="107"/>
      <c r="G486" s="107"/>
      <c r="H486" s="49">
        <v>4301020106.3100004</v>
      </c>
      <c r="I486" s="65" t="s">
        <v>541</v>
      </c>
      <c r="J486" s="108">
        <f t="shared" si="8"/>
        <v>1263957.25</v>
      </c>
      <c r="M486">
        <v>25842</v>
      </c>
      <c r="N486">
        <v>28322.75</v>
      </c>
      <c r="W486">
        <v>1263957.25</v>
      </c>
      <c r="AA486">
        <v>898</v>
      </c>
      <c r="AE486">
        <v>9401097.4900000002</v>
      </c>
      <c r="AI486">
        <v>1114</v>
      </c>
      <c r="AL486">
        <v>11852.4</v>
      </c>
      <c r="AM486">
        <v>33581.75</v>
      </c>
      <c r="BD486">
        <v>11285</v>
      </c>
    </row>
    <row r="487" spans="1:64" ht="24" customHeight="1">
      <c r="A487" s="77">
        <v>4</v>
      </c>
      <c r="B487" s="78" t="s">
        <v>913</v>
      </c>
      <c r="C487" s="79" t="s">
        <v>915</v>
      </c>
      <c r="D487" s="79">
        <v>4.0999999999999996</v>
      </c>
      <c r="E487" s="78" t="s">
        <v>1530</v>
      </c>
      <c r="F487" s="79"/>
      <c r="G487" s="79"/>
      <c r="H487" s="33">
        <v>4301020106.3109999</v>
      </c>
      <c r="I487" s="31" t="s">
        <v>542</v>
      </c>
      <c r="J487" s="108">
        <f t="shared" si="8"/>
        <v>1156330.1000000001</v>
      </c>
      <c r="K487">
        <v>2181109.25</v>
      </c>
      <c r="L487">
        <v>75772.5</v>
      </c>
      <c r="M487">
        <v>54096.13</v>
      </c>
      <c r="N487">
        <v>179736.38</v>
      </c>
      <c r="O487">
        <v>247278.98</v>
      </c>
      <c r="P487">
        <v>280982.40000000002</v>
      </c>
      <c r="Q487">
        <v>248730.82</v>
      </c>
      <c r="R487">
        <v>143448.43</v>
      </c>
      <c r="S487">
        <v>26885.45</v>
      </c>
      <c r="T487">
        <v>72028.639999999999</v>
      </c>
      <c r="U487">
        <v>111544</v>
      </c>
      <c r="V487">
        <v>88526</v>
      </c>
      <c r="W487">
        <v>1156330.1000000001</v>
      </c>
      <c r="X487">
        <v>1323497.8500000001</v>
      </c>
      <c r="Y487">
        <v>161754.14000000001</v>
      </c>
      <c r="Z487">
        <v>128884.82</v>
      </c>
      <c r="AA487">
        <v>327991.07</v>
      </c>
      <c r="AB487">
        <v>235262.84</v>
      </c>
      <c r="AC487">
        <v>60660.87</v>
      </c>
      <c r="AD487">
        <v>25815</v>
      </c>
      <c r="AE487">
        <v>8631628.3800000008</v>
      </c>
      <c r="AF487">
        <v>179619.59</v>
      </c>
      <c r="AG487">
        <v>111088</v>
      </c>
      <c r="AH487">
        <v>231067.89</v>
      </c>
      <c r="AI487">
        <v>303831.48</v>
      </c>
      <c r="AJ487">
        <v>243590</v>
      </c>
      <c r="AK487">
        <v>1099094.69</v>
      </c>
      <c r="AL487">
        <v>287542</v>
      </c>
      <c r="AM487">
        <v>260451.82</v>
      </c>
      <c r="AN487">
        <v>159192.5</v>
      </c>
      <c r="AO487">
        <v>410712.92</v>
      </c>
      <c r="AP487">
        <v>156207.5</v>
      </c>
      <c r="AQ487">
        <v>109002.36</v>
      </c>
      <c r="AR487">
        <v>74975.39</v>
      </c>
      <c r="AS487">
        <v>1548963.37</v>
      </c>
      <c r="AT487">
        <v>123129.28</v>
      </c>
      <c r="AU487">
        <v>62230.14</v>
      </c>
      <c r="AV487">
        <v>98952.28</v>
      </c>
      <c r="AW487">
        <v>190901.5</v>
      </c>
      <c r="AX487">
        <v>243710.56</v>
      </c>
      <c r="AY487">
        <v>144110.25</v>
      </c>
      <c r="AZ487">
        <v>285899.40000000002</v>
      </c>
      <c r="BA487">
        <v>196515.37</v>
      </c>
      <c r="BB487">
        <v>155248.48000000001</v>
      </c>
      <c r="BC487">
        <v>122445</v>
      </c>
      <c r="BD487">
        <v>134665.48000000001</v>
      </c>
      <c r="BE487">
        <v>2094161.57</v>
      </c>
      <c r="BF487">
        <v>613085.51</v>
      </c>
      <c r="BG487">
        <v>227799.75</v>
      </c>
      <c r="BH487">
        <v>339082.17</v>
      </c>
      <c r="BI487">
        <v>93376.75</v>
      </c>
      <c r="BJ487">
        <v>91937.62</v>
      </c>
      <c r="BK487">
        <v>4619</v>
      </c>
      <c r="BL487">
        <v>145527.29999999999</v>
      </c>
    </row>
    <row r="488" spans="1:64" ht="24" customHeight="1">
      <c r="A488" s="77">
        <v>4</v>
      </c>
      <c r="B488" s="78" t="s">
        <v>913</v>
      </c>
      <c r="C488" s="79" t="s">
        <v>915</v>
      </c>
      <c r="D488" s="79">
        <v>4.0999999999999996</v>
      </c>
      <c r="E488" s="78" t="s">
        <v>1530</v>
      </c>
      <c r="F488" s="79"/>
      <c r="G488" s="79"/>
      <c r="H488" s="33">
        <v>4301020106.3120003</v>
      </c>
      <c r="I488" s="31" t="s">
        <v>543</v>
      </c>
      <c r="J488" s="108">
        <f t="shared" si="8"/>
        <v>3829540.55</v>
      </c>
      <c r="K488">
        <v>3785580.5</v>
      </c>
      <c r="M488">
        <v>75524</v>
      </c>
      <c r="N488">
        <v>174373.5</v>
      </c>
      <c r="O488">
        <v>498924.2</v>
      </c>
      <c r="P488">
        <v>388885</v>
      </c>
      <c r="Q488">
        <v>71847.5</v>
      </c>
      <c r="R488">
        <v>26215.4</v>
      </c>
      <c r="S488">
        <v>33957</v>
      </c>
      <c r="U488">
        <v>54770.75</v>
      </c>
      <c r="V488">
        <v>6561</v>
      </c>
      <c r="W488">
        <v>3829540.55</v>
      </c>
      <c r="X488">
        <v>141796.5</v>
      </c>
      <c r="AA488">
        <v>149266.75</v>
      </c>
      <c r="AB488">
        <v>106681</v>
      </c>
      <c r="AE488">
        <v>10835075.93</v>
      </c>
      <c r="AF488">
        <v>31515.25</v>
      </c>
      <c r="AG488">
        <v>268584</v>
      </c>
      <c r="AH488">
        <v>125139.75</v>
      </c>
      <c r="AI488">
        <v>286003.25</v>
      </c>
      <c r="AJ488">
        <v>156061.5</v>
      </c>
      <c r="AM488">
        <v>146093</v>
      </c>
      <c r="AN488">
        <v>356265.32</v>
      </c>
      <c r="AO488">
        <v>151045.64000000001</v>
      </c>
      <c r="AQ488">
        <v>83368</v>
      </c>
      <c r="AS488">
        <v>3286678.35</v>
      </c>
      <c r="AT488">
        <v>137903.75</v>
      </c>
      <c r="AU488">
        <v>77266.33</v>
      </c>
      <c r="AW488">
        <v>170127</v>
      </c>
      <c r="AX488">
        <v>40483</v>
      </c>
      <c r="AZ488">
        <v>297019</v>
      </c>
      <c r="BD488">
        <v>43749</v>
      </c>
      <c r="BE488">
        <v>1812874.5</v>
      </c>
      <c r="BF488">
        <v>392735.8</v>
      </c>
      <c r="BH488">
        <v>168156</v>
      </c>
      <c r="BI488">
        <v>443.5</v>
      </c>
      <c r="BJ488">
        <v>60013.8</v>
      </c>
      <c r="BL488">
        <v>61400.75</v>
      </c>
    </row>
    <row r="489" spans="1:64" ht="24" customHeight="1">
      <c r="A489" s="77">
        <v>4</v>
      </c>
      <c r="B489" s="78" t="s">
        <v>913</v>
      </c>
      <c r="C489" s="79" t="s">
        <v>915</v>
      </c>
      <c r="D489" s="79">
        <v>4.0999999999999996</v>
      </c>
      <c r="E489" s="78" t="s">
        <v>1530</v>
      </c>
      <c r="F489" s="79"/>
      <c r="G489" s="79"/>
      <c r="H489" s="33">
        <v>4301020106.3129997</v>
      </c>
      <c r="I489" s="31" t="s">
        <v>544</v>
      </c>
      <c r="J489" s="108">
        <f t="shared" si="8"/>
        <v>1039280</v>
      </c>
      <c r="K489">
        <v>342269.6</v>
      </c>
      <c r="M489">
        <v>51799</v>
      </c>
      <c r="N489">
        <v>136514.54</v>
      </c>
      <c r="P489">
        <v>81936</v>
      </c>
      <c r="R489">
        <v>23116</v>
      </c>
      <c r="U489">
        <v>1280</v>
      </c>
      <c r="W489">
        <v>1039280</v>
      </c>
      <c r="Y489">
        <v>150553.75</v>
      </c>
      <c r="AA489">
        <v>20671.25</v>
      </c>
      <c r="AD489">
        <v>13548</v>
      </c>
      <c r="AE489">
        <v>3922447.3</v>
      </c>
      <c r="AH489">
        <v>28249.5</v>
      </c>
      <c r="AK489">
        <v>223389</v>
      </c>
      <c r="AN489">
        <v>434000</v>
      </c>
      <c r="AS489">
        <v>6243324.75</v>
      </c>
      <c r="AT489">
        <v>860</v>
      </c>
      <c r="AU489">
        <v>37648.75</v>
      </c>
      <c r="AW489">
        <v>84294.75</v>
      </c>
      <c r="AX489">
        <v>9162.25</v>
      </c>
      <c r="AZ489">
        <v>160281</v>
      </c>
      <c r="BC489">
        <v>63665</v>
      </c>
      <c r="BD489">
        <v>600</v>
      </c>
      <c r="BE489">
        <v>3337556.48</v>
      </c>
      <c r="BF489">
        <v>53270.400000000001</v>
      </c>
      <c r="BH489">
        <v>82852.75</v>
      </c>
      <c r="BJ489">
        <v>50049.41</v>
      </c>
      <c r="BK489">
        <v>18687</v>
      </c>
      <c r="BL489">
        <v>16411.5</v>
      </c>
    </row>
    <row r="490" spans="1:64" ht="24" customHeight="1">
      <c r="A490" s="77">
        <v>4</v>
      </c>
      <c r="B490" s="78" t="s">
        <v>913</v>
      </c>
      <c r="C490" s="79" t="s">
        <v>915</v>
      </c>
      <c r="D490" s="79">
        <v>4.0999999999999996</v>
      </c>
      <c r="E490" s="78" t="s">
        <v>1530</v>
      </c>
      <c r="F490" s="79"/>
      <c r="G490" s="79"/>
      <c r="H490" s="33">
        <v>4301020106.3140001</v>
      </c>
      <c r="I490" s="31" t="s">
        <v>545</v>
      </c>
      <c r="J490" s="108">
        <f t="shared" si="8"/>
        <v>28162523.300000001</v>
      </c>
      <c r="K490">
        <v>2360538</v>
      </c>
      <c r="W490">
        <v>28162523.300000001</v>
      </c>
      <c r="Y490">
        <v>5173.6000000000004</v>
      </c>
      <c r="AA490">
        <v>21221.5</v>
      </c>
      <c r="AE490">
        <v>42552969.829999998</v>
      </c>
      <c r="AF490">
        <v>23160</v>
      </c>
      <c r="AG490">
        <v>312476</v>
      </c>
      <c r="AH490">
        <v>260650.4</v>
      </c>
      <c r="AI490">
        <v>454736</v>
      </c>
      <c r="AK490">
        <v>63858.9</v>
      </c>
      <c r="AL490">
        <v>210508.79999999999</v>
      </c>
      <c r="AO490">
        <v>235402.36</v>
      </c>
      <c r="AR490">
        <v>30000</v>
      </c>
      <c r="AS490">
        <v>32973221.02</v>
      </c>
      <c r="AZ490">
        <v>99100</v>
      </c>
      <c r="BC490">
        <v>82647</v>
      </c>
      <c r="BE490">
        <v>17331418.48</v>
      </c>
      <c r="BF490">
        <v>37479.599999999999</v>
      </c>
      <c r="BK490">
        <v>0</v>
      </c>
    </row>
    <row r="491" spans="1:64" ht="24" customHeight="1">
      <c r="A491" s="77">
        <v>4</v>
      </c>
      <c r="B491" s="78" t="s">
        <v>913</v>
      </c>
      <c r="C491" s="79" t="s">
        <v>915</v>
      </c>
      <c r="D491" s="79">
        <v>4.0999999999999996</v>
      </c>
      <c r="E491" s="78" t="s">
        <v>1530</v>
      </c>
      <c r="F491" s="79"/>
      <c r="G491" s="79"/>
      <c r="H491" s="33">
        <v>4301020106.3149996</v>
      </c>
      <c r="I491" s="31" t="s">
        <v>546</v>
      </c>
      <c r="J491" s="108">
        <f t="shared" si="8"/>
        <v>-10692204.390000001</v>
      </c>
      <c r="K491">
        <v>-7737135.7800000003</v>
      </c>
      <c r="L491">
        <v>-276370.49</v>
      </c>
      <c r="M491">
        <v>-278720</v>
      </c>
      <c r="N491">
        <v>-824271.75</v>
      </c>
      <c r="O491">
        <v>-2673582.0499999998</v>
      </c>
      <c r="P491">
        <v>-3401209.93</v>
      </c>
      <c r="Q491">
        <v>-1273400.1200000001</v>
      </c>
      <c r="R491">
        <v>-1624280.62</v>
      </c>
      <c r="T491">
        <v>-340743.67999999999</v>
      </c>
      <c r="U491">
        <v>-3183.58</v>
      </c>
      <c r="V491">
        <v>-255869.12</v>
      </c>
      <c r="W491">
        <v>-10692204.390000001</v>
      </c>
      <c r="X491">
        <v>-683900.27</v>
      </c>
      <c r="Y491">
        <v>-506256.11</v>
      </c>
      <c r="Z491">
        <v>-412906.7</v>
      </c>
      <c r="AA491">
        <v>-732839.23</v>
      </c>
      <c r="AB491">
        <v>-1203454.8700000001</v>
      </c>
      <c r="AC491">
        <v>-166495.87</v>
      </c>
      <c r="AD491">
        <v>-167235.12</v>
      </c>
      <c r="AE491">
        <v>-49849979.93</v>
      </c>
      <c r="AF491">
        <v>-931318.71</v>
      </c>
      <c r="AG491">
        <v>-1299897.03</v>
      </c>
      <c r="AH491">
        <v>-1472691.23</v>
      </c>
      <c r="AI491">
        <v>-2040575.86</v>
      </c>
      <c r="AJ491">
        <v>-859622.49</v>
      </c>
      <c r="AK491">
        <v>-2534134.42</v>
      </c>
      <c r="AL491">
        <v>-796004.22</v>
      </c>
      <c r="AM491">
        <v>-746266.47</v>
      </c>
      <c r="AN491">
        <v>-1224476.47</v>
      </c>
      <c r="AO491">
        <v>-2644927.66</v>
      </c>
      <c r="AP491">
        <v>-1657509.81</v>
      </c>
      <c r="AQ491">
        <v>-998555.24</v>
      </c>
      <c r="AR491">
        <v>-198929.55</v>
      </c>
      <c r="AS491">
        <v>-26681326.25</v>
      </c>
      <c r="AT491">
        <v>-787578.42</v>
      </c>
      <c r="AU491">
        <v>-695452.97</v>
      </c>
      <c r="AV491">
        <v>-2366248</v>
      </c>
      <c r="AW491">
        <v>-1127018.83</v>
      </c>
      <c r="AX491">
        <v>-1155525.1299999999</v>
      </c>
      <c r="AY491">
        <v>-209429.46</v>
      </c>
      <c r="AZ491">
        <v>-3090448.95</v>
      </c>
      <c r="BA491">
        <v>-783972.74</v>
      </c>
      <c r="BB491">
        <v>-692712.97</v>
      </c>
      <c r="BC491">
        <v>-417002</v>
      </c>
      <c r="BD491">
        <v>-402190.57</v>
      </c>
      <c r="BE491">
        <v>-10839383.57</v>
      </c>
      <c r="BF491">
        <v>-457981.35</v>
      </c>
      <c r="BG491">
        <v>-352857.16</v>
      </c>
      <c r="BH491">
        <v>-1163974.33</v>
      </c>
      <c r="BI491">
        <v>-275052.84999999998</v>
      </c>
      <c r="BJ491">
        <v>-975040.42</v>
      </c>
      <c r="BK491">
        <v>-1137720.2</v>
      </c>
      <c r="BL491">
        <v>-359476.42</v>
      </c>
    </row>
    <row r="492" spans="1:64" ht="24" customHeight="1">
      <c r="A492" s="77">
        <v>4</v>
      </c>
      <c r="B492" s="78" t="s">
        <v>913</v>
      </c>
      <c r="C492" s="79" t="s">
        <v>915</v>
      </c>
      <c r="D492" s="79">
        <v>4.0999999999999996</v>
      </c>
      <c r="E492" s="78" t="s">
        <v>1530</v>
      </c>
      <c r="F492" s="79"/>
      <c r="G492" s="79"/>
      <c r="H492" s="33">
        <v>4301020106.3170004</v>
      </c>
      <c r="I492" s="31" t="s">
        <v>547</v>
      </c>
      <c r="J492" s="108">
        <f t="shared" si="8"/>
        <v>-25361025.039999999</v>
      </c>
      <c r="K492">
        <v>-14157425.82</v>
      </c>
      <c r="L492">
        <v>-22087.31</v>
      </c>
      <c r="M492">
        <v>-80365.64</v>
      </c>
      <c r="N492">
        <v>-283073.19</v>
      </c>
      <c r="O492">
        <v>-622235.05000000005</v>
      </c>
      <c r="P492">
        <v>-1583581.97</v>
      </c>
      <c r="Q492">
        <v>-231453.62</v>
      </c>
      <c r="R492">
        <v>-183932.39</v>
      </c>
      <c r="T492">
        <v>-78970.850000000006</v>
      </c>
      <c r="U492">
        <v>-23841.75</v>
      </c>
      <c r="V492">
        <v>-186996.11</v>
      </c>
      <c r="W492">
        <v>-25361025.039999999</v>
      </c>
      <c r="X492">
        <v>-212602.72</v>
      </c>
      <c r="Y492">
        <v>-130952.97</v>
      </c>
      <c r="Z492">
        <v>-106328.67</v>
      </c>
      <c r="AA492">
        <v>-247668.74</v>
      </c>
      <c r="AB492">
        <v>-163705.62</v>
      </c>
      <c r="AC492">
        <v>-43710.66</v>
      </c>
      <c r="AE492">
        <v>-14178361.140000001</v>
      </c>
      <c r="AF492">
        <v>-231031.42</v>
      </c>
      <c r="AG492">
        <v>-128096.51</v>
      </c>
      <c r="AH492">
        <v>-139575.79</v>
      </c>
      <c r="AI492">
        <v>-870</v>
      </c>
      <c r="AK492">
        <v>-571767.29</v>
      </c>
      <c r="AL492">
        <v>-360417.3</v>
      </c>
      <c r="AM492">
        <v>-250441.92</v>
      </c>
      <c r="AN492">
        <v>-844103.86</v>
      </c>
      <c r="AO492">
        <v>-433655.55</v>
      </c>
      <c r="AP492">
        <v>-140911.35999999999</v>
      </c>
      <c r="AQ492">
        <v>-281747.03000000003</v>
      </c>
      <c r="AR492">
        <v>-2476.0100000000002</v>
      </c>
      <c r="AS492">
        <v>-33498142.379999999</v>
      </c>
      <c r="AT492">
        <v>-318504.87</v>
      </c>
      <c r="AU492">
        <v>-202674.26</v>
      </c>
      <c r="AV492">
        <v>-1317934.71</v>
      </c>
      <c r="AW492">
        <v>-211102.84</v>
      </c>
      <c r="AX492">
        <v>-397965.31</v>
      </c>
      <c r="AY492">
        <v>-146434.84</v>
      </c>
      <c r="AZ492">
        <v>-1632234.09</v>
      </c>
      <c r="BA492">
        <v>-162896.20000000001</v>
      </c>
      <c r="BB492">
        <v>-152882.6</v>
      </c>
      <c r="BC492">
        <v>-4343.58</v>
      </c>
      <c r="BD492">
        <v>-31676.12</v>
      </c>
      <c r="BE492">
        <v>-2767909.1</v>
      </c>
      <c r="BF492">
        <v>-523057.95</v>
      </c>
      <c r="BG492">
        <v>-112845.59</v>
      </c>
      <c r="BH492">
        <v>0</v>
      </c>
      <c r="BI492">
        <v>-10849.71</v>
      </c>
      <c r="BJ492">
        <v>-218953.24</v>
      </c>
      <c r="BK492">
        <v>-1049046.54</v>
      </c>
      <c r="BL492">
        <v>-177244.44</v>
      </c>
    </row>
    <row r="493" spans="1:64" ht="24" customHeight="1">
      <c r="A493" s="77">
        <v>4</v>
      </c>
      <c r="B493" s="78" t="s">
        <v>913</v>
      </c>
      <c r="C493" s="79" t="s">
        <v>915</v>
      </c>
      <c r="D493" s="79">
        <v>4.0999999999999996</v>
      </c>
      <c r="E493" s="78" t="s">
        <v>1530</v>
      </c>
      <c r="F493" s="79"/>
      <c r="G493" s="79"/>
      <c r="H493" s="33">
        <v>4301020106.3190002</v>
      </c>
      <c r="I493" s="31" t="s">
        <v>548</v>
      </c>
      <c r="J493" s="108">
        <f t="shared" si="8"/>
        <v>-12402.15</v>
      </c>
      <c r="M493">
        <v>-29006.880000000001</v>
      </c>
      <c r="N493">
        <v>-45248.82</v>
      </c>
      <c r="O493">
        <v>-57660.4</v>
      </c>
      <c r="Q493">
        <v>-6469.18</v>
      </c>
      <c r="R493">
        <v>-2349</v>
      </c>
      <c r="S493">
        <v>-304531.94</v>
      </c>
      <c r="T493">
        <v>-212293.75</v>
      </c>
      <c r="V493">
        <v>-24651.8</v>
      </c>
      <c r="W493">
        <v>-12402.15</v>
      </c>
      <c r="X493">
        <v>-28593.5</v>
      </c>
      <c r="AB493">
        <v>-75730.25</v>
      </c>
      <c r="AD493">
        <v>-1825</v>
      </c>
      <c r="AE493">
        <v>-25947826.370000001</v>
      </c>
      <c r="AF493">
        <v>-23044.65</v>
      </c>
      <c r="AG493">
        <v>-191506.8</v>
      </c>
      <c r="AH493">
        <v>-3490</v>
      </c>
      <c r="AI493">
        <v>-1326507.8</v>
      </c>
      <c r="AK493">
        <v>-37408.97</v>
      </c>
      <c r="AL493">
        <v>-487179.23</v>
      </c>
      <c r="AM493">
        <v>-125812.23</v>
      </c>
      <c r="AN493">
        <v>-193041.85</v>
      </c>
      <c r="AO493">
        <v>-124269.29</v>
      </c>
      <c r="AQ493">
        <v>-4569.9399999999996</v>
      </c>
      <c r="AS493">
        <v>-3458452.51</v>
      </c>
      <c r="AT493">
        <v>-500</v>
      </c>
      <c r="AU493">
        <v>-164897.75</v>
      </c>
      <c r="AV493">
        <v>-63923.13</v>
      </c>
      <c r="AW493">
        <v>-3725.5</v>
      </c>
      <c r="AX493">
        <v>-11390</v>
      </c>
      <c r="AY493">
        <v>-383</v>
      </c>
      <c r="BA493">
        <v>-1802.73</v>
      </c>
      <c r="BB493">
        <v>-130</v>
      </c>
      <c r="BC493">
        <v>-19298.37</v>
      </c>
      <c r="BI493">
        <v>-5320.02</v>
      </c>
      <c r="BJ493">
        <v>-220</v>
      </c>
      <c r="BK493">
        <v>-1735.03</v>
      </c>
    </row>
    <row r="494" spans="1:64" ht="24" customHeight="1">
      <c r="A494" s="77">
        <v>4</v>
      </c>
      <c r="B494" s="78" t="s">
        <v>913</v>
      </c>
      <c r="C494" s="79" t="s">
        <v>915</v>
      </c>
      <c r="D494" s="79">
        <v>4.0999999999999996</v>
      </c>
      <c r="E494" s="78" t="s">
        <v>1530</v>
      </c>
      <c r="F494" s="79"/>
      <c r="G494" s="79"/>
      <c r="H494" s="33">
        <v>4301020106.3199997</v>
      </c>
      <c r="I494" s="31" t="s">
        <v>549</v>
      </c>
      <c r="J494" s="108">
        <f t="shared" si="8"/>
        <v>684533.03</v>
      </c>
      <c r="N494">
        <v>5911.83</v>
      </c>
      <c r="Q494">
        <v>222002.94</v>
      </c>
      <c r="T494">
        <v>1600</v>
      </c>
      <c r="U494">
        <v>640</v>
      </c>
      <c r="W494">
        <v>684533.03</v>
      </c>
      <c r="X494">
        <v>771161.59999999998</v>
      </c>
      <c r="Y494">
        <v>125422.09</v>
      </c>
      <c r="AA494">
        <v>472022.99</v>
      </c>
      <c r="AB494">
        <v>7439</v>
      </c>
      <c r="AD494">
        <v>400</v>
      </c>
      <c r="AF494">
        <v>19137.099999999999</v>
      </c>
      <c r="AG494">
        <v>45888.800000000003</v>
      </c>
      <c r="AI494">
        <v>497501.86</v>
      </c>
      <c r="AK494">
        <v>1120808.5</v>
      </c>
      <c r="AL494">
        <v>194095.03</v>
      </c>
      <c r="AM494">
        <v>853816.55</v>
      </c>
      <c r="AN494">
        <v>703757.14</v>
      </c>
      <c r="AO494">
        <v>24196.2</v>
      </c>
      <c r="AP494">
        <v>244546.61</v>
      </c>
      <c r="AT494">
        <v>20067.36</v>
      </c>
      <c r="AU494">
        <v>7475.79</v>
      </c>
      <c r="AW494">
        <v>14155.25</v>
      </c>
      <c r="AY494">
        <v>34544.5</v>
      </c>
      <c r="BA494">
        <v>4930</v>
      </c>
      <c r="BC494">
        <v>1733.05</v>
      </c>
      <c r="BI494">
        <v>25295.1</v>
      </c>
      <c r="BJ494">
        <v>889217.96</v>
      </c>
    </row>
    <row r="495" spans="1:64" ht="24" customHeight="1">
      <c r="A495" s="77">
        <v>4</v>
      </c>
      <c r="B495" s="78" t="s">
        <v>913</v>
      </c>
      <c r="C495" s="79" t="s">
        <v>915</v>
      </c>
      <c r="D495" s="79">
        <v>4.0999999999999996</v>
      </c>
      <c r="E495" s="78" t="s">
        <v>1530</v>
      </c>
      <c r="F495" s="79"/>
      <c r="G495" s="79"/>
      <c r="H495" s="33">
        <v>4301020106.3210001</v>
      </c>
      <c r="I495" s="31" t="s">
        <v>550</v>
      </c>
      <c r="J495" s="108">
        <f t="shared" si="8"/>
        <v>0</v>
      </c>
      <c r="K495">
        <v>2485699.5099999998</v>
      </c>
      <c r="T495">
        <v>2000000</v>
      </c>
      <c r="AE495">
        <v>2000000</v>
      </c>
      <c r="AS495">
        <v>2487000</v>
      </c>
      <c r="AT495">
        <v>170100</v>
      </c>
      <c r="AU495">
        <v>343000</v>
      </c>
      <c r="AW495">
        <v>271000</v>
      </c>
      <c r="AX495">
        <v>401000</v>
      </c>
      <c r="AZ495">
        <v>553000</v>
      </c>
      <c r="BA495">
        <v>289000</v>
      </c>
      <c r="BB495">
        <v>193000</v>
      </c>
      <c r="BC495">
        <v>108100</v>
      </c>
      <c r="BD495">
        <v>108100</v>
      </c>
      <c r="BK495">
        <v>49454.99</v>
      </c>
    </row>
    <row r="496" spans="1:64" ht="24" customHeight="1">
      <c r="A496" s="77">
        <v>4</v>
      </c>
      <c r="B496" s="78" t="s">
        <v>913</v>
      </c>
      <c r="C496" s="79" t="s">
        <v>915</v>
      </c>
      <c r="D496" s="79">
        <v>4.0999999999999996</v>
      </c>
      <c r="E496" s="78" t="s">
        <v>1530</v>
      </c>
      <c r="F496" s="79"/>
      <c r="G496" s="79"/>
      <c r="H496" s="33">
        <v>4301020106.3219995</v>
      </c>
      <c r="I496" s="31" t="s">
        <v>551</v>
      </c>
      <c r="J496" s="108">
        <f t="shared" si="8"/>
        <v>0</v>
      </c>
    </row>
    <row r="497" spans="1:64" ht="24" customHeight="1">
      <c r="A497" s="77">
        <v>4</v>
      </c>
      <c r="B497" s="78" t="s">
        <v>913</v>
      </c>
      <c r="C497" s="79" t="s">
        <v>915</v>
      </c>
      <c r="D497" s="79">
        <v>4.0999999999999996</v>
      </c>
      <c r="E497" s="78" t="s">
        <v>1555</v>
      </c>
      <c r="F497" s="79"/>
      <c r="G497" s="79"/>
      <c r="H497" s="37">
        <v>4301020106.5019999</v>
      </c>
      <c r="I497" s="40" t="s">
        <v>552</v>
      </c>
      <c r="J497" s="108">
        <f t="shared" si="8"/>
        <v>0</v>
      </c>
      <c r="K497">
        <v>888537.98</v>
      </c>
      <c r="L497">
        <v>200000</v>
      </c>
      <c r="M497">
        <v>200000</v>
      </c>
      <c r="N497">
        <v>200000</v>
      </c>
      <c r="O497">
        <v>200000</v>
      </c>
      <c r="P497">
        <v>200000</v>
      </c>
      <c r="R497">
        <v>200000</v>
      </c>
      <c r="S497">
        <v>200000</v>
      </c>
      <c r="T497">
        <v>328970.52</v>
      </c>
      <c r="U497">
        <v>200000</v>
      </c>
      <c r="V497">
        <v>200000</v>
      </c>
      <c r="AH497">
        <v>4220</v>
      </c>
      <c r="AP497">
        <v>1827.5</v>
      </c>
      <c r="BE497">
        <v>2252</v>
      </c>
    </row>
    <row r="498" spans="1:64" ht="24" customHeight="1">
      <c r="A498" s="77">
        <v>4</v>
      </c>
      <c r="B498" s="78" t="s">
        <v>913</v>
      </c>
      <c r="C498" s="79" t="s">
        <v>915</v>
      </c>
      <c r="D498" s="79">
        <v>4.0999999999999996</v>
      </c>
      <c r="E498" s="78" t="s">
        <v>1555</v>
      </c>
      <c r="F498" s="79"/>
      <c r="G498" s="79"/>
      <c r="H498" s="33">
        <v>4301020106.5030003</v>
      </c>
      <c r="I498" s="31" t="s">
        <v>553</v>
      </c>
      <c r="J498" s="108">
        <f t="shared" si="8"/>
        <v>149605.5</v>
      </c>
      <c r="K498">
        <v>265296</v>
      </c>
      <c r="L498">
        <v>110129</v>
      </c>
      <c r="M498">
        <v>165925</v>
      </c>
      <c r="N498">
        <v>72173</v>
      </c>
      <c r="O498">
        <v>269217</v>
      </c>
      <c r="P498">
        <v>193445</v>
      </c>
      <c r="Q498">
        <v>63505.5</v>
      </c>
      <c r="R498">
        <v>86545</v>
      </c>
      <c r="S498">
        <v>219840</v>
      </c>
      <c r="T498">
        <v>17993</v>
      </c>
      <c r="U498">
        <v>167444</v>
      </c>
      <c r="V498">
        <v>49803</v>
      </c>
      <c r="W498">
        <v>149605.5</v>
      </c>
      <c r="X498">
        <v>46023</v>
      </c>
      <c r="Y498">
        <v>10856.25</v>
      </c>
      <c r="Z498">
        <v>18833.25</v>
      </c>
      <c r="AA498">
        <v>43520</v>
      </c>
      <c r="AB498">
        <v>152943</v>
      </c>
      <c r="AC498">
        <v>3934.25</v>
      </c>
      <c r="AE498">
        <v>1300243</v>
      </c>
      <c r="AF498">
        <v>102.5</v>
      </c>
      <c r="AG498">
        <v>23514</v>
      </c>
      <c r="AH498">
        <v>51891</v>
      </c>
      <c r="AI498">
        <v>51181</v>
      </c>
      <c r="AJ498">
        <v>30022.75</v>
      </c>
      <c r="AK498">
        <v>48362</v>
      </c>
      <c r="AM498">
        <v>19421.75</v>
      </c>
      <c r="AN498">
        <v>66060.3</v>
      </c>
      <c r="AO498">
        <v>73203.070000000007</v>
      </c>
      <c r="AP498">
        <v>56528.55</v>
      </c>
      <c r="AQ498">
        <v>13256</v>
      </c>
      <c r="AT498">
        <v>4446</v>
      </c>
      <c r="AU498">
        <v>41185.5</v>
      </c>
      <c r="AV498">
        <v>51553.5</v>
      </c>
      <c r="AW498">
        <v>9144.5</v>
      </c>
      <c r="AX498">
        <v>94443</v>
      </c>
      <c r="AY498">
        <v>1330</v>
      </c>
      <c r="AZ498">
        <v>61065</v>
      </c>
      <c r="BA498">
        <v>18286</v>
      </c>
      <c r="BC498">
        <v>2437</v>
      </c>
      <c r="BE498">
        <v>183235</v>
      </c>
      <c r="BF498">
        <v>71421</v>
      </c>
      <c r="BG498">
        <v>54872</v>
      </c>
      <c r="BH498">
        <v>45896</v>
      </c>
      <c r="BJ498">
        <v>241948.65</v>
      </c>
      <c r="BK498">
        <v>73023.5</v>
      </c>
      <c r="BL498">
        <v>171353.25</v>
      </c>
    </row>
    <row r="499" spans="1:64" ht="24" customHeight="1">
      <c r="A499" s="77">
        <v>4</v>
      </c>
      <c r="B499" s="78" t="s">
        <v>913</v>
      </c>
      <c r="C499" s="79" t="s">
        <v>915</v>
      </c>
      <c r="D499" s="79">
        <v>4.0999999999999996</v>
      </c>
      <c r="E499" s="78" t="s">
        <v>1555</v>
      </c>
      <c r="F499" s="79"/>
      <c r="G499" s="79"/>
      <c r="H499" s="33">
        <v>4301020106.5039997</v>
      </c>
      <c r="I499" s="31" t="s">
        <v>554</v>
      </c>
      <c r="J499" s="108">
        <f t="shared" si="8"/>
        <v>333583.5</v>
      </c>
      <c r="L499">
        <v>25489</v>
      </c>
      <c r="M499">
        <v>49288</v>
      </c>
      <c r="N499">
        <v>13821</v>
      </c>
      <c r="O499">
        <v>349685</v>
      </c>
      <c r="P499">
        <v>351035</v>
      </c>
      <c r="Q499">
        <v>19689</v>
      </c>
      <c r="R499">
        <v>51731</v>
      </c>
      <c r="S499">
        <v>103512</v>
      </c>
      <c r="T499">
        <v>15831</v>
      </c>
      <c r="U499">
        <v>135518</v>
      </c>
      <c r="V499">
        <v>24717</v>
      </c>
      <c r="W499">
        <v>333583.5</v>
      </c>
      <c r="X499">
        <v>842</v>
      </c>
      <c r="Z499">
        <v>3049.5</v>
      </c>
      <c r="AA499">
        <v>62891</v>
      </c>
      <c r="AE499">
        <v>2598487</v>
      </c>
      <c r="AG499">
        <v>8802</v>
      </c>
      <c r="AJ499">
        <v>6815.25</v>
      </c>
      <c r="AM499">
        <v>2675.75</v>
      </c>
      <c r="AN499">
        <v>5047.25</v>
      </c>
      <c r="AP499">
        <v>12862.3</v>
      </c>
      <c r="AS499">
        <v>309664.25</v>
      </c>
      <c r="AU499">
        <v>18191.75</v>
      </c>
      <c r="AV499">
        <v>38367.75</v>
      </c>
      <c r="AX499">
        <v>5308</v>
      </c>
      <c r="AY499">
        <v>4796</v>
      </c>
      <c r="AZ499">
        <v>9024</v>
      </c>
      <c r="BA499">
        <v>16657</v>
      </c>
      <c r="BE499">
        <v>383584</v>
      </c>
      <c r="BF499">
        <v>47171</v>
      </c>
      <c r="BG499">
        <v>24877</v>
      </c>
      <c r="BH499">
        <v>6464</v>
      </c>
      <c r="BJ499">
        <v>89635.93</v>
      </c>
      <c r="BK499">
        <v>6403.5</v>
      </c>
      <c r="BL499">
        <v>54169.75</v>
      </c>
    </row>
    <row r="500" spans="1:64" ht="24" customHeight="1">
      <c r="A500" s="77">
        <v>4</v>
      </c>
      <c r="B500" s="78" t="s">
        <v>913</v>
      </c>
      <c r="C500" s="79" t="s">
        <v>915</v>
      </c>
      <c r="D500" s="79">
        <v>4.0999999999999996</v>
      </c>
      <c r="E500" s="78" t="s">
        <v>1555</v>
      </c>
      <c r="F500" s="79"/>
      <c r="G500" s="79"/>
      <c r="H500" s="33">
        <v>4301020106.5050001</v>
      </c>
      <c r="I500" s="31" t="s">
        <v>555</v>
      </c>
      <c r="J500" s="108">
        <f t="shared" si="8"/>
        <v>-6354</v>
      </c>
      <c r="M500">
        <v>-50115</v>
      </c>
      <c r="W500">
        <v>-6354</v>
      </c>
      <c r="Y500">
        <v>-4214.25</v>
      </c>
      <c r="AB500">
        <v>-9007</v>
      </c>
      <c r="AC500">
        <v>-3934.25</v>
      </c>
      <c r="AE500">
        <v>-1300243</v>
      </c>
      <c r="AG500">
        <v>-17285</v>
      </c>
      <c r="AH500">
        <v>-782</v>
      </c>
      <c r="AI500">
        <v>-7877.81</v>
      </c>
      <c r="AK500">
        <v>-70558.7</v>
      </c>
      <c r="AM500">
        <v>-3963.75</v>
      </c>
      <c r="AV500">
        <v>-2529.25</v>
      </c>
      <c r="AX500">
        <v>-54638</v>
      </c>
      <c r="AY500">
        <v>-2018</v>
      </c>
      <c r="BE500">
        <v>-189919</v>
      </c>
      <c r="BF500">
        <v>-71421</v>
      </c>
      <c r="BG500">
        <v>-54292</v>
      </c>
      <c r="BH500">
        <v>-46596</v>
      </c>
      <c r="BJ500">
        <v>-241948.65</v>
      </c>
      <c r="BK500">
        <v>-73023.5</v>
      </c>
      <c r="BL500">
        <v>-171353.25</v>
      </c>
    </row>
    <row r="501" spans="1:64" ht="24" customHeight="1">
      <c r="A501" s="77">
        <v>4</v>
      </c>
      <c r="B501" s="78" t="s">
        <v>913</v>
      </c>
      <c r="C501" s="79" t="s">
        <v>915</v>
      </c>
      <c r="D501" s="79">
        <v>4.0999999999999996</v>
      </c>
      <c r="E501" s="78" t="s">
        <v>1555</v>
      </c>
      <c r="F501" s="79"/>
      <c r="G501" s="79"/>
      <c r="H501" s="33">
        <v>4301020106.507</v>
      </c>
      <c r="I501" s="31" t="s">
        <v>556</v>
      </c>
      <c r="J501" s="108">
        <f t="shared" si="8"/>
        <v>-192497</v>
      </c>
      <c r="M501">
        <v>-22735.73</v>
      </c>
      <c r="W501">
        <v>-192497</v>
      </c>
      <c r="AE501">
        <v>-1766850</v>
      </c>
      <c r="AG501">
        <v>-8802</v>
      </c>
      <c r="AI501">
        <v>-9708</v>
      </c>
      <c r="AM501">
        <v>-1610.25</v>
      </c>
      <c r="AV501">
        <v>-40809</v>
      </c>
      <c r="AX501">
        <v>-5308</v>
      </c>
      <c r="AY501">
        <v>-4796</v>
      </c>
      <c r="AZ501">
        <v>15880</v>
      </c>
      <c r="BE501">
        <v>-392805</v>
      </c>
      <c r="BF501">
        <v>-47171</v>
      </c>
      <c r="BG501">
        <v>-24877</v>
      </c>
      <c r="BH501">
        <v>-6464</v>
      </c>
      <c r="BJ501">
        <v>-89635.93</v>
      </c>
      <c r="BK501">
        <v>-6403.5</v>
      </c>
      <c r="BL501">
        <v>-54169.75</v>
      </c>
    </row>
    <row r="502" spans="1:64" ht="24" customHeight="1">
      <c r="A502" s="77">
        <v>4</v>
      </c>
      <c r="B502" s="78" t="s">
        <v>913</v>
      </c>
      <c r="C502" s="79" t="s">
        <v>915</v>
      </c>
      <c r="D502" s="79">
        <v>4.0999999999999996</v>
      </c>
      <c r="E502" s="78" t="s">
        <v>1555</v>
      </c>
      <c r="F502" s="79"/>
      <c r="G502" s="79"/>
      <c r="H502" s="33">
        <v>4301020106.5089998</v>
      </c>
      <c r="I502" s="31" t="s">
        <v>557</v>
      </c>
      <c r="J502" s="108">
        <f t="shared" si="8"/>
        <v>2182.5</v>
      </c>
      <c r="K502">
        <v>61443.75</v>
      </c>
      <c r="M502">
        <v>0</v>
      </c>
      <c r="W502">
        <v>2182.5</v>
      </c>
      <c r="X502">
        <v>1141.5</v>
      </c>
      <c r="AG502">
        <v>23600</v>
      </c>
      <c r="AI502">
        <v>16334.9</v>
      </c>
      <c r="AL502">
        <v>242079.3</v>
      </c>
      <c r="AN502">
        <v>1296</v>
      </c>
      <c r="AO502">
        <v>37965</v>
      </c>
      <c r="AR502">
        <v>3000</v>
      </c>
      <c r="AS502">
        <v>6452.92</v>
      </c>
      <c r="BJ502">
        <v>1125</v>
      </c>
    </row>
    <row r="503" spans="1:64" ht="24" customHeight="1">
      <c r="A503" s="77">
        <v>4</v>
      </c>
      <c r="B503" s="78" t="s">
        <v>913</v>
      </c>
      <c r="C503" s="79" t="s">
        <v>915</v>
      </c>
      <c r="D503" s="79">
        <v>4.0999999999999996</v>
      </c>
      <c r="E503" s="78" t="s">
        <v>1555</v>
      </c>
      <c r="F503" s="79"/>
      <c r="G503" s="79"/>
      <c r="H503" s="33">
        <v>4301020106.5100002</v>
      </c>
      <c r="I503" s="31" t="s">
        <v>558</v>
      </c>
      <c r="J503" s="108">
        <f t="shared" si="8"/>
        <v>0</v>
      </c>
      <c r="K503">
        <v>-608230.27</v>
      </c>
      <c r="O503">
        <v>-7455.4</v>
      </c>
      <c r="P503">
        <v>-92791</v>
      </c>
      <c r="AA503">
        <v>-28204.5</v>
      </c>
      <c r="AI503">
        <v>-5776.16</v>
      </c>
      <c r="AM503">
        <v>-1065.5</v>
      </c>
      <c r="BJ503">
        <v>-3205.9</v>
      </c>
    </row>
    <row r="504" spans="1:64" ht="24" customHeight="1">
      <c r="A504" s="77">
        <v>4</v>
      </c>
      <c r="B504" s="78" t="s">
        <v>913</v>
      </c>
      <c r="C504" s="79" t="s">
        <v>915</v>
      </c>
      <c r="D504" s="79">
        <v>4.0999999999999996</v>
      </c>
      <c r="E504" s="78" t="s">
        <v>1555</v>
      </c>
      <c r="F504" s="79"/>
      <c r="G504" s="79"/>
      <c r="H504" s="33">
        <v>4301020106.5109997</v>
      </c>
      <c r="I504" s="31" t="s">
        <v>559</v>
      </c>
      <c r="J504" s="108">
        <f t="shared" si="8"/>
        <v>3080.68</v>
      </c>
      <c r="K504">
        <v>571921.38</v>
      </c>
      <c r="O504">
        <v>54001.25</v>
      </c>
      <c r="U504">
        <v>3480.69</v>
      </c>
      <c r="W504">
        <v>3080.68</v>
      </c>
      <c r="AG504">
        <v>2261.8000000000002</v>
      </c>
    </row>
    <row r="505" spans="1:64" ht="24" customHeight="1">
      <c r="A505" s="77">
        <v>4</v>
      </c>
      <c r="B505" s="78" t="s">
        <v>913</v>
      </c>
      <c r="C505" s="79" t="s">
        <v>915</v>
      </c>
      <c r="D505" s="79">
        <v>4.0999999999999996</v>
      </c>
      <c r="E505" s="78" t="s">
        <v>1555</v>
      </c>
      <c r="F505" s="79"/>
      <c r="G505" s="79"/>
      <c r="H505" s="33">
        <v>4301020106.5120001</v>
      </c>
      <c r="I505" s="31" t="s">
        <v>560</v>
      </c>
      <c r="J505" s="108">
        <f t="shared" si="8"/>
        <v>79324</v>
      </c>
      <c r="K505">
        <v>242118</v>
      </c>
      <c r="O505">
        <v>550</v>
      </c>
      <c r="W505">
        <v>79324</v>
      </c>
      <c r="AD505">
        <v>981</v>
      </c>
      <c r="AE505">
        <v>228211</v>
      </c>
      <c r="AI505">
        <v>13418</v>
      </c>
      <c r="AR505">
        <v>1655</v>
      </c>
      <c r="AS505">
        <v>31557</v>
      </c>
      <c r="BC505">
        <v>855</v>
      </c>
      <c r="BH505">
        <v>700</v>
      </c>
      <c r="BK505">
        <v>0</v>
      </c>
      <c r="BL505">
        <v>5770</v>
      </c>
    </row>
    <row r="506" spans="1:64" ht="24" customHeight="1">
      <c r="A506" s="77">
        <v>4</v>
      </c>
      <c r="B506" s="78" t="s">
        <v>913</v>
      </c>
      <c r="C506" s="79" t="s">
        <v>915</v>
      </c>
      <c r="D506" s="79">
        <v>4.0999999999999996</v>
      </c>
      <c r="E506" s="78" t="s">
        <v>1555</v>
      </c>
      <c r="F506" s="79"/>
      <c r="G506" s="79"/>
      <c r="H506" s="33">
        <v>4301020106.5129995</v>
      </c>
      <c r="I506" s="31" t="s">
        <v>561</v>
      </c>
      <c r="J506" s="108">
        <f t="shared" si="8"/>
        <v>217038</v>
      </c>
      <c r="K506">
        <v>906436</v>
      </c>
      <c r="O506">
        <v>14777</v>
      </c>
      <c r="W506">
        <v>217038</v>
      </c>
      <c r="AE506">
        <v>240028.25</v>
      </c>
      <c r="AS506">
        <v>73920.06</v>
      </c>
      <c r="AV506">
        <v>2441.25</v>
      </c>
      <c r="BL506">
        <v>10561.25</v>
      </c>
    </row>
    <row r="507" spans="1:64" ht="24" customHeight="1">
      <c r="A507" s="77">
        <v>4</v>
      </c>
      <c r="B507" s="78" t="s">
        <v>913</v>
      </c>
      <c r="C507" s="79" t="s">
        <v>915</v>
      </c>
      <c r="D507" s="79">
        <v>4.0999999999999996</v>
      </c>
      <c r="E507" s="78" t="s">
        <v>1555</v>
      </c>
      <c r="F507" s="79"/>
      <c r="G507" s="79"/>
      <c r="H507" s="33">
        <v>4301020106.5139999</v>
      </c>
      <c r="I507" s="31" t="s">
        <v>562</v>
      </c>
      <c r="J507" s="108">
        <f t="shared" si="8"/>
        <v>0</v>
      </c>
      <c r="K507">
        <v>1137563.6000000001</v>
      </c>
      <c r="U507">
        <v>42385.53</v>
      </c>
      <c r="X507">
        <v>2302.1999999999998</v>
      </c>
      <c r="AE507">
        <v>1910588.56</v>
      </c>
      <c r="AS507">
        <v>264442.77</v>
      </c>
      <c r="BJ507">
        <v>10076.5</v>
      </c>
      <c r="BL507">
        <v>10201</v>
      </c>
    </row>
    <row r="508" spans="1:64" ht="24" customHeight="1">
      <c r="A508" s="77">
        <v>4</v>
      </c>
      <c r="B508" s="78" t="s">
        <v>913</v>
      </c>
      <c r="C508" s="79" t="s">
        <v>915</v>
      </c>
      <c r="D508" s="79">
        <v>4.0999999999999996</v>
      </c>
      <c r="E508" s="78" t="s">
        <v>1555</v>
      </c>
      <c r="F508" s="79"/>
      <c r="G508" s="79"/>
      <c r="H508" s="33">
        <v>4301020106.5150003</v>
      </c>
      <c r="I508" s="31" t="s">
        <v>563</v>
      </c>
      <c r="J508" s="108">
        <f t="shared" si="8"/>
        <v>0</v>
      </c>
      <c r="K508">
        <v>-172151.5</v>
      </c>
      <c r="P508">
        <v>-8709.5</v>
      </c>
      <c r="AA508">
        <v>-32860</v>
      </c>
      <c r="AG508">
        <v>-1785</v>
      </c>
      <c r="AK508">
        <v>-145</v>
      </c>
      <c r="AO508">
        <v>-9595.4699999999993</v>
      </c>
      <c r="AP508">
        <v>-47467.1</v>
      </c>
      <c r="AR508">
        <v>-414</v>
      </c>
      <c r="AV508">
        <v>-49360.25</v>
      </c>
      <c r="BC508">
        <v>-10</v>
      </c>
    </row>
    <row r="509" spans="1:64" ht="24" customHeight="1">
      <c r="A509" s="77">
        <v>4</v>
      </c>
      <c r="B509" s="78" t="s">
        <v>913</v>
      </c>
      <c r="C509" s="79" t="s">
        <v>915</v>
      </c>
      <c r="D509" s="79">
        <v>4.0999999999999996</v>
      </c>
      <c r="E509" s="78" t="s">
        <v>1555</v>
      </c>
      <c r="F509" s="79"/>
      <c r="G509" s="79"/>
      <c r="H509" s="33">
        <v>4301020106.5159998</v>
      </c>
      <c r="I509" s="31" t="s">
        <v>564</v>
      </c>
      <c r="J509" s="108">
        <f t="shared" si="8"/>
        <v>0</v>
      </c>
      <c r="K509">
        <v>370000</v>
      </c>
      <c r="L509">
        <v>96000</v>
      </c>
      <c r="M509">
        <v>63000</v>
      </c>
      <c r="N509">
        <v>84000</v>
      </c>
      <c r="O509">
        <v>226000</v>
      </c>
      <c r="P509">
        <v>355000</v>
      </c>
      <c r="Q509">
        <v>131500</v>
      </c>
      <c r="R509">
        <v>37330</v>
      </c>
      <c r="S509">
        <v>156000</v>
      </c>
      <c r="T509">
        <v>41500</v>
      </c>
      <c r="U509">
        <v>215700</v>
      </c>
      <c r="V509">
        <v>79500</v>
      </c>
      <c r="X509">
        <v>121500</v>
      </c>
      <c r="Y509">
        <v>13311</v>
      </c>
      <c r="Z509">
        <v>20500</v>
      </c>
      <c r="AA509">
        <v>79000</v>
      </c>
      <c r="AB509">
        <v>111600</v>
      </c>
      <c r="AC509">
        <v>14500</v>
      </c>
      <c r="AE509">
        <v>311460</v>
      </c>
      <c r="AG509">
        <v>2500</v>
      </c>
      <c r="AH509">
        <v>16500</v>
      </c>
      <c r="AI509">
        <v>25750</v>
      </c>
      <c r="AJ509">
        <v>31610</v>
      </c>
      <c r="AK509">
        <v>25702.65</v>
      </c>
      <c r="AL509">
        <v>19000</v>
      </c>
      <c r="AN509">
        <v>23500</v>
      </c>
      <c r="AO509">
        <v>26365</v>
      </c>
      <c r="AP509">
        <v>38000</v>
      </c>
      <c r="AQ509">
        <v>500</v>
      </c>
      <c r="AS509">
        <v>247500</v>
      </c>
      <c r="AT509">
        <v>4500</v>
      </c>
      <c r="AU509">
        <v>30500</v>
      </c>
      <c r="AV509">
        <v>25000</v>
      </c>
      <c r="AW509">
        <v>29490</v>
      </c>
      <c r="AY509">
        <v>2500</v>
      </c>
      <c r="AZ509">
        <v>30500</v>
      </c>
      <c r="BA509">
        <v>32500</v>
      </c>
      <c r="BE509">
        <v>79000</v>
      </c>
      <c r="BF509">
        <v>49400</v>
      </c>
      <c r="BH509">
        <v>22500</v>
      </c>
      <c r="BJ509">
        <v>169240</v>
      </c>
      <c r="BK509">
        <v>34500</v>
      </c>
    </row>
    <row r="510" spans="1:64" ht="24" customHeight="1">
      <c r="A510" s="77">
        <v>4</v>
      </c>
      <c r="B510" s="78" t="s">
        <v>913</v>
      </c>
      <c r="C510" s="79" t="s">
        <v>915</v>
      </c>
      <c r="D510" s="79">
        <v>4.0999999999999996</v>
      </c>
      <c r="E510" s="78" t="s">
        <v>1555</v>
      </c>
      <c r="F510" s="79"/>
      <c r="G510" s="79"/>
      <c r="H510" s="33">
        <v>4301020106.5170002</v>
      </c>
      <c r="I510" s="31" t="s">
        <v>565</v>
      </c>
      <c r="J510" s="108">
        <f t="shared" si="8"/>
        <v>0</v>
      </c>
      <c r="Q510">
        <v>327975.5</v>
      </c>
      <c r="S510">
        <v>257671.41</v>
      </c>
      <c r="BE510">
        <v>232844.1</v>
      </c>
      <c r="BI510">
        <v>967.03</v>
      </c>
    </row>
    <row r="511" spans="1:64" ht="24" customHeight="1">
      <c r="A511" s="77">
        <v>4</v>
      </c>
      <c r="B511" s="78" t="s">
        <v>913</v>
      </c>
      <c r="C511" s="79" t="s">
        <v>915</v>
      </c>
      <c r="D511" s="79">
        <v>4.0999999999999996</v>
      </c>
      <c r="E511" s="78" t="s">
        <v>1555</v>
      </c>
      <c r="F511" s="79"/>
      <c r="G511" s="79"/>
      <c r="H511" s="33">
        <v>4301020106.5179996</v>
      </c>
      <c r="I511" s="31" t="s">
        <v>566</v>
      </c>
      <c r="J511" s="108">
        <f t="shared" si="8"/>
        <v>9760</v>
      </c>
      <c r="Q511">
        <v>200000</v>
      </c>
      <c r="W511">
        <v>9760</v>
      </c>
      <c r="X511">
        <v>12581</v>
      </c>
      <c r="AB511">
        <v>13717</v>
      </c>
      <c r="AE511">
        <v>5400</v>
      </c>
    </row>
    <row r="512" spans="1:64" ht="24" customHeight="1">
      <c r="A512" s="77">
        <v>4</v>
      </c>
      <c r="B512" s="78" t="s">
        <v>913</v>
      </c>
      <c r="C512" s="79" t="s">
        <v>915</v>
      </c>
      <c r="D512" s="79">
        <v>4.0999999999999996</v>
      </c>
      <c r="E512" s="78" t="s">
        <v>1555</v>
      </c>
      <c r="F512" s="79"/>
      <c r="G512" s="79"/>
      <c r="H512" s="37">
        <v>4301020106.5190001</v>
      </c>
      <c r="I512" s="38" t="s">
        <v>567</v>
      </c>
      <c r="J512" s="108">
        <f t="shared" si="8"/>
        <v>0</v>
      </c>
      <c r="O512">
        <v>4800</v>
      </c>
      <c r="T512">
        <v>2370</v>
      </c>
      <c r="AB512">
        <v>24414.5</v>
      </c>
      <c r="AZ512">
        <v>35.5</v>
      </c>
      <c r="BJ512">
        <v>2348.4</v>
      </c>
    </row>
    <row r="513" spans="1:64" ht="24" customHeight="1">
      <c r="A513" s="77">
        <v>4</v>
      </c>
      <c r="B513" s="78" t="s">
        <v>913</v>
      </c>
      <c r="C513" s="79" t="s">
        <v>915</v>
      </c>
      <c r="D513" s="79">
        <v>4.0999999999999996</v>
      </c>
      <c r="E513" s="78" t="s">
        <v>1410</v>
      </c>
      <c r="F513" s="79"/>
      <c r="G513" s="79"/>
      <c r="H513" s="33">
        <v>4301020106.7010002</v>
      </c>
      <c r="I513" s="31" t="s">
        <v>568</v>
      </c>
      <c r="J513" s="108">
        <f t="shared" si="8"/>
        <v>0</v>
      </c>
      <c r="K513">
        <v>52776.25</v>
      </c>
      <c r="T513">
        <v>1103.5</v>
      </c>
      <c r="V513">
        <v>2190</v>
      </c>
      <c r="X513">
        <v>1780</v>
      </c>
      <c r="Y513">
        <v>2048.5</v>
      </c>
      <c r="Z513">
        <v>1072</v>
      </c>
      <c r="AB513">
        <v>2470</v>
      </c>
      <c r="AE513">
        <v>137219</v>
      </c>
      <c r="AK513">
        <v>17651.13</v>
      </c>
      <c r="AS513">
        <v>7978</v>
      </c>
      <c r="AT513">
        <v>5222</v>
      </c>
      <c r="AV513">
        <v>10298.5</v>
      </c>
      <c r="AW513">
        <v>1230</v>
      </c>
      <c r="AX513">
        <v>0</v>
      </c>
      <c r="BB513">
        <v>0</v>
      </c>
      <c r="BC513">
        <v>3463</v>
      </c>
      <c r="BH513">
        <v>1220</v>
      </c>
    </row>
    <row r="514" spans="1:64" ht="24" customHeight="1">
      <c r="A514" s="77">
        <v>4</v>
      </c>
      <c r="B514" s="78" t="s">
        <v>913</v>
      </c>
      <c r="C514" s="79" t="s">
        <v>915</v>
      </c>
      <c r="D514" s="79">
        <v>4.0999999999999996</v>
      </c>
      <c r="E514" s="78" t="s">
        <v>1410</v>
      </c>
      <c r="F514" s="79"/>
      <c r="G514" s="79"/>
      <c r="H514" s="33">
        <v>4301020106.7030001</v>
      </c>
      <c r="I514" s="31" t="s">
        <v>569</v>
      </c>
      <c r="J514" s="108">
        <f t="shared" si="8"/>
        <v>0</v>
      </c>
      <c r="K514">
        <v>250680.81</v>
      </c>
      <c r="L514">
        <v>6716</v>
      </c>
      <c r="M514">
        <v>19920</v>
      </c>
      <c r="N514">
        <v>4446</v>
      </c>
      <c r="P514">
        <v>75165.61</v>
      </c>
      <c r="T514">
        <v>17387</v>
      </c>
      <c r="Z514">
        <v>50</v>
      </c>
      <c r="AA514">
        <v>1684</v>
      </c>
      <c r="AH514">
        <v>169650</v>
      </c>
      <c r="AI514">
        <v>5486.37</v>
      </c>
      <c r="AJ514">
        <v>3041.5</v>
      </c>
      <c r="AL514">
        <v>80390.84</v>
      </c>
      <c r="AM514">
        <v>11220</v>
      </c>
      <c r="AN514">
        <v>6120</v>
      </c>
      <c r="AO514">
        <v>215</v>
      </c>
      <c r="AR514">
        <v>1080</v>
      </c>
      <c r="AS514">
        <v>154245</v>
      </c>
      <c r="AV514">
        <v>20937.75</v>
      </c>
      <c r="BB514">
        <v>317.23</v>
      </c>
      <c r="BE514">
        <v>108854.16</v>
      </c>
      <c r="BG514">
        <v>702.5</v>
      </c>
      <c r="BH514">
        <v>2275</v>
      </c>
      <c r="BJ514">
        <v>330</v>
      </c>
      <c r="BL514">
        <v>1624.75</v>
      </c>
    </row>
    <row r="515" spans="1:64" ht="24" customHeight="1">
      <c r="A515" s="77">
        <v>4</v>
      </c>
      <c r="B515" s="78" t="s">
        <v>913</v>
      </c>
      <c r="C515" s="79" t="s">
        <v>915</v>
      </c>
      <c r="D515" s="79">
        <v>4.0999999999999996</v>
      </c>
      <c r="E515" s="78" t="s">
        <v>1410</v>
      </c>
      <c r="F515" s="79"/>
      <c r="G515" s="79"/>
      <c r="H515" s="33">
        <v>4301020106.7040005</v>
      </c>
      <c r="I515" s="31" t="s">
        <v>570</v>
      </c>
      <c r="J515" s="108">
        <f t="shared" si="8"/>
        <v>0</v>
      </c>
      <c r="K515">
        <v>-1960</v>
      </c>
      <c r="AB515">
        <v>-1704</v>
      </c>
      <c r="AG515">
        <v>-4109</v>
      </c>
      <c r="BB515">
        <v>-1961</v>
      </c>
      <c r="BH515">
        <v>-51968</v>
      </c>
    </row>
    <row r="516" spans="1:64" ht="24" customHeight="1">
      <c r="A516" s="77">
        <v>4</v>
      </c>
      <c r="B516" s="78" t="s">
        <v>913</v>
      </c>
      <c r="C516" s="79" t="s">
        <v>915</v>
      </c>
      <c r="D516" s="79">
        <v>4.0999999999999996</v>
      </c>
      <c r="E516" s="78" t="s">
        <v>1410</v>
      </c>
      <c r="F516" s="79"/>
      <c r="G516" s="79"/>
      <c r="H516" s="33">
        <v>4301020106.7049999</v>
      </c>
      <c r="I516" s="31" t="s">
        <v>571</v>
      </c>
      <c r="J516" s="108">
        <f t="shared" si="8"/>
        <v>-50187</v>
      </c>
      <c r="K516">
        <v>-62051.68</v>
      </c>
      <c r="M516">
        <v>-337.4</v>
      </c>
      <c r="Q516">
        <v>-4267.32</v>
      </c>
      <c r="T516">
        <v>-17364</v>
      </c>
      <c r="W516">
        <v>-50187</v>
      </c>
      <c r="AB516">
        <v>-11795.9</v>
      </c>
      <c r="AG516">
        <v>-6957.23</v>
      </c>
      <c r="BB516">
        <v>-2449.54</v>
      </c>
      <c r="BH516">
        <v>-34556</v>
      </c>
    </row>
    <row r="517" spans="1:64" ht="24" customHeight="1">
      <c r="A517" s="77">
        <v>4</v>
      </c>
      <c r="B517" s="78" t="s">
        <v>913</v>
      </c>
      <c r="C517" s="79" t="s">
        <v>915</v>
      </c>
      <c r="D517" s="79">
        <v>4.0999999999999996</v>
      </c>
      <c r="E517" s="78" t="s">
        <v>1410</v>
      </c>
      <c r="F517" s="79"/>
      <c r="G517" s="79"/>
      <c r="H517" s="33">
        <v>4301020106.7060003</v>
      </c>
      <c r="I517" s="31" t="s">
        <v>572</v>
      </c>
      <c r="J517" s="108">
        <f t="shared" si="8"/>
        <v>0</v>
      </c>
      <c r="K517">
        <v>30539.54</v>
      </c>
      <c r="N517">
        <v>15962</v>
      </c>
      <c r="T517">
        <v>3498.36</v>
      </c>
      <c r="AE517">
        <v>28661.66</v>
      </c>
      <c r="AM517">
        <v>1320</v>
      </c>
      <c r="AT517">
        <v>4625.8599999999997</v>
      </c>
      <c r="BB517">
        <v>3730.68</v>
      </c>
    </row>
    <row r="518" spans="1:64" ht="24" customHeight="1">
      <c r="A518" s="77">
        <v>4</v>
      </c>
      <c r="B518" s="78" t="s">
        <v>913</v>
      </c>
      <c r="C518" s="79" t="s">
        <v>915</v>
      </c>
      <c r="D518" s="79">
        <v>4.0999999999999996</v>
      </c>
      <c r="E518" s="78" t="s">
        <v>1410</v>
      </c>
      <c r="F518" s="79"/>
      <c r="G518" s="79"/>
      <c r="H518" s="33">
        <v>4301020106.7089996</v>
      </c>
      <c r="I518" s="31" t="s">
        <v>573</v>
      </c>
      <c r="J518" s="108">
        <f t="shared" si="8"/>
        <v>630</v>
      </c>
      <c r="M518">
        <v>7259</v>
      </c>
      <c r="N518">
        <v>27864</v>
      </c>
      <c r="Q518">
        <v>14500.5</v>
      </c>
      <c r="T518">
        <v>10739</v>
      </c>
      <c r="U518">
        <v>7936.19</v>
      </c>
      <c r="V518">
        <v>412.12</v>
      </c>
      <c r="W518">
        <v>630</v>
      </c>
      <c r="Z518">
        <v>41554.1</v>
      </c>
      <c r="AA518">
        <v>6375</v>
      </c>
      <c r="AB518">
        <v>16312</v>
      </c>
      <c r="AE518">
        <v>73016</v>
      </c>
      <c r="AG518">
        <v>16841</v>
      </c>
      <c r="AJ518">
        <v>29731.91</v>
      </c>
      <c r="AM518">
        <v>22491</v>
      </c>
      <c r="AO518">
        <v>31149.86</v>
      </c>
      <c r="AT518">
        <v>2025.5</v>
      </c>
      <c r="AU518">
        <v>25580.27</v>
      </c>
      <c r="AW518">
        <v>3935</v>
      </c>
      <c r="AX518">
        <v>1048.27</v>
      </c>
      <c r="AZ518">
        <v>1764</v>
      </c>
      <c r="BA518">
        <v>5389.87</v>
      </c>
      <c r="BB518">
        <v>2290</v>
      </c>
      <c r="BC518">
        <v>240</v>
      </c>
      <c r="BF518">
        <v>0</v>
      </c>
      <c r="BH518">
        <v>48473</v>
      </c>
      <c r="BI518">
        <v>3206</v>
      </c>
      <c r="BJ518">
        <v>60582</v>
      </c>
      <c r="BL518">
        <v>3350.31</v>
      </c>
    </row>
    <row r="519" spans="1:64" ht="24" customHeight="1">
      <c r="A519" s="77">
        <v>4</v>
      </c>
      <c r="B519" s="78" t="s">
        <v>913</v>
      </c>
      <c r="C519" s="79" t="s">
        <v>915</v>
      </c>
      <c r="D519" s="79">
        <v>4.0999999999999996</v>
      </c>
      <c r="E519" s="78" t="s">
        <v>1410</v>
      </c>
      <c r="F519" s="79"/>
      <c r="G519" s="79"/>
      <c r="H519" s="33">
        <v>4301020106.71</v>
      </c>
      <c r="I519" s="31" t="s">
        <v>574</v>
      </c>
      <c r="J519" s="108">
        <f t="shared" si="8"/>
        <v>74187</v>
      </c>
      <c r="K519">
        <v>341580</v>
      </c>
      <c r="L519">
        <v>718</v>
      </c>
      <c r="M519">
        <v>5896</v>
      </c>
      <c r="N519">
        <v>11286</v>
      </c>
      <c r="P519">
        <v>6260.78</v>
      </c>
      <c r="Q519">
        <v>17717.5</v>
      </c>
      <c r="R519">
        <v>15704.7</v>
      </c>
      <c r="T519">
        <v>13309</v>
      </c>
      <c r="W519">
        <v>74187</v>
      </c>
      <c r="AA519">
        <v>2615</v>
      </c>
      <c r="AB519">
        <v>22723</v>
      </c>
      <c r="AE519">
        <v>690202</v>
      </c>
      <c r="AG519">
        <v>4320</v>
      </c>
      <c r="AH519">
        <v>4080</v>
      </c>
      <c r="AI519">
        <v>628.96</v>
      </c>
      <c r="AO519">
        <v>0</v>
      </c>
      <c r="AS519">
        <v>494214.8</v>
      </c>
      <c r="AT519">
        <v>21496</v>
      </c>
      <c r="AU519">
        <v>2887.75</v>
      </c>
      <c r="AV519">
        <v>14078.25</v>
      </c>
      <c r="AW519">
        <v>9009.5</v>
      </c>
      <c r="BB519">
        <v>16201.2</v>
      </c>
      <c r="BE519">
        <v>492365</v>
      </c>
      <c r="BF519">
        <v>86538.63</v>
      </c>
      <c r="BH519">
        <v>34556</v>
      </c>
      <c r="BJ519">
        <v>30241.4</v>
      </c>
    </row>
    <row r="520" spans="1:64" ht="24" customHeight="1">
      <c r="A520" s="77">
        <v>4</v>
      </c>
      <c r="B520" s="78" t="s">
        <v>913</v>
      </c>
      <c r="C520" s="79" t="s">
        <v>915</v>
      </c>
      <c r="D520" s="79">
        <v>4.0999999999999996</v>
      </c>
      <c r="E520" s="78" t="s">
        <v>1410</v>
      </c>
      <c r="F520" s="79"/>
      <c r="G520" s="79"/>
      <c r="H520" s="33">
        <v>4301020106.7110004</v>
      </c>
      <c r="I520" s="31" t="s">
        <v>575</v>
      </c>
      <c r="J520" s="108">
        <f t="shared" si="8"/>
        <v>0</v>
      </c>
      <c r="N520">
        <v>-27864</v>
      </c>
      <c r="Q520">
        <v>-14235</v>
      </c>
      <c r="T520">
        <v>-693</v>
      </c>
      <c r="AA520">
        <v>-11868</v>
      </c>
      <c r="AE520">
        <v>-62841.760000000002</v>
      </c>
      <c r="AM520">
        <v>-23715.22</v>
      </c>
      <c r="AO520">
        <v>-14106.21</v>
      </c>
      <c r="AS520">
        <v>-34430</v>
      </c>
      <c r="AT520">
        <v>-7247.5</v>
      </c>
      <c r="AU520">
        <v>-28468.02</v>
      </c>
      <c r="AV520">
        <v>-45244.5</v>
      </c>
      <c r="BB520">
        <v>-2290</v>
      </c>
      <c r="BC520">
        <v>-1395.16</v>
      </c>
      <c r="BE520">
        <v>-69912.649999999994</v>
      </c>
      <c r="BJ520">
        <v>-28133.48</v>
      </c>
    </row>
    <row r="521" spans="1:64" ht="24" customHeight="1">
      <c r="A521" s="77">
        <v>4</v>
      </c>
      <c r="B521" s="78" t="s">
        <v>913</v>
      </c>
      <c r="C521" s="79" t="s">
        <v>915</v>
      </c>
      <c r="D521" s="79">
        <v>4.0999999999999996</v>
      </c>
      <c r="E521" s="78" t="s">
        <v>1410</v>
      </c>
      <c r="F521" s="79"/>
      <c r="G521" s="79"/>
      <c r="H521" s="33">
        <v>4301020106.7119999</v>
      </c>
      <c r="I521" s="31" t="s">
        <v>576</v>
      </c>
      <c r="J521" s="108">
        <f t="shared" ref="J521:J584" si="9">SUMIF($K$1:$BL$1,$J$1,$K521:$BL521)</f>
        <v>32507.84</v>
      </c>
      <c r="K521">
        <v>29841.7</v>
      </c>
      <c r="L521">
        <v>3162.99</v>
      </c>
      <c r="M521">
        <v>4776.96</v>
      </c>
      <c r="N521">
        <v>26592.62</v>
      </c>
      <c r="O521">
        <v>24035.52</v>
      </c>
      <c r="Q521">
        <v>44059.37</v>
      </c>
      <c r="S521">
        <v>4687.79</v>
      </c>
      <c r="U521">
        <v>4081.57</v>
      </c>
      <c r="W521">
        <v>32507.84</v>
      </c>
      <c r="X521">
        <v>29309.360000000001</v>
      </c>
      <c r="Y521">
        <v>2351.3000000000002</v>
      </c>
      <c r="AA521">
        <v>27506.69</v>
      </c>
      <c r="AB521">
        <v>2964.97</v>
      </c>
      <c r="AD521">
        <v>105.74</v>
      </c>
      <c r="AG521">
        <v>177392.35</v>
      </c>
      <c r="AH521">
        <v>5225.12</v>
      </c>
      <c r="AM521">
        <v>69519.53</v>
      </c>
      <c r="AP521">
        <v>16665.41</v>
      </c>
      <c r="AQ521">
        <v>2009.12</v>
      </c>
      <c r="AT521">
        <v>1147.3599999999999</v>
      </c>
      <c r="AV521">
        <v>97371.67</v>
      </c>
      <c r="AX521">
        <v>4014.3</v>
      </c>
      <c r="AY521">
        <v>18840.23</v>
      </c>
      <c r="AZ521">
        <v>2182.7199999999998</v>
      </c>
      <c r="BB521">
        <v>777.58</v>
      </c>
      <c r="BC521">
        <v>419.32</v>
      </c>
      <c r="BD521">
        <v>3299.74</v>
      </c>
      <c r="BE521">
        <v>4354.34</v>
      </c>
      <c r="BF521">
        <v>0</v>
      </c>
      <c r="BG521">
        <v>8273.1</v>
      </c>
      <c r="BH521">
        <v>12817.38</v>
      </c>
      <c r="BI521">
        <v>1306.29</v>
      </c>
      <c r="BK521">
        <v>63711.7</v>
      </c>
    </row>
    <row r="522" spans="1:64" ht="24" customHeight="1">
      <c r="A522" s="77">
        <v>4</v>
      </c>
      <c r="B522" s="78" t="s">
        <v>913</v>
      </c>
      <c r="C522" s="79" t="s">
        <v>915</v>
      </c>
      <c r="D522" s="79">
        <v>4.0999999999999996</v>
      </c>
      <c r="E522" s="78" t="s">
        <v>1393</v>
      </c>
      <c r="F522" s="79"/>
      <c r="G522" s="79"/>
      <c r="H522" s="33">
        <v>4301020108.1009998</v>
      </c>
      <c r="I522" s="31" t="s">
        <v>577</v>
      </c>
      <c r="J522" s="108">
        <f t="shared" si="9"/>
        <v>0</v>
      </c>
      <c r="AV522">
        <v>393740</v>
      </c>
    </row>
    <row r="523" spans="1:64" ht="24" customHeight="1">
      <c r="A523" s="77">
        <v>4</v>
      </c>
      <c r="B523" s="78" t="s">
        <v>913</v>
      </c>
      <c r="C523" s="79" t="s">
        <v>915</v>
      </c>
      <c r="D523" s="79">
        <v>4.0999999999999996</v>
      </c>
      <c r="E523" s="78" t="s">
        <v>1393</v>
      </c>
      <c r="F523" s="79"/>
      <c r="G523" s="79"/>
      <c r="H523" s="33">
        <v>4301030102.1009998</v>
      </c>
      <c r="I523" s="31" t="s">
        <v>578</v>
      </c>
      <c r="J523" s="108">
        <f t="shared" si="9"/>
        <v>0</v>
      </c>
    </row>
    <row r="524" spans="1:64" ht="24" customHeight="1">
      <c r="A524" s="77">
        <v>4</v>
      </c>
      <c r="B524" s="78" t="s">
        <v>913</v>
      </c>
      <c r="C524" s="79" t="s">
        <v>915</v>
      </c>
      <c r="D524" s="79">
        <v>4.0999999999999996</v>
      </c>
      <c r="E524" s="78" t="s">
        <v>1393</v>
      </c>
      <c r="F524" s="79"/>
      <c r="G524" s="79"/>
      <c r="H524" s="33">
        <v>4301030104.1009998</v>
      </c>
      <c r="I524" s="31" t="s">
        <v>579</v>
      </c>
      <c r="J524" s="108">
        <f t="shared" si="9"/>
        <v>0</v>
      </c>
      <c r="Z524">
        <v>40200</v>
      </c>
      <c r="AB524">
        <v>30020</v>
      </c>
      <c r="AI524">
        <v>192600</v>
      </c>
    </row>
    <row r="525" spans="1:64" ht="24" customHeight="1">
      <c r="A525" s="77">
        <v>4</v>
      </c>
      <c r="B525" s="78" t="s">
        <v>913</v>
      </c>
      <c r="C525" s="79" t="s">
        <v>915</v>
      </c>
      <c r="D525" s="79">
        <v>4.0999999999999996</v>
      </c>
      <c r="E525" s="78" t="s">
        <v>1393</v>
      </c>
      <c r="F525" s="79"/>
      <c r="G525" s="79"/>
      <c r="H525" s="33">
        <v>4302010106.1009998</v>
      </c>
      <c r="I525" s="31" t="s">
        <v>580</v>
      </c>
      <c r="J525" s="108">
        <f t="shared" si="9"/>
        <v>0</v>
      </c>
      <c r="L525">
        <v>123000</v>
      </c>
      <c r="M525">
        <v>794472</v>
      </c>
      <c r="N525">
        <v>333550</v>
      </c>
      <c r="O525">
        <v>686460</v>
      </c>
      <c r="P525">
        <v>329455</v>
      </c>
      <c r="Q525">
        <v>370350</v>
      </c>
      <c r="R525">
        <v>325730</v>
      </c>
      <c r="S525">
        <v>693190</v>
      </c>
      <c r="U525">
        <v>659010</v>
      </c>
      <c r="V525">
        <v>2150</v>
      </c>
      <c r="X525">
        <v>82238.83</v>
      </c>
      <c r="Y525">
        <v>213179</v>
      </c>
      <c r="Z525">
        <v>83883</v>
      </c>
      <c r="AA525">
        <v>763338.42</v>
      </c>
      <c r="AB525">
        <v>72430</v>
      </c>
      <c r="AC525">
        <v>150747</v>
      </c>
      <c r="AE525">
        <v>761641</v>
      </c>
      <c r="AF525">
        <v>1800</v>
      </c>
      <c r="AG525">
        <v>289763</v>
      </c>
      <c r="AH525">
        <v>1350</v>
      </c>
      <c r="AI525">
        <v>265900</v>
      </c>
      <c r="AJ525">
        <v>282050</v>
      </c>
      <c r="AK525">
        <v>472397.95</v>
      </c>
      <c r="AN525">
        <v>249200</v>
      </c>
      <c r="AO525">
        <v>260920</v>
      </c>
      <c r="AP525">
        <v>39038</v>
      </c>
      <c r="AQ525">
        <v>73000</v>
      </c>
      <c r="AR525">
        <v>247294</v>
      </c>
      <c r="AS525">
        <v>63620</v>
      </c>
      <c r="AT525">
        <v>65531</v>
      </c>
      <c r="AU525">
        <v>296553</v>
      </c>
      <c r="AV525">
        <v>47890</v>
      </c>
      <c r="AW525">
        <v>163750</v>
      </c>
      <c r="AX525">
        <v>100600</v>
      </c>
      <c r="AZ525">
        <v>695188.6</v>
      </c>
      <c r="BA525">
        <v>378000</v>
      </c>
      <c r="BB525">
        <v>234586</v>
      </c>
      <c r="BC525">
        <v>42962</v>
      </c>
      <c r="BF525">
        <v>526182</v>
      </c>
      <c r="BG525">
        <v>364600</v>
      </c>
      <c r="BH525">
        <v>514329</v>
      </c>
      <c r="BI525">
        <v>43620</v>
      </c>
      <c r="BJ525">
        <v>365100</v>
      </c>
      <c r="BK525">
        <v>522735</v>
      </c>
      <c r="BL525">
        <v>11000</v>
      </c>
    </row>
    <row r="526" spans="1:64" ht="24" customHeight="1">
      <c r="A526" s="77">
        <v>4</v>
      </c>
      <c r="B526" s="78" t="s">
        <v>913</v>
      </c>
      <c r="C526" s="79" t="s">
        <v>915</v>
      </c>
      <c r="D526" s="79">
        <v>4.0999999999999996</v>
      </c>
      <c r="E526" s="78" t="s">
        <v>1393</v>
      </c>
      <c r="F526" s="79"/>
      <c r="G526" s="79"/>
      <c r="H526" s="33">
        <v>4302010199.1009998</v>
      </c>
      <c r="I526" s="31" t="s">
        <v>581</v>
      </c>
      <c r="J526" s="108">
        <f t="shared" si="9"/>
        <v>623000</v>
      </c>
      <c r="K526">
        <v>339590</v>
      </c>
      <c r="M526">
        <v>65000</v>
      </c>
      <c r="S526">
        <v>8600</v>
      </c>
      <c r="V526">
        <v>135600</v>
      </c>
      <c r="W526">
        <v>623000</v>
      </c>
      <c r="Z526">
        <v>112000</v>
      </c>
      <c r="AA526">
        <v>4200</v>
      </c>
      <c r="AC526">
        <v>1100000</v>
      </c>
      <c r="AE526">
        <v>4351118.95</v>
      </c>
      <c r="AH526">
        <v>118750</v>
      </c>
      <c r="AK526">
        <v>6000</v>
      </c>
      <c r="AS526">
        <v>7099766.6200000001</v>
      </c>
      <c r="AT526">
        <v>826215</v>
      </c>
      <c r="AV526">
        <v>1291843</v>
      </c>
      <c r="AX526">
        <v>642410</v>
      </c>
      <c r="AY526">
        <v>587076</v>
      </c>
      <c r="AZ526">
        <v>1016295</v>
      </c>
      <c r="BA526">
        <v>608874</v>
      </c>
      <c r="BB526">
        <v>1123337</v>
      </c>
      <c r="BC526">
        <v>513773</v>
      </c>
      <c r="BD526">
        <v>464245</v>
      </c>
      <c r="BE526">
        <v>622000</v>
      </c>
      <c r="BI526">
        <v>300</v>
      </c>
      <c r="BJ526">
        <v>164140</v>
      </c>
    </row>
    <row r="527" spans="1:64" ht="24" customHeight="1">
      <c r="A527" s="89">
        <v>4</v>
      </c>
      <c r="B527" s="90" t="s">
        <v>913</v>
      </c>
      <c r="C527" s="91" t="s">
        <v>915</v>
      </c>
      <c r="D527" s="91">
        <v>4.2</v>
      </c>
      <c r="E527" s="90" t="s">
        <v>1485</v>
      </c>
      <c r="F527" s="91"/>
      <c r="G527" s="91"/>
      <c r="H527" s="66">
        <v>4302020107.1009998</v>
      </c>
      <c r="I527" s="67" t="s">
        <v>582</v>
      </c>
      <c r="J527" s="108">
        <f t="shared" si="9"/>
        <v>0</v>
      </c>
      <c r="AN527">
        <v>0</v>
      </c>
      <c r="AQ527">
        <v>17050</v>
      </c>
      <c r="AS527">
        <v>91030</v>
      </c>
      <c r="BB527">
        <v>0</v>
      </c>
    </row>
    <row r="528" spans="1:64" ht="24" customHeight="1">
      <c r="A528" s="89">
        <v>4</v>
      </c>
      <c r="B528" s="90" t="s">
        <v>913</v>
      </c>
      <c r="C528" s="91" t="s">
        <v>915</v>
      </c>
      <c r="D528" s="91">
        <v>4.2</v>
      </c>
      <c r="E528" s="90" t="s">
        <v>1485</v>
      </c>
      <c r="F528" s="91"/>
      <c r="G528" s="91"/>
      <c r="H528" s="66">
        <v>4302020199.1009998</v>
      </c>
      <c r="I528" s="67" t="s">
        <v>583</v>
      </c>
      <c r="J528" s="108">
        <f t="shared" si="9"/>
        <v>0</v>
      </c>
    </row>
    <row r="529" spans="1:64" ht="24" customHeight="1">
      <c r="A529" s="89">
        <v>4</v>
      </c>
      <c r="B529" s="90" t="s">
        <v>913</v>
      </c>
      <c r="C529" s="91" t="s">
        <v>915</v>
      </c>
      <c r="D529" s="91">
        <v>4.0999999999999996</v>
      </c>
      <c r="E529" s="90" t="s">
        <v>1393</v>
      </c>
      <c r="F529" s="91"/>
      <c r="G529" s="91"/>
      <c r="H529" s="66">
        <v>4302030101.1009998</v>
      </c>
      <c r="I529" s="67" t="s">
        <v>584</v>
      </c>
      <c r="J529" s="108">
        <f t="shared" si="9"/>
        <v>6742917</v>
      </c>
      <c r="K529">
        <v>13723327.5</v>
      </c>
      <c r="L529">
        <v>7255</v>
      </c>
      <c r="M529">
        <v>410047</v>
      </c>
      <c r="N529">
        <v>5000</v>
      </c>
      <c r="O529">
        <v>303043.25</v>
      </c>
      <c r="P529">
        <v>1780944.57</v>
      </c>
      <c r="Q529">
        <v>75136.75</v>
      </c>
      <c r="R529">
        <v>664719.43999999994</v>
      </c>
      <c r="S529">
        <v>48451.66</v>
      </c>
      <c r="T529">
        <v>92705.02</v>
      </c>
      <c r="U529">
        <v>10260</v>
      </c>
      <c r="V529">
        <v>31680.09</v>
      </c>
      <c r="W529">
        <v>6742917</v>
      </c>
      <c r="X529">
        <v>511305</v>
      </c>
      <c r="Y529">
        <v>845500.73</v>
      </c>
      <c r="Z529">
        <v>525752.75</v>
      </c>
      <c r="AA529">
        <v>2705416.25</v>
      </c>
      <c r="AB529">
        <v>1070171.72</v>
      </c>
      <c r="AC529">
        <v>444751.05</v>
      </c>
      <c r="AD529">
        <v>316136</v>
      </c>
      <c r="AE529">
        <v>79546675.810000002</v>
      </c>
      <c r="AF529">
        <v>138979</v>
      </c>
      <c r="AG529">
        <v>1231100.24</v>
      </c>
      <c r="AH529">
        <v>74976.45</v>
      </c>
      <c r="AI529">
        <v>1122493.1299999999</v>
      </c>
      <c r="AJ529">
        <v>93861</v>
      </c>
      <c r="AK529">
        <v>2811062.77</v>
      </c>
      <c r="AL529">
        <v>535789</v>
      </c>
      <c r="AM529">
        <v>249393</v>
      </c>
      <c r="AN529">
        <v>1356905.25</v>
      </c>
      <c r="AO529">
        <v>409183.4</v>
      </c>
      <c r="AP529">
        <v>670030</v>
      </c>
      <c r="AQ529">
        <v>3900</v>
      </c>
      <c r="AR529">
        <v>441700</v>
      </c>
      <c r="AS529">
        <v>7729962.9199999999</v>
      </c>
      <c r="AT529">
        <v>301530</v>
      </c>
      <c r="AU529">
        <v>243082.75</v>
      </c>
      <c r="AV529">
        <v>2570292.5099999998</v>
      </c>
      <c r="AW529">
        <v>331178.77</v>
      </c>
      <c r="AX529">
        <v>263632</v>
      </c>
      <c r="AY529">
        <v>230457</v>
      </c>
      <c r="AZ529">
        <v>8236923.9900000002</v>
      </c>
      <c r="BA529">
        <v>412365.01</v>
      </c>
      <c r="BB529">
        <v>32224.57</v>
      </c>
      <c r="BC529">
        <v>677384</v>
      </c>
      <c r="BD529">
        <v>405671.44</v>
      </c>
      <c r="BE529">
        <v>34988264.450000003</v>
      </c>
      <c r="BF529">
        <v>408318.02</v>
      </c>
      <c r="BG529">
        <v>322931.96000000002</v>
      </c>
      <c r="BH529">
        <v>520375.53</v>
      </c>
      <c r="BI529">
        <v>180142.35</v>
      </c>
      <c r="BJ529">
        <v>272652.61</v>
      </c>
      <c r="BK529">
        <v>740985.93</v>
      </c>
      <c r="BL529">
        <v>131333</v>
      </c>
    </row>
    <row r="530" spans="1:64" ht="24" customHeight="1">
      <c r="A530" s="89">
        <v>4</v>
      </c>
      <c r="B530" s="90" t="s">
        <v>913</v>
      </c>
      <c r="C530" s="91" t="s">
        <v>915</v>
      </c>
      <c r="D530" s="91">
        <v>4.0999999999999996</v>
      </c>
      <c r="E530" s="90" t="s">
        <v>1393</v>
      </c>
      <c r="F530" s="91"/>
      <c r="G530" s="91"/>
      <c r="H530" s="66">
        <v>4302030101.1020002</v>
      </c>
      <c r="I530" s="67" t="s">
        <v>585</v>
      </c>
      <c r="J530" s="108">
        <f t="shared" si="9"/>
        <v>4040443.68</v>
      </c>
      <c r="K530">
        <v>18455564.75</v>
      </c>
      <c r="M530">
        <v>134184.29999999999</v>
      </c>
      <c r="N530">
        <v>44440.57</v>
      </c>
      <c r="O530">
        <v>15800</v>
      </c>
      <c r="P530">
        <v>4188400</v>
      </c>
      <c r="Q530">
        <v>686821.77</v>
      </c>
      <c r="R530">
        <v>354865.34</v>
      </c>
      <c r="S530">
        <v>19222.22</v>
      </c>
      <c r="T530">
        <v>100000</v>
      </c>
      <c r="U530">
        <v>334600</v>
      </c>
      <c r="V530">
        <v>354959.67</v>
      </c>
      <c r="W530">
        <v>4040443.68</v>
      </c>
      <c r="X530">
        <v>83467.55</v>
      </c>
      <c r="Z530">
        <v>124481.86</v>
      </c>
      <c r="AA530">
        <v>172600</v>
      </c>
      <c r="AB530">
        <v>13000</v>
      </c>
      <c r="AC530">
        <v>193384</v>
      </c>
      <c r="AD530">
        <v>24838</v>
      </c>
      <c r="AE530">
        <v>36422108.289999999</v>
      </c>
      <c r="AG530">
        <v>805985.64</v>
      </c>
      <c r="AH530">
        <v>1765400</v>
      </c>
      <c r="AI530">
        <v>2549223.37</v>
      </c>
      <c r="AJ530">
        <v>227033.28</v>
      </c>
      <c r="AK530">
        <v>1179085.7</v>
      </c>
      <c r="AL530">
        <v>458547</v>
      </c>
      <c r="AM530">
        <v>2337117.2000000002</v>
      </c>
      <c r="AO530">
        <v>2936311.91</v>
      </c>
      <c r="AP530">
        <v>1139180.9099999999</v>
      </c>
      <c r="AQ530">
        <v>1093321.8899999999</v>
      </c>
      <c r="AR530">
        <v>1534338.86</v>
      </c>
      <c r="AS530">
        <v>37002954.82</v>
      </c>
      <c r="AT530">
        <v>717548</v>
      </c>
      <c r="AU530">
        <v>739500.04</v>
      </c>
      <c r="AV530">
        <v>2310914.7200000002</v>
      </c>
      <c r="AW530">
        <v>135039.69</v>
      </c>
      <c r="AX530">
        <v>20001</v>
      </c>
      <c r="AY530">
        <v>238946.38</v>
      </c>
      <c r="BA530">
        <v>113400.12</v>
      </c>
      <c r="BB530">
        <v>655098.27</v>
      </c>
      <c r="BC530">
        <v>202355.28</v>
      </c>
      <c r="BD530">
        <v>50799.199999999997</v>
      </c>
      <c r="BE530">
        <v>13337030.16</v>
      </c>
      <c r="BF530">
        <v>22590.93</v>
      </c>
      <c r="BG530">
        <v>162041.47</v>
      </c>
      <c r="BH530">
        <v>539750</v>
      </c>
      <c r="BI530">
        <v>631427.23</v>
      </c>
      <c r="BJ530">
        <v>1778972.84</v>
      </c>
      <c r="BK530">
        <v>4007797.17</v>
      </c>
      <c r="BL530">
        <v>1407163.73</v>
      </c>
    </row>
    <row r="531" spans="1:64" ht="24" customHeight="1">
      <c r="A531" s="77">
        <v>4</v>
      </c>
      <c r="B531" s="78" t="s">
        <v>913</v>
      </c>
      <c r="C531" s="79" t="s">
        <v>915</v>
      </c>
      <c r="D531" s="79">
        <v>4.2</v>
      </c>
      <c r="E531" s="78" t="s">
        <v>1603</v>
      </c>
      <c r="F531" s="79"/>
      <c r="G531" s="79"/>
      <c r="H531" s="33">
        <v>4302040101.1009998</v>
      </c>
      <c r="I531" s="31" t="s">
        <v>586</v>
      </c>
      <c r="J531" s="108">
        <f t="shared" si="9"/>
        <v>0</v>
      </c>
      <c r="AS531">
        <v>17934000</v>
      </c>
    </row>
    <row r="532" spans="1:64" ht="24" customHeight="1">
      <c r="A532" s="77">
        <v>4</v>
      </c>
      <c r="B532" s="78" t="s">
        <v>913</v>
      </c>
      <c r="C532" s="79" t="s">
        <v>915</v>
      </c>
      <c r="D532" s="79">
        <v>4.0999999999999996</v>
      </c>
      <c r="E532" s="78" t="s">
        <v>1393</v>
      </c>
      <c r="F532" s="79"/>
      <c r="G532" s="79"/>
      <c r="H532" s="33">
        <v>4303010101.1009998</v>
      </c>
      <c r="I532" s="31" t="s">
        <v>587</v>
      </c>
      <c r="J532" s="108">
        <f t="shared" si="9"/>
        <v>204810.34</v>
      </c>
      <c r="K532">
        <v>1266891.79</v>
      </c>
      <c r="L532">
        <v>162474.64000000001</v>
      </c>
      <c r="M532">
        <v>92846.79</v>
      </c>
      <c r="N532">
        <v>214272.41</v>
      </c>
      <c r="O532">
        <v>377222.22</v>
      </c>
      <c r="P532">
        <v>256169.56</v>
      </c>
      <c r="Q532">
        <v>358490.89</v>
      </c>
      <c r="R532">
        <v>120325.63</v>
      </c>
      <c r="S532">
        <v>174515.96</v>
      </c>
      <c r="T532">
        <v>145278.73000000001</v>
      </c>
      <c r="U532">
        <v>226802.47</v>
      </c>
      <c r="V532">
        <v>162591.07</v>
      </c>
      <c r="W532">
        <v>204810.34</v>
      </c>
      <c r="X532">
        <v>109461.47</v>
      </c>
      <c r="Y532">
        <v>163504.29999999999</v>
      </c>
      <c r="Z532">
        <v>250840.94</v>
      </c>
      <c r="AB532">
        <v>252338.92</v>
      </c>
      <c r="AC532">
        <v>53337.36</v>
      </c>
      <c r="AD532">
        <v>75129.62</v>
      </c>
      <c r="AE532">
        <v>5344007.58</v>
      </c>
      <c r="AF532">
        <v>170992.22</v>
      </c>
      <c r="AG532">
        <v>314258.19</v>
      </c>
      <c r="AH532">
        <v>300209.17</v>
      </c>
      <c r="AI532">
        <v>644894.47</v>
      </c>
      <c r="AJ532">
        <v>162520.53</v>
      </c>
      <c r="AK532">
        <v>467675.96</v>
      </c>
      <c r="AL532">
        <v>152288.10999999999</v>
      </c>
      <c r="AM532">
        <v>130748.3</v>
      </c>
      <c r="AN532">
        <v>353728.84</v>
      </c>
      <c r="AO532">
        <v>378072.7</v>
      </c>
      <c r="AP532">
        <v>113198.45</v>
      </c>
      <c r="AQ532">
        <v>116580.8</v>
      </c>
      <c r="AR532">
        <v>273576.86</v>
      </c>
      <c r="AS532">
        <v>836113.02</v>
      </c>
      <c r="AT532">
        <v>117905.89</v>
      </c>
      <c r="AU532">
        <v>96698.3</v>
      </c>
      <c r="AV532">
        <v>400190.53</v>
      </c>
      <c r="AW532">
        <v>359214.39</v>
      </c>
      <c r="AX532">
        <v>151806.19</v>
      </c>
      <c r="AY532">
        <v>79379.839999999997</v>
      </c>
      <c r="AZ532">
        <v>306398.74</v>
      </c>
      <c r="BA532">
        <v>70132.289999999994</v>
      </c>
      <c r="BB532">
        <v>106213.41</v>
      </c>
      <c r="BC532">
        <v>59902.01</v>
      </c>
      <c r="BD532">
        <v>97576.63</v>
      </c>
      <c r="BE532">
        <v>781126.08</v>
      </c>
      <c r="BF532">
        <v>162595.89000000001</v>
      </c>
      <c r="BG532">
        <v>82584.58</v>
      </c>
      <c r="BH532">
        <v>254309.25</v>
      </c>
      <c r="BI532">
        <v>33941.83</v>
      </c>
      <c r="BJ532">
        <v>242653</v>
      </c>
      <c r="BK532">
        <v>125712.84</v>
      </c>
      <c r="BL532">
        <v>89371.68</v>
      </c>
    </row>
    <row r="533" spans="1:64" ht="24" customHeight="1">
      <c r="A533" s="77">
        <v>4</v>
      </c>
      <c r="B533" s="78" t="s">
        <v>913</v>
      </c>
      <c r="C533" s="79" t="s">
        <v>915</v>
      </c>
      <c r="D533" s="79">
        <v>4.0999999999999996</v>
      </c>
      <c r="E533" s="78" t="s">
        <v>1393</v>
      </c>
      <c r="F533" s="79"/>
      <c r="G533" s="79"/>
      <c r="H533" s="33">
        <v>4306010104.1009998</v>
      </c>
      <c r="I533" s="31" t="s">
        <v>463</v>
      </c>
      <c r="J533" s="108">
        <f t="shared" si="9"/>
        <v>0</v>
      </c>
    </row>
    <row r="534" spans="1:64" ht="24" customHeight="1">
      <c r="A534" s="77">
        <v>4</v>
      </c>
      <c r="B534" s="78" t="s">
        <v>913</v>
      </c>
      <c r="C534" s="79" t="s">
        <v>915</v>
      </c>
      <c r="D534" s="79">
        <v>4.0999999999999996</v>
      </c>
      <c r="E534" s="78" t="s">
        <v>1393</v>
      </c>
      <c r="F534" s="79"/>
      <c r="G534" s="79"/>
      <c r="H534" s="33">
        <v>4306010110.1009998</v>
      </c>
      <c r="I534" s="31" t="s">
        <v>464</v>
      </c>
      <c r="J534" s="108">
        <f t="shared" si="9"/>
        <v>21875.200000000001</v>
      </c>
      <c r="M534">
        <v>17600</v>
      </c>
      <c r="N534">
        <v>2095</v>
      </c>
      <c r="P534">
        <v>87670</v>
      </c>
      <c r="Q534">
        <v>28500</v>
      </c>
      <c r="S534">
        <v>71235</v>
      </c>
      <c r="W534">
        <v>21875.200000000001</v>
      </c>
      <c r="X534">
        <v>3307.09</v>
      </c>
      <c r="Y534">
        <v>12500</v>
      </c>
      <c r="Z534">
        <v>7070</v>
      </c>
      <c r="AB534">
        <v>13500</v>
      </c>
      <c r="AC534">
        <v>1750</v>
      </c>
      <c r="AD534">
        <v>900</v>
      </c>
      <c r="AW534">
        <v>2000</v>
      </c>
      <c r="AX534">
        <v>28270</v>
      </c>
      <c r="BB534">
        <v>4681</v>
      </c>
      <c r="BE534">
        <v>6811</v>
      </c>
      <c r="BF534">
        <v>3150</v>
      </c>
      <c r="BI534">
        <v>12850</v>
      </c>
      <c r="BJ534">
        <v>19000</v>
      </c>
      <c r="BK534">
        <v>9265</v>
      </c>
    </row>
    <row r="535" spans="1:64" ht="24" customHeight="1">
      <c r="A535" s="77">
        <v>4</v>
      </c>
      <c r="B535" s="78" t="s">
        <v>913</v>
      </c>
      <c r="C535" s="79" t="s">
        <v>915</v>
      </c>
      <c r="D535" s="79">
        <v>4.0999999999999996</v>
      </c>
      <c r="E535" s="78" t="s">
        <v>1393</v>
      </c>
      <c r="F535" s="79"/>
      <c r="G535" s="79"/>
      <c r="H535" s="33">
        <v>4306010110.1020002</v>
      </c>
      <c r="I535" s="31" t="s">
        <v>588</v>
      </c>
      <c r="J535" s="108">
        <f t="shared" si="9"/>
        <v>0</v>
      </c>
      <c r="M535">
        <v>14400</v>
      </c>
      <c r="AC535">
        <v>960</v>
      </c>
      <c r="AD535">
        <v>3050</v>
      </c>
      <c r="BI535">
        <v>9842</v>
      </c>
      <c r="BK535">
        <v>1500</v>
      </c>
    </row>
    <row r="536" spans="1:64" ht="24" customHeight="1">
      <c r="A536" s="77">
        <v>4</v>
      </c>
      <c r="B536" s="78" t="s">
        <v>913</v>
      </c>
      <c r="C536" s="79" t="s">
        <v>915</v>
      </c>
      <c r="D536" s="79">
        <v>4.0999999999999996</v>
      </c>
      <c r="E536" s="78" t="s">
        <v>1607</v>
      </c>
      <c r="F536" s="79"/>
      <c r="G536" s="79"/>
      <c r="H536" s="33">
        <v>4307010103.2010002</v>
      </c>
      <c r="I536" s="31" t="s">
        <v>589</v>
      </c>
      <c r="J536" s="108">
        <f t="shared" si="9"/>
        <v>281418325.83999997</v>
      </c>
      <c r="K536">
        <v>376284286.43000001</v>
      </c>
      <c r="L536">
        <v>21905632.68</v>
      </c>
      <c r="M536">
        <v>38757302.950000003</v>
      </c>
      <c r="N536">
        <v>52972972.020000003</v>
      </c>
      <c r="O536">
        <v>72747933.079999998</v>
      </c>
      <c r="P536">
        <v>57446678.32</v>
      </c>
      <c r="Q536">
        <v>50562881.189999998</v>
      </c>
      <c r="R536">
        <v>35004688.420000002</v>
      </c>
      <c r="S536">
        <v>33340788.309999999</v>
      </c>
      <c r="T536">
        <v>25083357.989999998</v>
      </c>
      <c r="U536">
        <v>25078176.079999998</v>
      </c>
      <c r="V536">
        <v>16132108.27</v>
      </c>
      <c r="W536">
        <v>281418325.83999997</v>
      </c>
      <c r="X536">
        <v>44013243.509999998</v>
      </c>
      <c r="Y536">
        <v>36792758.960000001</v>
      </c>
      <c r="Z536">
        <v>43265040.780000001</v>
      </c>
      <c r="AA536">
        <v>69666262.959999993</v>
      </c>
      <c r="AB536">
        <v>50930949.049999997</v>
      </c>
      <c r="AC536">
        <v>19509178.010000002</v>
      </c>
      <c r="AD536">
        <v>11102693.710000001</v>
      </c>
      <c r="AE536">
        <v>620954558.35000002</v>
      </c>
      <c r="AF536">
        <v>35291329.850000001</v>
      </c>
      <c r="AG536">
        <v>56965271.340000004</v>
      </c>
      <c r="AH536">
        <v>50486496.259999998</v>
      </c>
      <c r="AI536">
        <v>76135941.099999994</v>
      </c>
      <c r="AJ536">
        <v>34800383.969999999</v>
      </c>
      <c r="AK536">
        <v>82315841.609999999</v>
      </c>
      <c r="AL536">
        <v>52536608.210000001</v>
      </c>
      <c r="AM536">
        <v>52000250.689999998</v>
      </c>
      <c r="AN536">
        <v>38018612.140000001</v>
      </c>
      <c r="AO536">
        <v>84428885.530000001</v>
      </c>
      <c r="AP536">
        <v>42107629.409999996</v>
      </c>
      <c r="AQ536">
        <v>28621333.109999999</v>
      </c>
      <c r="AR536">
        <v>14057797.689999999</v>
      </c>
      <c r="AS536">
        <v>351342561.44999999</v>
      </c>
      <c r="AT536">
        <v>31212130.09</v>
      </c>
      <c r="AU536">
        <v>39280509.619999997</v>
      </c>
      <c r="AV536">
        <v>76059432.299999997</v>
      </c>
      <c r="AW536">
        <v>41397197.219999999</v>
      </c>
      <c r="AX536">
        <v>39436537.700000003</v>
      </c>
      <c r="AY536">
        <v>38398526.710000001</v>
      </c>
      <c r="AZ536">
        <v>90620001.489999995</v>
      </c>
      <c r="BA536">
        <v>33653549.219999999</v>
      </c>
      <c r="BB536">
        <v>12571600.25</v>
      </c>
      <c r="BC536">
        <v>10822940.32</v>
      </c>
      <c r="BD536">
        <v>12301821.220000001</v>
      </c>
      <c r="BE536">
        <v>251650274.18000001</v>
      </c>
      <c r="BF536">
        <v>61322310</v>
      </c>
      <c r="BG536">
        <v>40154731.520000003</v>
      </c>
      <c r="BH536">
        <v>66166769.689999998</v>
      </c>
      <c r="BI536">
        <v>17146865</v>
      </c>
      <c r="BJ536">
        <v>50066820.869999997</v>
      </c>
      <c r="BK536">
        <v>47510366.979999997</v>
      </c>
      <c r="BL536">
        <v>30440116.289999999</v>
      </c>
    </row>
    <row r="537" spans="1:64" ht="24" customHeight="1">
      <c r="A537" s="89">
        <v>4</v>
      </c>
      <c r="B537" s="90" t="s">
        <v>913</v>
      </c>
      <c r="C537" s="91" t="s">
        <v>915</v>
      </c>
      <c r="D537" s="91">
        <v>4.2</v>
      </c>
      <c r="E537" s="90" t="s">
        <v>1485</v>
      </c>
      <c r="F537" s="91"/>
      <c r="G537" s="91"/>
      <c r="H537" s="66">
        <v>4307010104.1009998</v>
      </c>
      <c r="I537" s="67" t="s">
        <v>590</v>
      </c>
      <c r="J537" s="108">
        <f t="shared" si="9"/>
        <v>49312300</v>
      </c>
      <c r="K537">
        <v>66309837</v>
      </c>
      <c r="W537">
        <v>49312300</v>
      </c>
      <c r="AE537">
        <v>98297860</v>
      </c>
      <c r="AF537">
        <v>3152400</v>
      </c>
      <c r="AS537">
        <v>86770819.599999994</v>
      </c>
      <c r="BE537">
        <v>74250202</v>
      </c>
    </row>
    <row r="538" spans="1:64" ht="24" customHeight="1">
      <c r="A538" s="77">
        <v>4</v>
      </c>
      <c r="B538" s="78" t="s">
        <v>913</v>
      </c>
      <c r="C538" s="79" t="s">
        <v>915</v>
      </c>
      <c r="D538" s="79">
        <v>4.0999999999999996</v>
      </c>
      <c r="E538" s="78" t="s">
        <v>1393</v>
      </c>
      <c r="F538" s="79"/>
      <c r="G538" s="79"/>
      <c r="H538" s="33">
        <v>4307010105.1009998</v>
      </c>
      <c r="I538" s="31" t="s">
        <v>591</v>
      </c>
      <c r="J538" s="108">
        <f t="shared" si="9"/>
        <v>20530365.91</v>
      </c>
      <c r="K538">
        <v>34248690.609999999</v>
      </c>
      <c r="L538">
        <v>45106.74</v>
      </c>
      <c r="O538">
        <v>181159.44</v>
      </c>
      <c r="P538">
        <v>42048.84</v>
      </c>
      <c r="S538">
        <v>68043.399999999994</v>
      </c>
      <c r="V538">
        <v>15580.02</v>
      </c>
      <c r="W538">
        <v>20530365.91</v>
      </c>
      <c r="X538">
        <v>322330.87</v>
      </c>
      <c r="AB538">
        <v>178564.46</v>
      </c>
      <c r="AD538">
        <v>10480.26</v>
      </c>
      <c r="AE538">
        <v>66067513.890000001</v>
      </c>
      <c r="AK538">
        <v>96360</v>
      </c>
      <c r="AS538">
        <v>29138549.460000001</v>
      </c>
      <c r="AT538">
        <v>102078.72</v>
      </c>
      <c r="AV538">
        <v>194880.46</v>
      </c>
      <c r="AW538">
        <v>201078.81</v>
      </c>
      <c r="AX538">
        <v>8000</v>
      </c>
      <c r="AZ538">
        <v>389491.4</v>
      </c>
      <c r="BA538">
        <v>32764.14</v>
      </c>
      <c r="BB538">
        <v>364883</v>
      </c>
      <c r="BC538">
        <v>186923.45</v>
      </c>
      <c r="BD538">
        <v>532285.06999999995</v>
      </c>
      <c r="BE538">
        <v>16075330.939999999</v>
      </c>
      <c r="BF538">
        <v>8850</v>
      </c>
      <c r="BG538">
        <v>3813503.47</v>
      </c>
      <c r="BI538">
        <v>52516.6</v>
      </c>
      <c r="BK538">
        <v>43931.67</v>
      </c>
    </row>
    <row r="539" spans="1:64" ht="24" customHeight="1">
      <c r="A539" s="77">
        <v>4</v>
      </c>
      <c r="B539" s="78" t="s">
        <v>913</v>
      </c>
      <c r="C539" s="79" t="s">
        <v>915</v>
      </c>
      <c r="D539" s="79">
        <v>4.0999999999999996</v>
      </c>
      <c r="E539" s="78" t="s">
        <v>1393</v>
      </c>
      <c r="F539" s="79"/>
      <c r="G539" s="79"/>
      <c r="H539" s="33">
        <v>4307010106.1009998</v>
      </c>
      <c r="I539" s="31" t="s">
        <v>592</v>
      </c>
      <c r="J539" s="108">
        <f t="shared" si="9"/>
        <v>52500</v>
      </c>
      <c r="K539">
        <v>60000</v>
      </c>
      <c r="W539">
        <v>52500</v>
      </c>
      <c r="AE539">
        <v>250000</v>
      </c>
      <c r="AS539">
        <v>18044000</v>
      </c>
      <c r="BE539">
        <v>110000</v>
      </c>
    </row>
    <row r="540" spans="1:64" ht="24" customHeight="1">
      <c r="A540" s="77">
        <v>4</v>
      </c>
      <c r="B540" s="78" t="s">
        <v>913</v>
      </c>
      <c r="C540" s="79" t="s">
        <v>915</v>
      </c>
      <c r="D540" s="79">
        <v>4.0999999999999996</v>
      </c>
      <c r="E540" s="78" t="s">
        <v>1393</v>
      </c>
      <c r="F540" s="79"/>
      <c r="G540" s="79"/>
      <c r="H540" s="33">
        <v>4307010107.1009998</v>
      </c>
      <c r="I540" s="31" t="s">
        <v>593</v>
      </c>
      <c r="J540" s="108">
        <f t="shared" si="9"/>
        <v>0</v>
      </c>
      <c r="AE540">
        <v>57200</v>
      </c>
    </row>
    <row r="541" spans="1:64" ht="24" customHeight="1">
      <c r="A541" s="77">
        <v>4</v>
      </c>
      <c r="B541" s="78" t="s">
        <v>913</v>
      </c>
      <c r="C541" s="79" t="s">
        <v>915</v>
      </c>
      <c r="D541" s="79">
        <v>4.0999999999999996</v>
      </c>
      <c r="E541" s="78" t="s">
        <v>1393</v>
      </c>
      <c r="F541" s="79"/>
      <c r="G541" s="79"/>
      <c r="H541" s="33">
        <v>4307010108.1009998</v>
      </c>
      <c r="I541" s="31" t="s">
        <v>594</v>
      </c>
      <c r="J541" s="108">
        <f t="shared" si="9"/>
        <v>13264988.77</v>
      </c>
      <c r="K541">
        <v>20403131.670000002</v>
      </c>
      <c r="L541">
        <v>869783.55</v>
      </c>
      <c r="M541">
        <v>1719821.46</v>
      </c>
      <c r="N541">
        <v>2091604.77</v>
      </c>
      <c r="O541">
        <v>3674895.34</v>
      </c>
      <c r="P541">
        <v>2413578.86</v>
      </c>
      <c r="Q541">
        <v>3782237.36</v>
      </c>
      <c r="R541">
        <v>1473978.04</v>
      </c>
      <c r="S541">
        <v>1299450.51</v>
      </c>
      <c r="T541">
        <v>1578710.07</v>
      </c>
      <c r="U541">
        <v>1067577.22</v>
      </c>
      <c r="V541">
        <v>682526.58</v>
      </c>
      <c r="W541">
        <v>13264988.77</v>
      </c>
      <c r="X541">
        <v>2145510.56</v>
      </c>
      <c r="Y541">
        <v>1464868.95</v>
      </c>
      <c r="Z541">
        <v>1509299.66</v>
      </c>
      <c r="AA541">
        <v>3051459.18</v>
      </c>
      <c r="AB541">
        <v>1968845.86</v>
      </c>
      <c r="AD541">
        <v>505589.06</v>
      </c>
      <c r="AE541">
        <v>30320740.23</v>
      </c>
      <c r="AF541">
        <v>1533868.13</v>
      </c>
      <c r="AG541">
        <v>2293112.19</v>
      </c>
      <c r="AH541">
        <v>2222824.21</v>
      </c>
      <c r="AI541">
        <v>3221828.92</v>
      </c>
      <c r="AJ541">
        <v>1252420.72</v>
      </c>
      <c r="AK541">
        <v>3537193.62</v>
      </c>
      <c r="AL541">
        <v>2324319.61</v>
      </c>
      <c r="AM541">
        <v>2184781.09</v>
      </c>
      <c r="AN541">
        <v>1424401.6</v>
      </c>
      <c r="AO541">
        <v>3670390.19</v>
      </c>
      <c r="AP541">
        <v>1710862.79</v>
      </c>
      <c r="AQ541">
        <v>1544794.31</v>
      </c>
      <c r="AR541">
        <v>633873.71</v>
      </c>
      <c r="AS541">
        <v>17534663.609999999</v>
      </c>
      <c r="AT541">
        <v>1258037.53</v>
      </c>
      <c r="AU541">
        <v>2664327.34</v>
      </c>
      <c r="AV541">
        <v>3024455.77</v>
      </c>
      <c r="AW541">
        <v>1835227.18</v>
      </c>
      <c r="AZ541">
        <v>3921000.64</v>
      </c>
      <c r="BA541">
        <v>1461578.77</v>
      </c>
      <c r="BB541">
        <v>480943.48</v>
      </c>
      <c r="BC541">
        <v>532372.98</v>
      </c>
      <c r="BE541">
        <v>14988979.380000001</v>
      </c>
      <c r="BF541">
        <v>2914766.6</v>
      </c>
      <c r="BG541">
        <v>2048452.08</v>
      </c>
      <c r="BH541">
        <v>2746651.54</v>
      </c>
      <c r="BI541">
        <v>1038884.65</v>
      </c>
      <c r="BJ541">
        <v>2865531.78</v>
      </c>
      <c r="BK541">
        <v>2045281.8</v>
      </c>
      <c r="BL541">
        <v>1140376.5</v>
      </c>
    </row>
    <row r="542" spans="1:64" ht="24" customHeight="1">
      <c r="A542" s="77">
        <v>4</v>
      </c>
      <c r="B542" s="78" t="s">
        <v>913</v>
      </c>
      <c r="C542" s="79" t="s">
        <v>915</v>
      </c>
      <c r="D542" s="79">
        <v>4.0999999999999996</v>
      </c>
      <c r="E542" s="78" t="s">
        <v>1393</v>
      </c>
      <c r="F542" s="79"/>
      <c r="G542" s="79"/>
      <c r="H542" s="33">
        <v>4307010110.1009998</v>
      </c>
      <c r="I542" s="31" t="s">
        <v>595</v>
      </c>
      <c r="J542" s="108">
        <f t="shared" si="9"/>
        <v>248500</v>
      </c>
      <c r="K542">
        <v>592500</v>
      </c>
      <c r="W542">
        <v>248500</v>
      </c>
      <c r="AK542">
        <v>11764125</v>
      </c>
      <c r="AS542">
        <v>1137128.96</v>
      </c>
      <c r="BE542">
        <v>454663</v>
      </c>
    </row>
    <row r="543" spans="1:64" ht="24" customHeight="1">
      <c r="A543" s="77">
        <v>4</v>
      </c>
      <c r="B543" s="78" t="s">
        <v>913</v>
      </c>
      <c r="C543" s="79" t="s">
        <v>915</v>
      </c>
      <c r="D543" s="79">
        <v>4.2</v>
      </c>
      <c r="E543" s="78" t="s">
        <v>1603</v>
      </c>
      <c r="F543" s="79"/>
      <c r="G543" s="79"/>
      <c r="H543" s="34">
        <v>4307010112.1009998</v>
      </c>
      <c r="I543" s="35" t="s">
        <v>596</v>
      </c>
      <c r="J543" s="108">
        <f t="shared" si="9"/>
        <v>0</v>
      </c>
    </row>
    <row r="544" spans="1:64" ht="24" customHeight="1">
      <c r="A544" s="77">
        <v>4</v>
      </c>
      <c r="B544" s="78" t="s">
        <v>913</v>
      </c>
      <c r="C544" s="79" t="s">
        <v>915</v>
      </c>
      <c r="D544" s="79">
        <v>4.2</v>
      </c>
      <c r="E544" s="78" t="s">
        <v>1603</v>
      </c>
      <c r="F544" s="79"/>
      <c r="G544" s="79"/>
      <c r="H544" s="33">
        <v>4308010101.1009998</v>
      </c>
      <c r="I544" s="31" t="s">
        <v>597</v>
      </c>
      <c r="J544" s="108">
        <f t="shared" si="9"/>
        <v>0</v>
      </c>
    </row>
    <row r="545" spans="1:64" ht="24" customHeight="1">
      <c r="A545" s="77">
        <v>4</v>
      </c>
      <c r="B545" s="78" t="s">
        <v>913</v>
      </c>
      <c r="C545" s="79" t="s">
        <v>915</v>
      </c>
      <c r="D545" s="79">
        <v>4.2</v>
      </c>
      <c r="E545" s="78" t="s">
        <v>1603</v>
      </c>
      <c r="F545" s="79"/>
      <c r="G545" s="79"/>
      <c r="H545" s="33">
        <v>4308010105.1009998</v>
      </c>
      <c r="I545" s="31" t="s">
        <v>598</v>
      </c>
      <c r="J545" s="108">
        <f t="shared" si="9"/>
        <v>0</v>
      </c>
    </row>
    <row r="546" spans="1:64" ht="24" customHeight="1">
      <c r="A546" s="77">
        <v>4</v>
      </c>
      <c r="B546" s="78" t="s">
        <v>913</v>
      </c>
      <c r="C546" s="79" t="s">
        <v>915</v>
      </c>
      <c r="D546" s="79">
        <v>4.2</v>
      </c>
      <c r="E546" s="78" t="s">
        <v>1603</v>
      </c>
      <c r="F546" s="79"/>
      <c r="G546" s="79"/>
      <c r="H546" s="33">
        <v>4308010106.1009998</v>
      </c>
      <c r="I546" s="31" t="s">
        <v>599</v>
      </c>
      <c r="J546" s="108">
        <f t="shared" si="9"/>
        <v>0</v>
      </c>
    </row>
    <row r="547" spans="1:64" ht="24" customHeight="1">
      <c r="A547" s="77">
        <v>4</v>
      </c>
      <c r="B547" s="78" t="s">
        <v>913</v>
      </c>
      <c r="C547" s="79" t="s">
        <v>915</v>
      </c>
      <c r="D547" s="79">
        <v>4.2</v>
      </c>
      <c r="E547" s="78" t="s">
        <v>1603</v>
      </c>
      <c r="F547" s="79"/>
      <c r="G547" s="79"/>
      <c r="H547" s="33">
        <v>4308010111.1009998</v>
      </c>
      <c r="I547" s="31" t="s">
        <v>600</v>
      </c>
      <c r="J547" s="108">
        <f t="shared" si="9"/>
        <v>0</v>
      </c>
    </row>
    <row r="548" spans="1:64" ht="24" customHeight="1">
      <c r="A548" s="77">
        <v>4</v>
      </c>
      <c r="B548" s="78" t="s">
        <v>913</v>
      </c>
      <c r="C548" s="79" t="s">
        <v>915</v>
      </c>
      <c r="D548" s="79">
        <v>4.2</v>
      </c>
      <c r="E548" s="78" t="s">
        <v>1603</v>
      </c>
      <c r="F548" s="79"/>
      <c r="G548" s="79"/>
      <c r="H548" s="33">
        <v>4308010117.1009998</v>
      </c>
      <c r="I548" s="31" t="s">
        <v>601</v>
      </c>
      <c r="J548" s="108">
        <f t="shared" si="9"/>
        <v>0</v>
      </c>
    </row>
    <row r="549" spans="1:64" ht="24" customHeight="1">
      <c r="A549" s="77">
        <v>4</v>
      </c>
      <c r="B549" s="78" t="s">
        <v>913</v>
      </c>
      <c r="C549" s="79" t="s">
        <v>915</v>
      </c>
      <c r="D549" s="79">
        <v>4.2</v>
      </c>
      <c r="E549" s="78" t="s">
        <v>1603</v>
      </c>
      <c r="F549" s="79"/>
      <c r="G549" s="79"/>
      <c r="H549" s="33">
        <v>4308010118.1009998</v>
      </c>
      <c r="I549" s="31" t="s">
        <v>602</v>
      </c>
      <c r="J549" s="108">
        <f t="shared" si="9"/>
        <v>0</v>
      </c>
    </row>
    <row r="550" spans="1:64" ht="24" customHeight="1">
      <c r="A550" s="77">
        <v>4</v>
      </c>
      <c r="B550" s="78" t="s">
        <v>913</v>
      </c>
      <c r="C550" s="79" t="s">
        <v>915</v>
      </c>
      <c r="D550" s="79">
        <v>4.2</v>
      </c>
      <c r="E550" s="78" t="s">
        <v>1603</v>
      </c>
      <c r="F550" s="79"/>
      <c r="G550" s="79"/>
      <c r="H550" s="54">
        <v>4308010121.1009998</v>
      </c>
      <c r="I550" s="56" t="s">
        <v>603</v>
      </c>
      <c r="J550" s="108">
        <f t="shared" si="9"/>
        <v>0</v>
      </c>
    </row>
    <row r="551" spans="1:64" ht="24" customHeight="1">
      <c r="A551" s="77">
        <v>4</v>
      </c>
      <c r="B551" s="78" t="s">
        <v>913</v>
      </c>
      <c r="C551" s="79" t="s">
        <v>915</v>
      </c>
      <c r="D551" s="79">
        <v>4.0999999999999996</v>
      </c>
      <c r="E551" s="78" t="s">
        <v>1393</v>
      </c>
      <c r="F551" s="79"/>
      <c r="G551" s="79"/>
      <c r="H551" s="33">
        <v>4313010101.1009998</v>
      </c>
      <c r="I551" s="31" t="s">
        <v>604</v>
      </c>
      <c r="J551" s="108">
        <f t="shared" si="9"/>
        <v>0</v>
      </c>
      <c r="M551">
        <v>5402</v>
      </c>
      <c r="N551">
        <v>4790</v>
      </c>
      <c r="R551">
        <v>2990</v>
      </c>
      <c r="T551">
        <v>2226</v>
      </c>
      <c r="AA551">
        <v>7540</v>
      </c>
      <c r="AE551">
        <v>313459.86</v>
      </c>
    </row>
    <row r="552" spans="1:64" ht="24" customHeight="1">
      <c r="A552" s="77">
        <v>4</v>
      </c>
      <c r="B552" s="78" t="s">
        <v>913</v>
      </c>
      <c r="C552" s="79" t="s">
        <v>915</v>
      </c>
      <c r="D552" s="79">
        <v>4.0999999999999996</v>
      </c>
      <c r="E552" s="78" t="s">
        <v>1393</v>
      </c>
      <c r="F552" s="79"/>
      <c r="G552" s="79"/>
      <c r="H552" s="33">
        <v>4313010103.1009998</v>
      </c>
      <c r="I552" s="31" t="s">
        <v>605</v>
      </c>
      <c r="J552" s="108">
        <f t="shared" si="9"/>
        <v>87850.3</v>
      </c>
      <c r="K552">
        <v>116035.07</v>
      </c>
      <c r="L552">
        <v>11712</v>
      </c>
      <c r="P552">
        <v>4990</v>
      </c>
      <c r="Q552">
        <v>12861.8</v>
      </c>
      <c r="T552">
        <v>145152</v>
      </c>
      <c r="U552">
        <v>145226.07</v>
      </c>
      <c r="W552">
        <v>87850.3</v>
      </c>
      <c r="X552">
        <v>21070</v>
      </c>
      <c r="Y552">
        <v>22540</v>
      </c>
      <c r="Z552">
        <v>76465</v>
      </c>
      <c r="AB552">
        <v>35944</v>
      </c>
      <c r="AC552">
        <v>38844.76</v>
      </c>
      <c r="AE552">
        <v>2205587.42</v>
      </c>
      <c r="AI552">
        <v>107324</v>
      </c>
      <c r="AK552">
        <v>46665.74</v>
      </c>
      <c r="AL552">
        <v>4868</v>
      </c>
      <c r="AM552">
        <v>78368.91</v>
      </c>
      <c r="AN552">
        <v>356738</v>
      </c>
      <c r="AO552">
        <v>24923.200000000001</v>
      </c>
      <c r="AS552">
        <v>228634.64</v>
      </c>
      <c r="AT552">
        <v>1536.03</v>
      </c>
      <c r="AX552">
        <v>1470</v>
      </c>
      <c r="BC552">
        <v>2978.5</v>
      </c>
      <c r="BD552">
        <v>40</v>
      </c>
      <c r="BE552">
        <v>56147.08</v>
      </c>
      <c r="BI552">
        <v>119724.12</v>
      </c>
      <c r="BJ552">
        <v>31000</v>
      </c>
      <c r="BK552">
        <v>7400</v>
      </c>
      <c r="BL552">
        <v>150971.41</v>
      </c>
    </row>
    <row r="553" spans="1:64" ht="24" customHeight="1">
      <c r="A553" s="77">
        <v>4</v>
      </c>
      <c r="B553" s="78" t="s">
        <v>913</v>
      </c>
      <c r="C553" s="79" t="s">
        <v>915</v>
      </c>
      <c r="D553" s="79">
        <v>4.0999999999999996</v>
      </c>
      <c r="E553" s="78" t="s">
        <v>1410</v>
      </c>
      <c r="F553" s="79"/>
      <c r="G553" s="79"/>
      <c r="H553" s="33">
        <v>4313010199.1009998</v>
      </c>
      <c r="I553" s="31" t="s">
        <v>606</v>
      </c>
      <c r="J553" s="108">
        <f t="shared" si="9"/>
        <v>252683</v>
      </c>
      <c r="W553">
        <v>252683</v>
      </c>
      <c r="AD553">
        <v>24214.22</v>
      </c>
      <c r="AE553">
        <v>5550582.1900000004</v>
      </c>
      <c r="AF553">
        <v>0</v>
      </c>
    </row>
    <row r="554" spans="1:64" ht="24" customHeight="1">
      <c r="A554" s="77">
        <v>4</v>
      </c>
      <c r="B554" s="78" t="s">
        <v>913</v>
      </c>
      <c r="C554" s="79" t="s">
        <v>915</v>
      </c>
      <c r="D554" s="79">
        <v>4.0999999999999996</v>
      </c>
      <c r="E554" s="78" t="s">
        <v>1410</v>
      </c>
      <c r="F554" s="79"/>
      <c r="G554" s="79"/>
      <c r="H554" s="33">
        <v>4313010199.1020002</v>
      </c>
      <c r="I554" s="31" t="s">
        <v>607</v>
      </c>
      <c r="J554" s="108">
        <f t="shared" si="9"/>
        <v>0</v>
      </c>
      <c r="K554">
        <v>98286</v>
      </c>
      <c r="AE554">
        <v>282348</v>
      </c>
    </row>
    <row r="555" spans="1:64" ht="24" customHeight="1">
      <c r="A555" s="77">
        <v>4</v>
      </c>
      <c r="B555" s="78" t="s">
        <v>913</v>
      </c>
      <c r="C555" s="79" t="s">
        <v>915</v>
      </c>
      <c r="D555" s="79">
        <v>4.0999999999999996</v>
      </c>
      <c r="E555" s="78" t="s">
        <v>1393</v>
      </c>
      <c r="F555" s="79"/>
      <c r="G555" s="79"/>
      <c r="H555" s="33">
        <v>4313010199.1049995</v>
      </c>
      <c r="I555" s="31" t="s">
        <v>608</v>
      </c>
      <c r="J555" s="108">
        <f t="shared" si="9"/>
        <v>78540</v>
      </c>
      <c r="M555">
        <v>116880</v>
      </c>
      <c r="V555">
        <v>22650</v>
      </c>
      <c r="W555">
        <v>78540</v>
      </c>
      <c r="X555">
        <v>235370</v>
      </c>
      <c r="Y555">
        <v>79800</v>
      </c>
      <c r="AA555">
        <v>355588</v>
      </c>
      <c r="AB555">
        <v>3635</v>
      </c>
      <c r="AC555">
        <v>450</v>
      </c>
      <c r="AD555">
        <v>163820</v>
      </c>
      <c r="AE555">
        <v>260130</v>
      </c>
      <c r="AH555">
        <v>6040</v>
      </c>
      <c r="AI555">
        <v>16230</v>
      </c>
      <c r="AN555">
        <v>79350</v>
      </c>
      <c r="AO555">
        <v>589020</v>
      </c>
      <c r="AU555">
        <v>11700</v>
      </c>
      <c r="AW555">
        <v>692973</v>
      </c>
      <c r="AX555">
        <v>32560</v>
      </c>
      <c r="BG555">
        <v>114340</v>
      </c>
      <c r="BH555">
        <v>125710</v>
      </c>
      <c r="BI555">
        <v>24330</v>
      </c>
      <c r="BJ555">
        <v>435902.5</v>
      </c>
      <c r="BK555">
        <v>98240</v>
      </c>
    </row>
    <row r="556" spans="1:64" ht="24" customHeight="1">
      <c r="A556" s="77">
        <v>4</v>
      </c>
      <c r="B556" s="78" t="s">
        <v>913</v>
      </c>
      <c r="C556" s="79" t="s">
        <v>915</v>
      </c>
      <c r="D556" s="79">
        <v>4.0999999999999996</v>
      </c>
      <c r="E556" s="78" t="s">
        <v>1393</v>
      </c>
      <c r="F556" s="79"/>
      <c r="G556" s="79"/>
      <c r="H556" s="33">
        <v>4313010199.1079998</v>
      </c>
      <c r="I556" s="31" t="s">
        <v>609</v>
      </c>
      <c r="J556" s="108">
        <f t="shared" si="9"/>
        <v>0</v>
      </c>
      <c r="K556">
        <v>205700</v>
      </c>
      <c r="O556">
        <v>3000</v>
      </c>
      <c r="X556">
        <v>78872</v>
      </c>
      <c r="AB556">
        <v>14400</v>
      </c>
      <c r="AE556">
        <v>1351947.95</v>
      </c>
      <c r="AG556">
        <v>52080</v>
      </c>
      <c r="AJ556">
        <v>10000</v>
      </c>
      <c r="AO556">
        <v>3000</v>
      </c>
      <c r="BF556">
        <v>69480</v>
      </c>
      <c r="BG556">
        <v>79460</v>
      </c>
      <c r="BJ556">
        <v>63600</v>
      </c>
    </row>
    <row r="557" spans="1:64" ht="24" customHeight="1">
      <c r="A557" s="77">
        <v>4</v>
      </c>
      <c r="B557" s="78" t="s">
        <v>913</v>
      </c>
      <c r="C557" s="79" t="s">
        <v>915</v>
      </c>
      <c r="D557" s="79">
        <v>4.0999999999999996</v>
      </c>
      <c r="E557" s="78" t="s">
        <v>1393</v>
      </c>
      <c r="F557" s="79"/>
      <c r="G557" s="79"/>
      <c r="H557" s="33">
        <v>4313010199.1090002</v>
      </c>
      <c r="I557" s="31" t="s">
        <v>610</v>
      </c>
      <c r="J557" s="108">
        <f t="shared" si="9"/>
        <v>0</v>
      </c>
      <c r="K557">
        <v>265032</v>
      </c>
      <c r="N557">
        <v>3900</v>
      </c>
      <c r="P557">
        <v>20700</v>
      </c>
      <c r="R557">
        <v>47077</v>
      </c>
      <c r="T557">
        <v>20340</v>
      </c>
      <c r="V557">
        <v>15000</v>
      </c>
      <c r="X557">
        <v>58000</v>
      </c>
      <c r="AE557">
        <v>200000</v>
      </c>
      <c r="AG557">
        <v>14700</v>
      </c>
      <c r="AH557">
        <v>10800</v>
      </c>
      <c r="AI557">
        <v>1900</v>
      </c>
      <c r="AK557">
        <v>130000</v>
      </c>
      <c r="AL557">
        <v>150000</v>
      </c>
      <c r="AM557">
        <v>2000</v>
      </c>
      <c r="AO557">
        <v>60000</v>
      </c>
      <c r="AP557">
        <v>27450</v>
      </c>
      <c r="AQ557">
        <v>34000</v>
      </c>
      <c r="AY557">
        <v>15000</v>
      </c>
      <c r="AZ557">
        <v>216000</v>
      </c>
      <c r="BA557">
        <v>15000</v>
      </c>
      <c r="BE557">
        <v>325510.96999999997</v>
      </c>
      <c r="BF557">
        <v>114600</v>
      </c>
      <c r="BG557">
        <v>2700</v>
      </c>
      <c r="BK557">
        <v>105000</v>
      </c>
    </row>
    <row r="558" spans="1:64" ht="24" customHeight="1">
      <c r="A558" s="77">
        <v>4</v>
      </c>
      <c r="B558" s="78" t="s">
        <v>913</v>
      </c>
      <c r="C558" s="79" t="s">
        <v>915</v>
      </c>
      <c r="D558" s="79">
        <v>4.0999999999999996</v>
      </c>
      <c r="E558" s="78" t="s">
        <v>1393</v>
      </c>
      <c r="F558" s="79"/>
      <c r="G558" s="79"/>
      <c r="H558" s="33">
        <v>4313010199.1099997</v>
      </c>
      <c r="I558" s="31" t="s">
        <v>611</v>
      </c>
      <c r="J558" s="108">
        <f t="shared" si="9"/>
        <v>4937137.03</v>
      </c>
      <c r="K558">
        <v>2065101.14</v>
      </c>
      <c r="L558">
        <v>7587.5</v>
      </c>
      <c r="M558">
        <v>18210</v>
      </c>
      <c r="N558">
        <v>20934.599999999999</v>
      </c>
      <c r="O558">
        <v>36456</v>
      </c>
      <c r="P558">
        <v>149330</v>
      </c>
      <c r="Q558">
        <v>210572.5</v>
      </c>
      <c r="R558">
        <v>34500</v>
      </c>
      <c r="S558">
        <v>5709</v>
      </c>
      <c r="T558">
        <v>23020</v>
      </c>
      <c r="U558">
        <v>33308.61</v>
      </c>
      <c r="V558">
        <v>9600</v>
      </c>
      <c r="W558">
        <v>4937137.03</v>
      </c>
      <c r="X558">
        <v>2780</v>
      </c>
      <c r="Y558">
        <v>89937.02</v>
      </c>
      <c r="Z558">
        <v>6013.1</v>
      </c>
      <c r="AA558">
        <v>252272.8</v>
      </c>
      <c r="AB558">
        <v>62939.96</v>
      </c>
      <c r="AC558">
        <v>38064.51</v>
      </c>
      <c r="AD558">
        <v>2020</v>
      </c>
      <c r="AE558">
        <v>1573278.75</v>
      </c>
      <c r="AF558">
        <v>51237.599999999999</v>
      </c>
      <c r="AG558">
        <v>96950.59</v>
      </c>
      <c r="AH558">
        <v>22276.91</v>
      </c>
      <c r="AI558">
        <v>812786</v>
      </c>
      <c r="AJ558">
        <v>50340.5</v>
      </c>
      <c r="AK558">
        <v>223519.33</v>
      </c>
      <c r="AL558">
        <v>234399.56</v>
      </c>
      <c r="AM558">
        <v>372019.75</v>
      </c>
      <c r="AN558">
        <v>62609.1</v>
      </c>
      <c r="AO558">
        <v>124115.05</v>
      </c>
      <c r="AP558">
        <v>44665.75</v>
      </c>
      <c r="AQ558">
        <v>90772.02</v>
      </c>
      <c r="AR558">
        <v>18036.05</v>
      </c>
      <c r="AS558">
        <v>997315.56</v>
      </c>
      <c r="AT558">
        <v>246464</v>
      </c>
      <c r="AU558">
        <v>5745</v>
      </c>
      <c r="AV558">
        <v>38235</v>
      </c>
      <c r="AW558">
        <v>158771.23000000001</v>
      </c>
      <c r="AX558">
        <v>25777.75</v>
      </c>
      <c r="AY558">
        <v>110420.64</v>
      </c>
      <c r="AZ558">
        <v>106544.83</v>
      </c>
      <c r="BA558">
        <v>55626</v>
      </c>
      <c r="BB558">
        <v>47403.01</v>
      </c>
      <c r="BC558">
        <v>72901</v>
      </c>
      <c r="BD558">
        <v>15395.01</v>
      </c>
      <c r="BE558">
        <v>1068386.8400000001</v>
      </c>
      <c r="BF558">
        <v>328541.3</v>
      </c>
      <c r="BG558">
        <v>11850</v>
      </c>
      <c r="BH558">
        <v>386939.8</v>
      </c>
      <c r="BI558">
        <v>81626.5</v>
      </c>
      <c r="BJ558">
        <v>51534.1</v>
      </c>
      <c r="BK558">
        <v>245519.4</v>
      </c>
      <c r="BL558">
        <v>476496</v>
      </c>
    </row>
    <row r="559" spans="1:64" ht="24" customHeight="1">
      <c r="A559" s="77">
        <v>4</v>
      </c>
      <c r="B559" s="78" t="s">
        <v>913</v>
      </c>
      <c r="C559" s="79" t="s">
        <v>915</v>
      </c>
      <c r="D559" s="79">
        <v>4.0999999999999996</v>
      </c>
      <c r="E559" s="78" t="s">
        <v>1393</v>
      </c>
      <c r="F559" s="79"/>
      <c r="G559" s="79"/>
      <c r="H559" s="33">
        <v>4313010199.1129999</v>
      </c>
      <c r="I559" s="31" t="s">
        <v>612</v>
      </c>
      <c r="J559" s="108">
        <f t="shared" si="9"/>
        <v>0</v>
      </c>
      <c r="L559">
        <v>5100</v>
      </c>
      <c r="O559">
        <v>1350</v>
      </c>
      <c r="AE559">
        <v>2528</v>
      </c>
      <c r="AG559">
        <v>810</v>
      </c>
      <c r="AH559">
        <v>1590</v>
      </c>
      <c r="AJ559">
        <v>6000</v>
      </c>
      <c r="AM559">
        <v>630</v>
      </c>
      <c r="AO559">
        <v>5810</v>
      </c>
      <c r="AS559">
        <v>24</v>
      </c>
      <c r="AW559">
        <v>2570</v>
      </c>
      <c r="BC559">
        <v>60</v>
      </c>
    </row>
    <row r="560" spans="1:64" ht="24" customHeight="1">
      <c r="A560" s="77">
        <v>4</v>
      </c>
      <c r="B560" s="78" t="s">
        <v>913</v>
      </c>
      <c r="C560" s="79" t="s">
        <v>915</v>
      </c>
      <c r="D560" s="79">
        <v>4.0999999999999996</v>
      </c>
      <c r="E560" s="78" t="s">
        <v>1393</v>
      </c>
      <c r="F560" s="79"/>
      <c r="G560" s="79"/>
      <c r="H560" s="33">
        <v>4313010199.1140003</v>
      </c>
      <c r="I560" s="31" t="s">
        <v>613</v>
      </c>
      <c r="J560" s="108">
        <f t="shared" si="9"/>
        <v>0</v>
      </c>
      <c r="BE560">
        <v>84525</v>
      </c>
    </row>
    <row r="561" spans="1:64" ht="24" customHeight="1">
      <c r="A561" s="77">
        <v>4</v>
      </c>
      <c r="B561" s="78" t="s">
        <v>913</v>
      </c>
      <c r="C561" s="79" t="s">
        <v>915</v>
      </c>
      <c r="D561" s="79">
        <v>4.0999999999999996</v>
      </c>
      <c r="E561" s="78" t="s">
        <v>1393</v>
      </c>
      <c r="F561" s="79"/>
      <c r="G561" s="79"/>
      <c r="H561" s="33">
        <v>4313010199.1149998</v>
      </c>
      <c r="I561" s="31" t="s">
        <v>614</v>
      </c>
      <c r="J561" s="108">
        <f t="shared" si="9"/>
        <v>0</v>
      </c>
      <c r="Y561">
        <v>137576</v>
      </c>
      <c r="AT561">
        <v>300</v>
      </c>
      <c r="AX561">
        <v>528789.89</v>
      </c>
      <c r="BE561">
        <v>6500</v>
      </c>
      <c r="BI561">
        <v>76869.899999999994</v>
      </c>
      <c r="BJ561">
        <v>411449.11</v>
      </c>
    </row>
    <row r="562" spans="1:64" ht="24" customHeight="1">
      <c r="A562" s="77">
        <v>4</v>
      </c>
      <c r="B562" s="78" t="s">
        <v>913</v>
      </c>
      <c r="C562" s="79" t="s">
        <v>915</v>
      </c>
      <c r="D562" s="79">
        <v>4.0999999999999996</v>
      </c>
      <c r="E562" s="78" t="s">
        <v>1393</v>
      </c>
      <c r="F562" s="79"/>
      <c r="G562" s="79"/>
      <c r="H562" s="33">
        <v>4313010199.1160002</v>
      </c>
      <c r="I562" s="31" t="s">
        <v>615</v>
      </c>
      <c r="J562" s="108">
        <f t="shared" si="9"/>
        <v>0</v>
      </c>
      <c r="N562">
        <v>3264000</v>
      </c>
      <c r="O562">
        <v>7321500</v>
      </c>
      <c r="P562">
        <v>897000</v>
      </c>
      <c r="Y562">
        <v>1695000</v>
      </c>
      <c r="AA562">
        <v>4812165.1200000001</v>
      </c>
      <c r="AD562">
        <v>459000</v>
      </c>
      <c r="AO562">
        <v>635950</v>
      </c>
      <c r="AT562">
        <v>639700</v>
      </c>
      <c r="AV562">
        <v>4928215</v>
      </c>
      <c r="BA562">
        <v>639700</v>
      </c>
      <c r="BB562">
        <v>656788.03</v>
      </c>
      <c r="BC562">
        <v>639700</v>
      </c>
      <c r="BD562">
        <v>656788.03</v>
      </c>
      <c r="BF562">
        <v>499000</v>
      </c>
      <c r="BJ562">
        <v>877500</v>
      </c>
      <c r="BL562">
        <v>1373000</v>
      </c>
    </row>
    <row r="563" spans="1:64" ht="24" customHeight="1">
      <c r="A563" s="77">
        <v>4</v>
      </c>
      <c r="B563" s="78" t="s">
        <v>913</v>
      </c>
      <c r="C563" s="79" t="s">
        <v>915</v>
      </c>
      <c r="D563" s="79">
        <v>4.0999999999999996</v>
      </c>
      <c r="E563" s="78" t="s">
        <v>1393</v>
      </c>
      <c r="F563" s="79"/>
      <c r="G563" s="79"/>
      <c r="H563" s="33">
        <v>4313010199.1169996</v>
      </c>
      <c r="I563" s="31" t="s">
        <v>616</v>
      </c>
      <c r="J563" s="108">
        <f t="shared" si="9"/>
        <v>0</v>
      </c>
      <c r="L563">
        <v>5000000</v>
      </c>
      <c r="M563">
        <v>4008600</v>
      </c>
      <c r="N563">
        <v>4000000</v>
      </c>
      <c r="O563">
        <v>69880</v>
      </c>
      <c r="P563">
        <v>5065200</v>
      </c>
      <c r="Q563">
        <v>255440</v>
      </c>
      <c r="R563">
        <v>45200</v>
      </c>
      <c r="T563">
        <v>4000000</v>
      </c>
      <c r="U563">
        <v>8600</v>
      </c>
      <c r="V563">
        <v>17500</v>
      </c>
      <c r="AE563">
        <v>500000</v>
      </c>
      <c r="AH563">
        <v>18100</v>
      </c>
      <c r="AI563">
        <v>93000</v>
      </c>
      <c r="AN563">
        <v>162599</v>
      </c>
      <c r="AS563">
        <v>662547.31000000006</v>
      </c>
      <c r="AT563">
        <v>68506.92</v>
      </c>
      <c r="AU563">
        <v>6817.89</v>
      </c>
      <c r="AV563">
        <v>552169.64</v>
      </c>
      <c r="AW563">
        <v>711861</v>
      </c>
      <c r="BC563">
        <v>916421.59</v>
      </c>
      <c r="BD563">
        <v>228334.31</v>
      </c>
      <c r="BF563">
        <v>0</v>
      </c>
      <c r="BH563">
        <v>72664</v>
      </c>
      <c r="BI563">
        <v>1000000</v>
      </c>
    </row>
    <row r="564" spans="1:64" ht="24" customHeight="1">
      <c r="A564" s="89">
        <v>4</v>
      </c>
      <c r="B564" s="90" t="s">
        <v>913</v>
      </c>
      <c r="C564" s="91" t="s">
        <v>915</v>
      </c>
      <c r="D564" s="91">
        <v>4.2</v>
      </c>
      <c r="E564" s="90" t="s">
        <v>1485</v>
      </c>
      <c r="F564" s="91"/>
      <c r="G564" s="91"/>
      <c r="H564" s="66">
        <v>4313010199.118</v>
      </c>
      <c r="I564" s="67" t="s">
        <v>617</v>
      </c>
      <c r="J564" s="108">
        <f t="shared" si="9"/>
        <v>0</v>
      </c>
      <c r="M564">
        <v>1822000</v>
      </c>
      <c r="R564">
        <v>1736500</v>
      </c>
      <c r="T564">
        <v>1749000</v>
      </c>
      <c r="U564">
        <v>3093500</v>
      </c>
      <c r="V564">
        <v>897000</v>
      </c>
      <c r="X564">
        <v>8292043.6399999997</v>
      </c>
      <c r="Y564">
        <v>9000</v>
      </c>
      <c r="AF564">
        <v>30020284.829999998</v>
      </c>
      <c r="AG564">
        <v>2570000</v>
      </c>
      <c r="AH564">
        <v>2013800</v>
      </c>
      <c r="AI564">
        <v>1748000</v>
      </c>
      <c r="AJ564">
        <v>1356000</v>
      </c>
      <c r="AK564">
        <v>9960330</v>
      </c>
      <c r="AL564">
        <v>3619800</v>
      </c>
      <c r="AM564">
        <v>599600</v>
      </c>
      <c r="AO564">
        <v>8154000</v>
      </c>
      <c r="AP564">
        <v>7190999</v>
      </c>
      <c r="AQ564">
        <v>3486500</v>
      </c>
      <c r="AR564">
        <v>3371011</v>
      </c>
      <c r="AT564">
        <v>2288500</v>
      </c>
      <c r="AV564">
        <v>19299000</v>
      </c>
      <c r="AW564">
        <v>260000</v>
      </c>
      <c r="AZ564">
        <v>21511576.690000001</v>
      </c>
      <c r="BA564">
        <v>1998800</v>
      </c>
      <c r="BB564">
        <v>2218000</v>
      </c>
      <c r="BD564">
        <v>1512000</v>
      </c>
      <c r="BF564">
        <v>1199000</v>
      </c>
      <c r="BG564">
        <v>609500</v>
      </c>
      <c r="BH564">
        <v>14093250</v>
      </c>
      <c r="BI564">
        <v>483000</v>
      </c>
      <c r="BK564">
        <v>299500</v>
      </c>
      <c r="BL564">
        <v>985000</v>
      </c>
    </row>
    <row r="565" spans="1:64" ht="24" customHeight="1">
      <c r="A565" s="77">
        <v>4</v>
      </c>
      <c r="B565" s="78" t="s">
        <v>913</v>
      </c>
      <c r="C565" s="79" t="s">
        <v>915</v>
      </c>
      <c r="D565" s="79">
        <v>4.0999999999999996</v>
      </c>
      <c r="E565" s="78" t="s">
        <v>1393</v>
      </c>
      <c r="F565" s="79"/>
      <c r="G565" s="79"/>
      <c r="H565" s="33">
        <v>4313010199.1190004</v>
      </c>
      <c r="I565" s="31" t="s">
        <v>618</v>
      </c>
      <c r="J565" s="108">
        <f t="shared" si="9"/>
        <v>0</v>
      </c>
      <c r="L565">
        <v>1571869</v>
      </c>
      <c r="M565">
        <v>3486010</v>
      </c>
      <c r="N565">
        <v>5201080</v>
      </c>
      <c r="O565">
        <v>12673136.48</v>
      </c>
      <c r="P565">
        <v>7089226.6600000001</v>
      </c>
      <c r="Q565">
        <v>4198521.0999999996</v>
      </c>
      <c r="R565">
        <v>3223652</v>
      </c>
      <c r="S565">
        <v>3157816</v>
      </c>
      <c r="T565">
        <v>3126290</v>
      </c>
      <c r="U565">
        <v>2458466</v>
      </c>
      <c r="V565">
        <v>1501014</v>
      </c>
      <c r="X565">
        <v>2695874.64</v>
      </c>
      <c r="Y565">
        <v>2410921.35</v>
      </c>
      <c r="Z565">
        <v>4095800.33</v>
      </c>
      <c r="AA565">
        <v>6402562.9800000004</v>
      </c>
      <c r="AB565">
        <v>5027195.5999999996</v>
      </c>
      <c r="AC565">
        <v>2354215.87</v>
      </c>
      <c r="AD565">
        <v>1273874.31</v>
      </c>
      <c r="AE565">
        <v>36159012.5</v>
      </c>
      <c r="AF565">
        <v>3175848.92</v>
      </c>
      <c r="AG565">
        <v>5741098.79</v>
      </c>
      <c r="AH565">
        <v>4179858.87</v>
      </c>
      <c r="AI565">
        <v>7331594.8600000003</v>
      </c>
      <c r="AJ565">
        <v>2750296.77</v>
      </c>
      <c r="AK565">
        <v>7116285.4900000002</v>
      </c>
      <c r="AL565">
        <v>5266298.6500000004</v>
      </c>
      <c r="AM565">
        <v>4296853.2300000004</v>
      </c>
      <c r="AN565">
        <v>3473765.07</v>
      </c>
      <c r="AO565">
        <v>7678310.4900000002</v>
      </c>
      <c r="AP565">
        <v>3497550</v>
      </c>
      <c r="AQ565">
        <v>2671297.36</v>
      </c>
      <c r="AR565">
        <v>2081379.04</v>
      </c>
      <c r="AT565">
        <v>2548709.7999999998</v>
      </c>
      <c r="AU565">
        <v>976932</v>
      </c>
      <c r="AV565">
        <v>5666326.3399999999</v>
      </c>
      <c r="AW565">
        <v>2765467</v>
      </c>
      <c r="AX565">
        <v>2042954</v>
      </c>
      <c r="AY565">
        <v>515104.01</v>
      </c>
      <c r="AZ565">
        <v>7350058.6399999997</v>
      </c>
      <c r="BA565">
        <v>2306475</v>
      </c>
      <c r="BB565">
        <v>804382.86</v>
      </c>
      <c r="BC565">
        <v>809101.52</v>
      </c>
      <c r="BD565">
        <v>1322141</v>
      </c>
      <c r="BF565">
        <v>5740943.1699999999</v>
      </c>
      <c r="BH565">
        <v>5863422.2999999998</v>
      </c>
      <c r="BI565">
        <v>1994291.72</v>
      </c>
      <c r="BJ565">
        <v>3603707.15</v>
      </c>
      <c r="BK565">
        <v>4014213.87</v>
      </c>
      <c r="BL565">
        <v>2950898.96</v>
      </c>
    </row>
    <row r="566" spans="1:64" ht="24" customHeight="1">
      <c r="A566" s="77">
        <v>4</v>
      </c>
      <c r="B566" s="78" t="s">
        <v>913</v>
      </c>
      <c r="C566" s="79" t="s">
        <v>915</v>
      </c>
      <c r="D566" s="79">
        <v>4.0999999999999996</v>
      </c>
      <c r="E566" s="78" t="s">
        <v>1393</v>
      </c>
      <c r="F566" s="79"/>
      <c r="G566" s="79"/>
      <c r="H566" s="33">
        <v>4313010199.1199999</v>
      </c>
      <c r="I566" s="31" t="s">
        <v>619</v>
      </c>
      <c r="J566" s="108">
        <f t="shared" si="9"/>
        <v>0</v>
      </c>
      <c r="K566">
        <v>606500</v>
      </c>
      <c r="AA566">
        <v>140000</v>
      </c>
      <c r="AE566">
        <v>507000</v>
      </c>
      <c r="AT566">
        <v>65000</v>
      </c>
      <c r="AV566">
        <v>178000</v>
      </c>
      <c r="BD566">
        <v>65000</v>
      </c>
      <c r="BI566">
        <v>1312600</v>
      </c>
      <c r="BJ566">
        <v>16069.62</v>
      </c>
    </row>
    <row r="567" spans="1:64" ht="24" customHeight="1">
      <c r="A567" s="77">
        <v>4</v>
      </c>
      <c r="B567" s="78" t="s">
        <v>913</v>
      </c>
      <c r="C567" s="79" t="s">
        <v>915</v>
      </c>
      <c r="D567" s="79">
        <v>4.0999999999999996</v>
      </c>
      <c r="E567" s="78" t="s">
        <v>1393</v>
      </c>
      <c r="F567" s="79"/>
      <c r="G567" s="79"/>
      <c r="H567" s="33">
        <v>4313010199.1210003</v>
      </c>
      <c r="I567" s="31" t="s">
        <v>620</v>
      </c>
      <c r="J567" s="108">
        <f t="shared" si="9"/>
        <v>0</v>
      </c>
      <c r="Q567">
        <v>897000</v>
      </c>
      <c r="Y567">
        <v>14600</v>
      </c>
      <c r="AD567">
        <v>155449</v>
      </c>
      <c r="BI567">
        <v>9000</v>
      </c>
      <c r="BK567">
        <v>155000</v>
      </c>
    </row>
    <row r="568" spans="1:64" ht="24" customHeight="1">
      <c r="A568" s="77">
        <v>4</v>
      </c>
      <c r="B568" s="78" t="s">
        <v>913</v>
      </c>
      <c r="C568" s="79" t="s">
        <v>915</v>
      </c>
      <c r="D568" s="79">
        <v>4.0999999999999996</v>
      </c>
      <c r="E568" s="78" t="s">
        <v>1393</v>
      </c>
      <c r="F568" s="79"/>
      <c r="G568" s="79"/>
      <c r="H568" s="33">
        <v>4313010199.1219997</v>
      </c>
      <c r="I568" s="31" t="s">
        <v>621</v>
      </c>
      <c r="J568" s="108">
        <f t="shared" si="9"/>
        <v>0</v>
      </c>
      <c r="K568">
        <v>81000</v>
      </c>
      <c r="L568">
        <v>928886.25</v>
      </c>
      <c r="M568">
        <v>4849029</v>
      </c>
      <c r="N568">
        <v>4086286</v>
      </c>
      <c r="O568">
        <v>656308.18999999994</v>
      </c>
      <c r="P568">
        <v>6599337</v>
      </c>
      <c r="Q568">
        <v>788424.5</v>
      </c>
      <c r="R568">
        <v>6775880.5</v>
      </c>
      <c r="S568">
        <v>367745</v>
      </c>
      <c r="T568">
        <v>4005938</v>
      </c>
      <c r="U568">
        <v>1219678.75</v>
      </c>
      <c r="V568">
        <v>3594909.5</v>
      </c>
      <c r="X568">
        <v>4524422</v>
      </c>
      <c r="Y568">
        <v>2651198.4500000002</v>
      </c>
      <c r="Z568">
        <v>5423228</v>
      </c>
      <c r="AA568">
        <v>2352000</v>
      </c>
      <c r="AB568">
        <v>6150483</v>
      </c>
      <c r="AC568">
        <v>2844811.62</v>
      </c>
      <c r="AD568">
        <v>284225.5</v>
      </c>
      <c r="AF568">
        <v>277436</v>
      </c>
      <c r="AG568">
        <v>627318.44999999995</v>
      </c>
      <c r="AH568">
        <v>2398941</v>
      </c>
      <c r="AI568">
        <v>687330.27</v>
      </c>
      <c r="AJ568">
        <v>463063</v>
      </c>
      <c r="AK568">
        <v>728315.5</v>
      </c>
      <c r="AL568">
        <v>406521</v>
      </c>
      <c r="AM568">
        <v>630678.22</v>
      </c>
      <c r="AN568">
        <v>293236.45</v>
      </c>
      <c r="AO568">
        <v>707498.94</v>
      </c>
      <c r="AP568">
        <v>236895</v>
      </c>
      <c r="AQ568">
        <v>199086</v>
      </c>
      <c r="AR568">
        <v>136320</v>
      </c>
      <c r="AT568">
        <v>609167.09</v>
      </c>
      <c r="AU568">
        <v>841822.75</v>
      </c>
      <c r="AV568">
        <v>672164</v>
      </c>
      <c r="AW568">
        <v>420321.75</v>
      </c>
      <c r="AX568">
        <v>2088711.63</v>
      </c>
      <c r="AY568">
        <v>2510564.75</v>
      </c>
      <c r="AZ568">
        <v>1282489.75</v>
      </c>
      <c r="BA568">
        <v>430240.5</v>
      </c>
      <c r="BB568">
        <v>97712</v>
      </c>
      <c r="BC568">
        <v>79020</v>
      </c>
      <c r="BD568">
        <v>246688</v>
      </c>
      <c r="BF568">
        <v>589129.75</v>
      </c>
      <c r="BH568">
        <v>610101.5</v>
      </c>
      <c r="BI568">
        <v>237870</v>
      </c>
      <c r="BJ568">
        <v>632174.07999999996</v>
      </c>
      <c r="BK568">
        <v>2742545</v>
      </c>
      <c r="BL568">
        <v>223100.75</v>
      </c>
    </row>
    <row r="569" spans="1:64" ht="24" customHeight="1">
      <c r="A569" s="77">
        <v>4</v>
      </c>
      <c r="B569" s="78" t="s">
        <v>913</v>
      </c>
      <c r="C569" s="79" t="s">
        <v>915</v>
      </c>
      <c r="D569" s="79">
        <v>4.0999999999999996</v>
      </c>
      <c r="E569" s="78" t="s">
        <v>1393</v>
      </c>
      <c r="F569" s="79"/>
      <c r="G569" s="79"/>
      <c r="H569" s="54">
        <v>4313010199.1230001</v>
      </c>
      <c r="I569" s="56" t="s">
        <v>622</v>
      </c>
      <c r="J569" s="108">
        <f t="shared" si="9"/>
        <v>0</v>
      </c>
      <c r="AF569">
        <v>3965677.5</v>
      </c>
      <c r="AG569">
        <v>5187424</v>
      </c>
      <c r="AH569">
        <v>5149500</v>
      </c>
      <c r="AI569">
        <v>10230812.5</v>
      </c>
      <c r="AJ569">
        <v>5422944</v>
      </c>
      <c r="AL569">
        <v>5526963</v>
      </c>
      <c r="AM569">
        <v>10753235</v>
      </c>
      <c r="AN569">
        <v>7453745</v>
      </c>
      <c r="AO569">
        <v>13171096.5</v>
      </c>
      <c r="AP569">
        <v>2544080</v>
      </c>
      <c r="AR569">
        <v>2242642.5</v>
      </c>
      <c r="BJ569">
        <v>460000</v>
      </c>
    </row>
    <row r="570" spans="1:64" ht="24" customHeight="1">
      <c r="A570" s="77">
        <v>4</v>
      </c>
      <c r="B570" s="78" t="s">
        <v>913</v>
      </c>
      <c r="C570" s="79" t="s">
        <v>915</v>
      </c>
      <c r="D570" s="79">
        <v>4.0999999999999996</v>
      </c>
      <c r="E570" s="78" t="s">
        <v>1393</v>
      </c>
      <c r="F570" s="79"/>
      <c r="G570" s="79"/>
      <c r="H570" s="33">
        <v>4313010199.2019997</v>
      </c>
      <c r="I570" s="31" t="s">
        <v>623</v>
      </c>
      <c r="J570" s="108">
        <f t="shared" si="9"/>
        <v>981150</v>
      </c>
      <c r="K570">
        <v>1583430</v>
      </c>
      <c r="L570">
        <v>162589</v>
      </c>
      <c r="M570">
        <v>320610</v>
      </c>
      <c r="N570">
        <v>504480</v>
      </c>
      <c r="O570">
        <v>679529</v>
      </c>
      <c r="P570">
        <v>516960</v>
      </c>
      <c r="Q570">
        <v>359815</v>
      </c>
      <c r="R570">
        <v>235910</v>
      </c>
      <c r="S570">
        <v>212908</v>
      </c>
      <c r="T570">
        <v>210770</v>
      </c>
      <c r="U570">
        <v>261000</v>
      </c>
      <c r="V570">
        <v>231604</v>
      </c>
      <c r="W570">
        <v>981150</v>
      </c>
      <c r="X570">
        <v>227820</v>
      </c>
      <c r="Y570">
        <v>295210</v>
      </c>
      <c r="Z570">
        <v>235890</v>
      </c>
      <c r="AA570">
        <v>388492.7</v>
      </c>
      <c r="AB570">
        <v>384227</v>
      </c>
      <c r="AC570">
        <v>160410</v>
      </c>
      <c r="AD570">
        <v>122040</v>
      </c>
      <c r="AE570">
        <v>2826386</v>
      </c>
      <c r="AF570">
        <v>448142</v>
      </c>
      <c r="AG570">
        <v>397505</v>
      </c>
      <c r="AH570">
        <v>923980</v>
      </c>
      <c r="AI570">
        <v>762653.5</v>
      </c>
      <c r="AJ570">
        <v>1230878.25</v>
      </c>
      <c r="AK570">
        <v>766800</v>
      </c>
      <c r="AL570">
        <v>492875</v>
      </c>
      <c r="AM570">
        <v>586620</v>
      </c>
      <c r="AN570">
        <v>319278</v>
      </c>
      <c r="AO570">
        <v>587320</v>
      </c>
      <c r="AP570">
        <v>409650</v>
      </c>
      <c r="AQ570">
        <v>303851</v>
      </c>
      <c r="AR570">
        <v>178230</v>
      </c>
      <c r="AS570">
        <v>55320</v>
      </c>
      <c r="AT570">
        <v>211263</v>
      </c>
      <c r="AU570">
        <v>203250</v>
      </c>
      <c r="AV570">
        <v>680670</v>
      </c>
      <c r="AW570">
        <v>416910</v>
      </c>
      <c r="AZ570">
        <v>433480</v>
      </c>
      <c r="BA570">
        <v>231420</v>
      </c>
      <c r="BC570">
        <v>208620</v>
      </c>
      <c r="BD570">
        <v>123256</v>
      </c>
      <c r="BE570">
        <v>870480</v>
      </c>
      <c r="BG570">
        <v>208270</v>
      </c>
      <c r="BH570">
        <v>513090</v>
      </c>
      <c r="BI570">
        <v>45530</v>
      </c>
      <c r="BJ570">
        <v>817234</v>
      </c>
      <c r="BK570">
        <v>426895</v>
      </c>
      <c r="BL570">
        <v>348780</v>
      </c>
    </row>
    <row r="571" spans="1:64" ht="24" customHeight="1">
      <c r="A571" s="77">
        <v>5</v>
      </c>
      <c r="B571" s="78" t="s">
        <v>916</v>
      </c>
      <c r="C571" s="79" t="s">
        <v>917</v>
      </c>
      <c r="D571" s="79">
        <v>5.0999999999999996</v>
      </c>
      <c r="E571" s="78" t="s">
        <v>1646</v>
      </c>
      <c r="F571" s="79"/>
      <c r="G571" s="79"/>
      <c r="H571" s="33">
        <v>5101010101.1009998</v>
      </c>
      <c r="I571" s="31" t="s">
        <v>624</v>
      </c>
      <c r="J571" s="108">
        <f t="shared" si="9"/>
        <v>218215655.78</v>
      </c>
      <c r="K571">
        <v>305026250.83999997</v>
      </c>
      <c r="L571">
        <v>18425798.809999999</v>
      </c>
      <c r="M571">
        <v>32949392.91</v>
      </c>
      <c r="N571">
        <v>45339583.109999999</v>
      </c>
      <c r="O571">
        <v>61489700.340000004</v>
      </c>
      <c r="P571">
        <v>50580425.119999997</v>
      </c>
      <c r="Q571">
        <v>44426267.310000002</v>
      </c>
      <c r="R571">
        <v>28011242.5</v>
      </c>
      <c r="S571">
        <v>28520243.57</v>
      </c>
      <c r="T571">
        <v>19365588.579999998</v>
      </c>
      <c r="U571">
        <v>22502656.43</v>
      </c>
      <c r="V571">
        <v>13675431.310000001</v>
      </c>
      <c r="W571">
        <v>218215655.78</v>
      </c>
      <c r="X571">
        <v>37752056.850000001</v>
      </c>
      <c r="Y571">
        <v>31860778.98</v>
      </c>
      <c r="Z571">
        <v>37363188.07</v>
      </c>
      <c r="AA571">
        <v>61964486.369999997</v>
      </c>
      <c r="AB571">
        <v>43640406.789999999</v>
      </c>
      <c r="AC571">
        <v>16987349.02</v>
      </c>
      <c r="AD571">
        <v>9957874.5199999996</v>
      </c>
      <c r="AE571">
        <v>509527560.12</v>
      </c>
      <c r="AF571">
        <v>22747061.699999999</v>
      </c>
      <c r="AG571">
        <v>46955267.409999996</v>
      </c>
      <c r="AH571">
        <v>42609777.240000002</v>
      </c>
      <c r="AI571">
        <v>65739539.479999997</v>
      </c>
      <c r="AJ571">
        <v>29477578.300000001</v>
      </c>
      <c r="AK571">
        <v>66159852.25</v>
      </c>
      <c r="AL571">
        <v>45850649.920000002</v>
      </c>
      <c r="AM571">
        <v>43833012.609999999</v>
      </c>
      <c r="AN571">
        <v>31613914.129999999</v>
      </c>
      <c r="AO571">
        <v>71669514.239999995</v>
      </c>
      <c r="AP571">
        <v>34620106.460000001</v>
      </c>
      <c r="AQ571">
        <v>23373280</v>
      </c>
      <c r="AR571">
        <v>12174735</v>
      </c>
      <c r="AS571">
        <v>282604062.50999999</v>
      </c>
      <c r="AT571">
        <v>26061395.16</v>
      </c>
      <c r="AU571">
        <v>32834325.16</v>
      </c>
      <c r="AV571">
        <v>60025897.490000002</v>
      </c>
      <c r="AW571">
        <v>34857682.579999998</v>
      </c>
      <c r="AX571">
        <v>30751783.420000002</v>
      </c>
      <c r="AY571">
        <v>30122466.649999999</v>
      </c>
      <c r="AZ571">
        <v>77144773.209999993</v>
      </c>
      <c r="BA571">
        <v>28490750.84</v>
      </c>
      <c r="BB571">
        <v>10494551.289999999</v>
      </c>
      <c r="BC571">
        <v>8266370.3200000003</v>
      </c>
      <c r="BD571">
        <v>10120885.810000001</v>
      </c>
      <c r="BE571">
        <v>161638683.69</v>
      </c>
      <c r="BF571">
        <v>56254120</v>
      </c>
      <c r="BG571">
        <v>34311727.420000002</v>
      </c>
      <c r="BH571">
        <v>58440580.200000003</v>
      </c>
      <c r="BI571">
        <v>12966810</v>
      </c>
      <c r="BJ571">
        <v>41301890.880000003</v>
      </c>
      <c r="BK571">
        <v>39429844.009999998</v>
      </c>
      <c r="BL571">
        <v>26696960</v>
      </c>
    </row>
    <row r="572" spans="1:64" ht="24" customHeight="1">
      <c r="A572" s="77">
        <v>5</v>
      </c>
      <c r="B572" s="78" t="s">
        <v>916</v>
      </c>
      <c r="C572" s="79" t="s">
        <v>917</v>
      </c>
      <c r="D572" s="79">
        <v>5.0999999999999996</v>
      </c>
      <c r="E572" s="78" t="s">
        <v>1646</v>
      </c>
      <c r="F572" s="79"/>
      <c r="G572" s="79"/>
      <c r="H572" s="33">
        <v>5101010101.1020002</v>
      </c>
      <c r="I572" s="31" t="s">
        <v>625</v>
      </c>
      <c r="J572" s="108">
        <f t="shared" si="9"/>
        <v>24246183.949999999</v>
      </c>
      <c r="K572">
        <v>17696945.359999999</v>
      </c>
      <c r="L572">
        <v>289260</v>
      </c>
      <c r="M572">
        <v>1425380</v>
      </c>
      <c r="N572">
        <v>577980</v>
      </c>
      <c r="O572">
        <v>1219038.3899999999</v>
      </c>
      <c r="P572">
        <v>1511160</v>
      </c>
      <c r="Q572">
        <v>664110</v>
      </c>
      <c r="R572">
        <v>1934140</v>
      </c>
      <c r="S572">
        <v>992770</v>
      </c>
      <c r="T572">
        <v>1600610</v>
      </c>
      <c r="U572">
        <v>285900</v>
      </c>
      <c r="V572">
        <v>467880</v>
      </c>
      <c r="W572">
        <v>24246183.949999999</v>
      </c>
      <c r="X572">
        <v>1447410</v>
      </c>
      <c r="Y572">
        <v>2056850</v>
      </c>
      <c r="Z572">
        <v>1388580.98</v>
      </c>
      <c r="AA572">
        <v>2002320</v>
      </c>
      <c r="AB572">
        <v>1990910</v>
      </c>
      <c r="AC572">
        <v>1032910</v>
      </c>
      <c r="AD572">
        <v>553123.87</v>
      </c>
      <c r="AE572">
        <v>22554067.140000001</v>
      </c>
      <c r="AF572">
        <v>10993499.98</v>
      </c>
      <c r="AG572">
        <v>1277194.52</v>
      </c>
      <c r="AH572">
        <v>1378020</v>
      </c>
      <c r="AI572">
        <v>2766090</v>
      </c>
      <c r="AJ572">
        <v>1940900</v>
      </c>
      <c r="AK572">
        <v>6153887.6699999999</v>
      </c>
      <c r="AL572">
        <v>1771905</v>
      </c>
      <c r="AM572">
        <v>1195820</v>
      </c>
      <c r="AN572">
        <v>2067510</v>
      </c>
      <c r="AO572">
        <v>4654940</v>
      </c>
      <c r="AP572">
        <v>2020080</v>
      </c>
      <c r="AQ572">
        <v>1712936</v>
      </c>
      <c r="AR572">
        <v>502739.03</v>
      </c>
      <c r="AS572">
        <v>10855160</v>
      </c>
      <c r="AT572">
        <v>1169055.48</v>
      </c>
      <c r="AU572">
        <v>708703.55</v>
      </c>
      <c r="AV572">
        <v>5600000</v>
      </c>
      <c r="AW572">
        <v>1201329.03</v>
      </c>
      <c r="AX572">
        <v>2704950</v>
      </c>
      <c r="AY572">
        <v>1391950</v>
      </c>
      <c r="AZ572">
        <v>3367105.48</v>
      </c>
      <c r="BA572">
        <v>938572.26</v>
      </c>
      <c r="BB572">
        <v>644493.87</v>
      </c>
      <c r="BC572">
        <v>926640</v>
      </c>
      <c r="BD572">
        <v>502035.48</v>
      </c>
      <c r="BE572">
        <v>49578894.409999996</v>
      </c>
      <c r="BF572">
        <v>2745460</v>
      </c>
      <c r="BG572">
        <v>2133040</v>
      </c>
      <c r="BH572">
        <v>1539186.67</v>
      </c>
      <c r="BI572">
        <v>1934000</v>
      </c>
      <c r="BJ572">
        <v>1580820</v>
      </c>
      <c r="BK572">
        <v>2511270</v>
      </c>
      <c r="BL572">
        <v>237540</v>
      </c>
    </row>
    <row r="573" spans="1:64" ht="24" customHeight="1">
      <c r="A573" s="77">
        <v>5</v>
      </c>
      <c r="B573" s="78" t="s">
        <v>916</v>
      </c>
      <c r="C573" s="79" t="s">
        <v>917</v>
      </c>
      <c r="D573" s="79">
        <v>5.0999999999999996</v>
      </c>
      <c r="E573" s="78" t="s">
        <v>1646</v>
      </c>
      <c r="F573" s="79"/>
      <c r="G573" s="79"/>
      <c r="H573" s="33">
        <v>5101010103.1009998</v>
      </c>
      <c r="I573" s="31" t="s">
        <v>626</v>
      </c>
      <c r="J573" s="108">
        <f t="shared" si="9"/>
        <v>110000</v>
      </c>
      <c r="K573">
        <v>532730</v>
      </c>
      <c r="W573">
        <v>110000</v>
      </c>
      <c r="AE573">
        <v>120000</v>
      </c>
      <c r="AF573">
        <v>494000</v>
      </c>
      <c r="AS573">
        <v>120000</v>
      </c>
      <c r="BD573">
        <v>647819.89</v>
      </c>
      <c r="BE573">
        <v>120000</v>
      </c>
    </row>
    <row r="574" spans="1:64" ht="24" customHeight="1">
      <c r="A574" s="77">
        <v>5</v>
      </c>
      <c r="B574" s="78" t="s">
        <v>916</v>
      </c>
      <c r="C574" s="79" t="s">
        <v>917</v>
      </c>
      <c r="D574" s="79">
        <v>5.0999999999999996</v>
      </c>
      <c r="E574" s="78" t="s">
        <v>1646</v>
      </c>
      <c r="F574" s="79"/>
      <c r="G574" s="79"/>
      <c r="H574" s="33">
        <v>5101010103.1020002</v>
      </c>
      <c r="I574" s="31" t="s">
        <v>627</v>
      </c>
      <c r="J574" s="108">
        <f t="shared" si="9"/>
        <v>14712931.390000001</v>
      </c>
      <c r="K574">
        <v>22892957.719999999</v>
      </c>
      <c r="L574">
        <v>1002354.84</v>
      </c>
      <c r="M574">
        <v>1948600</v>
      </c>
      <c r="N574">
        <v>2391019.35</v>
      </c>
      <c r="O574">
        <v>4129185.32</v>
      </c>
      <c r="P574">
        <v>2727132.26</v>
      </c>
      <c r="Q574">
        <v>1737800</v>
      </c>
      <c r="R574">
        <v>1484700</v>
      </c>
      <c r="S574">
        <v>1592579.03</v>
      </c>
      <c r="T574">
        <v>1110700</v>
      </c>
      <c r="U574">
        <v>1004748.39</v>
      </c>
      <c r="V574">
        <v>548370.97</v>
      </c>
      <c r="W574">
        <v>14712931.390000001</v>
      </c>
      <c r="X574">
        <v>1741200</v>
      </c>
      <c r="Z574">
        <v>2787326.9</v>
      </c>
      <c r="AA574">
        <v>3622974.19</v>
      </c>
      <c r="AB574">
        <v>2951409.66</v>
      </c>
      <c r="AC574">
        <v>980810.66</v>
      </c>
      <c r="AD574">
        <v>508200</v>
      </c>
      <c r="AE574">
        <v>35042786.909999996</v>
      </c>
      <c r="AF574">
        <v>1673022.61</v>
      </c>
      <c r="AG574">
        <v>3103370.95</v>
      </c>
      <c r="AH574">
        <v>2452296.5099999998</v>
      </c>
      <c r="AI574">
        <v>4013318.53</v>
      </c>
      <c r="AJ574">
        <v>1798254.84</v>
      </c>
      <c r="AK574">
        <v>4203251.49</v>
      </c>
      <c r="AL574">
        <v>2898551.35</v>
      </c>
      <c r="AM574">
        <v>2106680.09</v>
      </c>
      <c r="AN574">
        <v>1792234.8</v>
      </c>
      <c r="AO574">
        <v>4140210.19</v>
      </c>
      <c r="AP574">
        <v>1825879.25</v>
      </c>
      <c r="AQ574">
        <v>1246293.55</v>
      </c>
      <c r="AR574">
        <v>480083.33</v>
      </c>
      <c r="AS574">
        <v>17068477.100000001</v>
      </c>
      <c r="AT574">
        <v>1685256.45</v>
      </c>
      <c r="AU574">
        <v>2158374.19</v>
      </c>
      <c r="AV574">
        <v>4274484.49</v>
      </c>
      <c r="AW574">
        <v>2176503.2200000002</v>
      </c>
      <c r="AX574">
        <v>1802779.13</v>
      </c>
      <c r="AY574">
        <v>747000</v>
      </c>
      <c r="AZ574">
        <v>4596286.84</v>
      </c>
      <c r="BA574">
        <v>1782570.54</v>
      </c>
      <c r="BB574">
        <v>499506.45</v>
      </c>
      <c r="BC574">
        <v>455700</v>
      </c>
      <c r="BD574">
        <v>67200</v>
      </c>
      <c r="BE574">
        <v>13376877.33</v>
      </c>
      <c r="BG574">
        <v>2160519.58</v>
      </c>
      <c r="BH574">
        <v>3740220.68</v>
      </c>
      <c r="BJ574">
        <v>2027449.99</v>
      </c>
      <c r="BK574">
        <v>2344516.67</v>
      </c>
      <c r="BL574">
        <v>209300</v>
      </c>
    </row>
    <row r="575" spans="1:64" ht="24" customHeight="1">
      <c r="A575" s="77">
        <v>5</v>
      </c>
      <c r="B575" s="78" t="s">
        <v>916</v>
      </c>
      <c r="C575" s="79" t="s">
        <v>917</v>
      </c>
      <c r="D575" s="79">
        <v>5.0999999999999996</v>
      </c>
      <c r="E575" s="78" t="s">
        <v>1646</v>
      </c>
      <c r="F575" s="79"/>
      <c r="G575" s="79"/>
      <c r="H575" s="33">
        <v>5101010103.1029997</v>
      </c>
      <c r="I575" s="31" t="s">
        <v>628</v>
      </c>
      <c r="J575" s="108">
        <f t="shared" si="9"/>
        <v>1425600</v>
      </c>
      <c r="N575">
        <v>237600</v>
      </c>
      <c r="O575">
        <v>19800</v>
      </c>
      <c r="P575">
        <v>170686.67</v>
      </c>
      <c r="Q575">
        <v>355472.69</v>
      </c>
      <c r="R575">
        <v>53636.67</v>
      </c>
      <c r="W575">
        <v>1425600</v>
      </c>
      <c r="X575">
        <v>108900</v>
      </c>
      <c r="Y575">
        <v>1686013.98</v>
      </c>
      <c r="AC575">
        <v>236833.33</v>
      </c>
      <c r="AD575">
        <v>67200</v>
      </c>
      <c r="AE575">
        <v>2965644.74</v>
      </c>
      <c r="AF575">
        <v>118800</v>
      </c>
      <c r="AI575">
        <v>237600</v>
      </c>
      <c r="AL575">
        <v>118800</v>
      </c>
      <c r="AM575">
        <v>108900</v>
      </c>
      <c r="AO575">
        <v>204935.48</v>
      </c>
      <c r="AQ575">
        <v>118800</v>
      </c>
      <c r="AS575">
        <v>1717215.25</v>
      </c>
      <c r="AU575">
        <v>99000</v>
      </c>
      <c r="AV575">
        <v>326700</v>
      </c>
      <c r="AW575">
        <v>99000</v>
      </c>
      <c r="AX575">
        <v>69300</v>
      </c>
      <c r="AZ575">
        <v>237600</v>
      </c>
      <c r="BE575">
        <v>316655.99</v>
      </c>
      <c r="BI575">
        <v>748975</v>
      </c>
      <c r="BJ575">
        <v>314800</v>
      </c>
      <c r="BK575">
        <v>213620.65</v>
      </c>
    </row>
    <row r="576" spans="1:64" ht="24" customHeight="1">
      <c r="A576" s="77">
        <v>5</v>
      </c>
      <c r="B576" s="78" t="s">
        <v>916</v>
      </c>
      <c r="C576" s="79" t="s">
        <v>917</v>
      </c>
      <c r="D576" s="79">
        <v>5.0999999999999996</v>
      </c>
      <c r="E576" s="78" t="s">
        <v>1654</v>
      </c>
      <c r="F576" s="79"/>
      <c r="G576" s="79"/>
      <c r="H576" s="33">
        <v>5101010108.1009998</v>
      </c>
      <c r="I576" s="31" t="s">
        <v>629</v>
      </c>
      <c r="J576" s="108">
        <f t="shared" si="9"/>
        <v>203140</v>
      </c>
      <c r="K576">
        <v>2201640</v>
      </c>
      <c r="L576">
        <v>35580</v>
      </c>
      <c r="M576">
        <v>225436</v>
      </c>
      <c r="N576">
        <v>47040</v>
      </c>
      <c r="Q576">
        <v>112000</v>
      </c>
      <c r="S576">
        <v>274605</v>
      </c>
      <c r="T576">
        <v>90100</v>
      </c>
      <c r="W576">
        <v>203140</v>
      </c>
      <c r="AI576">
        <v>208876.25</v>
      </c>
      <c r="AS576">
        <v>1839727.38</v>
      </c>
    </row>
    <row r="577" spans="1:64" ht="24" customHeight="1">
      <c r="A577" s="77">
        <v>5</v>
      </c>
      <c r="B577" s="78" t="s">
        <v>916</v>
      </c>
      <c r="C577" s="79" t="s">
        <v>917</v>
      </c>
      <c r="D577" s="79">
        <v>5.0999999999999996</v>
      </c>
      <c r="E577" s="78" t="s">
        <v>1646</v>
      </c>
      <c r="F577" s="79"/>
      <c r="G577" s="79"/>
      <c r="H577" s="33">
        <v>5101010109.1009998</v>
      </c>
      <c r="I577" s="31" t="s">
        <v>630</v>
      </c>
      <c r="J577" s="108">
        <f t="shared" si="9"/>
        <v>1075432.1499999999</v>
      </c>
      <c r="K577">
        <v>5719839.04</v>
      </c>
      <c r="L577">
        <v>37543.14</v>
      </c>
      <c r="M577">
        <v>57530.04</v>
      </c>
      <c r="N577">
        <v>90284.76</v>
      </c>
      <c r="O577">
        <v>236644.62</v>
      </c>
      <c r="P577">
        <v>93485.34</v>
      </c>
      <c r="Q577">
        <v>163424.29</v>
      </c>
      <c r="S577">
        <v>62690.22</v>
      </c>
      <c r="U577">
        <v>3391.26</v>
      </c>
      <c r="V577">
        <v>18740.099999999999</v>
      </c>
      <c r="W577">
        <v>1075432.1499999999</v>
      </c>
      <c r="X577">
        <v>287687.67</v>
      </c>
      <c r="Z577">
        <v>136017.82999999999</v>
      </c>
      <c r="AB577">
        <v>166256.85999999999</v>
      </c>
      <c r="AD577">
        <v>10480.26</v>
      </c>
      <c r="AE577">
        <v>4129638.9</v>
      </c>
      <c r="AF577">
        <v>26427.66</v>
      </c>
      <c r="AG577">
        <v>165172.46</v>
      </c>
      <c r="AH577">
        <v>106092.28</v>
      </c>
      <c r="AI577">
        <v>296783.56</v>
      </c>
      <c r="AJ577">
        <v>59281.56</v>
      </c>
      <c r="AM577">
        <v>84982.92</v>
      </c>
      <c r="AO577">
        <v>337735.24</v>
      </c>
      <c r="AP577">
        <v>91304.69</v>
      </c>
      <c r="AQ577">
        <v>83773.56</v>
      </c>
      <c r="AR577">
        <v>4039.2</v>
      </c>
      <c r="AS577">
        <v>1802908.1</v>
      </c>
      <c r="AT577">
        <v>89473.32</v>
      </c>
      <c r="AU577">
        <v>219030.72</v>
      </c>
      <c r="AV577">
        <v>259460.15</v>
      </c>
      <c r="AW577">
        <v>184274.01</v>
      </c>
      <c r="AZ577">
        <v>366268.6</v>
      </c>
      <c r="BA577">
        <v>32764.14</v>
      </c>
      <c r="BB577">
        <v>11953.32</v>
      </c>
      <c r="BC577">
        <v>3826.45</v>
      </c>
      <c r="BD577">
        <v>359.88</v>
      </c>
      <c r="BE577">
        <v>1869888.74</v>
      </c>
      <c r="BH577">
        <v>72892.14</v>
      </c>
      <c r="BI577">
        <v>87527.8</v>
      </c>
      <c r="BK577">
        <v>27093.84</v>
      </c>
    </row>
    <row r="578" spans="1:64" ht="24" customHeight="1">
      <c r="A578" s="77">
        <v>5</v>
      </c>
      <c r="B578" s="78" t="s">
        <v>916</v>
      </c>
      <c r="C578" s="79" t="s">
        <v>917</v>
      </c>
      <c r="D578" s="79">
        <v>5.0999999999999996</v>
      </c>
      <c r="E578" s="78" t="s">
        <v>1646</v>
      </c>
      <c r="F578" s="79"/>
      <c r="G578" s="79"/>
      <c r="H578" s="33">
        <v>5101010109.1020002</v>
      </c>
      <c r="I578" s="31" t="s">
        <v>631</v>
      </c>
      <c r="J578" s="108">
        <f t="shared" si="9"/>
        <v>603583.98</v>
      </c>
      <c r="K578">
        <v>616802.16</v>
      </c>
      <c r="W578">
        <v>603583.98</v>
      </c>
      <c r="AE578">
        <v>209608.82</v>
      </c>
      <c r="AF578">
        <v>7584.57</v>
      </c>
      <c r="AI578">
        <v>9531.2000000000007</v>
      </c>
      <c r="AL578">
        <v>124541.94</v>
      </c>
      <c r="BC578">
        <v>10955</v>
      </c>
      <c r="BK578">
        <v>8737.83</v>
      </c>
    </row>
    <row r="579" spans="1:64" ht="24" customHeight="1">
      <c r="A579" s="77">
        <v>5</v>
      </c>
      <c r="B579" s="78" t="s">
        <v>916</v>
      </c>
      <c r="C579" s="79" t="s">
        <v>917</v>
      </c>
      <c r="D579" s="79">
        <v>5.0999999999999996</v>
      </c>
      <c r="E579" s="78" t="s">
        <v>1646</v>
      </c>
      <c r="F579" s="79"/>
      <c r="G579" s="79"/>
      <c r="H579" s="33">
        <v>5101010109.1029997</v>
      </c>
      <c r="I579" s="31" t="s">
        <v>632</v>
      </c>
      <c r="J579" s="108">
        <f t="shared" si="9"/>
        <v>47347.92</v>
      </c>
      <c r="K579">
        <v>22554.6</v>
      </c>
      <c r="O579">
        <v>10084.799999999999</v>
      </c>
      <c r="P579">
        <v>2521.1999999999998</v>
      </c>
      <c r="Q579">
        <v>18515.400000000001</v>
      </c>
      <c r="S579">
        <v>5042.3999999999996</v>
      </c>
      <c r="W579">
        <v>47347.92</v>
      </c>
      <c r="AE579">
        <v>315611.59999999998</v>
      </c>
      <c r="AG579">
        <v>10233</v>
      </c>
      <c r="AH579">
        <v>3080.4</v>
      </c>
      <c r="AI579">
        <v>8186.4</v>
      </c>
      <c r="AJ579">
        <v>7563.6</v>
      </c>
      <c r="AM579">
        <v>23588.400000000001</v>
      </c>
      <c r="AO579">
        <v>4093.2</v>
      </c>
      <c r="AP579">
        <v>19389.599999999999</v>
      </c>
      <c r="AT579">
        <v>2521.1999999999998</v>
      </c>
      <c r="AW579">
        <v>7750</v>
      </c>
      <c r="AZ579">
        <v>8214.4</v>
      </c>
    </row>
    <row r="580" spans="1:64" ht="24" customHeight="1">
      <c r="A580" s="77">
        <v>5</v>
      </c>
      <c r="B580" s="78" t="s">
        <v>916</v>
      </c>
      <c r="C580" s="79" t="s">
        <v>917</v>
      </c>
      <c r="D580" s="79">
        <v>5.0999999999999996</v>
      </c>
      <c r="E580" s="78" t="s">
        <v>1646</v>
      </c>
      <c r="F580" s="79"/>
      <c r="G580" s="79"/>
      <c r="H580" s="33">
        <v>5101010109.1040001</v>
      </c>
      <c r="I580" s="68" t="s">
        <v>633</v>
      </c>
      <c r="J580" s="108">
        <f t="shared" si="9"/>
        <v>35748.080000000002</v>
      </c>
      <c r="K580">
        <v>19495.2</v>
      </c>
      <c r="L580">
        <v>7563.6</v>
      </c>
      <c r="N580">
        <v>10084.799999999999</v>
      </c>
      <c r="S580">
        <v>10084.799999999999</v>
      </c>
      <c r="W580">
        <v>35748.080000000002</v>
      </c>
      <c r="X580">
        <v>34643.199999999997</v>
      </c>
      <c r="AB580">
        <v>12307.6</v>
      </c>
      <c r="AE580">
        <v>183734.2</v>
      </c>
      <c r="AG580">
        <v>10233</v>
      </c>
      <c r="AS580">
        <v>170644.8</v>
      </c>
      <c r="AT580">
        <v>10084.200000000001</v>
      </c>
      <c r="AW580">
        <v>9054.7999999999993</v>
      </c>
      <c r="AZ580">
        <v>15008.4</v>
      </c>
    </row>
    <row r="581" spans="1:64" ht="24" customHeight="1">
      <c r="A581" s="77">
        <v>5</v>
      </c>
      <c r="B581" s="78" t="s">
        <v>916</v>
      </c>
      <c r="C581" s="79" t="s">
        <v>917</v>
      </c>
      <c r="D581" s="79">
        <v>5.0999999999999996</v>
      </c>
      <c r="E581" s="78" t="s">
        <v>1646</v>
      </c>
      <c r="F581" s="79"/>
      <c r="G581" s="79"/>
      <c r="H581" s="33">
        <v>5101010113.1009998</v>
      </c>
      <c r="I581" s="31" t="s">
        <v>634</v>
      </c>
      <c r="J581" s="108">
        <f t="shared" si="9"/>
        <v>6900521.0800000001</v>
      </c>
      <c r="K581">
        <v>7634280</v>
      </c>
      <c r="L581">
        <v>355980</v>
      </c>
      <c r="M581">
        <v>952800</v>
      </c>
      <c r="N581">
        <v>1930380</v>
      </c>
      <c r="O581">
        <v>3455640</v>
      </c>
      <c r="P581">
        <v>997920</v>
      </c>
      <c r="Q581">
        <v>2430000</v>
      </c>
      <c r="R581">
        <v>1022752.58</v>
      </c>
      <c r="S581">
        <v>920761.2</v>
      </c>
      <c r="T581">
        <v>731319.01</v>
      </c>
      <c r="W581">
        <v>6900521.0800000001</v>
      </c>
      <c r="Y581">
        <v>307750</v>
      </c>
      <c r="Z581">
        <v>729507</v>
      </c>
      <c r="AA581">
        <v>429200</v>
      </c>
      <c r="AE581">
        <v>16958856.77</v>
      </c>
      <c r="AF581">
        <v>345510</v>
      </c>
      <c r="AG581">
        <v>1718280</v>
      </c>
      <c r="AH581">
        <v>2680680</v>
      </c>
      <c r="AI581">
        <v>1517880</v>
      </c>
      <c r="AJ581">
        <v>585180</v>
      </c>
      <c r="AK581">
        <v>4929330</v>
      </c>
      <c r="AL581">
        <v>719460</v>
      </c>
      <c r="AM581">
        <v>2526060</v>
      </c>
      <c r="AN581">
        <v>1651590</v>
      </c>
      <c r="AO581">
        <v>675114.84</v>
      </c>
      <c r="AP581">
        <v>2011080</v>
      </c>
      <c r="AQ581">
        <v>333450</v>
      </c>
      <c r="AT581">
        <v>733150</v>
      </c>
      <c r="AU581">
        <v>2395260</v>
      </c>
      <c r="AV581">
        <v>2635680</v>
      </c>
      <c r="AW581">
        <v>944220</v>
      </c>
      <c r="AX581">
        <v>1396058.06</v>
      </c>
      <c r="AY581">
        <v>2427900</v>
      </c>
      <c r="AZ581">
        <v>1240146</v>
      </c>
      <c r="BA581">
        <v>575700</v>
      </c>
      <c r="BE581">
        <v>5312075</v>
      </c>
      <c r="BF581">
        <v>1632730</v>
      </c>
      <c r="BH581">
        <v>1084420</v>
      </c>
      <c r="BJ581">
        <v>1995965</v>
      </c>
      <c r="BK581">
        <v>2036220</v>
      </c>
      <c r="BL581">
        <v>950520</v>
      </c>
    </row>
    <row r="582" spans="1:64" ht="24" customHeight="1">
      <c r="A582" s="77">
        <v>5</v>
      </c>
      <c r="B582" s="78" t="s">
        <v>916</v>
      </c>
      <c r="C582" s="79" t="s">
        <v>917</v>
      </c>
      <c r="D582" s="79">
        <v>5.0999999999999996</v>
      </c>
      <c r="E582" s="78" t="s">
        <v>1646</v>
      </c>
      <c r="F582" s="79"/>
      <c r="G582" s="79"/>
      <c r="H582" s="33">
        <v>5101010113.1020002</v>
      </c>
      <c r="I582" s="31" t="s">
        <v>635</v>
      </c>
      <c r="J582" s="108">
        <f t="shared" si="9"/>
        <v>766724.56</v>
      </c>
      <c r="K582">
        <v>5791968</v>
      </c>
      <c r="L582">
        <v>990960</v>
      </c>
      <c r="M582">
        <v>582540</v>
      </c>
      <c r="N582">
        <v>1233840</v>
      </c>
      <c r="O582">
        <v>1389660</v>
      </c>
      <c r="P582">
        <v>300600</v>
      </c>
      <c r="R582">
        <v>1705740</v>
      </c>
      <c r="S582">
        <v>570541.19999999995</v>
      </c>
      <c r="T582">
        <v>1106820.3999999999</v>
      </c>
      <c r="W582">
        <v>766724.56</v>
      </c>
      <c r="X582">
        <v>1608580</v>
      </c>
      <c r="Y582">
        <v>683570</v>
      </c>
      <c r="AA582">
        <v>934822.40000000002</v>
      </c>
      <c r="AB582">
        <v>1402920</v>
      </c>
      <c r="AE582">
        <v>8044220</v>
      </c>
      <c r="AF582">
        <v>1317810</v>
      </c>
      <c r="AG582">
        <v>2332920</v>
      </c>
      <c r="AM582">
        <v>335880</v>
      </c>
      <c r="AO582">
        <v>860000</v>
      </c>
      <c r="AP582">
        <v>504240</v>
      </c>
      <c r="AS582">
        <v>19487479.120000001</v>
      </c>
      <c r="AT582">
        <v>706250</v>
      </c>
      <c r="AV582">
        <v>1641000</v>
      </c>
      <c r="AW582">
        <v>990300</v>
      </c>
      <c r="AX582">
        <v>1409340</v>
      </c>
      <c r="AY582">
        <v>1051450</v>
      </c>
      <c r="AZ582">
        <v>1996260</v>
      </c>
      <c r="BA582">
        <v>930240</v>
      </c>
      <c r="BE582">
        <v>8345005</v>
      </c>
      <c r="BF582">
        <v>464640</v>
      </c>
      <c r="BG582">
        <v>719460</v>
      </c>
      <c r="BI582">
        <v>951800</v>
      </c>
      <c r="BJ582">
        <v>352740</v>
      </c>
      <c r="BK582">
        <v>379320</v>
      </c>
      <c r="BL582">
        <v>304680</v>
      </c>
    </row>
    <row r="583" spans="1:64" ht="24" customHeight="1">
      <c r="A583" s="77">
        <v>5</v>
      </c>
      <c r="B583" s="78" t="s">
        <v>916</v>
      </c>
      <c r="C583" s="79" t="s">
        <v>917</v>
      </c>
      <c r="D583" s="79">
        <v>5.0999999999999996</v>
      </c>
      <c r="E583" s="78" t="s">
        <v>1665</v>
      </c>
      <c r="F583" s="79"/>
      <c r="G583" s="79"/>
      <c r="H583" s="33">
        <v>5101010113.1029997</v>
      </c>
      <c r="I583" s="31" t="s">
        <v>636</v>
      </c>
      <c r="J583" s="108">
        <f t="shared" si="9"/>
        <v>6566947.2000000002</v>
      </c>
      <c r="K583">
        <v>27937724.66</v>
      </c>
      <c r="L583">
        <v>198520</v>
      </c>
      <c r="M583">
        <v>302345.48</v>
      </c>
      <c r="N583">
        <v>358300</v>
      </c>
      <c r="O583">
        <v>976905</v>
      </c>
      <c r="P583">
        <v>3886724.14</v>
      </c>
      <c r="Q583">
        <v>1173032.96</v>
      </c>
      <c r="R583">
        <v>3736927</v>
      </c>
      <c r="S583">
        <v>1469493</v>
      </c>
      <c r="T583">
        <v>412532.88</v>
      </c>
      <c r="U583">
        <v>771025.71</v>
      </c>
      <c r="V583">
        <v>1666131</v>
      </c>
      <c r="W583">
        <v>6566947.2000000002</v>
      </c>
      <c r="X583">
        <v>304880</v>
      </c>
      <c r="Y583">
        <v>179160</v>
      </c>
      <c r="Z583">
        <v>264914.93</v>
      </c>
      <c r="AA583">
        <v>3272006.39</v>
      </c>
      <c r="AB583">
        <v>1544367.49</v>
      </c>
      <c r="AC583">
        <v>586469</v>
      </c>
      <c r="AD583">
        <v>545618</v>
      </c>
      <c r="AE583">
        <v>72656530</v>
      </c>
      <c r="AF583">
        <v>821080</v>
      </c>
      <c r="AG583">
        <v>3138494</v>
      </c>
      <c r="AH583">
        <v>4378729.32</v>
      </c>
      <c r="AI583">
        <v>5180302.9800000004</v>
      </c>
      <c r="AJ583">
        <v>2109145.61</v>
      </c>
      <c r="AK583">
        <v>6561437.5</v>
      </c>
      <c r="AL583">
        <v>3218364</v>
      </c>
      <c r="AM583">
        <v>4877793.43</v>
      </c>
      <c r="AN583">
        <v>3504739</v>
      </c>
      <c r="AO583">
        <v>3913150</v>
      </c>
      <c r="AP583">
        <v>3671026.96</v>
      </c>
      <c r="AQ583">
        <v>898354</v>
      </c>
      <c r="AR583">
        <v>1489580</v>
      </c>
      <c r="AS583">
        <v>11618629.27</v>
      </c>
      <c r="AT583">
        <v>830418.34</v>
      </c>
      <c r="AU583">
        <v>785697.02</v>
      </c>
      <c r="AV583">
        <v>540287.52</v>
      </c>
      <c r="AW583">
        <v>152856.67000000001</v>
      </c>
      <c r="AX583">
        <v>606908.4</v>
      </c>
      <c r="AY583">
        <v>1290023.03</v>
      </c>
      <c r="AZ583">
        <v>6106129.7199999997</v>
      </c>
      <c r="BA583">
        <v>254653.6</v>
      </c>
      <c r="BB583">
        <v>376747.89</v>
      </c>
      <c r="BC583">
        <v>593940</v>
      </c>
      <c r="BD583">
        <v>306960</v>
      </c>
      <c r="BE583">
        <v>3016071.25</v>
      </c>
      <c r="BF583">
        <v>158880</v>
      </c>
      <c r="BG583">
        <v>2238873</v>
      </c>
      <c r="BH583">
        <v>2537170</v>
      </c>
      <c r="BI583">
        <v>898248</v>
      </c>
      <c r="BJ583">
        <v>153720</v>
      </c>
      <c r="BK583">
        <v>2029450</v>
      </c>
      <c r="BL583">
        <v>142920</v>
      </c>
    </row>
    <row r="584" spans="1:64" ht="24" customHeight="1">
      <c r="A584" s="77">
        <v>5</v>
      </c>
      <c r="B584" s="78" t="s">
        <v>916</v>
      </c>
      <c r="C584" s="79" t="s">
        <v>917</v>
      </c>
      <c r="D584" s="79">
        <v>5.0999999999999996</v>
      </c>
      <c r="E584" s="78" t="s">
        <v>1665</v>
      </c>
      <c r="F584" s="79"/>
      <c r="G584" s="79"/>
      <c r="H584" s="33">
        <v>5101010113.1040001</v>
      </c>
      <c r="I584" s="31" t="s">
        <v>637</v>
      </c>
      <c r="J584" s="108">
        <f t="shared" si="9"/>
        <v>6075368.5</v>
      </c>
      <c r="K584">
        <v>5961496.46</v>
      </c>
      <c r="L584">
        <v>112680</v>
      </c>
      <c r="O584">
        <v>330623</v>
      </c>
      <c r="P584">
        <v>974728.98</v>
      </c>
      <c r="R584">
        <v>331475</v>
      </c>
      <c r="S584">
        <v>268904</v>
      </c>
      <c r="T584">
        <v>103248.39</v>
      </c>
      <c r="V584">
        <v>142625</v>
      </c>
      <c r="W584">
        <v>6075368.5</v>
      </c>
      <c r="AA584">
        <v>838774</v>
      </c>
      <c r="AB584">
        <v>2427090</v>
      </c>
      <c r="AD584">
        <v>92183.93</v>
      </c>
      <c r="AE584">
        <v>10882249</v>
      </c>
      <c r="AF584">
        <v>1059656</v>
      </c>
      <c r="AG584">
        <v>1014480</v>
      </c>
      <c r="AH584">
        <v>1532200.94</v>
      </c>
      <c r="AI584">
        <v>1681170.02</v>
      </c>
      <c r="AJ584">
        <v>95350</v>
      </c>
      <c r="AK584">
        <v>1452561.5</v>
      </c>
      <c r="AL584">
        <v>2298445</v>
      </c>
      <c r="AM584">
        <v>263990</v>
      </c>
      <c r="AN584">
        <v>326252</v>
      </c>
      <c r="AO584">
        <v>1630025</v>
      </c>
      <c r="AP584">
        <v>515360</v>
      </c>
      <c r="AQ584">
        <v>564381</v>
      </c>
      <c r="AR584">
        <v>739410</v>
      </c>
      <c r="AS584">
        <v>92980</v>
      </c>
      <c r="AT584">
        <v>90090</v>
      </c>
      <c r="AV584">
        <v>118318.05</v>
      </c>
      <c r="AW584">
        <v>717813.65</v>
      </c>
      <c r="AY584">
        <v>86200</v>
      </c>
      <c r="AZ584">
        <v>1963345</v>
      </c>
      <c r="BA584">
        <v>119280</v>
      </c>
      <c r="BE584">
        <v>5317814</v>
      </c>
      <c r="BF584">
        <v>1457295</v>
      </c>
      <c r="BG584">
        <v>747325</v>
      </c>
      <c r="BI584">
        <v>514960</v>
      </c>
      <c r="BJ584">
        <v>117480</v>
      </c>
      <c r="BK584">
        <v>847900</v>
      </c>
    </row>
    <row r="585" spans="1:64" ht="24" customHeight="1">
      <c r="A585" s="77">
        <v>5</v>
      </c>
      <c r="B585" s="78" t="s">
        <v>916</v>
      </c>
      <c r="C585" s="79" t="s">
        <v>917</v>
      </c>
      <c r="D585" s="79">
        <v>5.0999999999999996</v>
      </c>
      <c r="E585" s="78" t="s">
        <v>1665</v>
      </c>
      <c r="F585" s="79"/>
      <c r="G585" s="79"/>
      <c r="H585" s="33">
        <v>5101010113.1049995</v>
      </c>
      <c r="I585" s="31" t="s">
        <v>638</v>
      </c>
      <c r="J585" s="108">
        <f t="shared" ref="J585:J648" si="10">SUMIF($K$1:$BL$1,$J$1,$K585:$BL585)</f>
        <v>31644362.699999999</v>
      </c>
      <c r="K585">
        <v>40071920.420000002</v>
      </c>
      <c r="L585">
        <v>1057440</v>
      </c>
      <c r="M585">
        <v>3992520</v>
      </c>
      <c r="N585">
        <v>5379520</v>
      </c>
      <c r="O585">
        <v>9496506.2400000002</v>
      </c>
      <c r="P585">
        <v>6464452</v>
      </c>
      <c r="Q585">
        <v>7228706.8399999999</v>
      </c>
      <c r="R585">
        <v>4917595.67</v>
      </c>
      <c r="S585">
        <v>5107535</v>
      </c>
      <c r="T585">
        <v>4079640</v>
      </c>
      <c r="U585">
        <v>4239945.71</v>
      </c>
      <c r="V585">
        <v>2674287</v>
      </c>
      <c r="W585">
        <v>31644362.699999999</v>
      </c>
      <c r="X585">
        <v>2341638.56</v>
      </c>
      <c r="Y585">
        <v>3811110</v>
      </c>
      <c r="Z585">
        <v>191481</v>
      </c>
      <c r="AA585">
        <v>4349080.03</v>
      </c>
      <c r="AC585">
        <v>2341137</v>
      </c>
      <c r="AD585">
        <v>1045691.29</v>
      </c>
      <c r="AE585">
        <v>55033335</v>
      </c>
      <c r="AF585">
        <v>6050748</v>
      </c>
      <c r="AG585">
        <v>8260530</v>
      </c>
      <c r="AH585">
        <v>7471160.5599999996</v>
      </c>
      <c r="AI585">
        <v>11162225.5</v>
      </c>
      <c r="AJ585">
        <v>5906674.8200000003</v>
      </c>
      <c r="AK585">
        <v>11033451.289999999</v>
      </c>
      <c r="AL585">
        <v>5319221</v>
      </c>
      <c r="AM585">
        <v>7391565.3200000003</v>
      </c>
      <c r="AN585">
        <v>5447760.7699999996</v>
      </c>
      <c r="AO585">
        <v>7393019</v>
      </c>
      <c r="AP585">
        <v>4610612</v>
      </c>
      <c r="AQ585">
        <v>4355657.83</v>
      </c>
      <c r="AR585">
        <v>2650933</v>
      </c>
      <c r="AS585">
        <v>710620.69</v>
      </c>
      <c r="AT585">
        <v>2803431</v>
      </c>
      <c r="AU585">
        <v>2843481</v>
      </c>
      <c r="AV585">
        <v>970930</v>
      </c>
      <c r="AW585">
        <v>6025166.3300000001</v>
      </c>
      <c r="AX585">
        <v>4311000</v>
      </c>
      <c r="AY585">
        <v>3769917.9</v>
      </c>
      <c r="AZ585">
        <v>8020536.5</v>
      </c>
      <c r="BA585">
        <v>4401807.5</v>
      </c>
      <c r="BB585">
        <v>1540122.92</v>
      </c>
      <c r="BC585">
        <v>2318390</v>
      </c>
      <c r="BD585">
        <v>1427965</v>
      </c>
      <c r="BE585">
        <v>11035198.5</v>
      </c>
      <c r="BF585">
        <v>11863439</v>
      </c>
      <c r="BG585">
        <v>4565864</v>
      </c>
      <c r="BH585">
        <v>11432150</v>
      </c>
      <c r="BI585">
        <v>2232820.7200000002</v>
      </c>
      <c r="BJ585">
        <v>7716533.21</v>
      </c>
      <c r="BK585">
        <v>9050382.3499999996</v>
      </c>
      <c r="BL585">
        <v>1777544</v>
      </c>
    </row>
    <row r="586" spans="1:64" ht="24" customHeight="1">
      <c r="A586" s="77">
        <v>5</v>
      </c>
      <c r="B586" s="78" t="s">
        <v>916</v>
      </c>
      <c r="C586" s="79" t="s">
        <v>917</v>
      </c>
      <c r="D586" s="79">
        <v>5.0999999999999996</v>
      </c>
      <c r="E586" s="78" t="s">
        <v>1665</v>
      </c>
      <c r="F586" s="79"/>
      <c r="G586" s="79"/>
      <c r="H586" s="33">
        <v>5101010113.1059999</v>
      </c>
      <c r="I586" s="31" t="s">
        <v>639</v>
      </c>
      <c r="J586" s="108">
        <f t="shared" si="10"/>
        <v>4120582.2</v>
      </c>
      <c r="K586">
        <v>12008541.300000001</v>
      </c>
      <c r="L586">
        <v>1385400</v>
      </c>
      <c r="M586">
        <v>2595074.2599999998</v>
      </c>
      <c r="N586">
        <v>2267134</v>
      </c>
      <c r="O586">
        <v>5116465.76</v>
      </c>
      <c r="P586">
        <v>4143609</v>
      </c>
      <c r="Q586">
        <v>1075593.2</v>
      </c>
      <c r="R586">
        <v>1862091.42</v>
      </c>
      <c r="S586">
        <v>2714810</v>
      </c>
      <c r="T586">
        <v>816984.51</v>
      </c>
      <c r="U586">
        <v>2495910</v>
      </c>
      <c r="V586">
        <v>1169080</v>
      </c>
      <c r="W586">
        <v>4120582.2</v>
      </c>
      <c r="X586">
        <v>625356.93999999994</v>
      </c>
      <c r="Y586">
        <v>1774315</v>
      </c>
      <c r="Z586">
        <v>3742729</v>
      </c>
      <c r="AA586">
        <v>3706232.63</v>
      </c>
      <c r="AB586">
        <v>7265590</v>
      </c>
      <c r="AC586">
        <v>890040</v>
      </c>
      <c r="AD586">
        <v>538800</v>
      </c>
      <c r="AE586">
        <v>28042821</v>
      </c>
      <c r="AF586">
        <v>1947655</v>
      </c>
      <c r="AG586">
        <v>2927680</v>
      </c>
      <c r="AH586">
        <v>1667109.98</v>
      </c>
      <c r="AI586">
        <v>2542135</v>
      </c>
      <c r="AJ586">
        <v>1773593.88</v>
      </c>
      <c r="AK586">
        <v>3906271.94</v>
      </c>
      <c r="AL586">
        <v>3226341</v>
      </c>
      <c r="AM586">
        <v>1224780.33</v>
      </c>
      <c r="AN586">
        <v>624480</v>
      </c>
      <c r="AO586">
        <v>7978846.5999999996</v>
      </c>
      <c r="AP586">
        <v>2527520</v>
      </c>
      <c r="AQ586">
        <v>3216538.8</v>
      </c>
      <c r="AR586">
        <v>1160954</v>
      </c>
      <c r="AS586">
        <v>49634894.909999996</v>
      </c>
      <c r="AT586">
        <v>1659291.33</v>
      </c>
      <c r="AU586">
        <v>2119979</v>
      </c>
      <c r="AV586">
        <v>12880042.01</v>
      </c>
      <c r="AW586">
        <v>3727307.71</v>
      </c>
      <c r="AX586">
        <v>1761774</v>
      </c>
      <c r="AY586">
        <v>2669400</v>
      </c>
      <c r="AZ586">
        <v>3437802</v>
      </c>
      <c r="BA586">
        <v>1727319.6</v>
      </c>
      <c r="BB586">
        <v>1194820</v>
      </c>
      <c r="BC586">
        <v>839920</v>
      </c>
      <c r="BD586">
        <v>968810</v>
      </c>
      <c r="BE586">
        <v>18803320.57</v>
      </c>
      <c r="BF586">
        <v>627000</v>
      </c>
      <c r="BG586">
        <v>3176188</v>
      </c>
      <c r="BH586">
        <v>2759260</v>
      </c>
      <c r="BI586">
        <v>1236920</v>
      </c>
      <c r="BJ586">
        <v>4279606.76</v>
      </c>
      <c r="BK586">
        <v>2774907.42</v>
      </c>
      <c r="BL586">
        <v>4903870</v>
      </c>
    </row>
    <row r="587" spans="1:64" ht="24" customHeight="1">
      <c r="A587" s="77">
        <v>5</v>
      </c>
      <c r="B587" s="78" t="s">
        <v>916</v>
      </c>
      <c r="C587" s="79" t="s">
        <v>917</v>
      </c>
      <c r="D587" s="79">
        <v>5.0999999999999996</v>
      </c>
      <c r="E587" s="78" t="s">
        <v>1665</v>
      </c>
      <c r="F587" s="79"/>
      <c r="G587" s="79"/>
      <c r="H587" s="33">
        <v>5101010113.1070004</v>
      </c>
      <c r="I587" s="31" t="s">
        <v>640</v>
      </c>
      <c r="J587" s="108">
        <f t="shared" si="10"/>
        <v>71087.399999999994</v>
      </c>
      <c r="K587">
        <v>1110492</v>
      </c>
      <c r="L587">
        <v>1261574.3700000001</v>
      </c>
      <c r="M587">
        <v>2817219.87</v>
      </c>
      <c r="N587">
        <v>2600063</v>
      </c>
      <c r="O587">
        <v>5378936.96</v>
      </c>
      <c r="P587">
        <v>1033784</v>
      </c>
      <c r="Q587">
        <v>3617461</v>
      </c>
      <c r="R587">
        <v>3529064.31</v>
      </c>
      <c r="S587">
        <v>758008.95</v>
      </c>
      <c r="T587">
        <v>3131719.22</v>
      </c>
      <c r="U587">
        <v>1639043</v>
      </c>
      <c r="V587">
        <v>1566796.2</v>
      </c>
      <c r="W587">
        <v>71087.399999999994</v>
      </c>
      <c r="X587">
        <v>3699213.5</v>
      </c>
      <c r="Y587">
        <v>1045525.46</v>
      </c>
      <c r="Z587">
        <v>153381.5</v>
      </c>
      <c r="AA587">
        <v>1199248</v>
      </c>
      <c r="AB587">
        <v>663011.63</v>
      </c>
      <c r="AC587">
        <v>1644823</v>
      </c>
      <c r="AD587">
        <v>788815</v>
      </c>
      <c r="AF587">
        <v>4626896</v>
      </c>
      <c r="AG587">
        <v>35700</v>
      </c>
      <c r="AI587">
        <v>2004463.06</v>
      </c>
      <c r="AJ587">
        <v>1280751.1599999999</v>
      </c>
      <c r="AK587">
        <v>378930</v>
      </c>
      <c r="AL587">
        <v>730530</v>
      </c>
      <c r="AM587">
        <v>182255</v>
      </c>
      <c r="AN587">
        <v>1737233.5</v>
      </c>
      <c r="AP587">
        <v>346930</v>
      </c>
      <c r="AS587">
        <v>4113868.5</v>
      </c>
      <c r="AT587">
        <v>1621051</v>
      </c>
      <c r="AU587">
        <v>1128697.95</v>
      </c>
      <c r="AV587">
        <v>4673492.2</v>
      </c>
      <c r="AW587">
        <v>2075176.73</v>
      </c>
      <c r="AX587">
        <v>4018808</v>
      </c>
      <c r="AY587">
        <v>2037241.14</v>
      </c>
      <c r="AZ587">
        <v>509336.11</v>
      </c>
      <c r="BA587">
        <v>801574.15</v>
      </c>
      <c r="BB587">
        <v>2650815.08</v>
      </c>
      <c r="BC587">
        <v>1084404.82</v>
      </c>
      <c r="BD587">
        <v>546150</v>
      </c>
      <c r="BE587">
        <v>18975</v>
      </c>
      <c r="BF587">
        <v>2071552</v>
      </c>
      <c r="BG587">
        <v>93200</v>
      </c>
      <c r="BH587">
        <v>1966725</v>
      </c>
      <c r="BJ587">
        <v>3006245</v>
      </c>
      <c r="BL587">
        <v>384858.5</v>
      </c>
    </row>
    <row r="588" spans="1:64" ht="24" customHeight="1">
      <c r="A588" s="77">
        <v>5</v>
      </c>
      <c r="B588" s="78" t="s">
        <v>916</v>
      </c>
      <c r="C588" s="79" t="s">
        <v>917</v>
      </c>
      <c r="D588" s="79">
        <v>5.0999999999999996</v>
      </c>
      <c r="E588" s="78" t="s">
        <v>1665</v>
      </c>
      <c r="F588" s="79"/>
      <c r="G588" s="79"/>
      <c r="H588" s="33">
        <v>5101010113.1079998</v>
      </c>
      <c r="I588" s="31" t="s">
        <v>641</v>
      </c>
      <c r="J588" s="108">
        <f t="shared" si="10"/>
        <v>0</v>
      </c>
      <c r="L588">
        <v>1426405.84</v>
      </c>
      <c r="M588">
        <v>1663510.79</v>
      </c>
      <c r="N588">
        <v>2862338</v>
      </c>
      <c r="O588">
        <v>1066626.08</v>
      </c>
      <c r="P588">
        <v>529602</v>
      </c>
      <c r="Q588">
        <v>777961.5</v>
      </c>
      <c r="T588">
        <v>587325.5</v>
      </c>
      <c r="U588">
        <v>1055918</v>
      </c>
      <c r="V588">
        <v>1106571.51</v>
      </c>
      <c r="X588">
        <v>256879.5</v>
      </c>
      <c r="Y588">
        <v>214765</v>
      </c>
      <c r="Z588">
        <v>1494761.5</v>
      </c>
      <c r="AB588">
        <v>178833.57</v>
      </c>
      <c r="AC588">
        <v>613240</v>
      </c>
      <c r="AD588">
        <v>609070.06999999995</v>
      </c>
      <c r="AF588">
        <v>242280</v>
      </c>
      <c r="AG588">
        <v>52900</v>
      </c>
      <c r="AH588">
        <v>62555</v>
      </c>
      <c r="AI588">
        <v>20435</v>
      </c>
      <c r="AJ588">
        <v>1227555.04</v>
      </c>
      <c r="AN588">
        <v>28017.5</v>
      </c>
      <c r="AO588">
        <v>4200</v>
      </c>
      <c r="AS588">
        <v>16489616.49</v>
      </c>
      <c r="AT588">
        <v>1542111</v>
      </c>
      <c r="AU588">
        <v>1322110</v>
      </c>
      <c r="AW588">
        <v>447109.36</v>
      </c>
      <c r="AX588">
        <v>8428</v>
      </c>
      <c r="AY588">
        <v>767396.8</v>
      </c>
      <c r="AZ588">
        <v>1428191.49</v>
      </c>
      <c r="BA588">
        <v>353766.81</v>
      </c>
      <c r="BB588">
        <v>483791.61</v>
      </c>
      <c r="BC588">
        <v>200003</v>
      </c>
      <c r="BD588">
        <v>214911.5</v>
      </c>
      <c r="BF588">
        <v>505505</v>
      </c>
      <c r="BG588">
        <v>87900</v>
      </c>
      <c r="BI588">
        <v>119960</v>
      </c>
      <c r="BJ588">
        <v>4400</v>
      </c>
      <c r="BL588">
        <v>339900</v>
      </c>
    </row>
    <row r="589" spans="1:64" ht="24" customHeight="1">
      <c r="A589" s="77">
        <v>5</v>
      </c>
      <c r="B589" s="78" t="s">
        <v>916</v>
      </c>
      <c r="C589" s="79" t="s">
        <v>917</v>
      </c>
      <c r="D589" s="79">
        <v>5.0999999999999996</v>
      </c>
      <c r="E589" s="78" t="s">
        <v>1646</v>
      </c>
      <c r="F589" s="79"/>
      <c r="G589" s="79"/>
      <c r="H589" s="33">
        <v>5101010115.1009998</v>
      </c>
      <c r="I589" s="31" t="s">
        <v>642</v>
      </c>
      <c r="J589" s="108">
        <f t="shared" si="10"/>
        <v>0</v>
      </c>
      <c r="K589">
        <v>1129500.3799999999</v>
      </c>
      <c r="L589">
        <v>77350</v>
      </c>
      <c r="M589">
        <v>77350</v>
      </c>
      <c r="P589">
        <v>27685</v>
      </c>
      <c r="S589">
        <v>116899.29</v>
      </c>
      <c r="T589">
        <v>370554</v>
      </c>
      <c r="U589">
        <v>558240</v>
      </c>
      <c r="V589">
        <v>285240</v>
      </c>
      <c r="X589">
        <v>304310</v>
      </c>
      <c r="Z589">
        <v>273000</v>
      </c>
      <c r="AB589">
        <v>273000</v>
      </c>
      <c r="AE589">
        <v>5729356.1699999999</v>
      </c>
      <c r="AH589">
        <v>121250</v>
      </c>
      <c r="AI589">
        <v>354237.74</v>
      </c>
      <c r="AJ589">
        <v>112717.5</v>
      </c>
      <c r="AL589">
        <v>146300</v>
      </c>
      <c r="AM589">
        <v>683986.67</v>
      </c>
      <c r="AO589">
        <v>474329.76</v>
      </c>
      <c r="AQ589">
        <v>510240</v>
      </c>
      <c r="AR589">
        <v>318070.96999999997</v>
      </c>
      <c r="AT589">
        <v>491943</v>
      </c>
      <c r="AU589">
        <v>49080</v>
      </c>
      <c r="AV589">
        <v>74645</v>
      </c>
      <c r="AW589">
        <v>329117</v>
      </c>
      <c r="AX589">
        <v>570120</v>
      </c>
      <c r="AZ589">
        <v>345360</v>
      </c>
      <c r="BA589">
        <v>75075</v>
      </c>
      <c r="BC589">
        <v>71190</v>
      </c>
      <c r="BE589">
        <v>2305320</v>
      </c>
      <c r="BG589">
        <v>51370.97</v>
      </c>
      <c r="BH589">
        <v>792240</v>
      </c>
      <c r="BI589">
        <v>282740</v>
      </c>
      <c r="BJ589">
        <v>462975</v>
      </c>
    </row>
    <row r="590" spans="1:64" ht="24" customHeight="1">
      <c r="A590" s="77">
        <v>5</v>
      </c>
      <c r="B590" s="78" t="s">
        <v>916</v>
      </c>
      <c r="C590" s="79" t="s">
        <v>917</v>
      </c>
      <c r="D590" s="79">
        <v>5.0999999999999996</v>
      </c>
      <c r="E590" s="78" t="s">
        <v>1646</v>
      </c>
      <c r="F590" s="79"/>
      <c r="G590" s="79"/>
      <c r="H590" s="33">
        <v>5101010115.1020002</v>
      </c>
      <c r="I590" s="31" t="s">
        <v>643</v>
      </c>
      <c r="J590" s="108">
        <f t="shared" si="10"/>
        <v>10381976.66</v>
      </c>
      <c r="K590">
        <v>9176628.1300000008</v>
      </c>
      <c r="L590">
        <v>643800</v>
      </c>
      <c r="M590">
        <v>495480</v>
      </c>
      <c r="N590">
        <v>723000</v>
      </c>
      <c r="O590">
        <v>1009800</v>
      </c>
      <c r="P590">
        <v>718320</v>
      </c>
      <c r="Q590">
        <v>586620</v>
      </c>
      <c r="R590">
        <v>671640</v>
      </c>
      <c r="S590">
        <v>481320</v>
      </c>
      <c r="T590">
        <v>544566</v>
      </c>
      <c r="U590">
        <v>656040</v>
      </c>
      <c r="V590">
        <v>919080</v>
      </c>
      <c r="W590">
        <v>10381976.66</v>
      </c>
      <c r="X590">
        <v>251670</v>
      </c>
      <c r="Z590">
        <v>589750</v>
      </c>
      <c r="AA590">
        <v>712460</v>
      </c>
      <c r="AB590">
        <v>688920</v>
      </c>
      <c r="AC590">
        <v>258840</v>
      </c>
      <c r="AE590">
        <v>13875792.24</v>
      </c>
      <c r="AF590">
        <v>707880</v>
      </c>
      <c r="AG590">
        <v>1123800</v>
      </c>
      <c r="AH590">
        <v>919560</v>
      </c>
      <c r="AI590">
        <v>340800</v>
      </c>
      <c r="AJ590">
        <v>358320</v>
      </c>
      <c r="AK590">
        <v>600720</v>
      </c>
      <c r="AL590">
        <v>720340</v>
      </c>
      <c r="AM590">
        <v>743040</v>
      </c>
      <c r="AN590">
        <v>864630</v>
      </c>
      <c r="AO590">
        <v>797890</v>
      </c>
      <c r="AP590">
        <v>650160</v>
      </c>
      <c r="AQ590">
        <v>1172640</v>
      </c>
      <c r="AR590">
        <v>483840</v>
      </c>
      <c r="AS590">
        <v>12301190.67</v>
      </c>
      <c r="AT590">
        <v>335380</v>
      </c>
      <c r="AU590">
        <v>815301</v>
      </c>
      <c r="AV590">
        <v>621870</v>
      </c>
      <c r="AW590">
        <v>483007</v>
      </c>
      <c r="AX590">
        <v>358200</v>
      </c>
      <c r="AY590">
        <v>635400</v>
      </c>
      <c r="AZ590">
        <v>863880</v>
      </c>
      <c r="BA590">
        <v>592560</v>
      </c>
      <c r="BB590">
        <v>837600</v>
      </c>
      <c r="BC590">
        <v>1103040</v>
      </c>
      <c r="BD590">
        <v>939750</v>
      </c>
      <c r="BE590">
        <v>6560035.8799999999</v>
      </c>
      <c r="BF590">
        <v>225360</v>
      </c>
      <c r="BG590">
        <v>643920</v>
      </c>
      <c r="BH590">
        <v>492360</v>
      </c>
      <c r="BI590">
        <v>262540</v>
      </c>
      <c r="BJ590">
        <v>317680</v>
      </c>
      <c r="BK590">
        <v>367200</v>
      </c>
      <c r="BL590">
        <v>581280</v>
      </c>
    </row>
    <row r="591" spans="1:64" ht="24" customHeight="1">
      <c r="A591" s="77">
        <v>5</v>
      </c>
      <c r="B591" s="78" t="s">
        <v>916</v>
      </c>
      <c r="C591" s="79" t="s">
        <v>917</v>
      </c>
      <c r="D591" s="79">
        <v>5.0999999999999996</v>
      </c>
      <c r="E591" s="78" t="s">
        <v>1646</v>
      </c>
      <c r="F591" s="79"/>
      <c r="G591" s="79"/>
      <c r="H591" s="33">
        <v>5101010116.1009998</v>
      </c>
      <c r="I591" s="31" t="s">
        <v>644</v>
      </c>
      <c r="J591" s="108">
        <f t="shared" si="10"/>
        <v>4067953.7</v>
      </c>
      <c r="M591">
        <v>11950</v>
      </c>
      <c r="P591">
        <v>1075</v>
      </c>
      <c r="V591">
        <v>640</v>
      </c>
      <c r="W591">
        <v>4067953.7</v>
      </c>
      <c r="AB591">
        <v>875</v>
      </c>
      <c r="AC591">
        <v>8290</v>
      </c>
      <c r="AE591">
        <v>53845</v>
      </c>
      <c r="AF591">
        <v>12133.33</v>
      </c>
      <c r="AH591">
        <v>7350</v>
      </c>
      <c r="AJ591">
        <v>59292.480000000003</v>
      </c>
      <c r="AL591">
        <v>60</v>
      </c>
      <c r="AP591">
        <v>25282.74</v>
      </c>
      <c r="AS591">
        <v>26420.240000000002</v>
      </c>
      <c r="AV591">
        <v>16698.39</v>
      </c>
      <c r="AX591">
        <v>141203.39000000001</v>
      </c>
      <c r="AZ591">
        <v>16698.39</v>
      </c>
      <c r="BD591">
        <v>11665.16</v>
      </c>
      <c r="BE591">
        <v>39533.74</v>
      </c>
      <c r="BH591">
        <v>4870</v>
      </c>
    </row>
    <row r="592" spans="1:64" ht="24" customHeight="1">
      <c r="A592" s="77">
        <v>5</v>
      </c>
      <c r="B592" s="78" t="s">
        <v>916</v>
      </c>
      <c r="C592" s="79" t="s">
        <v>917</v>
      </c>
      <c r="D592" s="79">
        <v>5.0999999999999996</v>
      </c>
      <c r="E592" s="78" t="s">
        <v>1646</v>
      </c>
      <c r="F592" s="79"/>
      <c r="G592" s="79"/>
      <c r="H592" s="33">
        <v>5101010116.1020002</v>
      </c>
      <c r="I592" s="31" t="s">
        <v>645</v>
      </c>
      <c r="J592" s="108">
        <f t="shared" si="10"/>
        <v>0</v>
      </c>
      <c r="AB592">
        <v>175</v>
      </c>
      <c r="AC592">
        <v>4145</v>
      </c>
      <c r="AD592">
        <v>16295.32</v>
      </c>
      <c r="AE592">
        <v>1740</v>
      </c>
      <c r="AR592">
        <v>27090.16</v>
      </c>
      <c r="AU592">
        <v>1435</v>
      </c>
      <c r="AW592">
        <v>14535.16</v>
      </c>
      <c r="AX592">
        <v>23316.58</v>
      </c>
      <c r="AZ592">
        <v>44280.639999999999</v>
      </c>
      <c r="BB592">
        <v>16295.32</v>
      </c>
      <c r="BD592">
        <v>12105</v>
      </c>
      <c r="BE592">
        <v>9908.2999999999993</v>
      </c>
      <c r="BK592">
        <v>4755</v>
      </c>
    </row>
    <row r="593" spans="1:64" ht="24" customHeight="1">
      <c r="A593" s="77">
        <v>5</v>
      </c>
      <c r="B593" s="78" t="s">
        <v>916</v>
      </c>
      <c r="C593" s="79" t="s">
        <v>917</v>
      </c>
      <c r="D593" s="79">
        <v>5.0999999999999996</v>
      </c>
      <c r="E593" s="78" t="s">
        <v>1646</v>
      </c>
      <c r="F593" s="79"/>
      <c r="G593" s="79"/>
      <c r="H593" s="33">
        <v>5101010116.1029997</v>
      </c>
      <c r="I593" s="31" t="s">
        <v>646</v>
      </c>
      <c r="J593" s="108">
        <f t="shared" si="10"/>
        <v>0</v>
      </c>
      <c r="AH593">
        <v>6160.8</v>
      </c>
      <c r="AV593">
        <v>56702.400000000001</v>
      </c>
      <c r="AX593">
        <v>6160.8</v>
      </c>
    </row>
    <row r="594" spans="1:64" ht="24" customHeight="1">
      <c r="A594" s="77">
        <v>5</v>
      </c>
      <c r="B594" s="78" t="s">
        <v>916</v>
      </c>
      <c r="C594" s="79" t="s">
        <v>917</v>
      </c>
      <c r="D594" s="79">
        <v>5.0999999999999996</v>
      </c>
      <c r="E594" s="78" t="s">
        <v>1646</v>
      </c>
      <c r="F594" s="79"/>
      <c r="G594" s="79"/>
      <c r="H594" s="33">
        <v>5101010116.1040001</v>
      </c>
      <c r="I594" s="31" t="s">
        <v>647</v>
      </c>
      <c r="J594" s="108">
        <f t="shared" si="10"/>
        <v>0</v>
      </c>
    </row>
    <row r="595" spans="1:64" ht="24" customHeight="1">
      <c r="A595" s="77">
        <v>5</v>
      </c>
      <c r="B595" s="78" t="s">
        <v>916</v>
      </c>
      <c r="C595" s="79" t="s">
        <v>917</v>
      </c>
      <c r="D595" s="79">
        <v>5.0999999999999996</v>
      </c>
      <c r="E595" s="78" t="s">
        <v>1646</v>
      </c>
      <c r="F595" s="79"/>
      <c r="G595" s="79"/>
      <c r="H595" s="33">
        <v>5101010116.1049995</v>
      </c>
      <c r="I595" s="31" t="s">
        <v>648</v>
      </c>
      <c r="J595" s="108">
        <f t="shared" si="10"/>
        <v>0</v>
      </c>
      <c r="K595">
        <v>24335</v>
      </c>
      <c r="AE595">
        <v>123226</v>
      </c>
      <c r="BE595">
        <v>30960</v>
      </c>
    </row>
    <row r="596" spans="1:64" ht="24" customHeight="1">
      <c r="A596" s="77">
        <v>5</v>
      </c>
      <c r="B596" s="78" t="s">
        <v>916</v>
      </c>
      <c r="C596" s="79" t="s">
        <v>917</v>
      </c>
      <c r="D596" s="79">
        <v>5.0999999999999996</v>
      </c>
      <c r="E596" s="78" t="s">
        <v>1646</v>
      </c>
      <c r="F596" s="79"/>
      <c r="G596" s="79"/>
      <c r="H596" s="33">
        <v>5101010116.1059999</v>
      </c>
      <c r="I596" s="31" t="s">
        <v>649</v>
      </c>
      <c r="J596" s="108">
        <f t="shared" si="10"/>
        <v>60000</v>
      </c>
      <c r="W596">
        <v>60000</v>
      </c>
      <c r="AS596">
        <v>122220</v>
      </c>
    </row>
    <row r="597" spans="1:64" ht="24" customHeight="1">
      <c r="A597" s="77">
        <v>5</v>
      </c>
      <c r="B597" s="78" t="s">
        <v>916</v>
      </c>
      <c r="C597" s="79" t="s">
        <v>917</v>
      </c>
      <c r="D597" s="79">
        <v>5.0999999999999996</v>
      </c>
      <c r="E597" s="78" t="s">
        <v>1646</v>
      </c>
      <c r="F597" s="79"/>
      <c r="G597" s="79"/>
      <c r="H597" s="33">
        <v>5101010199.1009998</v>
      </c>
      <c r="I597" s="31" t="s">
        <v>650</v>
      </c>
      <c r="J597" s="108">
        <f t="shared" si="10"/>
        <v>0</v>
      </c>
      <c r="L597">
        <v>120129.03</v>
      </c>
      <c r="M597">
        <v>256280</v>
      </c>
      <c r="N597">
        <v>439200</v>
      </c>
      <c r="O597">
        <v>552649.03</v>
      </c>
      <c r="P597">
        <v>372286.67</v>
      </c>
      <c r="R597">
        <v>120836.67</v>
      </c>
      <c r="S597">
        <v>134400</v>
      </c>
      <c r="T597">
        <v>253200</v>
      </c>
      <c r="U597">
        <v>67200</v>
      </c>
      <c r="V597">
        <v>232305.91</v>
      </c>
      <c r="X597">
        <v>799116.66</v>
      </c>
      <c r="AE597">
        <v>8537484.4399999995</v>
      </c>
      <c r="AG597">
        <v>268800</v>
      </c>
      <c r="AH597">
        <v>209729.03</v>
      </c>
      <c r="AI597">
        <v>851974.19</v>
      </c>
      <c r="AJ597">
        <v>401295.69</v>
      </c>
      <c r="AK597">
        <v>268800</v>
      </c>
      <c r="AL597">
        <v>186000</v>
      </c>
      <c r="AM597">
        <v>358300</v>
      </c>
      <c r="AN597">
        <v>403200</v>
      </c>
      <c r="AO597">
        <v>610122.57999999996</v>
      </c>
      <c r="AP597">
        <v>340106.67</v>
      </c>
      <c r="AQ597">
        <v>350400</v>
      </c>
      <c r="AR597">
        <v>67200</v>
      </c>
      <c r="AS597">
        <v>4968783.66</v>
      </c>
      <c r="AT597">
        <v>29700</v>
      </c>
      <c r="AV597">
        <v>721174.84</v>
      </c>
      <c r="AW597">
        <v>301503.23</v>
      </c>
      <c r="AX597">
        <v>215653.33</v>
      </c>
      <c r="AZ597">
        <v>760206.45</v>
      </c>
      <c r="BA597">
        <v>268080.58</v>
      </c>
      <c r="BB597">
        <v>67200</v>
      </c>
      <c r="BC597">
        <v>62876.45</v>
      </c>
      <c r="BE597">
        <v>2800868.56</v>
      </c>
      <c r="BG597">
        <v>134693.54999999999</v>
      </c>
      <c r="BK597">
        <v>223620.65</v>
      </c>
      <c r="BL597">
        <v>1459836.29</v>
      </c>
    </row>
    <row r="598" spans="1:64" ht="24" customHeight="1">
      <c r="A598" s="77">
        <v>5</v>
      </c>
      <c r="B598" s="78" t="s">
        <v>916</v>
      </c>
      <c r="C598" s="79" t="s">
        <v>917</v>
      </c>
      <c r="D598" s="79">
        <v>5.0999999999999996</v>
      </c>
      <c r="E598" s="78" t="s">
        <v>1646</v>
      </c>
      <c r="F598" s="79"/>
      <c r="G598" s="79"/>
      <c r="H598" s="33">
        <v>5101010199.1020002</v>
      </c>
      <c r="I598" s="31" t="s">
        <v>651</v>
      </c>
      <c r="J598" s="108">
        <f t="shared" si="10"/>
        <v>0</v>
      </c>
      <c r="AE598">
        <v>272894.62</v>
      </c>
      <c r="AS598">
        <v>98000</v>
      </c>
      <c r="BE598">
        <v>70233.33</v>
      </c>
    </row>
    <row r="599" spans="1:64" ht="24" customHeight="1">
      <c r="A599" s="77">
        <v>5</v>
      </c>
      <c r="B599" s="78" t="s">
        <v>916</v>
      </c>
      <c r="C599" s="79" t="s">
        <v>917</v>
      </c>
      <c r="D599" s="79">
        <v>5.0999999999999996</v>
      </c>
      <c r="E599" s="78" t="s">
        <v>1654</v>
      </c>
      <c r="F599" s="79"/>
      <c r="G599" s="79"/>
      <c r="H599" s="33">
        <v>5101010199.1029997</v>
      </c>
      <c r="I599" s="31" t="s">
        <v>652</v>
      </c>
      <c r="J599" s="108">
        <f t="shared" si="10"/>
        <v>8231145</v>
      </c>
      <c r="K599">
        <v>21971997</v>
      </c>
      <c r="L599">
        <v>535920</v>
      </c>
      <c r="M599">
        <v>1002310</v>
      </c>
      <c r="N599">
        <v>1409520</v>
      </c>
      <c r="O599">
        <v>2009800</v>
      </c>
      <c r="P599">
        <v>1811460</v>
      </c>
      <c r="Q599">
        <v>2000000</v>
      </c>
      <c r="R599">
        <v>1313715</v>
      </c>
      <c r="S599">
        <v>1261000</v>
      </c>
      <c r="T599">
        <v>727920</v>
      </c>
      <c r="U599">
        <v>1152600</v>
      </c>
      <c r="V599">
        <v>1053040</v>
      </c>
      <c r="W599">
        <v>8231145</v>
      </c>
      <c r="X599">
        <v>1219140</v>
      </c>
      <c r="Y599">
        <v>1094670</v>
      </c>
      <c r="Z599">
        <v>1004850</v>
      </c>
      <c r="AA599">
        <v>1082040</v>
      </c>
      <c r="AB599">
        <v>894090</v>
      </c>
      <c r="AC599">
        <v>806880</v>
      </c>
      <c r="AE599">
        <v>29255042.5</v>
      </c>
      <c r="AF599">
        <v>740100</v>
      </c>
      <c r="AG599">
        <v>1611720</v>
      </c>
      <c r="AH599">
        <v>1590540</v>
      </c>
      <c r="AI599">
        <v>2551590</v>
      </c>
      <c r="AJ599">
        <v>949280</v>
      </c>
      <c r="AK599">
        <v>2731740</v>
      </c>
      <c r="AL599">
        <v>1414045</v>
      </c>
      <c r="AM599">
        <v>1360170</v>
      </c>
      <c r="AO599">
        <v>2288330</v>
      </c>
      <c r="AP599">
        <v>991770</v>
      </c>
      <c r="AQ599">
        <v>962640</v>
      </c>
      <c r="AS599">
        <v>10695429.09</v>
      </c>
      <c r="AT599">
        <v>776690</v>
      </c>
      <c r="AU599">
        <v>819510</v>
      </c>
      <c r="AV599">
        <v>2396627.2999999998</v>
      </c>
      <c r="AW599">
        <v>1232040</v>
      </c>
      <c r="AX599">
        <v>1053855</v>
      </c>
      <c r="AY599">
        <v>1180470</v>
      </c>
      <c r="AZ599">
        <v>2781265</v>
      </c>
      <c r="BA599">
        <v>1247690</v>
      </c>
      <c r="BB599">
        <v>445670</v>
      </c>
      <c r="BC599">
        <v>498000</v>
      </c>
      <c r="BD599">
        <v>491594</v>
      </c>
      <c r="BF599">
        <v>2241990</v>
      </c>
      <c r="BG599">
        <v>811140</v>
      </c>
      <c r="BH599">
        <v>2357650</v>
      </c>
      <c r="BI599">
        <v>416320</v>
      </c>
      <c r="BJ599">
        <v>1829005</v>
      </c>
      <c r="BK599">
        <v>1522800</v>
      </c>
    </row>
    <row r="600" spans="1:64" ht="24" customHeight="1">
      <c r="A600" s="77">
        <v>5</v>
      </c>
      <c r="B600" s="78" t="s">
        <v>916</v>
      </c>
      <c r="C600" s="79" t="s">
        <v>917</v>
      </c>
      <c r="D600" s="79">
        <v>5.0999999999999996</v>
      </c>
      <c r="E600" s="78" t="s">
        <v>1687</v>
      </c>
      <c r="F600" s="79"/>
      <c r="G600" s="79"/>
      <c r="H600" s="33">
        <v>5101020101.1009998</v>
      </c>
      <c r="I600" s="31" t="s">
        <v>653</v>
      </c>
      <c r="J600" s="108">
        <f t="shared" si="10"/>
        <v>0</v>
      </c>
      <c r="K600">
        <v>132930</v>
      </c>
      <c r="AE600">
        <v>54175.199999999997</v>
      </c>
    </row>
    <row r="601" spans="1:64" ht="24" customHeight="1">
      <c r="A601" s="77">
        <v>5</v>
      </c>
      <c r="B601" s="78" t="s">
        <v>916</v>
      </c>
      <c r="C601" s="79" t="s">
        <v>917</v>
      </c>
      <c r="D601" s="79">
        <v>5.0999999999999996</v>
      </c>
      <c r="E601" s="78" t="s">
        <v>1687</v>
      </c>
      <c r="F601" s="79"/>
      <c r="G601" s="79"/>
      <c r="H601" s="34">
        <v>5101020101.1020002</v>
      </c>
      <c r="I601" s="35" t="s">
        <v>654</v>
      </c>
      <c r="J601" s="108">
        <f t="shared" si="10"/>
        <v>21780</v>
      </c>
      <c r="K601">
        <v>37500</v>
      </c>
      <c r="W601">
        <v>21780</v>
      </c>
      <c r="AE601">
        <v>44220</v>
      </c>
    </row>
    <row r="602" spans="1:64" ht="24" customHeight="1">
      <c r="A602" s="77">
        <v>5</v>
      </c>
      <c r="B602" s="78" t="s">
        <v>916</v>
      </c>
      <c r="C602" s="79" t="s">
        <v>917</v>
      </c>
      <c r="D602" s="79">
        <v>5.0999999999999996</v>
      </c>
      <c r="E602" s="78" t="s">
        <v>1687</v>
      </c>
      <c r="F602" s="79"/>
      <c r="G602" s="79"/>
      <c r="H602" s="33">
        <v>5101020102.1009998</v>
      </c>
      <c r="I602" s="31" t="s">
        <v>655</v>
      </c>
      <c r="J602" s="108">
        <f t="shared" si="10"/>
        <v>0</v>
      </c>
    </row>
    <row r="603" spans="1:64" ht="24" customHeight="1">
      <c r="A603" s="77">
        <v>5</v>
      </c>
      <c r="B603" s="78" t="s">
        <v>916</v>
      </c>
      <c r="C603" s="79" t="s">
        <v>917</v>
      </c>
      <c r="D603" s="79">
        <v>5.0999999999999996</v>
      </c>
      <c r="E603" s="78" t="s">
        <v>1687</v>
      </c>
      <c r="F603" s="79"/>
      <c r="G603" s="79"/>
      <c r="H603" s="33">
        <v>5101020103.1009998</v>
      </c>
      <c r="I603" s="31" t="s">
        <v>656</v>
      </c>
      <c r="J603" s="108">
        <f t="shared" si="10"/>
        <v>4242587.82</v>
      </c>
      <c r="K603">
        <v>5913198.2699999996</v>
      </c>
      <c r="L603">
        <v>334775.58</v>
      </c>
      <c r="M603">
        <v>676986.27</v>
      </c>
      <c r="N603">
        <v>750327.27</v>
      </c>
      <c r="O603">
        <v>1240542.78</v>
      </c>
      <c r="P603">
        <v>949849.31</v>
      </c>
      <c r="Q603">
        <v>887065.33</v>
      </c>
      <c r="R603">
        <v>556849.31000000006</v>
      </c>
      <c r="S603">
        <v>501945.09</v>
      </c>
      <c r="T603">
        <v>406798.38</v>
      </c>
      <c r="U603">
        <v>427030.53</v>
      </c>
      <c r="V603">
        <v>273010.64</v>
      </c>
      <c r="W603">
        <v>4242587.82</v>
      </c>
      <c r="X603">
        <v>1060693.8899999999</v>
      </c>
      <c r="Y603">
        <v>595125.91</v>
      </c>
      <c r="Z603">
        <v>567278.88</v>
      </c>
      <c r="AA603">
        <v>945571.28</v>
      </c>
      <c r="AB603">
        <v>772143.15</v>
      </c>
      <c r="AE603">
        <v>9522553.8100000005</v>
      </c>
      <c r="AF603">
        <v>593414.25</v>
      </c>
      <c r="AG603">
        <v>881182.23</v>
      </c>
      <c r="AH603">
        <v>856961.53</v>
      </c>
      <c r="AI603">
        <v>1270517</v>
      </c>
      <c r="AJ603">
        <v>493946.13</v>
      </c>
      <c r="AK603">
        <v>1367855.89</v>
      </c>
      <c r="AL603">
        <v>921094.32</v>
      </c>
      <c r="AM603">
        <v>843982.4</v>
      </c>
      <c r="AO603">
        <v>1449734.7</v>
      </c>
      <c r="AP603">
        <v>654161.29</v>
      </c>
      <c r="AQ603">
        <v>501724.32</v>
      </c>
      <c r="AR603">
        <v>253549.48</v>
      </c>
      <c r="AS603">
        <v>5187656.32</v>
      </c>
      <c r="AT603">
        <v>485906.21</v>
      </c>
      <c r="AU603">
        <v>1068860.97</v>
      </c>
      <c r="AV603">
        <v>1158324.51</v>
      </c>
      <c r="AW603">
        <v>710876.64</v>
      </c>
      <c r="AX603">
        <v>656731.47</v>
      </c>
      <c r="AY603">
        <v>1076628.8899999999</v>
      </c>
      <c r="AZ603">
        <v>1536273.97</v>
      </c>
      <c r="BA603">
        <v>569895.27</v>
      </c>
      <c r="BB603">
        <v>192376.92</v>
      </c>
      <c r="BC603">
        <v>187798.62</v>
      </c>
      <c r="BD603">
        <v>212914.03</v>
      </c>
      <c r="BE603">
        <v>3789473.77</v>
      </c>
      <c r="BF603">
        <v>1144101</v>
      </c>
      <c r="BG603">
        <v>570485.76000000001</v>
      </c>
      <c r="BH603">
        <v>1086465.42</v>
      </c>
      <c r="BI603">
        <v>238834.98</v>
      </c>
      <c r="BJ603">
        <v>1520833.39</v>
      </c>
      <c r="BK603">
        <v>789126.28</v>
      </c>
      <c r="BL603">
        <v>459319.1</v>
      </c>
    </row>
    <row r="604" spans="1:64" ht="24" customHeight="1">
      <c r="A604" s="77">
        <v>5</v>
      </c>
      <c r="B604" s="78" t="s">
        <v>916</v>
      </c>
      <c r="C604" s="79" t="s">
        <v>917</v>
      </c>
      <c r="D604" s="79">
        <v>5.0999999999999996</v>
      </c>
      <c r="E604" s="78" t="s">
        <v>1687</v>
      </c>
      <c r="F604" s="79"/>
      <c r="G604" s="79"/>
      <c r="H604" s="30">
        <v>5101020104.1009998</v>
      </c>
      <c r="I604" s="32" t="s">
        <v>657</v>
      </c>
      <c r="J604" s="108">
        <f t="shared" si="10"/>
        <v>6363881.8300000001</v>
      </c>
      <c r="K604">
        <v>8869797.3900000006</v>
      </c>
      <c r="L604">
        <v>502163.37</v>
      </c>
      <c r="M604">
        <v>1013979.39</v>
      </c>
      <c r="N604">
        <v>1125490.8999999999</v>
      </c>
      <c r="O604">
        <v>1860814.16</v>
      </c>
      <c r="P604">
        <v>1424773.95</v>
      </c>
      <c r="Q604">
        <v>2822676.03</v>
      </c>
      <c r="R604">
        <v>835273.95</v>
      </c>
      <c r="S604">
        <v>752917.62</v>
      </c>
      <c r="T604">
        <v>1117647.96</v>
      </c>
      <c r="U604">
        <v>640546.68999999994</v>
      </c>
      <c r="V604">
        <v>409515.94</v>
      </c>
      <c r="W604">
        <v>6363881.8300000001</v>
      </c>
      <c r="X604">
        <v>1040503.67</v>
      </c>
      <c r="Y604">
        <v>850585.64</v>
      </c>
      <c r="Z604">
        <v>919768.23</v>
      </c>
      <c r="AA604">
        <v>1415876.3</v>
      </c>
      <c r="AB604">
        <v>1158214.71</v>
      </c>
      <c r="AC604">
        <v>1002600.62</v>
      </c>
      <c r="AD604">
        <v>505589.06</v>
      </c>
      <c r="AE604">
        <v>14283830.630000001</v>
      </c>
      <c r="AF604">
        <v>890121.38</v>
      </c>
      <c r="AG604">
        <v>1321773.3600000001</v>
      </c>
      <c r="AH604">
        <v>1285442.28</v>
      </c>
      <c r="AI604">
        <v>1905775.52</v>
      </c>
      <c r="AJ604">
        <v>740919.19</v>
      </c>
      <c r="AK604">
        <v>2021455.33</v>
      </c>
      <c r="AL604">
        <v>1381641.49</v>
      </c>
      <c r="AM604">
        <v>1265973.5900000001</v>
      </c>
      <c r="AN604">
        <v>1041966</v>
      </c>
      <c r="AO604">
        <v>2174602.0499999998</v>
      </c>
      <c r="AP604">
        <v>981241.9</v>
      </c>
      <c r="AQ604">
        <v>752586.48</v>
      </c>
      <c r="AR604">
        <v>380324.23</v>
      </c>
      <c r="AS604">
        <v>7781484.4900000002</v>
      </c>
      <c r="AT604">
        <v>728949.32</v>
      </c>
      <c r="AU604">
        <v>1481516.47</v>
      </c>
      <c r="AV604">
        <v>1737830.86</v>
      </c>
      <c r="AW604">
        <v>1066314.94</v>
      </c>
      <c r="AX604">
        <v>985097.21</v>
      </c>
      <c r="AY604">
        <v>727947.75</v>
      </c>
      <c r="AZ604">
        <v>2304410.67</v>
      </c>
      <c r="BA604">
        <v>854842.9</v>
      </c>
      <c r="BB604">
        <v>288566.56</v>
      </c>
      <c r="BC604">
        <v>281697.90999999997</v>
      </c>
      <c r="BD604">
        <v>319371.03999999998</v>
      </c>
      <c r="BE604">
        <v>5684210.0899999999</v>
      </c>
      <c r="BF604">
        <v>1715901.5</v>
      </c>
      <c r="BG604">
        <v>1188077.52</v>
      </c>
      <c r="BH604">
        <v>1627653.52</v>
      </c>
      <c r="BI604">
        <v>709453.28</v>
      </c>
      <c r="BJ604">
        <v>1220852.3899999999</v>
      </c>
      <c r="BK604">
        <v>1183689.42</v>
      </c>
      <c r="BL604">
        <v>643401.4</v>
      </c>
    </row>
    <row r="605" spans="1:64" ht="24" customHeight="1">
      <c r="A605" s="77">
        <v>5</v>
      </c>
      <c r="B605" s="78" t="s">
        <v>916</v>
      </c>
      <c r="C605" s="79" t="s">
        <v>917</v>
      </c>
      <c r="D605" s="79">
        <v>5.0999999999999996</v>
      </c>
      <c r="E605" s="78" t="s">
        <v>1687</v>
      </c>
      <c r="F605" s="79"/>
      <c r="G605" s="79"/>
      <c r="H605" s="30">
        <v>5101020105.1009998</v>
      </c>
      <c r="I605" s="32" t="s">
        <v>658</v>
      </c>
      <c r="J605" s="108">
        <f t="shared" si="10"/>
        <v>162815.59</v>
      </c>
      <c r="K605">
        <v>360611.64</v>
      </c>
      <c r="L605">
        <v>32844.6</v>
      </c>
      <c r="M605">
        <v>28855.8</v>
      </c>
      <c r="N605">
        <v>94926.6</v>
      </c>
      <c r="O605">
        <v>133178.4</v>
      </c>
      <c r="P605">
        <v>38955.599999999999</v>
      </c>
      <c r="Q605">
        <v>72496</v>
      </c>
      <c r="R605">
        <v>81854.78</v>
      </c>
      <c r="S605">
        <v>44587.8</v>
      </c>
      <c r="T605">
        <v>54263.73</v>
      </c>
      <c r="W605">
        <v>162815.59</v>
      </c>
      <c r="X605">
        <v>44313</v>
      </c>
      <c r="Y605">
        <v>19157.400000000001</v>
      </c>
      <c r="Z605">
        <v>22252.55</v>
      </c>
      <c r="AA605">
        <v>30225.599999999999</v>
      </c>
      <c r="AB605">
        <v>20820.599999999999</v>
      </c>
      <c r="AE605">
        <v>593949.5</v>
      </c>
      <c r="AF605">
        <v>50332.5</v>
      </c>
      <c r="AG605">
        <v>90156.6</v>
      </c>
      <c r="AH605">
        <v>80420.399999999994</v>
      </c>
      <c r="AI605">
        <v>45536.4</v>
      </c>
      <c r="AJ605">
        <v>17555.400000000001</v>
      </c>
      <c r="AK605">
        <v>147882.6</v>
      </c>
      <c r="AL605">
        <v>21583.8</v>
      </c>
      <c r="AM605">
        <v>74825.100000000006</v>
      </c>
      <c r="AN605">
        <v>100092.61</v>
      </c>
      <c r="AO605">
        <v>46053.440000000002</v>
      </c>
      <c r="AP605">
        <v>75459.600000000006</v>
      </c>
      <c r="AQ605">
        <v>10003.51</v>
      </c>
      <c r="AS605">
        <v>542565.80000000005</v>
      </c>
      <c r="AT605">
        <v>43182</v>
      </c>
      <c r="AU605">
        <v>113949.9</v>
      </c>
      <c r="AV605">
        <v>128300.4</v>
      </c>
      <c r="AW605">
        <v>58035.6</v>
      </c>
      <c r="AX605">
        <v>84161.94</v>
      </c>
      <c r="AY605">
        <v>56930.42</v>
      </c>
      <c r="AZ605">
        <v>87720.48</v>
      </c>
      <c r="BA605">
        <v>36840.6</v>
      </c>
      <c r="BE605">
        <v>312439.5</v>
      </c>
      <c r="BF605">
        <v>54764.1</v>
      </c>
      <c r="BG605">
        <v>21583.8</v>
      </c>
      <c r="BH605">
        <v>32532.6</v>
      </c>
      <c r="BI605">
        <v>90596.39</v>
      </c>
      <c r="BJ605">
        <v>70146</v>
      </c>
      <c r="BK605">
        <v>72466.100000000006</v>
      </c>
      <c r="BL605">
        <v>37656</v>
      </c>
    </row>
    <row r="606" spans="1:64" ht="24" customHeight="1">
      <c r="A606" s="77">
        <v>5</v>
      </c>
      <c r="B606" s="78" t="s">
        <v>916</v>
      </c>
      <c r="C606" s="79" t="s">
        <v>917</v>
      </c>
      <c r="D606" s="79">
        <v>5.0999999999999996</v>
      </c>
      <c r="E606" s="78" t="s">
        <v>1687</v>
      </c>
      <c r="F606" s="79"/>
      <c r="G606" s="79"/>
      <c r="H606" s="33">
        <v>5101020106.1009998</v>
      </c>
      <c r="I606" s="31" t="s">
        <v>659</v>
      </c>
      <c r="J606" s="108">
        <f t="shared" si="10"/>
        <v>329897</v>
      </c>
      <c r="K606">
        <v>311455</v>
      </c>
      <c r="L606">
        <v>18905</v>
      </c>
      <c r="M606">
        <v>18905</v>
      </c>
      <c r="O606">
        <v>31752</v>
      </c>
      <c r="P606">
        <v>21149</v>
      </c>
      <c r="R606">
        <v>20580</v>
      </c>
      <c r="S606">
        <v>19050</v>
      </c>
      <c r="T606">
        <v>24300</v>
      </c>
      <c r="U606">
        <v>32400</v>
      </c>
      <c r="W606">
        <v>329897</v>
      </c>
      <c r="X606">
        <v>16800</v>
      </c>
      <c r="Z606">
        <v>24300</v>
      </c>
      <c r="AB606">
        <v>24300</v>
      </c>
      <c r="AC606">
        <v>6600</v>
      </c>
      <c r="AE606">
        <v>687655</v>
      </c>
      <c r="AN606">
        <v>0</v>
      </c>
      <c r="AS606">
        <v>417960</v>
      </c>
      <c r="AY606">
        <v>15450</v>
      </c>
      <c r="BD606">
        <v>31650</v>
      </c>
      <c r="BE606">
        <v>305733</v>
      </c>
      <c r="BF606">
        <v>8850</v>
      </c>
      <c r="BG606">
        <v>17994</v>
      </c>
      <c r="BH606">
        <v>40500</v>
      </c>
      <c r="BI606">
        <v>16200</v>
      </c>
      <c r="BJ606">
        <v>20700</v>
      </c>
      <c r="BK606">
        <v>8100</v>
      </c>
      <c r="BL606">
        <v>16200</v>
      </c>
    </row>
    <row r="607" spans="1:64" ht="24" customHeight="1">
      <c r="A607" s="77">
        <v>5</v>
      </c>
      <c r="B607" s="78" t="s">
        <v>916</v>
      </c>
      <c r="C607" s="79" t="s">
        <v>917</v>
      </c>
      <c r="D607" s="79">
        <v>5.0999999999999996</v>
      </c>
      <c r="E607" s="78" t="s">
        <v>1687</v>
      </c>
      <c r="F607" s="79"/>
      <c r="G607" s="79"/>
      <c r="H607" s="33">
        <v>5101020106.1020002</v>
      </c>
      <c r="I607" s="31" t="s">
        <v>660</v>
      </c>
      <c r="J607" s="108">
        <f t="shared" si="10"/>
        <v>2113251</v>
      </c>
      <c r="K607">
        <v>3673364</v>
      </c>
      <c r="L607">
        <v>124424</v>
      </c>
      <c r="M607">
        <v>302837</v>
      </c>
      <c r="N607">
        <v>354576</v>
      </c>
      <c r="O607">
        <v>687034</v>
      </c>
      <c r="P607">
        <v>528444</v>
      </c>
      <c r="Q607">
        <v>404141</v>
      </c>
      <c r="R607">
        <v>478428</v>
      </c>
      <c r="S607">
        <v>376057</v>
      </c>
      <c r="T607">
        <v>232135</v>
      </c>
      <c r="U607">
        <v>325798</v>
      </c>
      <c r="V607">
        <v>245272</v>
      </c>
      <c r="W607">
        <v>2113251</v>
      </c>
      <c r="X607">
        <v>158175</v>
      </c>
      <c r="Y607">
        <v>242813</v>
      </c>
      <c r="Z607">
        <v>188976</v>
      </c>
      <c r="AA607">
        <v>396972</v>
      </c>
      <c r="AB607">
        <v>397693</v>
      </c>
      <c r="AC607">
        <v>165184</v>
      </c>
      <c r="AD607">
        <v>106353</v>
      </c>
      <c r="AE607">
        <v>7265655</v>
      </c>
      <c r="AF607">
        <v>435131</v>
      </c>
      <c r="AG607">
        <v>512383</v>
      </c>
      <c r="AH607">
        <v>415148</v>
      </c>
      <c r="AI607">
        <v>881855</v>
      </c>
      <c r="AJ607">
        <v>371839</v>
      </c>
      <c r="AK607">
        <v>1024413</v>
      </c>
      <c r="AL607">
        <v>630259</v>
      </c>
      <c r="AM607">
        <v>611351</v>
      </c>
      <c r="AN607">
        <v>421885</v>
      </c>
      <c r="AO607">
        <v>825027</v>
      </c>
      <c r="AP607">
        <v>495615</v>
      </c>
      <c r="AQ607">
        <v>388418</v>
      </c>
      <c r="AR607">
        <v>263600</v>
      </c>
      <c r="AS607">
        <v>3676141.1</v>
      </c>
      <c r="AT607">
        <v>240287</v>
      </c>
      <c r="AU607">
        <v>259843</v>
      </c>
      <c r="AV607">
        <v>657614</v>
      </c>
      <c r="AW607">
        <v>472112</v>
      </c>
      <c r="AX607">
        <v>397422</v>
      </c>
      <c r="AY607">
        <v>346120</v>
      </c>
      <c r="AZ607">
        <v>868893</v>
      </c>
      <c r="BA607">
        <v>290111</v>
      </c>
      <c r="BB607">
        <v>134685</v>
      </c>
      <c r="BC607">
        <v>158092</v>
      </c>
      <c r="BD607">
        <v>120225</v>
      </c>
      <c r="BE607">
        <v>1640160</v>
      </c>
      <c r="BF607">
        <v>701243</v>
      </c>
      <c r="BG607">
        <v>474491</v>
      </c>
      <c r="BH607">
        <v>801693</v>
      </c>
      <c r="BI607">
        <v>211281</v>
      </c>
      <c r="BJ607">
        <v>655825</v>
      </c>
      <c r="BK607">
        <v>637200</v>
      </c>
      <c r="BL607">
        <v>295424</v>
      </c>
    </row>
    <row r="608" spans="1:64" ht="24" customHeight="1">
      <c r="A608" s="77">
        <v>5</v>
      </c>
      <c r="B608" s="78" t="s">
        <v>916</v>
      </c>
      <c r="C608" s="79" t="s">
        <v>917</v>
      </c>
      <c r="D608" s="79">
        <v>5.0999999999999996</v>
      </c>
      <c r="E608" s="78" t="s">
        <v>1687</v>
      </c>
      <c r="F608" s="79"/>
      <c r="G608" s="79"/>
      <c r="H608" s="33">
        <v>5101020108.1009998</v>
      </c>
      <c r="I608" s="31" t="s">
        <v>661</v>
      </c>
      <c r="J608" s="108">
        <f t="shared" si="10"/>
        <v>0</v>
      </c>
      <c r="AE608">
        <v>271100</v>
      </c>
      <c r="BE608">
        <v>12610</v>
      </c>
      <c r="BJ608">
        <v>16000</v>
      </c>
    </row>
    <row r="609" spans="1:64" ht="24" customHeight="1">
      <c r="A609" s="77">
        <v>5</v>
      </c>
      <c r="B609" s="78" t="s">
        <v>916</v>
      </c>
      <c r="C609" s="79" t="s">
        <v>917</v>
      </c>
      <c r="D609" s="79">
        <v>5.0999999999999996</v>
      </c>
      <c r="E609" s="78" t="s">
        <v>1687</v>
      </c>
      <c r="F609" s="79"/>
      <c r="G609" s="79"/>
      <c r="H609" s="33">
        <v>5101020112.1009998</v>
      </c>
      <c r="I609" s="31" t="s">
        <v>662</v>
      </c>
      <c r="J609" s="108">
        <f t="shared" si="10"/>
        <v>0</v>
      </c>
      <c r="K609">
        <v>312892.03000000003</v>
      </c>
      <c r="L609">
        <v>3343.2</v>
      </c>
      <c r="N609">
        <v>2824.8</v>
      </c>
      <c r="O609">
        <v>10075.200000000001</v>
      </c>
      <c r="P609">
        <v>111386</v>
      </c>
      <c r="Q609">
        <v>105711</v>
      </c>
      <c r="S609">
        <v>70573</v>
      </c>
      <c r="T609">
        <v>30128</v>
      </c>
      <c r="AE609">
        <v>829294.12</v>
      </c>
      <c r="AI609">
        <v>142847.4</v>
      </c>
      <c r="AJ609">
        <v>105218.1</v>
      </c>
      <c r="AK609">
        <v>183411.13</v>
      </c>
      <c r="AL609">
        <v>66281.600000000006</v>
      </c>
      <c r="AM609">
        <v>10701.8</v>
      </c>
      <c r="AN609">
        <v>101180.93</v>
      </c>
      <c r="AO609">
        <v>181019.2</v>
      </c>
      <c r="AP609">
        <v>25988.400000000001</v>
      </c>
      <c r="AR609">
        <v>39536.6</v>
      </c>
      <c r="AS609">
        <v>336702.48</v>
      </c>
      <c r="AT609">
        <v>56633.23</v>
      </c>
      <c r="AU609">
        <v>5289.6</v>
      </c>
      <c r="AV609">
        <v>197880.4</v>
      </c>
      <c r="AW609">
        <v>72497</v>
      </c>
      <c r="AX609">
        <v>45760</v>
      </c>
      <c r="AY609">
        <v>27002</v>
      </c>
      <c r="BA609">
        <v>42084.800000000003</v>
      </c>
      <c r="BB609">
        <v>53517.2</v>
      </c>
      <c r="BC609">
        <v>23373.599999999999</v>
      </c>
      <c r="BD609">
        <v>22260.6</v>
      </c>
      <c r="BE609">
        <v>214923</v>
      </c>
      <c r="BF609">
        <v>149695.20000000001</v>
      </c>
      <c r="BG609">
        <v>44101.2</v>
      </c>
      <c r="BH609">
        <v>55556.4</v>
      </c>
      <c r="BI609">
        <v>25015.200000000001</v>
      </c>
      <c r="BJ609">
        <v>161303.6</v>
      </c>
      <c r="BK609">
        <v>119538.42</v>
      </c>
      <c r="BL609">
        <v>69688.800000000003</v>
      </c>
    </row>
    <row r="610" spans="1:64" ht="24" customHeight="1">
      <c r="A610" s="77">
        <v>5</v>
      </c>
      <c r="B610" s="78" t="s">
        <v>916</v>
      </c>
      <c r="C610" s="79" t="s">
        <v>917</v>
      </c>
      <c r="D610" s="79">
        <v>5.0999999999999996</v>
      </c>
      <c r="E610" s="78" t="s">
        <v>1654</v>
      </c>
      <c r="F610" s="79"/>
      <c r="G610" s="79"/>
      <c r="H610" s="33">
        <v>5101020114.1070004</v>
      </c>
      <c r="I610" s="31" t="s">
        <v>663</v>
      </c>
      <c r="J610" s="108">
        <f t="shared" si="10"/>
        <v>16096653.800000001</v>
      </c>
      <c r="K610">
        <v>24160267.609999999</v>
      </c>
      <c r="L610">
        <v>842600</v>
      </c>
      <c r="M610">
        <v>1556615</v>
      </c>
      <c r="N610">
        <v>2439340</v>
      </c>
      <c r="O610">
        <v>3826987</v>
      </c>
      <c r="P610">
        <v>3441962</v>
      </c>
      <c r="Q610">
        <v>2295160</v>
      </c>
      <c r="R610">
        <v>1666845</v>
      </c>
      <c r="S610">
        <v>1605500</v>
      </c>
      <c r="T610">
        <v>1099241</v>
      </c>
      <c r="U610">
        <v>1297767</v>
      </c>
      <c r="V610">
        <v>1046500</v>
      </c>
      <c r="W610">
        <v>16096653.800000001</v>
      </c>
      <c r="X610">
        <v>862500</v>
      </c>
      <c r="Y610">
        <v>1169500</v>
      </c>
      <c r="Z610">
        <v>1818000</v>
      </c>
      <c r="AA610">
        <v>2899111.29</v>
      </c>
      <c r="AB610">
        <v>2199000</v>
      </c>
      <c r="AC610">
        <v>818096.77</v>
      </c>
      <c r="AD610">
        <v>558000</v>
      </c>
      <c r="AE610">
        <v>41916849.299999997</v>
      </c>
      <c r="AF610">
        <v>1704248.92</v>
      </c>
      <c r="AG610">
        <v>2739925.54</v>
      </c>
      <c r="AH610">
        <v>2222658.87</v>
      </c>
      <c r="AI610">
        <v>3513819.86</v>
      </c>
      <c r="AJ610">
        <v>1484796.77</v>
      </c>
      <c r="AK610">
        <v>4096335.49</v>
      </c>
      <c r="AL610">
        <v>2882398.65</v>
      </c>
      <c r="AM610">
        <v>2165253.23</v>
      </c>
      <c r="AN610">
        <v>2029465.07</v>
      </c>
      <c r="AO610">
        <v>4763810.49</v>
      </c>
      <c r="AP610">
        <v>1706500</v>
      </c>
      <c r="AQ610">
        <v>1117344.3600000001</v>
      </c>
      <c r="AR610">
        <v>885379.04</v>
      </c>
      <c r="AS610">
        <v>22627491.460000001</v>
      </c>
      <c r="AT610">
        <v>1038000</v>
      </c>
      <c r="AU610">
        <v>811032.26</v>
      </c>
      <c r="AV610">
        <v>4041240.34</v>
      </c>
      <c r="AW610">
        <v>1627000</v>
      </c>
      <c r="AX610">
        <v>1133500</v>
      </c>
      <c r="AY610">
        <v>1385500</v>
      </c>
      <c r="AZ610">
        <v>5343982.1399999997</v>
      </c>
      <c r="BA610">
        <v>1356500</v>
      </c>
      <c r="BB610">
        <v>737516.11</v>
      </c>
      <c r="BC610">
        <v>621935.48</v>
      </c>
      <c r="BD610">
        <v>840500</v>
      </c>
      <c r="BE610">
        <v>13740149.33</v>
      </c>
      <c r="BF610">
        <v>3374230.17</v>
      </c>
      <c r="BG610">
        <v>1887208.07</v>
      </c>
      <c r="BH610">
        <v>3212640</v>
      </c>
      <c r="BI610">
        <v>876992.52</v>
      </c>
      <c r="BJ610">
        <v>2724580.65</v>
      </c>
      <c r="BK610">
        <v>2654983.87</v>
      </c>
      <c r="BL610">
        <v>1567944.13</v>
      </c>
    </row>
    <row r="611" spans="1:64" ht="24" customHeight="1">
      <c r="A611" s="77">
        <v>5</v>
      </c>
      <c r="B611" s="78" t="s">
        <v>916</v>
      </c>
      <c r="C611" s="79" t="s">
        <v>917</v>
      </c>
      <c r="D611" s="79">
        <v>5.0999999999999996</v>
      </c>
      <c r="E611" s="78" t="s">
        <v>1654</v>
      </c>
      <c r="F611" s="79"/>
      <c r="G611" s="79"/>
      <c r="H611" s="33">
        <v>5101020114.1140003</v>
      </c>
      <c r="I611" s="31" t="s">
        <v>664</v>
      </c>
      <c r="J611" s="108">
        <f t="shared" si="10"/>
        <v>953595.4</v>
      </c>
      <c r="K611">
        <v>1498814</v>
      </c>
      <c r="L611">
        <v>31500</v>
      </c>
      <c r="M611">
        <v>28900</v>
      </c>
      <c r="N611">
        <v>128040</v>
      </c>
      <c r="O611">
        <v>172450</v>
      </c>
      <c r="P611">
        <v>93500</v>
      </c>
      <c r="Q611">
        <v>104000</v>
      </c>
      <c r="R611">
        <v>166232.34</v>
      </c>
      <c r="S611">
        <v>126700</v>
      </c>
      <c r="T611">
        <v>109166</v>
      </c>
      <c r="U611">
        <v>109743</v>
      </c>
      <c r="V611">
        <v>75500</v>
      </c>
      <c r="W611">
        <v>953595.4</v>
      </c>
      <c r="X611">
        <v>6000</v>
      </c>
      <c r="Y611">
        <v>33000</v>
      </c>
      <c r="Z611">
        <v>6000</v>
      </c>
      <c r="AA611">
        <v>88232.25</v>
      </c>
      <c r="AB611">
        <v>97700</v>
      </c>
      <c r="AC611">
        <v>47403.23</v>
      </c>
      <c r="AD611">
        <v>45000</v>
      </c>
      <c r="AE611">
        <v>5128396</v>
      </c>
      <c r="AF611">
        <v>70400</v>
      </c>
      <c r="AG611">
        <v>124125</v>
      </c>
      <c r="AH611">
        <v>90765.9</v>
      </c>
      <c r="AI611">
        <v>244313</v>
      </c>
      <c r="AJ611">
        <v>76403.23</v>
      </c>
      <c r="AK611">
        <v>300625</v>
      </c>
      <c r="AL611">
        <v>42750</v>
      </c>
      <c r="AM611">
        <v>167278.31</v>
      </c>
      <c r="AN611">
        <v>56358.87</v>
      </c>
      <c r="AO611">
        <v>114950</v>
      </c>
      <c r="AP611">
        <v>56677.42</v>
      </c>
      <c r="AQ611">
        <v>67125</v>
      </c>
      <c r="AS611">
        <v>1032894</v>
      </c>
      <c r="AT611">
        <v>35500</v>
      </c>
      <c r="AU611">
        <v>23270.97</v>
      </c>
      <c r="AV611">
        <v>135951.64000000001</v>
      </c>
      <c r="AW611">
        <v>49000</v>
      </c>
      <c r="AX611">
        <v>33000</v>
      </c>
      <c r="AY611">
        <v>57000</v>
      </c>
      <c r="AZ611">
        <v>258000</v>
      </c>
      <c r="BA611">
        <v>21000</v>
      </c>
      <c r="BB611">
        <v>47338.76</v>
      </c>
      <c r="BC611">
        <v>27000</v>
      </c>
      <c r="BD611">
        <v>13500</v>
      </c>
      <c r="BE611">
        <v>480042.95</v>
      </c>
      <c r="BF611">
        <v>93677.4</v>
      </c>
      <c r="BG611">
        <v>84000</v>
      </c>
      <c r="BH611">
        <v>161164.5</v>
      </c>
      <c r="BI611">
        <v>48145.16</v>
      </c>
      <c r="BJ611">
        <v>56919.41</v>
      </c>
      <c r="BK611">
        <v>77200</v>
      </c>
      <c r="BL611">
        <v>18000</v>
      </c>
    </row>
    <row r="612" spans="1:64" ht="24" customHeight="1">
      <c r="A612" s="77">
        <v>5</v>
      </c>
      <c r="B612" s="78" t="s">
        <v>916</v>
      </c>
      <c r="C612" s="79" t="s">
        <v>917</v>
      </c>
      <c r="D612" s="79">
        <v>5.0999999999999996</v>
      </c>
      <c r="E612" s="78" t="s">
        <v>1654</v>
      </c>
      <c r="F612" s="79"/>
      <c r="G612" s="79"/>
      <c r="H612" s="52">
        <v>5101020114.1260004</v>
      </c>
      <c r="I612" s="53" t="s">
        <v>665</v>
      </c>
      <c r="J612" s="108">
        <f t="shared" si="10"/>
        <v>0</v>
      </c>
      <c r="M612">
        <v>7500</v>
      </c>
      <c r="AC612">
        <v>16500</v>
      </c>
      <c r="AF612">
        <v>2724677.5</v>
      </c>
    </row>
    <row r="613" spans="1:64" ht="24" customHeight="1">
      <c r="A613" s="77">
        <v>5</v>
      </c>
      <c r="B613" s="78" t="s">
        <v>916</v>
      </c>
      <c r="C613" s="79" t="s">
        <v>917</v>
      </c>
      <c r="D613" s="79">
        <v>5.0999999999999996</v>
      </c>
      <c r="E613" s="78" t="s">
        <v>1654</v>
      </c>
      <c r="F613" s="79"/>
      <c r="G613" s="79"/>
      <c r="H613" s="52">
        <v>5101020114.1269999</v>
      </c>
      <c r="I613" s="53" t="s">
        <v>666</v>
      </c>
      <c r="J613" s="108">
        <f t="shared" si="10"/>
        <v>0</v>
      </c>
    </row>
    <row r="614" spans="1:64" ht="24" customHeight="1">
      <c r="A614" s="77">
        <v>5</v>
      </c>
      <c r="B614" s="78" t="s">
        <v>916</v>
      </c>
      <c r="C614" s="79" t="s">
        <v>917</v>
      </c>
      <c r="D614" s="79">
        <v>5.0999999999999996</v>
      </c>
      <c r="E614" s="78" t="s">
        <v>1654</v>
      </c>
      <c r="F614" s="79"/>
      <c r="G614" s="79"/>
      <c r="H614" s="33">
        <v>5101020115.1009998</v>
      </c>
      <c r="I614" s="31" t="s">
        <v>667</v>
      </c>
      <c r="J614" s="108">
        <f t="shared" si="10"/>
        <v>16200</v>
      </c>
      <c r="W614">
        <v>16200</v>
      </c>
      <c r="AF614">
        <v>13087</v>
      </c>
      <c r="AN614">
        <v>8076</v>
      </c>
      <c r="AQ614">
        <v>9000</v>
      </c>
    </row>
    <row r="615" spans="1:64" ht="24" customHeight="1">
      <c r="A615" s="77">
        <v>5</v>
      </c>
      <c r="B615" s="78" t="s">
        <v>916</v>
      </c>
      <c r="C615" s="79" t="s">
        <v>917</v>
      </c>
      <c r="D615" s="79">
        <v>5.0999999999999996</v>
      </c>
      <c r="E615" s="78" t="s">
        <v>1687</v>
      </c>
      <c r="F615" s="79"/>
      <c r="G615" s="79"/>
      <c r="H615" s="37">
        <v>5101020116.1009998</v>
      </c>
      <c r="I615" s="40" t="s">
        <v>668</v>
      </c>
      <c r="J615" s="108">
        <f t="shared" si="10"/>
        <v>18000</v>
      </c>
      <c r="W615">
        <v>18000</v>
      </c>
      <c r="AE615">
        <v>34044</v>
      </c>
      <c r="AS615">
        <v>20736</v>
      </c>
      <c r="BE615">
        <v>16668</v>
      </c>
    </row>
    <row r="616" spans="1:64" ht="24" customHeight="1">
      <c r="A616" s="77">
        <v>5</v>
      </c>
      <c r="B616" s="78" t="s">
        <v>916</v>
      </c>
      <c r="C616" s="79" t="s">
        <v>917</v>
      </c>
      <c r="D616" s="79">
        <v>5.0999999999999996</v>
      </c>
      <c r="E616" s="78" t="s">
        <v>1687</v>
      </c>
      <c r="F616" s="79"/>
      <c r="G616" s="79"/>
      <c r="H616" s="37">
        <v>5101020116.1020002</v>
      </c>
      <c r="I616" s="40" t="s">
        <v>669</v>
      </c>
      <c r="J616" s="108">
        <f t="shared" si="10"/>
        <v>38383</v>
      </c>
      <c r="L616">
        <v>3800</v>
      </c>
      <c r="M616">
        <v>7000</v>
      </c>
      <c r="N616">
        <v>8461</v>
      </c>
      <c r="O616">
        <v>15300</v>
      </c>
      <c r="P616">
        <v>11900</v>
      </c>
      <c r="Q616">
        <v>9600</v>
      </c>
      <c r="R616">
        <v>12569</v>
      </c>
      <c r="S616">
        <v>9815</v>
      </c>
      <c r="T616">
        <v>9636</v>
      </c>
      <c r="U616">
        <v>7500</v>
      </c>
      <c r="V616">
        <v>9524</v>
      </c>
      <c r="W616">
        <v>38383</v>
      </c>
      <c r="X616">
        <v>3500</v>
      </c>
      <c r="Y616">
        <v>7600</v>
      </c>
      <c r="Z616">
        <v>3409</v>
      </c>
      <c r="AA616">
        <v>19118</v>
      </c>
      <c r="AB616">
        <v>5678</v>
      </c>
      <c r="AC616">
        <v>2157</v>
      </c>
      <c r="AD616">
        <v>2873</v>
      </c>
      <c r="AE616">
        <v>126956</v>
      </c>
      <c r="AG616">
        <v>12234</v>
      </c>
      <c r="AH616">
        <v>8694</v>
      </c>
      <c r="AI616">
        <v>18698</v>
      </c>
      <c r="AJ616">
        <v>32968</v>
      </c>
      <c r="AL616">
        <v>10313</v>
      </c>
      <c r="AM616">
        <v>15246</v>
      </c>
      <c r="AO616">
        <v>19419</v>
      </c>
      <c r="AP616">
        <v>12619</v>
      </c>
      <c r="AR616">
        <v>5077</v>
      </c>
      <c r="AS616">
        <v>86885</v>
      </c>
      <c r="AT616">
        <v>3999</v>
      </c>
      <c r="AU616">
        <v>5818</v>
      </c>
      <c r="AW616">
        <v>10500</v>
      </c>
      <c r="AY616">
        <v>311</v>
      </c>
      <c r="AZ616">
        <v>18900</v>
      </c>
      <c r="BA616">
        <v>5779</v>
      </c>
      <c r="BB616">
        <v>957</v>
      </c>
      <c r="BC616">
        <v>2973</v>
      </c>
      <c r="BD616">
        <v>2600</v>
      </c>
      <c r="BE616">
        <v>33645</v>
      </c>
      <c r="BF616">
        <v>19105</v>
      </c>
      <c r="BG616">
        <v>11000</v>
      </c>
      <c r="BH616">
        <v>14033</v>
      </c>
      <c r="BI616">
        <v>5933</v>
      </c>
      <c r="BK616">
        <v>16482</v>
      </c>
      <c r="BL616">
        <v>5805</v>
      </c>
    </row>
    <row r="617" spans="1:64" ht="24" customHeight="1">
      <c r="A617" s="77">
        <v>5</v>
      </c>
      <c r="B617" s="78"/>
      <c r="C617" s="79"/>
      <c r="D617" s="79"/>
      <c r="E617" s="78" t="s">
        <v>1654</v>
      </c>
      <c r="F617" s="79"/>
      <c r="G617" s="79"/>
      <c r="H617" s="37">
        <v>5101020199.1040001</v>
      </c>
      <c r="I617" s="40" t="s">
        <v>2544</v>
      </c>
      <c r="J617" s="108">
        <f t="shared" si="10"/>
        <v>0</v>
      </c>
      <c r="O617">
        <v>1323000</v>
      </c>
      <c r="Q617">
        <v>427500</v>
      </c>
      <c r="T617">
        <v>2000</v>
      </c>
      <c r="AE617">
        <v>32000</v>
      </c>
      <c r="AG617">
        <v>228500</v>
      </c>
      <c r="AH617">
        <v>241000</v>
      </c>
      <c r="AJ617">
        <v>81000</v>
      </c>
      <c r="AL617">
        <v>235000</v>
      </c>
      <c r="AN617">
        <v>2438125</v>
      </c>
      <c r="AO617">
        <v>13002375</v>
      </c>
      <c r="AP617">
        <v>2603000</v>
      </c>
      <c r="AR617">
        <v>131000</v>
      </c>
      <c r="AS617">
        <v>563000</v>
      </c>
    </row>
    <row r="618" spans="1:64" ht="24" customHeight="1">
      <c r="A618" s="77">
        <v>5</v>
      </c>
      <c r="B618" s="78" t="s">
        <v>916</v>
      </c>
      <c r="C618" s="79" t="s">
        <v>917</v>
      </c>
      <c r="D618" s="79">
        <v>5.0999999999999996</v>
      </c>
      <c r="E618" s="78" t="s">
        <v>1687</v>
      </c>
      <c r="F618" s="79"/>
      <c r="G618" s="79"/>
      <c r="H618" s="33">
        <v>5101030101.1009998</v>
      </c>
      <c r="I618" s="69" t="s">
        <v>670</v>
      </c>
      <c r="J618" s="108">
        <f t="shared" si="10"/>
        <v>1495650</v>
      </c>
      <c r="K618">
        <v>1720885</v>
      </c>
      <c r="L618">
        <v>196556</v>
      </c>
      <c r="M618">
        <v>207206</v>
      </c>
      <c r="N618">
        <v>293400</v>
      </c>
      <c r="O618">
        <v>356530</v>
      </c>
      <c r="Q618">
        <v>274304</v>
      </c>
      <c r="R618">
        <v>252732</v>
      </c>
      <c r="S618">
        <v>184000</v>
      </c>
      <c r="T618">
        <v>106855</v>
      </c>
      <c r="U618">
        <v>63351.75</v>
      </c>
      <c r="V618">
        <v>72300</v>
      </c>
      <c r="W618">
        <v>1495650</v>
      </c>
      <c r="X618">
        <v>114330</v>
      </c>
      <c r="Y618">
        <v>182700</v>
      </c>
      <c r="Z618">
        <v>238580</v>
      </c>
      <c r="AA618">
        <v>281048</v>
      </c>
      <c r="AB618">
        <v>348920</v>
      </c>
      <c r="AC618">
        <v>66157</v>
      </c>
      <c r="AD618">
        <v>39190</v>
      </c>
      <c r="AE618">
        <v>3762028.5</v>
      </c>
      <c r="AF618">
        <v>152515</v>
      </c>
      <c r="AG618">
        <v>256842</v>
      </c>
      <c r="AH618">
        <v>228110</v>
      </c>
      <c r="AI618">
        <v>299660</v>
      </c>
      <c r="AJ618">
        <v>256665</v>
      </c>
      <c r="AK618">
        <v>367545</v>
      </c>
      <c r="AL618">
        <v>166650</v>
      </c>
      <c r="AM618">
        <v>198020</v>
      </c>
      <c r="AN618">
        <v>117056</v>
      </c>
      <c r="AO618">
        <v>358608.15</v>
      </c>
      <c r="AP618">
        <v>175560</v>
      </c>
      <c r="AQ618">
        <v>113530</v>
      </c>
      <c r="AR618">
        <v>39020</v>
      </c>
      <c r="AS618">
        <v>1832890</v>
      </c>
      <c r="AT618">
        <v>261100</v>
      </c>
      <c r="AU618">
        <v>151772.25</v>
      </c>
      <c r="AW618">
        <v>270587.75</v>
      </c>
      <c r="AX618">
        <v>242300</v>
      </c>
      <c r="AY618">
        <v>391684.75</v>
      </c>
      <c r="AZ618">
        <v>464676.75</v>
      </c>
      <c r="BA618">
        <v>272894.5</v>
      </c>
      <c r="BB618">
        <v>66756.75</v>
      </c>
      <c r="BC618">
        <v>15600</v>
      </c>
      <c r="BD618">
        <v>18600</v>
      </c>
      <c r="BE618">
        <v>1344650</v>
      </c>
      <c r="BF618">
        <v>519671.75</v>
      </c>
      <c r="BG618">
        <v>198850</v>
      </c>
      <c r="BH618">
        <v>375470</v>
      </c>
      <c r="BI618">
        <v>229870</v>
      </c>
      <c r="BJ618">
        <v>255150</v>
      </c>
      <c r="BK618">
        <v>243550</v>
      </c>
      <c r="BL618">
        <v>192450</v>
      </c>
    </row>
    <row r="619" spans="1:64" ht="24" customHeight="1">
      <c r="A619" s="77">
        <v>5</v>
      </c>
      <c r="B619" s="78" t="s">
        <v>916</v>
      </c>
      <c r="C619" s="79" t="s">
        <v>917</v>
      </c>
      <c r="D619" s="79">
        <v>5.0999999999999996</v>
      </c>
      <c r="E619" s="78" t="s">
        <v>1687</v>
      </c>
      <c r="F619" s="79"/>
      <c r="G619" s="79"/>
      <c r="H619" s="33">
        <v>5101030205.1009998</v>
      </c>
      <c r="I619" s="31" t="s">
        <v>671</v>
      </c>
      <c r="J619" s="108">
        <f t="shared" si="10"/>
        <v>674663.78</v>
      </c>
      <c r="K619">
        <v>2554530.81</v>
      </c>
      <c r="L619">
        <v>28215</v>
      </c>
      <c r="M619">
        <v>167149.5</v>
      </c>
      <c r="N619">
        <v>424471</v>
      </c>
      <c r="O619">
        <v>371128.19</v>
      </c>
      <c r="P619">
        <v>302115</v>
      </c>
      <c r="Q619">
        <v>509974.5</v>
      </c>
      <c r="R619">
        <v>135278.5</v>
      </c>
      <c r="S619">
        <v>67015</v>
      </c>
      <c r="T619">
        <v>135620</v>
      </c>
      <c r="U619">
        <v>167741</v>
      </c>
      <c r="V619">
        <v>76000</v>
      </c>
      <c r="W619">
        <v>674663.78</v>
      </c>
      <c r="X619">
        <v>73347</v>
      </c>
      <c r="Y619">
        <v>75758.45</v>
      </c>
      <c r="Z619">
        <v>85288</v>
      </c>
      <c r="AA619">
        <v>378738</v>
      </c>
      <c r="AB619">
        <v>114563</v>
      </c>
      <c r="AC619">
        <v>102866.5</v>
      </c>
      <c r="AD619">
        <v>44110.5</v>
      </c>
      <c r="AE619">
        <v>1258494.5</v>
      </c>
      <c r="AF619">
        <v>124921</v>
      </c>
      <c r="AG619">
        <v>216032</v>
      </c>
      <c r="AH619">
        <v>28459</v>
      </c>
      <c r="AI619">
        <v>386170.27</v>
      </c>
      <c r="AJ619">
        <v>86018</v>
      </c>
      <c r="AK619">
        <v>320770.5</v>
      </c>
      <c r="AL619">
        <v>219487</v>
      </c>
      <c r="AM619">
        <v>432658.22</v>
      </c>
      <c r="AN619">
        <v>68606</v>
      </c>
      <c r="AO619">
        <v>249630.79</v>
      </c>
      <c r="AP619">
        <v>61335</v>
      </c>
      <c r="AQ619">
        <v>85556</v>
      </c>
      <c r="AR619">
        <v>93800</v>
      </c>
      <c r="AS619">
        <v>1592670.95</v>
      </c>
      <c r="AT619">
        <v>331067.09000000003</v>
      </c>
      <c r="AU619">
        <v>210150.5</v>
      </c>
      <c r="AV619">
        <v>442294.5</v>
      </c>
      <c r="AW619">
        <v>149734</v>
      </c>
      <c r="AX619">
        <v>108094</v>
      </c>
      <c r="AY619">
        <v>258561</v>
      </c>
      <c r="AZ619">
        <v>817813</v>
      </c>
      <c r="BA619">
        <v>157346</v>
      </c>
      <c r="BB619">
        <v>35812</v>
      </c>
      <c r="BC619">
        <v>87355</v>
      </c>
      <c r="BD619">
        <v>79988</v>
      </c>
      <c r="BE619">
        <v>169133.5</v>
      </c>
      <c r="BF619">
        <v>69458</v>
      </c>
      <c r="BG619">
        <v>69455</v>
      </c>
      <c r="BH619">
        <v>234631.5</v>
      </c>
      <c r="BJ619">
        <v>97314.08</v>
      </c>
      <c r="BK619">
        <v>153620</v>
      </c>
      <c r="BL619">
        <v>30650.75</v>
      </c>
    </row>
    <row r="620" spans="1:64" ht="24" customHeight="1">
      <c r="A620" s="77">
        <v>5</v>
      </c>
      <c r="B620" s="78" t="s">
        <v>916</v>
      </c>
      <c r="C620" s="79" t="s">
        <v>917</v>
      </c>
      <c r="D620" s="79">
        <v>5.0999999999999996</v>
      </c>
      <c r="E620" s="78" t="s">
        <v>1687</v>
      </c>
      <c r="F620" s="79"/>
      <c r="G620" s="79"/>
      <c r="H620" s="33">
        <v>5101030206.1009998</v>
      </c>
      <c r="I620" s="31" t="s">
        <v>672</v>
      </c>
      <c r="J620" s="108">
        <f t="shared" si="10"/>
        <v>0</v>
      </c>
      <c r="S620">
        <v>8200</v>
      </c>
      <c r="U620">
        <v>9000</v>
      </c>
      <c r="AE620">
        <v>30386</v>
      </c>
      <c r="AV620">
        <v>229869.5</v>
      </c>
    </row>
    <row r="621" spans="1:64" ht="24" customHeight="1">
      <c r="A621" s="77">
        <v>5</v>
      </c>
      <c r="B621" s="78" t="s">
        <v>916</v>
      </c>
      <c r="C621" s="79" t="s">
        <v>917</v>
      </c>
      <c r="D621" s="79">
        <v>5.0999999999999996</v>
      </c>
      <c r="E621" s="78" t="s">
        <v>1687</v>
      </c>
      <c r="F621" s="79"/>
      <c r="G621" s="79"/>
      <c r="H621" s="33">
        <v>5101030207.1009998</v>
      </c>
      <c r="I621" s="31" t="s">
        <v>673</v>
      </c>
      <c r="J621" s="108">
        <f t="shared" si="10"/>
        <v>0</v>
      </c>
      <c r="S621">
        <v>14400</v>
      </c>
      <c r="AD621">
        <v>12300</v>
      </c>
      <c r="AG621">
        <v>10263.5</v>
      </c>
      <c r="AH621">
        <v>11500</v>
      </c>
      <c r="BI621">
        <v>8000</v>
      </c>
    </row>
    <row r="622" spans="1:64" ht="24" customHeight="1">
      <c r="A622" s="77">
        <v>5</v>
      </c>
      <c r="B622" s="78" t="s">
        <v>916</v>
      </c>
      <c r="C622" s="79" t="s">
        <v>917</v>
      </c>
      <c r="D622" s="79">
        <v>5.0999999999999996</v>
      </c>
      <c r="E622" s="78" t="s">
        <v>1687</v>
      </c>
      <c r="F622" s="79"/>
      <c r="G622" s="79"/>
      <c r="H622" s="33">
        <v>5101030208.1009998</v>
      </c>
      <c r="I622" s="31" t="s">
        <v>674</v>
      </c>
      <c r="J622" s="108">
        <f t="shared" si="10"/>
        <v>0</v>
      </c>
      <c r="AD622">
        <v>9000</v>
      </c>
      <c r="AE622">
        <v>59560.25</v>
      </c>
      <c r="AG622">
        <v>24180.95</v>
      </c>
      <c r="AS622">
        <v>29000</v>
      </c>
      <c r="BE622">
        <v>7392</v>
      </c>
    </row>
    <row r="623" spans="1:64" ht="24" customHeight="1">
      <c r="A623" s="77">
        <v>5</v>
      </c>
      <c r="B623" s="78" t="s">
        <v>916</v>
      </c>
      <c r="C623" s="79" t="s">
        <v>917</v>
      </c>
      <c r="D623" s="79">
        <v>5.0999999999999996</v>
      </c>
      <c r="E623" s="78" t="s">
        <v>1687</v>
      </c>
      <c r="F623" s="79"/>
      <c r="G623" s="79"/>
      <c r="H623" s="33">
        <v>5101030211.1009998</v>
      </c>
      <c r="I623" s="31" t="s">
        <v>675</v>
      </c>
      <c r="J623" s="108">
        <f t="shared" si="10"/>
        <v>0</v>
      </c>
      <c r="AN623">
        <v>0</v>
      </c>
    </row>
    <row r="624" spans="1:64" ht="24" customHeight="1">
      <c r="A624" s="77">
        <v>5</v>
      </c>
      <c r="B624" s="78" t="s">
        <v>916</v>
      </c>
      <c r="C624" s="79" t="s">
        <v>917</v>
      </c>
      <c r="D624" s="79">
        <v>5.0999999999999996</v>
      </c>
      <c r="E624" s="78" t="s">
        <v>1687</v>
      </c>
      <c r="F624" s="79"/>
      <c r="G624" s="79"/>
      <c r="H624" s="33">
        <v>5101040107.1009998</v>
      </c>
      <c r="I624" s="31" t="s">
        <v>676</v>
      </c>
      <c r="J624" s="108">
        <f t="shared" si="10"/>
        <v>0</v>
      </c>
    </row>
    <row r="625" spans="1:64" ht="24" customHeight="1">
      <c r="A625" s="77">
        <v>5</v>
      </c>
      <c r="B625" s="78" t="s">
        <v>916</v>
      </c>
      <c r="C625" s="79" t="s">
        <v>917</v>
      </c>
      <c r="D625" s="79">
        <v>5.0999999999999996</v>
      </c>
      <c r="E625" s="78" t="s">
        <v>1687</v>
      </c>
      <c r="F625" s="79"/>
      <c r="G625" s="79"/>
      <c r="H625" s="33">
        <v>5101040111.1009998</v>
      </c>
      <c r="I625" s="31" t="s">
        <v>677</v>
      </c>
      <c r="J625" s="108">
        <f t="shared" si="10"/>
        <v>0</v>
      </c>
      <c r="K625">
        <v>91491</v>
      </c>
      <c r="AE625">
        <v>445151.64</v>
      </c>
      <c r="BE625">
        <v>93735.84</v>
      </c>
    </row>
    <row r="626" spans="1:64" ht="24" customHeight="1">
      <c r="A626" s="77">
        <v>5</v>
      </c>
      <c r="B626" s="78" t="s">
        <v>916</v>
      </c>
      <c r="C626" s="79" t="s">
        <v>917</v>
      </c>
      <c r="D626" s="79">
        <v>5.0999999999999996</v>
      </c>
      <c r="E626" s="78" t="s">
        <v>1687</v>
      </c>
      <c r="F626" s="79"/>
      <c r="G626" s="79"/>
      <c r="H626" s="33">
        <v>5101040118.1009998</v>
      </c>
      <c r="I626" s="31" t="s">
        <v>678</v>
      </c>
      <c r="J626" s="108">
        <f t="shared" si="10"/>
        <v>0</v>
      </c>
    </row>
    <row r="627" spans="1:64" ht="24" customHeight="1">
      <c r="A627" s="77">
        <v>5</v>
      </c>
      <c r="B627" s="78" t="s">
        <v>916</v>
      </c>
      <c r="C627" s="79" t="s">
        <v>917</v>
      </c>
      <c r="D627" s="79">
        <v>5.0999999999999996</v>
      </c>
      <c r="E627" s="78" t="s">
        <v>1687</v>
      </c>
      <c r="F627" s="79"/>
      <c r="G627" s="79"/>
      <c r="H627" s="33">
        <v>5101040202.1009998</v>
      </c>
      <c r="I627" s="69" t="s">
        <v>670</v>
      </c>
      <c r="J627" s="108">
        <f t="shared" si="10"/>
        <v>37500</v>
      </c>
      <c r="K627">
        <v>58000</v>
      </c>
      <c r="P627">
        <v>166871</v>
      </c>
      <c r="W627">
        <v>37500</v>
      </c>
      <c r="AE627">
        <v>189250</v>
      </c>
      <c r="AN627">
        <v>0</v>
      </c>
      <c r="AS627">
        <v>98100</v>
      </c>
      <c r="AT627">
        <v>17000</v>
      </c>
      <c r="BE627">
        <v>267150</v>
      </c>
    </row>
    <row r="628" spans="1:64" ht="24" customHeight="1">
      <c r="A628" s="77">
        <v>5</v>
      </c>
      <c r="B628" s="78" t="s">
        <v>916</v>
      </c>
      <c r="C628" s="79" t="s">
        <v>917</v>
      </c>
      <c r="D628" s="79">
        <v>5.0999999999999996</v>
      </c>
      <c r="E628" s="78" t="s">
        <v>1687</v>
      </c>
      <c r="F628" s="79"/>
      <c r="G628" s="79"/>
      <c r="H628" s="33">
        <v>5101040204.1009998</v>
      </c>
      <c r="I628" s="31" t="s">
        <v>679</v>
      </c>
      <c r="J628" s="108">
        <f t="shared" si="10"/>
        <v>287889.75</v>
      </c>
      <c r="K628">
        <v>582268.5</v>
      </c>
      <c r="W628">
        <v>287889.75</v>
      </c>
      <c r="AE628">
        <v>436450</v>
      </c>
      <c r="AS628">
        <v>325189.75</v>
      </c>
      <c r="BB628">
        <v>0</v>
      </c>
      <c r="BE628">
        <v>68058</v>
      </c>
    </row>
    <row r="629" spans="1:64" ht="24" customHeight="1">
      <c r="A629" s="77">
        <v>5</v>
      </c>
      <c r="B629" s="78" t="s">
        <v>916</v>
      </c>
      <c r="C629" s="79" t="s">
        <v>917</v>
      </c>
      <c r="D629" s="79">
        <v>5.0999999999999996</v>
      </c>
      <c r="E629" s="78" t="s">
        <v>1687</v>
      </c>
      <c r="F629" s="79"/>
      <c r="G629" s="79"/>
      <c r="H629" s="33">
        <v>5101040205.1009998</v>
      </c>
      <c r="I629" s="31" t="s">
        <v>680</v>
      </c>
      <c r="J629" s="108">
        <f t="shared" si="10"/>
        <v>0</v>
      </c>
      <c r="K629">
        <v>118779.06</v>
      </c>
      <c r="AE629">
        <v>20793</v>
      </c>
    </row>
    <row r="630" spans="1:64" ht="24" customHeight="1">
      <c r="A630" s="77">
        <v>5</v>
      </c>
      <c r="B630" s="78" t="s">
        <v>916</v>
      </c>
      <c r="C630" s="79" t="s">
        <v>917</v>
      </c>
      <c r="D630" s="79">
        <v>5.0999999999999996</v>
      </c>
      <c r="E630" s="78" t="s">
        <v>1687</v>
      </c>
      <c r="F630" s="79"/>
      <c r="G630" s="79"/>
      <c r="H630" s="33">
        <v>5101040206.1009998</v>
      </c>
      <c r="I630" s="32" t="s">
        <v>681</v>
      </c>
      <c r="J630" s="108">
        <f t="shared" si="10"/>
        <v>0</v>
      </c>
      <c r="AN630">
        <v>21570.65</v>
      </c>
    </row>
    <row r="631" spans="1:64" ht="24" customHeight="1">
      <c r="A631" s="77">
        <v>5</v>
      </c>
      <c r="B631" s="78" t="s">
        <v>916</v>
      </c>
      <c r="C631" s="79" t="s">
        <v>917</v>
      </c>
      <c r="D631" s="79">
        <v>5.0999999999999996</v>
      </c>
      <c r="E631" s="78" t="s">
        <v>1687</v>
      </c>
      <c r="F631" s="79"/>
      <c r="G631" s="79"/>
      <c r="H631" s="33">
        <v>5101040207.1009998</v>
      </c>
      <c r="I631" s="32" t="s">
        <v>682</v>
      </c>
      <c r="J631" s="108">
        <f t="shared" si="10"/>
        <v>0</v>
      </c>
      <c r="AE631">
        <v>76600</v>
      </c>
      <c r="AS631">
        <v>145106.29999999999</v>
      </c>
      <c r="BE631">
        <v>70000</v>
      </c>
    </row>
    <row r="632" spans="1:64" ht="24" customHeight="1">
      <c r="A632" s="77">
        <v>5</v>
      </c>
      <c r="B632" s="78" t="s">
        <v>916</v>
      </c>
      <c r="C632" s="79" t="s">
        <v>917</v>
      </c>
      <c r="D632" s="79">
        <v>5.0999999999999996</v>
      </c>
      <c r="E632" s="78" t="s">
        <v>1687</v>
      </c>
      <c r="F632" s="79"/>
      <c r="G632" s="79"/>
      <c r="H632" s="30">
        <v>5102010106.1009998</v>
      </c>
      <c r="I632" s="32" t="s">
        <v>683</v>
      </c>
      <c r="J632" s="108">
        <f t="shared" si="10"/>
        <v>0</v>
      </c>
      <c r="Q632">
        <v>240000</v>
      </c>
      <c r="Z632">
        <v>200000</v>
      </c>
      <c r="AA632">
        <v>160000</v>
      </c>
      <c r="AC632">
        <v>80000</v>
      </c>
      <c r="AN632">
        <v>0</v>
      </c>
      <c r="AO632">
        <v>520000</v>
      </c>
      <c r="AQ632">
        <v>217682.4</v>
      </c>
      <c r="AS632">
        <v>3240000</v>
      </c>
      <c r="AT632">
        <v>320000</v>
      </c>
      <c r="AV632">
        <v>825000</v>
      </c>
      <c r="BB632">
        <v>320000</v>
      </c>
      <c r="BC632">
        <v>320000</v>
      </c>
      <c r="BD632">
        <v>280000</v>
      </c>
      <c r="BE632">
        <v>1320000</v>
      </c>
      <c r="BG632">
        <v>400000</v>
      </c>
      <c r="BH632">
        <v>1240000</v>
      </c>
      <c r="BI632">
        <v>160000</v>
      </c>
      <c r="BJ632">
        <v>460000</v>
      </c>
    </row>
    <row r="633" spans="1:64" ht="24" customHeight="1">
      <c r="A633" s="77">
        <v>5</v>
      </c>
      <c r="B633" s="78" t="s">
        <v>916</v>
      </c>
      <c r="C633" s="79" t="s">
        <v>917</v>
      </c>
      <c r="D633" s="79">
        <v>5.0999999999999996</v>
      </c>
      <c r="E633" s="78" t="s">
        <v>1687</v>
      </c>
      <c r="F633" s="79"/>
      <c r="G633" s="79"/>
      <c r="H633" s="33">
        <v>5102010199.1009998</v>
      </c>
      <c r="I633" s="31" t="s">
        <v>684</v>
      </c>
      <c r="J633" s="108">
        <f t="shared" si="10"/>
        <v>0</v>
      </c>
      <c r="K633">
        <v>38970</v>
      </c>
      <c r="P633">
        <v>14975.56</v>
      </c>
      <c r="S633">
        <v>5000</v>
      </c>
      <c r="T633">
        <v>17840</v>
      </c>
      <c r="AE633">
        <v>31036</v>
      </c>
      <c r="BE633">
        <v>36450</v>
      </c>
      <c r="BF633">
        <v>23506</v>
      </c>
    </row>
    <row r="634" spans="1:64" ht="24" customHeight="1">
      <c r="A634" s="77">
        <v>5</v>
      </c>
      <c r="B634" s="78" t="s">
        <v>916</v>
      </c>
      <c r="C634" s="79" t="s">
        <v>917</v>
      </c>
      <c r="D634" s="79">
        <v>5.0999999999999996</v>
      </c>
      <c r="E634" s="78" t="s">
        <v>1687</v>
      </c>
      <c r="F634" s="79"/>
      <c r="G634" s="79"/>
      <c r="H634" s="33">
        <v>5102010199.1020002</v>
      </c>
      <c r="I634" s="31" t="s">
        <v>685</v>
      </c>
      <c r="J634" s="108">
        <f t="shared" si="10"/>
        <v>1970228</v>
      </c>
      <c r="K634">
        <v>3806147</v>
      </c>
      <c r="L634">
        <v>204884.68</v>
      </c>
      <c r="M634">
        <v>524858.25</v>
      </c>
      <c r="N634">
        <v>850560</v>
      </c>
      <c r="O634">
        <v>852077.4</v>
      </c>
      <c r="P634">
        <v>586889.57999999996</v>
      </c>
      <c r="Q634">
        <v>844912.22</v>
      </c>
      <c r="R634">
        <v>524476.4</v>
      </c>
      <c r="S634">
        <v>410756.92</v>
      </c>
      <c r="T634">
        <v>494111.94</v>
      </c>
      <c r="U634">
        <v>278747</v>
      </c>
      <c r="V634">
        <v>410095.71</v>
      </c>
      <c r="W634">
        <v>1970228</v>
      </c>
      <c r="X634">
        <v>90591.5</v>
      </c>
      <c r="Y634">
        <v>201716</v>
      </c>
      <c r="AA634">
        <v>109520</v>
      </c>
      <c r="AB634">
        <v>170907.67</v>
      </c>
      <c r="AC634">
        <v>146500</v>
      </c>
      <c r="AD634">
        <v>64420.5</v>
      </c>
      <c r="AE634">
        <v>4873506.6100000003</v>
      </c>
      <c r="AF634">
        <v>400787.25</v>
      </c>
      <c r="AG634">
        <v>307695</v>
      </c>
      <c r="AH634">
        <v>281178</v>
      </c>
      <c r="AI634">
        <v>445766.95</v>
      </c>
      <c r="AJ634">
        <v>352624</v>
      </c>
      <c r="AK634">
        <v>652075</v>
      </c>
      <c r="AL634">
        <v>681902.01</v>
      </c>
      <c r="AM634">
        <v>262070</v>
      </c>
      <c r="AN634">
        <v>168804</v>
      </c>
      <c r="AO634">
        <v>533229.01</v>
      </c>
      <c r="AP634">
        <v>308958.46000000002</v>
      </c>
      <c r="AQ634">
        <v>359260</v>
      </c>
      <c r="AR634">
        <v>486575.13</v>
      </c>
      <c r="AT634">
        <v>317601.8</v>
      </c>
      <c r="AU634">
        <v>211742</v>
      </c>
      <c r="AV634">
        <v>671437.25</v>
      </c>
      <c r="AW634">
        <v>308143</v>
      </c>
      <c r="AX634">
        <v>504966.2</v>
      </c>
      <c r="AY634">
        <v>221082</v>
      </c>
      <c r="AZ634">
        <v>1651828</v>
      </c>
      <c r="BA634">
        <v>326483</v>
      </c>
      <c r="BB634">
        <v>163226.32</v>
      </c>
      <c r="BC634">
        <v>311158.15999999997</v>
      </c>
      <c r="BD634">
        <v>172058.45</v>
      </c>
      <c r="BE634">
        <v>1884700.01</v>
      </c>
      <c r="BF634">
        <v>582923</v>
      </c>
      <c r="BG634">
        <v>440975</v>
      </c>
      <c r="BH634">
        <v>687008.72</v>
      </c>
      <c r="BI634">
        <v>54450</v>
      </c>
      <c r="BJ634">
        <v>474174.6</v>
      </c>
      <c r="BK634">
        <v>326326</v>
      </c>
      <c r="BL634">
        <v>101092</v>
      </c>
    </row>
    <row r="635" spans="1:64" ht="24" customHeight="1">
      <c r="A635" s="77">
        <v>5</v>
      </c>
      <c r="B635" s="78" t="s">
        <v>916</v>
      </c>
      <c r="C635" s="79" t="s">
        <v>917</v>
      </c>
      <c r="D635" s="79">
        <v>5.0999999999999996</v>
      </c>
      <c r="E635" s="78" t="s">
        <v>1687</v>
      </c>
      <c r="F635" s="79"/>
      <c r="G635" s="79"/>
      <c r="H635" s="33">
        <v>5102030199.1009998</v>
      </c>
      <c r="I635" s="31" t="s">
        <v>686</v>
      </c>
      <c r="J635" s="108">
        <f t="shared" si="10"/>
        <v>0</v>
      </c>
    </row>
    <row r="636" spans="1:64" ht="24" customHeight="1">
      <c r="A636" s="77">
        <v>5</v>
      </c>
      <c r="B636" s="78" t="s">
        <v>916</v>
      </c>
      <c r="C636" s="79" t="s">
        <v>917</v>
      </c>
      <c r="D636" s="79">
        <v>5.0999999999999996</v>
      </c>
      <c r="E636" s="78" t="s">
        <v>1687</v>
      </c>
      <c r="F636" s="79"/>
      <c r="G636" s="79"/>
      <c r="H636" s="30">
        <v>5102030199.1020002</v>
      </c>
      <c r="I636" s="32" t="s">
        <v>687</v>
      </c>
      <c r="J636" s="108">
        <f t="shared" si="10"/>
        <v>0</v>
      </c>
      <c r="U636">
        <v>8026</v>
      </c>
      <c r="V636">
        <v>45600</v>
      </c>
      <c r="AQ636">
        <v>51800</v>
      </c>
      <c r="AW636">
        <v>54860</v>
      </c>
      <c r="AX636">
        <v>6124</v>
      </c>
    </row>
    <row r="637" spans="1:64" ht="24" customHeight="1">
      <c r="A637" s="77">
        <v>5</v>
      </c>
      <c r="B637" s="78" t="s">
        <v>916</v>
      </c>
      <c r="C637" s="79" t="s">
        <v>917</v>
      </c>
      <c r="D637" s="79">
        <v>5.0999999999999996</v>
      </c>
      <c r="E637" s="78" t="s">
        <v>1743</v>
      </c>
      <c r="F637" s="79"/>
      <c r="G637" s="79"/>
      <c r="H637" s="33">
        <v>5103010102.1009998</v>
      </c>
      <c r="I637" s="31" t="s">
        <v>688</v>
      </c>
      <c r="J637" s="108">
        <f t="shared" si="10"/>
        <v>0</v>
      </c>
      <c r="K637">
        <v>9000</v>
      </c>
      <c r="AE637">
        <v>800</v>
      </c>
      <c r="AS637">
        <v>960</v>
      </c>
    </row>
    <row r="638" spans="1:64" ht="24" customHeight="1">
      <c r="A638" s="77">
        <v>5</v>
      </c>
      <c r="B638" s="78" t="s">
        <v>916</v>
      </c>
      <c r="C638" s="79" t="s">
        <v>917</v>
      </c>
      <c r="D638" s="79">
        <v>5.0999999999999996</v>
      </c>
      <c r="E638" s="78" t="s">
        <v>1743</v>
      </c>
      <c r="F638" s="79"/>
      <c r="G638" s="79"/>
      <c r="H638" s="30">
        <v>5103010102.1020002</v>
      </c>
      <c r="I638" s="32" t="s">
        <v>689</v>
      </c>
      <c r="J638" s="108">
        <f t="shared" si="10"/>
        <v>0</v>
      </c>
      <c r="K638">
        <v>165150</v>
      </c>
      <c r="L638">
        <v>960</v>
      </c>
      <c r="M638">
        <v>3360</v>
      </c>
      <c r="O638">
        <v>45520</v>
      </c>
      <c r="Y638">
        <v>5580</v>
      </c>
      <c r="Z638">
        <v>348758.6</v>
      </c>
      <c r="AA638">
        <v>64320</v>
      </c>
      <c r="AC638">
        <v>66660</v>
      </c>
      <c r="AE638">
        <v>1153734</v>
      </c>
      <c r="AF638">
        <v>11084</v>
      </c>
      <c r="AG638">
        <v>6960</v>
      </c>
      <c r="AI638">
        <v>40190</v>
      </c>
      <c r="AM638">
        <v>240</v>
      </c>
      <c r="AN638">
        <v>24160</v>
      </c>
      <c r="AS638">
        <v>343870</v>
      </c>
      <c r="AZ638">
        <v>20960</v>
      </c>
      <c r="BD638">
        <v>240</v>
      </c>
      <c r="BF638">
        <v>21600</v>
      </c>
      <c r="BI638">
        <v>4610</v>
      </c>
      <c r="BK638">
        <v>7360</v>
      </c>
      <c r="BL638">
        <v>4560</v>
      </c>
    </row>
    <row r="639" spans="1:64" ht="24" customHeight="1">
      <c r="A639" s="77">
        <v>5</v>
      </c>
      <c r="B639" s="78" t="s">
        <v>916</v>
      </c>
      <c r="C639" s="79" t="s">
        <v>917</v>
      </c>
      <c r="D639" s="79">
        <v>5.0999999999999996</v>
      </c>
      <c r="E639" s="78" t="s">
        <v>1743</v>
      </c>
      <c r="F639" s="79"/>
      <c r="G639" s="79"/>
      <c r="H639" s="33">
        <v>5103010103.1009998</v>
      </c>
      <c r="I639" s="31" t="s">
        <v>690</v>
      </c>
      <c r="J639" s="108">
        <f t="shared" si="10"/>
        <v>0</v>
      </c>
      <c r="K639">
        <v>7237</v>
      </c>
      <c r="AE639">
        <v>4688</v>
      </c>
      <c r="AS639">
        <v>11640</v>
      </c>
      <c r="BL639">
        <v>4350</v>
      </c>
    </row>
    <row r="640" spans="1:64" ht="24" customHeight="1">
      <c r="A640" s="77">
        <v>5</v>
      </c>
      <c r="B640" s="78" t="s">
        <v>916</v>
      </c>
      <c r="C640" s="79" t="s">
        <v>917</v>
      </c>
      <c r="D640" s="79">
        <v>5.0999999999999996</v>
      </c>
      <c r="E640" s="78" t="s">
        <v>1743</v>
      </c>
      <c r="F640" s="79"/>
      <c r="G640" s="79"/>
      <c r="H640" s="30">
        <v>5103010103.1020002</v>
      </c>
      <c r="I640" s="31" t="s">
        <v>691</v>
      </c>
      <c r="J640" s="108">
        <f t="shared" si="10"/>
        <v>0</v>
      </c>
      <c r="K640">
        <v>147241</v>
      </c>
      <c r="L640">
        <v>3200</v>
      </c>
      <c r="M640">
        <v>11000</v>
      </c>
      <c r="O640">
        <v>152790</v>
      </c>
      <c r="AA640">
        <v>158183</v>
      </c>
      <c r="AC640">
        <v>82237.64</v>
      </c>
      <c r="AE640">
        <v>1159522.27</v>
      </c>
      <c r="AG640">
        <v>14200</v>
      </c>
      <c r="AI640">
        <v>110620</v>
      </c>
      <c r="AN640">
        <v>4400</v>
      </c>
      <c r="AS640">
        <v>1233365.03</v>
      </c>
      <c r="AZ640">
        <v>70525</v>
      </c>
      <c r="BI640">
        <v>38270</v>
      </c>
      <c r="BK640">
        <v>35170</v>
      </c>
      <c r="BL640">
        <v>4120</v>
      </c>
    </row>
    <row r="641" spans="1:64" ht="24" customHeight="1">
      <c r="A641" s="77">
        <v>5</v>
      </c>
      <c r="B641" s="78" t="s">
        <v>916</v>
      </c>
      <c r="C641" s="79" t="s">
        <v>917</v>
      </c>
      <c r="D641" s="79">
        <v>5.0999999999999996</v>
      </c>
      <c r="E641" s="78" t="s">
        <v>1743</v>
      </c>
      <c r="F641" s="79"/>
      <c r="G641" s="79"/>
      <c r="H641" s="30">
        <v>5103010199.1009998</v>
      </c>
      <c r="I641" s="31" t="s">
        <v>692</v>
      </c>
      <c r="J641" s="108">
        <f t="shared" si="10"/>
        <v>432</v>
      </c>
      <c r="O641">
        <v>8500</v>
      </c>
      <c r="W641">
        <v>432</v>
      </c>
      <c r="AE641">
        <v>1808</v>
      </c>
      <c r="AG641">
        <v>100</v>
      </c>
      <c r="AS641">
        <v>12204</v>
      </c>
      <c r="BE641">
        <v>3250</v>
      </c>
      <c r="BL641">
        <v>18260</v>
      </c>
    </row>
    <row r="642" spans="1:64" ht="24" customHeight="1">
      <c r="A642" s="77">
        <v>5</v>
      </c>
      <c r="B642" s="78" t="s">
        <v>916</v>
      </c>
      <c r="C642" s="79" t="s">
        <v>917</v>
      </c>
      <c r="D642" s="79">
        <v>5.0999999999999996</v>
      </c>
      <c r="E642" s="78" t="s">
        <v>1743</v>
      </c>
      <c r="F642" s="79"/>
      <c r="G642" s="79"/>
      <c r="H642" s="30">
        <v>5103010199.1020002</v>
      </c>
      <c r="I642" s="31" t="s">
        <v>693</v>
      </c>
      <c r="J642" s="108">
        <f t="shared" si="10"/>
        <v>127149</v>
      </c>
      <c r="K642">
        <v>163221</v>
      </c>
      <c r="L642">
        <v>2271.52</v>
      </c>
      <c r="M642">
        <v>34200</v>
      </c>
      <c r="O642">
        <v>140550</v>
      </c>
      <c r="P642">
        <v>40544</v>
      </c>
      <c r="W642">
        <v>127149</v>
      </c>
      <c r="Y642">
        <v>5542</v>
      </c>
      <c r="AA642">
        <v>121211</v>
      </c>
      <c r="AC642">
        <v>10620</v>
      </c>
      <c r="AE642">
        <v>967373.46</v>
      </c>
      <c r="AF642">
        <v>1124</v>
      </c>
      <c r="AG642">
        <v>6330</v>
      </c>
      <c r="AH642">
        <v>16362</v>
      </c>
      <c r="AI642">
        <v>24612</v>
      </c>
      <c r="AN642">
        <v>8388</v>
      </c>
      <c r="AS642">
        <v>3157038.67</v>
      </c>
      <c r="AT642">
        <v>920</v>
      </c>
      <c r="AU642">
        <v>8787</v>
      </c>
      <c r="AY642">
        <v>33024</v>
      </c>
      <c r="AZ642">
        <v>24429.19</v>
      </c>
      <c r="BD642">
        <v>2376</v>
      </c>
      <c r="BF642">
        <v>3212</v>
      </c>
      <c r="BH642">
        <v>8072</v>
      </c>
      <c r="BI642">
        <v>38582</v>
      </c>
      <c r="BK642">
        <v>161808</v>
      </c>
      <c r="BL642">
        <v>11142</v>
      </c>
    </row>
    <row r="643" spans="1:64" ht="24" customHeight="1">
      <c r="A643" s="77">
        <v>5</v>
      </c>
      <c r="B643" s="78" t="s">
        <v>916</v>
      </c>
      <c r="C643" s="79" t="s">
        <v>917</v>
      </c>
      <c r="D643" s="79">
        <v>5.0999999999999996</v>
      </c>
      <c r="E643" s="78" t="s">
        <v>1752</v>
      </c>
      <c r="F643" s="79"/>
      <c r="G643" s="79"/>
      <c r="H643" s="33">
        <v>5104010104.1009998</v>
      </c>
      <c r="I643" s="31" t="s">
        <v>694</v>
      </c>
      <c r="J643" s="108">
        <f t="shared" si="10"/>
        <v>2618484.9</v>
      </c>
      <c r="K643">
        <v>6572416.3200000003</v>
      </c>
      <c r="L643">
        <v>181774</v>
      </c>
      <c r="M643">
        <v>613375.43999999994</v>
      </c>
      <c r="N643">
        <v>914584.8</v>
      </c>
      <c r="O643">
        <v>1471365.58</v>
      </c>
      <c r="P643">
        <v>691190.37</v>
      </c>
      <c r="Q643">
        <v>541468.09</v>
      </c>
      <c r="R643">
        <v>476760.24</v>
      </c>
      <c r="S643">
        <v>420984</v>
      </c>
      <c r="T643">
        <v>341939</v>
      </c>
      <c r="U643">
        <v>461106</v>
      </c>
      <c r="V643">
        <v>739536</v>
      </c>
      <c r="W643">
        <v>2618484.9</v>
      </c>
      <c r="X643">
        <v>323308.49</v>
      </c>
      <c r="Y643">
        <v>306999</v>
      </c>
      <c r="Z643">
        <v>252862.57</v>
      </c>
      <c r="AA643">
        <v>616806.78</v>
      </c>
      <c r="AB643">
        <v>601339</v>
      </c>
      <c r="AC643">
        <v>210983.5</v>
      </c>
      <c r="AD643">
        <v>265687</v>
      </c>
      <c r="AE643">
        <v>6442143.2999999998</v>
      </c>
      <c r="AF643">
        <v>345263.5</v>
      </c>
      <c r="AG643">
        <v>548955.87</v>
      </c>
      <c r="AH643">
        <v>929240.95</v>
      </c>
      <c r="AI643">
        <v>1002879.58</v>
      </c>
      <c r="AJ643">
        <v>282514.8</v>
      </c>
      <c r="AK643">
        <v>1551705</v>
      </c>
      <c r="AL643">
        <v>721326.5</v>
      </c>
      <c r="AM643">
        <v>870430.98</v>
      </c>
      <c r="AN643">
        <v>675441.41</v>
      </c>
      <c r="AO643">
        <v>448481</v>
      </c>
      <c r="AP643">
        <v>509510.64</v>
      </c>
      <c r="AQ643">
        <v>330000.3</v>
      </c>
      <c r="AR643">
        <v>263970</v>
      </c>
      <c r="AS643">
        <v>3345965.26</v>
      </c>
      <c r="AT643">
        <v>493238.25</v>
      </c>
      <c r="AU643">
        <v>468541.1</v>
      </c>
      <c r="AV643">
        <v>820618.28</v>
      </c>
      <c r="AW643">
        <v>504760</v>
      </c>
      <c r="AX643">
        <v>794574.7</v>
      </c>
      <c r="AY643">
        <v>666539.31999999995</v>
      </c>
      <c r="AZ643">
        <v>1196687.26</v>
      </c>
      <c r="BA643">
        <v>209569.33</v>
      </c>
      <c r="BB643">
        <v>198251.83</v>
      </c>
      <c r="BC643">
        <v>147601.32999999999</v>
      </c>
      <c r="BD643">
        <v>142304.54999999999</v>
      </c>
      <c r="BE643">
        <v>1997684.6</v>
      </c>
      <c r="BF643">
        <v>987576.1</v>
      </c>
      <c r="BG643">
        <v>399414</v>
      </c>
      <c r="BH643">
        <v>441631.3</v>
      </c>
      <c r="BI643">
        <v>80782.27</v>
      </c>
      <c r="BJ643">
        <v>338106.9</v>
      </c>
      <c r="BK643">
        <v>271889.5</v>
      </c>
      <c r="BL643">
        <v>177556.2</v>
      </c>
    </row>
    <row r="644" spans="1:64" ht="24" customHeight="1">
      <c r="A644" s="77">
        <v>5</v>
      </c>
      <c r="B644" s="78" t="s">
        <v>916</v>
      </c>
      <c r="C644" s="79" t="s">
        <v>917</v>
      </c>
      <c r="D644" s="79">
        <v>5.0999999999999996</v>
      </c>
      <c r="E644" s="78" t="s">
        <v>1752</v>
      </c>
      <c r="F644" s="79"/>
      <c r="G644" s="79"/>
      <c r="H644" s="33">
        <v>5104010104.1020002</v>
      </c>
      <c r="I644" s="31" t="s">
        <v>695</v>
      </c>
      <c r="J644" s="108">
        <f t="shared" si="10"/>
        <v>89600</v>
      </c>
      <c r="K644">
        <v>299204.09999999998</v>
      </c>
      <c r="L644">
        <v>38574</v>
      </c>
      <c r="M644">
        <v>140400</v>
      </c>
      <c r="N644">
        <v>65400</v>
      </c>
      <c r="O644">
        <v>272430</v>
      </c>
      <c r="P644">
        <v>37516.36</v>
      </c>
      <c r="R644">
        <v>120705.5</v>
      </c>
      <c r="S644">
        <v>57320</v>
      </c>
      <c r="T644">
        <v>87994.65</v>
      </c>
      <c r="U644">
        <v>300</v>
      </c>
      <c r="V644">
        <v>65144.19</v>
      </c>
      <c r="W644">
        <v>89600</v>
      </c>
      <c r="Y644">
        <v>92227.8</v>
      </c>
      <c r="Z644">
        <v>4050</v>
      </c>
      <c r="AB644">
        <v>550</v>
      </c>
      <c r="AC644">
        <v>47260</v>
      </c>
      <c r="AD644">
        <v>1884</v>
      </c>
      <c r="AH644">
        <v>232585</v>
      </c>
      <c r="AI644">
        <v>77600</v>
      </c>
      <c r="AJ644">
        <v>146590</v>
      </c>
      <c r="AK644">
        <v>139400</v>
      </c>
      <c r="AL644">
        <v>90100</v>
      </c>
      <c r="AM644">
        <v>103240</v>
      </c>
      <c r="AN644">
        <v>75440</v>
      </c>
      <c r="AO644">
        <v>18500</v>
      </c>
      <c r="AP644">
        <v>450</v>
      </c>
      <c r="AQ644">
        <v>5440</v>
      </c>
      <c r="AS644">
        <v>203568.72</v>
      </c>
      <c r="AT644">
        <v>43723</v>
      </c>
      <c r="AV644">
        <v>2768.4</v>
      </c>
      <c r="AW644">
        <v>25910</v>
      </c>
      <c r="AX644">
        <v>20568.25</v>
      </c>
      <c r="AZ644">
        <v>350</v>
      </c>
      <c r="BC644">
        <v>14000</v>
      </c>
      <c r="BE644">
        <v>53090</v>
      </c>
      <c r="BF644">
        <v>76375</v>
      </c>
      <c r="BG644">
        <v>48485</v>
      </c>
      <c r="BH644">
        <v>60340.5</v>
      </c>
      <c r="BI644">
        <v>14892.5</v>
      </c>
      <c r="BJ644">
        <v>5301.2</v>
      </c>
      <c r="BK644">
        <v>71470</v>
      </c>
      <c r="BL644">
        <v>2996</v>
      </c>
    </row>
    <row r="645" spans="1:64" ht="24" customHeight="1">
      <c r="A645" s="77">
        <v>5</v>
      </c>
      <c r="B645" s="78" t="s">
        <v>916</v>
      </c>
      <c r="C645" s="79" t="s">
        <v>917</v>
      </c>
      <c r="D645" s="79">
        <v>5.0999999999999996</v>
      </c>
      <c r="E645" s="78" t="s">
        <v>1752</v>
      </c>
      <c r="F645" s="79"/>
      <c r="G645" s="79"/>
      <c r="H645" s="33">
        <v>5104010104.1029997</v>
      </c>
      <c r="I645" s="31" t="s">
        <v>696</v>
      </c>
      <c r="J645" s="108">
        <f t="shared" si="10"/>
        <v>942281.95</v>
      </c>
      <c r="K645">
        <v>1456301</v>
      </c>
      <c r="L645">
        <v>47543</v>
      </c>
      <c r="M645">
        <v>171093.5</v>
      </c>
      <c r="N645">
        <v>366883</v>
      </c>
      <c r="O645">
        <v>281774.21000000002</v>
      </c>
      <c r="P645">
        <v>357839.22</v>
      </c>
      <c r="Q645">
        <v>273961.3</v>
      </c>
      <c r="R645">
        <v>288006.2</v>
      </c>
      <c r="S645">
        <v>64404.2</v>
      </c>
      <c r="T645">
        <v>44520.79</v>
      </c>
      <c r="U645">
        <v>123493.6</v>
      </c>
      <c r="V645">
        <v>585332.4</v>
      </c>
      <c r="W645">
        <v>942281.95</v>
      </c>
      <c r="X645">
        <v>25436</v>
      </c>
      <c r="Y645">
        <v>136123</v>
      </c>
      <c r="Z645">
        <v>35302</v>
      </c>
      <c r="AA645">
        <v>49175</v>
      </c>
      <c r="AB645">
        <v>63956</v>
      </c>
      <c r="AC645">
        <v>26375</v>
      </c>
      <c r="AD645">
        <v>13465</v>
      </c>
      <c r="AE645">
        <v>2908691.86</v>
      </c>
      <c r="AF645">
        <v>49447.6</v>
      </c>
      <c r="AG645">
        <v>155712.48000000001</v>
      </c>
      <c r="AH645">
        <v>435377.6</v>
      </c>
      <c r="AI645">
        <v>1546455.25</v>
      </c>
      <c r="AJ645">
        <v>103000.3</v>
      </c>
      <c r="AL645">
        <v>151436</v>
      </c>
      <c r="AM645">
        <v>179926.1</v>
      </c>
      <c r="AN645">
        <v>83374.899999999994</v>
      </c>
      <c r="AO645">
        <v>302381.18</v>
      </c>
      <c r="AP645">
        <v>34130.5</v>
      </c>
      <c r="AQ645">
        <v>165619</v>
      </c>
      <c r="AR645">
        <v>40954</v>
      </c>
      <c r="AS645">
        <v>1734987.04</v>
      </c>
      <c r="AT645">
        <v>379965.75</v>
      </c>
      <c r="AU645">
        <v>58726</v>
      </c>
      <c r="AV645">
        <v>115084.2</v>
      </c>
      <c r="AW645">
        <v>116540</v>
      </c>
      <c r="AX645">
        <v>95424</v>
      </c>
      <c r="AY645">
        <v>50568.74</v>
      </c>
      <c r="AZ645">
        <v>332576.09999999998</v>
      </c>
      <c r="BA645">
        <v>45396.5</v>
      </c>
      <c r="BB645">
        <v>119950</v>
      </c>
      <c r="BC645">
        <v>82546.2</v>
      </c>
      <c r="BD645">
        <v>30209.75</v>
      </c>
      <c r="BE645">
        <v>1195435.6000000001</v>
      </c>
      <c r="BF645">
        <v>134709</v>
      </c>
      <c r="BG645">
        <v>185550.25</v>
      </c>
      <c r="BH645">
        <v>352835</v>
      </c>
      <c r="BI645">
        <v>14881</v>
      </c>
      <c r="BJ645">
        <v>131675.65</v>
      </c>
      <c r="BK645">
        <v>136872.6</v>
      </c>
      <c r="BL645">
        <v>37531</v>
      </c>
    </row>
    <row r="646" spans="1:64" ht="24" customHeight="1">
      <c r="A646" s="77">
        <v>5</v>
      </c>
      <c r="B646" s="78" t="s">
        <v>916</v>
      </c>
      <c r="C646" s="79" t="s">
        <v>917</v>
      </c>
      <c r="D646" s="79">
        <v>5.0999999999999996</v>
      </c>
      <c r="E646" s="78" t="s">
        <v>1752</v>
      </c>
      <c r="F646" s="79"/>
      <c r="G646" s="79"/>
      <c r="H646" s="30">
        <v>5104010104.1040001</v>
      </c>
      <c r="I646" s="32" t="s">
        <v>697</v>
      </c>
      <c r="J646" s="108">
        <f t="shared" si="10"/>
        <v>91960</v>
      </c>
      <c r="K646">
        <v>290968.5</v>
      </c>
      <c r="M646">
        <v>4770</v>
      </c>
      <c r="N646">
        <v>68325</v>
      </c>
      <c r="O646">
        <v>103452</v>
      </c>
      <c r="P646">
        <v>1000</v>
      </c>
      <c r="S646">
        <v>1795</v>
      </c>
      <c r="T646">
        <v>11250</v>
      </c>
      <c r="V646">
        <v>33795</v>
      </c>
      <c r="W646">
        <v>91960</v>
      </c>
      <c r="Z646">
        <v>9950</v>
      </c>
      <c r="AB646">
        <v>14445</v>
      </c>
      <c r="AC646">
        <v>6800</v>
      </c>
      <c r="AE646">
        <v>4495770</v>
      </c>
      <c r="AF646">
        <v>3435</v>
      </c>
      <c r="AG646">
        <v>14337</v>
      </c>
      <c r="AK646">
        <v>27715</v>
      </c>
      <c r="AM646">
        <v>200</v>
      </c>
      <c r="AN646">
        <v>39985.9</v>
      </c>
      <c r="AQ646">
        <v>1185</v>
      </c>
      <c r="AS646">
        <v>21280</v>
      </c>
      <c r="AU646">
        <v>3365</v>
      </c>
      <c r="AV646">
        <v>71420</v>
      </c>
      <c r="AW646">
        <v>52165</v>
      </c>
      <c r="AX646">
        <v>3000</v>
      </c>
      <c r="AY646">
        <v>15995</v>
      </c>
      <c r="AZ646">
        <v>124743</v>
      </c>
      <c r="BB646">
        <v>40450</v>
      </c>
      <c r="BC646">
        <v>690</v>
      </c>
      <c r="BD646">
        <v>36510</v>
      </c>
      <c r="BE646">
        <v>209660</v>
      </c>
      <c r="BG646">
        <v>19050</v>
      </c>
      <c r="BH646">
        <v>6400</v>
      </c>
      <c r="BK646">
        <v>35170</v>
      </c>
    </row>
    <row r="647" spans="1:64" ht="24" customHeight="1">
      <c r="A647" s="77">
        <v>5</v>
      </c>
      <c r="B647" s="78" t="s">
        <v>916</v>
      </c>
      <c r="C647" s="79" t="s">
        <v>917</v>
      </c>
      <c r="D647" s="79">
        <v>5.0999999999999996</v>
      </c>
      <c r="E647" s="78" t="s">
        <v>1752</v>
      </c>
      <c r="F647" s="79"/>
      <c r="G647" s="79"/>
      <c r="H647" s="33">
        <v>5104010104.1049995</v>
      </c>
      <c r="I647" s="31" t="s">
        <v>698</v>
      </c>
      <c r="J647" s="108">
        <f t="shared" si="10"/>
        <v>486872</v>
      </c>
      <c r="K647">
        <v>842809</v>
      </c>
      <c r="L647">
        <v>202220</v>
      </c>
      <c r="M647">
        <v>453475</v>
      </c>
      <c r="N647">
        <v>622370</v>
      </c>
      <c r="O647">
        <v>447920</v>
      </c>
      <c r="P647">
        <v>436037</v>
      </c>
      <c r="Q647">
        <v>356830</v>
      </c>
      <c r="R647">
        <v>1297348</v>
      </c>
      <c r="S647">
        <v>161160</v>
      </c>
      <c r="T647">
        <v>753300</v>
      </c>
      <c r="U647">
        <v>356550</v>
      </c>
      <c r="V647">
        <v>1192360</v>
      </c>
      <c r="W647">
        <v>486872</v>
      </c>
      <c r="X647">
        <v>176190</v>
      </c>
      <c r="Y647">
        <v>167651</v>
      </c>
      <c r="Z647">
        <v>138489</v>
      </c>
      <c r="AA647">
        <v>297530</v>
      </c>
      <c r="AB647">
        <v>171373.4</v>
      </c>
      <c r="AC647">
        <v>265834.90000000002</v>
      </c>
      <c r="AD647">
        <v>29520</v>
      </c>
      <c r="AE647">
        <v>3726076.5</v>
      </c>
      <c r="AF647">
        <v>264612</v>
      </c>
      <c r="AG647">
        <v>232008.47</v>
      </c>
      <c r="AH647">
        <v>628143</v>
      </c>
      <c r="AI647">
        <v>464735</v>
      </c>
      <c r="AJ647">
        <v>61437</v>
      </c>
      <c r="AK647">
        <v>527465</v>
      </c>
      <c r="AL647">
        <v>247305</v>
      </c>
      <c r="AM647">
        <v>228485</v>
      </c>
      <c r="AN647">
        <v>103015</v>
      </c>
      <c r="AO647">
        <v>204019</v>
      </c>
      <c r="AP647">
        <v>183691</v>
      </c>
      <c r="AQ647">
        <v>441995</v>
      </c>
      <c r="AR647">
        <v>129040</v>
      </c>
      <c r="AS647">
        <v>1400277</v>
      </c>
      <c r="AT647">
        <v>87586</v>
      </c>
      <c r="AU647">
        <v>113500</v>
      </c>
      <c r="AV647">
        <v>735978.3</v>
      </c>
      <c r="AW647">
        <v>521760</v>
      </c>
      <c r="AX647">
        <v>318009</v>
      </c>
      <c r="AY647">
        <v>50300</v>
      </c>
      <c r="AZ647">
        <v>449288.8</v>
      </c>
      <c r="BA647">
        <v>156340</v>
      </c>
      <c r="BB647">
        <v>115755</v>
      </c>
      <c r="BC647">
        <v>101083</v>
      </c>
      <c r="BD647">
        <v>62883</v>
      </c>
      <c r="BE647">
        <v>1069460</v>
      </c>
      <c r="BF647">
        <v>177760</v>
      </c>
      <c r="BG647">
        <v>305145</v>
      </c>
      <c r="BH647">
        <v>547350</v>
      </c>
      <c r="BI647">
        <v>58160</v>
      </c>
      <c r="BJ647">
        <v>407845</v>
      </c>
      <c r="BK647">
        <v>404590</v>
      </c>
      <c r="BL647">
        <v>79910</v>
      </c>
    </row>
    <row r="648" spans="1:64" ht="24" customHeight="1">
      <c r="A648" s="77">
        <v>5</v>
      </c>
      <c r="B648" s="78" t="s">
        <v>916</v>
      </c>
      <c r="C648" s="79" t="s">
        <v>917</v>
      </c>
      <c r="D648" s="79">
        <v>5.0999999999999996</v>
      </c>
      <c r="E648" s="78" t="s">
        <v>1752</v>
      </c>
      <c r="F648" s="79"/>
      <c r="G648" s="79"/>
      <c r="H648" s="30">
        <v>5104010104.1059999</v>
      </c>
      <c r="I648" s="32" t="s">
        <v>699</v>
      </c>
      <c r="J648" s="108">
        <f t="shared" si="10"/>
        <v>2470806.4900000002</v>
      </c>
      <c r="K648">
        <v>6124753.0999999996</v>
      </c>
      <c r="L648">
        <v>268456</v>
      </c>
      <c r="M648">
        <v>875805.62</v>
      </c>
      <c r="N648">
        <v>2163034.63</v>
      </c>
      <c r="O648">
        <v>3951347.89</v>
      </c>
      <c r="P648">
        <v>2509062.7000000002</v>
      </c>
      <c r="Q648">
        <v>1266968</v>
      </c>
      <c r="R648">
        <v>1851729.3</v>
      </c>
      <c r="S648">
        <v>948249</v>
      </c>
      <c r="T648">
        <v>763636.4</v>
      </c>
      <c r="U648">
        <v>680645.45</v>
      </c>
      <c r="V648">
        <v>1349526.33</v>
      </c>
      <c r="W648">
        <v>2470806.4900000002</v>
      </c>
      <c r="X648">
        <v>652495.38</v>
      </c>
      <c r="Y648">
        <v>346679.17</v>
      </c>
      <c r="Z648">
        <v>420363.71</v>
      </c>
      <c r="AA648">
        <v>497266.71</v>
      </c>
      <c r="AB648">
        <v>572859.93000000005</v>
      </c>
      <c r="AC648">
        <v>250733.56</v>
      </c>
      <c r="AD648">
        <v>45953</v>
      </c>
      <c r="AE648">
        <v>9359555.6300000008</v>
      </c>
      <c r="AF648">
        <v>712420.65</v>
      </c>
      <c r="AG648">
        <v>360767.15</v>
      </c>
      <c r="AH648">
        <v>1001434.26</v>
      </c>
      <c r="AI648">
        <v>2010454.23</v>
      </c>
      <c r="AJ648">
        <v>700606.2</v>
      </c>
      <c r="AK648">
        <v>41729</v>
      </c>
      <c r="AL648">
        <v>727074.7</v>
      </c>
      <c r="AM648">
        <v>1026074.96</v>
      </c>
      <c r="AN648">
        <v>338151.34</v>
      </c>
      <c r="AO648">
        <v>2876474.49</v>
      </c>
      <c r="AP648">
        <v>455205.7</v>
      </c>
      <c r="AQ648">
        <v>740594.49</v>
      </c>
      <c r="AR648">
        <v>498897.2</v>
      </c>
      <c r="AS648">
        <v>6175429.5</v>
      </c>
      <c r="AT648">
        <v>761571.45</v>
      </c>
      <c r="AU648">
        <v>528100.39</v>
      </c>
      <c r="AV648">
        <v>1166511.17</v>
      </c>
      <c r="AW648">
        <v>516899.51</v>
      </c>
      <c r="AX648">
        <v>675205.61</v>
      </c>
      <c r="AY648">
        <v>502520</v>
      </c>
      <c r="AZ648">
        <v>1461807.35</v>
      </c>
      <c r="BA648">
        <v>473925.54</v>
      </c>
      <c r="BB648">
        <v>322093</v>
      </c>
      <c r="BC648">
        <v>250905.60000000001</v>
      </c>
      <c r="BD648">
        <v>194360.5</v>
      </c>
      <c r="BE648">
        <v>4084039.64</v>
      </c>
      <c r="BF648">
        <v>855291.06</v>
      </c>
      <c r="BG648">
        <v>480165</v>
      </c>
      <c r="BH648">
        <v>1905414.5</v>
      </c>
      <c r="BI648">
        <v>246540</v>
      </c>
      <c r="BJ648">
        <v>608648.6</v>
      </c>
      <c r="BK648">
        <v>728233.6</v>
      </c>
      <c r="BL648">
        <v>400929</v>
      </c>
    </row>
    <row r="649" spans="1:64" ht="24" customHeight="1">
      <c r="A649" s="77">
        <v>5</v>
      </c>
      <c r="B649" s="78" t="s">
        <v>916</v>
      </c>
      <c r="C649" s="79" t="s">
        <v>917</v>
      </c>
      <c r="D649" s="79">
        <v>5.0999999999999996</v>
      </c>
      <c r="E649" s="78" t="s">
        <v>1752</v>
      </c>
      <c r="F649" s="79"/>
      <c r="G649" s="79"/>
      <c r="H649" s="33">
        <v>5104010104.1070004</v>
      </c>
      <c r="I649" s="31" t="s">
        <v>700</v>
      </c>
      <c r="J649" s="108">
        <f t="shared" ref="J649:J712" si="11">SUMIF($K$1:$BL$1,$J$1,$K649:$BL649)</f>
        <v>626538.65</v>
      </c>
      <c r="K649">
        <v>1268845</v>
      </c>
      <c r="L649">
        <v>130799.1</v>
      </c>
      <c r="M649">
        <v>72135</v>
      </c>
      <c r="N649">
        <v>338777</v>
      </c>
      <c r="O649">
        <v>136337.38</v>
      </c>
      <c r="P649">
        <v>1266966.1499999999</v>
      </c>
      <c r="Q649">
        <v>75878.880000000005</v>
      </c>
      <c r="R649">
        <v>421936.07</v>
      </c>
      <c r="S649">
        <v>352061.23</v>
      </c>
      <c r="T649">
        <v>123285.88</v>
      </c>
      <c r="U649">
        <v>84315</v>
      </c>
      <c r="V649">
        <v>164362</v>
      </c>
      <c r="W649">
        <v>626538.65</v>
      </c>
      <c r="X649">
        <v>362913</v>
      </c>
      <c r="Y649">
        <v>43512.72</v>
      </c>
      <c r="Z649">
        <v>37522</v>
      </c>
      <c r="AA649">
        <v>6340</v>
      </c>
      <c r="AB649">
        <v>54857.83</v>
      </c>
      <c r="AC649">
        <v>118598.7</v>
      </c>
      <c r="AD649">
        <v>2141</v>
      </c>
      <c r="AE649">
        <v>2002776.6</v>
      </c>
      <c r="AG649">
        <v>202209.75</v>
      </c>
      <c r="AH649">
        <v>672706.59</v>
      </c>
      <c r="AI649">
        <v>283371.75</v>
      </c>
      <c r="AJ649">
        <v>181684</v>
      </c>
      <c r="AK649">
        <v>118790</v>
      </c>
      <c r="AL649">
        <v>176662</v>
      </c>
      <c r="AM649">
        <v>197186</v>
      </c>
      <c r="AN649">
        <v>55049.68</v>
      </c>
      <c r="AO649">
        <v>227960.3</v>
      </c>
      <c r="AP649">
        <v>144652.91</v>
      </c>
      <c r="AQ649">
        <v>322888</v>
      </c>
      <c r="AS649">
        <v>1722429.33</v>
      </c>
      <c r="AT649">
        <v>595473.9</v>
      </c>
      <c r="AU649">
        <v>22573</v>
      </c>
      <c r="AV649">
        <v>451056.96</v>
      </c>
      <c r="AW649">
        <v>119296</v>
      </c>
      <c r="AX649">
        <v>285766</v>
      </c>
      <c r="AY649">
        <v>40032</v>
      </c>
      <c r="AZ649">
        <v>320859.8</v>
      </c>
      <c r="BA649">
        <v>71731.03</v>
      </c>
      <c r="BC649">
        <v>79546</v>
      </c>
      <c r="BD649">
        <v>57879.48</v>
      </c>
      <c r="BE649">
        <v>791643</v>
      </c>
      <c r="BF649">
        <v>149942.75</v>
      </c>
      <c r="BG649">
        <v>91227</v>
      </c>
      <c r="BH649">
        <v>318412.31</v>
      </c>
      <c r="BI649">
        <v>21382</v>
      </c>
      <c r="BJ649">
        <v>95748.44</v>
      </c>
      <c r="BK649">
        <v>132325.75</v>
      </c>
      <c r="BL649">
        <v>125016.6</v>
      </c>
    </row>
    <row r="650" spans="1:64" ht="24" customHeight="1">
      <c r="A650" s="77">
        <v>5</v>
      </c>
      <c r="B650" s="78" t="s">
        <v>916</v>
      </c>
      <c r="C650" s="79" t="s">
        <v>917</v>
      </c>
      <c r="D650" s="79">
        <v>5.0999999999999996</v>
      </c>
      <c r="E650" s="78" t="s">
        <v>1752</v>
      </c>
      <c r="F650" s="79"/>
      <c r="G650" s="79"/>
      <c r="H650" s="30">
        <v>5104010104.1079998</v>
      </c>
      <c r="I650" s="31" t="s">
        <v>701</v>
      </c>
      <c r="J650" s="108">
        <f t="shared" si="11"/>
        <v>84850</v>
      </c>
      <c r="K650">
        <v>139400</v>
      </c>
      <c r="L650">
        <v>171410</v>
      </c>
      <c r="M650">
        <v>1600</v>
      </c>
      <c r="N650">
        <v>29125</v>
      </c>
      <c r="O650">
        <v>20636.8</v>
      </c>
      <c r="P650">
        <v>27748</v>
      </c>
      <c r="Q650">
        <v>27355</v>
      </c>
      <c r="R650">
        <v>141743</v>
      </c>
      <c r="S650">
        <v>52401</v>
      </c>
      <c r="T650">
        <v>43611.199999999997</v>
      </c>
      <c r="U650">
        <v>27007</v>
      </c>
      <c r="V650">
        <v>7560</v>
      </c>
      <c r="W650">
        <v>84850</v>
      </c>
      <c r="X650">
        <v>15210.4</v>
      </c>
      <c r="Y650">
        <v>115781.4</v>
      </c>
      <c r="Z650">
        <v>40435</v>
      </c>
      <c r="AA650">
        <v>165571</v>
      </c>
      <c r="AB650">
        <v>9245</v>
      </c>
      <c r="AC650">
        <v>2400</v>
      </c>
      <c r="AD650">
        <v>4470</v>
      </c>
      <c r="AE650">
        <v>1839310.57</v>
      </c>
      <c r="AF650">
        <v>257576</v>
      </c>
      <c r="AG650">
        <v>174835</v>
      </c>
      <c r="AH650">
        <v>210111.6</v>
      </c>
      <c r="AI650">
        <v>70346</v>
      </c>
      <c r="AJ650">
        <v>36699.25</v>
      </c>
      <c r="AK650">
        <v>1562318.4</v>
      </c>
      <c r="AL650">
        <v>64288.4</v>
      </c>
      <c r="AM650">
        <v>173583.2</v>
      </c>
      <c r="AN650">
        <v>282765</v>
      </c>
      <c r="AO650">
        <v>634176.30000000005</v>
      </c>
      <c r="AP650">
        <v>71583.360000000001</v>
      </c>
      <c r="AR650">
        <v>172600.5</v>
      </c>
      <c r="AS650">
        <v>205678</v>
      </c>
      <c r="AU650">
        <v>38706.5</v>
      </c>
      <c r="AV650">
        <v>193883</v>
      </c>
      <c r="AW650">
        <v>37925</v>
      </c>
      <c r="AX650">
        <v>29972.400000000001</v>
      </c>
      <c r="AY650">
        <v>275004.79999999999</v>
      </c>
      <c r="AZ650">
        <v>32503</v>
      </c>
      <c r="BB650">
        <v>205058.18</v>
      </c>
      <c r="BC650">
        <v>9970</v>
      </c>
      <c r="BD650">
        <v>7155.1</v>
      </c>
      <c r="BF650">
        <v>70786</v>
      </c>
      <c r="BG650">
        <v>46520</v>
      </c>
      <c r="BH650">
        <v>154360.20000000001</v>
      </c>
      <c r="BI650">
        <v>5030</v>
      </c>
      <c r="BJ650">
        <v>38145.800000000003</v>
      </c>
      <c r="BK650">
        <v>178922</v>
      </c>
      <c r="BL650">
        <v>34085</v>
      </c>
    </row>
    <row r="651" spans="1:64" ht="24" customHeight="1">
      <c r="A651" s="77">
        <v>5</v>
      </c>
      <c r="B651" s="78" t="s">
        <v>916</v>
      </c>
      <c r="C651" s="79" t="s">
        <v>917</v>
      </c>
      <c r="D651" s="79">
        <v>5.0999999999999996</v>
      </c>
      <c r="E651" s="78" t="s">
        <v>1752</v>
      </c>
      <c r="F651" s="79"/>
      <c r="G651" s="79"/>
      <c r="H651" s="30">
        <v>5104010104.1090002</v>
      </c>
      <c r="I651" s="32" t="s">
        <v>702</v>
      </c>
      <c r="J651" s="108">
        <f t="shared" si="11"/>
        <v>0</v>
      </c>
      <c r="AA651">
        <v>1791596.3</v>
      </c>
      <c r="AX651">
        <v>0</v>
      </c>
    </row>
    <row r="652" spans="1:64" ht="24" customHeight="1">
      <c r="A652" s="77">
        <v>5</v>
      </c>
      <c r="B652" s="78" t="s">
        <v>916</v>
      </c>
      <c r="C652" s="79" t="s">
        <v>917</v>
      </c>
      <c r="D652" s="79">
        <v>5.0999999999999996</v>
      </c>
      <c r="E652" s="78" t="s">
        <v>1743</v>
      </c>
      <c r="F652" s="79"/>
      <c r="G652" s="79"/>
      <c r="H652" s="30">
        <v>5104010107.1009998</v>
      </c>
      <c r="I652" s="31" t="s">
        <v>703</v>
      </c>
      <c r="J652" s="108">
        <f t="shared" si="11"/>
        <v>0</v>
      </c>
      <c r="K652">
        <v>9043735</v>
      </c>
      <c r="M652">
        <v>527450</v>
      </c>
      <c r="N652">
        <v>1420070</v>
      </c>
      <c r="O652">
        <v>1460775</v>
      </c>
      <c r="P652">
        <v>274000</v>
      </c>
      <c r="Q652">
        <v>4310600</v>
      </c>
      <c r="R652">
        <v>17700</v>
      </c>
      <c r="T652">
        <v>557500</v>
      </c>
      <c r="U652">
        <v>444590</v>
      </c>
      <c r="V652">
        <v>29900</v>
      </c>
      <c r="Z652">
        <v>110000</v>
      </c>
      <c r="AA652">
        <v>1305510</v>
      </c>
      <c r="AB652">
        <v>3417827</v>
      </c>
      <c r="AD652">
        <v>56125.7</v>
      </c>
      <c r="AE652">
        <v>6470211.2400000002</v>
      </c>
      <c r="AH652">
        <v>2739900</v>
      </c>
      <c r="AI652">
        <v>3728678.75</v>
      </c>
      <c r="AJ652">
        <v>421172</v>
      </c>
      <c r="AK652">
        <v>628100</v>
      </c>
      <c r="AM652">
        <v>525600</v>
      </c>
      <c r="AN652">
        <v>9500</v>
      </c>
      <c r="AP652">
        <v>143290</v>
      </c>
      <c r="AQ652">
        <v>249788</v>
      </c>
      <c r="AR652">
        <v>633548</v>
      </c>
      <c r="AS652">
        <v>5691086</v>
      </c>
      <c r="AT652">
        <v>642784</v>
      </c>
      <c r="AU652">
        <v>1258150</v>
      </c>
      <c r="AV652">
        <v>3423075</v>
      </c>
      <c r="AW652">
        <v>2454130.85</v>
      </c>
      <c r="AX652">
        <v>988700</v>
      </c>
      <c r="AY652">
        <v>94996</v>
      </c>
      <c r="AZ652">
        <v>1976195</v>
      </c>
      <c r="BA652">
        <v>1362875</v>
      </c>
      <c r="BD652">
        <v>204000</v>
      </c>
      <c r="BE652">
        <v>11412400</v>
      </c>
      <c r="BF652">
        <v>1113941</v>
      </c>
      <c r="BH652">
        <v>1763731.8</v>
      </c>
      <c r="BI652">
        <v>397478</v>
      </c>
      <c r="BJ652">
        <v>470000</v>
      </c>
      <c r="BK652">
        <v>260200</v>
      </c>
      <c r="BL652">
        <v>320000</v>
      </c>
    </row>
    <row r="653" spans="1:64" ht="24" customHeight="1">
      <c r="A653" s="77">
        <v>5</v>
      </c>
      <c r="B653" s="78" t="s">
        <v>916</v>
      </c>
      <c r="C653" s="79" t="s">
        <v>917</v>
      </c>
      <c r="D653" s="79">
        <v>5.0999999999999996</v>
      </c>
      <c r="E653" s="78" t="s">
        <v>1743</v>
      </c>
      <c r="F653" s="79"/>
      <c r="G653" s="79"/>
      <c r="H653" s="33">
        <v>5104010107.1020002</v>
      </c>
      <c r="I653" s="31" t="s">
        <v>704</v>
      </c>
      <c r="J653" s="108">
        <f t="shared" si="11"/>
        <v>1364281.45</v>
      </c>
      <c r="K653">
        <v>947377.97</v>
      </c>
      <c r="L653">
        <v>49900</v>
      </c>
      <c r="M653">
        <v>12130</v>
      </c>
      <c r="N653">
        <v>85600</v>
      </c>
      <c r="O653">
        <v>2000</v>
      </c>
      <c r="Q653">
        <v>87350</v>
      </c>
      <c r="R653">
        <v>94100</v>
      </c>
      <c r="S653">
        <v>5850</v>
      </c>
      <c r="T653">
        <v>44810</v>
      </c>
      <c r="W653">
        <v>1364281.45</v>
      </c>
      <c r="Z653">
        <v>83150</v>
      </c>
      <c r="AA653">
        <v>95150</v>
      </c>
      <c r="AC653">
        <v>19900</v>
      </c>
      <c r="AD653">
        <v>600</v>
      </c>
      <c r="AG653">
        <v>110383.65</v>
      </c>
      <c r="AH653">
        <v>333100</v>
      </c>
      <c r="AI653">
        <v>17270</v>
      </c>
      <c r="AJ653">
        <v>50400</v>
      </c>
      <c r="AK653">
        <v>182300</v>
      </c>
      <c r="AL653">
        <v>117100</v>
      </c>
      <c r="AM653">
        <v>121000</v>
      </c>
      <c r="AN653">
        <v>151100</v>
      </c>
      <c r="AO653">
        <v>82235</v>
      </c>
      <c r="AP653">
        <v>144967.25</v>
      </c>
      <c r="AQ653">
        <v>18278</v>
      </c>
      <c r="AR653">
        <v>3500</v>
      </c>
      <c r="AS653">
        <v>2124898.94</v>
      </c>
      <c r="AT653">
        <v>34184</v>
      </c>
      <c r="AU653">
        <v>8640</v>
      </c>
      <c r="AW653">
        <v>42540</v>
      </c>
      <c r="AX653">
        <v>80500</v>
      </c>
      <c r="AY653">
        <v>183106</v>
      </c>
      <c r="AZ653">
        <v>197046.6</v>
      </c>
      <c r="BA653">
        <v>102055.75</v>
      </c>
      <c r="BB653">
        <v>8100</v>
      </c>
      <c r="BC653">
        <v>41542</v>
      </c>
      <c r="BD653">
        <v>26640</v>
      </c>
      <c r="BE653">
        <v>537504</v>
      </c>
      <c r="BF653">
        <v>165750</v>
      </c>
      <c r="BG653">
        <v>27400</v>
      </c>
      <c r="BH653">
        <v>23100</v>
      </c>
      <c r="BI653">
        <v>4100</v>
      </c>
      <c r="BJ653">
        <v>2890</v>
      </c>
      <c r="BK653">
        <v>11110</v>
      </c>
      <c r="BL653">
        <v>88090</v>
      </c>
    </row>
    <row r="654" spans="1:64" ht="24" customHeight="1">
      <c r="A654" s="77">
        <v>5</v>
      </c>
      <c r="B654" s="78" t="s">
        <v>916</v>
      </c>
      <c r="C654" s="79" t="s">
        <v>917</v>
      </c>
      <c r="D654" s="79">
        <v>5.0999999999999996</v>
      </c>
      <c r="E654" s="78" t="s">
        <v>1743</v>
      </c>
      <c r="F654" s="79"/>
      <c r="G654" s="79"/>
      <c r="H654" s="33">
        <v>5104010107.1029997</v>
      </c>
      <c r="I654" s="31" t="s">
        <v>705</v>
      </c>
      <c r="J654" s="108">
        <f t="shared" si="11"/>
        <v>283902.56</v>
      </c>
      <c r="K654">
        <v>559129.14</v>
      </c>
      <c r="L654">
        <v>77476.899999999994</v>
      </c>
      <c r="M654">
        <v>98479.12</v>
      </c>
      <c r="N654">
        <v>375713.75</v>
      </c>
      <c r="O654">
        <v>245663.37</v>
      </c>
      <c r="P654">
        <v>415154.31</v>
      </c>
      <c r="Q654">
        <v>571947.09</v>
      </c>
      <c r="R654">
        <v>183078.85</v>
      </c>
      <c r="S654">
        <v>168875.5</v>
      </c>
      <c r="T654">
        <v>178527.22</v>
      </c>
      <c r="U654">
        <v>254630.8</v>
      </c>
      <c r="V654">
        <v>146963.38</v>
      </c>
      <c r="W654">
        <v>283902.56</v>
      </c>
      <c r="X654">
        <v>195139.03</v>
      </c>
      <c r="Z654">
        <v>184210.04</v>
      </c>
      <c r="AA654">
        <v>184425.94</v>
      </c>
      <c r="AB654">
        <v>192000.31</v>
      </c>
      <c r="AC654">
        <v>75777.600000000006</v>
      </c>
      <c r="AD654">
        <v>87635.22</v>
      </c>
      <c r="AE654">
        <v>1040060.85</v>
      </c>
      <c r="AF654">
        <v>2300</v>
      </c>
      <c r="AG654">
        <v>152362.07</v>
      </c>
      <c r="AH654">
        <v>397268.85</v>
      </c>
      <c r="AI654">
        <v>217040</v>
      </c>
      <c r="AJ654">
        <v>251778.06</v>
      </c>
      <c r="AK654">
        <v>547823.17000000004</v>
      </c>
      <c r="AL654">
        <v>384943.4</v>
      </c>
      <c r="AM654">
        <v>207687.6</v>
      </c>
      <c r="AN654">
        <v>140929.73000000001</v>
      </c>
      <c r="AO654">
        <v>190082.24</v>
      </c>
      <c r="AP654">
        <v>213741.29</v>
      </c>
      <c r="AQ654">
        <v>337169.37</v>
      </c>
      <c r="AR654">
        <v>286828.84000000003</v>
      </c>
      <c r="AS654">
        <v>369925.98</v>
      </c>
      <c r="AT654">
        <v>102700.63</v>
      </c>
      <c r="AU654">
        <v>155603</v>
      </c>
      <c r="AV654">
        <v>182960</v>
      </c>
      <c r="AW654">
        <v>138405.87</v>
      </c>
      <c r="AX654">
        <v>132857.57999999999</v>
      </c>
      <c r="AY654">
        <v>176903</v>
      </c>
      <c r="AZ654">
        <v>246213.6</v>
      </c>
      <c r="BA654">
        <v>156375.23000000001</v>
      </c>
      <c r="BB654">
        <v>23160</v>
      </c>
      <c r="BC654">
        <v>118255.43</v>
      </c>
      <c r="BD654">
        <v>118022.07</v>
      </c>
      <c r="BE654">
        <v>373321.09</v>
      </c>
      <c r="BF654">
        <v>187611.07</v>
      </c>
      <c r="BG654">
        <v>60132.17</v>
      </c>
      <c r="BH654">
        <v>428484.16</v>
      </c>
      <c r="BI654">
        <v>97070</v>
      </c>
      <c r="BJ654">
        <v>417119.09</v>
      </c>
      <c r="BK654">
        <v>185600</v>
      </c>
      <c r="BL654">
        <v>287917.01</v>
      </c>
    </row>
    <row r="655" spans="1:64" ht="24" customHeight="1">
      <c r="A655" s="77">
        <v>5</v>
      </c>
      <c r="B655" s="78" t="s">
        <v>916</v>
      </c>
      <c r="C655" s="79" t="s">
        <v>917</v>
      </c>
      <c r="D655" s="79">
        <v>5.0999999999999996</v>
      </c>
      <c r="E655" s="78" t="s">
        <v>1743</v>
      </c>
      <c r="F655" s="79"/>
      <c r="G655" s="79"/>
      <c r="H655" s="33">
        <v>5104010107.1040001</v>
      </c>
      <c r="I655" s="31" t="s">
        <v>706</v>
      </c>
      <c r="J655" s="108">
        <f t="shared" si="11"/>
        <v>215718.8</v>
      </c>
      <c r="K655">
        <v>225643.51</v>
      </c>
      <c r="L655">
        <v>71738.8</v>
      </c>
      <c r="P655">
        <v>73054.25</v>
      </c>
      <c r="T655">
        <v>133108</v>
      </c>
      <c r="V655">
        <v>9760</v>
      </c>
      <c r="W655">
        <v>215718.8</v>
      </c>
      <c r="Z655">
        <v>138027.29999999999</v>
      </c>
      <c r="AA655">
        <v>8080</v>
      </c>
      <c r="AB655">
        <v>51895</v>
      </c>
      <c r="AD655">
        <v>108236.29</v>
      </c>
      <c r="AG655">
        <v>10950</v>
      </c>
      <c r="AH655">
        <v>595353.15</v>
      </c>
      <c r="AI655">
        <v>76708.3</v>
      </c>
      <c r="AJ655">
        <v>49800</v>
      </c>
      <c r="AK655">
        <v>179291.4</v>
      </c>
      <c r="AL655">
        <v>1100</v>
      </c>
      <c r="AN655">
        <v>40125</v>
      </c>
      <c r="AO655">
        <v>1630</v>
      </c>
      <c r="AP655">
        <v>479185.33</v>
      </c>
      <c r="AQ655">
        <v>92979.839999999997</v>
      </c>
      <c r="AS655">
        <v>61934</v>
      </c>
      <c r="AT655">
        <v>447733.22</v>
      </c>
      <c r="AU655">
        <v>4500</v>
      </c>
      <c r="AW655">
        <v>14231</v>
      </c>
      <c r="AX655">
        <v>7490</v>
      </c>
      <c r="AY655">
        <v>10165</v>
      </c>
      <c r="AZ655">
        <v>209019</v>
      </c>
      <c r="BA655">
        <v>237719</v>
      </c>
      <c r="BD655">
        <v>55681.5</v>
      </c>
      <c r="BE655">
        <v>1974.8</v>
      </c>
      <c r="BF655">
        <v>223527</v>
      </c>
      <c r="BH655">
        <v>145466.5</v>
      </c>
      <c r="BI655">
        <v>4992</v>
      </c>
      <c r="BK655">
        <v>400</v>
      </c>
      <c r="BL655">
        <v>200</v>
      </c>
    </row>
    <row r="656" spans="1:64" ht="24" customHeight="1">
      <c r="A656" s="77">
        <v>5</v>
      </c>
      <c r="B656" s="78" t="s">
        <v>916</v>
      </c>
      <c r="C656" s="79" t="s">
        <v>917</v>
      </c>
      <c r="D656" s="79">
        <v>5.0999999999999996</v>
      </c>
      <c r="E656" s="78" t="s">
        <v>1743</v>
      </c>
      <c r="F656" s="79"/>
      <c r="G656" s="79"/>
      <c r="H656" s="30">
        <v>5104010107.1049995</v>
      </c>
      <c r="I656" s="32" t="s">
        <v>707</v>
      </c>
      <c r="J656" s="108">
        <f t="shared" si="11"/>
        <v>0</v>
      </c>
      <c r="L656">
        <v>18370</v>
      </c>
      <c r="N656">
        <v>1400</v>
      </c>
      <c r="R656">
        <v>5400</v>
      </c>
      <c r="T656">
        <v>3500</v>
      </c>
      <c r="AD656">
        <v>1800</v>
      </c>
      <c r="AJ656">
        <v>3300</v>
      </c>
      <c r="AK656">
        <v>5500</v>
      </c>
      <c r="AM656">
        <v>1030</v>
      </c>
      <c r="AN656">
        <v>650</v>
      </c>
      <c r="AO656">
        <v>3500</v>
      </c>
      <c r="AP656">
        <v>39950</v>
      </c>
      <c r="AQ656">
        <v>3411.4</v>
      </c>
      <c r="AR656">
        <v>20400</v>
      </c>
      <c r="AS656">
        <v>10650</v>
      </c>
      <c r="AU656">
        <v>800</v>
      </c>
      <c r="AW656">
        <v>4640</v>
      </c>
      <c r="AZ656">
        <v>5000</v>
      </c>
      <c r="BA656">
        <v>42580.09</v>
      </c>
      <c r="BC656">
        <v>24030</v>
      </c>
      <c r="BJ656">
        <v>4900</v>
      </c>
      <c r="BL656">
        <v>850</v>
      </c>
    </row>
    <row r="657" spans="1:64" ht="24" customHeight="1">
      <c r="A657" s="77">
        <v>5</v>
      </c>
      <c r="B657" s="78" t="s">
        <v>916</v>
      </c>
      <c r="C657" s="79" t="s">
        <v>917</v>
      </c>
      <c r="D657" s="79">
        <v>5.0999999999999996</v>
      </c>
      <c r="E657" s="78" t="s">
        <v>1743</v>
      </c>
      <c r="F657" s="79"/>
      <c r="G657" s="79"/>
      <c r="H657" s="30">
        <v>5104010107.1059999</v>
      </c>
      <c r="I657" s="32" t="s">
        <v>708</v>
      </c>
      <c r="J657" s="108">
        <f t="shared" si="11"/>
        <v>2715156.5</v>
      </c>
      <c r="K657">
        <v>5025121.91</v>
      </c>
      <c r="L657">
        <v>118560</v>
      </c>
      <c r="M657">
        <v>169097</v>
      </c>
      <c r="N657">
        <v>249865</v>
      </c>
      <c r="O657">
        <v>233300</v>
      </c>
      <c r="P657">
        <v>479110.5</v>
      </c>
      <c r="Q657">
        <v>683817</v>
      </c>
      <c r="R657">
        <v>400000.55</v>
      </c>
      <c r="S657">
        <v>73322</v>
      </c>
      <c r="T657">
        <v>205029.9</v>
      </c>
      <c r="U657">
        <v>175354.01</v>
      </c>
      <c r="V657">
        <v>94050</v>
      </c>
      <c r="W657">
        <v>2715156.5</v>
      </c>
      <c r="X657">
        <v>118981</v>
      </c>
      <c r="Z657">
        <v>280327.59999999998</v>
      </c>
      <c r="AA657">
        <v>653997</v>
      </c>
      <c r="AB657">
        <v>476238.09</v>
      </c>
      <c r="AC657">
        <v>73150</v>
      </c>
      <c r="AD657">
        <v>7650</v>
      </c>
      <c r="AE657">
        <v>11591727.75</v>
      </c>
      <c r="AF657">
        <v>300659</v>
      </c>
      <c r="AG657">
        <v>576304.80000000005</v>
      </c>
      <c r="AH657">
        <v>526953.25</v>
      </c>
      <c r="AI657">
        <v>28350</v>
      </c>
      <c r="AJ657">
        <v>57378</v>
      </c>
      <c r="AK657">
        <v>695912</v>
      </c>
      <c r="AL657">
        <v>539138.44999999995</v>
      </c>
      <c r="AM657">
        <v>356839.2</v>
      </c>
      <c r="AN657">
        <v>734349.62</v>
      </c>
      <c r="AO657">
        <v>377980.05</v>
      </c>
      <c r="AP657">
        <v>79390.080000000002</v>
      </c>
      <c r="AQ657">
        <v>301850.59999999998</v>
      </c>
      <c r="AR657">
        <v>42693</v>
      </c>
      <c r="AS657">
        <v>6020634.9299999997</v>
      </c>
      <c r="AT657">
        <v>201891</v>
      </c>
      <c r="AU657">
        <v>289572.15000000002</v>
      </c>
      <c r="AV657">
        <v>1737181.29</v>
      </c>
      <c r="AW657">
        <v>139257</v>
      </c>
      <c r="AX657">
        <v>411428</v>
      </c>
      <c r="AY657">
        <v>83742</v>
      </c>
      <c r="AZ657">
        <v>866642.88</v>
      </c>
      <c r="BA657">
        <v>65964</v>
      </c>
      <c r="BB657">
        <v>126853.7</v>
      </c>
      <c r="BC657">
        <v>118687.7</v>
      </c>
      <c r="BD657">
        <v>185120</v>
      </c>
      <c r="BE657">
        <v>5315468.43</v>
      </c>
      <c r="BF657">
        <v>802913.5</v>
      </c>
      <c r="BG657">
        <v>204600</v>
      </c>
      <c r="BH657">
        <v>1277894.04</v>
      </c>
      <c r="BI657">
        <v>77892</v>
      </c>
      <c r="BJ657">
        <v>111365</v>
      </c>
      <c r="BK657">
        <v>353918.5</v>
      </c>
      <c r="BL657">
        <v>342505</v>
      </c>
    </row>
    <row r="658" spans="1:64" ht="24" customHeight="1">
      <c r="A658" s="77">
        <v>5</v>
      </c>
      <c r="B658" s="78" t="s">
        <v>916</v>
      </c>
      <c r="C658" s="79" t="s">
        <v>917</v>
      </c>
      <c r="D658" s="79">
        <v>5.0999999999999996</v>
      </c>
      <c r="E658" s="78" t="s">
        <v>1743</v>
      </c>
      <c r="F658" s="79"/>
      <c r="G658" s="79"/>
      <c r="H658" s="30">
        <v>5104010107.1070004</v>
      </c>
      <c r="I658" s="32" t="s">
        <v>709</v>
      </c>
      <c r="J658" s="108">
        <f t="shared" si="11"/>
        <v>9400</v>
      </c>
      <c r="K658">
        <v>9190</v>
      </c>
      <c r="L658">
        <v>8550</v>
      </c>
      <c r="M658">
        <v>48890</v>
      </c>
      <c r="N658">
        <v>1200</v>
      </c>
      <c r="Q658">
        <v>28000</v>
      </c>
      <c r="R658">
        <v>29350</v>
      </c>
      <c r="S658">
        <v>5700</v>
      </c>
      <c r="T658">
        <v>21890</v>
      </c>
      <c r="V658">
        <v>14600</v>
      </c>
      <c r="W658">
        <v>9400</v>
      </c>
      <c r="X658">
        <v>8150</v>
      </c>
      <c r="Z658">
        <v>9540</v>
      </c>
      <c r="AA658">
        <v>6200</v>
      </c>
      <c r="AB658">
        <v>24600</v>
      </c>
      <c r="AD658">
        <v>28115</v>
      </c>
      <c r="AF658">
        <v>17880</v>
      </c>
      <c r="AG658">
        <v>53089.5</v>
      </c>
      <c r="AH658">
        <v>55442.51</v>
      </c>
      <c r="AI658">
        <v>9950</v>
      </c>
      <c r="AJ658">
        <v>1200</v>
      </c>
      <c r="AK658">
        <v>103560</v>
      </c>
      <c r="AL658">
        <v>2050</v>
      </c>
      <c r="AM658">
        <v>21230</v>
      </c>
      <c r="AN658">
        <v>7540</v>
      </c>
      <c r="AO658">
        <v>96070</v>
      </c>
      <c r="AP658">
        <v>2800</v>
      </c>
      <c r="AQ658">
        <v>38050</v>
      </c>
      <c r="AR658">
        <v>2850</v>
      </c>
      <c r="AS658">
        <v>41720</v>
      </c>
      <c r="AT658">
        <v>23791</v>
      </c>
      <c r="AU658">
        <v>4900</v>
      </c>
      <c r="AZ658">
        <v>58590</v>
      </c>
      <c r="BA658">
        <v>24800</v>
      </c>
      <c r="BB658">
        <v>14050</v>
      </c>
      <c r="BD658">
        <v>5140</v>
      </c>
      <c r="BE658">
        <v>349230</v>
      </c>
      <c r="BF658">
        <v>32585</v>
      </c>
      <c r="BG658">
        <v>1511</v>
      </c>
      <c r="BH658">
        <v>1500</v>
      </c>
      <c r="BI658">
        <v>23320</v>
      </c>
      <c r="BJ658">
        <v>8000</v>
      </c>
      <c r="BK658">
        <v>47600</v>
      </c>
      <c r="BL658">
        <v>20671</v>
      </c>
    </row>
    <row r="659" spans="1:64" ht="24" customHeight="1">
      <c r="A659" s="77">
        <v>5</v>
      </c>
      <c r="B659" s="78" t="s">
        <v>916</v>
      </c>
      <c r="C659" s="79" t="s">
        <v>917</v>
      </c>
      <c r="D659" s="79">
        <v>5.0999999999999996</v>
      </c>
      <c r="E659" s="78" t="s">
        <v>1743</v>
      </c>
      <c r="F659" s="79"/>
      <c r="G659" s="79"/>
      <c r="H659" s="33">
        <v>5104010107.1079998</v>
      </c>
      <c r="I659" s="31" t="s">
        <v>710</v>
      </c>
      <c r="J659" s="108">
        <f t="shared" si="11"/>
        <v>136193</v>
      </c>
      <c r="K659">
        <v>801271.55</v>
      </c>
      <c r="L659">
        <v>188060</v>
      </c>
      <c r="M659">
        <v>55684.41</v>
      </c>
      <c r="N659">
        <v>70056.3</v>
      </c>
      <c r="O659">
        <v>223310</v>
      </c>
      <c r="P659">
        <v>87945</v>
      </c>
      <c r="Q659">
        <v>71850</v>
      </c>
      <c r="R659">
        <v>78132</v>
      </c>
      <c r="S659">
        <v>12000</v>
      </c>
      <c r="T659">
        <v>16300</v>
      </c>
      <c r="U659">
        <v>61020</v>
      </c>
      <c r="V659">
        <v>2200</v>
      </c>
      <c r="W659">
        <v>136193</v>
      </c>
      <c r="X659">
        <v>53436.4</v>
      </c>
      <c r="Z659">
        <v>135111</v>
      </c>
      <c r="AA659">
        <v>179424</v>
      </c>
      <c r="AB659">
        <v>12947</v>
      </c>
      <c r="AC659">
        <v>5800</v>
      </c>
      <c r="AD659">
        <v>9530</v>
      </c>
      <c r="AE659">
        <v>30151463.949999999</v>
      </c>
      <c r="AF659">
        <v>1458640.18</v>
      </c>
      <c r="AG659">
        <v>46607</v>
      </c>
      <c r="AH659">
        <v>249840</v>
      </c>
      <c r="AI659">
        <v>55533</v>
      </c>
      <c r="AJ659">
        <v>52500</v>
      </c>
      <c r="AK659">
        <v>357525.2</v>
      </c>
      <c r="AL659">
        <v>21410.7</v>
      </c>
      <c r="AM659">
        <v>171311.8</v>
      </c>
      <c r="AN659">
        <v>96942.2</v>
      </c>
      <c r="AO659">
        <v>160494</v>
      </c>
      <c r="AP659">
        <v>91597</v>
      </c>
      <c r="AQ659">
        <v>245382</v>
      </c>
      <c r="AR659">
        <v>160644.35</v>
      </c>
      <c r="AS659">
        <v>32421</v>
      </c>
      <c r="AU659">
        <v>12750</v>
      </c>
      <c r="AV659">
        <v>546173.65</v>
      </c>
      <c r="AW659">
        <v>10914</v>
      </c>
      <c r="AX659">
        <v>171702.33</v>
      </c>
      <c r="AY659">
        <v>6420</v>
      </c>
      <c r="AZ659">
        <v>372809.85</v>
      </c>
      <c r="BA659">
        <v>32126</v>
      </c>
      <c r="BB659">
        <v>14024.55</v>
      </c>
      <c r="BC659">
        <v>26245.47</v>
      </c>
      <c r="BD659">
        <v>2900</v>
      </c>
      <c r="BE659">
        <v>115260.32</v>
      </c>
      <c r="BF659">
        <v>79576.100000000006</v>
      </c>
      <c r="BG659">
        <v>49329</v>
      </c>
      <c r="BH659">
        <v>29946</v>
      </c>
      <c r="BJ659">
        <v>143153.95000000001</v>
      </c>
      <c r="BL659">
        <v>94898.94</v>
      </c>
    </row>
    <row r="660" spans="1:64" ht="24" customHeight="1">
      <c r="A660" s="77">
        <v>5</v>
      </c>
      <c r="B660" s="78" t="s">
        <v>916</v>
      </c>
      <c r="C660" s="79" t="s">
        <v>917</v>
      </c>
      <c r="D660" s="79">
        <v>5.0999999999999996</v>
      </c>
      <c r="E660" s="78" t="s">
        <v>1743</v>
      </c>
      <c r="F660" s="79"/>
      <c r="G660" s="79"/>
      <c r="H660" s="33">
        <v>5104010107.1090002</v>
      </c>
      <c r="I660" s="31" t="s">
        <v>711</v>
      </c>
      <c r="J660" s="108">
        <f t="shared" si="11"/>
        <v>36788.99</v>
      </c>
      <c r="K660">
        <v>377311.51</v>
      </c>
      <c r="O660">
        <v>46313.16</v>
      </c>
      <c r="Q660">
        <v>23000</v>
      </c>
      <c r="W660">
        <v>36788.99</v>
      </c>
      <c r="AO660">
        <v>55640</v>
      </c>
      <c r="AS660">
        <v>396114</v>
      </c>
      <c r="AZ660">
        <v>58849.919999999998</v>
      </c>
      <c r="BE660">
        <v>763855.35</v>
      </c>
      <c r="BH660">
        <v>49844.14</v>
      </c>
    </row>
    <row r="661" spans="1:64" ht="24" customHeight="1">
      <c r="A661" s="77">
        <v>5</v>
      </c>
      <c r="B661" s="78" t="s">
        <v>916</v>
      </c>
      <c r="C661" s="79" t="s">
        <v>917</v>
      </c>
      <c r="D661" s="79">
        <v>5.0999999999999996</v>
      </c>
      <c r="E661" s="78" t="s">
        <v>1743</v>
      </c>
      <c r="F661" s="79"/>
      <c r="G661" s="79"/>
      <c r="H661" s="33">
        <v>5104010107.1099997</v>
      </c>
      <c r="I661" s="31" t="s">
        <v>712</v>
      </c>
      <c r="J661" s="108">
        <f t="shared" si="11"/>
        <v>0</v>
      </c>
      <c r="R661">
        <v>21547.83</v>
      </c>
      <c r="S661">
        <v>50000</v>
      </c>
      <c r="U661">
        <v>28630</v>
      </c>
      <c r="AE661">
        <v>154650</v>
      </c>
      <c r="AM661">
        <v>63500</v>
      </c>
      <c r="AV661">
        <v>74700</v>
      </c>
      <c r="BA661">
        <v>111000</v>
      </c>
      <c r="BD661">
        <v>60000</v>
      </c>
      <c r="BF661">
        <v>35000</v>
      </c>
    </row>
    <row r="662" spans="1:64" ht="24" customHeight="1">
      <c r="A662" s="77">
        <v>5</v>
      </c>
      <c r="B662" s="78" t="s">
        <v>916</v>
      </c>
      <c r="C662" s="79" t="s">
        <v>917</v>
      </c>
      <c r="D662" s="79">
        <v>5.0999999999999996</v>
      </c>
      <c r="E662" s="78" t="s">
        <v>1743</v>
      </c>
      <c r="F662" s="79"/>
      <c r="G662" s="79"/>
      <c r="H662" s="33">
        <v>5104010107.1110001</v>
      </c>
      <c r="I662" s="31" t="s">
        <v>713</v>
      </c>
      <c r="J662" s="108">
        <f t="shared" si="11"/>
        <v>11000</v>
      </c>
      <c r="M662">
        <v>24000</v>
      </c>
      <c r="S662">
        <v>53000</v>
      </c>
      <c r="T662">
        <v>50680</v>
      </c>
      <c r="U662">
        <v>114800</v>
      </c>
      <c r="W662">
        <v>11000</v>
      </c>
      <c r="Z662">
        <v>480000</v>
      </c>
      <c r="AD662">
        <v>3000</v>
      </c>
      <c r="AG662">
        <v>136200</v>
      </c>
      <c r="AI662">
        <v>33400</v>
      </c>
      <c r="AK662">
        <v>76000</v>
      </c>
      <c r="AL662">
        <v>168000</v>
      </c>
      <c r="AM662">
        <v>4000</v>
      </c>
      <c r="AN662">
        <v>90577</v>
      </c>
      <c r="AO662">
        <v>175000</v>
      </c>
      <c r="AQ662">
        <v>75500</v>
      </c>
      <c r="AS662">
        <v>738366</v>
      </c>
      <c r="AY662">
        <v>125383</v>
      </c>
      <c r="BA662">
        <v>19400</v>
      </c>
      <c r="BF662">
        <v>64260</v>
      </c>
      <c r="BG662">
        <v>28000</v>
      </c>
      <c r="BK662">
        <v>44310</v>
      </c>
      <c r="BL662">
        <v>208396.67</v>
      </c>
    </row>
    <row r="663" spans="1:64" ht="24" customHeight="1">
      <c r="A663" s="77">
        <v>5</v>
      </c>
      <c r="B663" s="78" t="s">
        <v>916</v>
      </c>
      <c r="C663" s="79" t="s">
        <v>917</v>
      </c>
      <c r="D663" s="79">
        <v>5.0999999999999996</v>
      </c>
      <c r="E663" s="78" t="s">
        <v>1743</v>
      </c>
      <c r="F663" s="79"/>
      <c r="G663" s="79"/>
      <c r="H663" s="33">
        <v>5104010107.1120005</v>
      </c>
      <c r="I663" s="31" t="s">
        <v>714</v>
      </c>
      <c r="J663" s="108">
        <f t="shared" si="11"/>
        <v>35400</v>
      </c>
      <c r="K663">
        <v>674850</v>
      </c>
      <c r="M663">
        <v>39650</v>
      </c>
      <c r="N663">
        <v>16950</v>
      </c>
      <c r="O663">
        <v>131600</v>
      </c>
      <c r="P663">
        <v>228810</v>
      </c>
      <c r="Q663">
        <v>32100</v>
      </c>
      <c r="R663">
        <v>156800</v>
      </c>
      <c r="S663">
        <v>87300</v>
      </c>
      <c r="T663">
        <v>49040</v>
      </c>
      <c r="U663">
        <v>76900</v>
      </c>
      <c r="V663">
        <v>31400</v>
      </c>
      <c r="W663">
        <v>35400</v>
      </c>
      <c r="X663">
        <v>172250</v>
      </c>
      <c r="AA663">
        <v>156000</v>
      </c>
      <c r="AB663">
        <v>103800</v>
      </c>
      <c r="AD663">
        <v>20800</v>
      </c>
      <c r="AG663">
        <v>96363.6</v>
      </c>
      <c r="AI663">
        <v>215527.5</v>
      </c>
      <c r="AJ663">
        <v>82135</v>
      </c>
      <c r="AL663">
        <v>37150</v>
      </c>
      <c r="AM663">
        <v>97506</v>
      </c>
      <c r="AN663">
        <v>103900</v>
      </c>
      <c r="AO663">
        <v>194355</v>
      </c>
      <c r="AQ663">
        <v>98950</v>
      </c>
      <c r="AR663">
        <v>68000</v>
      </c>
      <c r="AS663">
        <v>121400</v>
      </c>
      <c r="AT663">
        <v>23900</v>
      </c>
      <c r="AU663">
        <v>23700</v>
      </c>
      <c r="AV663">
        <v>149500</v>
      </c>
      <c r="AW663">
        <v>149770</v>
      </c>
      <c r="AY663">
        <v>34660</v>
      </c>
      <c r="AZ663">
        <v>83980</v>
      </c>
      <c r="BA663">
        <v>84000</v>
      </c>
      <c r="BC663">
        <v>27200</v>
      </c>
      <c r="BE663">
        <v>1249236.3999999999</v>
      </c>
      <c r="BF663">
        <v>70200</v>
      </c>
      <c r="BG663">
        <v>12500</v>
      </c>
      <c r="BH663">
        <v>340874</v>
      </c>
      <c r="BI663">
        <v>11800</v>
      </c>
      <c r="BJ663">
        <v>2500</v>
      </c>
      <c r="BK663">
        <v>165060</v>
      </c>
    </row>
    <row r="664" spans="1:64" ht="24" customHeight="1">
      <c r="A664" s="77">
        <v>5</v>
      </c>
      <c r="B664" s="78" t="s">
        <v>916</v>
      </c>
      <c r="C664" s="79" t="s">
        <v>917</v>
      </c>
      <c r="D664" s="79">
        <v>5.0999999999999996</v>
      </c>
      <c r="E664" s="78" t="s">
        <v>1743</v>
      </c>
      <c r="F664" s="79"/>
      <c r="G664" s="79"/>
      <c r="H664" s="33">
        <v>5104010107.1129999</v>
      </c>
      <c r="I664" s="31" t="s">
        <v>715</v>
      </c>
      <c r="J664" s="108">
        <f t="shared" si="11"/>
        <v>0</v>
      </c>
      <c r="M664">
        <v>41000</v>
      </c>
      <c r="O664">
        <v>123106</v>
      </c>
      <c r="P664">
        <v>135000</v>
      </c>
      <c r="Q664">
        <v>199500</v>
      </c>
      <c r="S664">
        <v>1500</v>
      </c>
      <c r="U664">
        <v>110060</v>
      </c>
      <c r="AA664">
        <v>411770</v>
      </c>
      <c r="AB664">
        <v>79300</v>
      </c>
      <c r="AD664">
        <v>300000</v>
      </c>
      <c r="AG664">
        <v>96830</v>
      </c>
      <c r="AH664">
        <v>1705334.5</v>
      </c>
      <c r="AI664">
        <v>77800</v>
      </c>
      <c r="AM664">
        <v>345000</v>
      </c>
      <c r="AN664">
        <v>342800</v>
      </c>
      <c r="AO664">
        <v>219300</v>
      </c>
      <c r="AP664">
        <v>147415</v>
      </c>
      <c r="AR664">
        <v>41445</v>
      </c>
      <c r="AT664">
        <v>210000</v>
      </c>
      <c r="AZ664">
        <v>25000</v>
      </c>
      <c r="BA664">
        <v>16500</v>
      </c>
      <c r="BF664">
        <v>342100</v>
      </c>
      <c r="BI664">
        <v>54682.5</v>
      </c>
    </row>
    <row r="665" spans="1:64" ht="24" customHeight="1">
      <c r="A665" s="77">
        <v>5</v>
      </c>
      <c r="B665" s="78" t="s">
        <v>916</v>
      </c>
      <c r="C665" s="79" t="s">
        <v>917</v>
      </c>
      <c r="D665" s="79">
        <v>5.0999999999999996</v>
      </c>
      <c r="E665" s="78" t="s">
        <v>1752</v>
      </c>
      <c r="F665" s="79"/>
      <c r="G665" s="79"/>
      <c r="H665" s="33">
        <v>5104010110.1009998</v>
      </c>
      <c r="I665" s="31" t="s">
        <v>716</v>
      </c>
      <c r="J665" s="108">
        <f t="shared" si="11"/>
        <v>2882701</v>
      </c>
      <c r="K665">
        <v>7135252.1600000001</v>
      </c>
      <c r="L665">
        <v>230989.2</v>
      </c>
      <c r="M665">
        <v>674200.9</v>
      </c>
      <c r="N665">
        <v>1087797</v>
      </c>
      <c r="O665">
        <v>983798.52</v>
      </c>
      <c r="P665">
        <v>895540.3</v>
      </c>
      <c r="Q665">
        <v>670445</v>
      </c>
      <c r="R665">
        <v>711491.39</v>
      </c>
      <c r="S665">
        <v>553404.5</v>
      </c>
      <c r="T665">
        <v>668419.28</v>
      </c>
      <c r="U665">
        <v>601163.6</v>
      </c>
      <c r="V665">
        <v>569734</v>
      </c>
      <c r="W665">
        <v>2882701</v>
      </c>
      <c r="X665">
        <v>447355.74</v>
      </c>
      <c r="Y665">
        <v>321016.55</v>
      </c>
      <c r="Z665">
        <v>481240</v>
      </c>
      <c r="AA665">
        <v>907280.2</v>
      </c>
      <c r="AB665">
        <v>1079933</v>
      </c>
      <c r="AC665">
        <v>401630</v>
      </c>
      <c r="AD665">
        <v>316194.40000000002</v>
      </c>
      <c r="AE665">
        <v>9620161.5</v>
      </c>
      <c r="AF665">
        <v>384000.4</v>
      </c>
      <c r="AG665">
        <v>993948</v>
      </c>
      <c r="AH665">
        <v>1255592.3</v>
      </c>
      <c r="AI665">
        <v>1064258.5600000001</v>
      </c>
      <c r="AJ665">
        <v>553988</v>
      </c>
      <c r="AK665">
        <v>2144758.36</v>
      </c>
      <c r="AL665">
        <v>909015.7</v>
      </c>
      <c r="AM665">
        <v>1216084</v>
      </c>
      <c r="AN665">
        <v>675616.1</v>
      </c>
      <c r="AO665">
        <v>1074616.7</v>
      </c>
      <c r="AP665">
        <v>745561</v>
      </c>
      <c r="AQ665">
        <v>835963.3</v>
      </c>
      <c r="AR665">
        <v>654421.1</v>
      </c>
      <c r="AS665">
        <v>3612990.27</v>
      </c>
      <c r="AT665">
        <v>445034</v>
      </c>
      <c r="AU665">
        <v>373178.41</v>
      </c>
      <c r="AV665">
        <v>1156379.77</v>
      </c>
      <c r="AW665">
        <v>697629.71</v>
      </c>
      <c r="AX665">
        <v>399530.7</v>
      </c>
      <c r="AY665">
        <v>656932</v>
      </c>
      <c r="AZ665">
        <v>1194274</v>
      </c>
      <c r="BA665">
        <v>353505</v>
      </c>
      <c r="BB665">
        <v>365990.05</v>
      </c>
      <c r="BC665">
        <v>484083.4</v>
      </c>
      <c r="BD665">
        <v>392868.42</v>
      </c>
      <c r="BE665">
        <v>1796265.13</v>
      </c>
      <c r="BF665">
        <v>741622.72</v>
      </c>
      <c r="BG665">
        <v>604854</v>
      </c>
      <c r="BH665">
        <v>715306</v>
      </c>
      <c r="BI665">
        <v>229127.1</v>
      </c>
      <c r="BJ665">
        <v>1113596.18</v>
      </c>
      <c r="BK665">
        <v>832968.51</v>
      </c>
      <c r="BL665">
        <v>537897.46</v>
      </c>
    </row>
    <row r="666" spans="1:64" ht="24" customHeight="1">
      <c r="A666" s="77">
        <v>5</v>
      </c>
      <c r="B666" s="78" t="s">
        <v>916</v>
      </c>
      <c r="C666" s="79" t="s">
        <v>917</v>
      </c>
      <c r="D666" s="79">
        <v>5.0999999999999996</v>
      </c>
      <c r="E666" s="78" t="s">
        <v>1743</v>
      </c>
      <c r="F666" s="79"/>
      <c r="G666" s="79"/>
      <c r="H666" s="33">
        <v>5104010112.1009998</v>
      </c>
      <c r="I666" s="31" t="s">
        <v>717</v>
      </c>
      <c r="J666" s="108">
        <f t="shared" si="11"/>
        <v>0</v>
      </c>
      <c r="AE666">
        <v>18708204.68</v>
      </c>
      <c r="AN666">
        <v>825837.4</v>
      </c>
      <c r="AS666">
        <v>1611600</v>
      </c>
      <c r="AU666">
        <v>499704.8</v>
      </c>
      <c r="AV666">
        <v>1735388</v>
      </c>
      <c r="AW666">
        <v>1269175</v>
      </c>
      <c r="AZ666">
        <v>2099640</v>
      </c>
      <c r="BA666">
        <v>921370</v>
      </c>
      <c r="BC666">
        <v>395710</v>
      </c>
      <c r="BD666">
        <v>360000</v>
      </c>
      <c r="BE666">
        <v>744322.36</v>
      </c>
    </row>
    <row r="667" spans="1:64" ht="24" customHeight="1">
      <c r="A667" s="77">
        <v>5</v>
      </c>
      <c r="B667" s="78" t="s">
        <v>916</v>
      </c>
      <c r="C667" s="79" t="s">
        <v>917</v>
      </c>
      <c r="D667" s="79">
        <v>5.0999999999999996</v>
      </c>
      <c r="E667" s="78" t="s">
        <v>1743</v>
      </c>
      <c r="F667" s="79"/>
      <c r="G667" s="79"/>
      <c r="H667" s="30">
        <v>5104010112.1029997</v>
      </c>
      <c r="I667" s="32" t="s">
        <v>718</v>
      </c>
      <c r="J667" s="108">
        <f t="shared" si="11"/>
        <v>0</v>
      </c>
      <c r="K667">
        <v>13720895.9</v>
      </c>
      <c r="L667">
        <v>68440</v>
      </c>
      <c r="N667">
        <v>1605200</v>
      </c>
      <c r="R667">
        <v>20564.349999999999</v>
      </c>
      <c r="T667">
        <v>1500</v>
      </c>
      <c r="V667">
        <v>515830</v>
      </c>
      <c r="X667">
        <v>557881</v>
      </c>
      <c r="Z667">
        <v>614300</v>
      </c>
      <c r="AC667">
        <v>484300</v>
      </c>
      <c r="AE667">
        <v>276780</v>
      </c>
      <c r="AF667">
        <v>487025</v>
      </c>
      <c r="AI667">
        <v>244640</v>
      </c>
      <c r="AQ667">
        <v>551350</v>
      </c>
      <c r="AR667">
        <v>197700</v>
      </c>
      <c r="AU667">
        <v>707350</v>
      </c>
      <c r="AW667">
        <v>929400</v>
      </c>
      <c r="AX667">
        <v>835470</v>
      </c>
      <c r="AY667">
        <v>536280</v>
      </c>
      <c r="BA667">
        <v>704918</v>
      </c>
      <c r="BB667">
        <v>231600</v>
      </c>
      <c r="BC667">
        <v>352247</v>
      </c>
      <c r="BD667">
        <v>296760</v>
      </c>
      <c r="BF667">
        <v>1550</v>
      </c>
      <c r="BI667">
        <v>167760</v>
      </c>
    </row>
    <row r="668" spans="1:64" ht="24" customHeight="1">
      <c r="A668" s="77">
        <v>5</v>
      </c>
      <c r="B668" s="78" t="s">
        <v>916</v>
      </c>
      <c r="C668" s="79" t="s">
        <v>917</v>
      </c>
      <c r="D668" s="79">
        <v>5.0999999999999996</v>
      </c>
      <c r="E668" s="78" t="s">
        <v>1743</v>
      </c>
      <c r="F668" s="79"/>
      <c r="G668" s="79"/>
      <c r="H668" s="33">
        <v>5104010112.1059999</v>
      </c>
      <c r="I668" s="31" t="s">
        <v>719</v>
      </c>
      <c r="J668" s="108">
        <f t="shared" si="11"/>
        <v>0</v>
      </c>
      <c r="AE668">
        <v>2617500</v>
      </c>
      <c r="AT668">
        <v>10000</v>
      </c>
      <c r="BA668">
        <v>4500</v>
      </c>
      <c r="BE668">
        <v>75200</v>
      </c>
      <c r="BJ668">
        <v>117000</v>
      </c>
    </row>
    <row r="669" spans="1:64" ht="24" customHeight="1">
      <c r="A669" s="77">
        <v>5</v>
      </c>
      <c r="B669" s="78" t="s">
        <v>916</v>
      </c>
      <c r="C669" s="79" t="s">
        <v>917</v>
      </c>
      <c r="D669" s="79">
        <v>5.0999999999999996</v>
      </c>
      <c r="E669" s="78" t="s">
        <v>1743</v>
      </c>
      <c r="F669" s="79"/>
      <c r="G669" s="79"/>
      <c r="H669" s="33">
        <v>5104010112.1079998</v>
      </c>
      <c r="I669" s="31" t="s">
        <v>720</v>
      </c>
      <c r="J669" s="108">
        <f t="shared" si="11"/>
        <v>0</v>
      </c>
      <c r="K669">
        <v>2038350</v>
      </c>
      <c r="P669">
        <v>409200</v>
      </c>
      <c r="R669">
        <v>205716.41</v>
      </c>
      <c r="T669">
        <v>216000</v>
      </c>
      <c r="Z669">
        <v>19800</v>
      </c>
      <c r="AA669">
        <v>566000.04</v>
      </c>
      <c r="AE669">
        <v>7298000</v>
      </c>
      <c r="AK669">
        <v>1542088.28</v>
      </c>
      <c r="AO669">
        <v>70500</v>
      </c>
      <c r="BE669">
        <v>2224352.1800000002</v>
      </c>
      <c r="BJ669">
        <v>615024.72</v>
      </c>
    </row>
    <row r="670" spans="1:64" ht="24" customHeight="1">
      <c r="A670" s="77">
        <v>5</v>
      </c>
      <c r="B670" s="78" t="s">
        <v>916</v>
      </c>
      <c r="C670" s="79" t="s">
        <v>917</v>
      </c>
      <c r="D670" s="79">
        <v>5.0999999999999996</v>
      </c>
      <c r="E670" s="78" t="s">
        <v>1743</v>
      </c>
      <c r="F670" s="79"/>
      <c r="G670" s="79"/>
      <c r="H670" s="33">
        <v>5104010112.1099997</v>
      </c>
      <c r="I670" s="31" t="s">
        <v>721</v>
      </c>
      <c r="J670" s="108">
        <f t="shared" si="11"/>
        <v>0</v>
      </c>
      <c r="K670">
        <v>9205853.4000000004</v>
      </c>
      <c r="O670">
        <v>1600</v>
      </c>
      <c r="AA670">
        <v>104350</v>
      </c>
      <c r="AB670">
        <v>6660</v>
      </c>
      <c r="AE670">
        <v>1353248.7</v>
      </c>
      <c r="AS670">
        <v>4554309.8499999996</v>
      </c>
      <c r="BF670">
        <v>13500</v>
      </c>
    </row>
    <row r="671" spans="1:64" ht="24" customHeight="1">
      <c r="A671" s="77">
        <v>5</v>
      </c>
      <c r="B671" s="78" t="s">
        <v>916</v>
      </c>
      <c r="C671" s="79" t="s">
        <v>917</v>
      </c>
      <c r="D671" s="79">
        <v>5.0999999999999996</v>
      </c>
      <c r="E671" s="78" t="s">
        <v>1743</v>
      </c>
      <c r="F671" s="79"/>
      <c r="G671" s="79"/>
      <c r="H671" s="30">
        <v>5104010112.1110001</v>
      </c>
      <c r="I671" s="32" t="s">
        <v>722</v>
      </c>
      <c r="J671" s="108">
        <f t="shared" si="11"/>
        <v>1607053.4</v>
      </c>
      <c r="K671">
        <v>1874117.28</v>
      </c>
      <c r="L671">
        <v>74113</v>
      </c>
      <c r="M671">
        <v>179895</v>
      </c>
      <c r="N671">
        <v>311496</v>
      </c>
      <c r="O671">
        <v>332820</v>
      </c>
      <c r="P671">
        <v>280049</v>
      </c>
      <c r="Q671">
        <v>214310</v>
      </c>
      <c r="R671">
        <v>253008</v>
      </c>
      <c r="S671">
        <v>246622</v>
      </c>
      <c r="T671">
        <v>185265</v>
      </c>
      <c r="U671">
        <v>100980</v>
      </c>
      <c r="V671">
        <v>110820</v>
      </c>
      <c r="W671">
        <v>1607053.4</v>
      </c>
      <c r="X671">
        <v>85316.5</v>
      </c>
      <c r="Y671">
        <v>24068</v>
      </c>
      <c r="Z671">
        <v>102696</v>
      </c>
      <c r="AA671">
        <v>213413.53</v>
      </c>
      <c r="AB671">
        <v>223016</v>
      </c>
      <c r="AC671">
        <v>83978.95</v>
      </c>
      <c r="AD671">
        <v>14432</v>
      </c>
      <c r="AE671">
        <v>3794695.89</v>
      </c>
      <c r="AF671">
        <v>241767</v>
      </c>
      <c r="AG671">
        <v>332334</v>
      </c>
      <c r="AH671">
        <v>218619</v>
      </c>
      <c r="AI671">
        <v>331481.03999999998</v>
      </c>
      <c r="AJ671">
        <v>91762</v>
      </c>
      <c r="AK671">
        <v>439457.05</v>
      </c>
      <c r="AL671">
        <v>196966</v>
      </c>
      <c r="AM671">
        <v>371337</v>
      </c>
      <c r="AN671">
        <v>139654</v>
      </c>
      <c r="AO671">
        <v>650070</v>
      </c>
      <c r="AP671">
        <v>196676</v>
      </c>
      <c r="AQ671">
        <v>203600</v>
      </c>
      <c r="AR671">
        <v>102080</v>
      </c>
      <c r="AS671">
        <v>1396193.75</v>
      </c>
      <c r="AT671">
        <v>159053.84</v>
      </c>
      <c r="AU671">
        <v>157641.07999999999</v>
      </c>
      <c r="AV671">
        <v>547577.48</v>
      </c>
      <c r="AW671">
        <v>209798.52</v>
      </c>
      <c r="AX671">
        <v>164029</v>
      </c>
      <c r="AY671">
        <v>253023.4</v>
      </c>
      <c r="AZ671">
        <v>488426.46</v>
      </c>
      <c r="BA671">
        <v>125104.9</v>
      </c>
      <c r="BB671">
        <v>105782.54</v>
      </c>
      <c r="BC671">
        <v>77433.179999999993</v>
      </c>
      <c r="BD671">
        <v>56288.36</v>
      </c>
      <c r="BE671">
        <v>755331.65</v>
      </c>
      <c r="BF671">
        <v>287728</v>
      </c>
      <c r="BG671">
        <v>144400</v>
      </c>
      <c r="BH671">
        <v>277475</v>
      </c>
      <c r="BI671">
        <v>83208</v>
      </c>
      <c r="BJ671">
        <v>385846.1</v>
      </c>
      <c r="BK671">
        <v>203040</v>
      </c>
      <c r="BL671">
        <v>158952</v>
      </c>
    </row>
    <row r="672" spans="1:64" ht="24" customHeight="1">
      <c r="A672" s="77">
        <v>5</v>
      </c>
      <c r="B672" s="78" t="s">
        <v>916</v>
      </c>
      <c r="C672" s="79" t="s">
        <v>917</v>
      </c>
      <c r="D672" s="79">
        <v>5.0999999999999996</v>
      </c>
      <c r="E672" s="78" t="s">
        <v>1743</v>
      </c>
      <c r="F672" s="79"/>
      <c r="G672" s="79"/>
      <c r="H672" s="33">
        <v>5104010112.1120005</v>
      </c>
      <c r="I672" s="31" t="s">
        <v>723</v>
      </c>
      <c r="J672" s="108">
        <f t="shared" si="11"/>
        <v>0</v>
      </c>
      <c r="K672">
        <v>19759058.899999999</v>
      </c>
      <c r="L672">
        <v>470250</v>
      </c>
      <c r="M672">
        <v>527200</v>
      </c>
      <c r="N672">
        <v>566373</v>
      </c>
      <c r="P672">
        <v>37450</v>
      </c>
      <c r="Q672">
        <v>664800</v>
      </c>
      <c r="S672">
        <v>540800</v>
      </c>
      <c r="U672">
        <v>332800</v>
      </c>
      <c r="V672">
        <v>385000</v>
      </c>
      <c r="X672">
        <v>480000</v>
      </c>
      <c r="Y672">
        <v>485000</v>
      </c>
      <c r="Z672">
        <v>361504.4</v>
      </c>
      <c r="AA672">
        <v>2284753</v>
      </c>
      <c r="AB672">
        <v>480000</v>
      </c>
      <c r="AC672">
        <v>360000</v>
      </c>
      <c r="AD672">
        <v>360000</v>
      </c>
      <c r="AE672">
        <v>5382580</v>
      </c>
      <c r="AH672">
        <v>420000</v>
      </c>
      <c r="AI672">
        <v>1292566.6000000001</v>
      </c>
      <c r="AJ672">
        <v>1911717.5</v>
      </c>
      <c r="AK672">
        <v>445520</v>
      </c>
      <c r="AL672">
        <v>813950</v>
      </c>
      <c r="AM672">
        <v>385000</v>
      </c>
      <c r="AN672">
        <v>864500</v>
      </c>
      <c r="AO672">
        <v>8568296.1600000001</v>
      </c>
      <c r="AP672">
        <v>480000</v>
      </c>
      <c r="AQ672">
        <v>512135.6</v>
      </c>
      <c r="AR672">
        <v>1183993.2</v>
      </c>
      <c r="AS672">
        <v>5115038.3</v>
      </c>
      <c r="AT672">
        <v>450000</v>
      </c>
      <c r="AU672">
        <v>448000</v>
      </c>
      <c r="AV672">
        <v>15409500</v>
      </c>
      <c r="AW672">
        <v>393000</v>
      </c>
      <c r="AX672">
        <v>350000</v>
      </c>
      <c r="AY672">
        <v>1335996</v>
      </c>
      <c r="AZ672">
        <v>1090000</v>
      </c>
      <c r="BA672">
        <v>372000</v>
      </c>
      <c r="BB672">
        <v>384000</v>
      </c>
      <c r="BC672">
        <v>324000</v>
      </c>
      <c r="BD672">
        <v>324000</v>
      </c>
      <c r="BE672">
        <v>18921977</v>
      </c>
      <c r="BF672">
        <v>1733701</v>
      </c>
      <c r="BG672">
        <v>456000</v>
      </c>
      <c r="BH672">
        <v>2171503.5</v>
      </c>
      <c r="BI672">
        <v>50150</v>
      </c>
      <c r="BJ672">
        <v>3123735.3</v>
      </c>
    </row>
    <row r="673" spans="1:64" ht="24" customHeight="1">
      <c r="A673" s="77">
        <v>5</v>
      </c>
      <c r="B673" s="78" t="s">
        <v>916</v>
      </c>
      <c r="C673" s="79" t="s">
        <v>917</v>
      </c>
      <c r="D673" s="79">
        <v>5.0999999999999996</v>
      </c>
      <c r="E673" s="78" t="s">
        <v>1743</v>
      </c>
      <c r="F673" s="79"/>
      <c r="G673" s="79"/>
      <c r="H673" s="33">
        <v>5104010112.1129999</v>
      </c>
      <c r="I673" s="31" t="s">
        <v>724</v>
      </c>
      <c r="J673" s="108">
        <f t="shared" si="11"/>
        <v>5766382.4000000004</v>
      </c>
      <c r="K673">
        <v>4750887.22</v>
      </c>
      <c r="L673">
        <v>713526.98</v>
      </c>
      <c r="M673">
        <v>644512.6</v>
      </c>
      <c r="N673">
        <v>517592.21</v>
      </c>
      <c r="O673">
        <v>1115687.53</v>
      </c>
      <c r="P673">
        <v>976493.73</v>
      </c>
      <c r="Q673">
        <v>1425932.87</v>
      </c>
      <c r="R673">
        <v>1518710.4</v>
      </c>
      <c r="S673">
        <v>1267925.79</v>
      </c>
      <c r="T673">
        <v>1124911.8999999999</v>
      </c>
      <c r="U673">
        <v>1545406.7</v>
      </c>
      <c r="V673">
        <v>2320794.31</v>
      </c>
      <c r="W673">
        <v>5766382.4000000004</v>
      </c>
      <c r="X673">
        <v>581895.39</v>
      </c>
      <c r="Y673">
        <v>1592537.48</v>
      </c>
      <c r="Z673">
        <v>555932.73</v>
      </c>
      <c r="AA673">
        <v>2419375.75</v>
      </c>
      <c r="AB673">
        <v>1452651.62</v>
      </c>
      <c r="AC673">
        <v>554403</v>
      </c>
      <c r="AD673">
        <v>160430.5</v>
      </c>
      <c r="AE673">
        <v>36646932.359999999</v>
      </c>
      <c r="AF673">
        <v>4057089.99</v>
      </c>
      <c r="AG673">
        <v>320721</v>
      </c>
      <c r="AH673">
        <v>2831554.7</v>
      </c>
      <c r="AI673">
        <v>4638236.9000000004</v>
      </c>
      <c r="AJ673">
        <v>487699.7</v>
      </c>
      <c r="AK673">
        <v>2063999.5</v>
      </c>
      <c r="AL673">
        <v>1100109.1000000001</v>
      </c>
      <c r="AM673">
        <v>965024.61</v>
      </c>
      <c r="AN673">
        <v>1551369.15</v>
      </c>
      <c r="AO673">
        <v>1030868</v>
      </c>
      <c r="AP673">
        <v>884254.65</v>
      </c>
      <c r="AQ673">
        <v>156852.01999999999</v>
      </c>
      <c r="AR673">
        <v>320125.15999999997</v>
      </c>
      <c r="AS673">
        <v>1957729.5</v>
      </c>
      <c r="AT673">
        <v>1556931.38</v>
      </c>
      <c r="AU673">
        <v>608873.06000000006</v>
      </c>
      <c r="AV673">
        <v>2237197.9300000002</v>
      </c>
      <c r="AW673">
        <v>318629.5</v>
      </c>
      <c r="AX673">
        <v>1642630.16</v>
      </c>
      <c r="AY673">
        <v>380763.15</v>
      </c>
      <c r="AZ673">
        <v>1655075.46</v>
      </c>
      <c r="BA673">
        <v>173241.12</v>
      </c>
      <c r="BB673">
        <v>1218337.32</v>
      </c>
      <c r="BC673">
        <v>1276377.6499999999</v>
      </c>
      <c r="BD673">
        <v>557823.31999999995</v>
      </c>
      <c r="BE673">
        <v>3962995.68</v>
      </c>
      <c r="BF673">
        <v>366036.5</v>
      </c>
      <c r="BG673">
        <v>2183426.88</v>
      </c>
      <c r="BH673">
        <v>1809678.03</v>
      </c>
      <c r="BI673">
        <v>986575.5</v>
      </c>
      <c r="BJ673">
        <v>1806696.94</v>
      </c>
      <c r="BK673">
        <v>1339315.1000000001</v>
      </c>
      <c r="BL673">
        <v>592329.98</v>
      </c>
    </row>
    <row r="674" spans="1:64" ht="24" customHeight="1">
      <c r="A674" s="77">
        <v>5</v>
      </c>
      <c r="B674" s="78" t="s">
        <v>916</v>
      </c>
      <c r="C674" s="79" t="s">
        <v>917</v>
      </c>
      <c r="D674" s="79">
        <v>5.0999999999999996</v>
      </c>
      <c r="E674" s="78" t="s">
        <v>1743</v>
      </c>
      <c r="F674" s="79"/>
      <c r="G674" s="79"/>
      <c r="H674" s="30">
        <v>5104010112.1140003</v>
      </c>
      <c r="I674" s="32" t="s">
        <v>725</v>
      </c>
      <c r="J674" s="108">
        <f t="shared" si="11"/>
        <v>14736228</v>
      </c>
      <c r="K674">
        <v>9770140</v>
      </c>
      <c r="L674">
        <v>967040</v>
      </c>
      <c r="M674">
        <v>1723792.5</v>
      </c>
      <c r="N674">
        <v>3463130.9</v>
      </c>
      <c r="O674">
        <v>3419394.9</v>
      </c>
      <c r="P674">
        <v>2741215.1</v>
      </c>
      <c r="Q674">
        <v>2408648.9500000002</v>
      </c>
      <c r="R674">
        <v>1715796.15</v>
      </c>
      <c r="S674">
        <v>2657326</v>
      </c>
      <c r="T674">
        <v>1128690</v>
      </c>
      <c r="U674">
        <v>1157749</v>
      </c>
      <c r="V674">
        <v>1266157.57</v>
      </c>
      <c r="W674">
        <v>14736228</v>
      </c>
      <c r="X674">
        <v>962477</v>
      </c>
      <c r="Y674">
        <v>1066982</v>
      </c>
      <c r="Z674">
        <v>990028.7</v>
      </c>
      <c r="AA674">
        <v>1738838.9</v>
      </c>
      <c r="AB674">
        <v>1127639.1000000001</v>
      </c>
      <c r="AC674">
        <v>494949.15</v>
      </c>
      <c r="AD674">
        <v>563621</v>
      </c>
      <c r="AE674">
        <v>40598847</v>
      </c>
      <c r="AF674">
        <v>1521489.09</v>
      </c>
      <c r="AG674">
        <v>5503038.79</v>
      </c>
      <c r="AH674">
        <v>1774632.3</v>
      </c>
      <c r="AI674">
        <v>4663932.28</v>
      </c>
      <c r="AJ674">
        <v>1325987.8</v>
      </c>
      <c r="AK674">
        <v>5045217</v>
      </c>
      <c r="AL674">
        <v>6141888.2999999998</v>
      </c>
      <c r="AM674">
        <v>4003272.48</v>
      </c>
      <c r="AN674">
        <v>5457273.9500000002</v>
      </c>
      <c r="AO674">
        <v>5163397.8499999996</v>
      </c>
      <c r="AP674">
        <v>980865</v>
      </c>
      <c r="AQ674">
        <v>1664040.5</v>
      </c>
      <c r="AR674">
        <v>1010872</v>
      </c>
      <c r="AS674">
        <v>20495334.399999999</v>
      </c>
      <c r="AT674">
        <v>1742175.5</v>
      </c>
      <c r="AU674">
        <v>1164207</v>
      </c>
      <c r="AV674">
        <v>4182525</v>
      </c>
      <c r="AW674">
        <v>2346344.2000000002</v>
      </c>
      <c r="AX674">
        <v>1867573</v>
      </c>
      <c r="AY674">
        <v>1677755.42</v>
      </c>
      <c r="AZ674">
        <v>6082486.0700000003</v>
      </c>
      <c r="BA674">
        <v>857861.5</v>
      </c>
      <c r="BB674">
        <v>592470.1</v>
      </c>
      <c r="BC674">
        <v>719977.5</v>
      </c>
      <c r="BD674">
        <v>621300.6</v>
      </c>
      <c r="BE674">
        <v>11777196.300000001</v>
      </c>
      <c r="BF674">
        <v>2887246.05</v>
      </c>
      <c r="BG674">
        <v>1271697.1000000001</v>
      </c>
      <c r="BH674">
        <v>3218537.3</v>
      </c>
      <c r="BI674">
        <v>787640.34</v>
      </c>
      <c r="BJ674">
        <v>1686508.13</v>
      </c>
      <c r="BK674">
        <v>2386662.85</v>
      </c>
      <c r="BL674">
        <v>786170</v>
      </c>
    </row>
    <row r="675" spans="1:64" ht="24" customHeight="1">
      <c r="A675" s="77">
        <v>5</v>
      </c>
      <c r="B675" s="78" t="s">
        <v>916</v>
      </c>
      <c r="C675" s="79" t="s">
        <v>917</v>
      </c>
      <c r="D675" s="79">
        <v>5.0999999999999996</v>
      </c>
      <c r="E675" s="78" t="s">
        <v>1743</v>
      </c>
      <c r="F675" s="79"/>
      <c r="G675" s="79"/>
      <c r="H675" s="33">
        <v>5104010112.1149998</v>
      </c>
      <c r="I675" s="31" t="s">
        <v>726</v>
      </c>
      <c r="J675" s="108">
        <f t="shared" si="11"/>
        <v>19316400</v>
      </c>
      <c r="K675">
        <v>15895915</v>
      </c>
      <c r="L675">
        <v>315160</v>
      </c>
      <c r="M675">
        <v>986220</v>
      </c>
      <c r="N675">
        <v>514250</v>
      </c>
      <c r="O675">
        <v>891710</v>
      </c>
      <c r="P675">
        <v>5448520</v>
      </c>
      <c r="Q675">
        <v>1188890</v>
      </c>
      <c r="R675">
        <v>1286030</v>
      </c>
      <c r="S675">
        <v>1027030</v>
      </c>
      <c r="T675">
        <v>476600</v>
      </c>
      <c r="U675">
        <v>202310</v>
      </c>
      <c r="V675">
        <v>931450</v>
      </c>
      <c r="W675">
        <v>19316400</v>
      </c>
      <c r="X675">
        <v>762020</v>
      </c>
      <c r="Y675">
        <v>994854</v>
      </c>
      <c r="Z675">
        <v>0</v>
      </c>
      <c r="AA675">
        <v>3180870</v>
      </c>
      <c r="AB675">
        <v>3012920</v>
      </c>
      <c r="AC675">
        <v>916970</v>
      </c>
      <c r="AD675">
        <v>727930</v>
      </c>
      <c r="AE675">
        <v>58243660</v>
      </c>
      <c r="AF675">
        <v>1750</v>
      </c>
      <c r="AG675">
        <v>11500</v>
      </c>
      <c r="AJ675">
        <v>331037</v>
      </c>
      <c r="AM675">
        <v>42500</v>
      </c>
      <c r="AO675">
        <v>732109</v>
      </c>
      <c r="AP675">
        <v>1750</v>
      </c>
      <c r="AS675">
        <v>23771497</v>
      </c>
      <c r="AT675">
        <v>1303911</v>
      </c>
      <c r="AU675">
        <v>2115884.1</v>
      </c>
      <c r="AV675">
        <v>12220889.300000001</v>
      </c>
      <c r="AW675">
        <v>4814322</v>
      </c>
      <c r="AX675">
        <v>732938</v>
      </c>
      <c r="AY675">
        <v>3164003</v>
      </c>
      <c r="AZ675">
        <v>6017529</v>
      </c>
      <c r="BA675">
        <v>1424396</v>
      </c>
      <c r="BB675">
        <v>1749226</v>
      </c>
      <c r="BC675">
        <v>1731926.3</v>
      </c>
      <c r="BD675">
        <v>1260646</v>
      </c>
      <c r="BE675">
        <v>23398581.829999998</v>
      </c>
      <c r="BF675">
        <v>661525</v>
      </c>
      <c r="BG675">
        <v>574840</v>
      </c>
      <c r="BJ675">
        <v>111155</v>
      </c>
      <c r="BK675">
        <v>811975</v>
      </c>
      <c r="BL675">
        <v>294650</v>
      </c>
    </row>
    <row r="676" spans="1:64" ht="24" customHeight="1">
      <c r="A676" s="77">
        <v>5</v>
      </c>
      <c r="B676" s="78" t="s">
        <v>916</v>
      </c>
      <c r="C676" s="79" t="s">
        <v>917</v>
      </c>
      <c r="D676" s="79">
        <v>5.0999999999999996</v>
      </c>
      <c r="E676" s="78" t="s">
        <v>1743</v>
      </c>
      <c r="F676" s="79"/>
      <c r="G676" s="79"/>
      <c r="H676" s="33">
        <v>5104010114.1009998</v>
      </c>
      <c r="I676" s="31" t="s">
        <v>727</v>
      </c>
      <c r="J676" s="108">
        <f t="shared" si="11"/>
        <v>0</v>
      </c>
    </row>
    <row r="677" spans="1:64" ht="24" customHeight="1">
      <c r="A677" s="77">
        <v>5</v>
      </c>
      <c r="B677" s="78" t="s">
        <v>916</v>
      </c>
      <c r="C677" s="79" t="s">
        <v>917</v>
      </c>
      <c r="D677" s="79">
        <v>5.0999999999999996</v>
      </c>
      <c r="E677" s="78" t="s">
        <v>1743</v>
      </c>
      <c r="F677" s="79"/>
      <c r="G677" s="79"/>
      <c r="H677" s="33">
        <v>5104010115.1009998</v>
      </c>
      <c r="I677" s="31" t="s">
        <v>728</v>
      </c>
      <c r="J677" s="108">
        <f t="shared" si="11"/>
        <v>551</v>
      </c>
      <c r="K677">
        <v>12862.64</v>
      </c>
      <c r="L677">
        <v>300</v>
      </c>
      <c r="M677">
        <v>270</v>
      </c>
      <c r="N677">
        <v>359</v>
      </c>
      <c r="O677">
        <v>1276</v>
      </c>
      <c r="P677">
        <v>311</v>
      </c>
      <c r="Q677">
        <v>263</v>
      </c>
      <c r="R677">
        <v>382</v>
      </c>
      <c r="S677">
        <v>468</v>
      </c>
      <c r="T677">
        <v>734</v>
      </c>
      <c r="U677">
        <v>311</v>
      </c>
      <c r="V677">
        <v>293</v>
      </c>
      <c r="W677">
        <v>551</v>
      </c>
      <c r="X677">
        <v>144</v>
      </c>
      <c r="Y677">
        <v>138</v>
      </c>
      <c r="Z677">
        <v>102</v>
      </c>
      <c r="AB677">
        <v>120</v>
      </c>
      <c r="AC677">
        <v>78</v>
      </c>
      <c r="AD677">
        <v>102</v>
      </c>
      <c r="AE677">
        <v>676812.46</v>
      </c>
      <c r="AF677">
        <v>586</v>
      </c>
      <c r="AG677">
        <v>425</v>
      </c>
      <c r="AH677">
        <v>526</v>
      </c>
      <c r="AI677">
        <v>446</v>
      </c>
      <c r="AJ677">
        <v>349</v>
      </c>
      <c r="AK677">
        <v>120</v>
      </c>
      <c r="AL677">
        <v>375</v>
      </c>
      <c r="AM677">
        <v>102</v>
      </c>
      <c r="AN677">
        <v>396</v>
      </c>
      <c r="AO677">
        <v>390</v>
      </c>
      <c r="AP677">
        <v>1041</v>
      </c>
      <c r="AQ677">
        <v>878</v>
      </c>
      <c r="AR677">
        <v>270</v>
      </c>
      <c r="AS677">
        <v>628</v>
      </c>
      <c r="AT677">
        <v>125</v>
      </c>
      <c r="AU677">
        <v>42</v>
      </c>
      <c r="AW677">
        <v>76</v>
      </c>
      <c r="AX677">
        <v>60</v>
      </c>
      <c r="AY677">
        <v>36</v>
      </c>
      <c r="AZ677">
        <v>36</v>
      </c>
      <c r="BB677">
        <v>234</v>
      </c>
      <c r="BC677">
        <v>24</v>
      </c>
      <c r="BD677">
        <v>36</v>
      </c>
      <c r="BE677">
        <v>8656.5400000000009</v>
      </c>
      <c r="BF677">
        <v>6346</v>
      </c>
      <c r="BG677">
        <v>240</v>
      </c>
      <c r="BH677">
        <v>354</v>
      </c>
      <c r="BI677">
        <v>365</v>
      </c>
      <c r="BJ677">
        <v>336</v>
      </c>
      <c r="BK677">
        <v>240</v>
      </c>
      <c r="BL677">
        <v>288</v>
      </c>
    </row>
    <row r="678" spans="1:64" ht="24" customHeight="1">
      <c r="A678" s="77">
        <v>5</v>
      </c>
      <c r="B678" s="78" t="s">
        <v>916</v>
      </c>
      <c r="C678" s="79" t="s">
        <v>917</v>
      </c>
      <c r="D678" s="79">
        <v>5.0999999999999996</v>
      </c>
      <c r="E678" s="78" t="s">
        <v>1814</v>
      </c>
      <c r="F678" s="79"/>
      <c r="G678" s="79"/>
      <c r="H678" s="33">
        <v>5104020101.1009998</v>
      </c>
      <c r="I678" s="31" t="s">
        <v>729</v>
      </c>
      <c r="J678" s="108">
        <f t="shared" si="11"/>
        <v>31369111.800000001</v>
      </c>
      <c r="K678">
        <v>34333868.710000001</v>
      </c>
      <c r="L678">
        <v>1761114.02</v>
      </c>
      <c r="M678">
        <v>3930423.76</v>
      </c>
      <c r="N678">
        <v>4439659.2</v>
      </c>
      <c r="O678">
        <v>6918907.4400000004</v>
      </c>
      <c r="P678">
        <v>5112301.8</v>
      </c>
      <c r="Q678">
        <v>4835686.21</v>
      </c>
      <c r="R678">
        <v>4781044.42</v>
      </c>
      <c r="S678">
        <v>2759454.43</v>
      </c>
      <c r="T678">
        <v>2621605.06</v>
      </c>
      <c r="U678">
        <v>2426278.9900000002</v>
      </c>
      <c r="V678">
        <v>2324970.33</v>
      </c>
      <c r="W678">
        <v>31369111.800000001</v>
      </c>
      <c r="X678">
        <v>1915774.57</v>
      </c>
      <c r="Y678">
        <v>2557828.84</v>
      </c>
      <c r="Z678">
        <v>2435589.7400000002</v>
      </c>
      <c r="AA678">
        <v>5032271.21</v>
      </c>
      <c r="AB678">
        <v>4138716.87</v>
      </c>
      <c r="AC678">
        <v>1627961.58</v>
      </c>
      <c r="AD678">
        <v>831679.54</v>
      </c>
      <c r="AE678">
        <v>60844894.5</v>
      </c>
      <c r="AF678">
        <v>2756966.5</v>
      </c>
      <c r="AG678">
        <v>4988984.34</v>
      </c>
      <c r="AH678">
        <v>4877727.84</v>
      </c>
      <c r="AI678">
        <v>5977977.2300000004</v>
      </c>
      <c r="AJ678">
        <v>2857276.55</v>
      </c>
      <c r="AK678">
        <v>8268775.4800000004</v>
      </c>
      <c r="AL678">
        <v>4660403.1500000004</v>
      </c>
      <c r="AM678">
        <v>5285982.55</v>
      </c>
      <c r="AN678">
        <v>3162918.17</v>
      </c>
      <c r="AO678">
        <v>8290784.8700000001</v>
      </c>
      <c r="AP678">
        <v>3607788.75</v>
      </c>
      <c r="AQ678">
        <v>2824270.02</v>
      </c>
      <c r="AR678">
        <v>1650963.92</v>
      </c>
      <c r="AS678">
        <v>29043084.039999999</v>
      </c>
      <c r="AT678">
        <v>2713142.2</v>
      </c>
      <c r="AU678">
        <v>2462811.2200000002</v>
      </c>
      <c r="AV678">
        <v>8353981.0300000003</v>
      </c>
      <c r="AW678">
        <v>3779344.59</v>
      </c>
      <c r="AX678">
        <v>3962004.3</v>
      </c>
      <c r="AY678">
        <v>3384091.95</v>
      </c>
      <c r="AZ678">
        <v>7174444.29</v>
      </c>
      <c r="BA678">
        <v>2645316.4900000002</v>
      </c>
      <c r="BB678">
        <v>1539281.79</v>
      </c>
      <c r="BC678">
        <v>1405807.14</v>
      </c>
      <c r="BD678">
        <v>981364.42</v>
      </c>
      <c r="BE678">
        <v>16289229.189999999</v>
      </c>
      <c r="BF678">
        <v>5825562.1399999997</v>
      </c>
      <c r="BG678">
        <v>2974739.11</v>
      </c>
      <c r="BH678">
        <v>7618767.4699999997</v>
      </c>
      <c r="BI678">
        <v>1486667.19</v>
      </c>
      <c r="BJ678">
        <v>3702412.53</v>
      </c>
      <c r="BK678">
        <v>5505734.4000000004</v>
      </c>
      <c r="BL678">
        <v>2084612.51</v>
      </c>
    </row>
    <row r="679" spans="1:64" ht="24" customHeight="1">
      <c r="A679" s="77">
        <v>5</v>
      </c>
      <c r="B679" s="78" t="s">
        <v>916</v>
      </c>
      <c r="C679" s="79" t="s">
        <v>917</v>
      </c>
      <c r="D679" s="79">
        <v>5.0999999999999996</v>
      </c>
      <c r="E679" s="78" t="s">
        <v>1814</v>
      </c>
      <c r="F679" s="79"/>
      <c r="G679" s="79"/>
      <c r="H679" s="30">
        <v>5104020103.1009998</v>
      </c>
      <c r="I679" s="32" t="s">
        <v>730</v>
      </c>
      <c r="J679" s="108">
        <f t="shared" si="11"/>
        <v>2974177.57</v>
      </c>
      <c r="K679">
        <v>13871.99</v>
      </c>
      <c r="N679">
        <v>17419.23</v>
      </c>
      <c r="O679">
        <v>6420</v>
      </c>
      <c r="P679">
        <v>3183.89</v>
      </c>
      <c r="Q679">
        <v>666933.19999999995</v>
      </c>
      <c r="R679">
        <v>2921.1</v>
      </c>
      <c r="V679">
        <v>8003</v>
      </c>
      <c r="W679">
        <v>2974177.57</v>
      </c>
      <c r="Y679">
        <v>1720.56</v>
      </c>
      <c r="AB679">
        <v>457311.84</v>
      </c>
      <c r="AE679">
        <v>4299037.95</v>
      </c>
      <c r="AF679">
        <v>22230.74</v>
      </c>
      <c r="AH679">
        <v>37279.769999999997</v>
      </c>
      <c r="AJ679">
        <v>559231.66</v>
      </c>
      <c r="AK679">
        <v>531675.85</v>
      </c>
      <c r="AL679">
        <v>184319.4</v>
      </c>
      <c r="AM679">
        <v>191089.21</v>
      </c>
      <c r="AN679">
        <v>622715.31999999995</v>
      </c>
      <c r="AO679">
        <v>10138.57</v>
      </c>
      <c r="AS679">
        <v>65682.27</v>
      </c>
      <c r="AT679">
        <v>5885</v>
      </c>
      <c r="AU679">
        <v>480</v>
      </c>
      <c r="AV679">
        <v>6224.19</v>
      </c>
      <c r="AX679">
        <v>46081.5</v>
      </c>
      <c r="AY679">
        <v>327926.96000000002</v>
      </c>
      <c r="AZ679">
        <v>22620.560000000001</v>
      </c>
      <c r="BB679">
        <v>1850</v>
      </c>
      <c r="BD679">
        <v>2010</v>
      </c>
      <c r="BE679">
        <v>1071947.1000000001</v>
      </c>
      <c r="BF679">
        <v>694205.42</v>
      </c>
      <c r="BG679">
        <v>825571.21</v>
      </c>
      <c r="BH679">
        <v>1246681.7</v>
      </c>
      <c r="BI679">
        <v>13615.54</v>
      </c>
      <c r="BJ679">
        <v>314.64</v>
      </c>
      <c r="BK679">
        <v>129297.95</v>
      </c>
      <c r="BL679">
        <v>33545</v>
      </c>
    </row>
    <row r="680" spans="1:64" ht="24" customHeight="1">
      <c r="A680" s="77">
        <v>5</v>
      </c>
      <c r="B680" s="78" t="s">
        <v>916</v>
      </c>
      <c r="C680" s="79" t="s">
        <v>917</v>
      </c>
      <c r="D680" s="79">
        <v>5.0999999999999996</v>
      </c>
      <c r="E680" s="78" t="s">
        <v>1814</v>
      </c>
      <c r="F680" s="79"/>
      <c r="G680" s="79"/>
      <c r="H680" s="33">
        <v>5104020105.1009998</v>
      </c>
      <c r="I680" s="31" t="s">
        <v>731</v>
      </c>
      <c r="J680" s="108">
        <f t="shared" si="11"/>
        <v>239608.84</v>
      </c>
      <c r="K680">
        <v>508352.2</v>
      </c>
      <c r="L680">
        <v>23311.99</v>
      </c>
      <c r="M680">
        <v>90579.97</v>
      </c>
      <c r="N680">
        <v>81559.89</v>
      </c>
      <c r="O680">
        <v>84432.38</v>
      </c>
      <c r="P680">
        <v>98139.56</v>
      </c>
      <c r="Q680">
        <v>108066.26</v>
      </c>
      <c r="R680">
        <v>37943.269999999997</v>
      </c>
      <c r="S680">
        <v>4564.42</v>
      </c>
      <c r="T680">
        <v>130706.64</v>
      </c>
      <c r="U680">
        <v>20538.96</v>
      </c>
      <c r="V680">
        <v>78260.2</v>
      </c>
      <c r="W680">
        <v>239608.84</v>
      </c>
      <c r="X680">
        <v>536983.76</v>
      </c>
      <c r="Y680">
        <v>40123.800000000003</v>
      </c>
      <c r="Z680">
        <v>97271.84</v>
      </c>
      <c r="AA680">
        <v>44307.49</v>
      </c>
      <c r="AB680">
        <v>89895.039999999994</v>
      </c>
      <c r="AC680">
        <v>7504.98</v>
      </c>
      <c r="AD680">
        <v>22666.880000000001</v>
      </c>
      <c r="AE680">
        <v>1384365.38</v>
      </c>
      <c r="AF680">
        <v>62161.82</v>
      </c>
      <c r="AG680">
        <v>31046.79</v>
      </c>
      <c r="AH680">
        <v>46043.09</v>
      </c>
      <c r="AI680">
        <v>70082.759999999995</v>
      </c>
      <c r="AJ680">
        <v>136828.67000000001</v>
      </c>
      <c r="AK680">
        <v>118980.51</v>
      </c>
      <c r="AL680">
        <v>55573.77</v>
      </c>
      <c r="AM680">
        <v>119631.37</v>
      </c>
      <c r="AN680">
        <v>68663.8</v>
      </c>
      <c r="AO680">
        <v>77939.100000000006</v>
      </c>
      <c r="AP680">
        <v>105217.23</v>
      </c>
      <c r="AQ680">
        <v>115309.25</v>
      </c>
      <c r="AR680">
        <v>45510.8</v>
      </c>
      <c r="AS680">
        <v>355542.65</v>
      </c>
      <c r="AT680">
        <v>19985.53</v>
      </c>
      <c r="AU680">
        <v>6316.67</v>
      </c>
      <c r="AV680">
        <v>158652.42000000001</v>
      </c>
      <c r="AW680">
        <v>34613.089999999997</v>
      </c>
      <c r="AX680">
        <v>70152.95</v>
      </c>
      <c r="AY680">
        <v>37189.32</v>
      </c>
      <c r="AZ680">
        <v>27503.279999999999</v>
      </c>
      <c r="BA680">
        <v>63315.88</v>
      </c>
      <c r="BB680">
        <v>11561.35</v>
      </c>
      <c r="BC680">
        <v>27121.29</v>
      </c>
      <c r="BD680">
        <v>37037.550000000003</v>
      </c>
      <c r="BE680">
        <v>706412.99</v>
      </c>
      <c r="BF680">
        <v>68115</v>
      </c>
      <c r="BG680">
        <v>22402.9</v>
      </c>
      <c r="BH680">
        <v>151944.47</v>
      </c>
      <c r="BI680">
        <v>16879.04</v>
      </c>
      <c r="BJ680">
        <v>39691.199999999997</v>
      </c>
      <c r="BK680">
        <v>18378.95</v>
      </c>
      <c r="BL680">
        <v>75652.600000000006</v>
      </c>
    </row>
    <row r="681" spans="1:64" ht="24" customHeight="1">
      <c r="A681" s="77">
        <v>5</v>
      </c>
      <c r="B681" s="78" t="s">
        <v>916</v>
      </c>
      <c r="C681" s="79" t="s">
        <v>917</v>
      </c>
      <c r="D681" s="79">
        <v>5.0999999999999996</v>
      </c>
      <c r="E681" s="78" t="s">
        <v>1814</v>
      </c>
      <c r="F681" s="79"/>
      <c r="G681" s="79"/>
      <c r="H681" s="33">
        <v>5104020106.1009998</v>
      </c>
      <c r="I681" s="31" t="s">
        <v>732</v>
      </c>
      <c r="J681" s="108">
        <f t="shared" si="11"/>
        <v>82582.600000000006</v>
      </c>
      <c r="K681">
        <v>675631.4</v>
      </c>
      <c r="L681">
        <v>169527.03</v>
      </c>
      <c r="M681">
        <v>48032.3</v>
      </c>
      <c r="N681">
        <v>348383.68</v>
      </c>
      <c r="O681">
        <v>141298.94</v>
      </c>
      <c r="P681">
        <v>246904.05</v>
      </c>
      <c r="Q681">
        <v>135585.04999999999</v>
      </c>
      <c r="R681">
        <v>61064.9</v>
      </c>
      <c r="S681">
        <v>123328.2</v>
      </c>
      <c r="T681">
        <v>153224</v>
      </c>
      <c r="U681">
        <v>142152.07</v>
      </c>
      <c r="V681">
        <v>117960.72</v>
      </c>
      <c r="W681">
        <v>82582.600000000006</v>
      </c>
      <c r="X681">
        <v>115628.7</v>
      </c>
      <c r="Y681">
        <v>6411.18</v>
      </c>
      <c r="AA681">
        <v>36105.5</v>
      </c>
      <c r="AB681">
        <v>16756.2</v>
      </c>
      <c r="AC681">
        <v>26204.3</v>
      </c>
      <c r="AD681">
        <v>23882.400000000001</v>
      </c>
      <c r="AE681">
        <v>959946.83</v>
      </c>
      <c r="AF681">
        <v>38006.82</v>
      </c>
      <c r="AG681">
        <v>142889.20000000001</v>
      </c>
      <c r="AH681">
        <v>51134.96</v>
      </c>
      <c r="AI681">
        <v>95473.47</v>
      </c>
      <c r="AJ681">
        <v>147259.44</v>
      </c>
      <c r="AK681">
        <v>123433.04</v>
      </c>
      <c r="AL681">
        <v>93421.68</v>
      </c>
      <c r="AM681">
        <v>110451</v>
      </c>
      <c r="AN681">
        <v>13920</v>
      </c>
      <c r="AO681">
        <v>123217.34</v>
      </c>
      <c r="AP681">
        <v>82001.600000000006</v>
      </c>
      <c r="AQ681">
        <v>50027.48</v>
      </c>
      <c r="AR681">
        <v>58834.97</v>
      </c>
      <c r="AS681">
        <v>319587.59999999998</v>
      </c>
      <c r="AT681">
        <v>76216.100000000006</v>
      </c>
      <c r="AU681">
        <v>51424.2</v>
      </c>
      <c r="AV681">
        <v>171706.67</v>
      </c>
      <c r="AW681">
        <v>130724.6</v>
      </c>
      <c r="AX681">
        <v>96980.52</v>
      </c>
      <c r="AY681">
        <v>95986.6</v>
      </c>
      <c r="AZ681">
        <v>204584</v>
      </c>
      <c r="BA681">
        <v>110364.46</v>
      </c>
      <c r="BB681">
        <v>69227.89</v>
      </c>
      <c r="BC681">
        <v>76933</v>
      </c>
      <c r="BD681">
        <v>66355.88</v>
      </c>
      <c r="BE681">
        <v>13461.67</v>
      </c>
      <c r="BF681">
        <v>198378</v>
      </c>
      <c r="BH681">
        <v>107214</v>
      </c>
      <c r="BI681">
        <v>80259.94</v>
      </c>
      <c r="BJ681">
        <v>97090.73</v>
      </c>
      <c r="BK681">
        <v>120696</v>
      </c>
      <c r="BL681">
        <v>10912.93</v>
      </c>
    </row>
    <row r="682" spans="1:64" ht="24" customHeight="1">
      <c r="A682" s="77">
        <v>5</v>
      </c>
      <c r="B682" s="78" t="s">
        <v>916</v>
      </c>
      <c r="C682" s="79" t="s">
        <v>917</v>
      </c>
      <c r="D682" s="79">
        <v>5.0999999999999996</v>
      </c>
      <c r="E682" s="78" t="s">
        <v>1814</v>
      </c>
      <c r="F682" s="79"/>
      <c r="G682" s="79"/>
      <c r="H682" s="33">
        <v>5104020107.1009998</v>
      </c>
      <c r="I682" s="31" t="s">
        <v>733</v>
      </c>
      <c r="J682" s="108">
        <f t="shared" si="11"/>
        <v>107531</v>
      </c>
      <c r="K682">
        <v>229340</v>
      </c>
      <c r="L682">
        <v>11728</v>
      </c>
      <c r="M682">
        <v>13615</v>
      </c>
      <c r="N682">
        <v>25983</v>
      </c>
      <c r="O682">
        <v>31090</v>
      </c>
      <c r="P682">
        <v>32054</v>
      </c>
      <c r="Q682">
        <v>26471</v>
      </c>
      <c r="R682">
        <v>14746</v>
      </c>
      <c r="S682">
        <v>14798</v>
      </c>
      <c r="T682">
        <v>5303</v>
      </c>
      <c r="U682">
        <v>9527</v>
      </c>
      <c r="V682">
        <v>11752</v>
      </c>
      <c r="W682">
        <v>107531</v>
      </c>
      <c r="X682">
        <v>12304</v>
      </c>
      <c r="Y682">
        <v>8570</v>
      </c>
      <c r="Z682">
        <v>12006</v>
      </c>
      <c r="AA682">
        <v>22546</v>
      </c>
      <c r="AB682">
        <v>25699</v>
      </c>
      <c r="AC682">
        <v>4083</v>
      </c>
      <c r="AD682">
        <v>3899</v>
      </c>
      <c r="AE682">
        <v>398652</v>
      </c>
      <c r="AF682">
        <v>10978</v>
      </c>
      <c r="AG682">
        <v>9336</v>
      </c>
      <c r="AH682">
        <v>10884</v>
      </c>
      <c r="AI682">
        <v>30894</v>
      </c>
      <c r="AJ682">
        <v>9082</v>
      </c>
      <c r="AK682">
        <v>31999</v>
      </c>
      <c r="AL682">
        <v>9185</v>
      </c>
      <c r="AM682">
        <v>33061</v>
      </c>
      <c r="AN682">
        <v>13193.75</v>
      </c>
      <c r="AO682">
        <v>17173</v>
      </c>
      <c r="AP682">
        <v>9341</v>
      </c>
      <c r="AQ682">
        <v>13752</v>
      </c>
      <c r="AR682">
        <v>7338</v>
      </c>
      <c r="AS682">
        <v>484611</v>
      </c>
      <c r="AT682">
        <v>17779</v>
      </c>
      <c r="AU682">
        <v>18864</v>
      </c>
      <c r="AV682">
        <v>24274</v>
      </c>
      <c r="AW682">
        <v>10922</v>
      </c>
      <c r="AX682">
        <v>18701</v>
      </c>
      <c r="AY682">
        <v>13892</v>
      </c>
      <c r="AZ682">
        <v>57617</v>
      </c>
      <c r="BA682">
        <v>9986</v>
      </c>
      <c r="BB682">
        <v>8087</v>
      </c>
      <c r="BC682">
        <v>15848</v>
      </c>
      <c r="BD682">
        <v>12250</v>
      </c>
      <c r="BE682">
        <v>117061</v>
      </c>
      <c r="BF682">
        <v>59492</v>
      </c>
      <c r="BG682">
        <v>15324</v>
      </c>
      <c r="BH682">
        <v>28883</v>
      </c>
      <c r="BI682">
        <v>6049</v>
      </c>
      <c r="BJ682">
        <v>24317</v>
      </c>
      <c r="BK682">
        <v>21983</v>
      </c>
      <c r="BL682">
        <v>21114</v>
      </c>
    </row>
    <row r="683" spans="1:64" ht="24" customHeight="1">
      <c r="A683" s="77">
        <v>5</v>
      </c>
      <c r="B683" s="78" t="s">
        <v>916</v>
      </c>
      <c r="C683" s="79" t="s">
        <v>917</v>
      </c>
      <c r="D683" s="79">
        <v>5.0999999999999996</v>
      </c>
      <c r="E683" s="78" t="s">
        <v>1743</v>
      </c>
      <c r="F683" s="79"/>
      <c r="G683" s="79"/>
      <c r="H683" s="33">
        <v>5104030202.1009998</v>
      </c>
      <c r="I683" s="31" t="s">
        <v>734</v>
      </c>
      <c r="J683" s="108">
        <f t="shared" si="11"/>
        <v>0</v>
      </c>
      <c r="M683">
        <v>21755</v>
      </c>
      <c r="S683">
        <v>101610</v>
      </c>
      <c r="Z683">
        <v>18000</v>
      </c>
      <c r="AV683">
        <v>10528</v>
      </c>
    </row>
    <row r="684" spans="1:64" ht="24" customHeight="1">
      <c r="A684" s="77">
        <v>5</v>
      </c>
      <c r="B684" s="78" t="s">
        <v>916</v>
      </c>
      <c r="C684" s="79" t="s">
        <v>917</v>
      </c>
      <c r="D684" s="79">
        <v>5.0999999999999996</v>
      </c>
      <c r="E684" s="78" t="s">
        <v>1743</v>
      </c>
      <c r="F684" s="79"/>
      <c r="G684" s="79"/>
      <c r="H684" s="33">
        <v>5104030203.1009998</v>
      </c>
      <c r="I684" s="31" t="s">
        <v>735</v>
      </c>
      <c r="J684" s="108">
        <f t="shared" si="11"/>
        <v>0</v>
      </c>
      <c r="K684">
        <v>170803.85</v>
      </c>
      <c r="L684">
        <v>48831.31</v>
      </c>
      <c r="M684">
        <v>142696.56</v>
      </c>
      <c r="N684">
        <v>53984.94</v>
      </c>
      <c r="O684">
        <v>234135.79</v>
      </c>
      <c r="P684">
        <v>181171.49</v>
      </c>
      <c r="Q684">
        <v>187684.1</v>
      </c>
      <c r="R684">
        <v>141242.46</v>
      </c>
      <c r="S684">
        <v>98486.93</v>
      </c>
      <c r="T684">
        <v>123147.37</v>
      </c>
      <c r="U684">
        <v>101150.66</v>
      </c>
      <c r="V684">
        <v>171821.15</v>
      </c>
      <c r="X684">
        <v>57980.33</v>
      </c>
      <c r="Y684">
        <v>109926</v>
      </c>
      <c r="Z684">
        <v>104560.55</v>
      </c>
      <c r="AA684">
        <v>139277.10999999999</v>
      </c>
      <c r="AB684">
        <v>281623.94</v>
      </c>
      <c r="AC684">
        <v>100547.83</v>
      </c>
      <c r="AD684">
        <v>49426.92</v>
      </c>
      <c r="AE684">
        <v>612657.65</v>
      </c>
      <c r="AF684">
        <v>85166.74</v>
      </c>
      <c r="AG684">
        <v>79278.070000000007</v>
      </c>
      <c r="AH684">
        <v>115977.34</v>
      </c>
      <c r="AI684">
        <v>150942.35999999999</v>
      </c>
      <c r="AJ684">
        <v>85786.26</v>
      </c>
      <c r="AK684">
        <v>229716.53</v>
      </c>
      <c r="AL684">
        <v>146789.01999999999</v>
      </c>
      <c r="AM684">
        <v>187206.86</v>
      </c>
      <c r="AN684">
        <v>116406.54</v>
      </c>
      <c r="AO684">
        <v>89218.61</v>
      </c>
      <c r="AP684">
        <v>119118.26</v>
      </c>
      <c r="AQ684">
        <v>111617.78</v>
      </c>
      <c r="AR684">
        <v>98222.81</v>
      </c>
      <c r="AS684">
        <v>225483.89</v>
      </c>
      <c r="AT684">
        <v>130312.09</v>
      </c>
      <c r="AU684">
        <v>111638.54</v>
      </c>
      <c r="AV684">
        <v>150543.85999999999</v>
      </c>
      <c r="AW684">
        <v>140190.01</v>
      </c>
      <c r="AX684">
        <v>61510.02</v>
      </c>
      <c r="AY684">
        <v>130865.28</v>
      </c>
      <c r="AZ684">
        <v>117555.52</v>
      </c>
      <c r="BA684">
        <v>83899.22</v>
      </c>
      <c r="BB684">
        <v>69604.039999999994</v>
      </c>
      <c r="BC684">
        <v>49255.31</v>
      </c>
      <c r="BD684">
        <v>74796.149999999994</v>
      </c>
      <c r="BE684">
        <v>208427.83</v>
      </c>
      <c r="BF684">
        <v>77315</v>
      </c>
      <c r="BG684">
        <v>154382.85</v>
      </c>
      <c r="BH684">
        <v>214969.93</v>
      </c>
      <c r="BI684">
        <v>67575.13</v>
      </c>
      <c r="BJ684">
        <v>161698</v>
      </c>
      <c r="BK684">
        <v>201651.54</v>
      </c>
      <c r="BL684">
        <v>148629</v>
      </c>
    </row>
    <row r="685" spans="1:64" ht="24" customHeight="1">
      <c r="A685" s="77">
        <v>5</v>
      </c>
      <c r="B685" s="78" t="s">
        <v>916</v>
      </c>
      <c r="C685" s="79" t="s">
        <v>917</v>
      </c>
      <c r="D685" s="79">
        <v>5.0999999999999996</v>
      </c>
      <c r="E685" s="78" t="s">
        <v>1829</v>
      </c>
      <c r="F685" s="79"/>
      <c r="G685" s="79"/>
      <c r="H685" s="33">
        <v>5104030205.1009998</v>
      </c>
      <c r="I685" s="31" t="s">
        <v>736</v>
      </c>
      <c r="J685" s="108">
        <f t="shared" si="11"/>
        <v>135417173.71000001</v>
      </c>
      <c r="K685">
        <v>208242753.40000001</v>
      </c>
      <c r="L685">
        <v>5533601.7699999996</v>
      </c>
      <c r="M685">
        <v>12406357.699999999</v>
      </c>
      <c r="N685">
        <v>22547160.120000001</v>
      </c>
      <c r="O685">
        <v>36690532.07</v>
      </c>
      <c r="P685">
        <v>32216566.379999999</v>
      </c>
      <c r="Q685">
        <v>12086754.130000001</v>
      </c>
      <c r="R685">
        <v>13607579.140000001</v>
      </c>
      <c r="S685">
        <v>9765318.1899999995</v>
      </c>
      <c r="T685">
        <v>8225415.0800000001</v>
      </c>
      <c r="U685">
        <v>6408243.3099999996</v>
      </c>
      <c r="V685">
        <v>5936217.0899999999</v>
      </c>
      <c r="W685">
        <v>135417173.71000001</v>
      </c>
      <c r="X685">
        <v>9593080.3699999992</v>
      </c>
      <c r="Y685">
        <v>7204320.6500000004</v>
      </c>
      <c r="Z685">
        <v>8755105.2400000002</v>
      </c>
      <c r="AA685">
        <v>17980316.210000001</v>
      </c>
      <c r="AB685">
        <v>14286789.98</v>
      </c>
      <c r="AC685">
        <v>5177571.4400000004</v>
      </c>
      <c r="AD685">
        <v>3770422.85</v>
      </c>
      <c r="AE685">
        <v>665317035.52999997</v>
      </c>
      <c r="AF685">
        <v>9506986.5700000003</v>
      </c>
      <c r="AG685">
        <v>23149789.239999998</v>
      </c>
      <c r="AH685">
        <v>18388867.690000001</v>
      </c>
      <c r="AI685">
        <v>27406457.57</v>
      </c>
      <c r="AJ685">
        <v>9338980.5600000005</v>
      </c>
      <c r="AK685">
        <v>35845215.859999999</v>
      </c>
      <c r="AL685">
        <v>19716527.710000001</v>
      </c>
      <c r="AM685">
        <v>17151641.329999998</v>
      </c>
      <c r="AN685">
        <v>14608052.210000001</v>
      </c>
      <c r="AO685">
        <v>33099247.77</v>
      </c>
      <c r="AP685">
        <v>13094439.060000001</v>
      </c>
      <c r="AQ685">
        <v>13202151.77</v>
      </c>
      <c r="AR685">
        <v>6252293.9699999997</v>
      </c>
      <c r="AS685">
        <v>191892460.19999999</v>
      </c>
      <c r="AT685">
        <v>9534232.3599999994</v>
      </c>
      <c r="AU685">
        <v>9071519.9299999997</v>
      </c>
      <c r="AV685">
        <v>37245143.789999999</v>
      </c>
      <c r="AW685">
        <v>11954310.970000001</v>
      </c>
      <c r="AX685">
        <v>9294446.8399999999</v>
      </c>
      <c r="AY685">
        <v>10300809.6</v>
      </c>
      <c r="AZ685">
        <v>43662925.810000002</v>
      </c>
      <c r="BA685">
        <v>5824310.71</v>
      </c>
      <c r="BB685">
        <v>6052460.8600000003</v>
      </c>
      <c r="BC685">
        <v>4808656.74</v>
      </c>
      <c r="BD685">
        <v>4041679.85</v>
      </c>
      <c r="BE685">
        <v>121229057.04000001</v>
      </c>
      <c r="BF685">
        <v>16091734.710000001</v>
      </c>
      <c r="BG685">
        <v>6299388.8600000003</v>
      </c>
      <c r="BH685">
        <v>26625316.649999999</v>
      </c>
      <c r="BI685">
        <v>3317366.99</v>
      </c>
      <c r="BJ685">
        <v>14052092.75</v>
      </c>
      <c r="BK685">
        <v>13603725.109999999</v>
      </c>
      <c r="BL685">
        <v>5696178.1100000003</v>
      </c>
    </row>
    <row r="686" spans="1:64" ht="24" customHeight="1">
      <c r="A686" s="77">
        <v>5</v>
      </c>
      <c r="B686" s="78" t="s">
        <v>916</v>
      </c>
      <c r="C686" s="79" t="s">
        <v>917</v>
      </c>
      <c r="D686" s="79">
        <v>5.0999999999999996</v>
      </c>
      <c r="E686" s="78" t="s">
        <v>1832</v>
      </c>
      <c r="F686" s="79"/>
      <c r="G686" s="79"/>
      <c r="H686" s="33">
        <v>5104030205.1020002</v>
      </c>
      <c r="I686" s="31" t="s">
        <v>737</v>
      </c>
      <c r="J686" s="108">
        <f t="shared" si="11"/>
        <v>2018633.32</v>
      </c>
      <c r="K686">
        <v>3909463.4</v>
      </c>
      <c r="L686">
        <v>87998</v>
      </c>
      <c r="M686">
        <v>117055.5</v>
      </c>
      <c r="N686">
        <v>427660</v>
      </c>
      <c r="O686">
        <v>934006</v>
      </c>
      <c r="P686">
        <v>3583921.83</v>
      </c>
      <c r="Q686">
        <v>417898.1</v>
      </c>
      <c r="R686">
        <v>3320138.84</v>
      </c>
      <c r="S686">
        <v>180816</v>
      </c>
      <c r="U686">
        <v>161060</v>
      </c>
      <c r="V686">
        <v>428079.02</v>
      </c>
      <c r="W686">
        <v>2018633.32</v>
      </c>
      <c r="X686">
        <v>166035</v>
      </c>
      <c r="AA686">
        <v>2607848.5699999998</v>
      </c>
      <c r="AB686">
        <v>192660.5</v>
      </c>
      <c r="AE686">
        <v>2147201.6</v>
      </c>
      <c r="AH686">
        <v>380403.74</v>
      </c>
      <c r="AK686">
        <v>308250.52</v>
      </c>
      <c r="AO686">
        <v>490081.6</v>
      </c>
      <c r="AP686">
        <v>183910.75</v>
      </c>
      <c r="AQ686">
        <v>185615.48</v>
      </c>
      <c r="AR686">
        <v>101293</v>
      </c>
      <c r="AS686">
        <v>19316215.609999999</v>
      </c>
      <c r="AT686">
        <v>194973.5</v>
      </c>
      <c r="AU686">
        <v>82927</v>
      </c>
      <c r="AV686">
        <v>303973.51</v>
      </c>
      <c r="AW686">
        <v>269699</v>
      </c>
      <c r="AX686">
        <v>1695163.4</v>
      </c>
      <c r="AZ686">
        <v>395360</v>
      </c>
      <c r="BA686">
        <v>90609.1</v>
      </c>
      <c r="BB686">
        <v>106605.5</v>
      </c>
      <c r="BC686">
        <v>146925.25</v>
      </c>
      <c r="BD686">
        <v>108290</v>
      </c>
      <c r="BE686">
        <v>925619.54</v>
      </c>
      <c r="BF686">
        <v>157346</v>
      </c>
      <c r="BG686">
        <v>8252</v>
      </c>
      <c r="BH686">
        <v>452398.7</v>
      </c>
      <c r="BI686">
        <v>276197.59999999998</v>
      </c>
      <c r="BJ686">
        <v>3722938.25</v>
      </c>
      <c r="BK686">
        <v>2726126.9</v>
      </c>
      <c r="BL686">
        <v>118254</v>
      </c>
    </row>
    <row r="687" spans="1:64" ht="24" customHeight="1">
      <c r="A687" s="77">
        <v>5</v>
      </c>
      <c r="B687" s="78" t="s">
        <v>916</v>
      </c>
      <c r="C687" s="79" t="s">
        <v>917</v>
      </c>
      <c r="D687" s="79">
        <v>5.0999999999999996</v>
      </c>
      <c r="E687" s="78" t="s">
        <v>1832</v>
      </c>
      <c r="F687" s="79"/>
      <c r="G687" s="79"/>
      <c r="H687" s="33">
        <v>5104030205.1029997</v>
      </c>
      <c r="I687" s="31" t="s">
        <v>738</v>
      </c>
      <c r="J687" s="108">
        <f t="shared" si="11"/>
        <v>56231148.399999999</v>
      </c>
      <c r="K687">
        <v>176224397.94999999</v>
      </c>
      <c r="L687">
        <v>831614.54</v>
      </c>
      <c r="M687">
        <v>2787002.77</v>
      </c>
      <c r="N687">
        <v>7733204.3300000001</v>
      </c>
      <c r="O687">
        <v>8110014.2300000004</v>
      </c>
      <c r="P687">
        <v>5279685.95</v>
      </c>
      <c r="Q687">
        <v>4091608.11</v>
      </c>
      <c r="R687">
        <v>2420486.02</v>
      </c>
      <c r="S687">
        <v>4363059.5199999996</v>
      </c>
      <c r="T687">
        <v>2790346.41</v>
      </c>
      <c r="U687">
        <v>2050372.34</v>
      </c>
      <c r="V687">
        <v>2062905.81</v>
      </c>
      <c r="W687">
        <v>56231148.399999999</v>
      </c>
      <c r="X687">
        <v>1994796.65</v>
      </c>
      <c r="Y687">
        <v>1534570.21</v>
      </c>
      <c r="Z687">
        <v>1635732.89</v>
      </c>
      <c r="AA687">
        <v>3906667.62</v>
      </c>
      <c r="AB687">
        <v>3820338.11</v>
      </c>
      <c r="AC687">
        <v>1715389.39</v>
      </c>
      <c r="AD687">
        <v>331075.8</v>
      </c>
      <c r="AE687">
        <v>405498130.76999998</v>
      </c>
      <c r="AF687">
        <v>2079888.59</v>
      </c>
      <c r="AG687">
        <v>9855261.8100000005</v>
      </c>
      <c r="AH687">
        <v>4350881.68</v>
      </c>
      <c r="AI687">
        <v>6680610.7699999996</v>
      </c>
      <c r="AJ687">
        <v>1793355.57</v>
      </c>
      <c r="AK687">
        <v>7915787.9900000002</v>
      </c>
      <c r="AL687">
        <v>4492842.5</v>
      </c>
      <c r="AM687">
        <v>3391432.23</v>
      </c>
      <c r="AN687">
        <v>3015994.73</v>
      </c>
      <c r="AO687">
        <v>15019912.869999999</v>
      </c>
      <c r="AP687">
        <v>2680063.4</v>
      </c>
      <c r="AQ687">
        <v>2218503.58</v>
      </c>
      <c r="AR687">
        <v>1319589</v>
      </c>
      <c r="AS687">
        <v>89440302.629999995</v>
      </c>
      <c r="AT687">
        <v>2941277.69</v>
      </c>
      <c r="AU687">
        <v>2139350.2999999998</v>
      </c>
      <c r="AV687">
        <v>26673846.550000001</v>
      </c>
      <c r="AW687">
        <v>3015040.06</v>
      </c>
      <c r="AX687">
        <v>724082.25</v>
      </c>
      <c r="AY687">
        <v>2410238.7200000002</v>
      </c>
      <c r="AZ687">
        <v>25606039.649999999</v>
      </c>
      <c r="BA687">
        <v>1880582.76</v>
      </c>
      <c r="BB687">
        <v>1229083.82</v>
      </c>
      <c r="BC687">
        <v>1000007.83</v>
      </c>
      <c r="BD687">
        <v>1069916.48</v>
      </c>
      <c r="BE687">
        <v>76525392.909999996</v>
      </c>
      <c r="BF687">
        <v>5196831.51</v>
      </c>
      <c r="BG687">
        <v>1899268.45</v>
      </c>
      <c r="BH687">
        <v>7939072.3399999999</v>
      </c>
      <c r="BI687">
        <v>733967.43</v>
      </c>
      <c r="BJ687">
        <v>659825.88</v>
      </c>
      <c r="BK687">
        <v>961854.79</v>
      </c>
      <c r="BL687">
        <v>1942205.23</v>
      </c>
    </row>
    <row r="688" spans="1:64" ht="24" customHeight="1">
      <c r="A688" s="77">
        <v>5</v>
      </c>
      <c r="B688" s="78" t="s">
        <v>916</v>
      </c>
      <c r="C688" s="79" t="s">
        <v>917</v>
      </c>
      <c r="D688" s="79">
        <v>5.0999999999999996</v>
      </c>
      <c r="E688" s="78" t="s">
        <v>1839</v>
      </c>
      <c r="F688" s="79"/>
      <c r="G688" s="79"/>
      <c r="H688" s="33">
        <v>5104030205.1040001</v>
      </c>
      <c r="I688" s="31" t="s">
        <v>739</v>
      </c>
      <c r="J688" s="108">
        <f t="shared" si="11"/>
        <v>30241055</v>
      </c>
      <c r="K688">
        <v>67438794.019999996</v>
      </c>
      <c r="L688">
        <v>3956436</v>
      </c>
      <c r="M688">
        <v>8690161.2599999998</v>
      </c>
      <c r="N688">
        <v>21797094.079999998</v>
      </c>
      <c r="O688">
        <v>28151700.32</v>
      </c>
      <c r="P688">
        <v>23374286</v>
      </c>
      <c r="Q688">
        <v>10000163</v>
      </c>
      <c r="R688">
        <v>11779281.5</v>
      </c>
      <c r="S688">
        <v>8789752</v>
      </c>
      <c r="T688">
        <v>6678273</v>
      </c>
      <c r="U688">
        <v>6513764</v>
      </c>
      <c r="V688">
        <v>5956292.3799999999</v>
      </c>
      <c r="W688">
        <v>30241055</v>
      </c>
      <c r="X688">
        <v>1766682.25</v>
      </c>
      <c r="Y688">
        <v>2768569.7</v>
      </c>
      <c r="Z688">
        <v>2966721.2</v>
      </c>
      <c r="AA688">
        <v>4820364.5999999996</v>
      </c>
      <c r="AB688">
        <v>5426409.2000000002</v>
      </c>
      <c r="AC688">
        <v>2427334.6</v>
      </c>
      <c r="AD688">
        <v>1295186.3500000001</v>
      </c>
      <c r="AE688">
        <v>90821003.030000001</v>
      </c>
      <c r="AF688">
        <v>3565501.7</v>
      </c>
      <c r="AG688">
        <v>1806915.49</v>
      </c>
      <c r="AH688">
        <v>8095176.5499999998</v>
      </c>
      <c r="AI688">
        <v>4503806.8499999996</v>
      </c>
      <c r="AJ688">
        <v>1683110.75</v>
      </c>
      <c r="AK688">
        <v>9459724.6799999997</v>
      </c>
      <c r="AL688">
        <v>2026532.23</v>
      </c>
      <c r="AM688">
        <v>4770608.6500000004</v>
      </c>
      <c r="AN688">
        <v>2959381</v>
      </c>
      <c r="AO688">
        <v>4225274.1500000004</v>
      </c>
      <c r="AP688">
        <v>3324293.6</v>
      </c>
      <c r="AQ688">
        <v>9251902.5899999999</v>
      </c>
      <c r="AR688">
        <v>1908287.42</v>
      </c>
      <c r="AS688">
        <v>38820311.649999999</v>
      </c>
      <c r="AT688">
        <v>2425964.7599999998</v>
      </c>
      <c r="AU688">
        <v>2632481.66</v>
      </c>
      <c r="AV688">
        <v>8393042</v>
      </c>
      <c r="AW688">
        <v>4113102.82</v>
      </c>
      <c r="AX688">
        <v>2596968.5699999998</v>
      </c>
      <c r="AY688">
        <v>2925156.15</v>
      </c>
      <c r="AZ688">
        <v>10094441.300000001</v>
      </c>
      <c r="BA688">
        <v>1878890.03</v>
      </c>
      <c r="BB688">
        <v>2208929.1</v>
      </c>
      <c r="BC688">
        <v>1717499.45</v>
      </c>
      <c r="BD688">
        <v>1181300.42</v>
      </c>
      <c r="BE688">
        <v>4482996.0999999996</v>
      </c>
      <c r="BF688">
        <v>4490657.95</v>
      </c>
      <c r="BG688">
        <v>4352433.4000000004</v>
      </c>
      <c r="BH688">
        <v>5533786.7800000003</v>
      </c>
      <c r="BI688">
        <v>1597208.4</v>
      </c>
      <c r="BJ688">
        <v>1780875.1</v>
      </c>
      <c r="BK688">
        <v>5346097.0599999996</v>
      </c>
      <c r="BL688">
        <v>2060686</v>
      </c>
    </row>
    <row r="689" spans="1:64" ht="24" customHeight="1">
      <c r="A689" s="77">
        <v>5</v>
      </c>
      <c r="B689" s="78" t="s">
        <v>916</v>
      </c>
      <c r="C689" s="79" t="s">
        <v>917</v>
      </c>
      <c r="D689" s="79">
        <v>5.0999999999999996</v>
      </c>
      <c r="E689" s="78" t="s">
        <v>1752</v>
      </c>
      <c r="F689" s="79"/>
      <c r="G689" s="79"/>
      <c r="H689" s="33">
        <v>5104030205.1120005</v>
      </c>
      <c r="I689" s="31" t="s">
        <v>740</v>
      </c>
      <c r="J689" s="108">
        <f t="shared" si="11"/>
        <v>5308337.82</v>
      </c>
      <c r="K689">
        <v>704435.65</v>
      </c>
      <c r="L689">
        <v>480</v>
      </c>
      <c r="M689">
        <v>745490</v>
      </c>
      <c r="O689">
        <v>2635006.2400000002</v>
      </c>
      <c r="P689">
        <v>1680386.5</v>
      </c>
      <c r="Q689">
        <v>1062680.5</v>
      </c>
      <c r="R689">
        <v>779718</v>
      </c>
      <c r="S689">
        <v>649375</v>
      </c>
      <c r="T689">
        <v>340276</v>
      </c>
      <c r="U689">
        <v>452196</v>
      </c>
      <c r="W689">
        <v>5308337.82</v>
      </c>
      <c r="Y689">
        <v>319900</v>
      </c>
      <c r="AA689">
        <v>796532.03</v>
      </c>
      <c r="AB689">
        <v>829177</v>
      </c>
      <c r="AE689">
        <v>20205353.649999999</v>
      </c>
      <c r="AG689">
        <v>1400812.5</v>
      </c>
      <c r="AH689">
        <v>1234669.8</v>
      </c>
      <c r="AI689">
        <v>2027798.55</v>
      </c>
      <c r="AJ689">
        <v>435273</v>
      </c>
      <c r="AK689">
        <v>2830049.88</v>
      </c>
      <c r="AL689">
        <v>1570970.5</v>
      </c>
      <c r="AM689">
        <v>1298892.5</v>
      </c>
      <c r="AN689">
        <v>717187</v>
      </c>
      <c r="AO689">
        <v>2661828</v>
      </c>
      <c r="AP689">
        <v>642596</v>
      </c>
      <c r="AQ689">
        <v>32368</v>
      </c>
      <c r="AR689">
        <v>8337</v>
      </c>
      <c r="AS689">
        <v>11413474.51</v>
      </c>
      <c r="AT689">
        <v>750962.5</v>
      </c>
      <c r="AU689">
        <v>17454</v>
      </c>
      <c r="AV689">
        <v>2001202.34</v>
      </c>
      <c r="AW689">
        <v>48283</v>
      </c>
      <c r="AY689">
        <v>41010</v>
      </c>
      <c r="AZ689">
        <v>2066615.54</v>
      </c>
      <c r="BC689">
        <v>13182</v>
      </c>
      <c r="BD689">
        <v>12600</v>
      </c>
      <c r="BE689">
        <v>5980057.8200000003</v>
      </c>
      <c r="BF689">
        <v>1429044.9</v>
      </c>
      <c r="BG689">
        <v>714030</v>
      </c>
      <c r="BH689">
        <v>1802600.78</v>
      </c>
      <c r="BI689">
        <v>15934</v>
      </c>
      <c r="BJ689">
        <v>2012705</v>
      </c>
      <c r="BK689">
        <v>1356680</v>
      </c>
      <c r="BL689">
        <v>494747</v>
      </c>
    </row>
    <row r="690" spans="1:64" ht="24" customHeight="1">
      <c r="A690" s="77">
        <v>5</v>
      </c>
      <c r="B690" s="78" t="s">
        <v>916</v>
      </c>
      <c r="C690" s="79" t="s">
        <v>917</v>
      </c>
      <c r="D690" s="79">
        <v>5.0999999999999996</v>
      </c>
      <c r="E690" s="78" t="s">
        <v>1752</v>
      </c>
      <c r="F690" s="79"/>
      <c r="G690" s="79"/>
      <c r="H690" s="30">
        <v>5104030205.1129999</v>
      </c>
      <c r="I690" s="31" t="s">
        <v>741</v>
      </c>
      <c r="J690" s="108">
        <f t="shared" si="11"/>
        <v>383000</v>
      </c>
      <c r="K690">
        <v>3473050</v>
      </c>
      <c r="M690">
        <v>33000</v>
      </c>
      <c r="N690">
        <v>128000</v>
      </c>
      <c r="O690">
        <v>339540</v>
      </c>
      <c r="P690">
        <v>1000</v>
      </c>
      <c r="Q690">
        <v>247600</v>
      </c>
      <c r="R690">
        <v>223250</v>
      </c>
      <c r="S690">
        <v>30000</v>
      </c>
      <c r="T690">
        <v>193610</v>
      </c>
      <c r="V690">
        <v>206800</v>
      </c>
      <c r="W690">
        <v>383000</v>
      </c>
      <c r="X690">
        <v>149600</v>
      </c>
      <c r="Y690">
        <v>38070</v>
      </c>
      <c r="Z690">
        <v>87800</v>
      </c>
      <c r="AA690">
        <v>332938</v>
      </c>
      <c r="AB690">
        <v>342860</v>
      </c>
      <c r="AC690">
        <v>60500</v>
      </c>
      <c r="AE690">
        <v>11855292</v>
      </c>
      <c r="AG690">
        <v>71490</v>
      </c>
      <c r="AH690">
        <v>577580</v>
      </c>
      <c r="AI690">
        <v>344500</v>
      </c>
      <c r="AJ690">
        <v>75700</v>
      </c>
      <c r="AK690">
        <v>162050</v>
      </c>
      <c r="AL690">
        <v>151245</v>
      </c>
      <c r="AM690">
        <v>17000</v>
      </c>
      <c r="AN690">
        <v>43000</v>
      </c>
      <c r="AO690">
        <v>417716</v>
      </c>
      <c r="AP690">
        <v>92350</v>
      </c>
      <c r="AQ690">
        <v>97500</v>
      </c>
      <c r="AS690">
        <v>1221242</v>
      </c>
      <c r="AT690">
        <v>150090</v>
      </c>
      <c r="AU690">
        <v>184650</v>
      </c>
      <c r="AV690">
        <v>1162240</v>
      </c>
      <c r="AW690">
        <v>158470</v>
      </c>
      <c r="AX690">
        <v>3000</v>
      </c>
      <c r="AY690">
        <v>199520</v>
      </c>
      <c r="AZ690">
        <v>549615</v>
      </c>
      <c r="BA690">
        <v>149750</v>
      </c>
      <c r="BB690">
        <v>40000</v>
      </c>
      <c r="BC690">
        <v>25900</v>
      </c>
      <c r="BD690">
        <v>133278</v>
      </c>
      <c r="BE690">
        <v>1082600</v>
      </c>
      <c r="BF690">
        <v>125800</v>
      </c>
      <c r="BG690">
        <v>29001</v>
      </c>
      <c r="BH690">
        <v>190380</v>
      </c>
      <c r="BJ690">
        <v>375660</v>
      </c>
      <c r="BK690">
        <v>176314</v>
      </c>
      <c r="BL690">
        <v>93250</v>
      </c>
    </row>
    <row r="691" spans="1:64" ht="24" customHeight="1">
      <c r="A691" s="77">
        <v>5</v>
      </c>
      <c r="B691" s="78" t="s">
        <v>916</v>
      </c>
      <c r="C691" s="79" t="s">
        <v>917</v>
      </c>
      <c r="D691" s="79">
        <v>5.0999999999999996</v>
      </c>
      <c r="E691" s="78" t="s">
        <v>1846</v>
      </c>
      <c r="F691" s="79"/>
      <c r="G691" s="79"/>
      <c r="H691" s="30">
        <v>5104030205.1169996</v>
      </c>
      <c r="I691" s="32" t="s">
        <v>742</v>
      </c>
      <c r="J691" s="108">
        <f t="shared" si="11"/>
        <v>1154320.77</v>
      </c>
      <c r="K691">
        <v>5214578.22</v>
      </c>
      <c r="L691">
        <v>325988.65999999997</v>
      </c>
      <c r="M691">
        <v>108235.02</v>
      </c>
      <c r="N691">
        <v>524789.63</v>
      </c>
      <c r="O691">
        <v>807982.23</v>
      </c>
      <c r="P691">
        <v>609610.72</v>
      </c>
      <c r="Q691">
        <v>886551.27</v>
      </c>
      <c r="R691">
        <v>314817.53000000003</v>
      </c>
      <c r="S691">
        <v>268904.46999999997</v>
      </c>
      <c r="T691">
        <v>65085.1</v>
      </c>
      <c r="U691">
        <v>142226.46</v>
      </c>
      <c r="V691">
        <v>156216.93</v>
      </c>
      <c r="W691">
        <v>1154320.77</v>
      </c>
      <c r="X691">
        <v>134387.13</v>
      </c>
      <c r="Y691">
        <v>387388.78</v>
      </c>
      <c r="Z691">
        <v>262461.84000000003</v>
      </c>
      <c r="AA691">
        <v>1799912.4</v>
      </c>
      <c r="AB691">
        <v>504346.14</v>
      </c>
      <c r="AC691">
        <v>215593.64</v>
      </c>
      <c r="AD691">
        <v>143356.79</v>
      </c>
      <c r="AE691">
        <v>3432658.29</v>
      </c>
      <c r="AF691">
        <v>1057539.8</v>
      </c>
      <c r="AG691">
        <v>221295.31</v>
      </c>
      <c r="AH691">
        <v>349233.23</v>
      </c>
      <c r="AI691">
        <v>419004.94</v>
      </c>
      <c r="AJ691">
        <v>314768.7</v>
      </c>
      <c r="AK691">
        <v>1428446.21</v>
      </c>
      <c r="AL691">
        <v>522839.05</v>
      </c>
      <c r="AM691">
        <v>397490.9</v>
      </c>
      <c r="AN691">
        <v>504624.71</v>
      </c>
      <c r="AO691">
        <v>1015519.08</v>
      </c>
      <c r="AP691">
        <v>484271.95</v>
      </c>
      <c r="AQ691">
        <v>376455.81</v>
      </c>
      <c r="AR691">
        <v>221448.25</v>
      </c>
      <c r="AS691">
        <v>1946750.24</v>
      </c>
      <c r="AT691">
        <v>492247.1</v>
      </c>
      <c r="AU691">
        <v>606188.81000000006</v>
      </c>
      <c r="AV691">
        <v>1462148.37</v>
      </c>
      <c r="AW691">
        <v>577155.66</v>
      </c>
      <c r="AX691">
        <v>534410.44999999995</v>
      </c>
      <c r="AY691">
        <v>237009.3</v>
      </c>
      <c r="AZ691">
        <v>1004280.35</v>
      </c>
      <c r="BA691">
        <v>141833.98000000001</v>
      </c>
      <c r="BB691">
        <v>216523.24</v>
      </c>
      <c r="BC691">
        <v>80326.899999999994</v>
      </c>
      <c r="BD691">
        <v>222518.31</v>
      </c>
      <c r="BE691">
        <v>1002588.34</v>
      </c>
      <c r="BF691">
        <v>1960764.96</v>
      </c>
      <c r="BG691">
        <v>346291.57</v>
      </c>
      <c r="BH691">
        <v>825557.51</v>
      </c>
      <c r="BI691">
        <v>274499.40000000002</v>
      </c>
      <c r="BJ691">
        <v>596552.30000000005</v>
      </c>
      <c r="BK691">
        <v>768065.57</v>
      </c>
      <c r="BL691">
        <v>296440.14</v>
      </c>
    </row>
    <row r="692" spans="1:64" ht="24" customHeight="1">
      <c r="A692" s="77">
        <v>5</v>
      </c>
      <c r="B692" s="78" t="s">
        <v>916</v>
      </c>
      <c r="C692" s="79" t="s">
        <v>917</v>
      </c>
      <c r="D692" s="79">
        <v>5.0999999999999996</v>
      </c>
      <c r="E692" s="78" t="s">
        <v>1832</v>
      </c>
      <c r="F692" s="79"/>
      <c r="G692" s="79"/>
      <c r="H692" s="30">
        <v>5104030205.118</v>
      </c>
      <c r="I692" s="32" t="s">
        <v>743</v>
      </c>
      <c r="J692" s="108">
        <f t="shared" si="11"/>
        <v>131782.97</v>
      </c>
      <c r="S692">
        <v>7950</v>
      </c>
      <c r="U692">
        <v>13480</v>
      </c>
      <c r="W692">
        <v>131782.97</v>
      </c>
      <c r="AF692">
        <v>59820</v>
      </c>
      <c r="AH692">
        <v>41730</v>
      </c>
    </row>
    <row r="693" spans="1:64" ht="24" customHeight="1">
      <c r="A693" s="77">
        <v>5</v>
      </c>
      <c r="B693" s="78" t="s">
        <v>916</v>
      </c>
      <c r="C693" s="79" t="s">
        <v>917</v>
      </c>
      <c r="D693" s="79">
        <v>5.0999999999999996</v>
      </c>
      <c r="E693" s="78" t="s">
        <v>1752</v>
      </c>
      <c r="F693" s="79"/>
      <c r="G693" s="79"/>
      <c r="H693" s="33">
        <v>5104030206.1009998</v>
      </c>
      <c r="I693" s="31" t="s">
        <v>744</v>
      </c>
      <c r="J693" s="108">
        <f t="shared" si="11"/>
        <v>948066</v>
      </c>
      <c r="K693">
        <v>3850491</v>
      </c>
      <c r="L693">
        <v>324375</v>
      </c>
      <c r="M693">
        <v>1209453.2</v>
      </c>
      <c r="N693">
        <v>535322</v>
      </c>
      <c r="O693">
        <v>707180</v>
      </c>
      <c r="P693">
        <v>898043.5</v>
      </c>
      <c r="Q693">
        <v>939079</v>
      </c>
      <c r="R693">
        <v>1376075</v>
      </c>
      <c r="S693">
        <v>163069</v>
      </c>
      <c r="T693">
        <v>664632.80000000005</v>
      </c>
      <c r="U693">
        <v>368022.5</v>
      </c>
      <c r="V693">
        <v>573760</v>
      </c>
      <c r="W693">
        <v>948066</v>
      </c>
      <c r="X693">
        <v>176398</v>
      </c>
      <c r="Z693">
        <v>216241.6</v>
      </c>
      <c r="AA693">
        <v>82050</v>
      </c>
      <c r="AB693">
        <v>111095.3</v>
      </c>
      <c r="AD693">
        <v>35890</v>
      </c>
      <c r="AE693">
        <v>12514650.800000001</v>
      </c>
      <c r="AF693">
        <v>275573.3</v>
      </c>
      <c r="AG693">
        <v>154340</v>
      </c>
      <c r="AH693">
        <v>1849006.1</v>
      </c>
      <c r="AI693">
        <v>2672280.1800000002</v>
      </c>
      <c r="AJ693">
        <v>277677</v>
      </c>
      <c r="AK693">
        <v>441154.44</v>
      </c>
      <c r="AL693">
        <v>269731.5</v>
      </c>
      <c r="AM693">
        <v>440190.94</v>
      </c>
      <c r="AN693">
        <v>243033</v>
      </c>
      <c r="AO693">
        <v>537738</v>
      </c>
      <c r="AP693">
        <v>252961</v>
      </c>
      <c r="AQ693">
        <v>988502.5</v>
      </c>
      <c r="AR693">
        <v>358608</v>
      </c>
      <c r="AS693">
        <v>3865556</v>
      </c>
      <c r="AT693">
        <v>741829.6</v>
      </c>
      <c r="AU693">
        <v>279370</v>
      </c>
      <c r="AV693">
        <v>760167.5</v>
      </c>
      <c r="AW693">
        <v>496055</v>
      </c>
      <c r="AY693">
        <v>282282</v>
      </c>
      <c r="AZ693">
        <v>609885</v>
      </c>
      <c r="BA693">
        <v>260000</v>
      </c>
      <c r="BB693">
        <v>195290</v>
      </c>
      <c r="BC693">
        <v>275444</v>
      </c>
      <c r="BD693">
        <v>171160</v>
      </c>
      <c r="BE693">
        <v>2519973.89</v>
      </c>
      <c r="BF693">
        <v>345258.3</v>
      </c>
      <c r="BG693">
        <v>401654.47</v>
      </c>
      <c r="BH693">
        <v>809268</v>
      </c>
      <c r="BI693">
        <v>175670</v>
      </c>
      <c r="BJ693">
        <v>419444</v>
      </c>
      <c r="BK693">
        <v>475620.49</v>
      </c>
      <c r="BL693">
        <v>109010.49</v>
      </c>
    </row>
    <row r="694" spans="1:64" ht="24" customHeight="1">
      <c r="A694" s="77">
        <v>5</v>
      </c>
      <c r="B694" s="78" t="s">
        <v>916</v>
      </c>
      <c r="C694" s="79" t="s">
        <v>917</v>
      </c>
      <c r="D694" s="79">
        <v>5.0999999999999996</v>
      </c>
      <c r="E694" s="78" t="s">
        <v>1743</v>
      </c>
      <c r="F694" s="79"/>
      <c r="G694" s="79"/>
      <c r="H694" s="33">
        <v>5104030207.1009998</v>
      </c>
      <c r="I694" s="31" t="s">
        <v>745</v>
      </c>
      <c r="J694" s="108">
        <f t="shared" si="11"/>
        <v>0</v>
      </c>
      <c r="L694">
        <v>2520</v>
      </c>
      <c r="O694">
        <v>17820</v>
      </c>
      <c r="P694">
        <v>302222.76</v>
      </c>
      <c r="V694">
        <v>27000</v>
      </c>
      <c r="AA694">
        <v>47200</v>
      </c>
      <c r="AE694">
        <v>243507.5</v>
      </c>
      <c r="AI694">
        <v>10560</v>
      </c>
      <c r="AJ694">
        <v>6410</v>
      </c>
      <c r="AM694">
        <v>18120</v>
      </c>
      <c r="AN694">
        <v>20190</v>
      </c>
      <c r="AQ694">
        <v>7500</v>
      </c>
      <c r="AT694">
        <v>105915</v>
      </c>
      <c r="AU694">
        <v>11900</v>
      </c>
      <c r="AX694">
        <v>44280</v>
      </c>
      <c r="BB694">
        <v>54995</v>
      </c>
      <c r="BC694">
        <v>600</v>
      </c>
      <c r="BF694">
        <v>675</v>
      </c>
      <c r="BI694">
        <v>12750</v>
      </c>
    </row>
    <row r="695" spans="1:64" ht="24" customHeight="1">
      <c r="A695" s="77">
        <v>5</v>
      </c>
      <c r="B695" s="78" t="s">
        <v>916</v>
      </c>
      <c r="C695" s="79" t="s">
        <v>917</v>
      </c>
      <c r="D695" s="79">
        <v>5.0999999999999996</v>
      </c>
      <c r="E695" s="78" t="s">
        <v>1743</v>
      </c>
      <c r="F695" s="79"/>
      <c r="G695" s="79"/>
      <c r="H695" s="33">
        <v>5104030208.1009998</v>
      </c>
      <c r="I695" s="31" t="s">
        <v>746</v>
      </c>
      <c r="J695" s="108">
        <f t="shared" si="11"/>
        <v>0</v>
      </c>
      <c r="BD695">
        <v>17491</v>
      </c>
    </row>
    <row r="696" spans="1:64" ht="24" customHeight="1">
      <c r="A696" s="77">
        <v>5</v>
      </c>
      <c r="B696" s="78" t="s">
        <v>916</v>
      </c>
      <c r="C696" s="79" t="s">
        <v>917</v>
      </c>
      <c r="D696" s="79">
        <v>5.0999999999999996</v>
      </c>
      <c r="E696" s="78" t="s">
        <v>1743</v>
      </c>
      <c r="F696" s="79"/>
      <c r="G696" s="79"/>
      <c r="H696" s="30">
        <v>5104030210.1009998</v>
      </c>
      <c r="I696" s="32" t="s">
        <v>747</v>
      </c>
      <c r="J696" s="108">
        <f t="shared" si="11"/>
        <v>0</v>
      </c>
      <c r="AE696">
        <v>66000</v>
      </c>
    </row>
    <row r="697" spans="1:64" ht="24" customHeight="1">
      <c r="A697" s="77">
        <v>5</v>
      </c>
      <c r="B697" s="78" t="s">
        <v>916</v>
      </c>
      <c r="C697" s="79" t="s">
        <v>917</v>
      </c>
      <c r="D697" s="79">
        <v>5.0999999999999996</v>
      </c>
      <c r="E697" s="78" t="s">
        <v>1743</v>
      </c>
      <c r="F697" s="79"/>
      <c r="G697" s="79"/>
      <c r="H697" s="33">
        <v>5104030212.1009998</v>
      </c>
      <c r="I697" s="31" t="s">
        <v>748</v>
      </c>
      <c r="J697" s="108">
        <f t="shared" si="11"/>
        <v>0</v>
      </c>
      <c r="K697">
        <v>12895018</v>
      </c>
      <c r="O697">
        <v>499200</v>
      </c>
      <c r="P697">
        <v>908266</v>
      </c>
      <c r="R697">
        <v>709200</v>
      </c>
      <c r="U697">
        <v>129629.62</v>
      </c>
      <c r="X697">
        <v>8323.2000000000007</v>
      </c>
      <c r="AA697">
        <v>261714.14</v>
      </c>
      <c r="AB697">
        <v>411276.4</v>
      </c>
      <c r="AC697">
        <v>6000</v>
      </c>
      <c r="AD697">
        <v>75052.92</v>
      </c>
      <c r="AE697">
        <v>57417261.200000003</v>
      </c>
      <c r="AG697">
        <v>17640</v>
      </c>
      <c r="AH697">
        <v>156590</v>
      </c>
      <c r="AJ697">
        <v>239050</v>
      </c>
      <c r="AM697">
        <v>41800</v>
      </c>
      <c r="AO697">
        <v>36000</v>
      </c>
      <c r="AQ697">
        <v>22620</v>
      </c>
      <c r="AS697">
        <v>2940299.6</v>
      </c>
      <c r="AT697">
        <v>39500</v>
      </c>
      <c r="AV697">
        <v>499200</v>
      </c>
      <c r="BC697">
        <v>18000</v>
      </c>
      <c r="BD697">
        <v>42877.120000000003</v>
      </c>
      <c r="BE697">
        <v>17425032.469999999</v>
      </c>
      <c r="BF697">
        <v>25243.45</v>
      </c>
      <c r="BI697">
        <v>11862.3</v>
      </c>
      <c r="BJ697">
        <v>562713.1</v>
      </c>
      <c r="BK697">
        <v>991348.75</v>
      </c>
    </row>
    <row r="698" spans="1:64" ht="24" customHeight="1">
      <c r="A698" s="77">
        <v>5</v>
      </c>
      <c r="B698" s="78" t="s">
        <v>916</v>
      </c>
      <c r="C698" s="79" t="s">
        <v>917</v>
      </c>
      <c r="D698" s="79">
        <v>5.0999999999999996</v>
      </c>
      <c r="E698" s="78" t="s">
        <v>1743</v>
      </c>
      <c r="F698" s="79"/>
      <c r="G698" s="79"/>
      <c r="H698" s="30">
        <v>5104030217.1009998</v>
      </c>
      <c r="I698" s="31" t="s">
        <v>749</v>
      </c>
      <c r="J698" s="108">
        <f t="shared" si="11"/>
        <v>0</v>
      </c>
    </row>
    <row r="699" spans="1:64" ht="24" customHeight="1">
      <c r="A699" s="77">
        <v>5</v>
      </c>
      <c r="B699" s="78" t="s">
        <v>916</v>
      </c>
      <c r="C699" s="79" t="s">
        <v>917</v>
      </c>
      <c r="D699" s="79">
        <v>5.0999999999999996</v>
      </c>
      <c r="E699" s="78" t="s">
        <v>1858</v>
      </c>
      <c r="F699" s="79"/>
      <c r="G699" s="79"/>
      <c r="H699" s="33">
        <v>5104030218.1009998</v>
      </c>
      <c r="I699" s="31" t="s">
        <v>750</v>
      </c>
      <c r="J699" s="108">
        <f t="shared" si="11"/>
        <v>0</v>
      </c>
      <c r="AE699">
        <v>1879754.24</v>
      </c>
    </row>
    <row r="700" spans="1:64" ht="24" customHeight="1">
      <c r="A700" s="77">
        <v>5</v>
      </c>
      <c r="B700" s="78" t="s">
        <v>916</v>
      </c>
      <c r="C700" s="79" t="s">
        <v>917</v>
      </c>
      <c r="D700" s="79">
        <v>5.0999999999999996</v>
      </c>
      <c r="E700" s="78" t="s">
        <v>1743</v>
      </c>
      <c r="F700" s="79"/>
      <c r="G700" s="79"/>
      <c r="H700" s="33">
        <v>5104030219.1009998</v>
      </c>
      <c r="I700" s="31" t="s">
        <v>751</v>
      </c>
      <c r="J700" s="108">
        <f t="shared" si="11"/>
        <v>0</v>
      </c>
      <c r="BF700">
        <v>11000</v>
      </c>
    </row>
    <row r="701" spans="1:64" ht="24" customHeight="1">
      <c r="A701" s="77">
        <v>5</v>
      </c>
      <c r="B701" s="78" t="s">
        <v>916</v>
      </c>
      <c r="C701" s="79" t="s">
        <v>917</v>
      </c>
      <c r="D701" s="79">
        <v>5.0999999999999996</v>
      </c>
      <c r="E701" s="78" t="s">
        <v>1743</v>
      </c>
      <c r="F701" s="79"/>
      <c r="G701" s="79"/>
      <c r="H701" s="33">
        <v>5104030220.1009998</v>
      </c>
      <c r="I701" s="31" t="s">
        <v>752</v>
      </c>
      <c r="J701" s="108">
        <f t="shared" si="11"/>
        <v>0</v>
      </c>
    </row>
    <row r="702" spans="1:64" ht="24" customHeight="1">
      <c r="A702" s="77">
        <v>5</v>
      </c>
      <c r="B702" s="78" t="s">
        <v>916</v>
      </c>
      <c r="C702" s="79" t="s">
        <v>917</v>
      </c>
      <c r="D702" s="79">
        <v>5.0999999999999996</v>
      </c>
      <c r="E702" s="78" t="s">
        <v>1858</v>
      </c>
      <c r="F702" s="79"/>
      <c r="G702" s="79"/>
      <c r="H702" s="33">
        <v>5104030299.1020002</v>
      </c>
      <c r="I702" s="31" t="s">
        <v>753</v>
      </c>
      <c r="J702" s="108">
        <f t="shared" si="11"/>
        <v>0</v>
      </c>
      <c r="L702">
        <v>87000</v>
      </c>
      <c r="O702">
        <v>92400</v>
      </c>
      <c r="Q702">
        <v>310090</v>
      </c>
      <c r="U702">
        <v>469894</v>
      </c>
      <c r="V702">
        <v>66250</v>
      </c>
      <c r="X702">
        <v>238814.48</v>
      </c>
      <c r="Z702">
        <v>93383</v>
      </c>
      <c r="AB702">
        <v>10800</v>
      </c>
      <c r="AC702">
        <v>51820.65</v>
      </c>
      <c r="AE702">
        <v>6072115</v>
      </c>
      <c r="AF702">
        <v>717998.8</v>
      </c>
      <c r="AG702">
        <v>827362.6</v>
      </c>
      <c r="AI702">
        <v>832181.4</v>
      </c>
      <c r="AJ702">
        <v>282050</v>
      </c>
      <c r="AK702">
        <v>528481.75</v>
      </c>
      <c r="AL702">
        <v>1893260.2</v>
      </c>
      <c r="AM702">
        <v>734151</v>
      </c>
      <c r="AN702">
        <v>1459118.74</v>
      </c>
      <c r="AO702">
        <v>325241</v>
      </c>
      <c r="AP702">
        <v>37050</v>
      </c>
      <c r="AR702">
        <v>99620</v>
      </c>
      <c r="AS702">
        <v>133370</v>
      </c>
      <c r="AT702">
        <v>381654.8</v>
      </c>
      <c r="AU702">
        <v>274343</v>
      </c>
      <c r="AV702">
        <v>1659950.3</v>
      </c>
      <c r="AW702">
        <v>562702</v>
      </c>
      <c r="AY702">
        <v>551580</v>
      </c>
      <c r="BA702">
        <v>566670</v>
      </c>
      <c r="BB702">
        <v>75800</v>
      </c>
      <c r="BC702">
        <v>386663.52</v>
      </c>
      <c r="BD702">
        <v>396748.2</v>
      </c>
      <c r="BK702">
        <v>2498</v>
      </c>
    </row>
    <row r="703" spans="1:64" ht="24" customHeight="1">
      <c r="A703" s="77">
        <v>5</v>
      </c>
      <c r="B703" s="78" t="s">
        <v>916</v>
      </c>
      <c r="C703" s="79" t="s">
        <v>917</v>
      </c>
      <c r="D703" s="79">
        <v>5.0999999999999996</v>
      </c>
      <c r="E703" s="78" t="s">
        <v>1858</v>
      </c>
      <c r="F703" s="79"/>
      <c r="G703" s="79"/>
      <c r="H703" s="30">
        <v>5104030299.1029997</v>
      </c>
      <c r="I703" s="32" t="s">
        <v>754</v>
      </c>
      <c r="J703" s="108">
        <f t="shared" si="11"/>
        <v>56860</v>
      </c>
      <c r="L703">
        <v>47705</v>
      </c>
      <c r="M703">
        <v>10365</v>
      </c>
      <c r="N703">
        <v>246990</v>
      </c>
      <c r="P703">
        <v>21720</v>
      </c>
      <c r="Q703">
        <v>15000</v>
      </c>
      <c r="R703">
        <v>207867</v>
      </c>
      <c r="S703">
        <v>230166</v>
      </c>
      <c r="T703">
        <v>413209</v>
      </c>
      <c r="U703">
        <v>224549</v>
      </c>
      <c r="W703">
        <v>56860</v>
      </c>
      <c r="X703">
        <v>175113</v>
      </c>
      <c r="Z703">
        <v>218345</v>
      </c>
      <c r="AB703">
        <v>271917</v>
      </c>
      <c r="AC703">
        <v>315274</v>
      </c>
      <c r="AD703">
        <v>155449</v>
      </c>
      <c r="AE703">
        <v>1058967</v>
      </c>
      <c r="AL703">
        <v>0</v>
      </c>
      <c r="AS703">
        <v>218695</v>
      </c>
      <c r="AT703">
        <v>61010</v>
      </c>
      <c r="AW703">
        <v>9000</v>
      </c>
      <c r="AX703">
        <v>264080</v>
      </c>
      <c r="AY703">
        <v>8500</v>
      </c>
      <c r="AZ703">
        <v>147246.5</v>
      </c>
      <c r="BA703">
        <v>19950</v>
      </c>
      <c r="BB703">
        <v>20000</v>
      </c>
      <c r="BC703">
        <v>45250</v>
      </c>
      <c r="BE703">
        <v>110237.5</v>
      </c>
      <c r="BF703">
        <v>14000</v>
      </c>
      <c r="BH703">
        <v>680532.3</v>
      </c>
      <c r="BI703">
        <v>38334</v>
      </c>
      <c r="BK703">
        <v>266780</v>
      </c>
      <c r="BL703">
        <v>12500</v>
      </c>
    </row>
    <row r="704" spans="1:64" ht="24" customHeight="1">
      <c r="A704" s="77">
        <v>5</v>
      </c>
      <c r="B704" s="78" t="s">
        <v>916</v>
      </c>
      <c r="C704" s="79" t="s">
        <v>917</v>
      </c>
      <c r="D704" s="79">
        <v>5.0999999999999996</v>
      </c>
      <c r="E704" s="78" t="s">
        <v>1858</v>
      </c>
      <c r="F704" s="79"/>
      <c r="G704" s="79"/>
      <c r="H704" s="33">
        <v>5104030299.1040001</v>
      </c>
      <c r="I704" s="31" t="s">
        <v>755</v>
      </c>
      <c r="J704" s="108">
        <f t="shared" si="11"/>
        <v>0</v>
      </c>
      <c r="K704">
        <v>22269</v>
      </c>
      <c r="O704">
        <v>96300</v>
      </c>
      <c r="X704">
        <v>18000</v>
      </c>
      <c r="Y704">
        <v>151200</v>
      </c>
      <c r="AA704">
        <v>304487</v>
      </c>
      <c r="AG704">
        <v>3000</v>
      </c>
      <c r="AI704">
        <v>61895</v>
      </c>
      <c r="AM704">
        <v>97780</v>
      </c>
      <c r="AQ704">
        <v>684</v>
      </c>
      <c r="AS704">
        <v>344018</v>
      </c>
      <c r="AV704">
        <v>22375</v>
      </c>
      <c r="AX704">
        <v>897050.25</v>
      </c>
      <c r="BC704">
        <v>40745</v>
      </c>
      <c r="BD704">
        <v>60600</v>
      </c>
      <c r="BE704">
        <v>2000</v>
      </c>
      <c r="BF704">
        <v>72906</v>
      </c>
      <c r="BI704">
        <v>156799.26999999999</v>
      </c>
    </row>
    <row r="705" spans="1:64" ht="24" customHeight="1">
      <c r="A705" s="77">
        <v>5</v>
      </c>
      <c r="B705" s="78" t="s">
        <v>916</v>
      </c>
      <c r="C705" s="79" t="s">
        <v>917</v>
      </c>
      <c r="D705" s="79">
        <v>5.0999999999999996</v>
      </c>
      <c r="E705" s="78" t="s">
        <v>1858</v>
      </c>
      <c r="F705" s="79"/>
      <c r="G705" s="79"/>
      <c r="H705" s="30">
        <v>5104030299.1049995</v>
      </c>
      <c r="I705" s="32" t="s">
        <v>756</v>
      </c>
      <c r="J705" s="108">
        <f t="shared" si="11"/>
        <v>2191283</v>
      </c>
      <c r="K705">
        <v>7324452.8600000003</v>
      </c>
      <c r="L705">
        <v>484506.24</v>
      </c>
      <c r="M705">
        <v>1636570</v>
      </c>
      <c r="N705">
        <v>2716028.4</v>
      </c>
      <c r="O705">
        <v>488386</v>
      </c>
      <c r="P705">
        <v>2064356.8</v>
      </c>
      <c r="Q705">
        <v>1291012</v>
      </c>
      <c r="R705">
        <v>332310</v>
      </c>
      <c r="S705">
        <v>1801248</v>
      </c>
      <c r="T705">
        <v>308180</v>
      </c>
      <c r="U705">
        <v>632667.44999999995</v>
      </c>
      <c r="V705">
        <v>1110357</v>
      </c>
      <c r="W705">
        <v>2191283</v>
      </c>
      <c r="X705">
        <v>2425</v>
      </c>
      <c r="Y705">
        <v>200600</v>
      </c>
      <c r="Z705">
        <v>56350</v>
      </c>
      <c r="AA705">
        <v>1041095.82</v>
      </c>
      <c r="AB705">
        <v>165390</v>
      </c>
      <c r="AC705">
        <v>320004</v>
      </c>
      <c r="AD705">
        <v>22300</v>
      </c>
      <c r="AE705">
        <v>8589319.3100000005</v>
      </c>
      <c r="AF705">
        <v>4500</v>
      </c>
      <c r="AG705">
        <v>426498</v>
      </c>
      <c r="AH705">
        <v>1006131.4</v>
      </c>
      <c r="AI705">
        <v>298280</v>
      </c>
      <c r="AJ705">
        <v>808643</v>
      </c>
      <c r="AK705">
        <v>1569179.7</v>
      </c>
      <c r="AL705">
        <v>730501.21</v>
      </c>
      <c r="AM705">
        <v>280480</v>
      </c>
      <c r="AN705">
        <v>273713.7</v>
      </c>
      <c r="AO705">
        <v>662617.80000000005</v>
      </c>
      <c r="AP705">
        <v>668874.69999999995</v>
      </c>
      <c r="AQ705">
        <v>667990</v>
      </c>
      <c r="AR705">
        <v>294244</v>
      </c>
      <c r="AS705">
        <v>2153383.36</v>
      </c>
      <c r="AT705">
        <v>216150</v>
      </c>
      <c r="AU705">
        <v>327035</v>
      </c>
      <c r="AW705">
        <v>106616</v>
      </c>
      <c r="AX705">
        <v>370004</v>
      </c>
      <c r="AZ705">
        <v>985331.6</v>
      </c>
      <c r="BA705">
        <v>378000</v>
      </c>
      <c r="BB705">
        <v>230086</v>
      </c>
      <c r="BC705">
        <v>14400</v>
      </c>
      <c r="BD705">
        <v>134904</v>
      </c>
      <c r="BE705">
        <v>2021488</v>
      </c>
      <c r="BF705">
        <v>767677</v>
      </c>
      <c r="BG705">
        <v>372680</v>
      </c>
      <c r="BH705">
        <v>636380</v>
      </c>
      <c r="BI705">
        <v>241395.20000000001</v>
      </c>
      <c r="BJ705">
        <v>642684</v>
      </c>
      <c r="BK705">
        <v>119505</v>
      </c>
      <c r="BL705">
        <v>158525</v>
      </c>
    </row>
    <row r="706" spans="1:64" ht="24" customHeight="1">
      <c r="A706" s="77">
        <v>5</v>
      </c>
      <c r="B706" s="78" t="s">
        <v>916</v>
      </c>
      <c r="C706" s="79" t="s">
        <v>917</v>
      </c>
      <c r="D706" s="79">
        <v>5.0999999999999996</v>
      </c>
      <c r="E706" s="78" t="s">
        <v>1858</v>
      </c>
      <c r="F706" s="79"/>
      <c r="G706" s="79"/>
      <c r="H706" s="30">
        <v>5104030299.2019997</v>
      </c>
      <c r="I706" s="32" t="s">
        <v>757</v>
      </c>
      <c r="J706" s="108">
        <f t="shared" si="11"/>
        <v>410878.06</v>
      </c>
      <c r="K706">
        <v>5787167.0199999996</v>
      </c>
      <c r="L706">
        <v>3942557.77</v>
      </c>
      <c r="M706">
        <v>8455280.4100000001</v>
      </c>
      <c r="N706">
        <v>19066754.27</v>
      </c>
      <c r="O706">
        <v>11278641.49</v>
      </c>
      <c r="P706">
        <v>13053092.029999999</v>
      </c>
      <c r="Q706">
        <v>14386789.73</v>
      </c>
      <c r="R706">
        <v>8656383.1500000004</v>
      </c>
      <c r="S706">
        <v>4113927.66</v>
      </c>
      <c r="T706">
        <v>5666771.46</v>
      </c>
      <c r="U706">
        <v>4069941.92</v>
      </c>
      <c r="V706">
        <v>7148736.46</v>
      </c>
      <c r="W706">
        <v>410878.06</v>
      </c>
      <c r="X706">
        <v>6488366.1200000001</v>
      </c>
      <c r="Y706">
        <v>4866023.8099999996</v>
      </c>
      <c r="Z706">
        <v>6602839.5</v>
      </c>
      <c r="AA706">
        <v>7998917.4000000004</v>
      </c>
      <c r="AB706">
        <v>14268307.470000001</v>
      </c>
      <c r="AC706">
        <v>2619665.25</v>
      </c>
      <c r="AD706">
        <v>4356951.68</v>
      </c>
      <c r="AE706">
        <v>5867934.96</v>
      </c>
      <c r="AF706">
        <v>8006046.4000000004</v>
      </c>
      <c r="AG706">
        <v>14099677.82</v>
      </c>
      <c r="AH706">
        <v>14608813.51</v>
      </c>
      <c r="AI706">
        <v>19585650.82</v>
      </c>
      <c r="AJ706">
        <v>8382187.6299999999</v>
      </c>
      <c r="AK706">
        <v>18722501.48</v>
      </c>
      <c r="AL706">
        <v>17530821.91</v>
      </c>
      <c r="AM706">
        <v>18172400.079999998</v>
      </c>
      <c r="AN706">
        <v>19459050.199999999</v>
      </c>
      <c r="AO706">
        <v>25215743.870000001</v>
      </c>
      <c r="AP706">
        <v>7907699.9500000002</v>
      </c>
      <c r="AQ706">
        <v>10334552.119999999</v>
      </c>
      <c r="AR706">
        <v>6694921.5800000001</v>
      </c>
      <c r="AS706">
        <v>1521457.78</v>
      </c>
      <c r="AT706">
        <v>3347922.31</v>
      </c>
      <c r="AU706">
        <v>5203199.45</v>
      </c>
      <c r="AV706">
        <v>6248010.7199999997</v>
      </c>
      <c r="AW706">
        <v>6097710.7800000003</v>
      </c>
      <c r="AX706">
        <v>4828961.25</v>
      </c>
      <c r="AY706">
        <v>3361383.27</v>
      </c>
      <c r="AZ706">
        <v>9193943.3100000005</v>
      </c>
      <c r="BA706">
        <v>5671164.0999999996</v>
      </c>
      <c r="BB706">
        <v>7016601.3799999999</v>
      </c>
      <c r="BC706">
        <v>2877366.54</v>
      </c>
      <c r="BD706">
        <v>5261810.7699999996</v>
      </c>
      <c r="BE706">
        <v>1172326.75</v>
      </c>
      <c r="BF706">
        <v>4240192.3499999996</v>
      </c>
      <c r="BG706">
        <v>3353956.95</v>
      </c>
      <c r="BH706">
        <v>9233100.6099999994</v>
      </c>
      <c r="BI706">
        <v>3214681.5</v>
      </c>
      <c r="BJ706">
        <v>6929938.75</v>
      </c>
      <c r="BK706">
        <v>7675768.7199999997</v>
      </c>
      <c r="BL706">
        <v>102342.5</v>
      </c>
    </row>
    <row r="707" spans="1:64" ht="24" customHeight="1">
      <c r="A707" s="77">
        <v>5</v>
      </c>
      <c r="B707" s="78" t="s">
        <v>916</v>
      </c>
      <c r="C707" s="79" t="s">
        <v>917</v>
      </c>
      <c r="D707" s="79">
        <v>5.0999999999999996</v>
      </c>
      <c r="E707" s="78" t="s">
        <v>1858</v>
      </c>
      <c r="F707" s="79"/>
      <c r="G707" s="79"/>
      <c r="H707" s="33">
        <v>5104030299.2030001</v>
      </c>
      <c r="I707" s="31" t="s">
        <v>758</v>
      </c>
      <c r="J707" s="108">
        <f t="shared" si="11"/>
        <v>0</v>
      </c>
      <c r="K707">
        <v>39354.5</v>
      </c>
      <c r="L707">
        <v>845640.92</v>
      </c>
      <c r="M707">
        <v>1425622.08</v>
      </c>
      <c r="N707">
        <v>975033.43</v>
      </c>
      <c r="O707">
        <v>745672.44</v>
      </c>
      <c r="P707">
        <v>2993988.8</v>
      </c>
      <c r="Q707">
        <v>2314252.6800000002</v>
      </c>
      <c r="R707">
        <v>514275.2</v>
      </c>
      <c r="U707">
        <v>217023.75</v>
      </c>
      <c r="V707">
        <v>113055</v>
      </c>
      <c r="AE707">
        <v>2530534.84</v>
      </c>
      <c r="AF707">
        <v>574237.93999999994</v>
      </c>
      <c r="AG707">
        <v>1769008.96</v>
      </c>
      <c r="AH707">
        <v>690529</v>
      </c>
      <c r="AI707">
        <v>1088800.25</v>
      </c>
      <c r="AJ707">
        <v>574953.27</v>
      </c>
      <c r="AK707">
        <v>2533122.36</v>
      </c>
      <c r="AL707">
        <v>1400183.35</v>
      </c>
      <c r="AM707">
        <v>2505585</v>
      </c>
      <c r="AN707">
        <v>888448.5</v>
      </c>
      <c r="AO707">
        <v>739337.4</v>
      </c>
      <c r="AP707">
        <v>493292.75</v>
      </c>
      <c r="AQ707">
        <v>297068.57</v>
      </c>
      <c r="AR707">
        <v>519322.55</v>
      </c>
      <c r="AS707">
        <v>5834130.0899999999</v>
      </c>
      <c r="AT707">
        <v>651405.18999999994</v>
      </c>
      <c r="AU707">
        <v>1601116.35</v>
      </c>
      <c r="AV707">
        <v>2514146.02</v>
      </c>
      <c r="AW707">
        <v>1215127.3</v>
      </c>
      <c r="AX707">
        <v>43310.45</v>
      </c>
      <c r="AZ707">
        <v>2735415.96</v>
      </c>
      <c r="BA707">
        <v>477424</v>
      </c>
      <c r="BB707">
        <v>466032</v>
      </c>
      <c r="BC707">
        <v>204785.25</v>
      </c>
      <c r="BD707">
        <v>360865.95</v>
      </c>
      <c r="BH707">
        <v>1292614.8400000001</v>
      </c>
      <c r="BI707">
        <v>134020.75</v>
      </c>
      <c r="BK707">
        <v>3995</v>
      </c>
    </row>
    <row r="708" spans="1:64" ht="24" customHeight="1">
      <c r="A708" s="92">
        <v>5</v>
      </c>
      <c r="B708" s="93" t="s">
        <v>916</v>
      </c>
      <c r="C708" s="94" t="s">
        <v>917</v>
      </c>
      <c r="D708" s="94">
        <v>5.2</v>
      </c>
      <c r="E708" s="78" t="s">
        <v>1877</v>
      </c>
      <c r="F708" s="94"/>
      <c r="G708" s="94"/>
      <c r="H708" s="70">
        <v>5104030299.2040005</v>
      </c>
      <c r="I708" s="71" t="s">
        <v>759</v>
      </c>
      <c r="J708" s="108">
        <f t="shared" si="11"/>
        <v>6264416.6500000004</v>
      </c>
      <c r="W708">
        <v>6264416.6500000004</v>
      </c>
      <c r="X708">
        <v>490000</v>
      </c>
      <c r="Z708">
        <v>109000</v>
      </c>
      <c r="AA708">
        <v>282635</v>
      </c>
      <c r="AB708">
        <v>2002899</v>
      </c>
      <c r="AC708">
        <v>106323.21</v>
      </c>
      <c r="AD708">
        <v>243300</v>
      </c>
      <c r="AG708">
        <v>642626.44999999995</v>
      </c>
      <c r="AK708">
        <v>995460</v>
      </c>
      <c r="AL708">
        <v>480000</v>
      </c>
      <c r="AM708">
        <v>1361582</v>
      </c>
      <c r="AN708">
        <v>2489874</v>
      </c>
      <c r="AO708">
        <v>1637000</v>
      </c>
      <c r="AS708">
        <v>1746097</v>
      </c>
      <c r="AU708">
        <v>15800</v>
      </c>
      <c r="AW708">
        <v>1539689.15</v>
      </c>
      <c r="AY708">
        <v>104000</v>
      </c>
      <c r="BB708">
        <v>1340999</v>
      </c>
      <c r="BD708">
        <v>270691.94</v>
      </c>
      <c r="BG708">
        <v>466408.63</v>
      </c>
      <c r="BL708">
        <v>1451661</v>
      </c>
    </row>
    <row r="709" spans="1:64" ht="24" customHeight="1">
      <c r="A709" s="77">
        <v>5</v>
      </c>
      <c r="B709" s="78" t="s">
        <v>916</v>
      </c>
      <c r="C709" s="79" t="s">
        <v>917</v>
      </c>
      <c r="D709" s="79">
        <v>5.0999999999999996</v>
      </c>
      <c r="E709" s="78" t="s">
        <v>1858</v>
      </c>
      <c r="F709" s="79"/>
      <c r="G709" s="79"/>
      <c r="H709" s="34">
        <v>5104030299.5010004</v>
      </c>
      <c r="I709" s="35" t="s">
        <v>760</v>
      </c>
      <c r="J709" s="108">
        <f t="shared" si="11"/>
        <v>8495</v>
      </c>
      <c r="K709">
        <v>4076</v>
      </c>
      <c r="O709">
        <v>98401.25</v>
      </c>
      <c r="Q709">
        <v>67382.7</v>
      </c>
      <c r="T709">
        <v>1550</v>
      </c>
      <c r="V709">
        <v>41203</v>
      </c>
      <c r="W709">
        <v>8495</v>
      </c>
      <c r="Z709">
        <v>35243.550000000003</v>
      </c>
      <c r="AB709">
        <v>111296</v>
      </c>
      <c r="AE709">
        <v>28378.94</v>
      </c>
      <c r="AF709">
        <v>4762.2</v>
      </c>
      <c r="AH709">
        <v>9596.52</v>
      </c>
      <c r="AJ709">
        <v>24752.36</v>
      </c>
      <c r="AL709">
        <v>66396</v>
      </c>
      <c r="AP709">
        <v>13918.52</v>
      </c>
      <c r="AS709">
        <v>15670.76</v>
      </c>
      <c r="AZ709">
        <v>21097.5</v>
      </c>
      <c r="BA709">
        <v>26687.439999999999</v>
      </c>
      <c r="BC709">
        <v>3490</v>
      </c>
    </row>
    <row r="710" spans="1:64" ht="24" customHeight="1">
      <c r="A710" s="77">
        <v>5</v>
      </c>
      <c r="B710" s="78" t="s">
        <v>916</v>
      </c>
      <c r="C710" s="79" t="s">
        <v>917</v>
      </c>
      <c r="D710" s="79">
        <v>5.0999999999999996</v>
      </c>
      <c r="E710" s="78" t="s">
        <v>1858</v>
      </c>
      <c r="F710" s="79"/>
      <c r="G710" s="79"/>
      <c r="H710" s="30">
        <v>5104030299.5019999</v>
      </c>
      <c r="I710" s="72" t="s">
        <v>761</v>
      </c>
      <c r="J710" s="108">
        <f t="shared" si="11"/>
        <v>0</v>
      </c>
      <c r="AG710">
        <v>5234</v>
      </c>
    </row>
    <row r="711" spans="1:64" ht="24" customHeight="1">
      <c r="A711" s="77">
        <v>5</v>
      </c>
      <c r="B711" s="78" t="s">
        <v>916</v>
      </c>
      <c r="C711" s="79" t="s">
        <v>917</v>
      </c>
      <c r="D711" s="79">
        <v>5.0999999999999996</v>
      </c>
      <c r="E711" s="78" t="s">
        <v>1858</v>
      </c>
      <c r="F711" s="79"/>
      <c r="G711" s="79"/>
      <c r="H711" s="30">
        <v>5104030299.7010002</v>
      </c>
      <c r="I711" s="73" t="s">
        <v>762</v>
      </c>
      <c r="J711" s="108">
        <f t="shared" si="11"/>
        <v>0</v>
      </c>
    </row>
    <row r="712" spans="1:64" ht="24" customHeight="1">
      <c r="A712" s="77">
        <v>5</v>
      </c>
      <c r="B712" s="78" t="s">
        <v>916</v>
      </c>
      <c r="C712" s="79" t="s">
        <v>917</v>
      </c>
      <c r="D712" s="79">
        <v>5.0999999999999996</v>
      </c>
      <c r="E712" s="78" t="s">
        <v>1858</v>
      </c>
      <c r="F712" s="79"/>
      <c r="G712" s="79"/>
      <c r="H712" s="30">
        <v>5104030299.7019997</v>
      </c>
      <c r="I712" s="73" t="s">
        <v>763</v>
      </c>
      <c r="J712" s="108">
        <f t="shared" si="11"/>
        <v>0</v>
      </c>
      <c r="K712">
        <v>32792</v>
      </c>
      <c r="N712">
        <v>19285.25</v>
      </c>
      <c r="T712">
        <v>7312</v>
      </c>
      <c r="AF712">
        <v>20142</v>
      </c>
      <c r="AM712">
        <v>5601</v>
      </c>
      <c r="AS712">
        <v>6660.5</v>
      </c>
      <c r="AZ712">
        <v>5580</v>
      </c>
      <c r="BC712">
        <v>2323</v>
      </c>
    </row>
    <row r="713" spans="1:64" ht="24" customHeight="1">
      <c r="A713" s="77">
        <v>5</v>
      </c>
      <c r="B713" s="78" t="s">
        <v>916</v>
      </c>
      <c r="C713" s="79" t="s">
        <v>917</v>
      </c>
      <c r="D713" s="79">
        <v>5.0999999999999996</v>
      </c>
      <c r="E713" s="78" t="s">
        <v>1654</v>
      </c>
      <c r="F713" s="79"/>
      <c r="G713" s="79"/>
      <c r="H713" s="52">
        <v>5104040102.1009998</v>
      </c>
      <c r="I713" s="53" t="s">
        <v>764</v>
      </c>
      <c r="J713" s="108">
        <f t="shared" ref="J713:J776" si="12">SUMIF($K$1:$BL$1,$J$1,$K713:$BL713)</f>
        <v>4990000</v>
      </c>
      <c r="K713">
        <v>7145984</v>
      </c>
      <c r="L713">
        <v>360000</v>
      </c>
      <c r="M713">
        <v>480000</v>
      </c>
      <c r="N713">
        <v>790000</v>
      </c>
      <c r="O713">
        <v>1830000</v>
      </c>
      <c r="P713">
        <v>1280000</v>
      </c>
      <c r="Q713">
        <v>460000</v>
      </c>
      <c r="R713">
        <v>670000</v>
      </c>
      <c r="S713">
        <v>360000</v>
      </c>
      <c r="T713">
        <v>400000</v>
      </c>
      <c r="U713">
        <v>360000</v>
      </c>
      <c r="V713">
        <v>370000</v>
      </c>
      <c r="W713">
        <v>4990000</v>
      </c>
      <c r="X713">
        <v>600000</v>
      </c>
      <c r="Y713">
        <v>550000</v>
      </c>
      <c r="Z713">
        <v>560000</v>
      </c>
      <c r="AA713">
        <v>890000</v>
      </c>
      <c r="AB713">
        <v>790000</v>
      </c>
      <c r="AC713">
        <v>200000</v>
      </c>
      <c r="AD713">
        <v>120000</v>
      </c>
      <c r="AE713">
        <v>15550000</v>
      </c>
      <c r="AF713">
        <v>550500</v>
      </c>
      <c r="AG713">
        <v>880000</v>
      </c>
      <c r="AH713">
        <v>930000</v>
      </c>
      <c r="AI713">
        <v>1000000</v>
      </c>
      <c r="AJ713">
        <v>570000</v>
      </c>
      <c r="AK713">
        <v>1505000</v>
      </c>
      <c r="AL713">
        <v>1220000</v>
      </c>
      <c r="AM713">
        <v>640000</v>
      </c>
      <c r="AN713">
        <v>410000</v>
      </c>
      <c r="AO713">
        <v>1660000</v>
      </c>
      <c r="AP713">
        <v>360000</v>
      </c>
      <c r="AQ713">
        <v>810000</v>
      </c>
      <c r="AR713">
        <v>350000</v>
      </c>
      <c r="AS713">
        <v>7430000</v>
      </c>
      <c r="AT713">
        <v>370000</v>
      </c>
      <c r="AU713">
        <v>560000</v>
      </c>
      <c r="AV713">
        <v>1100000</v>
      </c>
      <c r="AW713">
        <v>540000</v>
      </c>
      <c r="AX713">
        <v>390000</v>
      </c>
      <c r="AY713">
        <v>370000</v>
      </c>
      <c r="AZ713">
        <v>1110000</v>
      </c>
      <c r="BA713">
        <v>240000</v>
      </c>
      <c r="BB713">
        <v>360000</v>
      </c>
      <c r="BC713">
        <v>290000</v>
      </c>
      <c r="BD713">
        <v>360000</v>
      </c>
      <c r="BE713">
        <v>3255000</v>
      </c>
      <c r="BF713">
        <v>910000</v>
      </c>
      <c r="BG713">
        <v>590000</v>
      </c>
      <c r="BH713">
        <v>1300000</v>
      </c>
      <c r="BI713">
        <v>360000</v>
      </c>
      <c r="BJ713">
        <v>660000</v>
      </c>
      <c r="BK713">
        <v>922000</v>
      </c>
      <c r="BL713">
        <v>530000</v>
      </c>
    </row>
    <row r="714" spans="1:64" ht="24" customHeight="1">
      <c r="A714" s="77">
        <v>5</v>
      </c>
      <c r="B714" s="78" t="s">
        <v>916</v>
      </c>
      <c r="C714" s="79" t="s">
        <v>917</v>
      </c>
      <c r="D714" s="79">
        <v>5.0999999999999996</v>
      </c>
      <c r="E714" s="78" t="s">
        <v>1654</v>
      </c>
      <c r="F714" s="79"/>
      <c r="G714" s="79"/>
      <c r="H714" s="52">
        <v>5104040102.1020002</v>
      </c>
      <c r="I714" s="53" t="s">
        <v>765</v>
      </c>
      <c r="J714" s="108">
        <f t="shared" si="12"/>
        <v>500000</v>
      </c>
      <c r="K714">
        <v>700000</v>
      </c>
      <c r="L714">
        <v>200000</v>
      </c>
      <c r="M714">
        <v>120000</v>
      </c>
      <c r="N714">
        <v>370000</v>
      </c>
      <c r="O714">
        <v>240000</v>
      </c>
      <c r="P714">
        <v>360000</v>
      </c>
      <c r="Q714">
        <v>630000</v>
      </c>
      <c r="S714">
        <v>130000</v>
      </c>
      <c r="T714">
        <v>320000</v>
      </c>
      <c r="U714">
        <v>360000</v>
      </c>
      <c r="V714">
        <v>150000</v>
      </c>
      <c r="W714">
        <v>500000</v>
      </c>
      <c r="X714">
        <v>120000</v>
      </c>
      <c r="Z714">
        <v>120000</v>
      </c>
      <c r="AA714">
        <v>110000</v>
      </c>
      <c r="AB714">
        <v>260000</v>
      </c>
      <c r="AC714">
        <v>40000</v>
      </c>
      <c r="AE714">
        <v>820000</v>
      </c>
      <c r="AF714">
        <v>240000</v>
      </c>
      <c r="AG714">
        <v>200000</v>
      </c>
      <c r="AH714">
        <v>150000</v>
      </c>
      <c r="AI714">
        <v>360000</v>
      </c>
      <c r="AJ714">
        <v>345000</v>
      </c>
      <c r="AK714">
        <v>460000</v>
      </c>
      <c r="AL714">
        <v>240000</v>
      </c>
      <c r="AM714">
        <v>430000</v>
      </c>
      <c r="AN714">
        <v>180000</v>
      </c>
      <c r="AO714">
        <v>50000</v>
      </c>
      <c r="AP714">
        <v>240000</v>
      </c>
      <c r="AQ714">
        <v>300000</v>
      </c>
      <c r="AR714">
        <v>240000</v>
      </c>
      <c r="AS714">
        <v>240000</v>
      </c>
      <c r="AT714">
        <v>360000</v>
      </c>
      <c r="AV714">
        <v>320000</v>
      </c>
      <c r="AW714">
        <v>360000</v>
      </c>
      <c r="AX714">
        <v>120000</v>
      </c>
      <c r="AY714">
        <v>250000</v>
      </c>
      <c r="AZ714">
        <v>460000</v>
      </c>
      <c r="BA714">
        <v>240000</v>
      </c>
      <c r="BD714">
        <v>10000</v>
      </c>
      <c r="BE714">
        <v>745000</v>
      </c>
      <c r="BF714">
        <v>330000</v>
      </c>
      <c r="BH714">
        <v>190000</v>
      </c>
      <c r="BI714">
        <v>120000</v>
      </c>
      <c r="BJ714">
        <v>250000</v>
      </c>
      <c r="BK714">
        <v>270000</v>
      </c>
      <c r="BL714">
        <v>240000</v>
      </c>
    </row>
    <row r="715" spans="1:64" ht="24" customHeight="1">
      <c r="A715" s="77">
        <v>5</v>
      </c>
      <c r="B715" s="78" t="s">
        <v>916</v>
      </c>
      <c r="C715" s="79" t="s">
        <v>917</v>
      </c>
      <c r="D715" s="79">
        <v>5.0999999999999996</v>
      </c>
      <c r="E715" s="78" t="s">
        <v>1654</v>
      </c>
      <c r="F715" s="79"/>
      <c r="G715" s="79"/>
      <c r="H715" s="52">
        <v>5104040102.1029997</v>
      </c>
      <c r="I715" s="53" t="s">
        <v>766</v>
      </c>
      <c r="J715" s="108">
        <f t="shared" si="12"/>
        <v>710000</v>
      </c>
      <c r="K715">
        <v>1560000</v>
      </c>
      <c r="L715">
        <v>120000</v>
      </c>
      <c r="M715">
        <v>255000</v>
      </c>
      <c r="N715">
        <v>385000</v>
      </c>
      <c r="O715">
        <v>370000</v>
      </c>
      <c r="P715">
        <v>400000</v>
      </c>
      <c r="Q715">
        <v>310000</v>
      </c>
      <c r="R715">
        <v>240000</v>
      </c>
      <c r="S715">
        <v>240000</v>
      </c>
      <c r="T715">
        <v>180000</v>
      </c>
      <c r="U715">
        <v>190000</v>
      </c>
      <c r="V715">
        <v>240000</v>
      </c>
      <c r="W715">
        <v>710000</v>
      </c>
      <c r="X715">
        <v>125000</v>
      </c>
      <c r="Y715">
        <v>165000</v>
      </c>
      <c r="Z715">
        <v>225000</v>
      </c>
      <c r="AA715">
        <v>385000</v>
      </c>
      <c r="AB715">
        <v>240000</v>
      </c>
      <c r="AC715">
        <v>120000</v>
      </c>
      <c r="AD715">
        <v>124800</v>
      </c>
      <c r="AE715">
        <v>2055000</v>
      </c>
      <c r="AF715">
        <v>80000</v>
      </c>
      <c r="AG715">
        <v>380000</v>
      </c>
      <c r="AH715">
        <v>340000</v>
      </c>
      <c r="AI715">
        <v>365000</v>
      </c>
      <c r="AJ715">
        <v>250000</v>
      </c>
      <c r="AK715">
        <v>415000</v>
      </c>
      <c r="AL715">
        <v>100000</v>
      </c>
      <c r="AM715">
        <v>210000</v>
      </c>
      <c r="AN715">
        <v>35000</v>
      </c>
      <c r="AO715">
        <v>190000</v>
      </c>
      <c r="AP715">
        <v>290000</v>
      </c>
      <c r="AQ715">
        <v>240000</v>
      </c>
      <c r="AR715">
        <v>65000</v>
      </c>
      <c r="AS715">
        <v>1335000</v>
      </c>
      <c r="AT715">
        <v>145000</v>
      </c>
      <c r="AU715">
        <v>240000</v>
      </c>
      <c r="AV715">
        <v>430000</v>
      </c>
      <c r="AW715">
        <v>300000</v>
      </c>
      <c r="AX715">
        <v>240000</v>
      </c>
      <c r="AY715">
        <v>300000</v>
      </c>
      <c r="AZ715">
        <v>530000</v>
      </c>
      <c r="BA715">
        <v>205000</v>
      </c>
      <c r="BB715">
        <v>120000</v>
      </c>
      <c r="BC715">
        <v>120000</v>
      </c>
      <c r="BD715">
        <v>60000</v>
      </c>
      <c r="BE715">
        <v>1035000</v>
      </c>
      <c r="BF715">
        <v>380000</v>
      </c>
      <c r="BG715">
        <v>185000</v>
      </c>
      <c r="BH715">
        <v>180000</v>
      </c>
      <c r="BI715">
        <v>180000</v>
      </c>
      <c r="BJ715">
        <v>340000</v>
      </c>
      <c r="BK715">
        <v>240000</v>
      </c>
      <c r="BL715">
        <v>120000</v>
      </c>
    </row>
    <row r="716" spans="1:64" ht="24" customHeight="1">
      <c r="A716" s="77">
        <v>5</v>
      </c>
      <c r="B716" s="78" t="s">
        <v>916</v>
      </c>
      <c r="C716" s="79" t="s">
        <v>917</v>
      </c>
      <c r="D716" s="79">
        <v>5.0999999999999996</v>
      </c>
      <c r="E716" s="78" t="s">
        <v>1654</v>
      </c>
      <c r="F716" s="79"/>
      <c r="G716" s="79"/>
      <c r="H716" s="52">
        <v>5104040102.1040001</v>
      </c>
      <c r="I716" s="53" t="s">
        <v>767</v>
      </c>
      <c r="J716" s="108">
        <f t="shared" si="12"/>
        <v>45980431.770000003</v>
      </c>
      <c r="K716">
        <v>101601989.75</v>
      </c>
      <c r="L716">
        <v>2626337</v>
      </c>
      <c r="M716">
        <v>5346529.3099999996</v>
      </c>
      <c r="N716">
        <v>7038890</v>
      </c>
      <c r="O716">
        <v>17088767.5</v>
      </c>
      <c r="P716">
        <v>13085243.52</v>
      </c>
      <c r="Q716">
        <v>8473300</v>
      </c>
      <c r="R716">
        <v>6922581.25</v>
      </c>
      <c r="S716">
        <v>4610175.5</v>
      </c>
      <c r="T716">
        <v>5354420</v>
      </c>
      <c r="U716">
        <v>6084174</v>
      </c>
      <c r="V716">
        <v>4824372.21</v>
      </c>
      <c r="W716">
        <v>45980431.770000003</v>
      </c>
      <c r="X716">
        <v>4835647.5</v>
      </c>
      <c r="Y716">
        <v>2989704</v>
      </c>
      <c r="Z716">
        <v>2822790</v>
      </c>
      <c r="AA716">
        <v>10858231</v>
      </c>
      <c r="AB716">
        <v>7501957.5</v>
      </c>
      <c r="AC716">
        <v>5315217.5</v>
      </c>
      <c r="AD716">
        <v>192650</v>
      </c>
      <c r="AE716">
        <v>117687059.18000001</v>
      </c>
      <c r="AF716">
        <v>5662778.1900000004</v>
      </c>
      <c r="AG716">
        <v>11012852.5</v>
      </c>
      <c r="AH716">
        <v>11412489.119999999</v>
      </c>
      <c r="AI716">
        <v>14346062.98</v>
      </c>
      <c r="AJ716">
        <v>7069701.2699999996</v>
      </c>
      <c r="AK716">
        <v>21623654.789999999</v>
      </c>
      <c r="AL716">
        <v>10101801</v>
      </c>
      <c r="AM716">
        <v>9813715.7599999998</v>
      </c>
      <c r="AN716">
        <v>7517576.29</v>
      </c>
      <c r="AO716">
        <v>19899493.25</v>
      </c>
      <c r="AP716">
        <v>6420701.5</v>
      </c>
      <c r="AQ716">
        <v>7353691.25</v>
      </c>
      <c r="AR716">
        <v>5490161.7000000002</v>
      </c>
      <c r="AS716">
        <v>65988939.310000002</v>
      </c>
      <c r="AT716">
        <v>5471127.25</v>
      </c>
      <c r="AU716">
        <v>4707058.2300000004</v>
      </c>
      <c r="AV716">
        <v>12508439.619999999</v>
      </c>
      <c r="AW716">
        <v>5937735.6900000004</v>
      </c>
      <c r="AX716">
        <v>4325895.75</v>
      </c>
      <c r="AY716">
        <v>5517039.71</v>
      </c>
      <c r="AZ716">
        <v>17241739.530000001</v>
      </c>
      <c r="BA716">
        <v>3825859.46</v>
      </c>
      <c r="BB716">
        <v>4543157.8600000003</v>
      </c>
      <c r="BC716">
        <v>3725197.86</v>
      </c>
      <c r="BD716">
        <v>3006083.75</v>
      </c>
      <c r="BE716">
        <v>42743041.740000002</v>
      </c>
      <c r="BF716">
        <v>8900986</v>
      </c>
      <c r="BG716">
        <v>4235078.62</v>
      </c>
      <c r="BH716">
        <v>13826368.75</v>
      </c>
      <c r="BI716">
        <v>2551815</v>
      </c>
      <c r="BJ716">
        <v>9513765</v>
      </c>
      <c r="BK716">
        <v>8842081.25</v>
      </c>
      <c r="BL716">
        <v>5484570.75</v>
      </c>
    </row>
    <row r="717" spans="1:64" ht="24" customHeight="1">
      <c r="A717" s="77">
        <v>5</v>
      </c>
      <c r="B717" s="78" t="s">
        <v>916</v>
      </c>
      <c r="C717" s="79" t="s">
        <v>917</v>
      </c>
      <c r="D717" s="79">
        <v>5.0999999999999996</v>
      </c>
      <c r="E717" s="78" t="s">
        <v>1654</v>
      </c>
      <c r="F717" s="79"/>
      <c r="G717" s="79"/>
      <c r="H717" s="52">
        <v>5104040102.1049995</v>
      </c>
      <c r="I717" s="53" t="s">
        <v>768</v>
      </c>
      <c r="J717" s="108">
        <f t="shared" si="12"/>
        <v>5108936.8600000003</v>
      </c>
      <c r="K717">
        <v>6634816.8899999997</v>
      </c>
      <c r="L717">
        <v>303480</v>
      </c>
      <c r="M717">
        <v>366415.62</v>
      </c>
      <c r="N717">
        <v>684510</v>
      </c>
      <c r="O717">
        <v>903203</v>
      </c>
      <c r="P717">
        <v>806596.18</v>
      </c>
      <c r="Q717">
        <v>291520</v>
      </c>
      <c r="R717">
        <v>1795937.5</v>
      </c>
      <c r="S717">
        <v>289060</v>
      </c>
      <c r="T717">
        <v>108660</v>
      </c>
      <c r="U717">
        <v>484161</v>
      </c>
      <c r="V717">
        <v>710437.38</v>
      </c>
      <c r="W717">
        <v>5108936.8600000003</v>
      </c>
      <c r="Y717">
        <v>1024409</v>
      </c>
      <c r="Z717">
        <v>1632192.5</v>
      </c>
      <c r="AA717">
        <v>755527.5</v>
      </c>
      <c r="AB717">
        <v>2008926.31</v>
      </c>
      <c r="AE717">
        <v>13389102.359999999</v>
      </c>
      <c r="AF717">
        <v>1008468.26</v>
      </c>
      <c r="AG717">
        <v>974237.5</v>
      </c>
      <c r="AH717">
        <v>1529810</v>
      </c>
      <c r="AJ717">
        <v>478119.98</v>
      </c>
      <c r="AK717">
        <v>1711085.64</v>
      </c>
      <c r="AL717">
        <v>1860362</v>
      </c>
      <c r="AM717">
        <v>869460</v>
      </c>
      <c r="AN717">
        <v>423205.65</v>
      </c>
      <c r="AO717">
        <v>3573680.5</v>
      </c>
      <c r="AP717">
        <v>1199852.3899999999</v>
      </c>
      <c r="AR717">
        <v>720468.3</v>
      </c>
      <c r="AS717">
        <v>6174232.6900000004</v>
      </c>
      <c r="AT717">
        <v>1636431.5</v>
      </c>
      <c r="AU717">
        <v>751662</v>
      </c>
      <c r="AV717">
        <v>4049146.77</v>
      </c>
      <c r="AW717">
        <v>882548.63</v>
      </c>
      <c r="AX717">
        <v>357930</v>
      </c>
      <c r="AY717">
        <v>818455</v>
      </c>
      <c r="BA717">
        <v>544330</v>
      </c>
      <c r="BB717">
        <v>734244.54</v>
      </c>
      <c r="BC717">
        <v>733259.26</v>
      </c>
      <c r="BD717">
        <v>416673.75</v>
      </c>
      <c r="BE717">
        <v>7953269.75</v>
      </c>
      <c r="BF717">
        <v>127450</v>
      </c>
      <c r="BG717">
        <v>525037.37</v>
      </c>
      <c r="BH717">
        <v>450472.5</v>
      </c>
      <c r="BI717">
        <v>385266.25</v>
      </c>
      <c r="BJ717">
        <v>264810</v>
      </c>
      <c r="BK717">
        <v>921335</v>
      </c>
      <c r="BL717">
        <v>735592.5</v>
      </c>
    </row>
    <row r="718" spans="1:64" ht="24" customHeight="1">
      <c r="A718" s="77">
        <v>5</v>
      </c>
      <c r="B718" s="78" t="s">
        <v>916</v>
      </c>
      <c r="C718" s="79" t="s">
        <v>917</v>
      </c>
      <c r="D718" s="79">
        <v>5.0999999999999996</v>
      </c>
      <c r="E718" s="78" t="s">
        <v>1654</v>
      </c>
      <c r="F718" s="79"/>
      <c r="G718" s="79"/>
      <c r="H718" s="52">
        <v>5104040102.1059999</v>
      </c>
      <c r="I718" s="53" t="s">
        <v>769</v>
      </c>
      <c r="J718" s="108">
        <f t="shared" si="12"/>
        <v>3275665</v>
      </c>
      <c r="W718">
        <v>3275665</v>
      </c>
      <c r="AE718">
        <v>3862324.5</v>
      </c>
      <c r="AO718">
        <v>263075</v>
      </c>
      <c r="AS718">
        <v>8367654.6900000004</v>
      </c>
      <c r="AZ718">
        <v>5005775.96</v>
      </c>
      <c r="BF718">
        <v>520430</v>
      </c>
    </row>
    <row r="719" spans="1:64" ht="24" customHeight="1">
      <c r="A719" s="77">
        <v>5</v>
      </c>
      <c r="B719" s="78" t="s">
        <v>916</v>
      </c>
      <c r="C719" s="79" t="s">
        <v>917</v>
      </c>
      <c r="D719" s="79">
        <v>5.0999999999999996</v>
      </c>
      <c r="E719" s="78" t="s">
        <v>1654</v>
      </c>
      <c r="F719" s="79"/>
      <c r="G719" s="79"/>
      <c r="H719" s="52">
        <v>5104040102.1070004</v>
      </c>
      <c r="I719" s="53" t="s">
        <v>770</v>
      </c>
      <c r="J719" s="108">
        <f t="shared" si="12"/>
        <v>149450</v>
      </c>
      <c r="K719">
        <v>99900</v>
      </c>
      <c r="L719">
        <v>2250</v>
      </c>
      <c r="M719">
        <v>23400</v>
      </c>
      <c r="N719">
        <v>7950</v>
      </c>
      <c r="O719">
        <v>48600</v>
      </c>
      <c r="P719">
        <v>8850</v>
      </c>
      <c r="Q719">
        <v>25500</v>
      </c>
      <c r="R719">
        <v>15600</v>
      </c>
      <c r="S719">
        <v>9600</v>
      </c>
      <c r="U719">
        <v>4550</v>
      </c>
      <c r="V719">
        <v>6900</v>
      </c>
      <c r="W719">
        <v>149450</v>
      </c>
      <c r="X719">
        <v>17850</v>
      </c>
      <c r="Y719">
        <v>9000</v>
      </c>
      <c r="Z719">
        <v>10350</v>
      </c>
      <c r="AA719">
        <v>21600</v>
      </c>
      <c r="AE719">
        <v>1312290.3700000001</v>
      </c>
      <c r="AF719">
        <v>31600</v>
      </c>
      <c r="AG719">
        <v>71400</v>
      </c>
      <c r="AH719">
        <v>59700</v>
      </c>
      <c r="AI719">
        <v>9600</v>
      </c>
      <c r="AJ719">
        <v>28950</v>
      </c>
      <c r="AK719">
        <v>94950</v>
      </c>
      <c r="AL719">
        <v>27300</v>
      </c>
      <c r="AO719">
        <v>96200</v>
      </c>
      <c r="AP719">
        <v>40050</v>
      </c>
      <c r="AQ719">
        <v>8550</v>
      </c>
      <c r="AR719">
        <v>1500</v>
      </c>
      <c r="AS719">
        <v>119600</v>
      </c>
      <c r="AT719">
        <v>9900</v>
      </c>
      <c r="AU719">
        <v>8550</v>
      </c>
      <c r="AV719">
        <v>3150</v>
      </c>
      <c r="AW719">
        <v>27850</v>
      </c>
      <c r="AX719">
        <v>19950</v>
      </c>
      <c r="BA719">
        <v>35550</v>
      </c>
      <c r="BC719">
        <v>6000</v>
      </c>
      <c r="BD719">
        <v>8100</v>
      </c>
      <c r="BE719">
        <v>59800</v>
      </c>
      <c r="BF719">
        <v>33000</v>
      </c>
      <c r="BH719">
        <v>19950</v>
      </c>
      <c r="BJ719">
        <v>21450</v>
      </c>
      <c r="BK719">
        <v>7350</v>
      </c>
    </row>
    <row r="720" spans="1:64" ht="24" customHeight="1">
      <c r="A720" s="77">
        <v>5</v>
      </c>
      <c r="B720" s="78" t="s">
        <v>916</v>
      </c>
      <c r="C720" s="79" t="s">
        <v>917</v>
      </c>
      <c r="D720" s="79">
        <v>5.0999999999999996</v>
      </c>
      <c r="E720" s="78" t="s">
        <v>1654</v>
      </c>
      <c r="F720" s="79"/>
      <c r="G720" s="79"/>
      <c r="H720" s="52">
        <v>5104040102.1079998</v>
      </c>
      <c r="I720" s="53" t="s">
        <v>771</v>
      </c>
      <c r="J720" s="108">
        <f t="shared" si="12"/>
        <v>358125</v>
      </c>
      <c r="L720">
        <v>750</v>
      </c>
      <c r="M720">
        <v>17550</v>
      </c>
      <c r="O720">
        <v>32550</v>
      </c>
      <c r="P720">
        <v>39810</v>
      </c>
      <c r="R720">
        <v>14250</v>
      </c>
      <c r="S720">
        <v>10350</v>
      </c>
      <c r="T720">
        <v>30600</v>
      </c>
      <c r="U720">
        <v>6550</v>
      </c>
      <c r="V720">
        <v>1500</v>
      </c>
      <c r="W720">
        <v>358125</v>
      </c>
      <c r="X720">
        <v>2400</v>
      </c>
      <c r="Z720">
        <v>46800</v>
      </c>
      <c r="AA720">
        <v>254150</v>
      </c>
      <c r="AB720">
        <v>87600</v>
      </c>
      <c r="AC720">
        <v>34650</v>
      </c>
      <c r="AD720">
        <v>5100</v>
      </c>
      <c r="AE720">
        <v>2124884.63</v>
      </c>
      <c r="AF720">
        <v>7600</v>
      </c>
      <c r="AG720">
        <v>106000</v>
      </c>
      <c r="AJ720">
        <v>19500</v>
      </c>
      <c r="AM720">
        <v>544255</v>
      </c>
      <c r="AO720">
        <v>551350</v>
      </c>
      <c r="AP720">
        <v>25650</v>
      </c>
      <c r="AU720">
        <v>12600</v>
      </c>
      <c r="AV720">
        <v>50850</v>
      </c>
      <c r="BA720">
        <v>55550</v>
      </c>
      <c r="BB720">
        <v>8550</v>
      </c>
      <c r="BD720">
        <v>3750</v>
      </c>
      <c r="BF720">
        <v>3450</v>
      </c>
      <c r="BG720">
        <v>5850</v>
      </c>
      <c r="BH720">
        <v>31500</v>
      </c>
      <c r="BI720">
        <v>14700</v>
      </c>
      <c r="BK720">
        <v>32250</v>
      </c>
    </row>
    <row r="721" spans="1:64" ht="24" customHeight="1">
      <c r="A721" s="77">
        <v>5</v>
      </c>
      <c r="B721" s="78" t="s">
        <v>916</v>
      </c>
      <c r="C721" s="79" t="s">
        <v>917</v>
      </c>
      <c r="D721" s="79">
        <v>5.0999999999999996</v>
      </c>
      <c r="E721" s="78" t="s">
        <v>1654</v>
      </c>
      <c r="F721" s="79"/>
      <c r="G721" s="79"/>
      <c r="H721" s="52">
        <v>5104040102.1090002</v>
      </c>
      <c r="I721" s="53" t="s">
        <v>772</v>
      </c>
      <c r="J721" s="108">
        <f t="shared" si="12"/>
        <v>5000</v>
      </c>
      <c r="K721">
        <v>1180000</v>
      </c>
      <c r="L721">
        <v>65000</v>
      </c>
      <c r="M721">
        <v>60000</v>
      </c>
      <c r="N721">
        <v>145000</v>
      </c>
      <c r="O721">
        <v>660000</v>
      </c>
      <c r="P721">
        <v>180000</v>
      </c>
      <c r="Q721">
        <v>55000</v>
      </c>
      <c r="R721">
        <v>60000</v>
      </c>
      <c r="S721">
        <v>90000</v>
      </c>
      <c r="T721">
        <v>60000</v>
      </c>
      <c r="U721">
        <v>60000</v>
      </c>
      <c r="V721">
        <v>60000</v>
      </c>
      <c r="W721">
        <v>5000</v>
      </c>
      <c r="AE721">
        <v>2380000</v>
      </c>
      <c r="AG721">
        <v>120000</v>
      </c>
      <c r="AO721">
        <v>115000</v>
      </c>
      <c r="AS721">
        <v>800000</v>
      </c>
      <c r="AW721">
        <v>20000</v>
      </c>
      <c r="BD721">
        <v>60000</v>
      </c>
    </row>
    <row r="722" spans="1:64" ht="24" customHeight="1">
      <c r="A722" s="77">
        <v>5</v>
      </c>
      <c r="B722" s="78" t="s">
        <v>916</v>
      </c>
      <c r="C722" s="79" t="s">
        <v>917</v>
      </c>
      <c r="D722" s="79">
        <v>5.0999999999999996</v>
      </c>
      <c r="E722" s="78" t="s">
        <v>1654</v>
      </c>
      <c r="F722" s="79"/>
      <c r="G722" s="79"/>
      <c r="H722" s="52">
        <v>5104040102.1099997</v>
      </c>
      <c r="I722" s="53" t="s">
        <v>773</v>
      </c>
      <c r="J722" s="108">
        <f t="shared" si="12"/>
        <v>0</v>
      </c>
      <c r="M722">
        <v>1600</v>
      </c>
      <c r="X722">
        <v>31470</v>
      </c>
      <c r="AH722">
        <v>60000</v>
      </c>
      <c r="AI722">
        <v>245000</v>
      </c>
      <c r="AJ722">
        <v>60000</v>
      </c>
      <c r="AK722">
        <v>170000</v>
      </c>
      <c r="AO722">
        <v>25000</v>
      </c>
      <c r="AP722">
        <v>120000</v>
      </c>
      <c r="AV722">
        <v>65000</v>
      </c>
      <c r="AW722">
        <v>126920</v>
      </c>
      <c r="AX722">
        <v>93000</v>
      </c>
      <c r="AY722">
        <v>99000</v>
      </c>
      <c r="AZ722">
        <v>240000</v>
      </c>
      <c r="BF722">
        <v>205000</v>
      </c>
      <c r="BL722">
        <v>135000</v>
      </c>
    </row>
    <row r="723" spans="1:64" ht="24" customHeight="1">
      <c r="A723" s="77">
        <v>5</v>
      </c>
      <c r="B723" s="78" t="s">
        <v>916</v>
      </c>
      <c r="C723" s="79" t="s">
        <v>917</v>
      </c>
      <c r="D723" s="79">
        <v>5.0999999999999996</v>
      </c>
      <c r="E723" s="78" t="s">
        <v>1654</v>
      </c>
      <c r="F723" s="79"/>
      <c r="G723" s="79"/>
      <c r="H723" s="52">
        <v>5104040102.1110001</v>
      </c>
      <c r="I723" s="53" t="s">
        <v>774</v>
      </c>
      <c r="J723" s="108">
        <f t="shared" si="12"/>
        <v>0</v>
      </c>
      <c r="L723">
        <v>651009</v>
      </c>
      <c r="M723">
        <v>1709000</v>
      </c>
      <c r="N723">
        <v>2506800</v>
      </c>
      <c r="O723">
        <v>2451200</v>
      </c>
      <c r="P723">
        <v>3215300</v>
      </c>
      <c r="Q723">
        <v>925800</v>
      </c>
      <c r="R723">
        <v>1314800</v>
      </c>
      <c r="S723">
        <v>1305000</v>
      </c>
      <c r="T723">
        <v>1565900</v>
      </c>
      <c r="U723">
        <v>893900</v>
      </c>
      <c r="V723">
        <v>447614</v>
      </c>
      <c r="X723">
        <v>1790472.45</v>
      </c>
      <c r="Y723">
        <v>1232421.3500000001</v>
      </c>
      <c r="Z723">
        <v>2022474.33</v>
      </c>
      <c r="AA723">
        <v>3480951.69</v>
      </c>
      <c r="AB723">
        <v>2542478.6</v>
      </c>
      <c r="AC723">
        <v>1214245.1000000001</v>
      </c>
      <c r="AD723">
        <v>715874.31</v>
      </c>
      <c r="AF723">
        <v>1440000</v>
      </c>
      <c r="AG723">
        <v>2116000</v>
      </c>
      <c r="AH723">
        <v>1890000</v>
      </c>
      <c r="AI723">
        <v>3592800</v>
      </c>
      <c r="AJ723">
        <v>1231000</v>
      </c>
      <c r="AK723">
        <v>2925000</v>
      </c>
      <c r="AL723">
        <v>2356600</v>
      </c>
      <c r="AM723">
        <v>2131600</v>
      </c>
      <c r="AN723">
        <v>1192900</v>
      </c>
      <c r="AO723">
        <v>2796100</v>
      </c>
      <c r="AP723">
        <v>1751000</v>
      </c>
      <c r="AQ723">
        <v>1545403</v>
      </c>
      <c r="AR723">
        <v>1194500</v>
      </c>
      <c r="AT723">
        <v>1405885</v>
      </c>
      <c r="AU723">
        <v>633282</v>
      </c>
      <c r="AV723">
        <v>1389831</v>
      </c>
      <c r="AX723">
        <v>800400</v>
      </c>
      <c r="AY723">
        <v>1085407</v>
      </c>
      <c r="AZ723">
        <v>1658409</v>
      </c>
      <c r="BA723">
        <v>780100</v>
      </c>
      <c r="BB723">
        <v>364883</v>
      </c>
      <c r="BC723">
        <v>366285</v>
      </c>
      <c r="BD723">
        <v>406000</v>
      </c>
      <c r="BF723">
        <v>2098457</v>
      </c>
      <c r="BG723">
        <v>1596800</v>
      </c>
      <c r="BH723">
        <v>1904300</v>
      </c>
      <c r="BI723">
        <v>991095</v>
      </c>
      <c r="BJ723">
        <v>2069400</v>
      </c>
      <c r="BK723">
        <v>1078300</v>
      </c>
      <c r="BL723">
        <v>632400</v>
      </c>
    </row>
    <row r="724" spans="1:64" ht="24" customHeight="1">
      <c r="A724" s="77">
        <v>5</v>
      </c>
      <c r="B724" s="78" t="s">
        <v>916</v>
      </c>
      <c r="C724" s="79" t="s">
        <v>917</v>
      </c>
      <c r="D724" s="79">
        <v>5.0999999999999996</v>
      </c>
      <c r="E724" s="78" t="s">
        <v>1654</v>
      </c>
      <c r="F724" s="79"/>
      <c r="G724" s="79"/>
      <c r="H724" s="52">
        <v>5104040102.1120005</v>
      </c>
      <c r="I724" s="53" t="s">
        <v>775</v>
      </c>
      <c r="J724" s="108">
        <f t="shared" si="12"/>
        <v>0</v>
      </c>
      <c r="AN724">
        <v>50000</v>
      </c>
      <c r="AO724">
        <v>1200</v>
      </c>
      <c r="AT724">
        <v>82285</v>
      </c>
      <c r="AV724">
        <v>31230</v>
      </c>
      <c r="AX724">
        <v>5000</v>
      </c>
      <c r="BA724">
        <v>50000</v>
      </c>
      <c r="BD724">
        <v>15079</v>
      </c>
      <c r="BH724">
        <v>5500</v>
      </c>
      <c r="BI724">
        <v>29059</v>
      </c>
      <c r="BK724">
        <v>6800</v>
      </c>
    </row>
    <row r="725" spans="1:64" ht="24" customHeight="1">
      <c r="A725" s="77">
        <v>5</v>
      </c>
      <c r="B725" s="78" t="s">
        <v>916</v>
      </c>
      <c r="C725" s="79" t="s">
        <v>917</v>
      </c>
      <c r="D725" s="79">
        <v>5.0999999999999996</v>
      </c>
      <c r="E725" s="78" t="s">
        <v>1654</v>
      </c>
      <c r="F725" s="79"/>
      <c r="G725" s="79"/>
      <c r="H725" s="52">
        <v>5104040102.1129999</v>
      </c>
      <c r="I725" s="53" t="s">
        <v>776</v>
      </c>
      <c r="J725" s="108">
        <f t="shared" si="12"/>
        <v>0</v>
      </c>
      <c r="L725">
        <v>1979191</v>
      </c>
      <c r="M725">
        <v>3959000</v>
      </c>
      <c r="N725">
        <v>7045600</v>
      </c>
      <c r="O725">
        <v>9148100</v>
      </c>
      <c r="P725">
        <v>8619900</v>
      </c>
      <c r="Q725">
        <v>7072800</v>
      </c>
      <c r="R725">
        <v>5329500</v>
      </c>
      <c r="S725">
        <v>4144200</v>
      </c>
      <c r="T725">
        <v>4413100</v>
      </c>
      <c r="U725">
        <v>4054800</v>
      </c>
      <c r="V725">
        <v>3228986</v>
      </c>
      <c r="X725">
        <v>2041404.56</v>
      </c>
      <c r="Y725">
        <v>2169513.46</v>
      </c>
      <c r="Z725">
        <v>3023425.67</v>
      </c>
      <c r="AA725">
        <v>4191448.31</v>
      </c>
      <c r="AB725">
        <v>4846021.4000000004</v>
      </c>
      <c r="AC725">
        <v>1446154.89</v>
      </c>
      <c r="AD725">
        <v>1203825.69</v>
      </c>
      <c r="AF725">
        <v>5588500</v>
      </c>
      <c r="AG725">
        <v>5681000</v>
      </c>
      <c r="AH725">
        <v>5657930</v>
      </c>
      <c r="AI725">
        <v>10279100</v>
      </c>
      <c r="AJ725">
        <v>4064600</v>
      </c>
      <c r="AK725">
        <v>7655500</v>
      </c>
      <c r="AL725">
        <v>6206000</v>
      </c>
      <c r="AM725">
        <v>4757100</v>
      </c>
      <c r="AN725">
        <v>4620000</v>
      </c>
      <c r="AO725">
        <v>8343300</v>
      </c>
      <c r="AP725">
        <v>5391800</v>
      </c>
      <c r="AQ725">
        <v>4481897</v>
      </c>
      <c r="AR725">
        <v>3321000</v>
      </c>
      <c r="AT725">
        <v>2657115</v>
      </c>
      <c r="AU725">
        <v>3757518</v>
      </c>
      <c r="AV725">
        <v>7007700</v>
      </c>
      <c r="AW725">
        <v>7308500</v>
      </c>
      <c r="AX725">
        <v>4205900</v>
      </c>
      <c r="AY725">
        <v>3611031</v>
      </c>
      <c r="AZ725">
        <v>11109191</v>
      </c>
      <c r="BA725">
        <v>4496700</v>
      </c>
      <c r="BB725">
        <v>1963859.88</v>
      </c>
      <c r="BC725">
        <v>1856315</v>
      </c>
      <c r="BD725">
        <v>2105161</v>
      </c>
      <c r="BF725">
        <v>6798743</v>
      </c>
      <c r="BG725">
        <v>4743500</v>
      </c>
      <c r="BH725">
        <v>6887700</v>
      </c>
      <c r="BI725">
        <v>1524446</v>
      </c>
      <c r="BJ725">
        <v>7065000</v>
      </c>
      <c r="BK725">
        <v>5739700</v>
      </c>
      <c r="BL725">
        <v>4046800</v>
      </c>
    </row>
    <row r="726" spans="1:64" ht="24" customHeight="1">
      <c r="A726" s="77">
        <v>5</v>
      </c>
      <c r="B726" s="78" t="s">
        <v>916</v>
      </c>
      <c r="C726" s="79" t="s">
        <v>917</v>
      </c>
      <c r="D726" s="79">
        <v>5.0999999999999996</v>
      </c>
      <c r="E726" s="78" t="s">
        <v>1654</v>
      </c>
      <c r="F726" s="79"/>
      <c r="G726" s="79"/>
      <c r="H726" s="52">
        <v>5104040102.1140003</v>
      </c>
      <c r="I726" s="53" t="s">
        <v>777</v>
      </c>
      <c r="J726" s="108">
        <f t="shared" si="12"/>
        <v>0</v>
      </c>
      <c r="L726">
        <v>270600</v>
      </c>
      <c r="M726">
        <v>559200</v>
      </c>
      <c r="N726">
        <v>346900</v>
      </c>
      <c r="O726">
        <v>784200</v>
      </c>
      <c r="P726">
        <v>623200</v>
      </c>
      <c r="Q726">
        <v>105300</v>
      </c>
      <c r="R726">
        <v>521000</v>
      </c>
      <c r="S726">
        <v>452600</v>
      </c>
      <c r="U726">
        <v>368100</v>
      </c>
      <c r="V726">
        <v>214200</v>
      </c>
      <c r="AG726">
        <v>1607500</v>
      </c>
      <c r="AH726">
        <v>644570</v>
      </c>
      <c r="AI726">
        <v>933500</v>
      </c>
      <c r="AJ726">
        <v>170100</v>
      </c>
      <c r="AK726">
        <v>1431300</v>
      </c>
      <c r="AL726">
        <v>770000</v>
      </c>
      <c r="AM726">
        <v>1470600</v>
      </c>
      <c r="AN726">
        <v>400000</v>
      </c>
      <c r="AO726">
        <v>782400</v>
      </c>
      <c r="AP726">
        <v>403400</v>
      </c>
      <c r="AR726">
        <v>289600</v>
      </c>
      <c r="AT726">
        <v>661715</v>
      </c>
      <c r="AU726">
        <v>361300</v>
      </c>
      <c r="AV726">
        <v>1840239</v>
      </c>
      <c r="AW726">
        <v>683300</v>
      </c>
      <c r="AX726">
        <v>463600</v>
      </c>
      <c r="AY726">
        <v>414800</v>
      </c>
      <c r="AZ726">
        <v>1012600</v>
      </c>
      <c r="BA726">
        <v>881100</v>
      </c>
      <c r="BB726">
        <v>395600</v>
      </c>
      <c r="BC726">
        <v>522200</v>
      </c>
      <c r="BD726">
        <v>203960</v>
      </c>
      <c r="BF726">
        <v>0</v>
      </c>
      <c r="BG726">
        <v>524900</v>
      </c>
      <c r="BH726">
        <v>61000</v>
      </c>
      <c r="BI726">
        <v>107441</v>
      </c>
      <c r="BK726">
        <v>737800</v>
      </c>
      <c r="BL726">
        <v>488400</v>
      </c>
    </row>
    <row r="727" spans="1:64" ht="24" customHeight="1">
      <c r="A727" s="77">
        <v>5</v>
      </c>
      <c r="B727" s="78" t="s">
        <v>916</v>
      </c>
      <c r="C727" s="79" t="s">
        <v>917</v>
      </c>
      <c r="D727" s="79">
        <v>5.0999999999999996</v>
      </c>
      <c r="E727" s="78" t="s">
        <v>1654</v>
      </c>
      <c r="F727" s="79"/>
      <c r="G727" s="79"/>
      <c r="H727" s="52">
        <v>5104040102.1149998</v>
      </c>
      <c r="I727" s="53" t="s">
        <v>778</v>
      </c>
      <c r="J727" s="108">
        <f t="shared" si="12"/>
        <v>4112081.1</v>
      </c>
      <c r="K727">
        <v>9251538</v>
      </c>
      <c r="W727">
        <v>4112081.1</v>
      </c>
      <c r="AE727">
        <v>7706622.9000000004</v>
      </c>
      <c r="AS727">
        <v>5795392</v>
      </c>
      <c r="BE727">
        <v>4070550</v>
      </c>
      <c r="BJ727">
        <v>37300</v>
      </c>
    </row>
    <row r="728" spans="1:64" ht="24" customHeight="1">
      <c r="A728" s="77">
        <v>5</v>
      </c>
      <c r="B728" s="78" t="s">
        <v>916</v>
      </c>
      <c r="C728" s="79" t="s">
        <v>917</v>
      </c>
      <c r="D728" s="79">
        <v>5.0999999999999996</v>
      </c>
      <c r="E728" s="78" t="s">
        <v>1654</v>
      </c>
      <c r="F728" s="79"/>
      <c r="G728" s="79"/>
      <c r="H728" s="52">
        <v>5104040102.1160002</v>
      </c>
      <c r="I728" s="53" t="s">
        <v>779</v>
      </c>
      <c r="J728" s="108">
        <f t="shared" si="12"/>
        <v>456897.9</v>
      </c>
      <c r="W728">
        <v>456897.9</v>
      </c>
      <c r="AE728">
        <v>224905.42</v>
      </c>
      <c r="AS728">
        <v>64371</v>
      </c>
      <c r="BE728">
        <v>213910</v>
      </c>
    </row>
    <row r="729" spans="1:64" ht="24" customHeight="1">
      <c r="A729" s="77">
        <v>5</v>
      </c>
      <c r="B729" s="78" t="s">
        <v>916</v>
      </c>
      <c r="C729" s="79" t="s">
        <v>917</v>
      </c>
      <c r="D729" s="79">
        <v>5.0999999999999996</v>
      </c>
      <c r="E729" s="78" t="s">
        <v>1654</v>
      </c>
      <c r="F729" s="79"/>
      <c r="G729" s="79"/>
      <c r="H729" s="52">
        <v>5104040102.1169996</v>
      </c>
      <c r="I729" s="53" t="s">
        <v>780</v>
      </c>
      <c r="J729" s="108">
        <f t="shared" si="12"/>
        <v>22495522.149999999</v>
      </c>
      <c r="K729">
        <v>45015360</v>
      </c>
      <c r="W729">
        <v>22495522.149999999</v>
      </c>
      <c r="AE729">
        <v>76560438.150000006</v>
      </c>
      <c r="AS729">
        <v>36811318</v>
      </c>
      <c r="BE729">
        <v>14361933</v>
      </c>
      <c r="BJ729">
        <v>331000</v>
      </c>
    </row>
    <row r="730" spans="1:64" ht="24" customHeight="1">
      <c r="A730" s="77">
        <v>5</v>
      </c>
      <c r="B730" s="78" t="s">
        <v>916</v>
      </c>
      <c r="C730" s="79" t="s">
        <v>917</v>
      </c>
      <c r="D730" s="79">
        <v>5.0999999999999996</v>
      </c>
      <c r="E730" s="78" t="s">
        <v>1654</v>
      </c>
      <c r="F730" s="79"/>
      <c r="G730" s="79"/>
      <c r="H730" s="52">
        <v>5104040102.118</v>
      </c>
      <c r="I730" s="53" t="s">
        <v>781</v>
      </c>
      <c r="J730" s="108">
        <f t="shared" si="12"/>
        <v>2499502.48</v>
      </c>
      <c r="K730">
        <v>3013949</v>
      </c>
      <c r="W730">
        <v>2499502.48</v>
      </c>
      <c r="AE730">
        <v>1601761.25</v>
      </c>
      <c r="AS730">
        <v>5096344</v>
      </c>
      <c r="BE730">
        <v>3311657</v>
      </c>
      <c r="BF730">
        <v>677900</v>
      </c>
      <c r="BJ730">
        <v>1174800</v>
      </c>
    </row>
    <row r="731" spans="1:64" ht="24" customHeight="1">
      <c r="A731" s="77">
        <v>5</v>
      </c>
      <c r="B731" s="78" t="s">
        <v>916</v>
      </c>
      <c r="C731" s="79" t="s">
        <v>917</v>
      </c>
      <c r="D731" s="79">
        <v>5.0999999999999996</v>
      </c>
      <c r="E731" s="78" t="s">
        <v>1654</v>
      </c>
      <c r="F731" s="79"/>
      <c r="G731" s="79"/>
      <c r="H731" s="52">
        <v>5104040102.1190004</v>
      </c>
      <c r="I731" s="53" t="s">
        <v>782</v>
      </c>
      <c r="J731" s="108">
        <f t="shared" si="12"/>
        <v>0</v>
      </c>
      <c r="O731">
        <v>3340</v>
      </c>
      <c r="P731">
        <v>6000</v>
      </c>
      <c r="Q731">
        <v>19440</v>
      </c>
      <c r="R731">
        <v>3960</v>
      </c>
      <c r="AY731">
        <v>173250</v>
      </c>
    </row>
    <row r="732" spans="1:64" ht="24" customHeight="1">
      <c r="A732" s="77">
        <v>5</v>
      </c>
      <c r="B732" s="78" t="s">
        <v>916</v>
      </c>
      <c r="C732" s="79" t="s">
        <v>917</v>
      </c>
      <c r="D732" s="79">
        <v>5.0999999999999996</v>
      </c>
      <c r="E732" s="78" t="s">
        <v>1654</v>
      </c>
      <c r="F732" s="79"/>
      <c r="G732" s="79"/>
      <c r="H732" s="54">
        <v>5104040102.1199999</v>
      </c>
      <c r="I732" s="56" t="s">
        <v>783</v>
      </c>
      <c r="J732" s="108">
        <f t="shared" si="12"/>
        <v>0</v>
      </c>
      <c r="K732">
        <v>107400</v>
      </c>
      <c r="L732">
        <v>40800</v>
      </c>
      <c r="M732">
        <v>26050</v>
      </c>
      <c r="O732">
        <v>1950</v>
      </c>
      <c r="P732">
        <v>88600</v>
      </c>
      <c r="Q732">
        <v>6500</v>
      </c>
      <c r="T732">
        <v>16050</v>
      </c>
      <c r="U732">
        <v>3900</v>
      </c>
      <c r="X732">
        <v>1200</v>
      </c>
      <c r="Z732">
        <v>2400</v>
      </c>
      <c r="AE732">
        <v>11464169</v>
      </c>
      <c r="AI732">
        <v>259000</v>
      </c>
      <c r="AQ732">
        <v>349060</v>
      </c>
      <c r="AS732">
        <v>51600</v>
      </c>
      <c r="AX732">
        <v>3000</v>
      </c>
      <c r="AY732">
        <v>3750</v>
      </c>
      <c r="BE732">
        <v>680050</v>
      </c>
      <c r="BJ732">
        <v>26900</v>
      </c>
    </row>
    <row r="733" spans="1:64" ht="24" customHeight="1">
      <c r="A733" s="77">
        <v>5</v>
      </c>
      <c r="B733" s="78" t="s">
        <v>916</v>
      </c>
      <c r="C733" s="79" t="s">
        <v>917</v>
      </c>
      <c r="D733" s="79">
        <v>5.2</v>
      </c>
      <c r="E733" s="78" t="s">
        <v>1877</v>
      </c>
      <c r="F733" s="79"/>
      <c r="G733" s="79"/>
      <c r="H733" s="33">
        <v>5105010101.1009998</v>
      </c>
      <c r="I733" s="73" t="s">
        <v>784</v>
      </c>
      <c r="J733" s="108">
        <f t="shared" si="12"/>
        <v>2511578.34</v>
      </c>
      <c r="M733">
        <v>15549.82</v>
      </c>
      <c r="N733">
        <v>1</v>
      </c>
      <c r="O733">
        <v>1198538.52</v>
      </c>
      <c r="P733">
        <v>175290.72</v>
      </c>
      <c r="Q733">
        <v>242364.42</v>
      </c>
      <c r="R733">
        <v>17679.96</v>
      </c>
      <c r="S733">
        <v>142000</v>
      </c>
      <c r="T733">
        <v>187120.08</v>
      </c>
      <c r="U733">
        <v>352084</v>
      </c>
      <c r="W733">
        <v>2511578.34</v>
      </c>
      <c r="X733">
        <v>304367.82</v>
      </c>
      <c r="Y733">
        <v>786363.88</v>
      </c>
      <c r="Z733">
        <v>305199.96000000002</v>
      </c>
      <c r="AA733">
        <v>1124876.5</v>
      </c>
      <c r="AB733">
        <v>333904.78999999998</v>
      </c>
      <c r="AC733">
        <v>727361.35</v>
      </c>
      <c r="AD733">
        <v>507520</v>
      </c>
      <c r="AE733">
        <v>5869263</v>
      </c>
      <c r="AG733">
        <v>174465.4</v>
      </c>
      <c r="AH733">
        <v>43447</v>
      </c>
      <c r="AJ733">
        <v>39800.019999999997</v>
      </c>
      <c r="AK733">
        <v>362815.44</v>
      </c>
      <c r="AL733">
        <v>173120</v>
      </c>
      <c r="AM733">
        <v>354128.03</v>
      </c>
      <c r="AN733">
        <v>373057.42</v>
      </c>
      <c r="AO733">
        <v>345918.48</v>
      </c>
      <c r="AP733">
        <v>140519.62</v>
      </c>
      <c r="AR733">
        <v>544185.59999999998</v>
      </c>
      <c r="AS733">
        <v>2808322.38</v>
      </c>
      <c r="AT733">
        <v>511515.88</v>
      </c>
      <c r="AU733">
        <v>426508</v>
      </c>
      <c r="AV733">
        <v>363399.96</v>
      </c>
      <c r="AW733">
        <v>437799.84</v>
      </c>
      <c r="AX733">
        <v>704498.52</v>
      </c>
      <c r="AY733">
        <v>363207.19</v>
      </c>
      <c r="BA733">
        <v>506645.84</v>
      </c>
      <c r="BB733">
        <v>463323.84</v>
      </c>
      <c r="BC733">
        <v>439314.56</v>
      </c>
      <c r="BD733">
        <v>408913.64</v>
      </c>
      <c r="BE733">
        <v>1442146.53</v>
      </c>
      <c r="BF733">
        <v>1291945.21</v>
      </c>
      <c r="BG733">
        <v>391200</v>
      </c>
      <c r="BH733">
        <v>721298.67</v>
      </c>
      <c r="BJ733">
        <v>848727.96</v>
      </c>
      <c r="BK733">
        <v>657780</v>
      </c>
      <c r="BL733">
        <v>429485</v>
      </c>
    </row>
    <row r="734" spans="1:64" ht="24" customHeight="1">
      <c r="A734" s="77">
        <v>5</v>
      </c>
      <c r="B734" s="78" t="s">
        <v>916</v>
      </c>
      <c r="C734" s="79" t="s">
        <v>917</v>
      </c>
      <c r="D734" s="79">
        <v>5.2</v>
      </c>
      <c r="E734" s="78" t="s">
        <v>1877</v>
      </c>
      <c r="F734" s="79"/>
      <c r="G734" s="79"/>
      <c r="H734" s="33">
        <v>5105010103.1009998</v>
      </c>
      <c r="I734" s="73" t="s">
        <v>785</v>
      </c>
      <c r="J734" s="108">
        <f t="shared" si="12"/>
        <v>20477689.27</v>
      </c>
      <c r="M734">
        <v>300459.68</v>
      </c>
      <c r="N734">
        <v>28258.799999999999</v>
      </c>
      <c r="O734">
        <v>4407999.96</v>
      </c>
      <c r="P734">
        <v>12833.4</v>
      </c>
      <c r="Q734">
        <v>3984</v>
      </c>
      <c r="R734">
        <v>329959.92</v>
      </c>
      <c r="S734">
        <v>288439.92</v>
      </c>
      <c r="T734">
        <v>219441</v>
      </c>
      <c r="U734">
        <v>644400</v>
      </c>
      <c r="W734">
        <v>20477689.27</v>
      </c>
      <c r="AA734">
        <v>106798.87</v>
      </c>
      <c r="AC734">
        <v>903019.32</v>
      </c>
      <c r="AD734">
        <v>487311</v>
      </c>
      <c r="AE734">
        <v>12589460.74</v>
      </c>
      <c r="AF734">
        <v>3987.96</v>
      </c>
      <c r="AH734">
        <v>70551.7</v>
      </c>
      <c r="AI734">
        <v>926666.67</v>
      </c>
      <c r="AK734">
        <v>8650.31</v>
      </c>
      <c r="AM734">
        <v>1232787.99</v>
      </c>
      <c r="AO734">
        <v>257960.16</v>
      </c>
      <c r="AR734">
        <v>465600</v>
      </c>
      <c r="AS734">
        <v>5802229.5</v>
      </c>
      <c r="AT734">
        <v>869399.88</v>
      </c>
      <c r="AU734">
        <v>317481.59999999998</v>
      </c>
      <c r="AV734">
        <v>6221521.9400000004</v>
      </c>
      <c r="AW734">
        <v>864470.28</v>
      </c>
      <c r="AX734">
        <v>1583599.96</v>
      </c>
      <c r="AY734">
        <v>689167.7</v>
      </c>
      <c r="AZ734">
        <v>2879230.24</v>
      </c>
      <c r="BA734">
        <v>1031971.52</v>
      </c>
      <c r="BB734">
        <v>464799.96</v>
      </c>
      <c r="BC734">
        <v>464799.96</v>
      </c>
      <c r="BD734">
        <v>464759.96</v>
      </c>
      <c r="BE734">
        <v>19779433.670000002</v>
      </c>
      <c r="BF734">
        <v>590204.78</v>
      </c>
      <c r="BG734">
        <v>435600</v>
      </c>
      <c r="BH734">
        <v>1404000</v>
      </c>
      <c r="BI734">
        <v>479120</v>
      </c>
      <c r="BJ734">
        <v>2291065.64</v>
      </c>
      <c r="BK734">
        <v>1248713.8</v>
      </c>
      <c r="BL734">
        <v>444518</v>
      </c>
    </row>
    <row r="735" spans="1:64" ht="24" customHeight="1">
      <c r="A735" s="77">
        <v>5</v>
      </c>
      <c r="B735" s="78" t="s">
        <v>916</v>
      </c>
      <c r="C735" s="79" t="s">
        <v>917</v>
      </c>
      <c r="D735" s="79">
        <v>5.2</v>
      </c>
      <c r="E735" s="78" t="s">
        <v>1877</v>
      </c>
      <c r="F735" s="79"/>
      <c r="G735" s="79"/>
      <c r="H735" s="33">
        <v>5105010105.1009998</v>
      </c>
      <c r="I735" s="73" t="s">
        <v>786</v>
      </c>
      <c r="J735" s="108">
        <f t="shared" si="12"/>
        <v>0</v>
      </c>
      <c r="M735">
        <v>17866.669999999998</v>
      </c>
      <c r="N735">
        <v>37080</v>
      </c>
      <c r="O735">
        <v>593926.68000000005</v>
      </c>
      <c r="P735">
        <v>43307.42</v>
      </c>
      <c r="T735">
        <v>4887.7700000000004</v>
      </c>
      <c r="U735">
        <v>17280</v>
      </c>
      <c r="X735">
        <v>201813.92</v>
      </c>
      <c r="Z735">
        <v>571369.80000000005</v>
      </c>
      <c r="AA735">
        <v>3443539.03</v>
      </c>
      <c r="AB735">
        <v>15260.04</v>
      </c>
      <c r="AD735">
        <v>96020</v>
      </c>
      <c r="AE735">
        <v>61284893.009999998</v>
      </c>
      <c r="AG735">
        <v>3124562.47</v>
      </c>
      <c r="AH735">
        <v>79508.92</v>
      </c>
      <c r="AJ735">
        <v>44550</v>
      </c>
      <c r="AK735">
        <v>4803727.0999999996</v>
      </c>
      <c r="AL735">
        <v>321728</v>
      </c>
      <c r="AM735">
        <v>7848</v>
      </c>
      <c r="AN735">
        <v>105876.22</v>
      </c>
      <c r="AO735">
        <v>2709549.25</v>
      </c>
      <c r="AP735">
        <v>391658.56</v>
      </c>
      <c r="AR735">
        <v>73524.479999999996</v>
      </c>
      <c r="AS735">
        <v>15901548.119999999</v>
      </c>
      <c r="AX735">
        <v>221907.84</v>
      </c>
      <c r="AY735">
        <v>18853.68</v>
      </c>
      <c r="BA735">
        <v>46333.33</v>
      </c>
      <c r="BB735">
        <v>52799.96</v>
      </c>
      <c r="BC735">
        <v>84919.92</v>
      </c>
      <c r="BD735">
        <v>85119.92</v>
      </c>
      <c r="BE735">
        <v>1279980.54</v>
      </c>
      <c r="BL735">
        <v>36931.33</v>
      </c>
    </row>
    <row r="736" spans="1:64" ht="24" customHeight="1">
      <c r="A736" s="77">
        <v>5</v>
      </c>
      <c r="B736" s="78" t="s">
        <v>916</v>
      </c>
      <c r="C736" s="79" t="s">
        <v>917</v>
      </c>
      <c r="D736" s="79">
        <v>5.2</v>
      </c>
      <c r="E736" s="78" t="s">
        <v>1877</v>
      </c>
      <c r="F736" s="79"/>
      <c r="G736" s="79"/>
      <c r="H736" s="33">
        <v>5105010107.1009998</v>
      </c>
      <c r="I736" s="73" t="s">
        <v>787</v>
      </c>
      <c r="J736" s="108">
        <f t="shared" si="12"/>
        <v>260578.48</v>
      </c>
      <c r="N736">
        <v>21999.96</v>
      </c>
      <c r="O736">
        <v>38666.639999999999</v>
      </c>
      <c r="Q736">
        <v>9663.9599999999991</v>
      </c>
      <c r="R736">
        <v>12934.26</v>
      </c>
      <c r="S736">
        <v>11487.72</v>
      </c>
      <c r="T736">
        <v>532.91999999999996</v>
      </c>
      <c r="W736">
        <v>260578.48</v>
      </c>
      <c r="Y736">
        <v>364666.47</v>
      </c>
      <c r="AC736">
        <v>205183.6</v>
      </c>
      <c r="AD736">
        <v>242966</v>
      </c>
      <c r="AE736">
        <v>4329418.0199999996</v>
      </c>
      <c r="AF736">
        <v>214794.36</v>
      </c>
      <c r="AH736">
        <v>12710.11</v>
      </c>
      <c r="AI736">
        <v>62140</v>
      </c>
      <c r="AK736">
        <v>333333.33</v>
      </c>
      <c r="AL736">
        <v>32035</v>
      </c>
      <c r="AN736">
        <v>1103064.25</v>
      </c>
      <c r="AO736">
        <v>429602.73</v>
      </c>
      <c r="AP736">
        <v>10800</v>
      </c>
      <c r="AR736">
        <v>834249.81</v>
      </c>
      <c r="AS736">
        <v>1269.21</v>
      </c>
      <c r="AW736">
        <v>11866.56</v>
      </c>
      <c r="AX736">
        <v>10263.94</v>
      </c>
      <c r="BA736">
        <v>539329</v>
      </c>
      <c r="BB736">
        <v>149747.96</v>
      </c>
      <c r="BC736">
        <v>84857</v>
      </c>
      <c r="BD736">
        <v>674450.81</v>
      </c>
      <c r="BG736">
        <v>16933.330000000002</v>
      </c>
      <c r="BK736">
        <v>16933.330000000002</v>
      </c>
    </row>
    <row r="737" spans="1:64" ht="24" customHeight="1">
      <c r="A737" s="77">
        <v>5</v>
      </c>
      <c r="B737" s="78" t="s">
        <v>916</v>
      </c>
      <c r="C737" s="79" t="s">
        <v>917</v>
      </c>
      <c r="D737" s="79">
        <v>5.2</v>
      </c>
      <c r="E737" s="78" t="s">
        <v>1877</v>
      </c>
      <c r="F737" s="79"/>
      <c r="G737" s="79"/>
      <c r="H737" s="33">
        <v>5105010107.1020002</v>
      </c>
      <c r="I737" s="73" t="s">
        <v>788</v>
      </c>
      <c r="J737" s="108">
        <f t="shared" si="12"/>
        <v>0</v>
      </c>
      <c r="N737">
        <v>65199.96</v>
      </c>
      <c r="AD737">
        <v>143584</v>
      </c>
      <c r="AZ737">
        <v>23599.96</v>
      </c>
      <c r="BB737">
        <v>235674.95</v>
      </c>
      <c r="BC737">
        <v>125689.41</v>
      </c>
    </row>
    <row r="738" spans="1:64" ht="24" customHeight="1">
      <c r="A738" s="77">
        <v>5</v>
      </c>
      <c r="B738" s="78" t="s">
        <v>916</v>
      </c>
      <c r="C738" s="79" t="s">
        <v>917</v>
      </c>
      <c r="D738" s="79">
        <v>5.2</v>
      </c>
      <c r="E738" s="78" t="s">
        <v>1877</v>
      </c>
      <c r="F738" s="79"/>
      <c r="G738" s="79"/>
      <c r="H738" s="33">
        <v>5105010107.1029997</v>
      </c>
      <c r="I738" s="73" t="s">
        <v>789</v>
      </c>
      <c r="J738" s="108">
        <f t="shared" si="12"/>
        <v>0</v>
      </c>
      <c r="N738">
        <v>48171.39</v>
      </c>
      <c r="AD738">
        <v>106688</v>
      </c>
      <c r="AE738">
        <v>7802998.9199999999</v>
      </c>
      <c r="AT738">
        <v>183814.57</v>
      </c>
      <c r="AV738">
        <v>618666.72</v>
      </c>
      <c r="AX738">
        <v>142713.97</v>
      </c>
      <c r="AZ738">
        <v>186799.96</v>
      </c>
      <c r="BA738">
        <v>262999</v>
      </c>
      <c r="BB738">
        <v>5920.51</v>
      </c>
      <c r="BC738">
        <v>120059.93</v>
      </c>
      <c r="BD738">
        <v>64995.75</v>
      </c>
    </row>
    <row r="739" spans="1:64" ht="24" customHeight="1">
      <c r="A739" s="77">
        <v>5</v>
      </c>
      <c r="B739" s="78" t="s">
        <v>916</v>
      </c>
      <c r="C739" s="79" t="s">
        <v>917</v>
      </c>
      <c r="D739" s="79">
        <v>5.2</v>
      </c>
      <c r="E739" s="78" t="s">
        <v>1877</v>
      </c>
      <c r="F739" s="79"/>
      <c r="G739" s="79"/>
      <c r="H739" s="33">
        <v>5105010107.1040001</v>
      </c>
      <c r="I739" s="73" t="s">
        <v>790</v>
      </c>
      <c r="J739" s="108">
        <f t="shared" si="12"/>
        <v>0</v>
      </c>
      <c r="AV739">
        <v>32841.769999999997</v>
      </c>
      <c r="BB739">
        <v>60474.95</v>
      </c>
      <c r="BC739">
        <v>80487.8</v>
      </c>
    </row>
    <row r="740" spans="1:64" ht="24" customHeight="1">
      <c r="A740" s="77">
        <v>5</v>
      </c>
      <c r="B740" s="78" t="s">
        <v>916</v>
      </c>
      <c r="C740" s="79" t="s">
        <v>917</v>
      </c>
      <c r="D740" s="79">
        <v>5.2</v>
      </c>
      <c r="E740" s="78" t="s">
        <v>1877</v>
      </c>
      <c r="F740" s="79"/>
      <c r="G740" s="79"/>
      <c r="H740" s="33">
        <v>5105010107.1049995</v>
      </c>
      <c r="I740" s="73" t="s">
        <v>791</v>
      </c>
      <c r="J740" s="108">
        <f t="shared" si="12"/>
        <v>0</v>
      </c>
    </row>
    <row r="741" spans="1:64" ht="24" customHeight="1">
      <c r="A741" s="77">
        <v>5</v>
      </c>
      <c r="B741" s="78" t="s">
        <v>916</v>
      </c>
      <c r="C741" s="79" t="s">
        <v>917</v>
      </c>
      <c r="D741" s="79">
        <v>5.2</v>
      </c>
      <c r="E741" s="78" t="s">
        <v>1877</v>
      </c>
      <c r="F741" s="79"/>
      <c r="G741" s="79"/>
      <c r="H741" s="33">
        <v>5105010107.1059999</v>
      </c>
      <c r="I741" s="73" t="s">
        <v>792</v>
      </c>
      <c r="J741" s="108">
        <f t="shared" si="12"/>
        <v>0</v>
      </c>
      <c r="N741">
        <v>24853.08</v>
      </c>
      <c r="AE741">
        <v>257382</v>
      </c>
      <c r="AY741">
        <v>6395.56</v>
      </c>
      <c r="AZ741">
        <v>762488.88</v>
      </c>
      <c r="BB741">
        <v>180824.87</v>
      </c>
      <c r="BC741">
        <v>236907.48</v>
      </c>
    </row>
    <row r="742" spans="1:64" ht="24" customHeight="1">
      <c r="A742" s="77">
        <v>5</v>
      </c>
      <c r="B742" s="78" t="s">
        <v>916</v>
      </c>
      <c r="C742" s="79" t="s">
        <v>917</v>
      </c>
      <c r="D742" s="79">
        <v>5.2</v>
      </c>
      <c r="E742" s="78" t="s">
        <v>1877</v>
      </c>
      <c r="F742" s="79"/>
      <c r="G742" s="79"/>
      <c r="H742" s="33">
        <v>5105010109.1009998</v>
      </c>
      <c r="I742" s="73" t="s">
        <v>793</v>
      </c>
      <c r="J742" s="108">
        <f t="shared" si="12"/>
        <v>2256695.4300000002</v>
      </c>
      <c r="W742">
        <v>2256695.4300000002</v>
      </c>
      <c r="AA742">
        <v>249491.14</v>
      </c>
      <c r="AD742">
        <v>4632</v>
      </c>
      <c r="AE742">
        <v>10992720.619999999</v>
      </c>
      <c r="AF742">
        <v>13625.04</v>
      </c>
      <c r="AK742">
        <v>207607.5</v>
      </c>
      <c r="AQ742">
        <v>49000</v>
      </c>
      <c r="AR742">
        <v>27216</v>
      </c>
      <c r="AW742">
        <v>12129.28</v>
      </c>
      <c r="AZ742">
        <v>3384.64</v>
      </c>
      <c r="BE742">
        <v>477929.25</v>
      </c>
      <c r="BL742">
        <v>7552.08</v>
      </c>
    </row>
    <row r="743" spans="1:64" ht="24" customHeight="1">
      <c r="A743" s="77">
        <v>5</v>
      </c>
      <c r="B743" s="78" t="s">
        <v>916</v>
      </c>
      <c r="C743" s="79" t="s">
        <v>917</v>
      </c>
      <c r="D743" s="79">
        <v>5.2</v>
      </c>
      <c r="E743" s="78" t="s">
        <v>1877</v>
      </c>
      <c r="F743" s="79"/>
      <c r="G743" s="79"/>
      <c r="H743" s="33">
        <v>5105010111.1009998</v>
      </c>
      <c r="I743" s="73" t="s">
        <v>794</v>
      </c>
      <c r="J743" s="108">
        <f t="shared" si="12"/>
        <v>151086.29</v>
      </c>
      <c r="O743">
        <v>1515540</v>
      </c>
      <c r="R743">
        <v>985679.88</v>
      </c>
      <c r="T743">
        <v>486080.04</v>
      </c>
      <c r="U743">
        <v>419400</v>
      </c>
      <c r="W743">
        <v>151086.29</v>
      </c>
      <c r="X743">
        <v>398870.2</v>
      </c>
      <c r="Y743">
        <v>140699.79999999999</v>
      </c>
      <c r="AA743">
        <v>6075565</v>
      </c>
      <c r="AC743">
        <v>486079.8</v>
      </c>
      <c r="AD743">
        <v>57125</v>
      </c>
      <c r="AE743">
        <v>5327874.92</v>
      </c>
      <c r="AF743">
        <v>498000</v>
      </c>
      <c r="AG743">
        <v>982079.6</v>
      </c>
      <c r="AJ743">
        <v>135600</v>
      </c>
      <c r="AK743">
        <v>754000</v>
      </c>
      <c r="AL743">
        <v>413332.33</v>
      </c>
      <c r="AM743">
        <v>498000</v>
      </c>
      <c r="AO743">
        <v>64319.15</v>
      </c>
      <c r="AP743">
        <v>188000</v>
      </c>
      <c r="AQ743">
        <v>982080</v>
      </c>
      <c r="AR743">
        <v>413332.33</v>
      </c>
      <c r="AS743">
        <v>458245.15</v>
      </c>
      <c r="AU743">
        <v>399799.99</v>
      </c>
      <c r="AW743">
        <v>985379.64</v>
      </c>
      <c r="AX743">
        <v>998599.6</v>
      </c>
      <c r="AY743">
        <v>498958.05</v>
      </c>
      <c r="BA743">
        <v>499300</v>
      </c>
      <c r="BE743">
        <v>260588.83</v>
      </c>
      <c r="BF743">
        <v>496000</v>
      </c>
      <c r="BG743">
        <v>499800</v>
      </c>
      <c r="BH743">
        <v>392666.67</v>
      </c>
      <c r="BJ743">
        <v>499800</v>
      </c>
      <c r="BK743">
        <v>995800</v>
      </c>
      <c r="BL743">
        <v>397700</v>
      </c>
    </row>
    <row r="744" spans="1:64" ht="24" customHeight="1">
      <c r="A744" s="77">
        <v>5</v>
      </c>
      <c r="B744" s="78" t="s">
        <v>916</v>
      </c>
      <c r="C744" s="79" t="s">
        <v>917</v>
      </c>
      <c r="D744" s="79">
        <v>5.2</v>
      </c>
      <c r="E744" s="78" t="s">
        <v>1877</v>
      </c>
      <c r="F744" s="79"/>
      <c r="G744" s="79"/>
      <c r="H744" s="33">
        <v>5105010113.1009998</v>
      </c>
      <c r="I744" s="73" t="s">
        <v>795</v>
      </c>
      <c r="J744" s="108">
        <f t="shared" si="12"/>
        <v>136529.51999999999</v>
      </c>
      <c r="P744">
        <v>299.52</v>
      </c>
      <c r="U744">
        <v>124000</v>
      </c>
      <c r="W744">
        <v>136529.51999999999</v>
      </c>
      <c r="X744">
        <v>139119.81</v>
      </c>
      <c r="AD744">
        <v>83333</v>
      </c>
      <c r="AE744">
        <v>3509743.63</v>
      </c>
      <c r="AG744">
        <v>221680.72</v>
      </c>
      <c r="AJ744">
        <v>404849.3</v>
      </c>
      <c r="AP744">
        <v>335660</v>
      </c>
      <c r="AT744">
        <v>88725.36</v>
      </c>
      <c r="AX744">
        <v>91429.63</v>
      </c>
      <c r="AY744">
        <v>185736</v>
      </c>
      <c r="AZ744">
        <v>68897.34</v>
      </c>
      <c r="BE744">
        <v>260852.45</v>
      </c>
      <c r="BG744">
        <v>111800</v>
      </c>
    </row>
    <row r="745" spans="1:64" ht="24" customHeight="1">
      <c r="A745" s="77">
        <v>5</v>
      </c>
      <c r="B745" s="78" t="s">
        <v>916</v>
      </c>
      <c r="C745" s="79" t="s">
        <v>917</v>
      </c>
      <c r="D745" s="79">
        <v>5.2</v>
      </c>
      <c r="E745" s="78" t="s">
        <v>1877</v>
      </c>
      <c r="F745" s="79"/>
      <c r="G745" s="79"/>
      <c r="H745" s="33">
        <v>5105010115.1009998</v>
      </c>
      <c r="I745" s="73" t="s">
        <v>796</v>
      </c>
      <c r="J745" s="108">
        <f t="shared" si="12"/>
        <v>365041.29</v>
      </c>
      <c r="W745">
        <v>365041.29</v>
      </c>
      <c r="Y745">
        <v>30036.2</v>
      </c>
      <c r="AA745">
        <v>14111.67</v>
      </c>
      <c r="AE745">
        <v>3655508.62</v>
      </c>
      <c r="BE745">
        <v>13628.41</v>
      </c>
    </row>
    <row r="746" spans="1:64" ht="24" customHeight="1">
      <c r="A746" s="77">
        <v>5</v>
      </c>
      <c r="B746" s="78" t="s">
        <v>916</v>
      </c>
      <c r="C746" s="79" t="s">
        <v>917</v>
      </c>
      <c r="D746" s="79">
        <v>5.2</v>
      </c>
      <c r="E746" s="78" t="s">
        <v>1877</v>
      </c>
      <c r="F746" s="79"/>
      <c r="G746" s="79"/>
      <c r="H746" s="33">
        <v>5105010117.1009998</v>
      </c>
      <c r="I746" s="73" t="s">
        <v>797</v>
      </c>
      <c r="J746" s="108">
        <f t="shared" si="12"/>
        <v>0</v>
      </c>
      <c r="AE746">
        <v>543112.95999999996</v>
      </c>
      <c r="AX746">
        <v>4499.5</v>
      </c>
    </row>
    <row r="747" spans="1:64" ht="24" customHeight="1">
      <c r="A747" s="77">
        <v>5</v>
      </c>
      <c r="B747" s="78" t="s">
        <v>916</v>
      </c>
      <c r="C747" s="79" t="s">
        <v>917</v>
      </c>
      <c r="D747" s="79">
        <v>5.2</v>
      </c>
      <c r="E747" s="78" t="s">
        <v>1877</v>
      </c>
      <c r="F747" s="79"/>
      <c r="G747" s="79"/>
      <c r="H747" s="54">
        <v>5105010119.1009998</v>
      </c>
      <c r="I747" s="56" t="s">
        <v>798</v>
      </c>
      <c r="J747" s="108">
        <f t="shared" si="12"/>
        <v>0</v>
      </c>
      <c r="AA747">
        <v>93975</v>
      </c>
    </row>
    <row r="748" spans="1:64" ht="24" customHeight="1">
      <c r="A748" s="77">
        <v>5</v>
      </c>
      <c r="B748" s="78" t="s">
        <v>916</v>
      </c>
      <c r="C748" s="79" t="s">
        <v>917</v>
      </c>
      <c r="D748" s="79">
        <v>5.2</v>
      </c>
      <c r="E748" s="78" t="s">
        <v>1877</v>
      </c>
      <c r="F748" s="79"/>
      <c r="G748" s="79"/>
      <c r="H748" s="33">
        <v>5105010121.1009998</v>
      </c>
      <c r="I748" s="73" t="s">
        <v>799</v>
      </c>
      <c r="J748" s="108">
        <f t="shared" si="12"/>
        <v>0</v>
      </c>
      <c r="N748">
        <v>7959.96</v>
      </c>
      <c r="AE748">
        <v>1345800</v>
      </c>
      <c r="AY748">
        <v>2153612</v>
      </c>
    </row>
    <row r="749" spans="1:64" ht="24" customHeight="1">
      <c r="A749" s="77">
        <v>5</v>
      </c>
      <c r="B749" s="78" t="s">
        <v>916</v>
      </c>
      <c r="C749" s="79" t="s">
        <v>917</v>
      </c>
      <c r="D749" s="79">
        <v>5.2</v>
      </c>
      <c r="E749" s="78" t="s">
        <v>1877</v>
      </c>
      <c r="F749" s="79"/>
      <c r="G749" s="79"/>
      <c r="H749" s="33">
        <v>5105010125.1009998</v>
      </c>
      <c r="I749" s="73" t="s">
        <v>800</v>
      </c>
      <c r="J749" s="108">
        <f t="shared" si="12"/>
        <v>47371504.780000001</v>
      </c>
      <c r="L749">
        <v>1155421.8</v>
      </c>
      <c r="O749">
        <v>7728920.5199999996</v>
      </c>
      <c r="R749">
        <v>1538014.26</v>
      </c>
      <c r="T749">
        <v>1031901.76</v>
      </c>
      <c r="W749">
        <v>47371504.780000001</v>
      </c>
      <c r="X749">
        <v>1068612.6200000001</v>
      </c>
      <c r="Y749">
        <v>1423368.67</v>
      </c>
      <c r="AA749">
        <v>14248255.970000001</v>
      </c>
      <c r="AB749">
        <v>577452</v>
      </c>
      <c r="AC749">
        <v>434122.46</v>
      </c>
      <c r="AD749">
        <v>404087</v>
      </c>
      <c r="AE749">
        <v>192617002.34</v>
      </c>
      <c r="AF749">
        <v>1133017.1599999999</v>
      </c>
      <c r="AG749">
        <v>2778738.93</v>
      </c>
      <c r="AH749">
        <v>3698417.67</v>
      </c>
      <c r="AI749">
        <v>2053118.34</v>
      </c>
      <c r="AJ749">
        <v>662631.01</v>
      </c>
      <c r="AK749">
        <v>1092209.8</v>
      </c>
      <c r="AL749">
        <v>4178686.54</v>
      </c>
      <c r="AM749">
        <v>883760.67</v>
      </c>
      <c r="AN749">
        <v>2278424.7400000002</v>
      </c>
      <c r="AO749">
        <v>5895219.96</v>
      </c>
      <c r="AP749">
        <v>3650431.67</v>
      </c>
      <c r="AQ749">
        <v>2519240.5699999998</v>
      </c>
      <c r="AR749">
        <v>1071288.33</v>
      </c>
      <c r="AS749">
        <v>35420467.640000001</v>
      </c>
      <c r="AT749">
        <v>2151621.2799999998</v>
      </c>
      <c r="AU749">
        <v>647620</v>
      </c>
      <c r="AV749">
        <v>4867716.1399999997</v>
      </c>
      <c r="AW749">
        <v>1482923.28</v>
      </c>
      <c r="AX749">
        <v>759348.4</v>
      </c>
      <c r="AY749">
        <v>3944.09</v>
      </c>
      <c r="AZ749">
        <v>2743719.75</v>
      </c>
      <c r="BA749">
        <v>1835152.95</v>
      </c>
      <c r="BB749">
        <v>1780593.12</v>
      </c>
      <c r="BC749">
        <v>1240070.58</v>
      </c>
      <c r="BD749">
        <v>676368.65</v>
      </c>
      <c r="BE749">
        <v>37822642</v>
      </c>
      <c r="BF749">
        <v>4852483</v>
      </c>
      <c r="BG749">
        <v>1989779.41</v>
      </c>
      <c r="BH749">
        <v>2649490.62</v>
      </c>
      <c r="BI749">
        <v>1744872.94</v>
      </c>
      <c r="BJ749">
        <v>1969560.3</v>
      </c>
      <c r="BK749">
        <v>1868118.64</v>
      </c>
      <c r="BL749">
        <v>974038.68</v>
      </c>
    </row>
    <row r="750" spans="1:64" ht="24" customHeight="1">
      <c r="A750" s="77">
        <v>5</v>
      </c>
      <c r="B750" s="78" t="s">
        <v>916</v>
      </c>
      <c r="C750" s="79" t="s">
        <v>917</v>
      </c>
      <c r="D750" s="79">
        <v>5.2</v>
      </c>
      <c r="E750" s="78" t="s">
        <v>1877</v>
      </c>
      <c r="F750" s="79"/>
      <c r="G750" s="79"/>
      <c r="H750" s="33">
        <v>5105010127.1009998</v>
      </c>
      <c r="I750" s="73" t="s">
        <v>801</v>
      </c>
      <c r="J750" s="108">
        <f t="shared" si="12"/>
        <v>1325662.54</v>
      </c>
      <c r="S750">
        <v>21975.56</v>
      </c>
      <c r="W750">
        <v>1325662.54</v>
      </c>
      <c r="Y750">
        <v>170511.31</v>
      </c>
      <c r="AA750">
        <v>13543.82</v>
      </c>
      <c r="AE750">
        <v>14693692.300000001</v>
      </c>
      <c r="AF750">
        <v>176499.96</v>
      </c>
      <c r="AL750">
        <v>93962.66</v>
      </c>
      <c r="AT750">
        <v>3952.15</v>
      </c>
      <c r="BA750">
        <v>43333.33</v>
      </c>
      <c r="BE750">
        <v>1749402.58</v>
      </c>
      <c r="BL750">
        <v>25900</v>
      </c>
    </row>
    <row r="751" spans="1:64" ht="24" customHeight="1">
      <c r="A751" s="77">
        <v>5</v>
      </c>
      <c r="B751" s="78" t="s">
        <v>916</v>
      </c>
      <c r="C751" s="79" t="s">
        <v>917</v>
      </c>
      <c r="D751" s="79">
        <v>5.2</v>
      </c>
      <c r="E751" s="78" t="s">
        <v>1877</v>
      </c>
      <c r="F751" s="79"/>
      <c r="G751" s="79"/>
      <c r="H751" s="33">
        <v>5105010129.1009998</v>
      </c>
      <c r="I751" s="73" t="s">
        <v>802</v>
      </c>
      <c r="J751" s="108">
        <f t="shared" si="12"/>
        <v>0</v>
      </c>
      <c r="AA751">
        <v>7558.58</v>
      </c>
      <c r="AE751">
        <v>236000.04</v>
      </c>
      <c r="AS751">
        <v>587199.9</v>
      </c>
    </row>
    <row r="752" spans="1:64" ht="24" customHeight="1">
      <c r="A752" s="77">
        <v>5</v>
      </c>
      <c r="B752" s="78" t="s">
        <v>916</v>
      </c>
      <c r="C752" s="79" t="s">
        <v>917</v>
      </c>
      <c r="D752" s="79">
        <v>5.2</v>
      </c>
      <c r="E752" s="78" t="s">
        <v>1877</v>
      </c>
      <c r="F752" s="79"/>
      <c r="G752" s="79"/>
      <c r="H752" s="33">
        <v>5105010131.1009998</v>
      </c>
      <c r="I752" s="73" t="s">
        <v>803</v>
      </c>
      <c r="J752" s="108">
        <f t="shared" si="12"/>
        <v>1121017.79</v>
      </c>
      <c r="W752">
        <v>1121017.79</v>
      </c>
      <c r="Y752">
        <v>172666</v>
      </c>
      <c r="AA752">
        <v>218481.92000000001</v>
      </c>
      <c r="AC752">
        <v>124565.77</v>
      </c>
      <c r="AE752">
        <v>763357.07</v>
      </c>
      <c r="AG752">
        <v>568763.28</v>
      </c>
      <c r="AK752">
        <v>573334.32999999996</v>
      </c>
      <c r="AL752">
        <v>394333.33</v>
      </c>
      <c r="AX752">
        <v>201719.19</v>
      </c>
      <c r="AZ752">
        <v>44287.63</v>
      </c>
      <c r="BF752">
        <v>132853.34</v>
      </c>
      <c r="BI752">
        <v>134166.67000000001</v>
      </c>
      <c r="BL752">
        <v>262497</v>
      </c>
    </row>
    <row r="753" spans="1:64" ht="24" customHeight="1">
      <c r="A753" s="77">
        <v>5</v>
      </c>
      <c r="B753" s="78" t="s">
        <v>916</v>
      </c>
      <c r="C753" s="79" t="s">
        <v>917</v>
      </c>
      <c r="D753" s="79">
        <v>5.2</v>
      </c>
      <c r="E753" s="78" t="s">
        <v>1877</v>
      </c>
      <c r="F753" s="79"/>
      <c r="G753" s="79"/>
      <c r="H753" s="33">
        <v>5105010133.1009998</v>
      </c>
      <c r="I753" s="73" t="s">
        <v>804</v>
      </c>
      <c r="J753" s="108">
        <f t="shared" si="12"/>
        <v>0</v>
      </c>
    </row>
    <row r="754" spans="1:64" ht="24" customHeight="1">
      <c r="A754" s="77">
        <v>5</v>
      </c>
      <c r="B754" s="78" t="s">
        <v>916</v>
      </c>
      <c r="C754" s="79" t="s">
        <v>917</v>
      </c>
      <c r="D754" s="79">
        <v>5.2</v>
      </c>
      <c r="E754" s="78" t="s">
        <v>1877</v>
      </c>
      <c r="F754" s="79"/>
      <c r="G754" s="79"/>
      <c r="H754" s="33">
        <v>5105010135.1009998</v>
      </c>
      <c r="I754" s="73" t="s">
        <v>805</v>
      </c>
      <c r="J754" s="108">
        <f t="shared" si="12"/>
        <v>0</v>
      </c>
    </row>
    <row r="755" spans="1:64" ht="24" customHeight="1">
      <c r="A755" s="77">
        <v>5</v>
      </c>
      <c r="B755" s="78" t="s">
        <v>916</v>
      </c>
      <c r="C755" s="79" t="s">
        <v>917</v>
      </c>
      <c r="D755" s="79">
        <v>5.2</v>
      </c>
      <c r="E755" s="78" t="s">
        <v>1877</v>
      </c>
      <c r="F755" s="79"/>
      <c r="G755" s="79"/>
      <c r="H755" s="33">
        <v>5105010137.1009998</v>
      </c>
      <c r="I755" s="73" t="s">
        <v>806</v>
      </c>
      <c r="J755" s="108">
        <f t="shared" si="12"/>
        <v>0</v>
      </c>
      <c r="AE755">
        <v>35115.65</v>
      </c>
    </row>
    <row r="756" spans="1:64" ht="24" customHeight="1">
      <c r="A756" s="77">
        <v>5</v>
      </c>
      <c r="B756" s="78" t="s">
        <v>916</v>
      </c>
      <c r="C756" s="79" t="s">
        <v>917</v>
      </c>
      <c r="D756" s="79">
        <v>5.2</v>
      </c>
      <c r="E756" s="78" t="s">
        <v>1877</v>
      </c>
      <c r="F756" s="79"/>
      <c r="G756" s="79"/>
      <c r="H756" s="33">
        <v>5105010139.1009998</v>
      </c>
      <c r="I756" s="73" t="s">
        <v>807</v>
      </c>
      <c r="J756" s="108">
        <f t="shared" si="12"/>
        <v>103164.39</v>
      </c>
      <c r="W756">
        <v>103164.39</v>
      </c>
      <c r="AE756">
        <v>186870</v>
      </c>
    </row>
    <row r="757" spans="1:64" ht="24" customHeight="1">
      <c r="A757" s="77">
        <v>5</v>
      </c>
      <c r="B757" s="78" t="s">
        <v>916</v>
      </c>
      <c r="C757" s="79" t="s">
        <v>917</v>
      </c>
      <c r="D757" s="79">
        <v>5.2</v>
      </c>
      <c r="E757" s="78" t="s">
        <v>1877</v>
      </c>
      <c r="F757" s="79"/>
      <c r="G757" s="79"/>
      <c r="H757" s="33">
        <v>5105010148.1009998</v>
      </c>
      <c r="I757" s="73" t="s">
        <v>808</v>
      </c>
      <c r="J757" s="108">
        <f t="shared" si="12"/>
        <v>148763.60999999999</v>
      </c>
      <c r="W757">
        <v>148763.60999999999</v>
      </c>
    </row>
    <row r="758" spans="1:64" ht="24" customHeight="1">
      <c r="A758" s="77">
        <v>5</v>
      </c>
      <c r="B758" s="78" t="s">
        <v>916</v>
      </c>
      <c r="C758" s="79" t="s">
        <v>917</v>
      </c>
      <c r="D758" s="79">
        <v>5.2</v>
      </c>
      <c r="E758" s="78" t="s">
        <v>1877</v>
      </c>
      <c r="F758" s="79"/>
      <c r="G758" s="79"/>
      <c r="H758" s="33">
        <v>5105010149.1020002</v>
      </c>
      <c r="I758" s="73" t="s">
        <v>809</v>
      </c>
      <c r="J758" s="108">
        <f t="shared" si="12"/>
        <v>0</v>
      </c>
    </row>
    <row r="759" spans="1:64" ht="24" customHeight="1">
      <c r="A759" s="77">
        <v>5</v>
      </c>
      <c r="B759" s="78" t="s">
        <v>916</v>
      </c>
      <c r="C759" s="79" t="s">
        <v>917</v>
      </c>
      <c r="D759" s="79">
        <v>5.2</v>
      </c>
      <c r="E759" s="78" t="s">
        <v>1877</v>
      </c>
      <c r="F759" s="79"/>
      <c r="G759" s="79"/>
      <c r="H759" s="33">
        <v>5105010158.1009998</v>
      </c>
      <c r="I759" s="73" t="s">
        <v>810</v>
      </c>
      <c r="J759" s="108">
        <f t="shared" si="12"/>
        <v>0</v>
      </c>
      <c r="AH759">
        <v>40372.36</v>
      </c>
      <c r="AJ759">
        <v>98000.03</v>
      </c>
      <c r="AS759">
        <v>527996.43999999994</v>
      </c>
    </row>
    <row r="760" spans="1:64" ht="24" customHeight="1">
      <c r="A760" s="77">
        <v>5</v>
      </c>
      <c r="B760" s="78" t="s">
        <v>916</v>
      </c>
      <c r="C760" s="79" t="s">
        <v>917</v>
      </c>
      <c r="D760" s="79">
        <v>5.2</v>
      </c>
      <c r="E760" s="78" t="s">
        <v>1877</v>
      </c>
      <c r="F760" s="79"/>
      <c r="G760" s="79"/>
      <c r="H760" s="33">
        <v>5105010160.1009998</v>
      </c>
      <c r="I760" s="73" t="s">
        <v>811</v>
      </c>
      <c r="J760" s="108">
        <f t="shared" si="12"/>
        <v>0</v>
      </c>
      <c r="K760">
        <v>4052396.4</v>
      </c>
      <c r="L760">
        <v>19175</v>
      </c>
      <c r="M760">
        <v>304455.77</v>
      </c>
      <c r="N760">
        <v>483362.4</v>
      </c>
      <c r="O760">
        <v>358230.48</v>
      </c>
      <c r="P760">
        <v>458325.99</v>
      </c>
      <c r="Q760">
        <v>305204.03999999998</v>
      </c>
      <c r="R760">
        <v>305203.92</v>
      </c>
      <c r="S760">
        <v>305204.03999999998</v>
      </c>
      <c r="T760">
        <v>733476.6</v>
      </c>
      <c r="V760">
        <v>832400.01</v>
      </c>
      <c r="Y760">
        <v>35399.96</v>
      </c>
      <c r="AD760">
        <v>1149</v>
      </c>
      <c r="AE760">
        <v>3461212.64</v>
      </c>
      <c r="AG760">
        <v>315999.96000000002</v>
      </c>
      <c r="AH760">
        <v>354633.16</v>
      </c>
      <c r="AI760">
        <v>794200</v>
      </c>
      <c r="AJ760">
        <v>353616.96</v>
      </c>
      <c r="AK760">
        <v>5833.34</v>
      </c>
      <c r="AL760">
        <v>93084.12</v>
      </c>
      <c r="AM760">
        <v>325421.67</v>
      </c>
      <c r="AN760">
        <v>29000.02</v>
      </c>
      <c r="AO760">
        <v>76823.88</v>
      </c>
      <c r="AP760">
        <v>69520</v>
      </c>
      <c r="AQ760">
        <v>1092019.9099999999</v>
      </c>
      <c r="AR760">
        <v>0</v>
      </c>
      <c r="AS760">
        <v>150369.65</v>
      </c>
      <c r="AW760">
        <v>77843.759999999995</v>
      </c>
      <c r="AY760">
        <v>230847.52</v>
      </c>
      <c r="AZ760">
        <v>823987.11</v>
      </c>
      <c r="BA760">
        <v>6600</v>
      </c>
      <c r="BE760">
        <v>1022000</v>
      </c>
      <c r="BF760">
        <v>495180</v>
      </c>
      <c r="BG760">
        <v>13832.92</v>
      </c>
      <c r="BI760">
        <v>25917.8</v>
      </c>
      <c r="BK760">
        <v>244518.6</v>
      </c>
      <c r="BL760">
        <v>177979.4</v>
      </c>
    </row>
    <row r="761" spans="1:64" ht="24" customHeight="1">
      <c r="A761" s="77">
        <v>5</v>
      </c>
      <c r="B761" s="78" t="s">
        <v>916</v>
      </c>
      <c r="C761" s="79" t="s">
        <v>917</v>
      </c>
      <c r="D761" s="79">
        <v>5.2</v>
      </c>
      <c r="E761" s="78" t="s">
        <v>1877</v>
      </c>
      <c r="F761" s="79"/>
      <c r="G761" s="79"/>
      <c r="H761" s="33">
        <v>5105010160.1020002</v>
      </c>
      <c r="I761" s="73" t="s">
        <v>812</v>
      </c>
      <c r="J761" s="108">
        <f t="shared" si="12"/>
        <v>122268.6</v>
      </c>
      <c r="K761">
        <v>17354238.84</v>
      </c>
      <c r="L761">
        <v>611883.57999999996</v>
      </c>
      <c r="M761">
        <v>582096.89</v>
      </c>
      <c r="N761">
        <v>622649.4</v>
      </c>
      <c r="O761">
        <v>27459.96</v>
      </c>
      <c r="P761">
        <v>2931176.04</v>
      </c>
      <c r="Q761">
        <v>1890792.36</v>
      </c>
      <c r="R761">
        <v>1158666</v>
      </c>
      <c r="S761">
        <v>484951.44</v>
      </c>
      <c r="T761">
        <v>438667.03</v>
      </c>
      <c r="U761">
        <v>84011.8</v>
      </c>
      <c r="V761">
        <v>1205290.1200000001</v>
      </c>
      <c r="W761">
        <v>122268.6</v>
      </c>
      <c r="X761">
        <v>37375.72</v>
      </c>
      <c r="Y761">
        <v>799999.92</v>
      </c>
      <c r="AB761">
        <v>1144118.48</v>
      </c>
      <c r="AC761">
        <v>26371.69</v>
      </c>
      <c r="AE761">
        <v>1751799.96</v>
      </c>
      <c r="AF761">
        <v>354678.12</v>
      </c>
      <c r="AH761">
        <v>2055116.87</v>
      </c>
      <c r="AN761">
        <v>12136.17</v>
      </c>
      <c r="AT761">
        <v>1010214.16</v>
      </c>
      <c r="AU761">
        <v>212821.04</v>
      </c>
      <c r="AV761">
        <v>435867.25</v>
      </c>
      <c r="AW761">
        <v>140980.81</v>
      </c>
      <c r="AX761">
        <v>216669.8</v>
      </c>
      <c r="AY761">
        <v>32527.09</v>
      </c>
      <c r="BA761">
        <v>148848.66</v>
      </c>
      <c r="BB761">
        <v>55999.96</v>
      </c>
      <c r="BC761">
        <v>69588.98</v>
      </c>
      <c r="BD761">
        <v>52024.05</v>
      </c>
      <c r="BE761">
        <v>293211.11</v>
      </c>
      <c r="BF761">
        <v>456204.54</v>
      </c>
      <c r="BG761">
        <v>269876.13</v>
      </c>
      <c r="BH761">
        <v>1207725.6200000001</v>
      </c>
      <c r="BI761">
        <v>98024.5</v>
      </c>
      <c r="BK761">
        <v>44058.19</v>
      </c>
    </row>
    <row r="762" spans="1:64" ht="24" customHeight="1">
      <c r="A762" s="77">
        <v>5</v>
      </c>
      <c r="B762" s="78" t="s">
        <v>916</v>
      </c>
      <c r="C762" s="79" t="s">
        <v>917</v>
      </c>
      <c r="D762" s="79">
        <v>5.2</v>
      </c>
      <c r="E762" s="78" t="s">
        <v>1877</v>
      </c>
      <c r="F762" s="79"/>
      <c r="G762" s="79"/>
      <c r="H762" s="33">
        <v>5105010160.1029997</v>
      </c>
      <c r="I762" s="73" t="s">
        <v>813</v>
      </c>
      <c r="J762" s="108">
        <f t="shared" si="12"/>
        <v>399999.96</v>
      </c>
      <c r="K762">
        <v>106599.96</v>
      </c>
      <c r="L762">
        <v>33059</v>
      </c>
      <c r="M762">
        <v>221797.33</v>
      </c>
      <c r="N762">
        <v>536804.14</v>
      </c>
      <c r="O762">
        <v>206316.84</v>
      </c>
      <c r="P762">
        <v>728634.42</v>
      </c>
      <c r="Q762">
        <v>33067.68</v>
      </c>
      <c r="S762">
        <v>67313.33</v>
      </c>
      <c r="T762">
        <v>78612.759999999995</v>
      </c>
      <c r="U762">
        <v>13055.76</v>
      </c>
      <c r="V762">
        <v>554917.66</v>
      </c>
      <c r="W762">
        <v>399999.96</v>
      </c>
      <c r="Y762">
        <v>90349.9</v>
      </c>
      <c r="Z762">
        <v>98465.16</v>
      </c>
      <c r="AB762">
        <v>256563.02</v>
      </c>
      <c r="AD762">
        <v>94856.17</v>
      </c>
      <c r="AF762">
        <v>30000</v>
      </c>
      <c r="AG762">
        <v>430655.19</v>
      </c>
      <c r="AH762">
        <v>87480.23</v>
      </c>
      <c r="AI762">
        <v>1268116.46</v>
      </c>
      <c r="AJ762">
        <v>253190.12</v>
      </c>
      <c r="AK762">
        <v>308398.7</v>
      </c>
      <c r="AL762">
        <v>1953242.08</v>
      </c>
      <c r="AM762">
        <v>1769494.55</v>
      </c>
      <c r="AN762">
        <v>180387.96</v>
      </c>
      <c r="AO762">
        <v>91940.65</v>
      </c>
      <c r="AP762">
        <v>932777.51</v>
      </c>
      <c r="AQ762">
        <v>1088739.74</v>
      </c>
      <c r="AS762">
        <v>8228880.3200000003</v>
      </c>
      <c r="AT762">
        <v>86555.03</v>
      </c>
      <c r="AU762">
        <v>561853.56000000006</v>
      </c>
      <c r="AX762">
        <v>375963.64</v>
      </c>
      <c r="AY762">
        <v>61424.27</v>
      </c>
      <c r="AZ762">
        <v>68955.960000000006</v>
      </c>
      <c r="BA762">
        <v>175286.67</v>
      </c>
      <c r="BB762">
        <v>56723.519999999997</v>
      </c>
      <c r="BC762">
        <v>17481.810000000001</v>
      </c>
      <c r="BD762">
        <v>184878.35</v>
      </c>
      <c r="BF762">
        <v>124280</v>
      </c>
      <c r="BI762">
        <v>5360</v>
      </c>
    </row>
    <row r="763" spans="1:64" ht="24" customHeight="1">
      <c r="A763" s="77">
        <v>5</v>
      </c>
      <c r="B763" s="78" t="s">
        <v>916</v>
      </c>
      <c r="C763" s="79" t="s">
        <v>917</v>
      </c>
      <c r="D763" s="79">
        <v>5.2</v>
      </c>
      <c r="E763" s="78" t="s">
        <v>1877</v>
      </c>
      <c r="F763" s="79"/>
      <c r="G763" s="79"/>
      <c r="H763" s="33">
        <v>5105010160.1040001</v>
      </c>
      <c r="I763" s="73" t="s">
        <v>814</v>
      </c>
      <c r="J763" s="108">
        <f t="shared" si="12"/>
        <v>1057480.6200000001</v>
      </c>
      <c r="K763">
        <v>509029.2</v>
      </c>
      <c r="L763">
        <v>317733.73</v>
      </c>
      <c r="N763">
        <v>219783.84</v>
      </c>
      <c r="P763">
        <v>236877.35</v>
      </c>
      <c r="Q763">
        <v>310232.40000000002</v>
      </c>
      <c r="R763">
        <v>235141.84</v>
      </c>
      <c r="S763">
        <v>96220.34</v>
      </c>
      <c r="T763">
        <v>390108.72</v>
      </c>
      <c r="U763">
        <v>108661.07</v>
      </c>
      <c r="V763">
        <v>207333.34</v>
      </c>
      <c r="W763">
        <v>1057480.6200000001</v>
      </c>
      <c r="X763">
        <v>189390.95</v>
      </c>
      <c r="Y763">
        <v>88050.99</v>
      </c>
      <c r="Z763">
        <v>139651.79</v>
      </c>
      <c r="AA763">
        <v>0</v>
      </c>
      <c r="AB763">
        <v>3992.52</v>
      </c>
      <c r="AC763">
        <v>209053.54</v>
      </c>
      <c r="AD763">
        <v>304790</v>
      </c>
      <c r="AE763">
        <v>310632</v>
      </c>
      <c r="AF763">
        <v>70014.64</v>
      </c>
      <c r="AG763">
        <v>152774.26999999999</v>
      </c>
      <c r="AH763">
        <v>55596.66</v>
      </c>
      <c r="AI763">
        <v>347711.3</v>
      </c>
      <c r="AJ763">
        <v>99258</v>
      </c>
      <c r="AK763">
        <v>187959.01</v>
      </c>
      <c r="AL763">
        <v>171550.06</v>
      </c>
      <c r="AM763">
        <v>453706.43</v>
      </c>
      <c r="AN763">
        <v>205746.69</v>
      </c>
      <c r="AO763">
        <v>307003.68</v>
      </c>
      <c r="AP763">
        <v>187113.17</v>
      </c>
      <c r="AQ763">
        <v>151322.12</v>
      </c>
      <c r="AR763">
        <v>368164.84</v>
      </c>
      <c r="AS763">
        <v>389467.48</v>
      </c>
      <c r="AT763">
        <v>307277.46999999997</v>
      </c>
      <c r="AV763">
        <v>356511.98</v>
      </c>
      <c r="AW763">
        <v>72657.009999999995</v>
      </c>
      <c r="AX763">
        <v>482988.83</v>
      </c>
      <c r="AY763">
        <v>2672.97</v>
      </c>
      <c r="AZ763">
        <v>176286.29</v>
      </c>
      <c r="BA763">
        <v>266973.44</v>
      </c>
      <c r="BB763">
        <v>267105.07</v>
      </c>
      <c r="BC763">
        <v>140664</v>
      </c>
      <c r="BD763">
        <v>131738.22</v>
      </c>
      <c r="BE763">
        <v>19933.330000000002</v>
      </c>
      <c r="BF763">
        <v>370884.82</v>
      </c>
      <c r="BG763">
        <v>213391.89</v>
      </c>
      <c r="BH763">
        <v>291043.90999999997</v>
      </c>
      <c r="BI763">
        <v>169242.17</v>
      </c>
      <c r="BK763">
        <v>26183.87</v>
      </c>
    </row>
    <row r="764" spans="1:64" ht="24" customHeight="1">
      <c r="A764" s="77">
        <v>5</v>
      </c>
      <c r="B764" s="78" t="s">
        <v>916</v>
      </c>
      <c r="C764" s="79" t="s">
        <v>917</v>
      </c>
      <c r="D764" s="79">
        <v>5.2</v>
      </c>
      <c r="E764" s="78" t="s">
        <v>1877</v>
      </c>
      <c r="F764" s="79"/>
      <c r="G764" s="79"/>
      <c r="H764" s="33">
        <v>5105010160.1049995</v>
      </c>
      <c r="I764" s="73" t="s">
        <v>815</v>
      </c>
      <c r="J764" s="108">
        <f t="shared" si="12"/>
        <v>0</v>
      </c>
      <c r="K764">
        <v>276730.92</v>
      </c>
      <c r="L764">
        <v>30799</v>
      </c>
      <c r="M764">
        <v>26666.66</v>
      </c>
      <c r="R764">
        <v>19939.919999999998</v>
      </c>
      <c r="V764">
        <v>166415.67000000001</v>
      </c>
      <c r="AE764">
        <v>90591.96</v>
      </c>
      <c r="AT764">
        <v>10015.459999999999</v>
      </c>
      <c r="AV764">
        <v>240144.57</v>
      </c>
      <c r="AW764">
        <v>1999.92</v>
      </c>
      <c r="AZ764">
        <v>12343.44</v>
      </c>
      <c r="BI764">
        <v>48116.98</v>
      </c>
      <c r="BL764">
        <v>128800</v>
      </c>
    </row>
    <row r="765" spans="1:64" ht="24" customHeight="1">
      <c r="A765" s="77">
        <v>5</v>
      </c>
      <c r="B765" s="78" t="s">
        <v>916</v>
      </c>
      <c r="C765" s="79" t="s">
        <v>917</v>
      </c>
      <c r="D765" s="79">
        <v>5.2</v>
      </c>
      <c r="E765" s="78" t="s">
        <v>1877</v>
      </c>
      <c r="F765" s="79"/>
      <c r="G765" s="79"/>
      <c r="H765" s="33">
        <v>5105010160.1059999</v>
      </c>
      <c r="I765" s="73" t="s">
        <v>816</v>
      </c>
      <c r="J765" s="108">
        <f t="shared" si="12"/>
        <v>0</v>
      </c>
      <c r="K765">
        <v>933480</v>
      </c>
      <c r="M765">
        <v>29960</v>
      </c>
      <c r="Q765">
        <v>32779.1</v>
      </c>
      <c r="U765">
        <v>105463.43</v>
      </c>
      <c r="AT765">
        <v>58698.400000000001</v>
      </c>
      <c r="BA765">
        <v>2333.33</v>
      </c>
    </row>
    <row r="766" spans="1:64" ht="24" customHeight="1">
      <c r="A766" s="77">
        <v>5</v>
      </c>
      <c r="B766" s="78" t="s">
        <v>916</v>
      </c>
      <c r="C766" s="79" t="s">
        <v>917</v>
      </c>
      <c r="D766" s="79">
        <v>5.2</v>
      </c>
      <c r="E766" s="78" t="s">
        <v>1877</v>
      </c>
      <c r="F766" s="79"/>
      <c r="G766" s="79"/>
      <c r="H766" s="33">
        <v>5105010160.1070004</v>
      </c>
      <c r="I766" s="73" t="s">
        <v>817</v>
      </c>
      <c r="J766" s="108">
        <f t="shared" si="12"/>
        <v>0</v>
      </c>
      <c r="K766">
        <v>1000425.36</v>
      </c>
      <c r="M766">
        <v>99848.42</v>
      </c>
      <c r="Q766">
        <v>207682.56</v>
      </c>
      <c r="S766">
        <v>10140.11</v>
      </c>
      <c r="T766">
        <v>23532.36</v>
      </c>
      <c r="V766">
        <v>80126.78</v>
      </c>
      <c r="AU766">
        <v>52635.8</v>
      </c>
      <c r="BH766">
        <v>6333.34</v>
      </c>
    </row>
    <row r="767" spans="1:64" ht="24" customHeight="1">
      <c r="A767" s="77">
        <v>5</v>
      </c>
      <c r="B767" s="78" t="s">
        <v>916</v>
      </c>
      <c r="C767" s="79" t="s">
        <v>917</v>
      </c>
      <c r="D767" s="79">
        <v>5.2</v>
      </c>
      <c r="E767" s="78" t="s">
        <v>1877</v>
      </c>
      <c r="F767" s="79"/>
      <c r="G767" s="79"/>
      <c r="H767" s="33">
        <v>5105010160.1079998</v>
      </c>
      <c r="I767" s="73" t="s">
        <v>818</v>
      </c>
      <c r="J767" s="108">
        <f t="shared" si="12"/>
        <v>0</v>
      </c>
      <c r="K767">
        <v>132333.35999999999</v>
      </c>
      <c r="AB767">
        <v>60000</v>
      </c>
    </row>
    <row r="768" spans="1:64" ht="24" customHeight="1">
      <c r="A768" s="77">
        <v>5</v>
      </c>
      <c r="B768" s="78" t="s">
        <v>916</v>
      </c>
      <c r="C768" s="79" t="s">
        <v>917</v>
      </c>
      <c r="D768" s="79">
        <v>5.2</v>
      </c>
      <c r="E768" s="78" t="s">
        <v>1877</v>
      </c>
      <c r="F768" s="79"/>
      <c r="G768" s="79"/>
      <c r="H768" s="33">
        <v>5105010160.1090002</v>
      </c>
      <c r="I768" s="73" t="s">
        <v>819</v>
      </c>
      <c r="J768" s="108">
        <f t="shared" si="12"/>
        <v>0</v>
      </c>
      <c r="M768">
        <v>85036.67</v>
      </c>
      <c r="N768">
        <v>47311.92</v>
      </c>
      <c r="Q768">
        <v>52058.879999999997</v>
      </c>
      <c r="S768">
        <v>88046.26</v>
      </c>
      <c r="U768">
        <v>67691.23</v>
      </c>
      <c r="V768">
        <v>397988.01</v>
      </c>
      <c r="AE768">
        <v>78441.84</v>
      </c>
      <c r="AJ768">
        <v>51095.01</v>
      </c>
      <c r="AT768">
        <v>19399.8</v>
      </c>
      <c r="AU768">
        <v>85373.31</v>
      </c>
      <c r="AW768">
        <v>4333.32</v>
      </c>
      <c r="AX768">
        <v>208999.6</v>
      </c>
      <c r="AY768">
        <v>624143.75</v>
      </c>
      <c r="BA768">
        <v>22000</v>
      </c>
      <c r="BB768">
        <v>6695.9</v>
      </c>
      <c r="BC768">
        <v>22744.639999999999</v>
      </c>
      <c r="BG768">
        <v>43159.199999999997</v>
      </c>
    </row>
    <row r="769" spans="1:64" ht="24" customHeight="1">
      <c r="A769" s="77">
        <v>5</v>
      </c>
      <c r="B769" s="78" t="s">
        <v>916</v>
      </c>
      <c r="C769" s="79" t="s">
        <v>917</v>
      </c>
      <c r="D769" s="79">
        <v>5.2</v>
      </c>
      <c r="E769" s="78" t="s">
        <v>1877</v>
      </c>
      <c r="F769" s="79"/>
      <c r="G769" s="79"/>
      <c r="H769" s="33">
        <v>5105010161.1009998</v>
      </c>
      <c r="I769" s="73" t="s">
        <v>820</v>
      </c>
      <c r="J769" s="108">
        <f t="shared" si="12"/>
        <v>221838.85</v>
      </c>
      <c r="K769">
        <v>1285397.23</v>
      </c>
      <c r="L769">
        <v>255721.54</v>
      </c>
      <c r="M769">
        <v>965947.13</v>
      </c>
      <c r="N769">
        <v>448225.58</v>
      </c>
      <c r="O769">
        <v>988573.99</v>
      </c>
      <c r="P769">
        <v>342016.2</v>
      </c>
      <c r="Q769">
        <v>152039.54</v>
      </c>
      <c r="R769">
        <v>934225.94</v>
      </c>
      <c r="S769">
        <v>223012.45</v>
      </c>
      <c r="T769">
        <v>625064.75</v>
      </c>
      <c r="U769">
        <v>164962.13</v>
      </c>
      <c r="V769">
        <v>475814.56</v>
      </c>
      <c r="W769">
        <v>221838.85</v>
      </c>
      <c r="X769">
        <v>192824.57</v>
      </c>
      <c r="Y769">
        <v>124302.51</v>
      </c>
      <c r="Z769">
        <v>239203.1</v>
      </c>
      <c r="AA769">
        <v>1816781.02</v>
      </c>
      <c r="AB769">
        <v>1033549.95</v>
      </c>
      <c r="AC769">
        <v>103122.32</v>
      </c>
      <c r="AD769">
        <v>132849</v>
      </c>
      <c r="AF769">
        <v>159236.49</v>
      </c>
      <c r="AG769">
        <v>382498.86</v>
      </c>
      <c r="AH769">
        <v>664156.27</v>
      </c>
      <c r="AI769">
        <v>625614.13</v>
      </c>
      <c r="AJ769">
        <v>127995.97</v>
      </c>
      <c r="AK769">
        <v>917074.41</v>
      </c>
      <c r="AL769">
        <v>462779.28</v>
      </c>
      <c r="AM769">
        <v>409290.08</v>
      </c>
      <c r="AN769">
        <v>104747.22</v>
      </c>
      <c r="AO769">
        <v>406705.29</v>
      </c>
      <c r="AP769">
        <v>141831.32999999999</v>
      </c>
      <c r="AQ769">
        <v>426603.91</v>
      </c>
      <c r="AR769">
        <v>403964.5</v>
      </c>
      <c r="AS769">
        <v>1211947.73</v>
      </c>
      <c r="AT769">
        <v>790207.04</v>
      </c>
      <c r="AU769">
        <v>481841.08</v>
      </c>
      <c r="AV769">
        <v>346359.81</v>
      </c>
      <c r="AW769">
        <v>287122.7</v>
      </c>
      <c r="AX769">
        <v>469558.94</v>
      </c>
      <c r="AZ769">
        <v>38910.300000000003</v>
      </c>
      <c r="BA769">
        <v>243776.56</v>
      </c>
      <c r="BB769">
        <v>345785.18</v>
      </c>
      <c r="BC769">
        <v>183023.78</v>
      </c>
      <c r="BD769">
        <v>54989.89</v>
      </c>
      <c r="BE769">
        <v>1292544.53</v>
      </c>
      <c r="BF769">
        <v>395234.12</v>
      </c>
      <c r="BG769">
        <v>124810.22</v>
      </c>
      <c r="BH769">
        <v>578334.05000000005</v>
      </c>
      <c r="BI769">
        <v>285950</v>
      </c>
      <c r="BJ769">
        <v>643805.32999999996</v>
      </c>
      <c r="BK769">
        <v>406747.85</v>
      </c>
      <c r="BL769">
        <v>85382.77</v>
      </c>
    </row>
    <row r="770" spans="1:64" ht="24" customHeight="1">
      <c r="A770" s="77">
        <v>5</v>
      </c>
      <c r="B770" s="78" t="s">
        <v>916</v>
      </c>
      <c r="C770" s="79" t="s">
        <v>917</v>
      </c>
      <c r="D770" s="79">
        <v>5.2</v>
      </c>
      <c r="E770" s="78" t="s">
        <v>1877</v>
      </c>
      <c r="F770" s="79"/>
      <c r="G770" s="79"/>
      <c r="H770" s="33">
        <v>5105010161.1020002</v>
      </c>
      <c r="I770" s="73" t="s">
        <v>821</v>
      </c>
      <c r="J770" s="108">
        <f t="shared" si="12"/>
        <v>7500</v>
      </c>
      <c r="K770">
        <v>1339712.3999999999</v>
      </c>
      <c r="L770">
        <v>419400</v>
      </c>
      <c r="M770">
        <v>770900</v>
      </c>
      <c r="N770">
        <v>499999.96</v>
      </c>
      <c r="O770">
        <v>23433.33</v>
      </c>
      <c r="P770">
        <v>2009369.97</v>
      </c>
      <c r="Q770">
        <v>995600.04</v>
      </c>
      <c r="R770">
        <v>248169.98</v>
      </c>
      <c r="S770">
        <v>985580</v>
      </c>
      <c r="T770">
        <v>485136.59</v>
      </c>
      <c r="U770">
        <v>499600</v>
      </c>
      <c r="V770">
        <v>1441532.01</v>
      </c>
      <c r="W770">
        <v>7500</v>
      </c>
      <c r="X770">
        <v>264672.87</v>
      </c>
      <c r="Z770">
        <v>285428.52</v>
      </c>
      <c r="AA770">
        <v>253779.31</v>
      </c>
      <c r="AB770">
        <v>762427.48</v>
      </c>
      <c r="AC770">
        <v>145399.79999999999</v>
      </c>
      <c r="AD770">
        <v>802000</v>
      </c>
      <c r="AE770">
        <v>463918</v>
      </c>
      <c r="AG770">
        <v>783047.09</v>
      </c>
      <c r="AH770">
        <v>1032453.17</v>
      </c>
      <c r="AI770">
        <v>209392.33</v>
      </c>
      <c r="AJ770">
        <v>168600</v>
      </c>
      <c r="AK770">
        <v>1198743.33</v>
      </c>
      <c r="AL770">
        <v>108045.25</v>
      </c>
      <c r="AM770">
        <v>118670.83</v>
      </c>
      <c r="AN770">
        <v>228249</v>
      </c>
      <c r="AO770">
        <v>891560.27</v>
      </c>
      <c r="AP770">
        <v>985883.33</v>
      </c>
      <c r="AQ770">
        <v>99600</v>
      </c>
      <c r="AR770">
        <v>257400</v>
      </c>
      <c r="AS770">
        <v>657165.75</v>
      </c>
      <c r="AT770">
        <v>548456.78</v>
      </c>
      <c r="AU770">
        <v>15800</v>
      </c>
      <c r="AV770">
        <v>327263.32</v>
      </c>
      <c r="AW770">
        <v>259373</v>
      </c>
      <c r="AX770">
        <v>22652.22</v>
      </c>
      <c r="AY770">
        <v>62363.28</v>
      </c>
      <c r="AZ770">
        <v>289202.7</v>
      </c>
      <c r="BA770">
        <v>159133.32999999999</v>
      </c>
      <c r="BD770">
        <v>372979.8</v>
      </c>
      <c r="BE770">
        <v>627078.98</v>
      </c>
      <c r="BF770">
        <v>619937</v>
      </c>
      <c r="BG770">
        <v>98466.67</v>
      </c>
      <c r="BH770">
        <v>1450879</v>
      </c>
      <c r="BJ770">
        <v>907630.44</v>
      </c>
      <c r="BK770">
        <v>163870</v>
      </c>
      <c r="BL770">
        <v>143600</v>
      </c>
    </row>
    <row r="771" spans="1:64" ht="24" customHeight="1">
      <c r="A771" s="77">
        <v>5</v>
      </c>
      <c r="B771" s="78" t="s">
        <v>916</v>
      </c>
      <c r="C771" s="79" t="s">
        <v>917</v>
      </c>
      <c r="D771" s="79">
        <v>5.2</v>
      </c>
      <c r="E771" s="78" t="s">
        <v>1877</v>
      </c>
      <c r="F771" s="79"/>
      <c r="G771" s="79"/>
      <c r="H771" s="33">
        <v>5105010161.1029997</v>
      </c>
      <c r="I771" s="73" t="s">
        <v>822</v>
      </c>
      <c r="J771" s="108">
        <f t="shared" si="12"/>
        <v>456493.31</v>
      </c>
      <c r="K771">
        <v>2248329.12</v>
      </c>
      <c r="L771">
        <v>68766.67</v>
      </c>
      <c r="M771">
        <v>9748.33</v>
      </c>
      <c r="N771">
        <v>215352.04</v>
      </c>
      <c r="O771">
        <v>76886.62</v>
      </c>
      <c r="P771">
        <v>404776.21</v>
      </c>
      <c r="Q771">
        <v>438251.35</v>
      </c>
      <c r="R771">
        <v>200226.43</v>
      </c>
      <c r="S771">
        <v>320439.65999999997</v>
      </c>
      <c r="T771">
        <v>265112.61</v>
      </c>
      <c r="U771">
        <v>107237.16</v>
      </c>
      <c r="V771">
        <v>248321</v>
      </c>
      <c r="W771">
        <v>456493.31</v>
      </c>
      <c r="X771">
        <v>97314.98</v>
      </c>
      <c r="Y771">
        <v>7714</v>
      </c>
      <c r="AA771">
        <v>2085266.87</v>
      </c>
      <c r="AB771">
        <v>10026.6</v>
      </c>
      <c r="AC771">
        <v>185581.05</v>
      </c>
      <c r="AD771">
        <v>13120</v>
      </c>
      <c r="AF771">
        <v>31925.4</v>
      </c>
      <c r="AG771">
        <v>8063.6</v>
      </c>
      <c r="AH771">
        <v>37291.83</v>
      </c>
      <c r="AI771">
        <v>163076.76999999999</v>
      </c>
      <c r="AJ771">
        <v>95743.52</v>
      </c>
      <c r="AK771">
        <v>672131.84</v>
      </c>
      <c r="AL771">
        <v>15900</v>
      </c>
      <c r="AM771">
        <v>67800.69</v>
      </c>
      <c r="AN771">
        <v>396418.33</v>
      </c>
      <c r="AO771">
        <v>126545.35</v>
      </c>
      <c r="AP771">
        <v>81813.67</v>
      </c>
      <c r="AQ771">
        <v>111100</v>
      </c>
      <c r="AR771">
        <v>43780.4</v>
      </c>
      <c r="AS771">
        <v>1546519.29</v>
      </c>
      <c r="AT771">
        <v>163682.6</v>
      </c>
      <c r="AU771">
        <v>227855.52</v>
      </c>
      <c r="AV771">
        <v>307773.27</v>
      </c>
      <c r="AW771">
        <v>90729.15</v>
      </c>
      <c r="AX771">
        <v>14044.77</v>
      </c>
      <c r="AY771">
        <v>2659.68</v>
      </c>
      <c r="BA771">
        <v>147571.17000000001</v>
      </c>
      <c r="BB771">
        <v>87521.1</v>
      </c>
      <c r="BC771">
        <v>68659.97</v>
      </c>
      <c r="BD771">
        <v>113968.75</v>
      </c>
      <c r="BE771">
        <v>2166178.0499999998</v>
      </c>
      <c r="BF771">
        <v>272561.5</v>
      </c>
      <c r="BG771">
        <v>81338.83</v>
      </c>
      <c r="BH771">
        <v>365954.5</v>
      </c>
      <c r="BI771">
        <v>150544.01999999999</v>
      </c>
      <c r="BJ771">
        <v>229003.82</v>
      </c>
      <c r="BK771">
        <v>113185.7</v>
      </c>
      <c r="BL771">
        <v>112666.66</v>
      </c>
    </row>
    <row r="772" spans="1:64" ht="24" customHeight="1">
      <c r="A772" s="77">
        <v>5</v>
      </c>
      <c r="B772" s="78" t="s">
        <v>916</v>
      </c>
      <c r="C772" s="79" t="s">
        <v>917</v>
      </c>
      <c r="D772" s="79">
        <v>5.2</v>
      </c>
      <c r="E772" s="78" t="s">
        <v>1877</v>
      </c>
      <c r="F772" s="79"/>
      <c r="G772" s="79"/>
      <c r="H772" s="33">
        <v>5105010161.1040001</v>
      </c>
      <c r="I772" s="73" t="s">
        <v>823</v>
      </c>
      <c r="J772" s="108">
        <f t="shared" si="12"/>
        <v>88217.44</v>
      </c>
      <c r="K772">
        <v>1537930.49</v>
      </c>
      <c r="L772">
        <v>70877</v>
      </c>
      <c r="M772">
        <v>64270.58</v>
      </c>
      <c r="N772">
        <v>101449.21</v>
      </c>
      <c r="O772">
        <v>249468.58</v>
      </c>
      <c r="P772">
        <v>70637.56</v>
      </c>
      <c r="Q772">
        <v>29418.34</v>
      </c>
      <c r="R772">
        <v>136117.48000000001</v>
      </c>
      <c r="S772">
        <v>23489.46</v>
      </c>
      <c r="T772">
        <v>84806.34</v>
      </c>
      <c r="U772">
        <v>74443.67</v>
      </c>
      <c r="V772">
        <v>57608.49</v>
      </c>
      <c r="W772">
        <v>88217.44</v>
      </c>
      <c r="X772">
        <v>11962.82</v>
      </c>
      <c r="Y772">
        <v>34689.699999999997</v>
      </c>
      <c r="Z772">
        <v>29173.8</v>
      </c>
      <c r="AA772">
        <v>194237.73</v>
      </c>
      <c r="AB772">
        <v>98611.46</v>
      </c>
      <c r="AC772">
        <v>59857.45</v>
      </c>
      <c r="AD772">
        <v>36894</v>
      </c>
      <c r="AE772">
        <v>392501.08</v>
      </c>
      <c r="AF772">
        <v>27624.799999999999</v>
      </c>
      <c r="AG772">
        <v>56585.17</v>
      </c>
      <c r="AH772">
        <v>71038.89</v>
      </c>
      <c r="AI772">
        <v>45860</v>
      </c>
      <c r="AJ772">
        <v>52101.8</v>
      </c>
      <c r="AK772">
        <v>38054.730000000003</v>
      </c>
      <c r="AL772">
        <v>31154.73</v>
      </c>
      <c r="AM772">
        <v>26510</v>
      </c>
      <c r="AN772">
        <v>33504</v>
      </c>
      <c r="AO772">
        <v>13829.2</v>
      </c>
      <c r="AP772">
        <v>28890.67</v>
      </c>
      <c r="AQ772">
        <v>42994.25</v>
      </c>
      <c r="AR772">
        <v>14163.66</v>
      </c>
      <c r="AS772">
        <v>399905.46</v>
      </c>
      <c r="AT772">
        <v>148896.16</v>
      </c>
      <c r="AU772">
        <v>65676.789999999994</v>
      </c>
      <c r="AV772">
        <v>72309</v>
      </c>
      <c r="AW772">
        <v>118590.89</v>
      </c>
      <c r="AX772">
        <v>105089.14</v>
      </c>
      <c r="AY772">
        <v>33328.97</v>
      </c>
      <c r="AZ772">
        <v>8596287.5399999991</v>
      </c>
      <c r="BA772">
        <v>49472</v>
      </c>
      <c r="BC772">
        <v>37785.410000000003</v>
      </c>
      <c r="BD772">
        <v>9643.2800000000007</v>
      </c>
      <c r="BE772">
        <v>259469.61</v>
      </c>
      <c r="BF772">
        <v>72778.84</v>
      </c>
      <c r="BG772">
        <v>47469</v>
      </c>
      <c r="BH772">
        <v>298857.83</v>
      </c>
      <c r="BI772">
        <v>27730</v>
      </c>
      <c r="BJ772">
        <v>108478.21</v>
      </c>
      <c r="BK772">
        <v>97531.34</v>
      </c>
      <c r="BL772">
        <v>63537.96</v>
      </c>
    </row>
    <row r="773" spans="1:64" ht="24" customHeight="1">
      <c r="A773" s="77">
        <v>5</v>
      </c>
      <c r="B773" s="78" t="s">
        <v>916</v>
      </c>
      <c r="C773" s="79" t="s">
        <v>917</v>
      </c>
      <c r="D773" s="79">
        <v>5.2</v>
      </c>
      <c r="E773" s="78" t="s">
        <v>1877</v>
      </c>
      <c r="F773" s="79"/>
      <c r="G773" s="79"/>
      <c r="H773" s="33">
        <v>5105010161.1049995</v>
      </c>
      <c r="I773" s="73" t="s">
        <v>824</v>
      </c>
      <c r="J773" s="108">
        <f t="shared" si="12"/>
        <v>0</v>
      </c>
      <c r="K773">
        <v>978.33</v>
      </c>
      <c r="L773">
        <v>36745.660000000003</v>
      </c>
      <c r="M773">
        <v>46873.54</v>
      </c>
      <c r="N773">
        <v>12077.16</v>
      </c>
      <c r="P773">
        <v>28107.360000000001</v>
      </c>
      <c r="Q773">
        <v>24609.96</v>
      </c>
      <c r="R773">
        <v>16458.2</v>
      </c>
      <c r="T773">
        <v>40936.480000000003</v>
      </c>
      <c r="V773">
        <v>7500</v>
      </c>
      <c r="Y773">
        <v>24093.81</v>
      </c>
      <c r="AB773">
        <v>31910.69</v>
      </c>
      <c r="AF773">
        <v>31682.14</v>
      </c>
      <c r="AG773">
        <v>18930.439999999999</v>
      </c>
      <c r="AH773">
        <v>39931.54</v>
      </c>
      <c r="AI773">
        <v>24396</v>
      </c>
      <c r="AJ773">
        <v>11657.11</v>
      </c>
      <c r="AL773">
        <v>37835.19</v>
      </c>
      <c r="AM773">
        <v>77650.990000000005</v>
      </c>
      <c r="AN773">
        <v>17120</v>
      </c>
      <c r="AP773">
        <v>11707.33</v>
      </c>
      <c r="AQ773">
        <v>7173.38</v>
      </c>
      <c r="AS773">
        <v>328866.53999999998</v>
      </c>
      <c r="AU773">
        <v>50118.86</v>
      </c>
      <c r="AV773">
        <v>7761.33</v>
      </c>
      <c r="AW773">
        <v>29258.55</v>
      </c>
      <c r="AX773">
        <v>154664.26</v>
      </c>
      <c r="BA773">
        <v>15582.33</v>
      </c>
      <c r="BB773">
        <v>5177.6000000000004</v>
      </c>
      <c r="BE773">
        <v>55441.72</v>
      </c>
      <c r="BG773">
        <v>26398.83</v>
      </c>
      <c r="BH773">
        <v>49199</v>
      </c>
      <c r="BI773">
        <v>7500</v>
      </c>
      <c r="BJ773">
        <v>103202.38</v>
      </c>
      <c r="BK773">
        <v>37691.33</v>
      </c>
      <c r="BL773">
        <v>20599</v>
      </c>
    </row>
    <row r="774" spans="1:64" ht="24" customHeight="1">
      <c r="A774" s="77">
        <v>5</v>
      </c>
      <c r="B774" s="78" t="s">
        <v>916</v>
      </c>
      <c r="C774" s="79" t="s">
        <v>917</v>
      </c>
      <c r="D774" s="79">
        <v>5.2</v>
      </c>
      <c r="E774" s="78" t="s">
        <v>1877</v>
      </c>
      <c r="F774" s="79"/>
      <c r="G774" s="79"/>
      <c r="H774" s="33">
        <v>5105010161.1059999</v>
      </c>
      <c r="I774" s="73" t="s">
        <v>825</v>
      </c>
      <c r="J774" s="108">
        <f t="shared" si="12"/>
        <v>0</v>
      </c>
      <c r="M774">
        <v>26145.83</v>
      </c>
      <c r="P774">
        <v>8200.5</v>
      </c>
      <c r="R774">
        <v>58982.74</v>
      </c>
      <c r="T774">
        <v>3000</v>
      </c>
      <c r="V774">
        <v>1333.33</v>
      </c>
      <c r="Z774">
        <v>33920.81</v>
      </c>
      <c r="AA774">
        <v>29367.31</v>
      </c>
      <c r="AC774">
        <v>1689.8</v>
      </c>
      <c r="AD774">
        <v>950</v>
      </c>
      <c r="AG774">
        <v>4001.93</v>
      </c>
      <c r="AK774">
        <v>600</v>
      </c>
      <c r="AQ774">
        <v>40045.83</v>
      </c>
      <c r="AY774">
        <v>1572863.32</v>
      </c>
      <c r="BA774">
        <v>13845.29</v>
      </c>
      <c r="BC774">
        <v>759.8</v>
      </c>
      <c r="BE774">
        <v>6400</v>
      </c>
      <c r="BJ774">
        <v>1541.66</v>
      </c>
    </row>
    <row r="775" spans="1:64" ht="24" customHeight="1">
      <c r="A775" s="77">
        <v>5</v>
      </c>
      <c r="B775" s="78" t="s">
        <v>916</v>
      </c>
      <c r="C775" s="79" t="s">
        <v>917</v>
      </c>
      <c r="D775" s="79">
        <v>5.2</v>
      </c>
      <c r="E775" s="78" t="s">
        <v>1877</v>
      </c>
      <c r="F775" s="79"/>
      <c r="G775" s="79"/>
      <c r="H775" s="33">
        <v>5105010161.1070004</v>
      </c>
      <c r="I775" s="73" t="s">
        <v>826</v>
      </c>
      <c r="J775" s="108">
        <f t="shared" si="12"/>
        <v>9059048.8599999994</v>
      </c>
      <c r="K775">
        <v>63419700.119999997</v>
      </c>
      <c r="L775">
        <v>1913669.33</v>
      </c>
      <c r="M775">
        <v>7759408.4100000001</v>
      </c>
      <c r="N775">
        <v>9493202.75</v>
      </c>
      <c r="O775">
        <v>16400438.35</v>
      </c>
      <c r="P775">
        <v>12524551.800000001</v>
      </c>
      <c r="Q775">
        <v>3597823.28</v>
      </c>
      <c r="R775">
        <v>4987151.1900000004</v>
      </c>
      <c r="S775">
        <v>5127209.3600000003</v>
      </c>
      <c r="T775">
        <v>4801962.54</v>
      </c>
      <c r="U775">
        <v>3702479.09</v>
      </c>
      <c r="V775">
        <v>3953340.93</v>
      </c>
      <c r="W775">
        <v>9059048.8599999994</v>
      </c>
      <c r="X775">
        <v>2113531.38</v>
      </c>
      <c r="Y775">
        <v>965125.26</v>
      </c>
      <c r="Z775">
        <v>1218130.23</v>
      </c>
      <c r="AA775">
        <v>3267117.43</v>
      </c>
      <c r="AB775">
        <v>3533672.46</v>
      </c>
      <c r="AC775">
        <v>1217428.8700000001</v>
      </c>
      <c r="AD775">
        <v>630555</v>
      </c>
      <c r="AE775">
        <v>40038886.100000001</v>
      </c>
      <c r="AF775">
        <v>1554226.45</v>
      </c>
      <c r="AG775">
        <v>3218199.6</v>
      </c>
      <c r="AH775">
        <v>4830296.71</v>
      </c>
      <c r="AI775">
        <v>5620488.4400000004</v>
      </c>
      <c r="AJ775">
        <v>1572593.72</v>
      </c>
      <c r="AK775">
        <v>6131852.4800000004</v>
      </c>
      <c r="AL775">
        <v>3041869.6</v>
      </c>
      <c r="AM775">
        <v>4157063.89</v>
      </c>
      <c r="AN775">
        <v>2136430.89</v>
      </c>
      <c r="AO775">
        <v>6004250.8399999999</v>
      </c>
      <c r="AP775">
        <v>2791718.45</v>
      </c>
      <c r="AQ775">
        <v>1312765.97</v>
      </c>
      <c r="AR775">
        <v>1459647.9</v>
      </c>
      <c r="AS775">
        <v>33525303.550000001</v>
      </c>
      <c r="AT775">
        <v>4824745.51</v>
      </c>
      <c r="AU775">
        <v>1490610.01</v>
      </c>
      <c r="AV775">
        <v>6557041.5999999996</v>
      </c>
      <c r="AW775">
        <v>2220259.71</v>
      </c>
      <c r="AX775">
        <v>1838074.87</v>
      </c>
      <c r="AY775">
        <v>327676.56</v>
      </c>
      <c r="BA775">
        <v>1423034.86</v>
      </c>
      <c r="BB775">
        <v>1074518.6200000001</v>
      </c>
      <c r="BC775">
        <v>1000942.51</v>
      </c>
      <c r="BD775">
        <v>558514.43000000005</v>
      </c>
      <c r="BE775">
        <v>15922289.210000001</v>
      </c>
      <c r="BF775">
        <v>3219797.63</v>
      </c>
      <c r="BG775">
        <v>1320190.75</v>
      </c>
      <c r="BH775">
        <v>4236953.82</v>
      </c>
      <c r="BI775">
        <v>490758.95</v>
      </c>
      <c r="BJ775">
        <v>2435363.5</v>
      </c>
      <c r="BK775">
        <v>2866964.32</v>
      </c>
      <c r="BL775">
        <v>297224.55</v>
      </c>
    </row>
    <row r="776" spans="1:64" ht="24" customHeight="1">
      <c r="A776" s="77">
        <v>5</v>
      </c>
      <c r="B776" s="78" t="s">
        <v>916</v>
      </c>
      <c r="C776" s="79" t="s">
        <v>917</v>
      </c>
      <c r="D776" s="79">
        <v>5.2</v>
      </c>
      <c r="E776" s="78" t="s">
        <v>1877</v>
      </c>
      <c r="F776" s="79"/>
      <c r="G776" s="79"/>
      <c r="H776" s="33">
        <v>5105010161.1079998</v>
      </c>
      <c r="I776" s="73" t="s">
        <v>827</v>
      </c>
      <c r="J776" s="108">
        <f t="shared" si="12"/>
        <v>622668.34</v>
      </c>
      <c r="K776">
        <v>2290448.21</v>
      </c>
      <c r="L776">
        <v>141492</v>
      </c>
      <c r="M776">
        <v>560487.78</v>
      </c>
      <c r="N776">
        <v>447680.4</v>
      </c>
      <c r="O776">
        <v>381416.76</v>
      </c>
      <c r="P776">
        <v>499514.88</v>
      </c>
      <c r="Q776">
        <v>534500.01</v>
      </c>
      <c r="R776">
        <v>465359.71</v>
      </c>
      <c r="S776">
        <v>29509.17</v>
      </c>
      <c r="T776">
        <v>339114.27</v>
      </c>
      <c r="U776">
        <v>321465.25</v>
      </c>
      <c r="V776">
        <v>513188.22</v>
      </c>
      <c r="W776">
        <v>622668.34</v>
      </c>
      <c r="X776">
        <v>142991.01999999999</v>
      </c>
      <c r="Y776">
        <v>37613.97</v>
      </c>
      <c r="Z776">
        <v>306421.26</v>
      </c>
      <c r="AA776">
        <v>513279.48</v>
      </c>
      <c r="AB776">
        <v>174141.4</v>
      </c>
      <c r="AC776">
        <v>63353.1</v>
      </c>
      <c r="AD776">
        <v>125208</v>
      </c>
      <c r="AE776">
        <v>332.33</v>
      </c>
      <c r="AF776">
        <v>646310.35</v>
      </c>
      <c r="AG776">
        <v>546242.12</v>
      </c>
      <c r="AH776">
        <v>899394.45</v>
      </c>
      <c r="AI776">
        <v>608045.48</v>
      </c>
      <c r="AJ776">
        <v>210815.19</v>
      </c>
      <c r="AK776">
        <v>784905.95</v>
      </c>
      <c r="AL776">
        <v>448602.39</v>
      </c>
      <c r="AM776">
        <v>575940.22</v>
      </c>
      <c r="AN776">
        <v>71909.100000000006</v>
      </c>
      <c r="AO776">
        <v>600907.18999999994</v>
      </c>
      <c r="AP776">
        <v>366907.32</v>
      </c>
      <c r="AQ776">
        <v>396529.94</v>
      </c>
      <c r="AR776">
        <v>328591.5</v>
      </c>
      <c r="AS776">
        <v>2635023.19</v>
      </c>
      <c r="AT776">
        <v>473572.8</v>
      </c>
      <c r="AU776">
        <v>457659.92</v>
      </c>
      <c r="AV776">
        <v>465068.17</v>
      </c>
      <c r="AW776">
        <v>1012995.41</v>
      </c>
      <c r="AX776">
        <v>567830.80000000005</v>
      </c>
      <c r="AY776">
        <v>48365.5</v>
      </c>
      <c r="AZ776">
        <v>54567.17</v>
      </c>
      <c r="BA776">
        <v>412297</v>
      </c>
      <c r="BB776">
        <v>326543.21000000002</v>
      </c>
      <c r="BC776">
        <v>281938.01</v>
      </c>
      <c r="BD776">
        <v>171442.42</v>
      </c>
      <c r="BE776">
        <v>205123.35</v>
      </c>
      <c r="BF776">
        <v>641735.44999999995</v>
      </c>
      <c r="BG776">
        <v>263829.33</v>
      </c>
      <c r="BH776">
        <v>539027.61</v>
      </c>
      <c r="BI776">
        <v>244041.44</v>
      </c>
      <c r="BJ776">
        <v>696630.84</v>
      </c>
      <c r="BK776">
        <v>423715.23</v>
      </c>
      <c r="BL776">
        <v>78146.78</v>
      </c>
    </row>
    <row r="777" spans="1:64" ht="24" customHeight="1">
      <c r="A777" s="77">
        <v>5</v>
      </c>
      <c r="B777" s="78" t="s">
        <v>916</v>
      </c>
      <c r="C777" s="79" t="s">
        <v>917</v>
      </c>
      <c r="D777" s="79">
        <v>5.2</v>
      </c>
      <c r="E777" s="78" t="s">
        <v>1877</v>
      </c>
      <c r="F777" s="79"/>
      <c r="G777" s="79"/>
      <c r="H777" s="33">
        <v>5105010161.1090002</v>
      </c>
      <c r="I777" s="73" t="s">
        <v>828</v>
      </c>
      <c r="J777" s="108">
        <f t="shared" ref="J777:J840" si="13">SUMIF($K$1:$BL$1,$J$1,$K777:$BL777)</f>
        <v>12105.64</v>
      </c>
      <c r="K777">
        <v>501298.35</v>
      </c>
      <c r="L777">
        <v>171244.67</v>
      </c>
      <c r="M777">
        <v>848211.11</v>
      </c>
      <c r="N777">
        <v>295636.96000000002</v>
      </c>
      <c r="O777">
        <v>24366.44</v>
      </c>
      <c r="P777">
        <v>235100.54</v>
      </c>
      <c r="Q777">
        <v>21121.41</v>
      </c>
      <c r="R777">
        <v>463782.51</v>
      </c>
      <c r="S777">
        <v>156540.28</v>
      </c>
      <c r="T777">
        <v>112154.83</v>
      </c>
      <c r="U777">
        <v>41795.660000000003</v>
      </c>
      <c r="V777">
        <v>319745</v>
      </c>
      <c r="W777">
        <v>12105.64</v>
      </c>
      <c r="X777">
        <v>126549.75999999999</v>
      </c>
      <c r="Y777">
        <v>21439.56</v>
      </c>
      <c r="Z777">
        <v>7996.68</v>
      </c>
      <c r="AA777">
        <v>33318.17</v>
      </c>
      <c r="AB777">
        <v>26955.45</v>
      </c>
      <c r="AC777">
        <v>100818.07</v>
      </c>
      <c r="AD777">
        <v>8353</v>
      </c>
      <c r="AF777">
        <v>106091.74</v>
      </c>
      <c r="AG777">
        <v>192751.69</v>
      </c>
      <c r="AH777">
        <v>131137.78</v>
      </c>
      <c r="AI777">
        <v>181112.39</v>
      </c>
      <c r="AJ777">
        <v>23408.6</v>
      </c>
      <c r="AK777">
        <v>380431.9</v>
      </c>
      <c r="AL777">
        <v>61567.78</v>
      </c>
      <c r="AM777">
        <v>63840.95</v>
      </c>
      <c r="AN777">
        <v>59460.56</v>
      </c>
      <c r="AO777">
        <v>305361.76</v>
      </c>
      <c r="AP777">
        <v>190881.51</v>
      </c>
      <c r="AQ777">
        <v>378491.22</v>
      </c>
      <c r="AR777">
        <v>137611.10999999999</v>
      </c>
      <c r="AS777">
        <v>273624.55</v>
      </c>
      <c r="AT777">
        <v>139261.31</v>
      </c>
      <c r="AU777">
        <v>174664.66</v>
      </c>
      <c r="AV777">
        <v>220583.83</v>
      </c>
      <c r="AW777">
        <v>61359.78</v>
      </c>
      <c r="AX777">
        <v>431691.05</v>
      </c>
      <c r="AY777">
        <v>9636.2999999999993</v>
      </c>
      <c r="AZ777">
        <v>39866.65</v>
      </c>
      <c r="BA777">
        <v>123895.22</v>
      </c>
      <c r="BB777">
        <v>48905.46</v>
      </c>
      <c r="BC777">
        <v>64151.17</v>
      </c>
      <c r="BD777">
        <v>1831.08</v>
      </c>
      <c r="BE777">
        <v>166051.5</v>
      </c>
      <c r="BF777">
        <v>175629.17</v>
      </c>
      <c r="BG777">
        <v>16074.85</v>
      </c>
      <c r="BH777">
        <v>46585.62</v>
      </c>
      <c r="BI777">
        <v>88661.05</v>
      </c>
      <c r="BJ777">
        <v>77447.25</v>
      </c>
      <c r="BK777">
        <v>10999</v>
      </c>
      <c r="BL777">
        <v>21826.78</v>
      </c>
    </row>
    <row r="778" spans="1:64" ht="24" customHeight="1">
      <c r="A778" s="77">
        <v>5</v>
      </c>
      <c r="B778" s="78" t="s">
        <v>916</v>
      </c>
      <c r="C778" s="79" t="s">
        <v>917</v>
      </c>
      <c r="D778" s="79">
        <v>5.2</v>
      </c>
      <c r="E778" s="78" t="s">
        <v>1877</v>
      </c>
      <c r="F778" s="79"/>
      <c r="G778" s="79"/>
      <c r="H778" s="33">
        <v>5105010161.1099997</v>
      </c>
      <c r="I778" s="73" t="s">
        <v>829</v>
      </c>
      <c r="J778" s="108">
        <f t="shared" si="13"/>
        <v>0</v>
      </c>
      <c r="L778">
        <v>30850</v>
      </c>
      <c r="N778">
        <v>212645.02</v>
      </c>
      <c r="P778">
        <v>65329.34</v>
      </c>
      <c r="Q778">
        <v>3273.34</v>
      </c>
      <c r="R778">
        <v>40832.660000000003</v>
      </c>
      <c r="S778">
        <v>24356.5</v>
      </c>
      <c r="X778">
        <v>10168.459999999999</v>
      </c>
      <c r="Z778">
        <v>23187.599999999999</v>
      </c>
      <c r="AB778">
        <v>54100</v>
      </c>
      <c r="AD778">
        <v>29200</v>
      </c>
      <c r="AF778">
        <v>20186.04</v>
      </c>
      <c r="AG778">
        <v>24561.86</v>
      </c>
      <c r="AH778">
        <v>12572.5</v>
      </c>
      <c r="AJ778">
        <v>200</v>
      </c>
      <c r="AK778">
        <v>4532.33</v>
      </c>
      <c r="AN778">
        <v>44512</v>
      </c>
      <c r="AP778">
        <v>38697.33</v>
      </c>
      <c r="AS778">
        <v>303934.19</v>
      </c>
      <c r="AU778">
        <v>4600</v>
      </c>
      <c r="AW778">
        <v>40978.15</v>
      </c>
      <c r="AY778">
        <v>19942.12</v>
      </c>
      <c r="AZ778">
        <v>85756.65</v>
      </c>
      <c r="BB778">
        <v>39498.5</v>
      </c>
      <c r="BC778">
        <v>50170.79</v>
      </c>
      <c r="BD778">
        <v>4473.58</v>
      </c>
      <c r="BE778">
        <v>26516</v>
      </c>
      <c r="BG778">
        <v>139100</v>
      </c>
      <c r="BH778">
        <v>1987.5</v>
      </c>
      <c r="BI778">
        <v>6420</v>
      </c>
      <c r="BK778">
        <v>7700.2</v>
      </c>
      <c r="BL778">
        <v>12950</v>
      </c>
    </row>
    <row r="779" spans="1:64" ht="24" customHeight="1">
      <c r="A779" s="77">
        <v>5</v>
      </c>
      <c r="B779" s="78" t="s">
        <v>916</v>
      </c>
      <c r="C779" s="79" t="s">
        <v>917</v>
      </c>
      <c r="D779" s="79">
        <v>5.2</v>
      </c>
      <c r="E779" s="78" t="s">
        <v>1877</v>
      </c>
      <c r="F779" s="79"/>
      <c r="G779" s="79"/>
      <c r="H779" s="33">
        <v>5105010164.1009998</v>
      </c>
      <c r="I779" s="73" t="s">
        <v>830</v>
      </c>
      <c r="J779" s="108">
        <f t="shared" si="13"/>
        <v>11274.68</v>
      </c>
      <c r="L779">
        <v>4722.22</v>
      </c>
      <c r="M779">
        <v>139271.94</v>
      </c>
      <c r="O779">
        <v>16500</v>
      </c>
      <c r="Q779">
        <v>185347.19</v>
      </c>
      <c r="T779">
        <v>5555.6</v>
      </c>
      <c r="U779">
        <v>166166.67000000001</v>
      </c>
      <c r="V779">
        <v>172403.55</v>
      </c>
      <c r="W779">
        <v>11274.68</v>
      </c>
      <c r="AC779">
        <v>145370.96</v>
      </c>
      <c r="AD779">
        <v>7367</v>
      </c>
      <c r="AG779">
        <v>15299.8</v>
      </c>
      <c r="AH779">
        <v>73908.78</v>
      </c>
      <c r="AJ779">
        <v>11054.56</v>
      </c>
      <c r="AK779">
        <v>4519.78</v>
      </c>
      <c r="AM779">
        <v>55283.33</v>
      </c>
      <c r="AN779">
        <v>31665.68</v>
      </c>
      <c r="AO779">
        <v>32996.370000000003</v>
      </c>
      <c r="AR779">
        <v>29966.67</v>
      </c>
      <c r="AT779">
        <v>177735.7</v>
      </c>
      <c r="BC779">
        <v>33201.879999999997</v>
      </c>
      <c r="BD779">
        <v>56007.64</v>
      </c>
      <c r="BF779">
        <v>4165.67</v>
      </c>
      <c r="BI779">
        <v>18129.169999999998</v>
      </c>
      <c r="BK779">
        <v>75855.56</v>
      </c>
    </row>
    <row r="780" spans="1:64" ht="24" customHeight="1">
      <c r="A780" s="77">
        <v>5</v>
      </c>
      <c r="B780" s="78" t="s">
        <v>916</v>
      </c>
      <c r="C780" s="79" t="s">
        <v>917</v>
      </c>
      <c r="D780" s="79">
        <v>5.2</v>
      </c>
      <c r="E780" s="78" t="s">
        <v>1877</v>
      </c>
      <c r="F780" s="79"/>
      <c r="G780" s="79"/>
      <c r="H780" s="33">
        <v>5105010164.1029997</v>
      </c>
      <c r="I780" s="73" t="s">
        <v>831</v>
      </c>
      <c r="J780" s="108">
        <f t="shared" si="13"/>
        <v>0</v>
      </c>
      <c r="L780">
        <v>46366.67</v>
      </c>
      <c r="N780">
        <v>8222.24</v>
      </c>
      <c r="P780">
        <v>1658.34</v>
      </c>
      <c r="R780">
        <v>154680.5</v>
      </c>
    </row>
    <row r="781" spans="1:64" ht="24" customHeight="1">
      <c r="A781" s="77">
        <v>5</v>
      </c>
      <c r="B781" s="78" t="s">
        <v>916</v>
      </c>
      <c r="C781" s="79" t="s">
        <v>917</v>
      </c>
      <c r="D781" s="79">
        <v>5.2</v>
      </c>
      <c r="E781" s="78" t="s">
        <v>1877</v>
      </c>
      <c r="F781" s="79"/>
      <c r="G781" s="79"/>
      <c r="H781" s="33">
        <v>5105010194.1009998</v>
      </c>
      <c r="I781" s="73" t="s">
        <v>832</v>
      </c>
      <c r="J781" s="108">
        <f t="shared" si="13"/>
        <v>2685014.99</v>
      </c>
      <c r="W781">
        <v>2685014.99</v>
      </c>
    </row>
    <row r="782" spans="1:64" ht="24" customHeight="1">
      <c r="A782" s="77">
        <v>5</v>
      </c>
      <c r="B782" s="78" t="s">
        <v>916</v>
      </c>
      <c r="C782" s="79" t="s">
        <v>917</v>
      </c>
      <c r="D782" s="79">
        <v>5.2</v>
      </c>
      <c r="E782" s="78" t="s">
        <v>1877</v>
      </c>
      <c r="F782" s="79"/>
      <c r="G782" s="79"/>
      <c r="H782" s="33">
        <v>5105010195.1009998</v>
      </c>
      <c r="I782" s="73" t="s">
        <v>833</v>
      </c>
      <c r="J782" s="108">
        <f t="shared" si="13"/>
        <v>0</v>
      </c>
    </row>
    <row r="783" spans="1:64" ht="24" customHeight="1">
      <c r="A783" s="77">
        <v>5</v>
      </c>
      <c r="B783" s="78" t="s">
        <v>916</v>
      </c>
      <c r="C783" s="79" t="s">
        <v>917</v>
      </c>
      <c r="D783" s="79">
        <v>5.0999999999999996</v>
      </c>
      <c r="E783" s="78" t="s">
        <v>1687</v>
      </c>
      <c r="F783" s="79"/>
      <c r="G783" s="79"/>
      <c r="H783" s="34">
        <v>5107010113.1009998</v>
      </c>
      <c r="I783" s="35" t="s">
        <v>834</v>
      </c>
      <c r="J783" s="108">
        <f t="shared" si="13"/>
        <v>252500</v>
      </c>
      <c r="K783">
        <v>595500</v>
      </c>
      <c r="L783">
        <v>518906.25</v>
      </c>
      <c r="M783">
        <v>4467173.5</v>
      </c>
      <c r="N783">
        <v>3489275</v>
      </c>
      <c r="O783">
        <v>4584500</v>
      </c>
      <c r="P783">
        <v>6124351</v>
      </c>
      <c r="R783">
        <v>6381870</v>
      </c>
      <c r="T783">
        <v>3763463</v>
      </c>
      <c r="U783">
        <v>979586</v>
      </c>
      <c r="V783">
        <v>2556665.5</v>
      </c>
      <c r="W783">
        <v>252500</v>
      </c>
      <c r="X783">
        <v>4332425</v>
      </c>
      <c r="Y783">
        <v>2392740</v>
      </c>
      <c r="Z783">
        <v>5099360</v>
      </c>
      <c r="AA783">
        <v>2352000</v>
      </c>
      <c r="AB783">
        <v>5687000</v>
      </c>
      <c r="AC783">
        <v>1673187.5</v>
      </c>
      <c r="AD783">
        <v>179625</v>
      </c>
      <c r="AE783">
        <v>39159707.5</v>
      </c>
      <c r="AG783">
        <v>4018424</v>
      </c>
      <c r="AH783">
        <v>2142872</v>
      </c>
      <c r="AI783">
        <v>10447687.5</v>
      </c>
      <c r="AJ783">
        <v>5486564</v>
      </c>
      <c r="AK783">
        <v>11804125</v>
      </c>
      <c r="AL783">
        <v>5547347</v>
      </c>
      <c r="AM783">
        <v>10756595</v>
      </c>
      <c r="AO783">
        <v>161500</v>
      </c>
      <c r="AR783">
        <v>2246142.5</v>
      </c>
      <c r="AS783">
        <v>1137128.96</v>
      </c>
      <c r="AV783">
        <v>200875</v>
      </c>
      <c r="BE783">
        <v>454663</v>
      </c>
      <c r="BK783">
        <v>1906250</v>
      </c>
      <c r="BL783">
        <v>617257.82999999996</v>
      </c>
    </row>
    <row r="784" spans="1:64" ht="24" customHeight="1">
      <c r="A784" s="77">
        <v>5</v>
      </c>
      <c r="B784" s="78" t="s">
        <v>916</v>
      </c>
      <c r="C784" s="79" t="s">
        <v>917</v>
      </c>
      <c r="D784" s="79">
        <v>5.0999999999999996</v>
      </c>
      <c r="E784" s="78" t="s">
        <v>1858</v>
      </c>
      <c r="F784" s="79"/>
      <c r="G784" s="79"/>
      <c r="H784" s="33">
        <v>5107010199.1009998</v>
      </c>
      <c r="I784" s="73" t="s">
        <v>835</v>
      </c>
      <c r="J784" s="108">
        <f t="shared" si="13"/>
        <v>0</v>
      </c>
      <c r="Z784">
        <v>200000</v>
      </c>
      <c r="AB784">
        <v>264000</v>
      </c>
      <c r="AE784">
        <v>1466000</v>
      </c>
      <c r="AZ784">
        <v>40000</v>
      </c>
    </row>
    <row r="785" spans="1:64" ht="24" customHeight="1">
      <c r="A785" s="77">
        <v>5</v>
      </c>
      <c r="B785" s="78" t="s">
        <v>916</v>
      </c>
      <c r="C785" s="79" t="s">
        <v>917</v>
      </c>
      <c r="D785" s="79">
        <v>5.0999999999999996</v>
      </c>
      <c r="E785" s="78" t="s">
        <v>1858</v>
      </c>
      <c r="F785" s="79"/>
      <c r="G785" s="79"/>
      <c r="H785" s="33">
        <v>5107020199.1009998</v>
      </c>
      <c r="I785" s="73" t="s">
        <v>836</v>
      </c>
      <c r="J785" s="108">
        <f t="shared" si="13"/>
        <v>0</v>
      </c>
    </row>
    <row r="786" spans="1:64" ht="24" customHeight="1">
      <c r="A786" s="77">
        <v>5</v>
      </c>
      <c r="B786" s="78" t="s">
        <v>916</v>
      </c>
      <c r="C786" s="79" t="s">
        <v>917</v>
      </c>
      <c r="D786" s="79">
        <v>5.2</v>
      </c>
      <c r="E786" s="78" t="s">
        <v>1952</v>
      </c>
      <c r="F786" s="79"/>
      <c r="G786" s="79"/>
      <c r="H786" s="33">
        <v>5107030101.1009998</v>
      </c>
      <c r="I786" s="73" t="s">
        <v>837</v>
      </c>
      <c r="J786" s="108">
        <f t="shared" si="13"/>
        <v>0</v>
      </c>
      <c r="AS786">
        <v>17934000</v>
      </c>
    </row>
    <row r="787" spans="1:64" ht="24" customHeight="1">
      <c r="A787" s="77">
        <v>5</v>
      </c>
      <c r="B787" s="78" t="s">
        <v>916</v>
      </c>
      <c r="C787" s="79" t="s">
        <v>917</v>
      </c>
      <c r="D787" s="79">
        <v>5.0999999999999996</v>
      </c>
      <c r="E787" s="78" t="s">
        <v>1954</v>
      </c>
      <c r="F787" s="79"/>
      <c r="G787" s="79"/>
      <c r="H787" s="33">
        <v>5108010101.1020002</v>
      </c>
      <c r="I787" s="73" t="s">
        <v>838</v>
      </c>
      <c r="J787" s="108">
        <f t="shared" si="13"/>
        <v>0</v>
      </c>
      <c r="K787">
        <v>317025</v>
      </c>
      <c r="BB787">
        <v>4265</v>
      </c>
    </row>
    <row r="788" spans="1:64" ht="24" customHeight="1">
      <c r="A788" s="77">
        <v>5</v>
      </c>
      <c r="B788" s="78" t="s">
        <v>916</v>
      </c>
      <c r="C788" s="79" t="s">
        <v>917</v>
      </c>
      <c r="D788" s="79">
        <v>5.0999999999999996</v>
      </c>
      <c r="E788" s="78" t="s">
        <v>1954</v>
      </c>
      <c r="F788" s="79"/>
      <c r="G788" s="79"/>
      <c r="H788" s="33">
        <v>5108010101.1040001</v>
      </c>
      <c r="I788" s="73" t="s">
        <v>839</v>
      </c>
      <c r="J788" s="108">
        <f t="shared" si="13"/>
        <v>0</v>
      </c>
    </row>
    <row r="789" spans="1:64" ht="24" customHeight="1">
      <c r="A789" s="77">
        <v>5</v>
      </c>
      <c r="B789" s="78" t="s">
        <v>916</v>
      </c>
      <c r="C789" s="79" t="s">
        <v>917</v>
      </c>
      <c r="D789" s="79">
        <v>5.0999999999999996</v>
      </c>
      <c r="E789" s="78" t="s">
        <v>1954</v>
      </c>
      <c r="F789" s="79"/>
      <c r="G789" s="79"/>
      <c r="H789" s="33">
        <v>5108010101.1049995</v>
      </c>
      <c r="I789" s="73" t="s">
        <v>840</v>
      </c>
      <c r="J789" s="108">
        <f t="shared" si="13"/>
        <v>0</v>
      </c>
    </row>
    <row r="790" spans="1:64" ht="24" customHeight="1">
      <c r="A790" s="77">
        <v>5</v>
      </c>
      <c r="B790" s="78" t="s">
        <v>916</v>
      </c>
      <c r="C790" s="79" t="s">
        <v>917</v>
      </c>
      <c r="D790" s="79">
        <v>5.0999999999999996</v>
      </c>
      <c r="E790" s="78" t="s">
        <v>1954</v>
      </c>
      <c r="F790" s="79"/>
      <c r="G790" s="79"/>
      <c r="H790" s="33">
        <v>5108010101.1140003</v>
      </c>
      <c r="I790" s="73" t="s">
        <v>841</v>
      </c>
      <c r="J790" s="108">
        <f t="shared" si="13"/>
        <v>0</v>
      </c>
      <c r="AB790">
        <v>71385</v>
      </c>
      <c r="AD790">
        <v>12671</v>
      </c>
      <c r="AX790">
        <v>102803</v>
      </c>
      <c r="BB790">
        <v>8969</v>
      </c>
    </row>
    <row r="791" spans="1:64" ht="24" customHeight="1">
      <c r="A791" s="77">
        <v>5</v>
      </c>
      <c r="B791" s="78" t="s">
        <v>916</v>
      </c>
      <c r="C791" s="79" t="s">
        <v>917</v>
      </c>
      <c r="D791" s="79">
        <v>5.0999999999999996</v>
      </c>
      <c r="E791" s="78" t="s">
        <v>1954</v>
      </c>
      <c r="F791" s="79"/>
      <c r="G791" s="79"/>
      <c r="H791" s="33">
        <v>5108010101.1149998</v>
      </c>
      <c r="I791" s="73" t="s">
        <v>842</v>
      </c>
      <c r="J791" s="108">
        <f t="shared" si="13"/>
        <v>0</v>
      </c>
      <c r="AB791">
        <v>53734</v>
      </c>
    </row>
    <row r="792" spans="1:64" ht="24" customHeight="1">
      <c r="A792" s="77">
        <v>5</v>
      </c>
      <c r="B792" s="78" t="s">
        <v>916</v>
      </c>
      <c r="C792" s="79" t="s">
        <v>917</v>
      </c>
      <c r="D792" s="79">
        <v>5.0999999999999996</v>
      </c>
      <c r="E792" s="78" t="s">
        <v>1954</v>
      </c>
      <c r="F792" s="79"/>
      <c r="G792" s="79"/>
      <c r="H792" s="33">
        <v>5108010101.2030001</v>
      </c>
      <c r="I792" s="73" t="s">
        <v>843</v>
      </c>
      <c r="J792" s="108">
        <f t="shared" si="13"/>
        <v>0</v>
      </c>
      <c r="K792">
        <v>1349435.52</v>
      </c>
    </row>
    <row r="793" spans="1:64" ht="24" customHeight="1">
      <c r="A793" s="77">
        <v>5</v>
      </c>
      <c r="B793" s="78" t="s">
        <v>916</v>
      </c>
      <c r="C793" s="79" t="s">
        <v>917</v>
      </c>
      <c r="D793" s="79">
        <v>5.0999999999999996</v>
      </c>
      <c r="E793" s="78" t="s">
        <v>1954</v>
      </c>
      <c r="F793" s="79"/>
      <c r="G793" s="79"/>
      <c r="H793" s="33">
        <v>5108010101.2049999</v>
      </c>
      <c r="I793" s="73" t="s">
        <v>844</v>
      </c>
      <c r="J793" s="108">
        <f t="shared" si="13"/>
        <v>0</v>
      </c>
    </row>
    <row r="794" spans="1:64" ht="24" customHeight="1">
      <c r="A794" s="77">
        <v>5</v>
      </c>
      <c r="B794" s="78" t="s">
        <v>916</v>
      </c>
      <c r="C794" s="79" t="s">
        <v>917</v>
      </c>
      <c r="D794" s="79">
        <v>5.0999999999999996</v>
      </c>
      <c r="E794" s="78" t="s">
        <v>1954</v>
      </c>
      <c r="F794" s="79"/>
      <c r="G794" s="79"/>
      <c r="H794" s="33">
        <v>5108010107.1020002</v>
      </c>
      <c r="I794" s="73" t="s">
        <v>845</v>
      </c>
      <c r="J794" s="108">
        <f t="shared" si="13"/>
        <v>0</v>
      </c>
      <c r="K794">
        <v>164617.1</v>
      </c>
      <c r="W794">
        <v>0</v>
      </c>
      <c r="AE794">
        <v>74717.600000000006</v>
      </c>
      <c r="AN794">
        <v>63.2</v>
      </c>
      <c r="AS794">
        <v>1560.4</v>
      </c>
      <c r="AZ794">
        <v>584</v>
      </c>
      <c r="BE794">
        <v>68209.81</v>
      </c>
    </row>
    <row r="795" spans="1:64" ht="24" customHeight="1">
      <c r="A795" s="77">
        <v>5</v>
      </c>
      <c r="B795" s="78" t="s">
        <v>916</v>
      </c>
      <c r="C795" s="79" t="s">
        <v>917</v>
      </c>
      <c r="D795" s="79">
        <v>5.0999999999999996</v>
      </c>
      <c r="E795" s="78" t="s">
        <v>1954</v>
      </c>
      <c r="F795" s="79"/>
      <c r="G795" s="79"/>
      <c r="H795" s="30">
        <v>5108010107.1040001</v>
      </c>
      <c r="I795" s="72" t="s">
        <v>846</v>
      </c>
      <c r="J795" s="108">
        <f t="shared" si="13"/>
        <v>0</v>
      </c>
      <c r="AE795">
        <v>65348.78</v>
      </c>
    </row>
    <row r="796" spans="1:64" ht="24" customHeight="1">
      <c r="A796" s="77">
        <v>5</v>
      </c>
      <c r="B796" s="78" t="s">
        <v>916</v>
      </c>
      <c r="C796" s="79" t="s">
        <v>917</v>
      </c>
      <c r="D796" s="79">
        <v>5.0999999999999996</v>
      </c>
      <c r="E796" s="78" t="s">
        <v>1954</v>
      </c>
      <c r="F796" s="79"/>
      <c r="G796" s="79"/>
      <c r="H796" s="36">
        <v>5108010107.1049995</v>
      </c>
      <c r="I796" s="46" t="s">
        <v>847</v>
      </c>
      <c r="J796" s="108">
        <f t="shared" si="13"/>
        <v>0</v>
      </c>
      <c r="AA796">
        <v>140162.07999999999</v>
      </c>
      <c r="BH796">
        <v>5693</v>
      </c>
    </row>
    <row r="797" spans="1:64" ht="24" customHeight="1">
      <c r="A797" s="77">
        <v>5</v>
      </c>
      <c r="B797" s="78" t="s">
        <v>916</v>
      </c>
      <c r="C797" s="79" t="s">
        <v>917</v>
      </c>
      <c r="D797" s="79">
        <v>5.0999999999999996</v>
      </c>
      <c r="E797" s="78" t="s">
        <v>1954</v>
      </c>
      <c r="F797" s="79"/>
      <c r="G797" s="79"/>
      <c r="H797" s="33">
        <v>5108010107.1140003</v>
      </c>
      <c r="I797" s="31" t="s">
        <v>848</v>
      </c>
      <c r="J797" s="108">
        <f t="shared" si="13"/>
        <v>29.6</v>
      </c>
      <c r="K797">
        <v>10034.02</v>
      </c>
      <c r="L797">
        <v>3624.48</v>
      </c>
      <c r="M797">
        <v>27236.880000000001</v>
      </c>
      <c r="N797">
        <v>36522.239999999998</v>
      </c>
      <c r="O797">
        <v>27964.400000000001</v>
      </c>
      <c r="P797">
        <v>4610.88</v>
      </c>
      <c r="Q797">
        <v>20988.639999999999</v>
      </c>
      <c r="R797">
        <v>21057.599999999999</v>
      </c>
      <c r="S797">
        <v>853.12</v>
      </c>
      <c r="T797">
        <v>5766.76</v>
      </c>
      <c r="U797">
        <v>10631.6</v>
      </c>
      <c r="V797">
        <v>1762.24</v>
      </c>
      <c r="W797">
        <v>29.6</v>
      </c>
      <c r="Y797">
        <v>26199.759999999998</v>
      </c>
      <c r="Z797">
        <v>283.04000000000002</v>
      </c>
      <c r="AA797">
        <v>3679.64</v>
      </c>
      <c r="AC797">
        <v>328.8</v>
      </c>
      <c r="AD797">
        <v>28.8</v>
      </c>
      <c r="AE797">
        <v>30178.799999999999</v>
      </c>
      <c r="AF797">
        <v>111.92</v>
      </c>
      <c r="AJ797">
        <v>2704.32</v>
      </c>
      <c r="AM797">
        <v>1489.44</v>
      </c>
      <c r="AN797">
        <v>128109.83</v>
      </c>
      <c r="AO797">
        <v>0</v>
      </c>
      <c r="AP797">
        <v>2618.2399999999998</v>
      </c>
      <c r="AQ797">
        <v>14648.38</v>
      </c>
      <c r="AU797">
        <v>1834.77</v>
      </c>
      <c r="AW797">
        <v>23843.360000000001</v>
      </c>
      <c r="AX797">
        <v>288</v>
      </c>
      <c r="AY797">
        <v>145727.46</v>
      </c>
      <c r="BA797">
        <v>0</v>
      </c>
      <c r="BB797">
        <v>1899.2</v>
      </c>
      <c r="BC797">
        <v>2878.96</v>
      </c>
      <c r="BD797">
        <v>1039.44</v>
      </c>
      <c r="BE797">
        <v>75906.600000000006</v>
      </c>
      <c r="BF797">
        <v>19764.96</v>
      </c>
      <c r="BG797">
        <v>13939.28</v>
      </c>
      <c r="BI797">
        <v>368.4</v>
      </c>
      <c r="BJ797">
        <v>782.34</v>
      </c>
      <c r="BK797">
        <v>2183.7600000000002</v>
      </c>
      <c r="BL797">
        <v>49023.46</v>
      </c>
    </row>
    <row r="798" spans="1:64" ht="24" customHeight="1" thickBot="1">
      <c r="A798" s="77">
        <v>5</v>
      </c>
      <c r="B798" s="78" t="s">
        <v>916</v>
      </c>
      <c r="C798" s="79" t="s">
        <v>917</v>
      </c>
      <c r="D798" s="79">
        <v>5.0999999999999996</v>
      </c>
      <c r="E798" s="78" t="s">
        <v>1954</v>
      </c>
      <c r="F798" s="79"/>
      <c r="G798" s="79"/>
      <c r="H798" s="30">
        <v>5108010107.1149998</v>
      </c>
      <c r="I798" s="32" t="s">
        <v>849</v>
      </c>
      <c r="J798" s="108">
        <f t="shared" si="13"/>
        <v>0</v>
      </c>
      <c r="K798">
        <v>98478.1</v>
      </c>
      <c r="M798">
        <v>5654.32</v>
      </c>
      <c r="N798">
        <v>5534.64</v>
      </c>
      <c r="O798">
        <v>8346.7199999999993</v>
      </c>
      <c r="P798">
        <v>11496.64</v>
      </c>
      <c r="Q798">
        <v>1088.1600000000001</v>
      </c>
      <c r="R798">
        <v>1717.52</v>
      </c>
      <c r="S798">
        <v>381.68</v>
      </c>
      <c r="T798">
        <v>3676</v>
      </c>
      <c r="U798">
        <v>2915.92</v>
      </c>
      <c r="V798">
        <v>966.24</v>
      </c>
      <c r="Y798">
        <v>286.08</v>
      </c>
      <c r="Z798">
        <v>201.92</v>
      </c>
      <c r="AC798">
        <v>0</v>
      </c>
      <c r="AE798">
        <v>113492.16</v>
      </c>
      <c r="AJ798">
        <v>4461.3999999999996</v>
      </c>
      <c r="AM798">
        <v>1157.76</v>
      </c>
      <c r="AN798">
        <v>3673.89</v>
      </c>
      <c r="AO798">
        <v>0</v>
      </c>
      <c r="AP798">
        <v>851.68</v>
      </c>
      <c r="AQ798">
        <v>3351.28</v>
      </c>
      <c r="AS798">
        <v>0</v>
      </c>
      <c r="AT798">
        <v>38141.550000000003</v>
      </c>
      <c r="AU798">
        <v>3057</v>
      </c>
      <c r="AW798">
        <v>13548.08</v>
      </c>
      <c r="AY798">
        <v>51315.6</v>
      </c>
      <c r="BA798">
        <v>0</v>
      </c>
      <c r="BD798">
        <v>1542.8</v>
      </c>
      <c r="BE798">
        <v>51287.94</v>
      </c>
      <c r="BF798">
        <v>4516.96</v>
      </c>
      <c r="BG798">
        <v>7290.56</v>
      </c>
      <c r="BI798">
        <v>1682.16</v>
      </c>
      <c r="BJ798">
        <v>1267.92</v>
      </c>
      <c r="BK798">
        <v>6426.96</v>
      </c>
      <c r="BL798">
        <v>13887.5</v>
      </c>
    </row>
    <row r="799" spans="1:64" ht="24" customHeight="1" thickBot="1">
      <c r="A799" s="77">
        <v>5</v>
      </c>
      <c r="B799" s="78" t="s">
        <v>916</v>
      </c>
      <c r="C799" s="79" t="s">
        <v>917</v>
      </c>
      <c r="D799" s="79">
        <v>5.0999999999999996</v>
      </c>
      <c r="E799" s="78" t="s">
        <v>1954</v>
      </c>
      <c r="F799" s="107"/>
      <c r="G799" s="107"/>
      <c r="H799" s="49">
        <v>5108010107.2030001</v>
      </c>
      <c r="I799" s="65" t="s">
        <v>850</v>
      </c>
      <c r="J799" s="108">
        <f t="shared" si="13"/>
        <v>203810.7</v>
      </c>
      <c r="K799">
        <v>1019041.35</v>
      </c>
      <c r="L799">
        <v>7770.78</v>
      </c>
      <c r="M799">
        <v>1285.5899999999999</v>
      </c>
      <c r="N799">
        <v>12174.78</v>
      </c>
      <c r="O799">
        <v>5154.8999999999996</v>
      </c>
      <c r="P799">
        <v>3086.25</v>
      </c>
      <c r="Q799">
        <v>8654.84</v>
      </c>
      <c r="R799">
        <v>758.76</v>
      </c>
      <c r="S799">
        <v>1661.73</v>
      </c>
      <c r="T799">
        <v>2395.65</v>
      </c>
      <c r="U799">
        <v>282.57</v>
      </c>
      <c r="V799">
        <v>2255.37</v>
      </c>
      <c r="W799">
        <v>203810.7</v>
      </c>
      <c r="Y799">
        <v>10526.11</v>
      </c>
      <c r="AA799">
        <v>10720.59</v>
      </c>
      <c r="AC799">
        <v>569.4</v>
      </c>
      <c r="AD799">
        <v>0</v>
      </c>
      <c r="AE799">
        <v>99005.81</v>
      </c>
      <c r="AG799">
        <v>16055.73</v>
      </c>
      <c r="AH799">
        <v>2567.54</v>
      </c>
      <c r="AJ799">
        <v>0</v>
      </c>
      <c r="AK799">
        <v>10584.01</v>
      </c>
      <c r="AM799">
        <v>0</v>
      </c>
      <c r="AN799">
        <v>715.13</v>
      </c>
      <c r="AO799">
        <v>0</v>
      </c>
      <c r="AP799">
        <v>1242.45</v>
      </c>
      <c r="AQ799">
        <v>10855.14</v>
      </c>
      <c r="AR799">
        <v>693.69</v>
      </c>
      <c r="AS799">
        <v>0</v>
      </c>
      <c r="AU799">
        <v>0</v>
      </c>
      <c r="AW799">
        <v>2584.1</v>
      </c>
      <c r="AX799">
        <v>5832.73</v>
      </c>
      <c r="AZ799">
        <v>2076.6799999999998</v>
      </c>
      <c r="BD799">
        <v>0</v>
      </c>
      <c r="BE799">
        <v>248313.82</v>
      </c>
      <c r="BF799">
        <v>1580.49</v>
      </c>
      <c r="BG799">
        <v>1591.2</v>
      </c>
      <c r="BH799">
        <v>2319.41</v>
      </c>
      <c r="BJ799">
        <v>961.35</v>
      </c>
      <c r="BK799">
        <v>1296.1199999999999</v>
      </c>
      <c r="BL799">
        <v>4310.1899999999996</v>
      </c>
    </row>
    <row r="800" spans="1:64" ht="24" customHeight="1" thickBot="1">
      <c r="A800" s="77">
        <v>5</v>
      </c>
      <c r="B800" s="78" t="s">
        <v>916</v>
      </c>
      <c r="C800" s="79" t="s">
        <v>917</v>
      </c>
      <c r="D800" s="79">
        <v>5.0999999999999996</v>
      </c>
      <c r="E800" s="78" t="s">
        <v>1954</v>
      </c>
      <c r="F800" s="107"/>
      <c r="G800" s="107"/>
      <c r="H800" s="49">
        <v>5108010107.2049999</v>
      </c>
      <c r="I800" s="65" t="s">
        <v>851</v>
      </c>
      <c r="J800" s="108">
        <f t="shared" si="13"/>
        <v>0</v>
      </c>
    </row>
    <row r="801" spans="1:63" ht="24" customHeight="1">
      <c r="A801" s="77">
        <v>5</v>
      </c>
      <c r="B801" s="78" t="s">
        <v>916</v>
      </c>
      <c r="C801" s="79" t="s">
        <v>917</v>
      </c>
      <c r="D801" s="79">
        <v>5.0999999999999996</v>
      </c>
      <c r="E801" s="78" t="s">
        <v>1858</v>
      </c>
      <c r="F801" s="79"/>
      <c r="G801" s="79"/>
      <c r="H801" s="33">
        <v>5112010103.1009998</v>
      </c>
      <c r="I801" s="69" t="s">
        <v>852</v>
      </c>
      <c r="J801" s="108">
        <f t="shared" si="13"/>
        <v>0</v>
      </c>
      <c r="Q801">
        <v>56380</v>
      </c>
      <c r="X801">
        <v>130470.34</v>
      </c>
      <c r="AB801">
        <v>956033.25</v>
      </c>
      <c r="AC801">
        <v>13767.5</v>
      </c>
      <c r="AE801">
        <v>7138689</v>
      </c>
      <c r="AS801">
        <v>485760.15</v>
      </c>
      <c r="AU801">
        <v>1803.5</v>
      </c>
      <c r="AW801">
        <v>112769.5</v>
      </c>
      <c r="AZ801">
        <v>2119</v>
      </c>
      <c r="BA801">
        <v>2587</v>
      </c>
      <c r="BD801">
        <v>12439</v>
      </c>
      <c r="BE801">
        <v>1684238</v>
      </c>
      <c r="BG801">
        <v>23615</v>
      </c>
      <c r="BK801">
        <v>5250</v>
      </c>
    </row>
    <row r="802" spans="1:63" ht="24" customHeight="1">
      <c r="A802" s="77">
        <v>5</v>
      </c>
      <c r="B802" s="78" t="s">
        <v>916</v>
      </c>
      <c r="C802" s="79" t="s">
        <v>918</v>
      </c>
      <c r="D802" s="79">
        <v>5.0999999999999996</v>
      </c>
      <c r="E802" s="78" t="s">
        <v>1858</v>
      </c>
      <c r="F802" s="79"/>
      <c r="G802" s="79"/>
      <c r="H802" s="33">
        <v>5203010105.1009998</v>
      </c>
      <c r="I802" s="31" t="s">
        <v>853</v>
      </c>
      <c r="J802" s="108">
        <f t="shared" si="13"/>
        <v>0</v>
      </c>
      <c r="AZ802">
        <v>2</v>
      </c>
    </row>
    <row r="803" spans="1:63" ht="24" customHeight="1">
      <c r="A803" s="77">
        <v>5</v>
      </c>
      <c r="B803" s="78" t="s">
        <v>916</v>
      </c>
      <c r="C803" s="79" t="s">
        <v>918</v>
      </c>
      <c r="D803" s="79">
        <v>5.0999999999999996</v>
      </c>
      <c r="E803" s="78" t="s">
        <v>1858</v>
      </c>
      <c r="F803" s="79"/>
      <c r="G803" s="79"/>
      <c r="H803" s="30">
        <v>5203010106.1009998</v>
      </c>
      <c r="I803" s="32" t="s">
        <v>854</v>
      </c>
      <c r="J803" s="108">
        <f t="shared" si="13"/>
        <v>0</v>
      </c>
    </row>
    <row r="804" spans="1:63" ht="24" customHeight="1">
      <c r="A804" s="77">
        <v>5</v>
      </c>
      <c r="B804" s="78" t="s">
        <v>916</v>
      </c>
      <c r="C804" s="79" t="s">
        <v>918</v>
      </c>
      <c r="D804" s="79">
        <v>5.0999999999999996</v>
      </c>
      <c r="E804" s="78" t="s">
        <v>1858</v>
      </c>
      <c r="F804" s="79"/>
      <c r="G804" s="79"/>
      <c r="H804" s="33">
        <v>5203010107.1009998</v>
      </c>
      <c r="I804" s="31" t="s">
        <v>855</v>
      </c>
      <c r="J804" s="108">
        <f t="shared" si="13"/>
        <v>0</v>
      </c>
    </row>
    <row r="805" spans="1:63" ht="24" customHeight="1">
      <c r="A805" s="77">
        <v>5</v>
      </c>
      <c r="B805" s="78" t="s">
        <v>916</v>
      </c>
      <c r="C805" s="79" t="s">
        <v>918</v>
      </c>
      <c r="D805" s="79">
        <v>5.0999999999999996</v>
      </c>
      <c r="E805" s="78" t="s">
        <v>1858</v>
      </c>
      <c r="F805" s="79"/>
      <c r="G805" s="79"/>
      <c r="H805" s="33">
        <v>5203010109.1009998</v>
      </c>
      <c r="I805" s="31" t="s">
        <v>856</v>
      </c>
      <c r="J805" s="108">
        <f t="shared" si="13"/>
        <v>1</v>
      </c>
      <c r="W805">
        <v>1</v>
      </c>
      <c r="AT805">
        <v>2</v>
      </c>
    </row>
    <row r="806" spans="1:63" ht="24" customHeight="1">
      <c r="A806" s="77">
        <v>5</v>
      </c>
      <c r="B806" s="78" t="s">
        <v>916</v>
      </c>
      <c r="C806" s="79" t="s">
        <v>918</v>
      </c>
      <c r="D806" s="79">
        <v>5.0999999999999996</v>
      </c>
      <c r="E806" s="78" t="s">
        <v>1858</v>
      </c>
      <c r="F806" s="79"/>
      <c r="G806" s="79"/>
      <c r="H806" s="33">
        <v>5203010110.1009998</v>
      </c>
      <c r="I806" s="31" t="s">
        <v>857</v>
      </c>
      <c r="J806" s="108">
        <f t="shared" si="13"/>
        <v>0</v>
      </c>
      <c r="AT806">
        <v>4</v>
      </c>
    </row>
    <row r="807" spans="1:63" ht="24" customHeight="1">
      <c r="A807" s="77">
        <v>5</v>
      </c>
      <c r="B807" s="78" t="s">
        <v>916</v>
      </c>
      <c r="C807" s="79" t="s">
        <v>918</v>
      </c>
      <c r="D807" s="79">
        <v>5.0999999999999996</v>
      </c>
      <c r="E807" s="78" t="s">
        <v>1858</v>
      </c>
      <c r="F807" s="79"/>
      <c r="G807" s="79"/>
      <c r="H807" s="33">
        <v>5203010111.1009998</v>
      </c>
      <c r="I807" s="31" t="s">
        <v>858</v>
      </c>
      <c r="J807" s="108">
        <f t="shared" si="13"/>
        <v>0</v>
      </c>
      <c r="P807">
        <v>4</v>
      </c>
      <c r="Q807">
        <v>1</v>
      </c>
      <c r="S807">
        <v>7</v>
      </c>
      <c r="AD807">
        <v>20</v>
      </c>
      <c r="AE807">
        <v>2080.56</v>
      </c>
      <c r="AH807">
        <v>2</v>
      </c>
      <c r="AM807">
        <v>5</v>
      </c>
      <c r="AN807">
        <v>9</v>
      </c>
      <c r="AT807">
        <v>4</v>
      </c>
      <c r="AW807">
        <v>1</v>
      </c>
      <c r="AY807">
        <v>3</v>
      </c>
      <c r="AZ807">
        <v>4</v>
      </c>
      <c r="BI807">
        <v>2</v>
      </c>
    </row>
    <row r="808" spans="1:63" ht="24" customHeight="1">
      <c r="A808" s="77">
        <v>5</v>
      </c>
      <c r="B808" s="78" t="s">
        <v>916</v>
      </c>
      <c r="C808" s="79" t="s">
        <v>918</v>
      </c>
      <c r="D808" s="79">
        <v>5.0999999999999996</v>
      </c>
      <c r="E808" s="78" t="s">
        <v>1858</v>
      </c>
      <c r="F808" s="79"/>
      <c r="G808" s="79"/>
      <c r="H808" s="33">
        <v>5203010112.1009998</v>
      </c>
      <c r="I808" s="31" t="s">
        <v>859</v>
      </c>
      <c r="J808" s="108">
        <f t="shared" si="13"/>
        <v>0</v>
      </c>
      <c r="AN808">
        <v>5</v>
      </c>
      <c r="AO808">
        <v>2</v>
      </c>
      <c r="AZ808">
        <v>3</v>
      </c>
    </row>
    <row r="809" spans="1:63" ht="24" customHeight="1">
      <c r="A809" s="77">
        <v>5</v>
      </c>
      <c r="B809" s="78" t="s">
        <v>916</v>
      </c>
      <c r="C809" s="79" t="s">
        <v>918</v>
      </c>
      <c r="D809" s="79">
        <v>5.0999999999999996</v>
      </c>
      <c r="E809" s="78" t="s">
        <v>1858</v>
      </c>
      <c r="F809" s="79"/>
      <c r="G809" s="79"/>
      <c r="H809" s="33">
        <v>5203010113.1009998</v>
      </c>
      <c r="I809" s="31" t="s">
        <v>860</v>
      </c>
      <c r="J809" s="108">
        <f t="shared" si="13"/>
        <v>0</v>
      </c>
      <c r="AH809">
        <v>1</v>
      </c>
    </row>
    <row r="810" spans="1:63" ht="24" customHeight="1">
      <c r="A810" s="77">
        <v>5</v>
      </c>
      <c r="B810" s="78" t="s">
        <v>916</v>
      </c>
      <c r="C810" s="79" t="s">
        <v>918</v>
      </c>
      <c r="D810" s="79">
        <v>5.0999999999999996</v>
      </c>
      <c r="E810" s="78" t="s">
        <v>1858</v>
      </c>
      <c r="F810" s="79"/>
      <c r="G810" s="79"/>
      <c r="H810" s="33">
        <v>5203010114.1009998</v>
      </c>
      <c r="I810" s="31" t="s">
        <v>861</v>
      </c>
      <c r="J810" s="108">
        <f t="shared" si="13"/>
        <v>0</v>
      </c>
      <c r="AL810">
        <v>4</v>
      </c>
      <c r="AY810">
        <v>1</v>
      </c>
    </row>
    <row r="811" spans="1:63" ht="24" customHeight="1">
      <c r="A811" s="77">
        <v>5</v>
      </c>
      <c r="B811" s="78" t="s">
        <v>916</v>
      </c>
      <c r="C811" s="79" t="s">
        <v>918</v>
      </c>
      <c r="D811" s="79">
        <v>5.0999999999999996</v>
      </c>
      <c r="E811" s="78" t="s">
        <v>1858</v>
      </c>
      <c r="F811" s="79"/>
      <c r="G811" s="79"/>
      <c r="H811" s="33">
        <v>5203010115.1009998</v>
      </c>
      <c r="I811" s="31" t="s">
        <v>862</v>
      </c>
      <c r="J811" s="108">
        <f t="shared" si="13"/>
        <v>0</v>
      </c>
      <c r="AL811">
        <v>0</v>
      </c>
      <c r="AN811">
        <v>6</v>
      </c>
    </row>
    <row r="812" spans="1:63" ht="24" customHeight="1">
      <c r="A812" s="77">
        <v>5</v>
      </c>
      <c r="B812" s="78" t="s">
        <v>916</v>
      </c>
      <c r="C812" s="79" t="s">
        <v>918</v>
      </c>
      <c r="D812" s="79">
        <v>5.0999999999999996</v>
      </c>
      <c r="E812" s="78" t="s">
        <v>1858</v>
      </c>
      <c r="F812" s="79"/>
      <c r="G812" s="79"/>
      <c r="H812" s="33">
        <v>5203010117.1009998</v>
      </c>
      <c r="I812" s="31" t="s">
        <v>863</v>
      </c>
      <c r="J812" s="108">
        <f t="shared" si="13"/>
        <v>0</v>
      </c>
    </row>
    <row r="813" spans="1:63" ht="24" customHeight="1">
      <c r="A813" s="77">
        <v>5</v>
      </c>
      <c r="B813" s="78" t="s">
        <v>916</v>
      </c>
      <c r="C813" s="79" t="s">
        <v>918</v>
      </c>
      <c r="D813" s="79">
        <v>5.0999999999999996</v>
      </c>
      <c r="E813" s="78" t="s">
        <v>1858</v>
      </c>
      <c r="F813" s="79"/>
      <c r="G813" s="79"/>
      <c r="H813" s="33">
        <v>5203010119.1009998</v>
      </c>
      <c r="I813" s="31" t="s">
        <v>864</v>
      </c>
      <c r="J813" s="108">
        <f t="shared" si="13"/>
        <v>12330.77</v>
      </c>
      <c r="M813">
        <v>2</v>
      </c>
      <c r="N813">
        <v>1</v>
      </c>
      <c r="P813">
        <v>8</v>
      </c>
      <c r="S813">
        <v>28</v>
      </c>
      <c r="T813">
        <v>1</v>
      </c>
      <c r="W813">
        <v>12330.77</v>
      </c>
      <c r="Y813">
        <v>2</v>
      </c>
      <c r="AC813">
        <v>4</v>
      </c>
      <c r="AD813">
        <v>10</v>
      </c>
      <c r="AE813">
        <v>3443.62</v>
      </c>
      <c r="AL813">
        <v>2</v>
      </c>
      <c r="AN813">
        <v>9</v>
      </c>
      <c r="AT813">
        <v>18</v>
      </c>
      <c r="AW813">
        <v>1</v>
      </c>
      <c r="AX813">
        <v>4</v>
      </c>
      <c r="AY813">
        <v>7</v>
      </c>
      <c r="AZ813">
        <v>42</v>
      </c>
      <c r="BA813">
        <v>3</v>
      </c>
      <c r="BB813">
        <v>20330.330000000002</v>
      </c>
      <c r="BC813">
        <v>37247.99</v>
      </c>
      <c r="BD813">
        <v>35354.31</v>
      </c>
      <c r="BE813">
        <v>4</v>
      </c>
    </row>
    <row r="814" spans="1:63" ht="24" customHeight="1">
      <c r="A814" s="77">
        <v>5</v>
      </c>
      <c r="B814" s="78" t="s">
        <v>916</v>
      </c>
      <c r="C814" s="79" t="s">
        <v>918</v>
      </c>
      <c r="D814" s="79">
        <v>5.0999999999999996</v>
      </c>
      <c r="E814" s="78" t="s">
        <v>1858</v>
      </c>
      <c r="F814" s="79"/>
      <c r="G814" s="79"/>
      <c r="H814" s="33">
        <v>5203010120.1009998</v>
      </c>
      <c r="I814" s="31" t="s">
        <v>865</v>
      </c>
      <c r="J814" s="108">
        <f t="shared" si="13"/>
        <v>0</v>
      </c>
      <c r="P814">
        <v>2</v>
      </c>
      <c r="S814">
        <v>2</v>
      </c>
      <c r="AD814">
        <v>3</v>
      </c>
      <c r="AE814">
        <v>2</v>
      </c>
      <c r="AH814">
        <v>2</v>
      </c>
      <c r="AL814">
        <v>2</v>
      </c>
      <c r="AM814">
        <v>1</v>
      </c>
      <c r="AN814">
        <v>10</v>
      </c>
      <c r="AT814">
        <v>2</v>
      </c>
      <c r="AY814">
        <v>1</v>
      </c>
      <c r="BC814">
        <v>3</v>
      </c>
    </row>
    <row r="815" spans="1:63" ht="24" customHeight="1">
      <c r="A815" s="77">
        <v>5</v>
      </c>
      <c r="B815" s="78" t="s">
        <v>916</v>
      </c>
      <c r="C815" s="79" t="s">
        <v>918</v>
      </c>
      <c r="D815" s="79">
        <v>5.0999999999999996</v>
      </c>
      <c r="E815" s="78" t="s">
        <v>1858</v>
      </c>
      <c r="F815" s="79"/>
      <c r="G815" s="79"/>
      <c r="H815" s="33">
        <v>5203010122.1009998</v>
      </c>
      <c r="I815" s="31" t="s">
        <v>866</v>
      </c>
      <c r="J815" s="108">
        <f t="shared" si="13"/>
        <v>5</v>
      </c>
      <c r="S815">
        <v>3</v>
      </c>
      <c r="W815">
        <v>5</v>
      </c>
      <c r="AL815">
        <v>1</v>
      </c>
      <c r="AN815">
        <v>1</v>
      </c>
      <c r="AT815">
        <v>6</v>
      </c>
      <c r="AW815">
        <v>1</v>
      </c>
      <c r="AX815">
        <v>1</v>
      </c>
      <c r="AZ815">
        <v>6</v>
      </c>
    </row>
    <row r="816" spans="1:63" ht="24" customHeight="1">
      <c r="A816" s="77">
        <v>5</v>
      </c>
      <c r="B816" s="78" t="s">
        <v>916</v>
      </c>
      <c r="C816" s="79" t="s">
        <v>918</v>
      </c>
      <c r="D816" s="79">
        <v>5.0999999999999996</v>
      </c>
      <c r="E816" s="78" t="s">
        <v>1858</v>
      </c>
      <c r="F816" s="79"/>
      <c r="G816" s="79"/>
      <c r="H816" s="33">
        <v>5203010126.1009998</v>
      </c>
      <c r="I816" s="31" t="s">
        <v>867</v>
      </c>
      <c r="J816" s="108">
        <f t="shared" si="13"/>
        <v>0</v>
      </c>
      <c r="P816">
        <v>1</v>
      </c>
      <c r="AL816">
        <v>0</v>
      </c>
    </row>
    <row r="817" spans="1:64" ht="24" customHeight="1">
      <c r="A817" s="77">
        <v>5</v>
      </c>
      <c r="B817" s="78" t="s">
        <v>916</v>
      </c>
      <c r="C817" s="79" t="s">
        <v>918</v>
      </c>
      <c r="D817" s="79">
        <v>5.0999999999999996</v>
      </c>
      <c r="E817" s="78" t="s">
        <v>1858</v>
      </c>
      <c r="F817" s="79"/>
      <c r="G817" s="79"/>
      <c r="H817" s="33">
        <v>5203010141.1009998</v>
      </c>
      <c r="I817" s="31" t="s">
        <v>868</v>
      </c>
      <c r="J817" s="108">
        <f t="shared" si="13"/>
        <v>29</v>
      </c>
      <c r="M817">
        <v>14285.67</v>
      </c>
      <c r="N817">
        <v>8</v>
      </c>
      <c r="P817">
        <v>212232.36</v>
      </c>
      <c r="Q817">
        <v>41</v>
      </c>
      <c r="S817">
        <v>53</v>
      </c>
      <c r="T817">
        <v>1</v>
      </c>
      <c r="W817">
        <v>29</v>
      </c>
      <c r="Y817">
        <v>26</v>
      </c>
      <c r="AC817">
        <v>493.19</v>
      </c>
      <c r="AD817">
        <v>437</v>
      </c>
      <c r="AE817">
        <v>7463.75</v>
      </c>
      <c r="AH817">
        <v>177791.78</v>
      </c>
      <c r="AI817">
        <v>34665.25</v>
      </c>
      <c r="AL817">
        <v>22400.67</v>
      </c>
      <c r="AM817">
        <v>4</v>
      </c>
      <c r="AT817">
        <v>34</v>
      </c>
      <c r="AU817">
        <v>18</v>
      </c>
      <c r="AW817">
        <v>20627.12</v>
      </c>
      <c r="AX817">
        <v>15788.07</v>
      </c>
      <c r="AY817">
        <v>13</v>
      </c>
      <c r="AZ817">
        <v>53</v>
      </c>
      <c r="BA817">
        <v>16</v>
      </c>
      <c r="BB817">
        <v>34887.32</v>
      </c>
      <c r="BC817">
        <v>21999.18</v>
      </c>
      <c r="BD817">
        <v>18</v>
      </c>
      <c r="BE817">
        <v>55892.83</v>
      </c>
      <c r="BH817">
        <v>34</v>
      </c>
      <c r="BI817">
        <v>12</v>
      </c>
      <c r="BJ817">
        <v>263372.55</v>
      </c>
      <c r="BK817">
        <v>9</v>
      </c>
      <c r="BL817">
        <v>25</v>
      </c>
    </row>
    <row r="818" spans="1:64" ht="24" customHeight="1">
      <c r="A818" s="77">
        <v>5</v>
      </c>
      <c r="B818" s="78" t="s">
        <v>916</v>
      </c>
      <c r="C818" s="79" t="s">
        <v>918</v>
      </c>
      <c r="D818" s="79">
        <v>5.0999999999999996</v>
      </c>
      <c r="E818" s="78" t="s">
        <v>1858</v>
      </c>
      <c r="F818" s="79"/>
      <c r="G818" s="79"/>
      <c r="H818" s="33">
        <v>5203010142.1009998</v>
      </c>
      <c r="I818" s="31" t="s">
        <v>869</v>
      </c>
      <c r="J818" s="108">
        <f t="shared" si="13"/>
        <v>0</v>
      </c>
      <c r="AL818">
        <v>0</v>
      </c>
    </row>
    <row r="819" spans="1:64" ht="24" customHeight="1">
      <c r="A819" s="77">
        <v>5</v>
      </c>
      <c r="B819" s="78" t="s">
        <v>916</v>
      </c>
      <c r="C819" s="79" t="s">
        <v>918</v>
      </c>
      <c r="D819" s="79">
        <v>5.0999999999999996</v>
      </c>
      <c r="E819" s="78" t="s">
        <v>1858</v>
      </c>
      <c r="F819" s="79"/>
      <c r="G819" s="79"/>
      <c r="H819" s="33">
        <v>5203010145.1009998</v>
      </c>
      <c r="I819" s="31" t="s">
        <v>870</v>
      </c>
      <c r="J819" s="108">
        <f t="shared" si="13"/>
        <v>0</v>
      </c>
    </row>
    <row r="820" spans="1:64" ht="24" customHeight="1">
      <c r="A820" s="77">
        <v>5</v>
      </c>
      <c r="B820" s="78" t="s">
        <v>916</v>
      </c>
      <c r="C820" s="79" t="s">
        <v>918</v>
      </c>
      <c r="D820" s="79">
        <v>5.0999999999999996</v>
      </c>
      <c r="E820" s="78" t="s">
        <v>1858</v>
      </c>
      <c r="F820" s="79"/>
      <c r="G820" s="79"/>
      <c r="H820" s="33">
        <v>5203010146.1009998</v>
      </c>
      <c r="I820" s="31" t="s">
        <v>871</v>
      </c>
      <c r="J820" s="108">
        <f t="shared" si="13"/>
        <v>2</v>
      </c>
      <c r="W820">
        <v>2</v>
      </c>
    </row>
    <row r="821" spans="1:64" ht="24" customHeight="1">
      <c r="A821" s="77">
        <v>5</v>
      </c>
      <c r="B821" s="78" t="s">
        <v>916</v>
      </c>
      <c r="C821" s="79" t="s">
        <v>918</v>
      </c>
      <c r="D821" s="79">
        <v>5.0999999999999996</v>
      </c>
      <c r="E821" s="78" t="s">
        <v>1858</v>
      </c>
      <c r="F821" s="79"/>
      <c r="G821" s="79"/>
      <c r="H821" s="33">
        <v>5205010101.1009998</v>
      </c>
      <c r="I821" s="31" t="s">
        <v>872</v>
      </c>
      <c r="J821" s="108">
        <f t="shared" si="13"/>
        <v>0</v>
      </c>
    </row>
    <row r="822" spans="1:64" ht="24" customHeight="1">
      <c r="A822" s="77">
        <v>5</v>
      </c>
      <c r="B822" s="78" t="s">
        <v>916</v>
      </c>
      <c r="C822" s="79" t="s">
        <v>918</v>
      </c>
      <c r="D822" s="79">
        <v>5.2</v>
      </c>
      <c r="E822" s="78" t="s">
        <v>1952</v>
      </c>
      <c r="F822" s="79"/>
      <c r="G822" s="79"/>
      <c r="H822" s="33">
        <v>5209010112.1009998</v>
      </c>
      <c r="I822" s="31" t="s">
        <v>873</v>
      </c>
      <c r="J822" s="108">
        <f t="shared" si="13"/>
        <v>0</v>
      </c>
    </row>
    <row r="823" spans="1:64" ht="24" customHeight="1">
      <c r="A823" s="77">
        <v>5</v>
      </c>
      <c r="B823" s="78" t="s">
        <v>916</v>
      </c>
      <c r="C823" s="79" t="s">
        <v>918</v>
      </c>
      <c r="D823" s="79">
        <v>5.2</v>
      </c>
      <c r="E823" s="78" t="s">
        <v>1952</v>
      </c>
      <c r="F823" s="79"/>
      <c r="G823" s="79"/>
      <c r="H823" s="33">
        <v>5210010101.1009998</v>
      </c>
      <c r="I823" s="31" t="s">
        <v>874</v>
      </c>
      <c r="J823" s="108">
        <f t="shared" si="13"/>
        <v>0</v>
      </c>
    </row>
    <row r="824" spans="1:64" ht="24" customHeight="1">
      <c r="A824" s="77">
        <v>5</v>
      </c>
      <c r="B824" s="78" t="s">
        <v>916</v>
      </c>
      <c r="C824" s="79" t="s">
        <v>918</v>
      </c>
      <c r="D824" s="79">
        <v>5.2</v>
      </c>
      <c r="E824" s="78" t="s">
        <v>1952</v>
      </c>
      <c r="F824" s="79"/>
      <c r="G824" s="79"/>
      <c r="H824" s="33">
        <v>5210010102.1009998</v>
      </c>
      <c r="I824" s="31" t="s">
        <v>875</v>
      </c>
      <c r="J824" s="108">
        <f t="shared" si="13"/>
        <v>0</v>
      </c>
    </row>
    <row r="825" spans="1:64" ht="24" customHeight="1">
      <c r="A825" s="77">
        <v>5</v>
      </c>
      <c r="B825" s="78" t="s">
        <v>916</v>
      </c>
      <c r="C825" s="79" t="s">
        <v>918</v>
      </c>
      <c r="D825" s="79">
        <v>5.2</v>
      </c>
      <c r="E825" s="78" t="s">
        <v>1952</v>
      </c>
      <c r="F825" s="79"/>
      <c r="G825" s="79"/>
      <c r="H825" s="33">
        <v>5210010103.1009998</v>
      </c>
      <c r="I825" s="31" t="s">
        <v>876</v>
      </c>
      <c r="J825" s="108">
        <f t="shared" si="13"/>
        <v>89355.88</v>
      </c>
      <c r="W825">
        <v>89355.88</v>
      </c>
      <c r="AS825">
        <v>717937.22</v>
      </c>
    </row>
    <row r="826" spans="1:64" ht="24" customHeight="1">
      <c r="A826" s="77">
        <v>5</v>
      </c>
      <c r="B826" s="78" t="s">
        <v>916</v>
      </c>
      <c r="C826" s="79" t="s">
        <v>918</v>
      </c>
      <c r="D826" s="79">
        <v>5.2</v>
      </c>
      <c r="E826" s="78" t="s">
        <v>1952</v>
      </c>
      <c r="F826" s="79"/>
      <c r="G826" s="79"/>
      <c r="H826" s="33">
        <v>5210010105.1009998</v>
      </c>
      <c r="I826" s="31" t="s">
        <v>877</v>
      </c>
      <c r="J826" s="108">
        <f t="shared" si="13"/>
        <v>0</v>
      </c>
    </row>
    <row r="827" spans="1:64" ht="24" customHeight="1">
      <c r="A827" s="77">
        <v>5</v>
      </c>
      <c r="B827" s="78" t="s">
        <v>916</v>
      </c>
      <c r="C827" s="79" t="s">
        <v>918</v>
      </c>
      <c r="D827" s="79">
        <v>5.2</v>
      </c>
      <c r="E827" s="78" t="s">
        <v>1952</v>
      </c>
      <c r="F827" s="79"/>
      <c r="G827" s="79"/>
      <c r="H827" s="33">
        <v>5210010112.1009998</v>
      </c>
      <c r="I827" s="31" t="s">
        <v>878</v>
      </c>
      <c r="J827" s="108">
        <f t="shared" si="13"/>
        <v>0</v>
      </c>
      <c r="K827">
        <v>97316.69</v>
      </c>
      <c r="AA827">
        <v>278.31</v>
      </c>
    </row>
    <row r="828" spans="1:64" ht="24" customHeight="1">
      <c r="A828" s="77">
        <v>5</v>
      </c>
      <c r="B828" s="78" t="s">
        <v>916</v>
      </c>
      <c r="C828" s="79" t="s">
        <v>918</v>
      </c>
      <c r="D828" s="79">
        <v>5.2</v>
      </c>
      <c r="E828" s="78" t="s">
        <v>1952</v>
      </c>
      <c r="F828" s="79"/>
      <c r="G828" s="79"/>
      <c r="H828" s="33">
        <v>5210010118.1009998</v>
      </c>
      <c r="I828" s="31" t="s">
        <v>879</v>
      </c>
      <c r="J828" s="108">
        <f t="shared" si="13"/>
        <v>0</v>
      </c>
    </row>
    <row r="829" spans="1:64" ht="24" customHeight="1">
      <c r="A829" s="77">
        <v>5</v>
      </c>
      <c r="B829" s="78" t="s">
        <v>916</v>
      </c>
      <c r="C829" s="79" t="s">
        <v>918</v>
      </c>
      <c r="D829" s="79">
        <v>5.2</v>
      </c>
      <c r="E829" s="78" t="s">
        <v>1952</v>
      </c>
      <c r="F829" s="79"/>
      <c r="G829" s="79"/>
      <c r="H829" s="54">
        <v>5210010121.1009998</v>
      </c>
      <c r="I829" s="56" t="s">
        <v>880</v>
      </c>
      <c r="J829" s="108">
        <f t="shared" si="13"/>
        <v>0</v>
      </c>
    </row>
    <row r="830" spans="1:64" ht="24" customHeight="1">
      <c r="A830" s="77">
        <v>5</v>
      </c>
      <c r="B830" s="78" t="s">
        <v>916</v>
      </c>
      <c r="C830" s="79" t="s">
        <v>918</v>
      </c>
      <c r="D830" s="79">
        <v>5.0999999999999996</v>
      </c>
      <c r="E830" s="78" t="s">
        <v>1858</v>
      </c>
      <c r="F830" s="79"/>
      <c r="G830" s="79"/>
      <c r="H830" s="74">
        <v>5211010101.1009998</v>
      </c>
      <c r="I830" s="75" t="s">
        <v>881</v>
      </c>
      <c r="J830" s="108">
        <f t="shared" si="13"/>
        <v>0</v>
      </c>
    </row>
    <row r="831" spans="1:64" ht="24" customHeight="1">
      <c r="A831" s="77">
        <v>5</v>
      </c>
      <c r="B831" s="78" t="s">
        <v>916</v>
      </c>
      <c r="C831" s="79" t="s">
        <v>918</v>
      </c>
      <c r="D831" s="79">
        <v>5.0999999999999996</v>
      </c>
      <c r="E831" s="78" t="s">
        <v>1858</v>
      </c>
      <c r="F831" s="79"/>
      <c r="G831" s="79"/>
      <c r="H831" s="54">
        <v>5211010102.1009998</v>
      </c>
      <c r="I831" s="56" t="s">
        <v>882</v>
      </c>
      <c r="J831" s="108">
        <f t="shared" si="13"/>
        <v>0</v>
      </c>
    </row>
    <row r="832" spans="1:64" ht="24" customHeight="1">
      <c r="A832" s="77">
        <v>5</v>
      </c>
      <c r="B832" s="78" t="s">
        <v>916</v>
      </c>
      <c r="C832" s="79" t="s">
        <v>918</v>
      </c>
      <c r="D832" s="79">
        <v>5.0999999999999996</v>
      </c>
      <c r="E832" s="78" t="s">
        <v>1858</v>
      </c>
      <c r="F832" s="79"/>
      <c r="G832" s="79"/>
      <c r="H832" s="33">
        <v>5212010199.1009998</v>
      </c>
      <c r="I832" s="31" t="s">
        <v>883</v>
      </c>
      <c r="J832" s="108">
        <f t="shared" si="13"/>
        <v>0</v>
      </c>
      <c r="X832">
        <v>39300</v>
      </c>
      <c r="AS832">
        <v>17934000</v>
      </c>
      <c r="BF832">
        <v>36000</v>
      </c>
      <c r="BG832">
        <v>53280</v>
      </c>
    </row>
    <row r="833" spans="1:64" ht="24" customHeight="1">
      <c r="A833" s="77">
        <v>5</v>
      </c>
      <c r="B833" s="78" t="s">
        <v>916</v>
      </c>
      <c r="C833" s="79" t="s">
        <v>918</v>
      </c>
      <c r="D833" s="79">
        <v>5.0999999999999996</v>
      </c>
      <c r="E833" s="78" t="s">
        <v>1858</v>
      </c>
      <c r="F833" s="79"/>
      <c r="G833" s="79"/>
      <c r="H833" s="33">
        <v>5212010199.1020002</v>
      </c>
      <c r="I833" s="31" t="s">
        <v>884</v>
      </c>
      <c r="J833" s="108">
        <f t="shared" si="13"/>
        <v>0</v>
      </c>
      <c r="K833">
        <v>6400000</v>
      </c>
      <c r="L833">
        <v>400000</v>
      </c>
      <c r="M833">
        <v>880000</v>
      </c>
      <c r="N833">
        <v>1200000</v>
      </c>
      <c r="O833">
        <v>840000</v>
      </c>
      <c r="P833">
        <v>600000</v>
      </c>
      <c r="R833">
        <v>243500</v>
      </c>
      <c r="S833">
        <v>400000</v>
      </c>
      <c r="T833">
        <v>240000</v>
      </c>
      <c r="U833">
        <v>240000</v>
      </c>
      <c r="V833">
        <v>480000</v>
      </c>
      <c r="X833">
        <v>120000</v>
      </c>
      <c r="Y833">
        <v>80000</v>
      </c>
      <c r="AB833">
        <v>240000</v>
      </c>
      <c r="AD833">
        <v>40000</v>
      </c>
      <c r="AE833">
        <v>3000000</v>
      </c>
      <c r="AF833">
        <v>400000</v>
      </c>
      <c r="AG833">
        <v>320000</v>
      </c>
      <c r="AH833">
        <v>800000</v>
      </c>
      <c r="AI833">
        <v>780000</v>
      </c>
      <c r="AJ833">
        <v>80000</v>
      </c>
      <c r="AK833">
        <v>600000</v>
      </c>
      <c r="AL833">
        <v>440000</v>
      </c>
      <c r="AM833">
        <v>520000</v>
      </c>
      <c r="AN833">
        <v>400000</v>
      </c>
      <c r="AP833">
        <v>320000</v>
      </c>
      <c r="AU833">
        <v>320000</v>
      </c>
      <c r="AW833">
        <v>181100</v>
      </c>
      <c r="AX833">
        <v>200000</v>
      </c>
      <c r="AY833">
        <v>400000</v>
      </c>
      <c r="AZ833">
        <v>80000</v>
      </c>
      <c r="BA833">
        <v>160000</v>
      </c>
      <c r="BF833">
        <v>440000</v>
      </c>
      <c r="BK833">
        <v>480000</v>
      </c>
      <c r="BL833">
        <v>80000</v>
      </c>
    </row>
    <row r="834" spans="1:64" ht="24" customHeight="1">
      <c r="A834" s="77">
        <v>5</v>
      </c>
      <c r="B834" s="78" t="s">
        <v>916</v>
      </c>
      <c r="C834" s="79" t="s">
        <v>918</v>
      </c>
      <c r="D834" s="79">
        <v>5.0999999999999996</v>
      </c>
      <c r="E834" s="78" t="s">
        <v>1858</v>
      </c>
      <c r="F834" s="79"/>
      <c r="G834" s="79"/>
      <c r="H834" s="33">
        <v>5212010199.1040001</v>
      </c>
      <c r="I834" s="31" t="s">
        <v>885</v>
      </c>
      <c r="J834" s="108">
        <f t="shared" si="13"/>
        <v>0</v>
      </c>
    </row>
    <row r="835" spans="1:64" ht="24" customHeight="1">
      <c r="A835" s="77">
        <v>5</v>
      </c>
      <c r="B835" s="78" t="s">
        <v>916</v>
      </c>
      <c r="C835" s="79" t="s">
        <v>918</v>
      </c>
      <c r="D835" s="79">
        <v>5.0999999999999996</v>
      </c>
      <c r="E835" s="78" t="s">
        <v>1858</v>
      </c>
      <c r="F835" s="79"/>
      <c r="G835" s="79"/>
      <c r="H835" s="33">
        <v>5212010199.1049995</v>
      </c>
      <c r="I835" s="31" t="s">
        <v>886</v>
      </c>
      <c r="J835" s="108">
        <f t="shared" si="13"/>
        <v>3171603.36</v>
      </c>
      <c r="K835">
        <v>168168.5</v>
      </c>
      <c r="M835">
        <v>48743.6</v>
      </c>
      <c r="N835">
        <v>102835</v>
      </c>
      <c r="O835">
        <v>387311</v>
      </c>
      <c r="P835">
        <v>192414.82</v>
      </c>
      <c r="U835">
        <v>191236.83</v>
      </c>
      <c r="V835">
        <v>2250</v>
      </c>
      <c r="W835">
        <v>3171603.36</v>
      </c>
      <c r="X835">
        <v>105180</v>
      </c>
      <c r="Y835">
        <v>70258.929999999993</v>
      </c>
      <c r="AB835">
        <v>40580</v>
      </c>
      <c r="AC835">
        <v>32030.51</v>
      </c>
      <c r="AD835">
        <v>36760</v>
      </c>
      <c r="AE835">
        <v>403257.37</v>
      </c>
      <c r="AF835">
        <v>61028.86</v>
      </c>
      <c r="AG835">
        <v>68300</v>
      </c>
      <c r="AH835">
        <v>27000.25</v>
      </c>
      <c r="AI835">
        <v>388278.17</v>
      </c>
      <c r="AJ835">
        <v>280800</v>
      </c>
      <c r="AK835">
        <v>1190.57</v>
      </c>
      <c r="AL835">
        <v>8510.0300000000007</v>
      </c>
      <c r="AM835">
        <v>70</v>
      </c>
      <c r="AN835">
        <v>50867.05</v>
      </c>
      <c r="AO835">
        <v>309078</v>
      </c>
      <c r="AP835">
        <v>184000.01</v>
      </c>
      <c r="AQ835">
        <v>1335302</v>
      </c>
      <c r="AS835">
        <v>694439.14</v>
      </c>
      <c r="AT835">
        <v>0.72</v>
      </c>
      <c r="AU835">
        <v>154330</v>
      </c>
      <c r="AW835">
        <v>233651.74</v>
      </c>
      <c r="AX835">
        <v>32800</v>
      </c>
      <c r="AY835">
        <v>96931.06</v>
      </c>
      <c r="AZ835">
        <v>124329</v>
      </c>
      <c r="BA835">
        <v>59813</v>
      </c>
      <c r="BB835">
        <v>219580</v>
      </c>
      <c r="BC835">
        <v>2980</v>
      </c>
      <c r="BE835">
        <v>1.66</v>
      </c>
      <c r="BF835">
        <v>14700</v>
      </c>
      <c r="BG835">
        <v>38300</v>
      </c>
      <c r="BH835">
        <v>131714.51</v>
      </c>
      <c r="BK835">
        <v>84300</v>
      </c>
      <c r="BL835">
        <v>98000</v>
      </c>
    </row>
    <row r="836" spans="1:64" ht="24" customHeight="1">
      <c r="A836" s="77">
        <v>5</v>
      </c>
      <c r="B836" s="78" t="s">
        <v>916</v>
      </c>
      <c r="C836" s="79" t="s">
        <v>918</v>
      </c>
      <c r="D836" s="79">
        <v>5.0999999999999996</v>
      </c>
      <c r="E836" s="78" t="s">
        <v>1858</v>
      </c>
      <c r="F836" s="79"/>
      <c r="G836" s="79"/>
      <c r="H836" s="33">
        <v>5212010199.1059999</v>
      </c>
      <c r="I836" s="31" t="s">
        <v>887</v>
      </c>
      <c r="J836" s="108">
        <f t="shared" si="13"/>
        <v>0</v>
      </c>
      <c r="AA836">
        <v>11930</v>
      </c>
    </row>
    <row r="837" spans="1:64" ht="24" customHeight="1">
      <c r="A837" s="77">
        <v>5</v>
      </c>
      <c r="B837" s="78" t="s">
        <v>916</v>
      </c>
      <c r="C837" s="79" t="s">
        <v>918</v>
      </c>
      <c r="D837" s="79">
        <v>5.0999999999999996</v>
      </c>
      <c r="E837" s="78" t="s">
        <v>1858</v>
      </c>
      <c r="F837" s="79"/>
      <c r="G837" s="79"/>
      <c r="H837" s="33">
        <v>5212010199.1070004</v>
      </c>
      <c r="I837" s="31" t="s">
        <v>888</v>
      </c>
      <c r="J837" s="108">
        <f t="shared" si="13"/>
        <v>0</v>
      </c>
      <c r="M837">
        <v>41715</v>
      </c>
      <c r="Y837">
        <v>107858</v>
      </c>
      <c r="AA837">
        <v>1301548.92</v>
      </c>
      <c r="BA837">
        <v>1211.1500000000001</v>
      </c>
    </row>
    <row r="838" spans="1:64" ht="24" customHeight="1">
      <c r="A838" s="77">
        <v>5</v>
      </c>
      <c r="B838" s="78" t="s">
        <v>916</v>
      </c>
      <c r="C838" s="79" t="s">
        <v>918</v>
      </c>
      <c r="D838" s="79">
        <v>5.0999999999999996</v>
      </c>
      <c r="E838" s="78" t="s">
        <v>1858</v>
      </c>
      <c r="F838" s="79"/>
      <c r="G838" s="79"/>
      <c r="H838" s="33">
        <v>5212010199.1079998</v>
      </c>
      <c r="I838" s="31" t="s">
        <v>889</v>
      </c>
      <c r="J838" s="108">
        <f t="shared" si="13"/>
        <v>0</v>
      </c>
      <c r="S838">
        <v>84000</v>
      </c>
      <c r="V838">
        <v>95000</v>
      </c>
      <c r="AD838">
        <v>3500</v>
      </c>
      <c r="AL838">
        <v>2</v>
      </c>
      <c r="AT838">
        <v>42517.98</v>
      </c>
      <c r="BI838">
        <v>1</v>
      </c>
    </row>
    <row r="839" spans="1:64" ht="24" customHeight="1">
      <c r="A839" s="77">
        <v>5</v>
      </c>
      <c r="B839" s="78" t="s">
        <v>916</v>
      </c>
      <c r="C839" s="79" t="s">
        <v>918</v>
      </c>
      <c r="D839" s="79">
        <v>5.0999999999999996</v>
      </c>
      <c r="E839" s="78" t="s">
        <v>1858</v>
      </c>
      <c r="F839" s="79"/>
      <c r="G839" s="79"/>
      <c r="H839" s="33">
        <v>5212010199.1090002</v>
      </c>
      <c r="I839" s="31" t="s">
        <v>890</v>
      </c>
      <c r="J839" s="108">
        <f t="shared" si="13"/>
        <v>0</v>
      </c>
      <c r="AL839">
        <v>1</v>
      </c>
      <c r="AU839">
        <v>41500</v>
      </c>
    </row>
    <row r="840" spans="1:64" ht="24" customHeight="1">
      <c r="A840" s="77">
        <v>5</v>
      </c>
      <c r="B840" s="78" t="s">
        <v>916</v>
      </c>
      <c r="C840" s="79" t="s">
        <v>918</v>
      </c>
      <c r="D840" s="79">
        <v>5.0999999999999996</v>
      </c>
      <c r="E840" s="78" t="s">
        <v>1858</v>
      </c>
      <c r="F840" s="79"/>
      <c r="G840" s="79"/>
      <c r="H840" s="33">
        <v>5212010199.1099997</v>
      </c>
      <c r="I840" s="31" t="s">
        <v>891</v>
      </c>
      <c r="J840" s="108">
        <f t="shared" si="13"/>
        <v>0</v>
      </c>
      <c r="AP840">
        <v>200000</v>
      </c>
      <c r="BI840">
        <v>754800</v>
      </c>
    </row>
    <row r="841" spans="1:64" ht="24" customHeight="1">
      <c r="A841" s="77">
        <v>5</v>
      </c>
      <c r="B841" s="78" t="s">
        <v>916</v>
      </c>
      <c r="C841" s="79" t="s">
        <v>918</v>
      </c>
      <c r="D841" s="79">
        <v>5.0999999999999996</v>
      </c>
      <c r="E841" s="78" t="s">
        <v>1858</v>
      </c>
      <c r="F841" s="79"/>
      <c r="G841" s="79"/>
      <c r="H841" s="33">
        <v>5212010199.1110001</v>
      </c>
      <c r="I841" s="31" t="s">
        <v>892</v>
      </c>
      <c r="J841" s="108">
        <f t="shared" ref="J841:J845" si="14">SUMIF($K$1:$BL$1,$J$1,$K841:$BL841)</f>
        <v>0</v>
      </c>
    </row>
    <row r="842" spans="1:64" ht="24" customHeight="1">
      <c r="A842" s="77">
        <v>5</v>
      </c>
      <c r="B842" s="78" t="s">
        <v>916</v>
      </c>
      <c r="C842" s="79" t="s">
        <v>918</v>
      </c>
      <c r="D842" s="79">
        <v>5.0999999999999996</v>
      </c>
      <c r="E842" s="78" t="s">
        <v>1858</v>
      </c>
      <c r="F842" s="79"/>
      <c r="G842" s="79"/>
      <c r="H842" s="33">
        <v>5212010199.1120005</v>
      </c>
      <c r="I842" s="76" t="s">
        <v>893</v>
      </c>
      <c r="J842" s="108">
        <f t="shared" si="14"/>
        <v>0</v>
      </c>
      <c r="Y842">
        <v>9000</v>
      </c>
      <c r="BI842">
        <v>370000</v>
      </c>
    </row>
    <row r="843" spans="1:64" ht="24" customHeight="1">
      <c r="A843" s="77">
        <v>5</v>
      </c>
      <c r="B843" s="78" t="s">
        <v>916</v>
      </c>
      <c r="C843" s="79" t="s">
        <v>918</v>
      </c>
      <c r="D843" s="79">
        <v>5.0999999999999996</v>
      </c>
      <c r="E843" s="78" t="s">
        <v>1858</v>
      </c>
      <c r="F843" s="79"/>
      <c r="G843" s="79"/>
      <c r="H843" s="33">
        <v>5212010199.1129999</v>
      </c>
      <c r="I843" s="31" t="s">
        <v>894</v>
      </c>
      <c r="J843" s="108">
        <f t="shared" si="14"/>
        <v>0</v>
      </c>
    </row>
    <row r="844" spans="1:64" ht="24" customHeight="1">
      <c r="A844" s="77">
        <v>5</v>
      </c>
      <c r="B844" s="78" t="s">
        <v>916</v>
      </c>
      <c r="C844" s="79" t="s">
        <v>918</v>
      </c>
      <c r="D844" s="79">
        <v>5.0999999999999996</v>
      </c>
      <c r="E844" s="78" t="s">
        <v>1858</v>
      </c>
      <c r="F844" s="79"/>
      <c r="G844" s="79"/>
      <c r="H844" s="30">
        <v>5212010199.1140003</v>
      </c>
      <c r="I844" s="31" t="s">
        <v>895</v>
      </c>
      <c r="J844" s="108">
        <f>SUMIF($K$1:$BL$1,$J$1,$K844:$BL844)</f>
        <v>0</v>
      </c>
      <c r="K844">
        <v>336731</v>
      </c>
      <c r="L844">
        <v>6271400</v>
      </c>
      <c r="M844">
        <v>8551400</v>
      </c>
      <c r="N844">
        <v>10377789.130000001</v>
      </c>
      <c r="O844">
        <v>1354757.6</v>
      </c>
      <c r="P844">
        <v>11510824</v>
      </c>
      <c r="Q844">
        <v>792800</v>
      </c>
      <c r="R844">
        <v>1944600</v>
      </c>
      <c r="S844">
        <v>1325386</v>
      </c>
      <c r="T844">
        <v>2062800</v>
      </c>
      <c r="U844">
        <v>2142800</v>
      </c>
      <c r="V844">
        <v>450000</v>
      </c>
      <c r="X844">
        <v>1776154</v>
      </c>
      <c r="Y844">
        <v>1141700</v>
      </c>
      <c r="Z844">
        <v>2534553.42</v>
      </c>
      <c r="AA844">
        <v>7178031.4400000004</v>
      </c>
      <c r="AB844">
        <v>2355800</v>
      </c>
      <c r="AC844">
        <v>1146948.96</v>
      </c>
      <c r="AD844">
        <v>957995</v>
      </c>
      <c r="AE844">
        <v>11718884.27</v>
      </c>
      <c r="AF844">
        <v>1660000</v>
      </c>
      <c r="AG844">
        <v>592400</v>
      </c>
      <c r="AH844">
        <v>2141380</v>
      </c>
      <c r="AI844">
        <v>2911015</v>
      </c>
      <c r="AK844">
        <v>1500000</v>
      </c>
      <c r="AL844">
        <v>3882690</v>
      </c>
      <c r="AM844">
        <v>2644167</v>
      </c>
      <c r="AN844">
        <v>420000</v>
      </c>
      <c r="AO844">
        <v>2843792</v>
      </c>
      <c r="AP844">
        <v>1317270</v>
      </c>
      <c r="AQ844">
        <v>4500000</v>
      </c>
      <c r="AR844">
        <v>1419800</v>
      </c>
      <c r="AS844">
        <v>2776693</v>
      </c>
      <c r="AT844">
        <v>1436304</v>
      </c>
      <c r="AV844">
        <v>640757</v>
      </c>
      <c r="AW844">
        <v>285460</v>
      </c>
      <c r="AX844">
        <v>91700</v>
      </c>
      <c r="BA844">
        <v>436096</v>
      </c>
      <c r="BB844">
        <v>214000</v>
      </c>
      <c r="BC844">
        <v>277216</v>
      </c>
      <c r="BD844">
        <v>449028</v>
      </c>
      <c r="BE844">
        <v>3287500</v>
      </c>
      <c r="BF844">
        <v>1616000</v>
      </c>
      <c r="BG844">
        <v>1081280</v>
      </c>
      <c r="BH844">
        <v>10110132.529999999</v>
      </c>
      <c r="BI844">
        <v>158550</v>
      </c>
      <c r="BJ844">
        <v>11126569.560000001</v>
      </c>
      <c r="BK844">
        <v>968680</v>
      </c>
      <c r="BL844">
        <v>1931450</v>
      </c>
    </row>
    <row r="845" spans="1:64" ht="24" customHeight="1">
      <c r="A845" s="77">
        <v>5</v>
      </c>
      <c r="B845" s="78" t="s">
        <v>916</v>
      </c>
      <c r="C845" s="79" t="s">
        <v>919</v>
      </c>
      <c r="D845" s="79">
        <v>5.0999999999999996</v>
      </c>
      <c r="E845" s="78" t="s">
        <v>1858</v>
      </c>
      <c r="F845" s="79"/>
      <c r="G845" s="79"/>
      <c r="H845" s="30">
        <v>5401010101.1009998</v>
      </c>
      <c r="I845" s="32" t="s">
        <v>896</v>
      </c>
      <c r="J845" s="108">
        <f t="shared" si="14"/>
        <v>0</v>
      </c>
    </row>
    <row r="846" spans="1:64" ht="24" customHeight="1">
      <c r="A846" s="95"/>
      <c r="B846" s="96"/>
      <c r="C846" s="97"/>
      <c r="D846" s="97"/>
      <c r="E846" s="310"/>
      <c r="F846" s="112"/>
      <c r="G846" s="112"/>
    </row>
    <row r="847" spans="1:64" ht="24" customHeight="1">
      <c r="A847" s="98"/>
      <c r="B847" s="99"/>
      <c r="C847" s="100"/>
      <c r="D847" s="100"/>
      <c r="E847" s="99"/>
      <c r="F847" s="99"/>
      <c r="G847" s="99"/>
    </row>
  </sheetData>
  <autoFilter ref="A2:J845" xr:uid="{00000000-0009-0000-0000-000006000000}"/>
  <conditionalFormatting sqref="I824:I828 I832:I844">
    <cfRule type="duplicateValues" priority="2"/>
  </conditionalFormatting>
  <conditionalFormatting sqref="I830">
    <cfRule type="duplicateValues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X61"/>
  <sheetViews>
    <sheetView tabSelected="1" zoomScale="80" zoomScaleNormal="80" workbookViewId="0">
      <pane xSplit="2" ySplit="3" topLeftCell="D4" activePane="bottomRight" state="frozen"/>
      <selection pane="topRight" activeCell="B1" sqref="B1"/>
      <selection pane="bottomLeft" activeCell="A4" sqref="A4"/>
      <selection pane="bottomRight" activeCell="J5" sqref="J5"/>
    </sheetView>
  </sheetViews>
  <sheetFormatPr defaultColWidth="9" defaultRowHeight="21"/>
  <cols>
    <col min="1" max="1" width="5.625" style="341" bestFit="1" customWidth="1"/>
    <col min="2" max="2" width="40.5" style="7" customWidth="1"/>
    <col min="3" max="3" width="16.5" style="3" hidden="1" customWidth="1"/>
    <col min="4" max="4" width="15.625" style="3" customWidth="1"/>
    <col min="5" max="5" width="16.125" style="3" customWidth="1"/>
    <col min="6" max="6" width="16.375" style="3" customWidth="1"/>
    <col min="7" max="11" width="15.75" style="3" customWidth="1"/>
    <col min="12" max="12" width="16.5" style="3" customWidth="1"/>
    <col min="13" max="14" width="15.75" style="3" bestFit="1" customWidth="1"/>
    <col min="15" max="15" width="14.75" style="3" bestFit="1" customWidth="1"/>
    <col min="16" max="16" width="15" style="3" bestFit="1" customWidth="1"/>
    <col min="17" max="18" width="15.75" style="3" customWidth="1"/>
    <col min="19" max="19" width="16.25" style="3" customWidth="1"/>
    <col min="20" max="22" width="13.875" style="3" customWidth="1"/>
    <col min="23" max="23" width="12.5" style="3" customWidth="1"/>
    <col min="24" max="16384" width="9" style="3"/>
  </cols>
  <sheetData>
    <row r="1" spans="1:24" ht="37.5" customHeight="1">
      <c r="B1" s="639" t="s">
        <v>3655</v>
      </c>
      <c r="C1" s="564"/>
      <c r="D1" s="564"/>
      <c r="E1" s="564"/>
      <c r="F1" s="564"/>
      <c r="G1" s="564"/>
      <c r="H1" s="564"/>
      <c r="I1" s="564"/>
      <c r="J1" s="564"/>
      <c r="K1" s="564"/>
      <c r="L1" s="577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3">
        <f>+'F&amp;R Balance sheet'!B2</f>
        <v>10694</v>
      </c>
    </row>
    <row r="2" spans="1:24" ht="28.5">
      <c r="A2" s="741" t="s">
        <v>920</v>
      </c>
      <c r="B2" s="743" t="s">
        <v>0</v>
      </c>
      <c r="C2" s="744">
        <v>2560</v>
      </c>
      <c r="D2" s="744">
        <v>2561</v>
      </c>
      <c r="E2" s="744">
        <v>2562</v>
      </c>
      <c r="F2" s="739">
        <v>2563</v>
      </c>
      <c r="G2" s="739">
        <v>2564</v>
      </c>
      <c r="H2" s="739">
        <v>2565</v>
      </c>
      <c r="I2" s="739">
        <v>2566</v>
      </c>
      <c r="J2" s="739">
        <v>2567</v>
      </c>
      <c r="K2" s="739">
        <v>2568</v>
      </c>
      <c r="L2" s="737">
        <v>2569</v>
      </c>
      <c r="M2" s="737"/>
      <c r="N2" s="737"/>
      <c r="O2" s="737"/>
      <c r="P2" s="737"/>
      <c r="Q2" s="737"/>
      <c r="R2" s="737"/>
      <c r="S2" s="737"/>
      <c r="T2" s="737"/>
      <c r="U2" s="737"/>
      <c r="V2" s="737"/>
      <c r="W2" s="737"/>
    </row>
    <row r="3" spans="1:24" ht="26.25">
      <c r="A3" s="742"/>
      <c r="B3" s="743"/>
      <c r="C3" s="744"/>
      <c r="D3" s="744"/>
      <c r="E3" s="744"/>
      <c r="F3" s="740"/>
      <c r="G3" s="740"/>
      <c r="H3" s="740"/>
      <c r="I3" s="740"/>
      <c r="J3" s="740"/>
      <c r="K3" s="740"/>
      <c r="L3" s="582" t="s">
        <v>4442</v>
      </c>
      <c r="M3" s="582" t="s">
        <v>4443</v>
      </c>
      <c r="N3" s="582" t="s">
        <v>4444</v>
      </c>
      <c r="O3" s="582" t="s">
        <v>4445</v>
      </c>
      <c r="P3" s="582" t="s">
        <v>4446</v>
      </c>
      <c r="Q3" s="582" t="s">
        <v>4447</v>
      </c>
      <c r="R3" s="582" t="s">
        <v>4448</v>
      </c>
      <c r="S3" s="582" t="s">
        <v>4449</v>
      </c>
      <c r="T3" s="582" t="s">
        <v>4450</v>
      </c>
      <c r="U3" s="582" t="s">
        <v>4451</v>
      </c>
      <c r="V3" s="582" t="s">
        <v>4452</v>
      </c>
      <c r="W3" s="582" t="s">
        <v>4453</v>
      </c>
    </row>
    <row r="4" spans="1:24" s="351" customFormat="1" ht="42">
      <c r="A4" s="343">
        <v>1</v>
      </c>
      <c r="B4" s="514" t="s">
        <v>50</v>
      </c>
      <c r="C4" s="515">
        <f>SUM(C5:C7)</f>
        <v>0</v>
      </c>
      <c r="D4" s="515">
        <f t="shared" ref="D4:H4" si="0">SUM(D5:D7)</f>
        <v>49200469.960000001</v>
      </c>
      <c r="E4" s="515">
        <f t="shared" si="0"/>
        <v>64771357.18</v>
      </c>
      <c r="F4" s="515">
        <f t="shared" si="0"/>
        <v>77712397.519999996</v>
      </c>
      <c r="G4" s="515">
        <f t="shared" si="0"/>
        <v>155036118.54999998</v>
      </c>
      <c r="H4" s="515">
        <f t="shared" si="0"/>
        <v>208785187.31</v>
      </c>
      <c r="I4" s="515">
        <f>SUM(I5:I7)</f>
        <v>207783626.44999999</v>
      </c>
      <c r="J4" s="515">
        <f>SUM(J5:J7)</f>
        <v>182699786</v>
      </c>
      <c r="K4" s="515">
        <f>SUM(K5:K7)</f>
        <v>118751979.98999999</v>
      </c>
      <c r="L4" s="515">
        <f>SUM(L5:L7)</f>
        <v>148814204.39999998</v>
      </c>
      <c r="M4" s="515">
        <f t="shared" ref="M4:W4" si="1">SUM(M5:M7)</f>
        <v>146152062.53999999</v>
      </c>
      <c r="N4" s="515">
        <f t="shared" si="1"/>
        <v>139652717.52999997</v>
      </c>
      <c r="O4" s="515">
        <f t="shared" si="1"/>
        <v>0</v>
      </c>
      <c r="P4" s="515">
        <f t="shared" si="1"/>
        <v>0</v>
      </c>
      <c r="Q4" s="515">
        <f t="shared" si="1"/>
        <v>0</v>
      </c>
      <c r="R4" s="515">
        <f t="shared" si="1"/>
        <v>0</v>
      </c>
      <c r="S4" s="515">
        <f t="shared" si="1"/>
        <v>0</v>
      </c>
      <c r="T4" s="515">
        <f t="shared" si="1"/>
        <v>0</v>
      </c>
      <c r="U4" s="515">
        <f t="shared" si="1"/>
        <v>0</v>
      </c>
      <c r="V4" s="515">
        <f t="shared" si="1"/>
        <v>0</v>
      </c>
      <c r="W4" s="515">
        <f t="shared" si="1"/>
        <v>0</v>
      </c>
    </row>
    <row r="5" spans="1:24" s="4" customFormat="1" ht="72" customHeight="1">
      <c r="A5" s="343">
        <v>1.1000000000000001</v>
      </c>
      <c r="B5" s="335" t="s">
        <v>65</v>
      </c>
      <c r="C5" s="336">
        <f>SUMIF('60'!O:O,'(Analysis Asset)'!$A5,'60'!R:R)-C7</f>
        <v>0</v>
      </c>
      <c r="D5" s="336">
        <f>SUMIF('61'!O:O,'(Analysis Asset)'!$A5,'61'!R:R)-D7</f>
        <v>49200469.960000001</v>
      </c>
      <c r="E5" s="336">
        <f>SUMIF('62'!N:N,'(Analysis Asset)'!$A5,'62'!Q:Q)-E7</f>
        <v>64771357.18</v>
      </c>
      <c r="F5" s="336">
        <f>SUMIF('63'!$J:$J,'(Analysis Asset)'!$A5,'63'!$M:$M)-F7</f>
        <v>77712397.519999996</v>
      </c>
      <c r="G5" s="336">
        <f>SUMIF('64'!H:H,'(Analysis Asset)'!$A5,'64'!N:N)-G7</f>
        <v>154993694.54999998</v>
      </c>
      <c r="H5" s="336">
        <f>SUMIF('65'!$F:$F,'(Analysis Asset)'!$A5,'65'!J:J)-H7</f>
        <v>208722539.31</v>
      </c>
      <c r="I5" s="336">
        <f>SUMIF('66'!$F:$F,'(Analysis Asset)'!$A5,'66'!$J:$J)-I7</f>
        <v>207426882.44999999</v>
      </c>
      <c r="J5" s="336">
        <f>SUMIF('67'!$F:$F,'(Analysis Asset)'!$A5,'67'!$I:$I)</f>
        <v>182630354</v>
      </c>
      <c r="K5" s="336">
        <f>SUMIF('68'!$F:$F,'(Analysis Asset)'!$A5,'68'!$I:$I)</f>
        <v>118676829.98999999</v>
      </c>
      <c r="L5" s="336">
        <f>SUMIF('2569keyin'!$D:$D,'(Analysis Asset)'!$A5,'2569keyin'!H:H)</f>
        <v>148698692.13999999</v>
      </c>
      <c r="M5" s="336">
        <f>SUMIF('2569keyin'!$D:$D,'(Analysis Asset)'!$A5,'2569keyin'!I:I)</f>
        <v>146036120.53999999</v>
      </c>
      <c r="N5" s="336">
        <f>SUMIF('2569keyin'!$D:$D,'(Analysis Asset)'!$A5,'2569keyin'!J:J)</f>
        <v>139574719.52999997</v>
      </c>
      <c r="O5" s="336">
        <f>SUMIF('2569keyin'!$D:$D,'(Analysis Asset)'!$A5,'2569keyin'!K:K)</f>
        <v>0</v>
      </c>
      <c r="P5" s="336">
        <f>SUMIF('2569keyin'!$D:$D,'(Analysis Asset)'!$A5,'2569keyin'!L:L)</f>
        <v>0</v>
      </c>
      <c r="Q5" s="336">
        <f>SUMIF('2569keyin'!$D:$D,'(Analysis Asset)'!$A5,'2569keyin'!M:M)</f>
        <v>0</v>
      </c>
      <c r="R5" s="336">
        <f>SUMIF('2569keyin'!$D:$D,'(Analysis Asset)'!$A5,'2569keyin'!N:N)</f>
        <v>0</v>
      </c>
      <c r="S5" s="336">
        <f>SUMIF('2569keyin'!$D:$D,'(Analysis Asset)'!$A5,'2569keyin'!O:O)</f>
        <v>0</v>
      </c>
      <c r="T5" s="336">
        <f>SUMIF('2569keyin'!$D:$D,'(Analysis Asset)'!$A5,'2569keyin'!P:P)</f>
        <v>0</v>
      </c>
      <c r="U5" s="336">
        <f>SUMIF('2569keyin'!$D:$D,'(Analysis Asset)'!$A5,'2569keyin'!Q:Q)</f>
        <v>0</v>
      </c>
      <c r="V5" s="336">
        <f>SUMIF('2569keyin'!$D:$D,'(Analysis Asset)'!$A5,'2569keyin'!R:R)</f>
        <v>0</v>
      </c>
      <c r="W5" s="336">
        <f>SUMIF('2569keyin'!$D:$D,'(Analysis Asset)'!$A5,'2569keyin'!S:S)</f>
        <v>0</v>
      </c>
    </row>
    <row r="6" spans="1:24" s="4" customFormat="1" ht="42">
      <c r="A6" s="343" t="s">
        <v>904</v>
      </c>
      <c r="B6" s="335" t="s">
        <v>3636</v>
      </c>
      <c r="C6" s="336">
        <f>SUMIF('60'!O:O,'(Analysis Asset)'!$A6,'60'!R:R)</f>
        <v>0</v>
      </c>
      <c r="D6" s="336">
        <f>SUMIF('61'!O:O,'(Analysis Asset)'!$A6,'61'!R:R)</f>
        <v>0</v>
      </c>
      <c r="E6" s="336">
        <f>SUMIF('62'!N:N,'(Analysis Asset)'!$A6,'62'!Q:Q)</f>
        <v>0</v>
      </c>
      <c r="F6" s="336">
        <f>SUMIF('63'!$J:$J,'(Analysis Asset)'!$A6,'63'!$M:$M)</f>
        <v>0</v>
      </c>
      <c r="G6" s="336">
        <f>SUMIF('64'!H:H,'(Analysis Asset)'!$A6,'64'!N:N)</f>
        <v>42424</v>
      </c>
      <c r="H6" s="336">
        <f>SUMIF('65'!$F:$F,'(Analysis Asset)'!$A6,'65'!J:J)</f>
        <v>62648</v>
      </c>
      <c r="I6" s="336">
        <f>SUMIF('66'!$F:$F,'(Analysis Asset)'!$A6,'66'!$J:$J)</f>
        <v>356744</v>
      </c>
      <c r="J6" s="336">
        <f>SUMIF('67'!$F:$F,'(Analysis Asset)'!$A6,'67'!$I:$I)</f>
        <v>69432</v>
      </c>
      <c r="K6" s="336">
        <f>SUMIF('68'!$F:$F,'(Analysis Asset)'!$A6,'68'!$I:$I)</f>
        <v>75150</v>
      </c>
      <c r="L6" s="336">
        <f>SUMIF('2569keyin'!$D:$D,'(Analysis Asset)'!$A6,'2569keyin'!H:H)</f>
        <v>115512.26</v>
      </c>
      <c r="M6" s="336">
        <f>SUMIF('2569keyin'!$D:$D,'(Analysis Asset)'!$A6,'2569keyin'!I:I)</f>
        <v>115942</v>
      </c>
      <c r="N6" s="336">
        <f>SUMIF('2569keyin'!$D:$D,'(Analysis Asset)'!$A6,'2569keyin'!J:J)</f>
        <v>77998</v>
      </c>
      <c r="O6" s="336">
        <f>SUMIF('2569keyin'!$D:$D,'(Analysis Asset)'!$A6,'2569keyin'!K:K)</f>
        <v>0</v>
      </c>
      <c r="P6" s="336">
        <f>SUMIF('2569keyin'!$D:$D,'(Analysis Asset)'!$A6,'2569keyin'!L:L)</f>
        <v>0</v>
      </c>
      <c r="Q6" s="336">
        <f>SUMIF('2569keyin'!$D:$D,'(Analysis Asset)'!$A6,'2569keyin'!M:M)</f>
        <v>0</v>
      </c>
      <c r="R6" s="336">
        <f>SUMIF('2569keyin'!$D:$D,'(Analysis Asset)'!$A6,'2569keyin'!N:N)</f>
        <v>0</v>
      </c>
      <c r="S6" s="336">
        <f>SUMIF('2569keyin'!$D:$D,'(Analysis Asset)'!$A6,'2569keyin'!O:O)</f>
        <v>0</v>
      </c>
      <c r="T6" s="336">
        <f>SUMIF('2569keyin'!$D:$D,'(Analysis Asset)'!$A6,'2569keyin'!P:P)</f>
        <v>0</v>
      </c>
      <c r="U6" s="336">
        <f>SUMIF('2569keyin'!$D:$D,'(Analysis Asset)'!$A6,'2569keyin'!Q:Q)</f>
        <v>0</v>
      </c>
      <c r="V6" s="336">
        <f>SUMIF('2569keyin'!$D:$D,'(Analysis Asset)'!$A6,'2569keyin'!R:R)</f>
        <v>0</v>
      </c>
      <c r="W6" s="336">
        <f>SUMIF('2569keyin'!$D:$D,'(Analysis Asset)'!$A6,'2569keyin'!S:S)</f>
        <v>0</v>
      </c>
    </row>
    <row r="7" spans="1:24" s="333" customFormat="1" ht="42" hidden="1" customHeight="1">
      <c r="A7" s="344">
        <v>1.3</v>
      </c>
      <c r="B7" s="330" t="s">
        <v>2579</v>
      </c>
      <c r="C7" s="331"/>
      <c r="D7" s="331"/>
      <c r="E7" s="331"/>
      <c r="F7" s="331"/>
      <c r="G7" s="331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332"/>
    </row>
    <row r="8" spans="1:24" s="4" customFormat="1" ht="27.75" customHeight="1">
      <c r="A8" s="467"/>
      <c r="B8" s="468" t="s">
        <v>3637</v>
      </c>
      <c r="C8" s="469">
        <f>SUM(C9:C11)</f>
        <v>0</v>
      </c>
      <c r="D8" s="469">
        <f t="shared" ref="D8:L8" si="2">SUM(D9:D11)</f>
        <v>9953785.7300000004</v>
      </c>
      <c r="E8" s="469">
        <f t="shared" si="2"/>
        <v>7507802.0599999996</v>
      </c>
      <c r="F8" s="469">
        <f>SUM(F9:F11)</f>
        <v>3791185.06</v>
      </c>
      <c r="G8" s="469">
        <f t="shared" si="2"/>
        <v>5891215.0600000005</v>
      </c>
      <c r="H8" s="403">
        <f t="shared" si="2"/>
        <v>7035357.7699999996</v>
      </c>
      <c r="I8" s="403">
        <f t="shared" si="2"/>
        <v>8512861.3499999996</v>
      </c>
      <c r="J8" s="403">
        <f t="shared" si="2"/>
        <v>8116910.0800000001</v>
      </c>
      <c r="K8" s="403">
        <f t="shared" ref="K8" si="3">SUM(K9:K11)</f>
        <v>5140043.63</v>
      </c>
      <c r="L8" s="403">
        <f t="shared" si="2"/>
        <v>3234643.63</v>
      </c>
      <c r="M8" s="403">
        <f t="shared" ref="M8:W8" si="4">SUM(M9:M11)</f>
        <v>2926163.63</v>
      </c>
      <c r="N8" s="403">
        <f t="shared" si="4"/>
        <v>2407663.63</v>
      </c>
      <c r="O8" s="403">
        <f t="shared" si="4"/>
        <v>0</v>
      </c>
      <c r="P8" s="403">
        <f t="shared" si="4"/>
        <v>0</v>
      </c>
      <c r="Q8" s="403">
        <f t="shared" si="4"/>
        <v>0</v>
      </c>
      <c r="R8" s="403">
        <f t="shared" si="4"/>
        <v>0</v>
      </c>
      <c r="S8" s="403">
        <f t="shared" si="4"/>
        <v>0</v>
      </c>
      <c r="T8" s="403">
        <f t="shared" si="4"/>
        <v>0</v>
      </c>
      <c r="U8" s="403">
        <f t="shared" si="4"/>
        <v>0</v>
      </c>
      <c r="V8" s="403">
        <f t="shared" si="4"/>
        <v>0</v>
      </c>
      <c r="W8" s="403">
        <f t="shared" si="4"/>
        <v>0</v>
      </c>
    </row>
    <row r="9" spans="1:24">
      <c r="A9" s="342">
        <v>1.2</v>
      </c>
      <c r="B9" s="319" t="s">
        <v>2537</v>
      </c>
      <c r="C9" s="336">
        <f>SUMIF('60'!O:O,'(Analysis Asset)'!$A9,'60'!R:R)</f>
        <v>0</v>
      </c>
      <c r="D9" s="336">
        <f>SUMIF('61'!O:O,'(Analysis Asset)'!$A9,'61'!R:R)</f>
        <v>658510</v>
      </c>
      <c r="E9" s="320">
        <f>SUMIF('62'!N:N,'(Analysis Asset)'!$A9,'62'!Q:Q)-E10</f>
        <v>1220880</v>
      </c>
      <c r="F9" s="320">
        <f>SUMIF('63'!$J:$J,'(Analysis Asset)'!$A9,'63'!$M:$M)-F10</f>
        <v>0</v>
      </c>
      <c r="G9" s="320">
        <f>SUMIF('64'!H:H,'(Analysis Asset)'!$A9,'64'!N:N)-G10</f>
        <v>2908030</v>
      </c>
      <c r="H9" s="510">
        <f>SUMIF('65'!$F:$F,'(Analysis Asset)'!$A9,'65'!J:J)-H10</f>
        <v>4954552.71</v>
      </c>
      <c r="I9" s="510">
        <f>SUMIF('66'!F:F,'(Analysis Asset)'!$A9,'66'!J:J)-I10</f>
        <v>5948272.29</v>
      </c>
      <c r="J9" s="510">
        <f>SUMIF('67'!$F:$F,'(Analysis Asset)'!$A9,'67'!$I:$I)-J10</f>
        <v>6100697.0199999996</v>
      </c>
      <c r="K9" s="510">
        <f>SUMIF('68'!$F:$F,'(Analysis Asset)'!$A9,'68'!$I:$I)-K10</f>
        <v>3251520.57</v>
      </c>
      <c r="L9" s="336">
        <f>SUMIF('2569keyin'!$D:$D,'(Analysis Asset)'!$A9,'2569keyin'!H:H)-L10</f>
        <v>1351620.57</v>
      </c>
      <c r="M9" s="336">
        <f>SUMIF('2569keyin'!$D:$D,'(Analysis Asset)'!$A9,'2569keyin'!I:I)-M10</f>
        <v>1047640.5699999998</v>
      </c>
      <c r="N9" s="336">
        <f>SUMIF('2569keyin'!$D:$D,'(Analysis Asset)'!$A9,'2569keyin'!J:J)-N10</f>
        <v>1047640.5699999998</v>
      </c>
      <c r="O9" s="336">
        <f>SUMIF('2569keyin'!$D:$D,'(Analysis Asset)'!$A9,'2569keyin'!K:K)-O10</f>
        <v>0</v>
      </c>
      <c r="P9" s="336">
        <f>SUMIF('2569keyin'!$D:$D,'(Analysis Asset)'!$A9,'2569keyin'!L:L)-P10</f>
        <v>0</v>
      </c>
      <c r="Q9" s="336">
        <f>SUMIF('2569keyin'!$D:$D,'(Analysis Asset)'!$A9,'2569keyin'!M:M)-Q10</f>
        <v>0</v>
      </c>
      <c r="R9" s="336">
        <f>SUMIF('2569keyin'!$D:$D,'(Analysis Asset)'!$A9,'2569keyin'!N:N)-R10</f>
        <v>0</v>
      </c>
      <c r="S9" s="336">
        <f>SUMIF('2569keyin'!$D:$D,'(Analysis Asset)'!$A9,'2569keyin'!O:O)-S10</f>
        <v>0</v>
      </c>
      <c r="T9" s="336">
        <f>SUMIF('2569keyin'!$D:$D,'(Analysis Asset)'!$A9,'2569keyin'!P:P)-T10</f>
        <v>0</v>
      </c>
      <c r="U9" s="336">
        <f>SUMIF('2569keyin'!$D:$D,'(Analysis Asset)'!$A9,'2569keyin'!Q:Q)-U10</f>
        <v>0</v>
      </c>
      <c r="V9" s="336">
        <f>SUMIF('2569keyin'!$D:$D,'(Analysis Asset)'!$A9,'2569keyin'!R:R)-V10</f>
        <v>0</v>
      </c>
      <c r="W9" s="336">
        <f>SUMIF('2569keyin'!$D:$D,'(Analysis Asset)'!$A9,'2569keyin'!S:S)-W10</f>
        <v>0</v>
      </c>
    </row>
    <row r="10" spans="1:24">
      <c r="A10" s="342">
        <v>11.2</v>
      </c>
      <c r="B10" s="319" t="s">
        <v>2538</v>
      </c>
      <c r="C10" s="336">
        <f>'60'!R338</f>
        <v>0</v>
      </c>
      <c r="D10" s="336">
        <f>'61'!R297</f>
        <v>495000</v>
      </c>
      <c r="E10" s="320">
        <f>'62'!Q330</f>
        <v>0</v>
      </c>
      <c r="F10" s="320">
        <f>'63'!M329</f>
        <v>0</v>
      </c>
      <c r="G10" s="321">
        <f>'64'!N339</f>
        <v>1012000</v>
      </c>
      <c r="H10" s="320">
        <f>'65'!J364</f>
        <v>210280</v>
      </c>
      <c r="I10" s="320">
        <f>SUMIF('66'!F:F,'(Analysis Asset)'!$A10,'66'!J:J)</f>
        <v>882884</v>
      </c>
      <c r="J10" s="510">
        <f>SUMIF('67'!$F:$F,'(Analysis Asset)'!$A10,'67'!$I:$I)</f>
        <v>487900</v>
      </c>
      <c r="K10" s="510">
        <f>SUMIF('68'!$F:$F,'(Analysis Asset)'!$A10,'68'!$I:$I)</f>
        <v>512210</v>
      </c>
      <c r="L10" s="336">
        <f>SUMIF('2569keyin'!$D:$D,'(Analysis Asset)'!$A10,'2569keyin'!H:H)</f>
        <v>512210</v>
      </c>
      <c r="M10" s="336">
        <f>SUMIF('2569keyin'!$D:$D,'(Analysis Asset)'!$A10,'2569keyin'!I:I)</f>
        <v>512210</v>
      </c>
      <c r="N10" s="336">
        <f>SUMIF('2569keyin'!$D:$D,'(Analysis Asset)'!$A10,'2569keyin'!J:J)</f>
        <v>3710</v>
      </c>
      <c r="O10" s="336">
        <f>SUMIF('2569keyin'!$D:$D,'(Analysis Asset)'!$A10,'2569keyin'!K:K)</f>
        <v>0</v>
      </c>
      <c r="P10" s="336">
        <f>SUMIF('2569keyin'!$D:$D,'(Analysis Asset)'!$A10,'2569keyin'!L:L)</f>
        <v>0</v>
      </c>
      <c r="Q10" s="336">
        <f>SUMIF('2569keyin'!$D:$D,'(Analysis Asset)'!$A10,'2569keyin'!M:M)</f>
        <v>0</v>
      </c>
      <c r="R10" s="336">
        <f>SUMIF('2569keyin'!$D:$D,'(Analysis Asset)'!$A10,'2569keyin'!N:N)</f>
        <v>0</v>
      </c>
      <c r="S10" s="336">
        <f>SUMIF('2569keyin'!$D:$D,'(Analysis Asset)'!$A10,'2569keyin'!O:O)</f>
        <v>0</v>
      </c>
      <c r="T10" s="336">
        <f>SUMIF('2569keyin'!$D:$D,'(Analysis Asset)'!$A10,'2569keyin'!P:P)</f>
        <v>0</v>
      </c>
      <c r="U10" s="336">
        <f>SUMIF('2569keyin'!$D:$D,'(Analysis Asset)'!$A10,'2569keyin'!Q:Q)</f>
        <v>0</v>
      </c>
      <c r="V10" s="336">
        <f>SUMIF('2569keyin'!$D:$D,'(Analysis Asset)'!$A10,'2569keyin'!R:R)</f>
        <v>0</v>
      </c>
      <c r="W10" s="336">
        <f>SUMIF('2569keyin'!$D:$D,'(Analysis Asset)'!$A10,'2569keyin'!S:S)</f>
        <v>0</v>
      </c>
    </row>
    <row r="11" spans="1:24" s="111" customFormat="1">
      <c r="A11" s="342">
        <v>2</v>
      </c>
      <c r="B11" s="322" t="s">
        <v>2539</v>
      </c>
      <c r="C11" s="336">
        <f>SUMIF('60'!O:O,'(Analysis Asset)'!$A11,'60'!R:R)</f>
        <v>0</v>
      </c>
      <c r="D11" s="336">
        <f>SUMIF('61'!O:O,'(Analysis Asset)'!$A11,'61'!R:R)</f>
        <v>8800275.7300000004</v>
      </c>
      <c r="E11" s="320">
        <f>SUMIF('62'!N:N,'(Analysis Asset)'!$A11,'62'!Q:Q)</f>
        <v>6286922.0599999996</v>
      </c>
      <c r="F11" s="320">
        <f>SUMIF('63'!$J:$J,'(Analysis Asset)'!$A11,'63'!$M:$M)</f>
        <v>3791185.06</v>
      </c>
      <c r="G11" s="320">
        <f>SUMIF('64'!H:H,'(Analysis Asset)'!$A11,'64'!N:N)</f>
        <v>1971185.06</v>
      </c>
      <c r="H11" s="320">
        <f>SUMIF('65'!$F:$F,'(Analysis Asset)'!$A11,'65'!J:J)</f>
        <v>1870525.06</v>
      </c>
      <c r="I11" s="320">
        <f>SUMIF('66'!F:F,'(Analysis Asset)'!$A11,'66'!J:J)</f>
        <v>1681705.06</v>
      </c>
      <c r="J11" s="510">
        <f>SUMIF('67'!$F:$F,'(Analysis Asset)'!$A11,'67'!$I:$I)</f>
        <v>1528313.06</v>
      </c>
      <c r="K11" s="510">
        <f>SUMIF('68'!$F:$F,'(Analysis Asset)'!$A11,'68'!$I:$I)</f>
        <v>1376313.06</v>
      </c>
      <c r="L11" s="336">
        <f>SUMIF('2569keyin'!$D:$D,'(Analysis Asset)'!$A11,'2569keyin'!H:H)</f>
        <v>1370813.06</v>
      </c>
      <c r="M11" s="336">
        <f>SUMIF('2569keyin'!$D:$D,'(Analysis Asset)'!$A11,'2569keyin'!I:I)</f>
        <v>1366313.06</v>
      </c>
      <c r="N11" s="336">
        <f>SUMIF('2569keyin'!$D:$D,'(Analysis Asset)'!$A11,'2569keyin'!J:J)</f>
        <v>1356313.06</v>
      </c>
      <c r="O11" s="336">
        <f>SUMIF('2569keyin'!$D:$D,'(Analysis Asset)'!$A11,'2569keyin'!K:K)</f>
        <v>0</v>
      </c>
      <c r="P11" s="336">
        <f>SUMIF('2569keyin'!$D:$D,'(Analysis Asset)'!$A11,'2569keyin'!L:L)</f>
        <v>0</v>
      </c>
      <c r="Q11" s="336">
        <f>SUMIF('2569keyin'!$D:$D,'(Analysis Asset)'!$A11,'2569keyin'!M:M)</f>
        <v>0</v>
      </c>
      <c r="R11" s="336">
        <f>SUMIF('2569keyin'!$D:$D,'(Analysis Asset)'!$A11,'2569keyin'!N:N)</f>
        <v>0</v>
      </c>
      <c r="S11" s="336">
        <f>SUMIF('2569keyin'!$D:$D,'(Analysis Asset)'!$A11,'2569keyin'!O:O)</f>
        <v>0</v>
      </c>
      <c r="T11" s="336">
        <f>SUMIF('2569keyin'!$D:$D,'(Analysis Asset)'!$A11,'2569keyin'!P:P)</f>
        <v>0</v>
      </c>
      <c r="U11" s="336">
        <f>SUMIF('2569keyin'!$D:$D,'(Analysis Asset)'!$A11,'2569keyin'!Q:Q)</f>
        <v>0</v>
      </c>
      <c r="V11" s="336">
        <f>SUMIF('2569keyin'!$D:$D,'(Analysis Asset)'!$A11,'2569keyin'!R:R)</f>
        <v>0</v>
      </c>
      <c r="W11" s="336">
        <f>SUMIF('2569keyin'!$D:$D,'(Analysis Asset)'!$A11,'2569keyin'!S:S)</f>
        <v>0</v>
      </c>
    </row>
    <row r="12" spans="1:24">
      <c r="A12" s="342">
        <v>3</v>
      </c>
      <c r="B12" s="516" t="s">
        <v>52</v>
      </c>
      <c r="C12" s="517">
        <f t="shared" ref="C12:G12" si="5">SUM(C13:C29)</f>
        <v>0</v>
      </c>
      <c r="D12" s="517">
        <f t="shared" si="5"/>
        <v>98547186.150000036</v>
      </c>
      <c r="E12" s="517">
        <f>SUM(E13:E29)</f>
        <v>71499658.150000006</v>
      </c>
      <c r="F12" s="517">
        <f t="shared" si="5"/>
        <v>52111413.300000004</v>
      </c>
      <c r="G12" s="517">
        <f t="shared" si="5"/>
        <v>60165838.93</v>
      </c>
      <c r="H12" s="517">
        <f t="shared" ref="H12" si="6">SUM(H13:H29)</f>
        <v>62710886.960000001</v>
      </c>
      <c r="I12" s="517">
        <f>SUM(I13:I29)</f>
        <v>86267620.310000002</v>
      </c>
      <c r="J12" s="517">
        <f>SUM(J13:J29)</f>
        <v>72672798.339999989</v>
      </c>
      <c r="K12" s="517">
        <f>SUM(K13:K29)</f>
        <v>147521908.50999999</v>
      </c>
      <c r="L12" s="517">
        <f>SUM(L13:L29)</f>
        <v>113198333.06</v>
      </c>
      <c r="M12" s="517">
        <f t="shared" ref="M12:W12" si="7">SUM(M13:M29)</f>
        <v>142310620.06</v>
      </c>
      <c r="N12" s="517">
        <f t="shared" si="7"/>
        <v>118678308.66</v>
      </c>
      <c r="O12" s="517">
        <f t="shared" si="7"/>
        <v>0</v>
      </c>
      <c r="P12" s="517">
        <f t="shared" si="7"/>
        <v>0</v>
      </c>
      <c r="Q12" s="517">
        <f t="shared" si="7"/>
        <v>0</v>
      </c>
      <c r="R12" s="517">
        <f t="shared" si="7"/>
        <v>0</v>
      </c>
      <c r="S12" s="517">
        <f t="shared" si="7"/>
        <v>0</v>
      </c>
      <c r="T12" s="517">
        <f t="shared" si="7"/>
        <v>0</v>
      </c>
      <c r="U12" s="517">
        <f t="shared" si="7"/>
        <v>0</v>
      </c>
      <c r="V12" s="517">
        <f t="shared" si="7"/>
        <v>0</v>
      </c>
      <c r="W12" s="517">
        <f t="shared" si="7"/>
        <v>0</v>
      </c>
    </row>
    <row r="13" spans="1:24" s="9" customFormat="1">
      <c r="A13" s="342">
        <v>3.1</v>
      </c>
      <c r="B13" s="329" t="s">
        <v>2546</v>
      </c>
      <c r="C13" s="336">
        <f>SUMIF('60'!O:O,'(Analysis Asset)'!$A13,'60'!R:R)</f>
        <v>0</v>
      </c>
      <c r="D13" s="336">
        <f>SUMIF('61'!O:O,'(Analysis Asset)'!$A13,'61'!R:R)</f>
        <v>0</v>
      </c>
      <c r="E13" s="320">
        <f>SUMIF('62'!N:N,'(Analysis Asset)'!$A13,'62'!Q:Q)</f>
        <v>0</v>
      </c>
      <c r="F13" s="320">
        <f>SUMIF('63'!$J:$J,'(Analysis Asset)'!$A13,'63'!$M:$M)</f>
        <v>0</v>
      </c>
      <c r="G13" s="320">
        <f>SUMIF('64'!H:H,'(Analysis Asset)'!$A13,'64'!N:N)</f>
        <v>0</v>
      </c>
      <c r="H13" s="320">
        <f>SUMIF('65'!$F:$F,$A13,'65'!J:J)</f>
        <v>0</v>
      </c>
      <c r="I13" s="320">
        <f>SUMIF('66'!F:F,'(Analysis Asset)'!$A13,'66'!J:J)</f>
        <v>23640147.5</v>
      </c>
      <c r="J13" s="510">
        <f>SUMIF('67'!$F:$F,'(Analysis Asset)'!$A13,'67'!$I:$I)</f>
        <v>11050882.82</v>
      </c>
      <c r="K13" s="510">
        <f>SUMIF('68'!$F:$F,'(Analysis Asset)'!$A13,'68'!$I:$I)</f>
        <v>57282922.350000001</v>
      </c>
      <c r="L13" s="336">
        <f>SUMIF('2569keyin'!$D:$D,'(Analysis Asset)'!$A13,'2569keyin'!H:H)</f>
        <v>22923154.100000001</v>
      </c>
      <c r="M13" s="336">
        <f>SUMIF('2569keyin'!$D:$D,'(Analysis Asset)'!$A13,'2569keyin'!I:I)</f>
        <v>54033902.399999999</v>
      </c>
      <c r="N13" s="336">
        <f>SUMIF('2569keyin'!$D:$D,'(Analysis Asset)'!$A13,'2569keyin'!J:J)</f>
        <v>42901985.100000001</v>
      </c>
      <c r="O13" s="336">
        <f>SUMIF('2569keyin'!$D:$D,'(Analysis Asset)'!$A13,'2569keyin'!K:K)</f>
        <v>0</v>
      </c>
      <c r="P13" s="336">
        <f>SUMIF('2569keyin'!$D:$D,'(Analysis Asset)'!$A13,'2569keyin'!L:L)</f>
        <v>0</v>
      </c>
      <c r="Q13" s="336">
        <f>SUMIF('2569keyin'!$D:$D,'(Analysis Asset)'!$A13,'2569keyin'!M:M)</f>
        <v>0</v>
      </c>
      <c r="R13" s="336">
        <f>SUMIF('2569keyin'!$D:$D,'(Analysis Asset)'!$A13,'2569keyin'!N:N)</f>
        <v>0</v>
      </c>
      <c r="S13" s="336">
        <f>SUMIF('2569keyin'!$D:$D,'(Analysis Asset)'!$A13,'2569keyin'!O:O)</f>
        <v>0</v>
      </c>
      <c r="T13" s="336">
        <f>SUMIF('2569keyin'!$D:$D,'(Analysis Asset)'!$A13,'2569keyin'!P:P)</f>
        <v>0</v>
      </c>
      <c r="U13" s="336">
        <f>SUMIF('2569keyin'!$D:$D,'(Analysis Asset)'!$A13,'2569keyin'!Q:Q)</f>
        <v>0</v>
      </c>
      <c r="V13" s="336">
        <f>SUMIF('2569keyin'!$D:$D,'(Analysis Asset)'!$A13,'2569keyin'!R:R)</f>
        <v>0</v>
      </c>
      <c r="W13" s="336">
        <f>SUMIF('2569keyin'!$D:$D,'(Analysis Asset)'!$A13,'2569keyin'!S:S)</f>
        <v>0</v>
      </c>
    </row>
    <row r="14" spans="1:24">
      <c r="A14" s="342">
        <v>3.2</v>
      </c>
      <c r="B14" s="329" t="s">
        <v>33</v>
      </c>
      <c r="C14" s="336">
        <f>SUMIF('60'!O:O,'(Analysis Asset)'!$A14,'60'!R:R)</f>
        <v>0</v>
      </c>
      <c r="D14" s="336">
        <f>SUMIF('61'!O:O,'(Analysis Asset)'!$A14,'61'!R:R)</f>
        <v>66846734.109999999</v>
      </c>
      <c r="E14" s="320">
        <f>SUMIF('62'!N:N,'(Analysis Asset)'!$A14,'62'!Q:Q)</f>
        <v>32885235.420000002</v>
      </c>
      <c r="F14" s="320">
        <f>SUMIF('63'!$J:$J,'(Analysis Asset)'!$A14,'63'!$M:$M)</f>
        <v>14837803.5</v>
      </c>
      <c r="G14" s="320">
        <f>SUMIF('64'!H:H,'(Analysis Asset)'!$A14,'64'!N:N)</f>
        <v>153903</v>
      </c>
      <c r="H14" s="320">
        <f>SUMIF('65'!$F:$F,$A14,'65'!J:J)</f>
        <v>2961603</v>
      </c>
      <c r="I14" s="320">
        <f>SUMIF('66'!F:F,'(Analysis Asset)'!$A14,'66'!J:J)</f>
        <v>6793690</v>
      </c>
      <c r="J14" s="510">
        <f>SUMIF('67'!$F:$F,'(Analysis Asset)'!$A14,'67'!$I:$I)</f>
        <v>4790062.75</v>
      </c>
      <c r="K14" s="510">
        <f>SUMIF('68'!$F:$F,'(Analysis Asset)'!$A14,'68'!$I:$I)</f>
        <v>19072411.699999999</v>
      </c>
      <c r="L14" s="336">
        <f>SUMIF('2569keyin'!$D:$D,'(Analysis Asset)'!$A14,'2569keyin'!H:H)</f>
        <v>21283120.449999999</v>
      </c>
      <c r="M14" s="336">
        <f>SUMIF('2569keyin'!$D:$D,'(Analysis Asset)'!$A14,'2569keyin'!I:I)</f>
        <v>22847783.199999999</v>
      </c>
      <c r="N14" s="336">
        <f>SUMIF('2569keyin'!$D:$D,'(Analysis Asset)'!$A14,'2569keyin'!J:J)</f>
        <v>16863907.800000001</v>
      </c>
      <c r="O14" s="336">
        <f>SUMIF('2569keyin'!$D:$D,'(Analysis Asset)'!$A14,'2569keyin'!K:K)</f>
        <v>0</v>
      </c>
      <c r="P14" s="336">
        <f>SUMIF('2569keyin'!$D:$D,'(Analysis Asset)'!$A14,'2569keyin'!L:L)</f>
        <v>0</v>
      </c>
      <c r="Q14" s="336">
        <f>SUMIF('2569keyin'!$D:$D,'(Analysis Asset)'!$A14,'2569keyin'!M:M)</f>
        <v>0</v>
      </c>
      <c r="R14" s="336">
        <f>SUMIF('2569keyin'!$D:$D,'(Analysis Asset)'!$A14,'2569keyin'!N:N)</f>
        <v>0</v>
      </c>
      <c r="S14" s="336">
        <f>SUMIF('2569keyin'!$D:$D,'(Analysis Asset)'!$A14,'2569keyin'!O:O)</f>
        <v>0</v>
      </c>
      <c r="T14" s="336">
        <f>SUMIF('2569keyin'!$D:$D,'(Analysis Asset)'!$A14,'2569keyin'!P:P)</f>
        <v>0</v>
      </c>
      <c r="U14" s="336">
        <f>SUMIF('2569keyin'!$D:$D,'(Analysis Asset)'!$A14,'2569keyin'!Q:Q)</f>
        <v>0</v>
      </c>
      <c r="V14" s="336">
        <f>SUMIF('2569keyin'!$D:$D,'(Analysis Asset)'!$A14,'2569keyin'!R:R)</f>
        <v>0</v>
      </c>
      <c r="W14" s="336">
        <f>SUMIF('2569keyin'!$D:$D,'(Analysis Asset)'!$A14,'2569keyin'!S:S)</f>
        <v>0</v>
      </c>
    </row>
    <row r="15" spans="1:24">
      <c r="A15" s="342">
        <v>3.3</v>
      </c>
      <c r="B15" s="329" t="s">
        <v>34</v>
      </c>
      <c r="C15" s="336">
        <f>SUMIF('60'!O:O,'(Analysis Asset)'!$A15,'60'!R:R)</f>
        <v>0</v>
      </c>
      <c r="D15" s="336">
        <f>SUMIF('61'!O:O,'(Analysis Asset)'!$A15,'61'!R:R)</f>
        <v>3371022.18</v>
      </c>
      <c r="E15" s="320">
        <f>SUMIF('62'!N:N,'(Analysis Asset)'!$A15,'62'!Q:Q)</f>
        <v>4417744.88</v>
      </c>
      <c r="F15" s="320">
        <f>SUMIF('63'!$J:$J,'(Analysis Asset)'!$A15,'63'!$M:$M)</f>
        <v>5392304.3799999999</v>
      </c>
      <c r="G15" s="320">
        <f>SUMIF('64'!H:H,'(Analysis Asset)'!$A15,'64'!N:N)</f>
        <v>19319776.75</v>
      </c>
      <c r="H15" s="320">
        <f>SUMIF('65'!$F:$F,$A15,'65'!J:J)</f>
        <v>4580856</v>
      </c>
      <c r="I15" s="320">
        <f>SUMIF('66'!F:F,'(Analysis Asset)'!$A15,'66'!J:J)</f>
        <v>6984997.3099999996</v>
      </c>
      <c r="J15" s="510">
        <f>SUMIF('67'!$F:$F,'(Analysis Asset)'!$A15,'67'!$I:$I)</f>
        <v>2735102.66</v>
      </c>
      <c r="K15" s="510">
        <f>SUMIF('68'!$F:$F,'(Analysis Asset)'!$A15,'68'!$I:$I)</f>
        <v>10493029.75</v>
      </c>
      <c r="L15" s="336">
        <f>SUMIF('2569keyin'!$D:$D,'(Analysis Asset)'!$A15,'2569keyin'!H:H)</f>
        <v>5079339.25</v>
      </c>
      <c r="M15" s="336">
        <f>SUMIF('2569keyin'!$D:$D,'(Analysis Asset)'!$A15,'2569keyin'!I:I)</f>
        <v>8113397</v>
      </c>
      <c r="N15" s="336">
        <f>SUMIF('2569keyin'!$D:$D,'(Analysis Asset)'!$A15,'2569keyin'!J:J)</f>
        <v>5175637</v>
      </c>
      <c r="O15" s="336">
        <f>SUMIF('2569keyin'!$D:$D,'(Analysis Asset)'!$A15,'2569keyin'!K:K)</f>
        <v>0</v>
      </c>
      <c r="P15" s="336">
        <f>SUMIF('2569keyin'!$D:$D,'(Analysis Asset)'!$A15,'2569keyin'!L:L)</f>
        <v>0</v>
      </c>
      <c r="Q15" s="336">
        <f>SUMIF('2569keyin'!$D:$D,'(Analysis Asset)'!$A15,'2569keyin'!M:M)</f>
        <v>0</v>
      </c>
      <c r="R15" s="336">
        <f>SUMIF('2569keyin'!$D:$D,'(Analysis Asset)'!$A15,'2569keyin'!N:N)</f>
        <v>0</v>
      </c>
      <c r="S15" s="336">
        <f>SUMIF('2569keyin'!$D:$D,'(Analysis Asset)'!$A15,'2569keyin'!O:O)</f>
        <v>0</v>
      </c>
      <c r="T15" s="336">
        <f>SUMIF('2569keyin'!$D:$D,'(Analysis Asset)'!$A15,'2569keyin'!P:P)</f>
        <v>0</v>
      </c>
      <c r="U15" s="336">
        <f>SUMIF('2569keyin'!$D:$D,'(Analysis Asset)'!$A15,'2569keyin'!Q:Q)</f>
        <v>0</v>
      </c>
      <c r="V15" s="336">
        <f>SUMIF('2569keyin'!$D:$D,'(Analysis Asset)'!$A15,'2569keyin'!R:R)</f>
        <v>0</v>
      </c>
      <c r="W15" s="336">
        <f>SUMIF('2569keyin'!$D:$D,'(Analysis Asset)'!$A15,'2569keyin'!S:S)</f>
        <v>0</v>
      </c>
    </row>
    <row r="16" spans="1:24">
      <c r="A16" s="342">
        <v>3.4</v>
      </c>
      <c r="B16" s="329" t="s">
        <v>35</v>
      </c>
      <c r="C16" s="336">
        <f>SUMIF('60'!O:O,'(Analysis Asset)'!$A16,'60'!R:R)</f>
        <v>0</v>
      </c>
      <c r="D16" s="336">
        <f>SUMIF('61'!O:O,'(Analysis Asset)'!$A16,'61'!R:R)</f>
        <v>642704.87</v>
      </c>
      <c r="E16" s="320">
        <f>SUMIF('62'!N:N,'(Analysis Asset)'!$A16,'62'!Q:Q)</f>
        <v>964994.88</v>
      </c>
      <c r="F16" s="320">
        <f>SUMIF('63'!$J:$J,'(Analysis Asset)'!$A16,'63'!$M:$M)</f>
        <v>768865.63</v>
      </c>
      <c r="G16" s="320">
        <f>SUMIF('64'!H:H,'(Analysis Asset)'!$A16,'64'!N:N)</f>
        <v>641581.99</v>
      </c>
      <c r="H16" s="320">
        <f>SUMIF('65'!$F:$F,$A16,'65'!J:J)</f>
        <v>35317.5</v>
      </c>
      <c r="I16" s="320">
        <f>SUMIF('66'!F:F,'(Analysis Asset)'!$A16,'66'!J:J)</f>
        <v>622054.5</v>
      </c>
      <c r="J16" s="510">
        <f>SUMIF('67'!$F:$F,'(Analysis Asset)'!$A16,'67'!$I:$I)</f>
        <v>874944</v>
      </c>
      <c r="K16" s="510">
        <f>SUMIF('68'!$F:$F,'(Analysis Asset)'!$A16,'68'!$I:$I)</f>
        <v>977719.1</v>
      </c>
      <c r="L16" s="336">
        <f>SUMIF('2569keyin'!$D:$D,'(Analysis Asset)'!$A16,'2569keyin'!H:H)</f>
        <v>790807.25</v>
      </c>
      <c r="M16" s="336">
        <f>SUMIF('2569keyin'!$D:$D,'(Analysis Asset)'!$A16,'2569keyin'!I:I)</f>
        <v>918959.5</v>
      </c>
      <c r="N16" s="336">
        <f>SUMIF('2569keyin'!$D:$D,'(Analysis Asset)'!$A16,'2569keyin'!J:J)</f>
        <v>1156631.75</v>
      </c>
      <c r="O16" s="336">
        <f>SUMIF('2569keyin'!$D:$D,'(Analysis Asset)'!$A16,'2569keyin'!K:K)</f>
        <v>0</v>
      </c>
      <c r="P16" s="336">
        <f>SUMIF('2569keyin'!$D:$D,'(Analysis Asset)'!$A16,'2569keyin'!L:L)</f>
        <v>0</v>
      </c>
      <c r="Q16" s="336">
        <f>SUMIF('2569keyin'!$D:$D,'(Analysis Asset)'!$A16,'2569keyin'!M:M)</f>
        <v>0</v>
      </c>
      <c r="R16" s="336">
        <f>SUMIF('2569keyin'!$D:$D,'(Analysis Asset)'!$A16,'2569keyin'!N:N)</f>
        <v>0</v>
      </c>
      <c r="S16" s="336">
        <f>SUMIF('2569keyin'!$D:$D,'(Analysis Asset)'!$A16,'2569keyin'!O:O)</f>
        <v>0</v>
      </c>
      <c r="T16" s="336">
        <f>SUMIF('2569keyin'!$D:$D,'(Analysis Asset)'!$A16,'2569keyin'!P:P)</f>
        <v>0</v>
      </c>
      <c r="U16" s="336">
        <f>SUMIF('2569keyin'!$D:$D,'(Analysis Asset)'!$A16,'2569keyin'!Q:Q)</f>
        <v>0</v>
      </c>
      <c r="V16" s="336">
        <f>SUMIF('2569keyin'!$D:$D,'(Analysis Asset)'!$A16,'2569keyin'!R:R)</f>
        <v>0</v>
      </c>
      <c r="W16" s="336">
        <f>SUMIF('2569keyin'!$D:$D,'(Analysis Asset)'!$A16,'2569keyin'!S:S)</f>
        <v>0</v>
      </c>
    </row>
    <row r="17" spans="1:23">
      <c r="A17" s="342">
        <v>3.5</v>
      </c>
      <c r="B17" s="329" t="s">
        <v>2547</v>
      </c>
      <c r="C17" s="336">
        <f>SUMIF('60'!O:O,'(Analysis Asset)'!$A17,'60'!R:R)</f>
        <v>0</v>
      </c>
      <c r="D17" s="336">
        <f>SUMIF('61'!O:O,'(Analysis Asset)'!$A17,'61'!R:R)</f>
        <v>8125573.9500000002</v>
      </c>
      <c r="E17" s="320">
        <f>SUMIF('62'!N:N,'(Analysis Asset)'!$A17,'62'!Q:Q)</f>
        <v>5695090</v>
      </c>
      <c r="F17" s="320">
        <f>SUMIF('63'!$J:$J,'(Analysis Asset)'!$A17,'63'!$M:$M)</f>
        <v>7410179.25</v>
      </c>
      <c r="G17" s="320">
        <f>SUMIF('64'!H:H,'(Analysis Asset)'!$A17,'64'!N:N)</f>
        <v>15047508</v>
      </c>
      <c r="H17" s="320">
        <f>SUMIF('65'!$F:$F,$A17,'65'!J:J)</f>
        <v>15935949.25</v>
      </c>
      <c r="I17" s="320">
        <f>SUMIF('66'!F:F,'(Analysis Asset)'!$A17,'66'!J:J)</f>
        <v>8312954</v>
      </c>
      <c r="J17" s="510">
        <f>SUMIF('67'!$F:$F,'(Analysis Asset)'!$A17,'67'!$I:$I)</f>
        <v>9048097.2100000009</v>
      </c>
      <c r="K17" s="510">
        <f>SUMIF('68'!$F:$F,'(Analysis Asset)'!$A17,'68'!$I:$I)</f>
        <v>20876036.210000001</v>
      </c>
      <c r="L17" s="336">
        <f>SUMIF('2569keyin'!$D:$D,'(Analysis Asset)'!$A17,'2569keyin'!H:H)</f>
        <v>15546968.859999999</v>
      </c>
      <c r="M17" s="336">
        <f>SUMIF('2569keyin'!$D:$D,'(Analysis Asset)'!$A17,'2569keyin'!I:I)</f>
        <v>16992804.309999999</v>
      </c>
      <c r="N17" s="336">
        <f>SUMIF('2569keyin'!$D:$D,'(Analysis Asset)'!$A17,'2569keyin'!J:J)</f>
        <v>13673078.060000001</v>
      </c>
      <c r="O17" s="336">
        <f>SUMIF('2569keyin'!$D:$D,'(Analysis Asset)'!$A17,'2569keyin'!K:K)</f>
        <v>0</v>
      </c>
      <c r="P17" s="336">
        <f>SUMIF('2569keyin'!$D:$D,'(Analysis Asset)'!$A17,'2569keyin'!L:L)</f>
        <v>0</v>
      </c>
      <c r="Q17" s="336">
        <f>SUMIF('2569keyin'!$D:$D,'(Analysis Asset)'!$A17,'2569keyin'!M:M)</f>
        <v>0</v>
      </c>
      <c r="R17" s="336">
        <f>SUMIF('2569keyin'!$D:$D,'(Analysis Asset)'!$A17,'2569keyin'!N:N)</f>
        <v>0</v>
      </c>
      <c r="S17" s="336">
        <f>SUMIF('2569keyin'!$D:$D,'(Analysis Asset)'!$A17,'2569keyin'!O:O)</f>
        <v>0</v>
      </c>
      <c r="T17" s="336">
        <f>SUMIF('2569keyin'!$D:$D,'(Analysis Asset)'!$A17,'2569keyin'!P:P)</f>
        <v>0</v>
      </c>
      <c r="U17" s="336">
        <f>SUMIF('2569keyin'!$D:$D,'(Analysis Asset)'!$A17,'2569keyin'!Q:Q)</f>
        <v>0</v>
      </c>
      <c r="V17" s="336">
        <f>SUMIF('2569keyin'!$D:$D,'(Analysis Asset)'!$A17,'2569keyin'!R:R)</f>
        <v>0</v>
      </c>
      <c r="W17" s="336">
        <f>SUMIF('2569keyin'!$D:$D,'(Analysis Asset)'!$A17,'2569keyin'!S:S)</f>
        <v>0</v>
      </c>
    </row>
    <row r="18" spans="1:23">
      <c r="A18" s="342" t="s">
        <v>2549</v>
      </c>
      <c r="B18" s="329" t="s">
        <v>2548</v>
      </c>
      <c r="C18" s="336">
        <f>SUMIF('60'!O:O,'(Analysis Asset)'!$A18,'60'!R:R)</f>
        <v>0</v>
      </c>
      <c r="D18" s="336">
        <f>SUMIF('61'!O:O,'(Analysis Asset)'!$A18,'61'!R:R)</f>
        <v>3651870.79</v>
      </c>
      <c r="E18" s="320">
        <f>SUMIF('62'!N:N,'(Analysis Asset)'!$A18,'62'!Q:Q)</f>
        <v>7398980</v>
      </c>
      <c r="F18" s="320">
        <f>SUMIF('63'!$J:$J,'(Analysis Asset)'!$A18,'63'!$M:$M)</f>
        <v>8622461.8499999996</v>
      </c>
      <c r="G18" s="320">
        <f>SUMIF('64'!H:H,'(Analysis Asset)'!$A18,'64'!N:N)</f>
        <v>10568287.25</v>
      </c>
      <c r="H18" s="320">
        <f>SUMIF('65'!$F:$F,$A18,'65'!J:J)</f>
        <v>13461215.75</v>
      </c>
      <c r="I18" s="320">
        <f>SUMIF('66'!F:F,'(Analysis Asset)'!$A18,'66'!J:J)</f>
        <v>12778404.75</v>
      </c>
      <c r="J18" s="510">
        <f>SUMIF('67'!$F:$F,'(Analysis Asset)'!$A18,'67'!$I:$I)</f>
        <v>13895376.5</v>
      </c>
      <c r="K18" s="510">
        <f>SUMIF('68'!$F:$F,'(Analysis Asset)'!$A18,'68'!$I:$I)</f>
        <v>11377850.5</v>
      </c>
      <c r="L18" s="336">
        <f>SUMIF('2569keyin'!$D:$D,'(Analysis Asset)'!$A18,'2569keyin'!H:H)</f>
        <v>16956792.25</v>
      </c>
      <c r="M18" s="336">
        <f>SUMIF('2569keyin'!$D:$D,'(Analysis Asset)'!$A18,'2569keyin'!I:I)</f>
        <v>13054122.1</v>
      </c>
      <c r="N18" s="336">
        <f>SUMIF('2569keyin'!$D:$D,'(Analysis Asset)'!$A18,'2569keyin'!J:J)</f>
        <v>13603889.1</v>
      </c>
      <c r="O18" s="336">
        <f>SUMIF('2569keyin'!$D:$D,'(Analysis Asset)'!$A18,'2569keyin'!K:K)</f>
        <v>0</v>
      </c>
      <c r="P18" s="336">
        <f>SUMIF('2569keyin'!$D:$D,'(Analysis Asset)'!$A18,'2569keyin'!L:L)</f>
        <v>0</v>
      </c>
      <c r="Q18" s="336">
        <f>SUMIF('2569keyin'!$D:$D,'(Analysis Asset)'!$A18,'2569keyin'!M:M)</f>
        <v>0</v>
      </c>
      <c r="R18" s="336">
        <f>SUMIF('2569keyin'!$D:$D,'(Analysis Asset)'!$A18,'2569keyin'!N:N)</f>
        <v>0</v>
      </c>
      <c r="S18" s="336">
        <f>SUMIF('2569keyin'!$D:$D,'(Analysis Asset)'!$A18,'2569keyin'!O:O)</f>
        <v>0</v>
      </c>
      <c r="T18" s="336">
        <f>SUMIF('2569keyin'!$D:$D,'(Analysis Asset)'!$A18,'2569keyin'!P:P)</f>
        <v>0</v>
      </c>
      <c r="U18" s="336">
        <f>SUMIF('2569keyin'!$D:$D,'(Analysis Asset)'!$A18,'2569keyin'!Q:Q)</f>
        <v>0</v>
      </c>
      <c r="V18" s="336">
        <f>SUMIF('2569keyin'!$D:$D,'(Analysis Asset)'!$A18,'2569keyin'!R:R)</f>
        <v>0</v>
      </c>
      <c r="W18" s="336">
        <f>SUMIF('2569keyin'!$D:$D,'(Analysis Asset)'!$A18,'2569keyin'!S:S)</f>
        <v>0</v>
      </c>
    </row>
    <row r="19" spans="1:23">
      <c r="A19" s="342">
        <v>3.6</v>
      </c>
      <c r="B19" s="329" t="s">
        <v>36</v>
      </c>
      <c r="C19" s="336">
        <f>SUMIF('60'!O:O,'(Analysis Asset)'!$A19,'60'!R:R)</f>
        <v>0</v>
      </c>
      <c r="D19" s="336">
        <f>SUMIF('61'!O:O,'(Analysis Asset)'!$A19,'61'!R:R)</f>
        <v>1319944.5899999999</v>
      </c>
      <c r="E19" s="320">
        <f>SUMIF('62'!N:N,'(Analysis Asset)'!$A19,'62'!Q:Q)</f>
        <v>1049598.04</v>
      </c>
      <c r="F19" s="320">
        <f>SUMIF('63'!$J:$J,'(Analysis Asset)'!$A19,'63'!$M:$M)</f>
        <v>1520095.75</v>
      </c>
      <c r="G19" s="320">
        <f>SUMIF('64'!H:H,'(Analysis Asset)'!$A19,'64'!N:N)</f>
        <v>4042691</v>
      </c>
      <c r="H19" s="320">
        <f>SUMIF('65'!$F:$F,$A19,'65'!J:J)</f>
        <v>8488721.4699999988</v>
      </c>
      <c r="I19" s="320">
        <f>SUMIF('66'!F:F,'(Analysis Asset)'!$A19,'66'!J:J)</f>
        <v>14476115.85</v>
      </c>
      <c r="J19" s="510">
        <f>SUMIF('67'!$F:$F,'(Analysis Asset)'!$A19,'67'!$I:$I)</f>
        <v>15945260.050000001</v>
      </c>
      <c r="K19" s="510">
        <f>SUMIF('68'!$F:$F,'(Analysis Asset)'!$A19,'68'!$I:$I)</f>
        <v>16073300.25</v>
      </c>
      <c r="L19" s="336">
        <f>SUMIF('2569keyin'!$D:$D,'(Analysis Asset)'!$A19,'2569keyin'!H:H)</f>
        <v>18424310.75</v>
      </c>
      <c r="M19" s="336">
        <f>SUMIF('2569keyin'!$D:$D,'(Analysis Asset)'!$A19,'2569keyin'!I:I)</f>
        <v>13202167.25</v>
      </c>
      <c r="N19" s="336">
        <f>SUMIF('2569keyin'!$D:$D,'(Analysis Asset)'!$A19,'2569keyin'!J:J)</f>
        <v>14268019.800000001</v>
      </c>
      <c r="O19" s="336">
        <f>SUMIF('2569keyin'!$D:$D,'(Analysis Asset)'!$A19,'2569keyin'!K:K)</f>
        <v>0</v>
      </c>
      <c r="P19" s="336">
        <f>SUMIF('2569keyin'!$D:$D,'(Analysis Asset)'!$A19,'2569keyin'!L:L)</f>
        <v>0</v>
      </c>
      <c r="Q19" s="336">
        <f>SUMIF('2569keyin'!$D:$D,'(Analysis Asset)'!$A19,'2569keyin'!M:M)</f>
        <v>0</v>
      </c>
      <c r="R19" s="336">
        <f>SUMIF('2569keyin'!$D:$D,'(Analysis Asset)'!$A19,'2569keyin'!N:N)</f>
        <v>0</v>
      </c>
      <c r="S19" s="336">
        <f>SUMIF('2569keyin'!$D:$D,'(Analysis Asset)'!$A19,'2569keyin'!O:O)</f>
        <v>0</v>
      </c>
      <c r="T19" s="336">
        <f>SUMIF('2569keyin'!$D:$D,'(Analysis Asset)'!$A19,'2569keyin'!P:P)</f>
        <v>0</v>
      </c>
      <c r="U19" s="336">
        <f>SUMIF('2569keyin'!$D:$D,'(Analysis Asset)'!$A19,'2569keyin'!Q:Q)</f>
        <v>0</v>
      </c>
      <c r="V19" s="336">
        <f>SUMIF('2569keyin'!$D:$D,'(Analysis Asset)'!$A19,'2569keyin'!R:R)</f>
        <v>0</v>
      </c>
      <c r="W19" s="336">
        <f>SUMIF('2569keyin'!$D:$D,'(Analysis Asset)'!$A19,'2569keyin'!S:S)</f>
        <v>0</v>
      </c>
    </row>
    <row r="20" spans="1:23">
      <c r="A20" s="342">
        <v>3.7</v>
      </c>
      <c r="B20" s="329" t="s">
        <v>37</v>
      </c>
      <c r="C20" s="336">
        <f>SUMIF('60'!O:O,'(Analysis Asset)'!$A20,'60'!R:R)</f>
        <v>0</v>
      </c>
      <c r="D20" s="336">
        <f>SUMIF('61'!O:O,'(Analysis Asset)'!$A20,'61'!R:R)</f>
        <v>6485703.9500000002</v>
      </c>
      <c r="E20" s="320">
        <f>SUMIF('62'!N:N,'(Analysis Asset)'!$A20,'62'!Q:Q)</f>
        <v>9603826.5600000005</v>
      </c>
      <c r="F20" s="320">
        <f>SUMIF('63'!$J:$J,'(Analysis Asset)'!$A20,'63'!$M:$M)</f>
        <v>6103274.0999999996</v>
      </c>
      <c r="G20" s="320">
        <f>SUMIF('64'!H:H,'(Analysis Asset)'!$A20,'64'!N:N)</f>
        <v>5450002.0999999996</v>
      </c>
      <c r="H20" s="320">
        <f>SUMIF('65'!$F:$F,$A20,'65'!J:J)</f>
        <v>11514166.15</v>
      </c>
      <c r="I20" s="320">
        <f>SUMIF('66'!F:F,'(Analysis Asset)'!$A20,'66'!J:J)</f>
        <v>9788618.6500000004</v>
      </c>
      <c r="J20" s="510">
        <f>SUMIF('67'!$F:$F,'(Analysis Asset)'!$A20,'67'!$I:$I)</f>
        <v>11303913</v>
      </c>
      <c r="K20" s="510">
        <f>SUMIF('68'!$F:$F,'(Analysis Asset)'!$A20,'68'!$I:$I)</f>
        <v>8321574.6500000004</v>
      </c>
      <c r="L20" s="336">
        <f>SUMIF('2569keyin'!$D:$D,'(Analysis Asset)'!$A20,'2569keyin'!H:H)</f>
        <v>8679140.6500000004</v>
      </c>
      <c r="M20" s="336">
        <f>SUMIF('2569keyin'!$D:$D,'(Analysis Asset)'!$A20,'2569keyin'!I:I)</f>
        <v>10033048.300000001</v>
      </c>
      <c r="N20" s="336">
        <f>SUMIF('2569keyin'!$D:$D,'(Analysis Asset)'!$A20,'2569keyin'!J:J)</f>
        <v>8023501.0499999989</v>
      </c>
      <c r="O20" s="336">
        <f>SUMIF('2569keyin'!$D:$D,'(Analysis Asset)'!$A20,'2569keyin'!K:K)</f>
        <v>0</v>
      </c>
      <c r="P20" s="336">
        <f>SUMIF('2569keyin'!$D:$D,'(Analysis Asset)'!$A20,'2569keyin'!L:L)</f>
        <v>0</v>
      </c>
      <c r="Q20" s="336">
        <f>SUMIF('2569keyin'!$D:$D,'(Analysis Asset)'!$A20,'2569keyin'!M:M)</f>
        <v>0</v>
      </c>
      <c r="R20" s="336">
        <f>SUMIF('2569keyin'!$D:$D,'(Analysis Asset)'!$A20,'2569keyin'!N:N)</f>
        <v>0</v>
      </c>
      <c r="S20" s="336">
        <f>SUMIF('2569keyin'!$D:$D,'(Analysis Asset)'!$A20,'2569keyin'!O:O)</f>
        <v>0</v>
      </c>
      <c r="T20" s="336">
        <f>SUMIF('2569keyin'!$D:$D,'(Analysis Asset)'!$A20,'2569keyin'!P:P)</f>
        <v>0</v>
      </c>
      <c r="U20" s="336">
        <f>SUMIF('2569keyin'!$D:$D,'(Analysis Asset)'!$A20,'2569keyin'!Q:Q)</f>
        <v>0</v>
      </c>
      <c r="V20" s="336">
        <f>SUMIF('2569keyin'!$D:$D,'(Analysis Asset)'!$A20,'2569keyin'!R:R)</f>
        <v>0</v>
      </c>
      <c r="W20" s="336">
        <f>SUMIF('2569keyin'!$D:$D,'(Analysis Asset)'!$A20,'2569keyin'!S:S)</f>
        <v>0</v>
      </c>
    </row>
    <row r="21" spans="1:23">
      <c r="A21" s="342">
        <v>3.8</v>
      </c>
      <c r="B21" s="329" t="s">
        <v>38</v>
      </c>
      <c r="C21" s="336">
        <f>SUMIF('60'!O:O,'(Analysis Asset)'!$A21,'60'!R:R)</f>
        <v>0</v>
      </c>
      <c r="D21" s="336">
        <f>SUMIF('61'!O:O,'(Analysis Asset)'!$A21,'61'!R:R)</f>
        <v>2009172</v>
      </c>
      <c r="E21" s="320">
        <f>SUMIF('62'!N:N,'(Analysis Asset)'!$A21,'62'!Q:Q)</f>
        <v>5451903.75</v>
      </c>
      <c r="F21" s="320">
        <f>SUMIF('63'!$J:$J,'(Analysis Asset)'!$A21,'63'!$M:$M)</f>
        <v>4791135.75</v>
      </c>
      <c r="G21" s="320">
        <f>SUMIF('64'!H:H,'(Analysis Asset)'!$A21,'64'!N:N)</f>
        <v>3442364.25</v>
      </c>
      <c r="H21" s="320">
        <f>SUMIF('65'!$F:$F,$A21,'65'!J:J)</f>
        <v>3484132.25</v>
      </c>
      <c r="I21" s="320">
        <f>SUMIF('66'!F:F,'(Analysis Asset)'!$A21,'66'!J:J)</f>
        <v>1509310.75</v>
      </c>
      <c r="J21" s="510">
        <f>SUMIF('67'!$F:$F,'(Analysis Asset)'!$A21,'67'!$I:$I)</f>
        <v>2084700.75</v>
      </c>
      <c r="K21" s="510">
        <f>SUMIF('68'!$F:$F,'(Analysis Asset)'!$A21,'68'!$I:$I)</f>
        <v>1295977.75</v>
      </c>
      <c r="L21" s="336">
        <f>SUMIF('2569keyin'!$D:$D,'(Analysis Asset)'!$A21,'2569keyin'!H:H)</f>
        <v>1410852.5</v>
      </c>
      <c r="M21" s="336">
        <f>SUMIF('2569keyin'!$D:$D,'(Analysis Asset)'!$A21,'2569keyin'!I:I)</f>
        <v>960170</v>
      </c>
      <c r="N21" s="336">
        <f>SUMIF('2569keyin'!$D:$D,'(Analysis Asset)'!$A21,'2569keyin'!J:J)</f>
        <v>1803973</v>
      </c>
      <c r="O21" s="336">
        <f>SUMIF('2569keyin'!$D:$D,'(Analysis Asset)'!$A21,'2569keyin'!K:K)</f>
        <v>0</v>
      </c>
      <c r="P21" s="336">
        <f>SUMIF('2569keyin'!$D:$D,'(Analysis Asset)'!$A21,'2569keyin'!L:L)</f>
        <v>0</v>
      </c>
      <c r="Q21" s="336">
        <f>SUMIF('2569keyin'!$D:$D,'(Analysis Asset)'!$A21,'2569keyin'!M:M)</f>
        <v>0</v>
      </c>
      <c r="R21" s="336">
        <f>SUMIF('2569keyin'!$D:$D,'(Analysis Asset)'!$A21,'2569keyin'!N:N)</f>
        <v>0</v>
      </c>
      <c r="S21" s="336">
        <f>SUMIF('2569keyin'!$D:$D,'(Analysis Asset)'!$A21,'2569keyin'!O:O)</f>
        <v>0</v>
      </c>
      <c r="T21" s="336">
        <f>SUMIF('2569keyin'!$D:$D,'(Analysis Asset)'!$A21,'2569keyin'!P:P)</f>
        <v>0</v>
      </c>
      <c r="U21" s="336">
        <f>SUMIF('2569keyin'!$D:$D,'(Analysis Asset)'!$A21,'2569keyin'!Q:Q)</f>
        <v>0</v>
      </c>
      <c r="V21" s="336">
        <f>SUMIF('2569keyin'!$D:$D,'(Analysis Asset)'!$A21,'2569keyin'!R:R)</f>
        <v>0</v>
      </c>
      <c r="W21" s="336">
        <f>SUMIF('2569keyin'!$D:$D,'(Analysis Asset)'!$A21,'2569keyin'!S:S)</f>
        <v>0</v>
      </c>
    </row>
    <row r="22" spans="1:23" ht="21" hidden="1" customHeight="1">
      <c r="A22" s="518"/>
      <c r="B22" s="519" t="s">
        <v>2557</v>
      </c>
      <c r="C22" s="520"/>
      <c r="D22" s="520"/>
      <c r="E22" s="520"/>
      <c r="F22" s="520"/>
      <c r="G22" s="520"/>
      <c r="H22" s="520"/>
      <c r="I22" s="520"/>
      <c r="J22" s="520"/>
      <c r="K22" s="520"/>
      <c r="L22" s="520"/>
      <c r="M22" s="520"/>
      <c r="N22" s="520"/>
      <c r="O22" s="520"/>
      <c r="P22" s="520"/>
      <c r="Q22" s="520"/>
      <c r="R22" s="520"/>
      <c r="S22" s="520"/>
      <c r="T22" s="520"/>
      <c r="U22" s="520"/>
      <c r="V22" s="520"/>
      <c r="W22" s="520"/>
    </row>
    <row r="23" spans="1:23" ht="21" hidden="1" customHeight="1">
      <c r="A23" s="342" t="s">
        <v>2550</v>
      </c>
      <c r="B23" s="334" t="s">
        <v>2558</v>
      </c>
      <c r="C23" s="336">
        <f>SUMIF('60'!O:O,'(Analysis Asset)'!$A23,'60'!R:R)</f>
        <v>0</v>
      </c>
      <c r="D23" s="336">
        <f>SUMIF('61'!O:O,'(Analysis Asset)'!$A23,'61'!R:R)</f>
        <v>0</v>
      </c>
      <c r="E23" s="320">
        <f>SUMIF('62'!N:N,'(Analysis Asset)'!$A23,'62'!Q:Q)</f>
        <v>0</v>
      </c>
      <c r="F23" s="320">
        <f>SUMIF('63'!$J:$J,'(Analysis Asset)'!$A23,'63'!$M:$M)</f>
        <v>0</v>
      </c>
      <c r="G23" s="320">
        <f>SUMIF('64'!H:H,'(Analysis Asset)'!$A23,'64'!N:N)</f>
        <v>0</v>
      </c>
      <c r="H23" s="320">
        <f>SUMIF('65'!$F:$F,$A23,'65'!J:J)</f>
        <v>0</v>
      </c>
      <c r="I23" s="320">
        <f>SUMIF('66'!F:F,'(Analysis Asset)'!$A23,'66'!J:J)</f>
        <v>0</v>
      </c>
      <c r="J23" s="510">
        <f>SUMIF('67'!$F:$F,'(Analysis Asset)'!$A23,'67'!$I:$I)</f>
        <v>0</v>
      </c>
      <c r="K23" s="510">
        <f>SUMIF('68'!$F:$F,'(Analysis Asset)'!$A23,'68'!$I:$I)</f>
        <v>0</v>
      </c>
      <c r="L23" s="336">
        <f>SUMIF('2569keyin'!$D:$D,'(Analysis Asset)'!$A23,'2569keyin'!H:H)</f>
        <v>0</v>
      </c>
      <c r="M23" s="336">
        <f>SUMIF('2569keyin'!$D:$D,'(Analysis Asset)'!$A23,'2569keyin'!I:I)</f>
        <v>0</v>
      </c>
      <c r="N23" s="336">
        <f>SUMIF('2569keyin'!$D:$D,'(Analysis Asset)'!$A23,'2569keyin'!J:J)</f>
        <v>0</v>
      </c>
      <c r="O23" s="336">
        <f>SUMIF('2569keyin'!$D:$D,'(Analysis Asset)'!$A23,'2569keyin'!K:K)</f>
        <v>0</v>
      </c>
      <c r="P23" s="336">
        <f>SUMIF('2569keyin'!$D:$D,'(Analysis Asset)'!$A23,'2569keyin'!L:L)</f>
        <v>0</v>
      </c>
      <c r="Q23" s="336">
        <f>SUMIF('2569keyin'!$D:$D,'(Analysis Asset)'!$A23,'2569keyin'!M:M)</f>
        <v>0</v>
      </c>
      <c r="R23" s="336">
        <f>SUMIF('2569keyin'!$D:$D,'(Analysis Asset)'!$A23,'2569keyin'!N:N)</f>
        <v>0</v>
      </c>
      <c r="S23" s="336">
        <f>SUMIF('2569keyin'!$D:$D,'(Analysis Asset)'!$A23,'2569keyin'!O:O)</f>
        <v>0</v>
      </c>
      <c r="T23" s="336">
        <f>SUMIF('2569keyin'!$D:$D,'(Analysis Asset)'!$A23,'2569keyin'!P:P)</f>
        <v>0</v>
      </c>
      <c r="U23" s="336">
        <f>SUMIF('2569keyin'!$D:$D,'(Analysis Asset)'!$A23,'2569keyin'!Q:Q)</f>
        <v>0</v>
      </c>
      <c r="V23" s="336">
        <f>SUMIF('2569keyin'!$D:$D,'(Analysis Asset)'!$A23,'2569keyin'!R:R)</f>
        <v>0</v>
      </c>
      <c r="W23" s="336">
        <f>SUMIF('2569keyin'!$D:$D,'(Analysis Asset)'!$A23,'2569keyin'!S:S)</f>
        <v>0</v>
      </c>
    </row>
    <row r="24" spans="1:23" ht="21" hidden="1" customHeight="1">
      <c r="A24" s="342" t="s">
        <v>2551</v>
      </c>
      <c r="B24" s="334" t="s">
        <v>2559</v>
      </c>
      <c r="C24" s="336">
        <f>SUMIF('60'!O:O,'(Analysis Asset)'!$A24,'60'!R:R)</f>
        <v>0</v>
      </c>
      <c r="D24" s="336">
        <f>SUMIF('61'!O:O,'(Analysis Asset)'!$A24,'61'!R:R)</f>
        <v>0</v>
      </c>
      <c r="E24" s="320">
        <f>SUMIF('62'!N:N,'(Analysis Asset)'!$A24,'62'!Q:Q)</f>
        <v>0</v>
      </c>
      <c r="F24" s="320">
        <f>SUMIF('63'!$J:$J,'(Analysis Asset)'!$A24,'63'!$M:$M)</f>
        <v>0</v>
      </c>
      <c r="G24" s="320">
        <f>SUMIF('64'!H:H,'(Analysis Asset)'!$A24,'64'!N:N)</f>
        <v>0</v>
      </c>
      <c r="H24" s="320">
        <f>SUMIF('65'!$F:$F,$A24,'65'!J:J)</f>
        <v>0</v>
      </c>
      <c r="I24" s="320">
        <f>SUMIF('66'!F:F,'(Analysis Asset)'!$A24,'66'!J:J)</f>
        <v>0</v>
      </c>
      <c r="J24" s="510">
        <f>SUMIF('67'!$F:$F,'(Analysis Asset)'!$A24,'67'!$I:$I)</f>
        <v>0</v>
      </c>
      <c r="K24" s="510">
        <f>SUMIF('68'!$F:$F,'(Analysis Asset)'!$A24,'68'!$I:$I)</f>
        <v>0</v>
      </c>
      <c r="L24" s="336">
        <f>SUMIF('2569keyin'!$D:$D,'(Analysis Asset)'!$A24,'2569keyin'!H:H)</f>
        <v>0</v>
      </c>
      <c r="M24" s="336">
        <f>SUMIF('2569keyin'!$D:$D,'(Analysis Asset)'!$A24,'2569keyin'!I:I)</f>
        <v>0</v>
      </c>
      <c r="N24" s="336">
        <f>SUMIF('2569keyin'!$D:$D,'(Analysis Asset)'!$A24,'2569keyin'!J:J)</f>
        <v>0</v>
      </c>
      <c r="O24" s="336">
        <f>SUMIF('2569keyin'!$D:$D,'(Analysis Asset)'!$A24,'2569keyin'!K:K)</f>
        <v>0</v>
      </c>
      <c r="P24" s="336">
        <f>SUMIF('2569keyin'!$D:$D,'(Analysis Asset)'!$A24,'2569keyin'!L:L)</f>
        <v>0</v>
      </c>
      <c r="Q24" s="336">
        <f>SUMIF('2569keyin'!$D:$D,'(Analysis Asset)'!$A24,'2569keyin'!M:M)</f>
        <v>0</v>
      </c>
      <c r="R24" s="336">
        <f>SUMIF('2569keyin'!$D:$D,'(Analysis Asset)'!$A24,'2569keyin'!N:N)</f>
        <v>0</v>
      </c>
      <c r="S24" s="336">
        <f>SUMIF('2569keyin'!$D:$D,'(Analysis Asset)'!$A24,'2569keyin'!O:O)</f>
        <v>0</v>
      </c>
      <c r="T24" s="336">
        <f>SUMIF('2569keyin'!$D:$D,'(Analysis Asset)'!$A24,'2569keyin'!P:P)</f>
        <v>0</v>
      </c>
      <c r="U24" s="336">
        <f>SUMIF('2569keyin'!$D:$D,'(Analysis Asset)'!$A24,'2569keyin'!Q:Q)</f>
        <v>0</v>
      </c>
      <c r="V24" s="336">
        <f>SUMIF('2569keyin'!$D:$D,'(Analysis Asset)'!$A24,'2569keyin'!R:R)</f>
        <v>0</v>
      </c>
      <c r="W24" s="336">
        <f>SUMIF('2569keyin'!$D:$D,'(Analysis Asset)'!$A24,'2569keyin'!S:S)</f>
        <v>0</v>
      </c>
    </row>
    <row r="25" spans="1:23" ht="21" hidden="1" customHeight="1">
      <c r="A25" s="342" t="s">
        <v>2552</v>
      </c>
      <c r="B25" s="329" t="s">
        <v>2560</v>
      </c>
      <c r="C25" s="336">
        <f>SUMIF('60'!O:O,'(Analysis Asset)'!$A25,'60'!R:R)</f>
        <v>0</v>
      </c>
      <c r="D25" s="336">
        <f>SUMIF('61'!O:O,'(Analysis Asset)'!$A25,'61'!R:R)</f>
        <v>0</v>
      </c>
      <c r="E25" s="320">
        <f>SUMIF('62'!N:N,'(Analysis Asset)'!$A25,'62'!Q:Q)</f>
        <v>0</v>
      </c>
      <c r="F25" s="320">
        <f>SUMIF('63'!$J:$J,'(Analysis Asset)'!$A25,'63'!$M:$M)</f>
        <v>0</v>
      </c>
      <c r="G25" s="320">
        <f>SUMIF('64'!H:H,'(Analysis Asset)'!$A25,'64'!N:N)</f>
        <v>0</v>
      </c>
      <c r="H25" s="320">
        <f>SUMIF('65'!$F:$F,$A25,'65'!J:J)</f>
        <v>0</v>
      </c>
      <c r="I25" s="320">
        <f>SUMIF('66'!F:F,'(Analysis Asset)'!$A25,'66'!J:J)</f>
        <v>0</v>
      </c>
      <c r="J25" s="510">
        <f>SUMIF('67'!$F:$F,'(Analysis Asset)'!$A25,'67'!$I:$I)</f>
        <v>0</v>
      </c>
      <c r="K25" s="510">
        <f>SUMIF('68'!$F:$F,'(Analysis Asset)'!$A25,'68'!$I:$I)</f>
        <v>0</v>
      </c>
      <c r="L25" s="336">
        <f>SUMIF('2569keyin'!$D:$D,'(Analysis Asset)'!$A25,'2569keyin'!H:H)</f>
        <v>0</v>
      </c>
      <c r="M25" s="336">
        <f>SUMIF('2569keyin'!$D:$D,'(Analysis Asset)'!$A25,'2569keyin'!I:I)</f>
        <v>0</v>
      </c>
      <c r="N25" s="336">
        <f>SUMIF('2569keyin'!$D:$D,'(Analysis Asset)'!$A25,'2569keyin'!J:J)</f>
        <v>0</v>
      </c>
      <c r="O25" s="336">
        <f>SUMIF('2569keyin'!$D:$D,'(Analysis Asset)'!$A25,'2569keyin'!K:K)</f>
        <v>0</v>
      </c>
      <c r="P25" s="336">
        <f>SUMIF('2569keyin'!$D:$D,'(Analysis Asset)'!$A25,'2569keyin'!L:L)</f>
        <v>0</v>
      </c>
      <c r="Q25" s="336">
        <f>SUMIF('2569keyin'!$D:$D,'(Analysis Asset)'!$A25,'2569keyin'!M:M)</f>
        <v>0</v>
      </c>
      <c r="R25" s="336">
        <f>SUMIF('2569keyin'!$D:$D,'(Analysis Asset)'!$A25,'2569keyin'!N:N)</f>
        <v>0</v>
      </c>
      <c r="S25" s="336">
        <f>SUMIF('2569keyin'!$D:$D,'(Analysis Asset)'!$A25,'2569keyin'!O:O)</f>
        <v>0</v>
      </c>
      <c r="T25" s="336">
        <f>SUMIF('2569keyin'!$D:$D,'(Analysis Asset)'!$A25,'2569keyin'!P:P)</f>
        <v>0</v>
      </c>
      <c r="U25" s="336">
        <f>SUMIF('2569keyin'!$D:$D,'(Analysis Asset)'!$A25,'2569keyin'!Q:Q)</f>
        <v>0</v>
      </c>
      <c r="V25" s="336">
        <f>SUMIF('2569keyin'!$D:$D,'(Analysis Asset)'!$A25,'2569keyin'!R:R)</f>
        <v>0</v>
      </c>
      <c r="W25" s="336">
        <f>SUMIF('2569keyin'!$D:$D,'(Analysis Asset)'!$A25,'2569keyin'!S:S)</f>
        <v>0</v>
      </c>
    </row>
    <row r="26" spans="1:23">
      <c r="A26" s="342" t="s">
        <v>2553</v>
      </c>
      <c r="B26" s="329" t="s">
        <v>2561</v>
      </c>
      <c r="C26" s="336">
        <f>SUMIF('60'!O:O,'(Analysis Asset)'!$A26,'60'!R:R)</f>
        <v>0</v>
      </c>
      <c r="D26" s="336">
        <f>SUMIF('61'!O:O,'(Analysis Asset)'!$A26,'61'!R:R)</f>
        <v>0</v>
      </c>
      <c r="E26" s="320">
        <f>SUMIF('62'!N:N,'(Analysis Asset)'!$A26,'62'!Q:Q)</f>
        <v>0</v>
      </c>
      <c r="F26" s="320">
        <f>SUMIF('63'!$J:$J,'(Analysis Asset)'!$A26,'63'!$M:$M)</f>
        <v>0</v>
      </c>
      <c r="G26" s="320">
        <f>SUMIF('64'!H:H,'(Analysis Asset)'!$A26,'64'!N:N)</f>
        <v>0</v>
      </c>
      <c r="H26" s="320">
        <f>SUMIF('65'!$F:$F,$A26,'65'!J:J)</f>
        <v>0</v>
      </c>
      <c r="I26" s="320">
        <f>SUMIF('66'!F:F,'(Analysis Asset)'!$A26,'66'!J:J)</f>
        <v>0</v>
      </c>
      <c r="J26" s="510">
        <f>SUMIF('67'!$F:$F,'(Analysis Asset)'!$A26,'67'!$I:$I)</f>
        <v>0</v>
      </c>
      <c r="K26" s="510">
        <f>SUMIF('68'!$F:$F,'(Analysis Asset)'!$A26,'68'!$I:$I)</f>
        <v>60200</v>
      </c>
      <c r="L26" s="336">
        <f>SUMIF('2569keyin'!$D:$D,'(Analysis Asset)'!$A26,'2569keyin'!H:H)</f>
        <v>43308</v>
      </c>
      <c r="M26" s="336">
        <f>SUMIF('2569keyin'!$D:$D,'(Analysis Asset)'!$A26,'2569keyin'!I:I)</f>
        <v>70950</v>
      </c>
      <c r="N26" s="336">
        <f>SUMIF('2569keyin'!$D:$D,'(Analysis Asset)'!$A26,'2569keyin'!J:J)</f>
        <v>45150</v>
      </c>
      <c r="O26" s="336">
        <f>SUMIF('2569keyin'!$D:$D,'(Analysis Asset)'!$A26,'2569keyin'!K:K)</f>
        <v>0</v>
      </c>
      <c r="P26" s="336">
        <f>SUMIF('2569keyin'!$D:$D,'(Analysis Asset)'!$A26,'2569keyin'!L:L)</f>
        <v>0</v>
      </c>
      <c r="Q26" s="336">
        <f>SUMIF('2569keyin'!$D:$D,'(Analysis Asset)'!$A26,'2569keyin'!M:M)</f>
        <v>0</v>
      </c>
      <c r="R26" s="336">
        <f>SUMIF('2569keyin'!$D:$D,'(Analysis Asset)'!$A26,'2569keyin'!N:N)</f>
        <v>0</v>
      </c>
      <c r="S26" s="336">
        <f>SUMIF('2569keyin'!$D:$D,'(Analysis Asset)'!$A26,'2569keyin'!O:O)</f>
        <v>0</v>
      </c>
      <c r="T26" s="336">
        <f>SUMIF('2569keyin'!$D:$D,'(Analysis Asset)'!$A26,'2569keyin'!P:P)</f>
        <v>0</v>
      </c>
      <c r="U26" s="336">
        <f>SUMIF('2569keyin'!$D:$D,'(Analysis Asset)'!$A26,'2569keyin'!Q:Q)</f>
        <v>0</v>
      </c>
      <c r="V26" s="336">
        <f>SUMIF('2569keyin'!$D:$D,'(Analysis Asset)'!$A26,'2569keyin'!R:R)</f>
        <v>0</v>
      </c>
      <c r="W26" s="336">
        <f>SUMIF('2569keyin'!$D:$D,'(Analysis Asset)'!$A26,'2569keyin'!S:S)</f>
        <v>0</v>
      </c>
    </row>
    <row r="27" spans="1:23">
      <c r="A27" s="342" t="s">
        <v>2554</v>
      </c>
      <c r="B27" s="329" t="s">
        <v>2562</v>
      </c>
      <c r="C27" s="336">
        <f>SUMIF('60'!O:O,'(Analysis Asset)'!$A27,'60'!R:R)</f>
        <v>0</v>
      </c>
      <c r="D27" s="336">
        <f>SUMIF('61'!O:O,'(Analysis Asset)'!$A27,'61'!R:R)</f>
        <v>1425020.01</v>
      </c>
      <c r="E27" s="320">
        <f>SUMIF('62'!N:N,'(Analysis Asset)'!$A27,'62'!Q:Q)</f>
        <v>1405257.12</v>
      </c>
      <c r="F27" s="320">
        <f>SUMIF('63'!$J:$J,'(Analysis Asset)'!$A27,'63'!$M:$M)</f>
        <v>835440.59</v>
      </c>
      <c r="G27" s="320">
        <f>SUMIF('64'!H:H,'(Analysis Asset)'!$A27,'64'!N:N)</f>
        <v>1239506.5900000001</v>
      </c>
      <c r="H27" s="320">
        <f>SUMIF('65'!$F:$F,$A27,'65'!J:J)</f>
        <v>1199154.5900000001</v>
      </c>
      <c r="I27" s="320">
        <f>SUMIF('66'!F:F,'(Analysis Asset)'!$A27,'66'!J:J)</f>
        <v>476960</v>
      </c>
      <c r="J27" s="510">
        <f>SUMIF('67'!$F:$F,'(Analysis Asset)'!$A27,'67'!$I:$I)</f>
        <v>429033.35</v>
      </c>
      <c r="K27" s="510">
        <f>SUMIF('68'!$F:$F,'(Analysis Asset)'!$A27,'68'!$I:$I)</f>
        <v>535156</v>
      </c>
      <c r="L27" s="336">
        <f>SUMIF('2569keyin'!$D:$D,'(Analysis Asset)'!$A27,'2569keyin'!H:H)</f>
        <v>521347</v>
      </c>
      <c r="M27" s="336">
        <f>SUMIF('2569keyin'!$D:$D,'(Analysis Asset)'!$A27,'2569keyin'!I:I)</f>
        <v>359854</v>
      </c>
      <c r="N27" s="336">
        <f>SUMIF('2569keyin'!$D:$D,'(Analysis Asset)'!$A27,'2569keyin'!J:J)</f>
        <v>386793</v>
      </c>
      <c r="O27" s="336">
        <f>SUMIF('2569keyin'!$D:$D,'(Analysis Asset)'!$A27,'2569keyin'!K:K)</f>
        <v>0</v>
      </c>
      <c r="P27" s="336">
        <f>SUMIF('2569keyin'!$D:$D,'(Analysis Asset)'!$A27,'2569keyin'!L:L)</f>
        <v>0</v>
      </c>
      <c r="Q27" s="336">
        <f>SUMIF('2569keyin'!$D:$D,'(Analysis Asset)'!$A27,'2569keyin'!M:M)</f>
        <v>0</v>
      </c>
      <c r="R27" s="336">
        <f>SUMIF('2569keyin'!$D:$D,'(Analysis Asset)'!$A27,'2569keyin'!N:N)</f>
        <v>0</v>
      </c>
      <c r="S27" s="336">
        <f>SUMIF('2569keyin'!$D:$D,'(Analysis Asset)'!$A27,'2569keyin'!O:O)</f>
        <v>0</v>
      </c>
      <c r="T27" s="336">
        <f>SUMIF('2569keyin'!$D:$D,'(Analysis Asset)'!$A27,'2569keyin'!P:P)</f>
        <v>0</v>
      </c>
      <c r="U27" s="336">
        <f>SUMIF('2569keyin'!$D:$D,'(Analysis Asset)'!$A27,'2569keyin'!Q:Q)</f>
        <v>0</v>
      </c>
      <c r="V27" s="336">
        <f>SUMIF('2569keyin'!$D:$D,'(Analysis Asset)'!$A27,'2569keyin'!R:R)</f>
        <v>0</v>
      </c>
      <c r="W27" s="336">
        <f>SUMIF('2569keyin'!$D:$D,'(Analysis Asset)'!$A27,'2569keyin'!S:S)</f>
        <v>0</v>
      </c>
    </row>
    <row r="28" spans="1:23">
      <c r="A28" s="342" t="s">
        <v>2556</v>
      </c>
      <c r="B28" s="329" t="s">
        <v>2563</v>
      </c>
      <c r="C28" s="336">
        <f>SUMIF('60'!O:O,'(Analysis Asset)'!$A28,'60'!R:R)</f>
        <v>0</v>
      </c>
      <c r="D28" s="336">
        <f>SUMIF('61'!O:O,'(Analysis Asset)'!$A28,'61'!R:R)</f>
        <v>0</v>
      </c>
      <c r="E28" s="320">
        <f>SUMIF('62'!N:N,'(Analysis Asset)'!$A28,'62'!Q:Q)</f>
        <v>0</v>
      </c>
      <c r="F28" s="320">
        <f>SUMIF('63'!$J:$J,'(Analysis Asset)'!$A28,'63'!$M:$M)</f>
        <v>0</v>
      </c>
      <c r="G28" s="320">
        <f>SUMIF('64'!H:H,'(Analysis Asset)'!$A28,'64'!N:N)</f>
        <v>0</v>
      </c>
      <c r="H28" s="320">
        <f>SUMIF('65'!$F:$F,$A28,'65'!J:J)</f>
        <v>0</v>
      </c>
      <c r="I28" s="320">
        <f>SUMIF('66'!F:F,'(Analysis Asset)'!$A28,'66'!J:J)</f>
        <v>0</v>
      </c>
      <c r="J28" s="510">
        <f>SUMIF('67'!$F:$F,'(Analysis Asset)'!$A28,'67'!$I:$I)</f>
        <v>0</v>
      </c>
      <c r="K28" s="510">
        <f>SUMIF('68'!$F:$F,'(Analysis Asset)'!$A28,'68'!$I:$I)</f>
        <v>0</v>
      </c>
      <c r="L28" s="336">
        <f>SUMIF('2569keyin'!$D:$D,'(Analysis Asset)'!$A28,'2569keyin'!H:H)</f>
        <v>0</v>
      </c>
      <c r="M28" s="336">
        <f>SUMIF('2569keyin'!$D:$D,'(Analysis Asset)'!$A28,'2569keyin'!I:I)</f>
        <v>0</v>
      </c>
      <c r="N28" s="336">
        <f>SUMIF('2569keyin'!$D:$D,'(Analysis Asset)'!$A28,'2569keyin'!J:J)</f>
        <v>0</v>
      </c>
      <c r="O28" s="336">
        <f>SUMIF('2569keyin'!$D:$D,'(Analysis Asset)'!$A28,'2569keyin'!K:K)</f>
        <v>0</v>
      </c>
      <c r="P28" s="336">
        <f>SUMIF('2569keyin'!$D:$D,'(Analysis Asset)'!$A28,'2569keyin'!L:L)</f>
        <v>0</v>
      </c>
      <c r="Q28" s="336">
        <f>SUMIF('2569keyin'!$D:$D,'(Analysis Asset)'!$A28,'2569keyin'!M:M)</f>
        <v>0</v>
      </c>
      <c r="R28" s="336">
        <f>SUMIF('2569keyin'!$D:$D,'(Analysis Asset)'!$A28,'2569keyin'!N:N)</f>
        <v>0</v>
      </c>
      <c r="S28" s="336">
        <f>SUMIF('2569keyin'!$D:$D,'(Analysis Asset)'!$A28,'2569keyin'!O:O)</f>
        <v>0</v>
      </c>
      <c r="T28" s="336">
        <f>SUMIF('2569keyin'!$D:$D,'(Analysis Asset)'!$A28,'2569keyin'!P:P)</f>
        <v>0</v>
      </c>
      <c r="U28" s="336">
        <f>SUMIF('2569keyin'!$D:$D,'(Analysis Asset)'!$A28,'2569keyin'!Q:Q)</f>
        <v>0</v>
      </c>
      <c r="V28" s="336">
        <f>SUMIF('2569keyin'!$D:$D,'(Analysis Asset)'!$A28,'2569keyin'!R:R)</f>
        <v>0</v>
      </c>
      <c r="W28" s="336">
        <f>SUMIF('2569keyin'!$D:$D,'(Analysis Asset)'!$A28,'2569keyin'!S:S)</f>
        <v>0</v>
      </c>
    </row>
    <row r="29" spans="1:23">
      <c r="A29" s="342" t="s">
        <v>2555</v>
      </c>
      <c r="B29" s="329" t="s">
        <v>2564</v>
      </c>
      <c r="C29" s="336">
        <f>SUMIF('60'!O:O,'(Analysis Asset)'!$A29,'60'!R:R)</f>
        <v>0</v>
      </c>
      <c r="D29" s="336">
        <f>SUMIF('61'!O:O,'(Analysis Asset)'!$A29,'61'!R:R)</f>
        <v>4669439.7</v>
      </c>
      <c r="E29" s="320">
        <f>SUMIF('62'!N:N,'(Analysis Asset)'!$A29,'62'!Q:Q)</f>
        <v>2627027.5</v>
      </c>
      <c r="F29" s="320">
        <f>SUMIF('63'!$J:$J,'(Analysis Asset)'!$A29,'63'!$M:$M)</f>
        <v>1829852.5</v>
      </c>
      <c r="G29" s="320">
        <f>SUMIF('64'!H:H,'(Analysis Asset)'!$A29,'64'!N:N)</f>
        <v>260218</v>
      </c>
      <c r="H29" s="320">
        <f>SUMIF('65'!$F:$F,$A29,'65'!J:J)</f>
        <v>1049771</v>
      </c>
      <c r="I29" s="320">
        <f>SUMIF('66'!F:F,'(Analysis Asset)'!$A29,'66'!J:J)</f>
        <v>884367</v>
      </c>
      <c r="J29" s="510">
        <f>SUMIF('67'!$F:$F,'(Analysis Asset)'!$A29,'67'!$I:$I)</f>
        <v>515425.25</v>
      </c>
      <c r="K29" s="510">
        <f>SUMIF('68'!$F:$F,'(Analysis Asset)'!$A29,'68'!$I:$I)</f>
        <v>1155730.25</v>
      </c>
      <c r="L29" s="336">
        <f>SUMIF('2569keyin'!$D:$D,'(Analysis Asset)'!$A29,'2569keyin'!H:H)</f>
        <v>1539192</v>
      </c>
      <c r="M29" s="336">
        <f>SUMIF('2569keyin'!$D:$D,'(Analysis Asset)'!$A29,'2569keyin'!I:I)</f>
        <v>1723462</v>
      </c>
      <c r="N29" s="336">
        <f>SUMIF('2569keyin'!$D:$D,'(Analysis Asset)'!$A29,'2569keyin'!J:J)</f>
        <v>775743</v>
      </c>
      <c r="O29" s="336">
        <f>SUMIF('2569keyin'!$D:$D,'(Analysis Asset)'!$A29,'2569keyin'!K:K)</f>
        <v>0</v>
      </c>
      <c r="P29" s="336">
        <f>SUMIF('2569keyin'!$D:$D,'(Analysis Asset)'!$A29,'2569keyin'!L:L)</f>
        <v>0</v>
      </c>
      <c r="Q29" s="336">
        <f>SUMIF('2569keyin'!$D:$D,'(Analysis Asset)'!$A29,'2569keyin'!M:M)</f>
        <v>0</v>
      </c>
      <c r="R29" s="336">
        <f>SUMIF('2569keyin'!$D:$D,'(Analysis Asset)'!$A29,'2569keyin'!N:N)</f>
        <v>0</v>
      </c>
      <c r="S29" s="336">
        <f>SUMIF('2569keyin'!$D:$D,'(Analysis Asset)'!$A29,'2569keyin'!O:O)</f>
        <v>0</v>
      </c>
      <c r="T29" s="336">
        <f>SUMIF('2569keyin'!$D:$D,'(Analysis Asset)'!$A29,'2569keyin'!P:P)</f>
        <v>0</v>
      </c>
      <c r="U29" s="336">
        <f>SUMIF('2569keyin'!$D:$D,'(Analysis Asset)'!$A29,'2569keyin'!Q:Q)</f>
        <v>0</v>
      </c>
      <c r="V29" s="336">
        <f>SUMIF('2569keyin'!$D:$D,'(Analysis Asset)'!$A29,'2569keyin'!R:R)</f>
        <v>0</v>
      </c>
      <c r="W29" s="336">
        <f>SUMIF('2569keyin'!$D:$D,'(Analysis Asset)'!$A29,'2569keyin'!S:S)</f>
        <v>0</v>
      </c>
    </row>
    <row r="30" spans="1:23">
      <c r="A30" s="342">
        <v>4</v>
      </c>
      <c r="B30" s="16" t="s">
        <v>53</v>
      </c>
      <c r="C30" s="17">
        <f t="shared" ref="C30:F30" si="8">SUM(C31:C45)</f>
        <v>0</v>
      </c>
      <c r="D30" s="17">
        <f t="shared" si="8"/>
        <v>16759681.57</v>
      </c>
      <c r="E30" s="17">
        <f t="shared" si="8"/>
        <v>24375118.259999998</v>
      </c>
      <c r="F30" s="17">
        <f t="shared" si="8"/>
        <v>24099192.91</v>
      </c>
      <c r="G30" s="17">
        <f t="shared" ref="G30:L30" si="9">SUM(G31:G45)</f>
        <v>24135919.629999999</v>
      </c>
      <c r="H30" s="17">
        <f t="shared" si="9"/>
        <v>18999759.010000002</v>
      </c>
      <c r="I30" s="17">
        <f t="shared" si="9"/>
        <v>23082037.550000001</v>
      </c>
      <c r="J30" s="17">
        <f t="shared" si="9"/>
        <v>27321771.529999997</v>
      </c>
      <c r="K30" s="17">
        <f t="shared" si="9"/>
        <v>32445472.07</v>
      </c>
      <c r="L30" s="17">
        <f t="shared" si="9"/>
        <v>34513751.449999996</v>
      </c>
      <c r="M30" s="17">
        <f t="shared" ref="M30:W30" si="10">SUM(M31:M45)</f>
        <v>40050965.329999998</v>
      </c>
      <c r="N30" s="17">
        <f t="shared" si="10"/>
        <v>40698947.170000009</v>
      </c>
      <c r="O30" s="17">
        <f t="shared" si="10"/>
        <v>0</v>
      </c>
      <c r="P30" s="17">
        <f t="shared" si="10"/>
        <v>0</v>
      </c>
      <c r="Q30" s="17">
        <f t="shared" si="10"/>
        <v>0</v>
      </c>
      <c r="R30" s="17">
        <f t="shared" si="10"/>
        <v>0</v>
      </c>
      <c r="S30" s="17">
        <f t="shared" si="10"/>
        <v>0</v>
      </c>
      <c r="T30" s="17">
        <f t="shared" si="10"/>
        <v>0</v>
      </c>
      <c r="U30" s="17">
        <f t="shared" si="10"/>
        <v>0</v>
      </c>
      <c r="V30" s="17">
        <f t="shared" si="10"/>
        <v>0</v>
      </c>
      <c r="W30" s="17">
        <f t="shared" si="10"/>
        <v>0</v>
      </c>
    </row>
    <row r="31" spans="1:23" s="9" customFormat="1">
      <c r="A31" s="342">
        <v>4.0999999999999996</v>
      </c>
      <c r="B31" s="329" t="s">
        <v>39</v>
      </c>
      <c r="C31" s="336">
        <f>SUMIF('60'!O:O,'(Analysis Asset)'!$A31,'60'!R:R)</f>
        <v>0</v>
      </c>
      <c r="D31" s="336">
        <f>SUMIF('61'!O:O,'(Analysis Asset)'!$A31,'61'!R:R)</f>
        <v>7343379.9000000004</v>
      </c>
      <c r="E31" s="320">
        <f>SUMIF('62'!N:N,'(Analysis Asset)'!$A31,'62'!Q:Q)</f>
        <v>12476128.48</v>
      </c>
      <c r="F31" s="320">
        <f>SUMIF('63'!$J:$J,'(Analysis Asset)'!$A31,'63'!$M:$M)</f>
        <v>11582319.9</v>
      </c>
      <c r="G31" s="320">
        <f>SUMIF('64'!H:H,'(Analysis Asset)'!$A31,'64'!N:N)</f>
        <v>10719586.039999999</v>
      </c>
      <c r="H31" s="320">
        <f>SUMIF('65'!$F:$F,'(Analysis Asset)'!$A31,'65'!J:J)</f>
        <v>6340634.2300000004</v>
      </c>
      <c r="I31" s="320">
        <f>SUMIF('66'!F:F,'(Analysis Asset)'!$A31,'66'!J:J)</f>
        <v>6120238.5300000003</v>
      </c>
      <c r="J31" s="510">
        <f>SUMIF('67'!$F:$F,'(Analysis Asset)'!$A31,'67'!$I:$I)</f>
        <v>10064110.35</v>
      </c>
      <c r="K31" s="510">
        <f>SUMIF('68'!$F:$F,'(Analysis Asset)'!$A31,'68'!$I:$I)</f>
        <v>13053732.890000001</v>
      </c>
      <c r="L31" s="336">
        <f>SUMIF('2569keyin'!$D:$D,'(Analysis Asset)'!$A31,'2569keyin'!H:H)</f>
        <v>13852632.689999999</v>
      </c>
      <c r="M31" s="336">
        <f>SUMIF('2569keyin'!$D:$D,'(Analysis Asset)'!$A31,'2569keyin'!I:I)</f>
        <v>20687965.629999999</v>
      </c>
      <c r="N31" s="336">
        <f>SUMIF('2569keyin'!$D:$D,'(Analysis Asset)'!$A31,'2569keyin'!J:J)</f>
        <v>19480471.969999999</v>
      </c>
      <c r="O31" s="336">
        <f>SUMIF('2569keyin'!$D:$D,'(Analysis Asset)'!$A31,'2569keyin'!K:K)</f>
        <v>0</v>
      </c>
      <c r="P31" s="336">
        <f>SUMIF('2569keyin'!$D:$D,'(Analysis Asset)'!$A31,'2569keyin'!L:L)</f>
        <v>0</v>
      </c>
      <c r="Q31" s="336">
        <f>SUMIF('2569keyin'!$D:$D,'(Analysis Asset)'!$A31,'2569keyin'!M:M)</f>
        <v>0</v>
      </c>
      <c r="R31" s="336">
        <f>SUMIF('2569keyin'!$D:$D,'(Analysis Asset)'!$A31,'2569keyin'!N:N)</f>
        <v>0</v>
      </c>
      <c r="S31" s="336">
        <f>SUMIF('2569keyin'!$D:$D,'(Analysis Asset)'!$A31,'2569keyin'!O:O)</f>
        <v>0</v>
      </c>
      <c r="T31" s="336">
        <f>SUMIF('2569keyin'!$D:$D,'(Analysis Asset)'!$A31,'2569keyin'!P:P)</f>
        <v>0</v>
      </c>
      <c r="U31" s="336">
        <f>SUMIF('2569keyin'!$D:$D,'(Analysis Asset)'!$A31,'2569keyin'!Q:Q)</f>
        <v>0</v>
      </c>
      <c r="V31" s="336">
        <f>SUMIF('2569keyin'!$D:$D,'(Analysis Asset)'!$A31,'2569keyin'!R:R)</f>
        <v>0</v>
      </c>
      <c r="W31" s="336">
        <f>SUMIF('2569keyin'!$D:$D,'(Analysis Asset)'!$A31,'2569keyin'!S:S)</f>
        <v>0</v>
      </c>
    </row>
    <row r="32" spans="1:23" ht="21" hidden="1" customHeight="1">
      <c r="A32" s="342"/>
      <c r="B32" s="329" t="s">
        <v>66</v>
      </c>
      <c r="C32" s="336">
        <f>SUMIF('60'!O:O,'(Analysis Asset)'!$A32,'60'!R:R)</f>
        <v>0</v>
      </c>
      <c r="D32" s="336">
        <f>SUMIF('61'!O:O,'(Analysis Asset)'!$A32,'61'!R:R)</f>
        <v>0</v>
      </c>
      <c r="E32" s="320">
        <f>SUMIF('62'!N:N,'(Analysis Asset)'!$A32,'62'!Q:Q)</f>
        <v>0</v>
      </c>
      <c r="F32" s="320">
        <f>SUMIF('63'!$J:$J,'(Analysis Asset)'!$A32,'63'!$M:$M)</f>
        <v>0</v>
      </c>
      <c r="G32" s="320">
        <f>SUMIF('64'!H:H,'(Analysis Asset)'!$A32,'64'!N:N)</f>
        <v>0</v>
      </c>
      <c r="H32" s="320">
        <f>SUMIF('65'!$F:$F,'(Analysis Asset)'!$A32,'65'!J:J)</f>
        <v>0</v>
      </c>
      <c r="I32" s="320">
        <f>SUMIF('66'!F:F,'(Analysis Asset)'!$A32,'66'!J:J)</f>
        <v>0</v>
      </c>
      <c r="J32" s="510">
        <f>SUMIF('67'!$F:$F,'(Analysis Asset)'!$A32,'67'!$I:$I)</f>
        <v>0</v>
      </c>
      <c r="K32" s="510">
        <f>SUMIF('68'!$F:$F,'(Analysis Asset)'!$A32,'68'!$I:$I)</f>
        <v>0</v>
      </c>
      <c r="L32" s="336">
        <f>SUMIF('2569keyin'!$D:$D,'(Analysis Asset)'!$A32,'2569keyin'!H:H)</f>
        <v>0</v>
      </c>
      <c r="M32" s="336">
        <f>SUMIF('2569keyin'!$D:$D,'(Analysis Asset)'!$A32,'2569keyin'!I:I)</f>
        <v>0</v>
      </c>
      <c r="N32" s="336">
        <f>SUMIF('2569keyin'!$D:$D,'(Analysis Asset)'!$A32,'2569keyin'!J:J)</f>
        <v>0</v>
      </c>
      <c r="O32" s="336">
        <f>SUMIF('2569keyin'!$D:$D,'(Analysis Asset)'!$A32,'2569keyin'!K:K)</f>
        <v>0</v>
      </c>
      <c r="P32" s="336">
        <f>SUMIF('2569keyin'!$D:$D,'(Analysis Asset)'!$A32,'2569keyin'!L:L)</f>
        <v>0</v>
      </c>
      <c r="Q32" s="336">
        <f>SUMIF('2569keyin'!$D:$D,'(Analysis Asset)'!$A32,'2569keyin'!M:M)</f>
        <v>0</v>
      </c>
      <c r="R32" s="336">
        <f>SUMIF('2569keyin'!$D:$D,'(Analysis Asset)'!$A32,'2569keyin'!N:N)</f>
        <v>0</v>
      </c>
      <c r="S32" s="336">
        <f>SUMIF('2569keyin'!$D:$D,'(Analysis Asset)'!$A32,'2569keyin'!O:O)</f>
        <v>0</v>
      </c>
      <c r="T32" s="336">
        <f>SUMIF('2569keyin'!$D:$D,'(Analysis Asset)'!$A32,'2569keyin'!P:P)</f>
        <v>0</v>
      </c>
      <c r="U32" s="336">
        <f>SUMIF('2569keyin'!$D:$D,'(Analysis Asset)'!$A32,'2569keyin'!Q:Q)</f>
        <v>0</v>
      </c>
      <c r="V32" s="336">
        <f>SUMIF('2569keyin'!$D:$D,'(Analysis Asset)'!$A32,'2569keyin'!R:R)</f>
        <v>0</v>
      </c>
      <c r="W32" s="336">
        <f>SUMIF('2569keyin'!$D:$D,'(Analysis Asset)'!$A32,'2569keyin'!S:S)</f>
        <v>0</v>
      </c>
    </row>
    <row r="33" spans="1:23" ht="21" hidden="1" customHeight="1">
      <c r="A33" s="342">
        <v>4.2</v>
      </c>
      <c r="B33" s="329" t="s">
        <v>2565</v>
      </c>
      <c r="C33" s="336">
        <f>SUMIF('60'!O:O,'(Analysis Asset)'!$A33,'60'!R:R)</f>
        <v>0</v>
      </c>
      <c r="D33" s="336">
        <f>SUMIF('61'!O:O,'(Analysis Asset)'!$A33,'61'!R:R)</f>
        <v>0</v>
      </c>
      <c r="E33" s="320">
        <f>SUMIF('62'!N:N,'(Analysis Asset)'!$A33,'62'!Q:Q)</f>
        <v>0</v>
      </c>
      <c r="F33" s="320">
        <f>SUMIF('63'!$J:$J,'(Analysis Asset)'!$A33,'63'!$M:$M)</f>
        <v>0</v>
      </c>
      <c r="G33" s="320">
        <f>SUMIF('64'!H:H,'(Analysis Asset)'!$A33,'64'!N:N)</f>
        <v>0</v>
      </c>
      <c r="H33" s="320">
        <f>SUMIF('65'!$F:$F,'(Analysis Asset)'!$A33,'65'!J:J)</f>
        <v>0</v>
      </c>
      <c r="I33" s="320">
        <f>SUMIF('66'!F:F,'(Analysis Asset)'!$A33,'66'!J:J)</f>
        <v>0</v>
      </c>
      <c r="J33" s="510">
        <f>SUMIF('67'!$F:$F,'(Analysis Asset)'!$A33,'67'!$I:$I)</f>
        <v>0</v>
      </c>
      <c r="K33" s="510">
        <f>SUMIF('68'!$F:$F,'(Analysis Asset)'!$A33,'68'!$I:$I)</f>
        <v>0</v>
      </c>
      <c r="L33" s="336">
        <f>SUMIF('2569keyin'!$D:$D,'(Analysis Asset)'!$A33,'2569keyin'!H:H)</f>
        <v>0</v>
      </c>
      <c r="M33" s="336">
        <f>SUMIF('2569keyin'!$D:$D,'(Analysis Asset)'!$A33,'2569keyin'!I:I)</f>
        <v>0</v>
      </c>
      <c r="N33" s="336">
        <f>SUMIF('2569keyin'!$D:$D,'(Analysis Asset)'!$A33,'2569keyin'!J:J)</f>
        <v>0</v>
      </c>
      <c r="O33" s="336">
        <f>SUMIF('2569keyin'!$D:$D,'(Analysis Asset)'!$A33,'2569keyin'!K:K)</f>
        <v>0</v>
      </c>
      <c r="P33" s="336">
        <f>SUMIF('2569keyin'!$D:$D,'(Analysis Asset)'!$A33,'2569keyin'!L:L)</f>
        <v>0</v>
      </c>
      <c r="Q33" s="336">
        <f>SUMIF('2569keyin'!$D:$D,'(Analysis Asset)'!$A33,'2569keyin'!M:M)</f>
        <v>0</v>
      </c>
      <c r="R33" s="336">
        <f>SUMIF('2569keyin'!$D:$D,'(Analysis Asset)'!$A33,'2569keyin'!N:N)</f>
        <v>0</v>
      </c>
      <c r="S33" s="336">
        <f>SUMIF('2569keyin'!$D:$D,'(Analysis Asset)'!$A33,'2569keyin'!O:O)</f>
        <v>0</v>
      </c>
      <c r="T33" s="336">
        <f>SUMIF('2569keyin'!$D:$D,'(Analysis Asset)'!$A33,'2569keyin'!P:P)</f>
        <v>0</v>
      </c>
      <c r="U33" s="336">
        <f>SUMIF('2569keyin'!$D:$D,'(Analysis Asset)'!$A33,'2569keyin'!Q:Q)</f>
        <v>0</v>
      </c>
      <c r="V33" s="336">
        <f>SUMIF('2569keyin'!$D:$D,'(Analysis Asset)'!$A33,'2569keyin'!R:R)</f>
        <v>0</v>
      </c>
      <c r="W33" s="336">
        <f>SUMIF('2569keyin'!$D:$D,'(Analysis Asset)'!$A33,'2569keyin'!S:S)</f>
        <v>0</v>
      </c>
    </row>
    <row r="34" spans="1:23" ht="21" hidden="1" customHeight="1">
      <c r="A34" s="342">
        <v>4.3</v>
      </c>
      <c r="B34" s="329" t="s">
        <v>2566</v>
      </c>
      <c r="C34" s="336">
        <f>SUMIF('60'!O:O,'(Analysis Asset)'!$A34,'60'!R:R)</f>
        <v>0</v>
      </c>
      <c r="D34" s="336">
        <f>SUMIF('61'!O:O,'(Analysis Asset)'!$A34,'61'!R:R)</f>
        <v>0</v>
      </c>
      <c r="E34" s="320">
        <f>SUMIF('62'!N:N,'(Analysis Asset)'!$A34,'62'!Q:Q)</f>
        <v>0</v>
      </c>
      <c r="F34" s="320">
        <f>SUMIF('63'!$J:$J,'(Analysis Asset)'!$A34,'63'!$M:$M)</f>
        <v>0</v>
      </c>
      <c r="G34" s="320">
        <f>SUMIF('64'!H:H,'(Analysis Asset)'!$A34,'64'!N:N)</f>
        <v>0</v>
      </c>
      <c r="H34" s="320">
        <f>SUMIF('65'!$F:$F,'(Analysis Asset)'!$A34,'65'!J:J)</f>
        <v>0</v>
      </c>
      <c r="I34" s="320">
        <f>SUMIF('66'!F:F,'(Analysis Asset)'!$A34,'66'!J:J)</f>
        <v>0</v>
      </c>
      <c r="J34" s="510">
        <f>SUMIF('67'!$F:$F,'(Analysis Asset)'!$A34,'67'!$I:$I)</f>
        <v>0</v>
      </c>
      <c r="K34" s="510">
        <f>SUMIF('68'!$F:$F,'(Analysis Asset)'!$A34,'68'!$I:$I)</f>
        <v>0</v>
      </c>
      <c r="L34" s="336">
        <f>SUMIF('2569keyin'!$D:$D,'(Analysis Asset)'!$A34,'2569keyin'!H:H)</f>
        <v>0</v>
      </c>
      <c r="M34" s="336">
        <f>SUMIF('2569keyin'!$D:$D,'(Analysis Asset)'!$A34,'2569keyin'!I:I)</f>
        <v>0</v>
      </c>
      <c r="N34" s="336">
        <f>SUMIF('2569keyin'!$D:$D,'(Analysis Asset)'!$A34,'2569keyin'!J:J)</f>
        <v>0</v>
      </c>
      <c r="O34" s="336">
        <f>SUMIF('2569keyin'!$D:$D,'(Analysis Asset)'!$A34,'2569keyin'!K:K)</f>
        <v>0</v>
      </c>
      <c r="P34" s="336">
        <f>SUMIF('2569keyin'!$D:$D,'(Analysis Asset)'!$A34,'2569keyin'!L:L)</f>
        <v>0</v>
      </c>
      <c r="Q34" s="336">
        <f>SUMIF('2569keyin'!$D:$D,'(Analysis Asset)'!$A34,'2569keyin'!M:M)</f>
        <v>0</v>
      </c>
      <c r="R34" s="336">
        <f>SUMIF('2569keyin'!$D:$D,'(Analysis Asset)'!$A34,'2569keyin'!N:N)</f>
        <v>0</v>
      </c>
      <c r="S34" s="336">
        <f>SUMIF('2569keyin'!$D:$D,'(Analysis Asset)'!$A34,'2569keyin'!O:O)</f>
        <v>0</v>
      </c>
      <c r="T34" s="336">
        <f>SUMIF('2569keyin'!$D:$D,'(Analysis Asset)'!$A34,'2569keyin'!P:P)</f>
        <v>0</v>
      </c>
      <c r="U34" s="336">
        <f>SUMIF('2569keyin'!$D:$D,'(Analysis Asset)'!$A34,'2569keyin'!Q:Q)</f>
        <v>0</v>
      </c>
      <c r="V34" s="336">
        <f>SUMIF('2569keyin'!$D:$D,'(Analysis Asset)'!$A34,'2569keyin'!R:R)</f>
        <v>0</v>
      </c>
      <c r="W34" s="336">
        <f>SUMIF('2569keyin'!$D:$D,'(Analysis Asset)'!$A34,'2569keyin'!S:S)</f>
        <v>0</v>
      </c>
    </row>
    <row r="35" spans="1:23">
      <c r="A35" s="342">
        <v>4.4000000000000004</v>
      </c>
      <c r="B35" s="329" t="s">
        <v>2567</v>
      </c>
      <c r="C35" s="336">
        <f>SUMIF('60'!O:O,'(Analysis Asset)'!$A35,'60'!R:R)</f>
        <v>0</v>
      </c>
      <c r="D35" s="336">
        <f>SUMIF('61'!O:O,'(Analysis Asset)'!$A35,'61'!R:R)</f>
        <v>80880</v>
      </c>
      <c r="E35" s="320">
        <f>SUMIF('62'!N:N,'(Analysis Asset)'!$A35,'62'!Q:Q)</f>
        <v>69880</v>
      </c>
      <c r="F35" s="320">
        <f>SUMIF('63'!$J:$J,'(Analysis Asset)'!$A35,'63'!$M:$M)</f>
        <v>17452.77</v>
      </c>
      <c r="G35" s="320">
        <f>SUMIF('64'!H:H,'(Analysis Asset)'!$A35,'64'!N:N)</f>
        <v>17452.77</v>
      </c>
      <c r="H35" s="320">
        <f>SUMIF('65'!$F:$F,'(Analysis Asset)'!$A35,'65'!J:J)</f>
        <v>0</v>
      </c>
      <c r="I35" s="320">
        <f>SUMIF('66'!F:F,'(Analysis Asset)'!$A35,'66'!J:J)</f>
        <v>51583.63</v>
      </c>
      <c r="J35" s="510">
        <f>SUMIF('67'!$F:$F,'(Analysis Asset)'!$A35,'67'!$I:$I)</f>
        <v>32243.38</v>
      </c>
      <c r="K35" s="510">
        <f>SUMIF('68'!$F:$F,'(Analysis Asset)'!$A35,'68'!$I:$I)</f>
        <v>16238.32</v>
      </c>
      <c r="L35" s="336">
        <f>SUMIF('2569keyin'!$D:$D,'(Analysis Asset)'!$A35,'2569keyin'!H:H)</f>
        <v>15890.57</v>
      </c>
      <c r="M35" s="336">
        <f>SUMIF('2569keyin'!$D:$D,'(Analysis Asset)'!$A35,'2569keyin'!I:I)</f>
        <v>13129.97</v>
      </c>
      <c r="N35" s="336">
        <f>SUMIF('2569keyin'!$D:$D,'(Analysis Asset)'!$A35,'2569keyin'!J:J)</f>
        <v>15869.17</v>
      </c>
      <c r="O35" s="336">
        <f>SUMIF('2569keyin'!$D:$D,'(Analysis Asset)'!$A35,'2569keyin'!K:K)</f>
        <v>0</v>
      </c>
      <c r="P35" s="336">
        <f>SUMIF('2569keyin'!$D:$D,'(Analysis Asset)'!$A35,'2569keyin'!L:L)</f>
        <v>0</v>
      </c>
      <c r="Q35" s="336">
        <f>SUMIF('2569keyin'!$D:$D,'(Analysis Asset)'!$A35,'2569keyin'!M:M)</f>
        <v>0</v>
      </c>
      <c r="R35" s="336">
        <f>SUMIF('2569keyin'!$D:$D,'(Analysis Asset)'!$A35,'2569keyin'!N:N)</f>
        <v>0</v>
      </c>
      <c r="S35" s="336">
        <f>SUMIF('2569keyin'!$D:$D,'(Analysis Asset)'!$A35,'2569keyin'!O:O)</f>
        <v>0</v>
      </c>
      <c r="T35" s="336">
        <f>SUMIF('2569keyin'!$D:$D,'(Analysis Asset)'!$A35,'2569keyin'!P:P)</f>
        <v>0</v>
      </c>
      <c r="U35" s="336">
        <f>SUMIF('2569keyin'!$D:$D,'(Analysis Asset)'!$A35,'2569keyin'!Q:Q)</f>
        <v>0</v>
      </c>
      <c r="V35" s="336">
        <f>SUMIF('2569keyin'!$D:$D,'(Analysis Asset)'!$A35,'2569keyin'!R:R)</f>
        <v>0</v>
      </c>
      <c r="W35" s="336">
        <f>SUMIF('2569keyin'!$D:$D,'(Analysis Asset)'!$A35,'2569keyin'!S:S)</f>
        <v>0</v>
      </c>
    </row>
    <row r="36" spans="1:23">
      <c r="A36" s="342">
        <v>4.5</v>
      </c>
      <c r="B36" s="329" t="s">
        <v>40</v>
      </c>
      <c r="C36" s="336">
        <f>SUMIF('60'!O:O,'(Analysis Asset)'!$A36,'60'!R:R)</f>
        <v>0</v>
      </c>
      <c r="D36" s="336">
        <f>SUMIF('61'!O:O,'(Analysis Asset)'!$A36,'61'!R:R)</f>
        <v>11413.54</v>
      </c>
      <c r="E36" s="320">
        <f>SUMIF('62'!N:N,'(Analysis Asset)'!$A36,'62'!Q:Q)</f>
        <v>68421.679999999993</v>
      </c>
      <c r="F36" s="320">
        <f>SUMIF('63'!$J:$J,'(Analysis Asset)'!$A36,'63'!$M:$M)</f>
        <v>36581.03</v>
      </c>
      <c r="G36" s="320">
        <f>SUMIF('64'!H:H,'(Analysis Asset)'!$A36,'64'!N:N)</f>
        <v>38583.160000000003</v>
      </c>
      <c r="H36" s="320">
        <f>SUMIF('65'!$F:$F,'(Analysis Asset)'!$A36,'65'!J:J)</f>
        <v>3644.94</v>
      </c>
      <c r="I36" s="320">
        <f>SUMIF('66'!F:F,'(Analysis Asset)'!$A36,'66'!J:J)</f>
        <v>21711.72</v>
      </c>
      <c r="J36" s="510">
        <f>SUMIF('67'!$F:$F,'(Analysis Asset)'!$A36,'67'!$I:$I)</f>
        <v>8881.02</v>
      </c>
      <c r="K36" s="510">
        <f>SUMIF('68'!$F:$F,'(Analysis Asset)'!$A36,'68'!$I:$I)</f>
        <v>57972.6</v>
      </c>
      <c r="L36" s="336">
        <f>SUMIF('2569keyin'!$D:$D,'(Analysis Asset)'!$A36,'2569keyin'!H:H)</f>
        <v>57972.6</v>
      </c>
      <c r="M36" s="336">
        <f>SUMIF('2569keyin'!$D:$D,'(Analysis Asset)'!$A36,'2569keyin'!I:I)</f>
        <v>100018.25</v>
      </c>
      <c r="N36" s="336">
        <f>SUMIF('2569keyin'!$D:$D,'(Analysis Asset)'!$A36,'2569keyin'!J:J)</f>
        <v>113008.05</v>
      </c>
      <c r="O36" s="336">
        <f>SUMIF('2569keyin'!$D:$D,'(Analysis Asset)'!$A36,'2569keyin'!K:K)</f>
        <v>0</v>
      </c>
      <c r="P36" s="336">
        <f>SUMIF('2569keyin'!$D:$D,'(Analysis Asset)'!$A36,'2569keyin'!L:L)</f>
        <v>0</v>
      </c>
      <c r="Q36" s="336">
        <f>SUMIF('2569keyin'!$D:$D,'(Analysis Asset)'!$A36,'2569keyin'!M:M)</f>
        <v>0</v>
      </c>
      <c r="R36" s="336">
        <f>SUMIF('2569keyin'!$D:$D,'(Analysis Asset)'!$A36,'2569keyin'!N:N)</f>
        <v>0</v>
      </c>
      <c r="S36" s="336">
        <f>SUMIF('2569keyin'!$D:$D,'(Analysis Asset)'!$A36,'2569keyin'!O:O)</f>
        <v>0</v>
      </c>
      <c r="T36" s="336">
        <f>SUMIF('2569keyin'!$D:$D,'(Analysis Asset)'!$A36,'2569keyin'!P:P)</f>
        <v>0</v>
      </c>
      <c r="U36" s="336">
        <f>SUMIF('2569keyin'!$D:$D,'(Analysis Asset)'!$A36,'2569keyin'!Q:Q)</f>
        <v>0</v>
      </c>
      <c r="V36" s="336">
        <f>SUMIF('2569keyin'!$D:$D,'(Analysis Asset)'!$A36,'2569keyin'!R:R)</f>
        <v>0</v>
      </c>
      <c r="W36" s="336">
        <f>SUMIF('2569keyin'!$D:$D,'(Analysis Asset)'!$A36,'2569keyin'!S:S)</f>
        <v>0</v>
      </c>
    </row>
    <row r="37" spans="1:23">
      <c r="A37" s="342">
        <v>4.5999999999999996</v>
      </c>
      <c r="B37" s="329" t="s">
        <v>41</v>
      </c>
      <c r="C37" s="336">
        <f>SUMIF('60'!O:O,'(Analysis Asset)'!$A37,'60'!R:R)</f>
        <v>0</v>
      </c>
      <c r="D37" s="336">
        <f>SUMIF('61'!O:O,'(Analysis Asset)'!$A37,'61'!R:R)</f>
        <v>5140982.78</v>
      </c>
      <c r="E37" s="320">
        <f>SUMIF('62'!N:N,'(Analysis Asset)'!$A37,'62'!Q:Q)</f>
        <v>7709757.8200000003</v>
      </c>
      <c r="F37" s="320">
        <f>SUMIF('63'!$J:$J,'(Analysis Asset)'!$A37,'63'!$M:$M)</f>
        <v>8095153.96</v>
      </c>
      <c r="G37" s="320">
        <f>SUMIF('64'!H:H,'(Analysis Asset)'!$A37,'64'!N:N)</f>
        <v>9049800.5700000003</v>
      </c>
      <c r="H37" s="320">
        <f>SUMIF('65'!$F:$F,'(Analysis Asset)'!$A37,'65'!J:J)</f>
        <v>7424043.9400000004</v>
      </c>
      <c r="I37" s="320">
        <f>SUMIF('66'!F:F,'(Analysis Asset)'!$A37,'66'!J:J)</f>
        <v>11251468.27</v>
      </c>
      <c r="J37" s="510">
        <f>SUMIF('67'!$F:$F,'(Analysis Asset)'!$A37,'67'!$I:$I)</f>
        <v>12492040.93</v>
      </c>
      <c r="K37" s="510">
        <f>SUMIF('68'!$F:$F,'(Analysis Asset)'!$A37,'68'!$I:$I)</f>
        <v>14515201.220000001</v>
      </c>
      <c r="L37" s="336">
        <f>SUMIF('2569keyin'!$D:$D,'(Analysis Asset)'!$A37,'2569keyin'!H:H)</f>
        <v>14801920.02</v>
      </c>
      <c r="M37" s="336">
        <f>SUMIF('2569keyin'!$D:$D,'(Analysis Asset)'!$A37,'2569keyin'!I:I)</f>
        <v>13824489.880000001</v>
      </c>
      <c r="N37" s="336">
        <f>SUMIF('2569keyin'!$D:$D,'(Analysis Asset)'!$A37,'2569keyin'!J:J)</f>
        <v>15182998.460000001</v>
      </c>
      <c r="O37" s="336">
        <f>SUMIF('2569keyin'!$D:$D,'(Analysis Asset)'!$A37,'2569keyin'!K:K)</f>
        <v>0</v>
      </c>
      <c r="P37" s="336">
        <f>SUMIF('2569keyin'!$D:$D,'(Analysis Asset)'!$A37,'2569keyin'!L:L)</f>
        <v>0</v>
      </c>
      <c r="Q37" s="336">
        <f>SUMIF('2569keyin'!$D:$D,'(Analysis Asset)'!$A37,'2569keyin'!M:M)</f>
        <v>0</v>
      </c>
      <c r="R37" s="336">
        <f>SUMIF('2569keyin'!$D:$D,'(Analysis Asset)'!$A37,'2569keyin'!N:N)</f>
        <v>0</v>
      </c>
      <c r="S37" s="336">
        <f>SUMIF('2569keyin'!$D:$D,'(Analysis Asset)'!$A37,'2569keyin'!O:O)</f>
        <v>0</v>
      </c>
      <c r="T37" s="336">
        <f>SUMIF('2569keyin'!$D:$D,'(Analysis Asset)'!$A37,'2569keyin'!P:P)</f>
        <v>0</v>
      </c>
      <c r="U37" s="336">
        <f>SUMIF('2569keyin'!$D:$D,'(Analysis Asset)'!$A37,'2569keyin'!Q:Q)</f>
        <v>0</v>
      </c>
      <c r="V37" s="336">
        <f>SUMIF('2569keyin'!$D:$D,'(Analysis Asset)'!$A37,'2569keyin'!R:R)</f>
        <v>0</v>
      </c>
      <c r="W37" s="336">
        <f>SUMIF('2569keyin'!$D:$D,'(Analysis Asset)'!$A37,'2569keyin'!S:S)</f>
        <v>0</v>
      </c>
    </row>
    <row r="38" spans="1:23" s="9" customFormat="1">
      <c r="A38" s="342">
        <v>4.7</v>
      </c>
      <c r="B38" s="329" t="s">
        <v>42</v>
      </c>
      <c r="C38" s="336">
        <f>SUMIF('60'!O:O,'(Analysis Asset)'!$A38,'60'!R:R)</f>
        <v>0</v>
      </c>
      <c r="D38" s="336">
        <f>SUMIF('61'!O:O,'(Analysis Asset)'!$A38,'61'!R:R)</f>
        <v>2760634.7</v>
      </c>
      <c r="E38" s="320">
        <f>SUMIF('62'!N:N,'(Analysis Asset)'!$A38,'62'!Q:Q)</f>
        <v>1579235.5</v>
      </c>
      <c r="F38" s="320">
        <f>SUMIF('63'!$J:$J,'(Analysis Asset)'!$A38,'63'!$M:$M)</f>
        <v>1321737.45</v>
      </c>
      <c r="G38" s="320">
        <f>SUMIF('64'!H:H,'(Analysis Asset)'!$A38,'64'!N:N)</f>
        <v>1208348.95</v>
      </c>
      <c r="H38" s="320">
        <f>SUMIF('65'!$F:$F,'(Analysis Asset)'!$A38,'65'!J:J)</f>
        <v>2851965.2</v>
      </c>
      <c r="I38" s="320">
        <f>SUMIF('66'!F:F,'(Analysis Asset)'!$A38,'66'!J:J)</f>
        <v>2890782.5</v>
      </c>
      <c r="J38" s="510">
        <f>SUMIF('67'!$F:$F,'(Analysis Asset)'!$A38,'67'!$I:$I)</f>
        <v>2404869.5099999998</v>
      </c>
      <c r="K38" s="510">
        <f>SUMIF('68'!$F:$F,'(Analysis Asset)'!$A38,'68'!$I:$I)</f>
        <v>1656579.5</v>
      </c>
      <c r="L38" s="336">
        <f>SUMIF('2569keyin'!$D:$D,'(Analysis Asset)'!$A38,'2569keyin'!H:H)</f>
        <v>1669766.5</v>
      </c>
      <c r="M38" s="336">
        <f>SUMIF('2569keyin'!$D:$D,'(Analysis Asset)'!$A38,'2569keyin'!I:I)</f>
        <v>1606023.5</v>
      </c>
      <c r="N38" s="336">
        <f>SUMIF('2569keyin'!$D:$D,'(Analysis Asset)'!$A38,'2569keyin'!J:J)</f>
        <v>2463902.9</v>
      </c>
      <c r="O38" s="336">
        <f>SUMIF('2569keyin'!$D:$D,'(Analysis Asset)'!$A38,'2569keyin'!K:K)</f>
        <v>0</v>
      </c>
      <c r="P38" s="336">
        <f>SUMIF('2569keyin'!$D:$D,'(Analysis Asset)'!$A38,'2569keyin'!L:L)</f>
        <v>0</v>
      </c>
      <c r="Q38" s="336">
        <f>SUMIF('2569keyin'!$D:$D,'(Analysis Asset)'!$A38,'2569keyin'!M:M)</f>
        <v>0</v>
      </c>
      <c r="R38" s="336">
        <f>SUMIF('2569keyin'!$D:$D,'(Analysis Asset)'!$A38,'2569keyin'!N:N)</f>
        <v>0</v>
      </c>
      <c r="S38" s="336">
        <f>SUMIF('2569keyin'!$D:$D,'(Analysis Asset)'!$A38,'2569keyin'!O:O)</f>
        <v>0</v>
      </c>
      <c r="T38" s="336">
        <f>SUMIF('2569keyin'!$D:$D,'(Analysis Asset)'!$A38,'2569keyin'!P:P)</f>
        <v>0</v>
      </c>
      <c r="U38" s="336">
        <f>SUMIF('2569keyin'!$D:$D,'(Analysis Asset)'!$A38,'2569keyin'!Q:Q)</f>
        <v>0</v>
      </c>
      <c r="V38" s="336">
        <f>SUMIF('2569keyin'!$D:$D,'(Analysis Asset)'!$A38,'2569keyin'!R:R)</f>
        <v>0</v>
      </c>
      <c r="W38" s="336">
        <f>SUMIF('2569keyin'!$D:$D,'(Analysis Asset)'!$A38,'2569keyin'!S:S)</f>
        <v>0</v>
      </c>
    </row>
    <row r="39" spans="1:23">
      <c r="A39" s="342">
        <v>4.8</v>
      </c>
      <c r="B39" s="329" t="s">
        <v>43</v>
      </c>
      <c r="C39" s="336">
        <f>SUMIF('60'!O:O,'(Analysis Asset)'!$A39,'60'!R:R)</f>
        <v>0</v>
      </c>
      <c r="D39" s="336">
        <f>SUMIF('61'!O:O,'(Analysis Asset)'!$A39,'61'!R:R)</f>
        <v>438466.78</v>
      </c>
      <c r="E39" s="320">
        <f>SUMIF('62'!N:N,'(Analysis Asset)'!$A39,'62'!Q:Q)</f>
        <v>658516.32999999996</v>
      </c>
      <c r="F39" s="320">
        <f>SUMIF('63'!$J:$J,'(Analysis Asset)'!$A39,'63'!$M:$M)</f>
        <v>998183.75</v>
      </c>
      <c r="G39" s="320">
        <f>SUMIF('64'!H:H,'(Analysis Asset)'!$A39,'64'!N:N)</f>
        <v>980526.59</v>
      </c>
      <c r="H39" s="320">
        <f>SUMIF('65'!$F:$F,'(Analysis Asset)'!$A39,'65'!J:J)</f>
        <v>970840.91</v>
      </c>
      <c r="I39" s="320">
        <f>SUMIF('66'!F:F,'(Analysis Asset)'!$A39,'66'!J:J)</f>
        <v>872184.2</v>
      </c>
      <c r="J39" s="510">
        <f>SUMIF('67'!$F:$F,'(Analysis Asset)'!$A39,'67'!$I:$I)</f>
        <v>504932.47</v>
      </c>
      <c r="K39" s="510">
        <f>SUMIF('68'!$F:$F,'(Analysis Asset)'!$A39,'68'!$I:$I)</f>
        <v>643806.76</v>
      </c>
      <c r="L39" s="336">
        <f>SUMIF('2569keyin'!$D:$D,'(Analysis Asset)'!$A39,'2569keyin'!H:H)</f>
        <v>964723.17</v>
      </c>
      <c r="M39" s="336">
        <f>SUMIF('2569keyin'!$D:$D,'(Analysis Asset)'!$A39,'2569keyin'!I:I)</f>
        <v>877678.38</v>
      </c>
      <c r="N39" s="336">
        <f>SUMIF('2569keyin'!$D:$D,'(Analysis Asset)'!$A39,'2569keyin'!J:J)</f>
        <v>800053.5</v>
      </c>
      <c r="O39" s="336">
        <f>SUMIF('2569keyin'!$D:$D,'(Analysis Asset)'!$A39,'2569keyin'!K:K)</f>
        <v>0</v>
      </c>
      <c r="P39" s="336">
        <f>SUMIF('2569keyin'!$D:$D,'(Analysis Asset)'!$A39,'2569keyin'!L:L)</f>
        <v>0</v>
      </c>
      <c r="Q39" s="336">
        <f>SUMIF('2569keyin'!$D:$D,'(Analysis Asset)'!$A39,'2569keyin'!M:M)</f>
        <v>0</v>
      </c>
      <c r="R39" s="336">
        <f>SUMIF('2569keyin'!$D:$D,'(Analysis Asset)'!$A39,'2569keyin'!N:N)</f>
        <v>0</v>
      </c>
      <c r="S39" s="336">
        <f>SUMIF('2569keyin'!$D:$D,'(Analysis Asset)'!$A39,'2569keyin'!O:O)</f>
        <v>0</v>
      </c>
      <c r="T39" s="336">
        <f>SUMIF('2569keyin'!$D:$D,'(Analysis Asset)'!$A39,'2569keyin'!P:P)</f>
        <v>0</v>
      </c>
      <c r="U39" s="336">
        <f>SUMIF('2569keyin'!$D:$D,'(Analysis Asset)'!$A39,'2569keyin'!Q:Q)</f>
        <v>0</v>
      </c>
      <c r="V39" s="336">
        <f>SUMIF('2569keyin'!$D:$D,'(Analysis Asset)'!$A39,'2569keyin'!R:R)</f>
        <v>0</v>
      </c>
      <c r="W39" s="336">
        <f>SUMIF('2569keyin'!$D:$D,'(Analysis Asset)'!$A39,'2569keyin'!S:S)</f>
        <v>0</v>
      </c>
    </row>
    <row r="40" spans="1:23">
      <c r="A40" s="342">
        <v>4.9000000000000004</v>
      </c>
      <c r="B40" s="329" t="s">
        <v>44</v>
      </c>
      <c r="C40" s="336">
        <f>SUMIF('60'!O:O,'(Analysis Asset)'!$A40,'60'!R:R)</f>
        <v>0</v>
      </c>
      <c r="D40" s="336">
        <f>SUMIF('61'!O:O,'(Analysis Asset)'!$A40,'61'!R:R)</f>
        <v>382899.5</v>
      </c>
      <c r="E40" s="320">
        <f>SUMIF('62'!N:N,'(Analysis Asset)'!$A40,'62'!Q:Q)</f>
        <v>356963</v>
      </c>
      <c r="F40" s="320">
        <f>SUMIF('63'!$J:$J,'(Analysis Asset)'!$A40,'63'!$M:$M)</f>
        <v>258725</v>
      </c>
      <c r="G40" s="320">
        <f>SUMIF('64'!H:H,'(Analysis Asset)'!$A40,'64'!N:N)</f>
        <v>306033</v>
      </c>
      <c r="H40" s="320">
        <f>SUMIF('65'!$F:$F,'(Analysis Asset)'!$A40,'65'!J:J)</f>
        <v>371954.9</v>
      </c>
      <c r="I40" s="320">
        <f>SUMIF('66'!F:F,'(Analysis Asset)'!$A40,'66'!J:J)</f>
        <v>126042</v>
      </c>
      <c r="J40" s="510">
        <f>SUMIF('67'!$F:$F,'(Analysis Asset)'!$A40,'67'!$I:$I)</f>
        <v>578808</v>
      </c>
      <c r="K40" s="510">
        <f>SUMIF('68'!$F:$F,'(Analysis Asset)'!$A40,'68'!$I:$I)</f>
        <v>677289</v>
      </c>
      <c r="L40" s="336">
        <f>SUMIF('2569keyin'!$D:$D,'(Analysis Asset)'!$A40,'2569keyin'!H:H)</f>
        <v>872066</v>
      </c>
      <c r="M40" s="336">
        <f>SUMIF('2569keyin'!$D:$D,'(Analysis Asset)'!$A40,'2569keyin'!I:I)</f>
        <v>842606</v>
      </c>
      <c r="N40" s="336">
        <f>SUMIF('2569keyin'!$D:$D,'(Analysis Asset)'!$A40,'2569keyin'!J:J)</f>
        <v>744386</v>
      </c>
      <c r="O40" s="336">
        <f>SUMIF('2569keyin'!$D:$D,'(Analysis Asset)'!$A40,'2569keyin'!K:K)</f>
        <v>0</v>
      </c>
      <c r="P40" s="336">
        <f>SUMIF('2569keyin'!$D:$D,'(Analysis Asset)'!$A40,'2569keyin'!L:L)</f>
        <v>0</v>
      </c>
      <c r="Q40" s="336">
        <f>SUMIF('2569keyin'!$D:$D,'(Analysis Asset)'!$A40,'2569keyin'!M:M)</f>
        <v>0</v>
      </c>
      <c r="R40" s="336">
        <f>SUMIF('2569keyin'!$D:$D,'(Analysis Asset)'!$A40,'2569keyin'!N:N)</f>
        <v>0</v>
      </c>
      <c r="S40" s="336">
        <f>SUMIF('2569keyin'!$D:$D,'(Analysis Asset)'!$A40,'2569keyin'!O:O)</f>
        <v>0</v>
      </c>
      <c r="T40" s="336">
        <f>SUMIF('2569keyin'!$D:$D,'(Analysis Asset)'!$A40,'2569keyin'!P:P)</f>
        <v>0</v>
      </c>
      <c r="U40" s="336">
        <f>SUMIF('2569keyin'!$D:$D,'(Analysis Asset)'!$A40,'2569keyin'!Q:Q)</f>
        <v>0</v>
      </c>
      <c r="V40" s="336">
        <f>SUMIF('2569keyin'!$D:$D,'(Analysis Asset)'!$A40,'2569keyin'!R:R)</f>
        <v>0</v>
      </c>
      <c r="W40" s="336">
        <f>SUMIF('2569keyin'!$D:$D,'(Analysis Asset)'!$A40,'2569keyin'!S:S)</f>
        <v>0</v>
      </c>
    </row>
    <row r="41" spans="1:23">
      <c r="A41" s="342" t="s">
        <v>921</v>
      </c>
      <c r="B41" s="329" t="s">
        <v>2580</v>
      </c>
      <c r="C41" s="336">
        <f>SUMIF('60'!O:O,'(Analysis Asset)'!$A41,'60'!R:R)</f>
        <v>0</v>
      </c>
      <c r="D41" s="336">
        <f>SUMIF('61'!O:O,'(Analysis Asset)'!$A41,'61'!R:R)</f>
        <v>463914.87</v>
      </c>
      <c r="E41" s="320">
        <f>SUMIF('62'!N:N,'(Analysis Asset)'!$A41,'62'!Q:Q)</f>
        <v>121794</v>
      </c>
      <c r="F41" s="320">
        <f>SUMIF('63'!$J:$J,'(Analysis Asset)'!$A41,'63'!$M:$M)</f>
        <v>85945</v>
      </c>
      <c r="G41" s="320">
        <f>SUMIF('64'!H:H,'(Analysis Asset)'!$A41,'64'!N:N)</f>
        <v>228662.84</v>
      </c>
      <c r="H41" s="320">
        <f>SUMIF('65'!$F:$F,'(Analysis Asset)'!$A41,'65'!J:J)</f>
        <v>146162</v>
      </c>
      <c r="I41" s="320">
        <f>SUMIF('66'!F:F,'(Analysis Asset)'!$A41,'66'!J:J)</f>
        <v>74812</v>
      </c>
      <c r="J41" s="510">
        <f>SUMIF('67'!$F:$F,'(Analysis Asset)'!$A41,'67'!$I:$I)</f>
        <v>150052.92000000001</v>
      </c>
      <c r="K41" s="510">
        <f>SUMIF('68'!$F:$F,'(Analysis Asset)'!$A41,'68'!$I:$I)</f>
        <v>148137.51999999999</v>
      </c>
      <c r="L41" s="336">
        <f>SUMIF('2569keyin'!$D:$D,'(Analysis Asset)'!$A41,'2569keyin'!H:H)</f>
        <v>283828.88</v>
      </c>
      <c r="M41" s="336">
        <f>SUMIF('2569keyin'!$D:$D,'(Analysis Asset)'!$A41,'2569keyin'!I:I)</f>
        <v>200756.38</v>
      </c>
      <c r="N41" s="336">
        <f>SUMIF('2569keyin'!$D:$D,'(Analysis Asset)'!$A41,'2569keyin'!J:J)</f>
        <v>198868.38</v>
      </c>
      <c r="O41" s="336">
        <f>SUMIF('2569keyin'!$D:$D,'(Analysis Asset)'!$A41,'2569keyin'!K:K)</f>
        <v>0</v>
      </c>
      <c r="P41" s="336">
        <f>SUMIF('2569keyin'!$D:$D,'(Analysis Asset)'!$A41,'2569keyin'!L:L)</f>
        <v>0</v>
      </c>
      <c r="Q41" s="336">
        <f>SUMIF('2569keyin'!$D:$D,'(Analysis Asset)'!$A41,'2569keyin'!M:M)</f>
        <v>0</v>
      </c>
      <c r="R41" s="336">
        <f>SUMIF('2569keyin'!$D:$D,'(Analysis Asset)'!$A41,'2569keyin'!N:N)</f>
        <v>0</v>
      </c>
      <c r="S41" s="336">
        <f>SUMIF('2569keyin'!$D:$D,'(Analysis Asset)'!$A41,'2569keyin'!O:O)</f>
        <v>0</v>
      </c>
      <c r="T41" s="336">
        <f>SUMIF('2569keyin'!$D:$D,'(Analysis Asset)'!$A41,'2569keyin'!P:P)</f>
        <v>0</v>
      </c>
      <c r="U41" s="336">
        <f>SUMIF('2569keyin'!$D:$D,'(Analysis Asset)'!$A41,'2569keyin'!Q:Q)</f>
        <v>0</v>
      </c>
      <c r="V41" s="336">
        <f>SUMIF('2569keyin'!$D:$D,'(Analysis Asset)'!$A41,'2569keyin'!R:R)</f>
        <v>0</v>
      </c>
      <c r="W41" s="336">
        <f>SUMIF('2569keyin'!$D:$D,'(Analysis Asset)'!$A41,'2569keyin'!S:S)</f>
        <v>0</v>
      </c>
    </row>
    <row r="42" spans="1:23" s="10" customFormat="1">
      <c r="A42" s="345">
        <v>4.1100000000000003</v>
      </c>
      <c r="B42" s="329" t="s">
        <v>67</v>
      </c>
      <c r="C42" s="336">
        <f>SUMIF('60'!O:O,'(Analysis Asset)'!$A42,'60'!R:R)</f>
        <v>0</v>
      </c>
      <c r="D42" s="336">
        <f>SUMIF('61'!O:O,'(Analysis Asset)'!$A42,'61'!R:R)</f>
        <v>0</v>
      </c>
      <c r="E42" s="320">
        <f>SUMIF('62'!N:N,'(Analysis Asset)'!$A42,'62'!Q:Q)</f>
        <v>766437.45</v>
      </c>
      <c r="F42" s="320">
        <f>SUMIF('63'!$J:$J,'(Analysis Asset)'!$A42,'63'!$M:$M)</f>
        <v>275269.11</v>
      </c>
      <c r="G42" s="320">
        <f>SUMIF('64'!H:H,'(Analysis Asset)'!$A42,'64'!N:N)</f>
        <v>996991.67</v>
      </c>
      <c r="H42" s="320">
        <f>SUMIF('65'!$F:$F,'(Analysis Asset)'!$A42,'65'!J:J)</f>
        <v>622305.30000000005</v>
      </c>
      <c r="I42" s="320">
        <f>SUMIF('66'!F:F,'(Analysis Asset)'!$A42,'66'!J:J)</f>
        <v>931083.6</v>
      </c>
      <c r="J42" s="510">
        <f>SUMIF('67'!$F:$F,'(Analysis Asset)'!$A42,'67'!$I:$I)</f>
        <v>530303.65</v>
      </c>
      <c r="K42" s="510">
        <f>SUMIF('68'!$F:$F,'(Analysis Asset)'!$A42,'68'!$I:$I)</f>
        <v>993497.64</v>
      </c>
      <c r="L42" s="336">
        <f>SUMIF('2569keyin'!$D:$D,'(Analysis Asset)'!$A42,'2569keyin'!H:H)</f>
        <v>927922.72</v>
      </c>
      <c r="M42" s="336">
        <f>SUMIF('2569keyin'!$D:$D,'(Analysis Asset)'!$A42,'2569keyin'!I:I)</f>
        <v>984224.44</v>
      </c>
      <c r="N42" s="336">
        <f>SUMIF('2569keyin'!$D:$D,'(Analysis Asset)'!$A42,'2569keyin'!J:J)</f>
        <v>982862.04</v>
      </c>
      <c r="O42" s="336">
        <f>SUMIF('2569keyin'!$D:$D,'(Analysis Asset)'!$A42,'2569keyin'!K:K)</f>
        <v>0</v>
      </c>
      <c r="P42" s="336">
        <f>SUMIF('2569keyin'!$D:$D,'(Analysis Asset)'!$A42,'2569keyin'!L:L)</f>
        <v>0</v>
      </c>
      <c r="Q42" s="336">
        <f>SUMIF('2569keyin'!$D:$D,'(Analysis Asset)'!$A42,'2569keyin'!M:M)</f>
        <v>0</v>
      </c>
      <c r="R42" s="336">
        <f>SUMIF('2569keyin'!$D:$D,'(Analysis Asset)'!$A42,'2569keyin'!N:N)</f>
        <v>0</v>
      </c>
      <c r="S42" s="336">
        <f>SUMIF('2569keyin'!$D:$D,'(Analysis Asset)'!$A42,'2569keyin'!O:O)</f>
        <v>0</v>
      </c>
      <c r="T42" s="336">
        <f>SUMIF('2569keyin'!$D:$D,'(Analysis Asset)'!$A42,'2569keyin'!P:P)</f>
        <v>0</v>
      </c>
      <c r="U42" s="336">
        <f>SUMIF('2569keyin'!$D:$D,'(Analysis Asset)'!$A42,'2569keyin'!Q:Q)</f>
        <v>0</v>
      </c>
      <c r="V42" s="336">
        <f>SUMIF('2569keyin'!$D:$D,'(Analysis Asset)'!$A42,'2569keyin'!R:R)</f>
        <v>0</v>
      </c>
      <c r="W42" s="336">
        <f>SUMIF('2569keyin'!$D:$D,'(Analysis Asset)'!$A42,'2569keyin'!S:S)</f>
        <v>0</v>
      </c>
    </row>
    <row r="43" spans="1:23">
      <c r="A43" s="342">
        <v>4.12</v>
      </c>
      <c r="B43" s="329" t="s">
        <v>68</v>
      </c>
      <c r="C43" s="336">
        <f>SUMIF('60'!O:O,'(Analysis Asset)'!$A43,'60'!R:R)</f>
        <v>0</v>
      </c>
      <c r="D43" s="336">
        <f>SUMIF('61'!O:O,'(Analysis Asset)'!$A43,'61'!R:R)</f>
        <v>137109.5</v>
      </c>
      <c r="E43" s="320">
        <f>SUMIF('62'!N:N,'(Analysis Asset)'!$A43,'62'!Q:Q)</f>
        <v>99865</v>
      </c>
      <c r="F43" s="320">
        <f>SUMIF('63'!$J:$J,'(Analysis Asset)'!$A43,'63'!$M:$M)</f>
        <v>157812</v>
      </c>
      <c r="G43" s="320">
        <f>SUMIF('64'!H:H,'(Analysis Asset)'!$A43,'64'!N:N)</f>
        <v>111442</v>
      </c>
      <c r="H43" s="320">
        <f>SUMIF('65'!$F:$F,'(Analysis Asset)'!$A43,'65'!J:J)</f>
        <v>135497</v>
      </c>
      <c r="I43" s="320">
        <f>SUMIF('66'!F:F,'(Analysis Asset)'!$A43,'66'!J:J)</f>
        <v>124558</v>
      </c>
      <c r="J43" s="510">
        <f>SUMIF('67'!$F:$F,'(Analysis Asset)'!$A43,'67'!$I:$I)</f>
        <v>125715</v>
      </c>
      <c r="K43" s="510">
        <f>SUMIF('68'!$F:$F,'(Analysis Asset)'!$A43,'68'!$I:$I)</f>
        <v>86993.72</v>
      </c>
      <c r="L43" s="336">
        <f>SUMIF('2569keyin'!$D:$D,'(Analysis Asset)'!$A43,'2569keyin'!H:H)</f>
        <v>228514</v>
      </c>
      <c r="M43" s="336">
        <f>SUMIF('2569keyin'!$D:$D,'(Analysis Asset)'!$A43,'2569keyin'!I:I)</f>
        <v>218090</v>
      </c>
      <c r="N43" s="336">
        <f>SUMIF('2569keyin'!$D:$D,'(Analysis Asset)'!$A43,'2569keyin'!J:J)</f>
        <v>215210</v>
      </c>
      <c r="O43" s="336">
        <f>SUMIF('2569keyin'!$D:$D,'(Analysis Asset)'!$A43,'2569keyin'!K:K)</f>
        <v>0</v>
      </c>
      <c r="P43" s="336">
        <f>SUMIF('2569keyin'!$D:$D,'(Analysis Asset)'!$A43,'2569keyin'!L:L)</f>
        <v>0</v>
      </c>
      <c r="Q43" s="336">
        <f>SUMIF('2569keyin'!$D:$D,'(Analysis Asset)'!$A43,'2569keyin'!M:M)</f>
        <v>0</v>
      </c>
      <c r="R43" s="336">
        <f>SUMIF('2569keyin'!$D:$D,'(Analysis Asset)'!$A43,'2569keyin'!N:N)</f>
        <v>0</v>
      </c>
      <c r="S43" s="336">
        <f>SUMIF('2569keyin'!$D:$D,'(Analysis Asset)'!$A43,'2569keyin'!O:O)</f>
        <v>0</v>
      </c>
      <c r="T43" s="336">
        <f>SUMIF('2569keyin'!$D:$D,'(Analysis Asset)'!$A43,'2569keyin'!P:P)</f>
        <v>0</v>
      </c>
      <c r="U43" s="336">
        <f>SUMIF('2569keyin'!$D:$D,'(Analysis Asset)'!$A43,'2569keyin'!Q:Q)</f>
        <v>0</v>
      </c>
      <c r="V43" s="336">
        <f>SUMIF('2569keyin'!$D:$D,'(Analysis Asset)'!$A43,'2569keyin'!R:R)</f>
        <v>0</v>
      </c>
      <c r="W43" s="336">
        <f>SUMIF('2569keyin'!$D:$D,'(Analysis Asset)'!$A43,'2569keyin'!S:S)</f>
        <v>0</v>
      </c>
    </row>
    <row r="44" spans="1:23">
      <c r="A44" s="342">
        <v>4.13</v>
      </c>
      <c r="B44" s="329" t="s">
        <v>69</v>
      </c>
      <c r="C44" s="336">
        <f>SUMIF('60'!O:O,'(Analysis Asset)'!$A44,'60'!R:R)</f>
        <v>0</v>
      </c>
      <c r="D44" s="336">
        <f>SUMIF('61'!O:O,'(Analysis Asset)'!$A44,'61'!R:R)</f>
        <v>0</v>
      </c>
      <c r="E44" s="320">
        <f>SUMIF('62'!N:N,'(Analysis Asset)'!$A44,'62'!Q:Q)</f>
        <v>468119</v>
      </c>
      <c r="F44" s="320">
        <f>SUMIF('63'!$J:$J,'(Analysis Asset)'!$A44,'63'!$M:$M)</f>
        <v>1270012.94</v>
      </c>
      <c r="G44" s="320">
        <f>SUMIF('64'!H:H,'(Analysis Asset)'!$A44,'64'!N:N)</f>
        <v>478492.04</v>
      </c>
      <c r="H44" s="320">
        <f>SUMIF('65'!$F:$F,'(Analysis Asset)'!$A44,'65'!J:J)</f>
        <v>132710.59</v>
      </c>
      <c r="I44" s="320">
        <f>SUMIF('66'!F:F,'(Analysis Asset)'!$A44,'66'!J:J)</f>
        <v>617573.1</v>
      </c>
      <c r="J44" s="510">
        <f>SUMIF('67'!$F:$F,'(Analysis Asset)'!$A44,'67'!$I:$I)</f>
        <v>429814.3</v>
      </c>
      <c r="K44" s="510">
        <f>SUMIF('68'!$F:$F,'(Analysis Asset)'!$A44,'68'!$I:$I)</f>
        <v>596022.9</v>
      </c>
      <c r="L44" s="336">
        <f>SUMIF('2569keyin'!$D:$D,'(Analysis Asset)'!$A44,'2569keyin'!H:H)</f>
        <v>838514.3</v>
      </c>
      <c r="M44" s="336">
        <f>SUMIF('2569keyin'!$D:$D,'(Analysis Asset)'!$A44,'2569keyin'!I:I)</f>
        <v>695982.9</v>
      </c>
      <c r="N44" s="336">
        <f>SUMIF('2569keyin'!$D:$D,'(Analysis Asset)'!$A44,'2569keyin'!J:J)</f>
        <v>501316.7</v>
      </c>
      <c r="O44" s="336">
        <f>SUMIF('2569keyin'!$D:$D,'(Analysis Asset)'!$A44,'2569keyin'!K:K)</f>
        <v>0</v>
      </c>
      <c r="P44" s="336">
        <f>SUMIF('2569keyin'!$D:$D,'(Analysis Asset)'!$A44,'2569keyin'!L:L)</f>
        <v>0</v>
      </c>
      <c r="Q44" s="336">
        <f>SUMIF('2569keyin'!$D:$D,'(Analysis Asset)'!$A44,'2569keyin'!M:M)</f>
        <v>0</v>
      </c>
      <c r="R44" s="336">
        <f>SUMIF('2569keyin'!$D:$D,'(Analysis Asset)'!$A44,'2569keyin'!N:N)</f>
        <v>0</v>
      </c>
      <c r="S44" s="336">
        <f>SUMIF('2569keyin'!$D:$D,'(Analysis Asset)'!$A44,'2569keyin'!O:O)</f>
        <v>0</v>
      </c>
      <c r="T44" s="336">
        <f>SUMIF('2569keyin'!$D:$D,'(Analysis Asset)'!$A44,'2569keyin'!P:P)</f>
        <v>0</v>
      </c>
      <c r="U44" s="336">
        <f>SUMIF('2569keyin'!$D:$D,'(Analysis Asset)'!$A44,'2569keyin'!Q:Q)</f>
        <v>0</v>
      </c>
      <c r="V44" s="336">
        <f>SUMIF('2569keyin'!$D:$D,'(Analysis Asset)'!$A44,'2569keyin'!R:R)</f>
        <v>0</v>
      </c>
      <c r="W44" s="336">
        <f>SUMIF('2569keyin'!$D:$D,'(Analysis Asset)'!$A44,'2569keyin'!S:S)</f>
        <v>0</v>
      </c>
    </row>
    <row r="45" spans="1:23">
      <c r="A45" s="342"/>
      <c r="B45" s="329"/>
      <c r="C45" s="336">
        <f>SUMIF('60'!O:O,'(Analysis Asset)'!$A45,'60'!R:R)</f>
        <v>0</v>
      </c>
      <c r="D45" s="336">
        <f>SUMIF('61'!O:O,'(Analysis Asset)'!$A45,'61'!R:R)</f>
        <v>0</v>
      </c>
      <c r="E45" s="320">
        <f>SUMIF('62'!N:N,'(Analysis Asset)'!$A45,'62'!Q:Q)</f>
        <v>0</v>
      </c>
      <c r="F45" s="320">
        <f>SUMIF('63'!$J:$J,'(Analysis Asset)'!$A45,'63'!$M:$M)</f>
        <v>0</v>
      </c>
      <c r="G45" s="320">
        <f>SUMIF('64'!H:H,'(Analysis Asset)'!$A45,'64'!N:N)</f>
        <v>0</v>
      </c>
      <c r="H45" s="320"/>
      <c r="I45" s="320"/>
      <c r="J45" s="510">
        <f>SUMIF('67'!$F:$F,'(Analysis Asset)'!$A45,'67'!$I:$I)</f>
        <v>0</v>
      </c>
      <c r="K45" s="510">
        <f>SUMIF('68'!$F:$F,'(Analysis Asset)'!$A45,'68'!$I:$I)</f>
        <v>0</v>
      </c>
      <c r="L45" s="336">
        <f>SUMIF('2569keyin'!$D:$D,'(Analysis Asset)'!$A45,'2569keyin'!H:H)</f>
        <v>0</v>
      </c>
      <c r="M45" s="336">
        <f>SUMIF('2569keyin'!$D:$D,'(Analysis Asset)'!$A45,'2569keyin'!I:I)</f>
        <v>0</v>
      </c>
      <c r="N45" s="336">
        <f>SUMIF('2569keyin'!$D:$D,'(Analysis Asset)'!$A45,'2569keyin'!J:J)</f>
        <v>0</v>
      </c>
      <c r="O45" s="336">
        <f>SUMIF('2569keyin'!$D:$D,'(Analysis Asset)'!$A45,'2569keyin'!K:K)</f>
        <v>0</v>
      </c>
      <c r="P45" s="336">
        <f>SUMIF('2569keyin'!$D:$D,'(Analysis Asset)'!$A45,'2569keyin'!L:L)</f>
        <v>0</v>
      </c>
      <c r="Q45" s="336">
        <f>SUMIF('2569keyin'!$D:$D,'(Analysis Asset)'!$A45,'2569keyin'!M:M)</f>
        <v>0</v>
      </c>
      <c r="R45" s="336">
        <f>SUMIF('2569keyin'!$D:$D,'(Analysis Asset)'!$A45,'2569keyin'!N:N)</f>
        <v>0</v>
      </c>
      <c r="S45" s="336">
        <f>SUMIF('2569keyin'!$D:$D,'(Analysis Asset)'!$A45,'2569keyin'!O:O)</f>
        <v>0</v>
      </c>
      <c r="T45" s="336">
        <f>SUMIF('2569keyin'!$D:$D,'(Analysis Asset)'!$A45,'2569keyin'!P:P)</f>
        <v>0</v>
      </c>
      <c r="U45" s="336">
        <f>SUMIF('2569keyin'!$D:$D,'(Analysis Asset)'!$A45,'2569keyin'!Q:Q)</f>
        <v>0</v>
      </c>
      <c r="V45" s="336">
        <f>SUMIF('2569keyin'!$D:$D,'(Analysis Asset)'!$A45,'2569keyin'!R:R)</f>
        <v>0</v>
      </c>
      <c r="W45" s="336">
        <f>SUMIF('2569keyin'!$D:$D,'(Analysis Asset)'!$A45,'2569keyin'!S:S)</f>
        <v>0</v>
      </c>
    </row>
    <row r="46" spans="1:23">
      <c r="A46" s="342">
        <v>5</v>
      </c>
      <c r="B46" s="516" t="s">
        <v>54</v>
      </c>
      <c r="C46" s="517">
        <f t="shared" ref="C46:J46" si="11">SUM(C47:C48)</f>
        <v>0</v>
      </c>
      <c r="D46" s="517">
        <f t="shared" si="11"/>
        <v>3645416.94</v>
      </c>
      <c r="E46" s="517">
        <f t="shared" si="11"/>
        <v>4254440.37</v>
      </c>
      <c r="F46" s="517">
        <f t="shared" si="11"/>
        <v>186589.72</v>
      </c>
      <c r="G46" s="517">
        <f t="shared" si="11"/>
        <v>530800</v>
      </c>
      <c r="H46" s="517">
        <f t="shared" ref="H46" si="12">SUM(H47:H48)</f>
        <v>16756633.49</v>
      </c>
      <c r="I46" s="517">
        <f t="shared" si="11"/>
        <v>3094208.86</v>
      </c>
      <c r="J46" s="517">
        <f t="shared" si="11"/>
        <v>4573307.93</v>
      </c>
      <c r="K46" s="517">
        <f t="shared" ref="K46" si="13">SUM(K47:K48)</f>
        <v>781305</v>
      </c>
      <c r="L46" s="517">
        <f>SUM(L47:L48)</f>
        <v>100830</v>
      </c>
      <c r="M46" s="517">
        <f t="shared" ref="M46:W46" si="14">SUM(M47:M48)</f>
        <v>27540</v>
      </c>
      <c r="N46" s="517">
        <f t="shared" si="14"/>
        <v>0</v>
      </c>
      <c r="O46" s="517">
        <f t="shared" si="14"/>
        <v>0</v>
      </c>
      <c r="P46" s="517">
        <f t="shared" si="14"/>
        <v>0</v>
      </c>
      <c r="Q46" s="517">
        <f t="shared" si="14"/>
        <v>0</v>
      </c>
      <c r="R46" s="517">
        <f t="shared" si="14"/>
        <v>0</v>
      </c>
      <c r="S46" s="517">
        <f t="shared" si="14"/>
        <v>0</v>
      </c>
      <c r="T46" s="517">
        <f t="shared" si="14"/>
        <v>0</v>
      </c>
      <c r="U46" s="517">
        <f t="shared" si="14"/>
        <v>0</v>
      </c>
      <c r="V46" s="517">
        <f t="shared" si="14"/>
        <v>0</v>
      </c>
      <c r="W46" s="517">
        <f t="shared" si="14"/>
        <v>0</v>
      </c>
    </row>
    <row r="47" spans="1:23">
      <c r="A47" s="342">
        <v>5.0999999999999996</v>
      </c>
      <c r="B47" s="329" t="s">
        <v>51</v>
      </c>
      <c r="C47" s="336">
        <f>SUMIF('60'!O:O,'(Analysis Asset)'!$A47,'60'!R:R)</f>
        <v>0</v>
      </c>
      <c r="D47" s="336">
        <f>SUMIF('61'!O:O,'(Analysis Asset)'!$A47,'61'!R:R)</f>
        <v>3645416.94</v>
      </c>
      <c r="E47" s="320">
        <f>SUMIF('62'!N:N,'(Analysis Asset)'!$A47,'62'!Q:Q)</f>
        <v>4254440.37</v>
      </c>
      <c r="F47" s="320">
        <f>SUMIF('63'!$J:$J,'(Analysis Asset)'!$A47,'63'!$M:$M)</f>
        <v>186589.72</v>
      </c>
      <c r="G47" s="320">
        <f>SUMIF('64'!H:H,'(Analysis Asset)'!$A47,'64'!N:N)</f>
        <v>530800</v>
      </c>
      <c r="H47" s="320">
        <f>SUMIF('65'!$F:$F,'(Analysis Asset)'!$A47,'65'!J:J)</f>
        <v>16756633.49</v>
      </c>
      <c r="I47" s="320">
        <f>SUMIF('66'!F:F,'(Analysis Asset)'!$A47,'66'!J:J)</f>
        <v>3094208.86</v>
      </c>
      <c r="J47" s="510">
        <f>SUMIF('67'!$F:$F,'(Analysis Asset)'!$A47,'67'!$I:$I)</f>
        <v>4573307.93</v>
      </c>
      <c r="K47" s="510">
        <f>SUMIF('68'!$F:$F,'(Analysis Asset)'!$A47,'68'!$I:$I)</f>
        <v>781305</v>
      </c>
      <c r="L47" s="336">
        <f>SUMIF('2569keyin'!$D:$D,'(Analysis Asset)'!$A47,'2569keyin'!H:H)</f>
        <v>100830</v>
      </c>
      <c r="M47" s="336">
        <f>SUMIF('2569keyin'!$D:$D,'(Analysis Asset)'!$A47,'2569keyin'!I:I)</f>
        <v>27540</v>
      </c>
      <c r="N47" s="336">
        <f>SUMIF('2569keyin'!$D:$D,'(Analysis Asset)'!$A47,'2569keyin'!J:J)</f>
        <v>0</v>
      </c>
      <c r="O47" s="336">
        <f>SUMIF('2569keyin'!$D:$D,'(Analysis Asset)'!$A47,'2569keyin'!K:K)</f>
        <v>0</v>
      </c>
      <c r="P47" s="336">
        <f>SUMIF('2569keyin'!$D:$D,'(Analysis Asset)'!$A47,'2569keyin'!L:L)</f>
        <v>0</v>
      </c>
      <c r="Q47" s="336">
        <f>SUMIF('2569keyin'!$D:$D,'(Analysis Asset)'!$A47,'2569keyin'!M:M)</f>
        <v>0</v>
      </c>
      <c r="R47" s="336">
        <f>SUMIF('2569keyin'!$D:$D,'(Analysis Asset)'!$A47,'2569keyin'!N:N)</f>
        <v>0</v>
      </c>
      <c r="S47" s="336">
        <f>SUMIF('2569keyin'!$D:$D,'(Analysis Asset)'!$A47,'2569keyin'!O:O)</f>
        <v>0</v>
      </c>
      <c r="T47" s="336">
        <f>SUMIF('2569keyin'!$D:$D,'(Analysis Asset)'!$A47,'2569keyin'!P:P)</f>
        <v>0</v>
      </c>
      <c r="U47" s="336">
        <f>SUMIF('2569keyin'!$D:$D,'(Analysis Asset)'!$A47,'2569keyin'!Q:Q)</f>
        <v>0</v>
      </c>
      <c r="V47" s="336">
        <f>SUMIF('2569keyin'!$D:$D,'(Analysis Asset)'!$A47,'2569keyin'!R:R)</f>
        <v>0</v>
      </c>
      <c r="W47" s="336">
        <f>SUMIF('2569keyin'!$D:$D,'(Analysis Asset)'!$A47,'2569keyin'!S:S)</f>
        <v>0</v>
      </c>
    </row>
    <row r="48" spans="1:23">
      <c r="A48" s="342">
        <v>5.2</v>
      </c>
      <c r="B48" s="346" t="s">
        <v>55</v>
      </c>
      <c r="C48" s="411">
        <f>SUMIF('60'!O:O,'(Analysis Asset)'!$A48,'60'!R:R)</f>
        <v>0</v>
      </c>
      <c r="D48" s="411">
        <f>SUMIF('61'!O:O,'(Analysis Asset)'!$A48,'61'!R:R)</f>
        <v>0</v>
      </c>
      <c r="E48" s="347">
        <f>SUMIF('62'!N:N,'(Analysis Asset)'!$A48,'62'!Q:Q)</f>
        <v>0</v>
      </c>
      <c r="F48" s="347">
        <f>SUMIF('63'!$J:$J,'(Analysis Asset)'!$A48,'63'!$M:$M)</f>
        <v>0</v>
      </c>
      <c r="G48" s="347">
        <f>SUMIF('64'!H:H,'(Analysis Asset)'!$A48,'64'!N:N)</f>
        <v>0</v>
      </c>
      <c r="H48" s="320">
        <f>SUMIF('65'!$F:$F,'(Analysis Asset)'!$A48,'65'!J:J)</f>
        <v>0</v>
      </c>
      <c r="I48" s="320">
        <f>SUMIF('66'!F:F,'(Analysis Asset)'!$A48,'66'!J:J)</f>
        <v>0</v>
      </c>
      <c r="J48" s="510">
        <f>SUMIF('67'!$F:$F,'(Analysis Asset)'!$A48,'67'!$I:$I)</f>
        <v>0</v>
      </c>
      <c r="K48" s="510">
        <f>SUMIF('68'!$F:$F,'(Analysis Asset)'!$A48,'68'!$I:$I)</f>
        <v>0</v>
      </c>
      <c r="L48" s="336">
        <f>SUMIF('2569keyin'!$D:$D,'(Analysis Asset)'!$A48,'2569keyin'!H:H)</f>
        <v>0</v>
      </c>
      <c r="M48" s="336">
        <f>SUMIF('2569keyin'!$D:$D,'(Analysis Asset)'!$A48,'2569keyin'!I:I)</f>
        <v>0</v>
      </c>
      <c r="N48" s="336">
        <f>SUMIF('2569keyin'!$D:$D,'(Analysis Asset)'!$A48,'2569keyin'!J:J)</f>
        <v>0</v>
      </c>
      <c r="O48" s="336">
        <f>SUMIF('2569keyin'!$D:$D,'(Analysis Asset)'!$A48,'2569keyin'!K:K)</f>
        <v>0</v>
      </c>
      <c r="P48" s="336">
        <f>SUMIF('2569keyin'!$D:$D,'(Analysis Asset)'!$A48,'2569keyin'!L:L)</f>
        <v>0</v>
      </c>
      <c r="Q48" s="336">
        <f>SUMIF('2569keyin'!$D:$D,'(Analysis Asset)'!$A48,'2569keyin'!M:M)</f>
        <v>0</v>
      </c>
      <c r="R48" s="336">
        <f>SUMIF('2569keyin'!$D:$D,'(Analysis Asset)'!$A48,'2569keyin'!N:N)</f>
        <v>0</v>
      </c>
      <c r="S48" s="336">
        <f>SUMIF('2569keyin'!$D:$D,'(Analysis Asset)'!$A48,'2569keyin'!O:O)</f>
        <v>0</v>
      </c>
      <c r="T48" s="336">
        <f>SUMIF('2569keyin'!$D:$D,'(Analysis Asset)'!$A48,'2569keyin'!P:P)</f>
        <v>0</v>
      </c>
      <c r="U48" s="336">
        <f>SUMIF('2569keyin'!$D:$D,'(Analysis Asset)'!$A48,'2569keyin'!Q:Q)</f>
        <v>0</v>
      </c>
      <c r="V48" s="336">
        <f>SUMIF('2569keyin'!$D:$D,'(Analysis Asset)'!$A48,'2569keyin'!R:R)</f>
        <v>0</v>
      </c>
      <c r="W48" s="336">
        <f>SUMIF('2569keyin'!$D:$D,'(Analysis Asset)'!$A48,'2569keyin'!S:S)</f>
        <v>0</v>
      </c>
    </row>
    <row r="49" spans="1:23" ht="42">
      <c r="A49" s="342"/>
      <c r="B49" s="631" t="s">
        <v>922</v>
      </c>
      <c r="C49" s="18">
        <f t="shared" ref="C49:J49" si="15">SUM(C4,C12,C30,C46)</f>
        <v>0</v>
      </c>
      <c r="D49" s="18">
        <f t="shared" si="15"/>
        <v>168152754.62000003</v>
      </c>
      <c r="E49" s="18">
        <f t="shared" si="15"/>
        <v>164900573.96000001</v>
      </c>
      <c r="F49" s="18">
        <f t="shared" si="15"/>
        <v>154109593.44999999</v>
      </c>
      <c r="G49" s="18">
        <f t="shared" si="15"/>
        <v>239868677.10999998</v>
      </c>
      <c r="H49" s="18">
        <f t="shared" si="15"/>
        <v>307252466.76999998</v>
      </c>
      <c r="I49" s="18">
        <f t="shared" si="15"/>
        <v>320227493.17000002</v>
      </c>
      <c r="J49" s="18">
        <f t="shared" si="15"/>
        <v>287267663.79999995</v>
      </c>
      <c r="K49" s="18">
        <f t="shared" ref="K49" si="16">SUM(K4,K12,K30,K46)</f>
        <v>299500665.56999999</v>
      </c>
      <c r="L49" s="18">
        <f>SUM(L4,L12,L30,L46)</f>
        <v>296627118.90999997</v>
      </c>
      <c r="M49" s="18">
        <f t="shared" ref="M49:W49" si="17">SUM(M4,M12,M30,M46)</f>
        <v>328541187.93000001</v>
      </c>
      <c r="N49" s="18">
        <f t="shared" si="17"/>
        <v>299029973.35999995</v>
      </c>
      <c r="O49" s="18">
        <f t="shared" si="17"/>
        <v>0</v>
      </c>
      <c r="P49" s="18">
        <f t="shared" si="17"/>
        <v>0</v>
      </c>
      <c r="Q49" s="18">
        <f t="shared" si="17"/>
        <v>0</v>
      </c>
      <c r="R49" s="18">
        <f t="shared" si="17"/>
        <v>0</v>
      </c>
      <c r="S49" s="18">
        <f t="shared" si="17"/>
        <v>0</v>
      </c>
      <c r="T49" s="18">
        <f t="shared" si="17"/>
        <v>0</v>
      </c>
      <c r="U49" s="18">
        <f t="shared" si="17"/>
        <v>0</v>
      </c>
      <c r="V49" s="18">
        <f t="shared" si="17"/>
        <v>0</v>
      </c>
      <c r="W49" s="18">
        <f t="shared" si="17"/>
        <v>0</v>
      </c>
    </row>
    <row r="50" spans="1:23" s="546" customFormat="1" ht="48.75" customHeight="1">
      <c r="A50" s="601" t="s">
        <v>3650</v>
      </c>
      <c r="B50" s="544" t="s">
        <v>3627</v>
      </c>
      <c r="C50" s="545">
        <f>C49+C58</f>
        <v>0</v>
      </c>
      <c r="D50" s="545">
        <f t="shared" ref="D50:J50" si="18">D49+D58</f>
        <v>168152754.62000003</v>
      </c>
      <c r="E50" s="545">
        <f t="shared" si="18"/>
        <v>164676742.41</v>
      </c>
      <c r="F50" s="545">
        <f>F49+F58</f>
        <v>153982330.39999998</v>
      </c>
      <c r="G50" s="545">
        <f t="shared" si="18"/>
        <v>239868677.10999998</v>
      </c>
      <c r="H50" s="545">
        <f t="shared" si="18"/>
        <v>307142002.07999998</v>
      </c>
      <c r="I50" s="545">
        <f t="shared" si="18"/>
        <v>320010938.27000004</v>
      </c>
      <c r="J50" s="545">
        <f t="shared" si="18"/>
        <v>287122621.19999993</v>
      </c>
      <c r="K50" s="545">
        <f t="shared" ref="K50" si="19">K49+K58</f>
        <v>298888657.20999998</v>
      </c>
      <c r="L50" s="545">
        <f>L49+L58</f>
        <v>295875701.51999998</v>
      </c>
      <c r="M50" s="545">
        <f t="shared" ref="M50:W50" si="20">M49+M58</f>
        <v>327788256.98000002</v>
      </c>
      <c r="N50" s="545">
        <f t="shared" si="20"/>
        <v>298201391.77999997</v>
      </c>
      <c r="O50" s="545">
        <f t="shared" si="20"/>
        <v>0</v>
      </c>
      <c r="P50" s="545">
        <f t="shared" si="20"/>
        <v>0</v>
      </c>
      <c r="Q50" s="545">
        <f t="shared" si="20"/>
        <v>0</v>
      </c>
      <c r="R50" s="545">
        <f t="shared" si="20"/>
        <v>0</v>
      </c>
      <c r="S50" s="545">
        <f t="shared" si="20"/>
        <v>0</v>
      </c>
      <c r="T50" s="545">
        <f t="shared" si="20"/>
        <v>0</v>
      </c>
      <c r="U50" s="545">
        <f t="shared" si="20"/>
        <v>0</v>
      </c>
      <c r="V50" s="545">
        <f t="shared" si="20"/>
        <v>0</v>
      </c>
      <c r="W50" s="545">
        <f t="shared" si="20"/>
        <v>0</v>
      </c>
    </row>
    <row r="51" spans="1:23" s="303" customFormat="1" ht="26.25" customHeight="1">
      <c r="A51" s="521">
        <v>6</v>
      </c>
      <c r="B51" s="522" t="s">
        <v>905</v>
      </c>
      <c r="C51" s="523">
        <f>SUMIF('60'!O:O,'(Analysis Asset)'!$A51,'60'!R:R)</f>
        <v>0</v>
      </c>
      <c r="D51" s="523">
        <f>SUMIF('61'!O:O,'(Analysis Asset)'!$A51,'61'!R:R)</f>
        <v>664826806.41999996</v>
      </c>
      <c r="E51" s="523">
        <f>SUMIF('62'!N:N,'(Analysis Asset)'!$A51,'62'!Q:Q)</f>
        <v>621864534.96999991</v>
      </c>
      <c r="F51" s="523">
        <f>SUMIF('63'!$J:$J,'(Analysis Asset)'!$A51,'63'!$M:$M)</f>
        <v>605437690.30999982</v>
      </c>
      <c r="G51" s="523">
        <f>SUMIF('64'!H:H,'(Analysis Asset)'!$A51,'64'!N:N)</f>
        <v>611783418.97999978</v>
      </c>
      <c r="H51" s="523">
        <f>SUMIF('65'!$F:$F,'(Analysis Asset)'!$A$51,'65'!J:J)</f>
        <v>577601707.38999975</v>
      </c>
      <c r="I51" s="523">
        <f>SUMIF('66'!F:F,'(Analysis Asset)'!$A51,'66'!J:J)</f>
        <v>543515176.98999989</v>
      </c>
      <c r="J51" s="581">
        <f>SUMIF('67'!$F:$F,'(Analysis Asset)'!$A51,'67'!$I:$I)</f>
        <v>537100834.00999975</v>
      </c>
      <c r="K51" s="581">
        <f>SUMIF('68'!$F:$F,'(Analysis Asset)'!$A51,'68'!$I:$I)</f>
        <v>633637511.49000001</v>
      </c>
      <c r="L51" s="581">
        <f>SUMIF('2569keyin'!$D:$D,'(Analysis Asset)'!$A51,'2569keyin'!H:H)</f>
        <v>625630498.35000002</v>
      </c>
      <c r="M51" s="581">
        <f>SUMIF('2569keyin'!$D:$D,'(Analysis Asset)'!$A51,'2569keyin'!I:I)</f>
        <v>626491473.42000008</v>
      </c>
      <c r="N51" s="581">
        <f>SUMIF('2569keyin'!$D:$D,'(Analysis Asset)'!$A51,'2569keyin'!J:J)</f>
        <v>626093465.91000009</v>
      </c>
      <c r="O51" s="581">
        <f>SUMIF('2569keyin'!$D:$D,'(Analysis Asset)'!$A51,'2569keyin'!K:K)</f>
        <v>0</v>
      </c>
      <c r="P51" s="581">
        <f>SUMIF('2569keyin'!$D:$D,'(Analysis Asset)'!$A51,'2569keyin'!L:L)</f>
        <v>0</v>
      </c>
      <c r="Q51" s="581">
        <f>SUMIF('2569keyin'!$D:$D,'(Analysis Asset)'!$A51,'2569keyin'!M:M)</f>
        <v>0</v>
      </c>
      <c r="R51" s="581">
        <f>SUMIF('2569keyin'!$D:$D,'(Analysis Asset)'!$A51,'2569keyin'!N:N)</f>
        <v>0</v>
      </c>
      <c r="S51" s="581">
        <f>SUMIF('2569keyin'!$D:$D,'(Analysis Asset)'!$A51,'2569keyin'!O:O)</f>
        <v>0</v>
      </c>
      <c r="T51" s="581">
        <f>SUMIF('2569keyin'!$D:$D,'(Analysis Asset)'!$A51,'2569keyin'!P:P)</f>
        <v>0</v>
      </c>
      <c r="U51" s="581">
        <f>SUMIF('2569keyin'!$D:$D,'(Analysis Asset)'!$A51,'2569keyin'!Q:Q)</f>
        <v>0</v>
      </c>
      <c r="V51" s="581">
        <f>SUMIF('2569keyin'!$D:$D,'(Analysis Asset)'!$A51,'2569keyin'!R:R)</f>
        <v>0</v>
      </c>
      <c r="W51" s="581">
        <f>SUMIF('2569keyin'!$D:$D,'(Analysis Asset)'!$A51,'2569keyin'!S:S)</f>
        <v>0</v>
      </c>
    </row>
    <row r="52" spans="1:23" ht="26.25" customHeight="1">
      <c r="A52" s="342"/>
      <c r="B52" s="109" t="s">
        <v>923</v>
      </c>
      <c r="C52" s="110">
        <f t="shared" ref="C52:L52" si="21">+C49+C51+C11</f>
        <v>0</v>
      </c>
      <c r="D52" s="110">
        <f t="shared" si="21"/>
        <v>841779836.76999998</v>
      </c>
      <c r="E52" s="110">
        <f t="shared" si="21"/>
        <v>793052030.98999989</v>
      </c>
      <c r="F52" s="110">
        <f t="shared" si="21"/>
        <v>763338468.81999969</v>
      </c>
      <c r="G52" s="110">
        <f t="shared" si="21"/>
        <v>853623281.14999974</v>
      </c>
      <c r="H52" s="110">
        <f t="shared" si="21"/>
        <v>886724699.21999967</v>
      </c>
      <c r="I52" s="110">
        <f t="shared" si="21"/>
        <v>865424375.21999979</v>
      </c>
      <c r="J52" s="110">
        <f t="shared" si="21"/>
        <v>825896810.86999965</v>
      </c>
      <c r="K52" s="110">
        <f t="shared" ref="K52" si="22">+K49+K51+K11</f>
        <v>934514490.11999989</v>
      </c>
      <c r="L52" s="110">
        <f t="shared" si="21"/>
        <v>923628430.31999993</v>
      </c>
      <c r="M52" s="110">
        <f t="shared" ref="M52:W52" si="23">+M49+M51+M11</f>
        <v>956398974.41000009</v>
      </c>
      <c r="N52" s="110">
        <f t="shared" si="23"/>
        <v>926479752.32999992</v>
      </c>
      <c r="O52" s="110">
        <f t="shared" si="23"/>
        <v>0</v>
      </c>
      <c r="P52" s="110">
        <f t="shared" si="23"/>
        <v>0</v>
      </c>
      <c r="Q52" s="110">
        <f t="shared" si="23"/>
        <v>0</v>
      </c>
      <c r="R52" s="110">
        <f t="shared" si="23"/>
        <v>0</v>
      </c>
      <c r="S52" s="110">
        <f t="shared" si="23"/>
        <v>0</v>
      </c>
      <c r="T52" s="110">
        <f t="shared" si="23"/>
        <v>0</v>
      </c>
      <c r="U52" s="110">
        <f t="shared" si="23"/>
        <v>0</v>
      </c>
      <c r="V52" s="110">
        <f t="shared" si="23"/>
        <v>0</v>
      </c>
      <c r="W52" s="110">
        <f t="shared" si="23"/>
        <v>0</v>
      </c>
    </row>
    <row r="53" spans="1:23">
      <c r="G53" s="8"/>
      <c r="I53" s="511"/>
      <c r="J53" s="511"/>
      <c r="K53" s="511"/>
    </row>
    <row r="54" spans="1:23" ht="26.25">
      <c r="B54" s="524" t="s">
        <v>4383</v>
      </c>
      <c r="I54" s="511"/>
      <c r="J54" s="511"/>
      <c r="K54" s="511"/>
    </row>
    <row r="55" spans="1:23">
      <c r="B55" s="301" t="s">
        <v>942</v>
      </c>
      <c r="C55" s="302">
        <f>+C12+C47+C58</f>
        <v>0</v>
      </c>
      <c r="D55" s="302">
        <f t="shared" ref="D55:H55" si="24">+D12+D47+D58</f>
        <v>102192603.09000003</v>
      </c>
      <c r="E55" s="302">
        <f t="shared" si="24"/>
        <v>75530266.970000014</v>
      </c>
      <c r="F55" s="302">
        <f t="shared" si="24"/>
        <v>52170739.970000006</v>
      </c>
      <c r="G55" s="302">
        <f t="shared" si="24"/>
        <v>60696638.93</v>
      </c>
      <c r="H55" s="302">
        <f t="shared" si="24"/>
        <v>79357055.760000005</v>
      </c>
      <c r="I55" s="302">
        <f t="shared" ref="I55:W55" si="25">+I12+I47+I58</f>
        <v>89145274.269999996</v>
      </c>
      <c r="J55" s="302">
        <f t="shared" si="25"/>
        <v>77101063.669999987</v>
      </c>
      <c r="K55" s="302">
        <f t="shared" ref="K55" si="26">+K12+K47+K58</f>
        <v>147691205.14999998</v>
      </c>
      <c r="L55" s="302">
        <f>+L12+L47+L58</f>
        <v>112547745.67</v>
      </c>
      <c r="M55" s="302">
        <f t="shared" si="25"/>
        <v>141585229.11000001</v>
      </c>
      <c r="N55" s="302">
        <f t="shared" si="25"/>
        <v>117849727.08</v>
      </c>
      <c r="O55" s="302">
        <f t="shared" si="25"/>
        <v>0</v>
      </c>
      <c r="P55" s="302">
        <f t="shared" si="25"/>
        <v>0</v>
      </c>
      <c r="Q55" s="302">
        <f t="shared" si="25"/>
        <v>0</v>
      </c>
      <c r="R55" s="302">
        <f t="shared" si="25"/>
        <v>0</v>
      </c>
      <c r="S55" s="302">
        <f t="shared" si="25"/>
        <v>0</v>
      </c>
      <c r="T55" s="302">
        <f t="shared" si="25"/>
        <v>0</v>
      </c>
      <c r="U55" s="302">
        <f t="shared" si="25"/>
        <v>0</v>
      </c>
      <c r="V55" s="302">
        <f t="shared" si="25"/>
        <v>0</v>
      </c>
      <c r="W55" s="302">
        <f t="shared" si="25"/>
        <v>0</v>
      </c>
    </row>
    <row r="56" spans="1:23">
      <c r="B56" s="301" t="s">
        <v>943</v>
      </c>
      <c r="C56" s="302">
        <f t="shared" ref="C56:H56" si="27">+C51+C11+C9+C10</f>
        <v>0</v>
      </c>
      <c r="D56" s="302">
        <f t="shared" si="27"/>
        <v>674780592.14999998</v>
      </c>
      <c r="E56" s="302">
        <f t="shared" si="27"/>
        <v>629372337.02999985</v>
      </c>
      <c r="F56" s="302">
        <f>+F51+F11+F9+F10</f>
        <v>609228875.36999977</v>
      </c>
      <c r="G56" s="302">
        <f t="shared" si="27"/>
        <v>617674634.03999972</v>
      </c>
      <c r="H56" s="302">
        <f t="shared" si="27"/>
        <v>584637065.15999973</v>
      </c>
      <c r="I56" s="302">
        <f t="shared" ref="I56:W56" si="28">+I51+I11+I9+I10</f>
        <v>552028038.33999979</v>
      </c>
      <c r="J56" s="302">
        <f t="shared" si="28"/>
        <v>545217744.08999968</v>
      </c>
      <c r="K56" s="302">
        <f t="shared" ref="K56" si="29">+K51+K11+K9+K10</f>
        <v>638777555.12</v>
      </c>
      <c r="L56" s="302">
        <f t="shared" si="28"/>
        <v>628865141.98000002</v>
      </c>
      <c r="M56" s="302">
        <f t="shared" si="28"/>
        <v>629417637.05000007</v>
      </c>
      <c r="N56" s="302">
        <f t="shared" si="28"/>
        <v>628501129.54000008</v>
      </c>
      <c r="O56" s="302">
        <f t="shared" si="28"/>
        <v>0</v>
      </c>
      <c r="P56" s="302">
        <f t="shared" si="28"/>
        <v>0</v>
      </c>
      <c r="Q56" s="302">
        <f t="shared" si="28"/>
        <v>0</v>
      </c>
      <c r="R56" s="302">
        <f t="shared" si="28"/>
        <v>0</v>
      </c>
      <c r="S56" s="302">
        <f t="shared" si="28"/>
        <v>0</v>
      </c>
      <c r="T56" s="302">
        <f t="shared" si="28"/>
        <v>0</v>
      </c>
      <c r="U56" s="302">
        <f t="shared" si="28"/>
        <v>0</v>
      </c>
      <c r="V56" s="302">
        <f t="shared" si="28"/>
        <v>0</v>
      </c>
      <c r="W56" s="302">
        <f t="shared" si="28"/>
        <v>0</v>
      </c>
    </row>
    <row r="57" spans="1:23">
      <c r="B57" s="301"/>
      <c r="C57" s="302">
        <f t="shared" ref="C57:H57" si="30">+C49-C9-C11</f>
        <v>0</v>
      </c>
      <c r="D57" s="302">
        <f t="shared" si="30"/>
        <v>158693968.89000005</v>
      </c>
      <c r="E57" s="302">
        <f t="shared" si="30"/>
        <v>157392771.90000001</v>
      </c>
      <c r="F57" s="302">
        <f>+F49-F9-F11</f>
        <v>150318408.38999999</v>
      </c>
      <c r="G57" s="302">
        <f t="shared" si="30"/>
        <v>234989462.04999998</v>
      </c>
      <c r="H57" s="302">
        <f t="shared" si="30"/>
        <v>300427389</v>
      </c>
      <c r="I57" s="302">
        <f t="shared" ref="I57:W57" si="31">+I49-I9-I11</f>
        <v>312597515.81999999</v>
      </c>
      <c r="J57" s="302">
        <f t="shared" si="31"/>
        <v>279638653.71999997</v>
      </c>
      <c r="K57" s="302">
        <f t="shared" ref="K57" si="32">+K49-K9-K11</f>
        <v>294872831.94</v>
      </c>
      <c r="L57" s="302">
        <f t="shared" si="31"/>
        <v>293904685.27999997</v>
      </c>
      <c r="M57" s="302">
        <f t="shared" si="31"/>
        <v>326127234.30000001</v>
      </c>
      <c r="N57" s="302">
        <f t="shared" si="31"/>
        <v>296626019.72999996</v>
      </c>
      <c r="O57" s="302">
        <f t="shared" si="31"/>
        <v>0</v>
      </c>
      <c r="P57" s="302">
        <f t="shared" si="31"/>
        <v>0</v>
      </c>
      <c r="Q57" s="302">
        <f t="shared" si="31"/>
        <v>0</v>
      </c>
      <c r="R57" s="302">
        <f t="shared" si="31"/>
        <v>0</v>
      </c>
      <c r="S57" s="302">
        <f t="shared" si="31"/>
        <v>0</v>
      </c>
      <c r="T57" s="302">
        <f t="shared" si="31"/>
        <v>0</v>
      </c>
      <c r="U57" s="302">
        <f t="shared" si="31"/>
        <v>0</v>
      </c>
      <c r="V57" s="302">
        <f t="shared" si="31"/>
        <v>0</v>
      </c>
      <c r="W57" s="302">
        <f t="shared" si="31"/>
        <v>0</v>
      </c>
    </row>
    <row r="58" spans="1:23">
      <c r="A58" s="342">
        <v>123</v>
      </c>
      <c r="B58" s="641" t="s">
        <v>3638</v>
      </c>
      <c r="C58" s="642">
        <f>SUMIF('60'!O:O,'(Analysis Asset)'!$A58,'60'!R:R)</f>
        <v>0</v>
      </c>
      <c r="D58" s="642">
        <f>SUMIF('61'!O:O,'(Analysis Asset)'!$A58,'61'!R:R)</f>
        <v>0</v>
      </c>
      <c r="E58" s="512">
        <f>SUMIF('62'!N:N,'(Analysis Asset)'!$A58,'62'!Q:Q)</f>
        <v>-223831.55</v>
      </c>
      <c r="F58" s="512">
        <f>SUMIF('63'!$J:$J,'(Analysis Asset)'!$A58,'63'!$M:$M)</f>
        <v>-127263.05</v>
      </c>
      <c r="G58" s="512">
        <f>SUMIF('64'!H:H,'(Analysis Asset)'!$A58,'64'!N:N)</f>
        <v>0</v>
      </c>
      <c r="H58" s="512">
        <f>SUMIF('65'!$F:$F,'(Analysis Asset)'!$A58,'65'!J:J)</f>
        <v>-110464.69</v>
      </c>
      <c r="I58" s="512">
        <f>SUMIF('66'!F:F,'(Analysis Asset)'!$A58,'66'!J:J)</f>
        <v>-216554.90000000002</v>
      </c>
      <c r="J58" s="512">
        <f>SUMIF('67'!$F:$F,'(Analysis Asset)'!$A$58,'67'!$I:$I)</f>
        <v>-145042.59999999998</v>
      </c>
      <c r="K58" s="512">
        <f>SUMIF('68'!$F:$F,'(Analysis Asset)'!$A$58,'68'!$I:$I)</f>
        <v>-612008.36</v>
      </c>
      <c r="L58" s="512">
        <f>SUMIF('2569keyin'!$D:$D,'(Analysis Asset)'!$A$58,'2569keyin'!H:H)</f>
        <v>-751417.39</v>
      </c>
      <c r="M58" s="320">
        <f>SUMIF('2569keyin'!$D:$D,'(Analysis Asset)'!$A$58,'2569keyin'!I:I)</f>
        <v>-752930.95</v>
      </c>
      <c r="N58" s="320">
        <f>SUMIF('2569keyin'!$D:$D,'(Analysis Asset)'!$A$58,'2569keyin'!J:J)</f>
        <v>-828581.58000000007</v>
      </c>
      <c r="O58" s="320">
        <f>SUMIF('2569keyin'!$D:$D,'(Analysis Asset)'!$A$58,'2569keyin'!K:K)</f>
        <v>0</v>
      </c>
      <c r="P58" s="320">
        <f>SUMIF('2569keyin'!$D:$D,'(Analysis Asset)'!$A$58,'2569keyin'!L:L)</f>
        <v>0</v>
      </c>
      <c r="Q58" s="320">
        <f>SUMIF('2569keyin'!$D:$D,'(Analysis Asset)'!$A$58,'2569keyin'!M:M)</f>
        <v>0</v>
      </c>
      <c r="R58" s="320">
        <f>SUMIF('2569keyin'!$D:$D,'(Analysis Asset)'!$A$58,'2569keyin'!N:N)</f>
        <v>0</v>
      </c>
      <c r="S58" s="320">
        <f>SUMIF('2569keyin'!$D:$D,'(Analysis Asset)'!$A$58,'2569keyin'!O:O)</f>
        <v>0</v>
      </c>
      <c r="T58" s="320">
        <f>SUMIF('2569keyin'!$D:$D,'(Analysis Asset)'!$A$58,'2569keyin'!P:P)</f>
        <v>0</v>
      </c>
      <c r="U58" s="320">
        <f>SUMIF('2569keyin'!$D:$D,'(Analysis Asset)'!$A$58,'2569keyin'!Q:Q)</f>
        <v>0</v>
      </c>
      <c r="V58" s="320">
        <f>SUMIF('2569keyin'!$D:$D,'(Analysis Asset)'!$A$58,'2569keyin'!R:R)</f>
        <v>0</v>
      </c>
      <c r="W58" s="320">
        <f>SUMIF('2569keyin'!$D:$D,'(Analysis Asset)'!$A$58,'2569keyin'!S:S)</f>
        <v>0</v>
      </c>
    </row>
    <row r="59" spans="1:23">
      <c r="B59" s="632" t="s">
        <v>4378</v>
      </c>
      <c r="F59" s="634">
        <f>+'63'!M792</f>
        <v>10829329.710000001</v>
      </c>
    </row>
    <row r="60" spans="1:23" ht="42">
      <c r="B60" s="640" t="s">
        <v>4379</v>
      </c>
      <c r="F60" s="634">
        <f>+F55+F4+F59</f>
        <v>140712467.20000002</v>
      </c>
    </row>
    <row r="61" spans="1:23">
      <c r="B61" s="632" t="s">
        <v>4380</v>
      </c>
      <c r="F61" s="634">
        <f>+F4+F59</f>
        <v>88541727.229999989</v>
      </c>
    </row>
  </sheetData>
  <mergeCells count="12">
    <mergeCell ref="G2:G3"/>
    <mergeCell ref="L2:W2"/>
    <mergeCell ref="A2:A3"/>
    <mergeCell ref="B2:B3"/>
    <mergeCell ref="C2:C3"/>
    <mergeCell ref="D2:D3"/>
    <mergeCell ref="E2:E3"/>
    <mergeCell ref="F2:F3"/>
    <mergeCell ref="H2:H3"/>
    <mergeCell ref="I2:I3"/>
    <mergeCell ref="J2:J3"/>
    <mergeCell ref="K2:K3"/>
  </mergeCells>
  <pageMargins left="0.19685039370078741" right="0.11811023622047245" top="0.19685039370078741" bottom="0.19685039370078741" header="0.19685039370078741" footer="0.19685039370078741"/>
  <pageSetup scale="50" orientation="landscape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X56"/>
  <sheetViews>
    <sheetView zoomScale="85" zoomScaleNormal="85" workbookViewId="0">
      <pane xSplit="2" ySplit="3" topLeftCell="H29" activePane="bottomRight" state="frozen"/>
      <selection pane="topRight" activeCell="B1" sqref="B1"/>
      <selection pane="bottomLeft" activeCell="A4" sqref="A4"/>
      <selection pane="bottomRight" activeCell="L47" sqref="L47"/>
    </sheetView>
  </sheetViews>
  <sheetFormatPr defaultColWidth="9" defaultRowHeight="21"/>
  <cols>
    <col min="1" max="1" width="6.25" style="339" customWidth="1"/>
    <col min="2" max="2" width="41.875" style="7" customWidth="1"/>
    <col min="3" max="3" width="16.25" style="3" hidden="1" customWidth="1"/>
    <col min="4" max="4" width="17.625" style="3" customWidth="1"/>
    <col min="5" max="5" width="16" style="3" customWidth="1"/>
    <col min="6" max="6" width="16.875" style="3" customWidth="1"/>
    <col min="7" max="11" width="15.75" style="3" customWidth="1"/>
    <col min="12" max="15" width="15.75" style="3" bestFit="1" customWidth="1"/>
    <col min="16" max="16" width="15.625" style="3" bestFit="1" customWidth="1"/>
    <col min="17" max="23" width="11.875" style="3" customWidth="1"/>
    <col min="24" max="16384" width="9" style="3"/>
  </cols>
  <sheetData>
    <row r="1" spans="1:24" ht="37.5" customHeight="1">
      <c r="B1" s="564" t="s">
        <v>3654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3">
        <f>+'F&amp;R Balance sheet'!B2</f>
        <v>10694</v>
      </c>
    </row>
    <row r="2" spans="1:24" ht="28.5">
      <c r="A2" s="746" t="s">
        <v>920</v>
      </c>
      <c r="B2" s="743" t="s">
        <v>0</v>
      </c>
      <c r="C2" s="744">
        <v>2560</v>
      </c>
      <c r="D2" s="744">
        <v>2561</v>
      </c>
      <c r="E2" s="744">
        <v>2562</v>
      </c>
      <c r="F2" s="739">
        <v>2563</v>
      </c>
      <c r="G2" s="739">
        <v>2564</v>
      </c>
      <c r="H2" s="739">
        <v>2565</v>
      </c>
      <c r="I2" s="739">
        <v>2566</v>
      </c>
      <c r="J2" s="739">
        <v>2567</v>
      </c>
      <c r="K2" s="739">
        <v>2568</v>
      </c>
      <c r="L2" s="737">
        <v>2569</v>
      </c>
      <c r="M2" s="737"/>
      <c r="N2" s="737"/>
      <c r="O2" s="737"/>
      <c r="P2" s="737"/>
      <c r="Q2" s="737"/>
      <c r="R2" s="737"/>
      <c r="S2" s="737"/>
      <c r="T2" s="737"/>
      <c r="U2" s="737"/>
      <c r="V2" s="737"/>
      <c r="W2" s="737"/>
    </row>
    <row r="3" spans="1:24" ht="26.25">
      <c r="A3" s="747"/>
      <c r="B3" s="748"/>
      <c r="C3" s="739"/>
      <c r="D3" s="739"/>
      <c r="E3" s="739"/>
      <c r="F3" s="745"/>
      <c r="G3" s="745"/>
      <c r="H3" s="749"/>
      <c r="I3" s="749"/>
      <c r="J3" s="749"/>
      <c r="K3" s="749"/>
      <c r="L3" s="729" t="s">
        <v>4442</v>
      </c>
      <c r="M3" s="729" t="s">
        <v>4443</v>
      </c>
      <c r="N3" s="729" t="s">
        <v>4444</v>
      </c>
      <c r="O3" s="729" t="s">
        <v>4445</v>
      </c>
      <c r="P3" s="729" t="s">
        <v>4446</v>
      </c>
      <c r="Q3" s="729" t="s">
        <v>4447</v>
      </c>
      <c r="R3" s="729" t="s">
        <v>4448</v>
      </c>
      <c r="S3" s="729" t="s">
        <v>4449</v>
      </c>
      <c r="T3" s="729" t="s">
        <v>4450</v>
      </c>
      <c r="U3" s="729" t="s">
        <v>4451</v>
      </c>
      <c r="V3" s="729" t="s">
        <v>4452</v>
      </c>
      <c r="W3" s="729" t="s">
        <v>4453</v>
      </c>
    </row>
    <row r="4" spans="1:24" s="9" customFormat="1">
      <c r="A4" s="340">
        <v>7</v>
      </c>
      <c r="B4" s="586" t="s">
        <v>10</v>
      </c>
      <c r="C4" s="587">
        <f>SUM(C5:C21)</f>
        <v>0</v>
      </c>
      <c r="D4" s="587">
        <f t="shared" ref="D4:G4" si="0">SUM(D5:D21)</f>
        <v>42261086.759999998</v>
      </c>
      <c r="E4" s="587">
        <f t="shared" si="0"/>
        <v>55032610.979999997</v>
      </c>
      <c r="F4" s="587">
        <f t="shared" si="0"/>
        <v>44131047.149999999</v>
      </c>
      <c r="G4" s="587">
        <f t="shared" si="0"/>
        <v>90461747.140000001</v>
      </c>
      <c r="H4" s="587">
        <f t="shared" ref="H4" si="1">SUM(H5:H21)</f>
        <v>66281434.07</v>
      </c>
      <c r="I4" s="587">
        <f>SUM(I5:I21)</f>
        <v>77209986.730000004</v>
      </c>
      <c r="J4" s="587">
        <f>SUM(J5:J21)</f>
        <v>90387093.109999999</v>
      </c>
      <c r="K4" s="587">
        <f>SUM(K5:K21)</f>
        <v>125137772.41</v>
      </c>
      <c r="L4" s="542">
        <f>SUM(L5:L21)</f>
        <v>122349413.58</v>
      </c>
      <c r="M4" s="542">
        <f t="shared" ref="M4:W4" si="2">SUM(M5:M21)</f>
        <v>130374102</v>
      </c>
      <c r="N4" s="542">
        <f t="shared" si="2"/>
        <v>128999617.75</v>
      </c>
      <c r="O4" s="542">
        <f t="shared" si="2"/>
        <v>0</v>
      </c>
      <c r="P4" s="542">
        <f t="shared" si="2"/>
        <v>0</v>
      </c>
      <c r="Q4" s="542">
        <f t="shared" si="2"/>
        <v>0</v>
      </c>
      <c r="R4" s="542">
        <f t="shared" si="2"/>
        <v>0</v>
      </c>
      <c r="S4" s="542">
        <f t="shared" si="2"/>
        <v>0</v>
      </c>
      <c r="T4" s="542">
        <f t="shared" si="2"/>
        <v>0</v>
      </c>
      <c r="U4" s="542">
        <f t="shared" si="2"/>
        <v>0</v>
      </c>
      <c r="V4" s="542">
        <f t="shared" si="2"/>
        <v>0</v>
      </c>
      <c r="W4" s="542">
        <f t="shared" si="2"/>
        <v>0</v>
      </c>
    </row>
    <row r="5" spans="1:24">
      <c r="A5" s="340">
        <v>7.1</v>
      </c>
      <c r="B5" s="502" t="s">
        <v>361</v>
      </c>
      <c r="C5" s="503">
        <f>SUMIF('60'!O:O,' (Analysis Debt)'!A5,'60'!R:R)</f>
        <v>0</v>
      </c>
      <c r="D5" s="503">
        <f>SUMIF('61'!O:O,' (Analysis Debt)'!A5,'61'!R:R)</f>
        <v>17842717.27</v>
      </c>
      <c r="E5" s="503">
        <f>SUMIF('62'!$N:$N,' (Analysis Debt)'!$A5,'62'!Q:Q)</f>
        <v>22144969.02</v>
      </c>
      <c r="F5" s="503">
        <f>SUMIF('63'!$J:$J,' (Analysis Debt)'!$A5,'63'!$M:$M)</f>
        <v>14019056.33</v>
      </c>
      <c r="G5" s="503">
        <f>SUMIF('64'!$H:$H,' (Analysis Debt)'!$A5,'64'!$N:$N)</f>
        <v>24028417.879999999</v>
      </c>
      <c r="H5" s="503">
        <f>SUMIF('65'!$F:$F,' (Analysis Debt)'!$A5,'65'!J:J)</f>
        <v>19183168.82</v>
      </c>
      <c r="I5" s="503">
        <f>SUMIF('66'!F:F,' (Analysis Debt)'!A5,'66'!J:J)</f>
        <v>26238312.309999999</v>
      </c>
      <c r="J5" s="503">
        <f>SUMIF('67'!$F:$F,' (Analysis Debt)'!$A5,'67'!$I:$I)</f>
        <v>39778630.910000004</v>
      </c>
      <c r="K5" s="503">
        <f>SUMIF('68'!$F:$F,' (Analysis Debt)'!$A5,'68'!$I:$I)</f>
        <v>53227469.400000006</v>
      </c>
      <c r="L5" s="503">
        <f>SUMIF('2569keyin'!$D:$D,' (Analysis Debt)'!$A5,'2569keyin'!H:H)</f>
        <v>50852311.5</v>
      </c>
      <c r="M5" s="503">
        <f>SUMIF('2569keyin'!$D:$D,' (Analysis Debt)'!$A5,'2569keyin'!I:I)</f>
        <v>57229162.920000002</v>
      </c>
      <c r="N5" s="503">
        <f>SUMIF('2569keyin'!$D:$D,' (Analysis Debt)'!$A5,'2569keyin'!J:J)</f>
        <v>57014934.159999996</v>
      </c>
      <c r="O5" s="503">
        <f>SUMIF('2569keyin'!$D:$D,' (Analysis Debt)'!$A5,'2569keyin'!K:K)</f>
        <v>0</v>
      </c>
      <c r="P5" s="503">
        <f>SUMIF('2569keyin'!$D:$D,' (Analysis Debt)'!$A5,'2569keyin'!L:L)</f>
        <v>0</v>
      </c>
      <c r="Q5" s="503">
        <f>SUMIF('2569keyin'!$D:$D,' (Analysis Debt)'!$A5,'2569keyin'!M:M)</f>
        <v>0</v>
      </c>
      <c r="R5" s="503">
        <f>SUMIF('2569keyin'!$D:$D,' (Analysis Debt)'!$A5,'2569keyin'!N:N)</f>
        <v>0</v>
      </c>
      <c r="S5" s="503">
        <f>SUMIF('2569keyin'!$D:$D,' (Analysis Debt)'!$A5,'2569keyin'!O:O)</f>
        <v>0</v>
      </c>
      <c r="T5" s="503">
        <f>SUMIF('2569keyin'!$D:$D,' (Analysis Debt)'!$A5,'2569keyin'!P:P)</f>
        <v>0</v>
      </c>
      <c r="U5" s="503">
        <f>SUMIF('2569keyin'!$D:$D,' (Analysis Debt)'!$A5,'2569keyin'!Q:Q)</f>
        <v>0</v>
      </c>
      <c r="V5" s="503">
        <f>SUMIF('2569keyin'!$D:$D,' (Analysis Debt)'!$A5,'2569keyin'!R:R)</f>
        <v>0</v>
      </c>
      <c r="W5" s="503">
        <f>SUMIF('2569keyin'!$D:$D,' (Analysis Debt)'!$A5,'2569keyin'!S:S)</f>
        <v>0</v>
      </c>
    </row>
    <row r="6" spans="1:24">
      <c r="A6" s="340">
        <v>7.2</v>
      </c>
      <c r="B6" s="502" t="s">
        <v>362</v>
      </c>
      <c r="C6" s="503">
        <f>SUMIF('60'!O:O,' (Analysis Debt)'!A6,'60'!R:R)</f>
        <v>0</v>
      </c>
      <c r="D6" s="503">
        <f>SUMIF('61'!O:O,' (Analysis Debt)'!A6,'61'!R:R)</f>
        <v>11111597.32</v>
      </c>
      <c r="E6" s="503">
        <f>SUMIF('62'!$N:$N,' (Analysis Debt)'!$A6,'62'!Q:Q)</f>
        <v>14886192.15</v>
      </c>
      <c r="F6" s="503">
        <f>SUMIF('63'!$J:$J,' (Analysis Debt)'!$A6,'63'!$M:$M)</f>
        <v>13075284.529999999</v>
      </c>
      <c r="G6" s="503">
        <f>SUMIF('64'!$H:$H,' (Analysis Debt)'!$A6,'64'!$N:$N)</f>
        <v>17355358.850000001</v>
      </c>
      <c r="H6" s="503">
        <f>SUMIF('65'!$F:$F,' (Analysis Debt)'!$A6,'65'!J:J)</f>
        <v>15728099.34</v>
      </c>
      <c r="I6" s="503">
        <f>SUMIF('66'!F:F,' (Analysis Debt)'!A6,'66'!J:J)</f>
        <v>17868694.07</v>
      </c>
      <c r="J6" s="503">
        <f>SUMIF('67'!$F:$F,' (Analysis Debt)'!$A6,'67'!$I:$I)</f>
        <v>15773769.9</v>
      </c>
      <c r="K6" s="503">
        <f>SUMIF('68'!$F:$F,' (Analysis Debt)'!$A6,'68'!$I:$I)</f>
        <v>24611224.75</v>
      </c>
      <c r="L6" s="503">
        <f>SUMIF('2569keyin'!$D:$D,' (Analysis Debt)'!$A6,'2569keyin'!H:H)</f>
        <v>27121901.239999998</v>
      </c>
      <c r="M6" s="503">
        <f>SUMIF('2569keyin'!$D:$D,' (Analysis Debt)'!$A6,'2569keyin'!I:I)</f>
        <v>25175025.359999999</v>
      </c>
      <c r="N6" s="503">
        <f>SUMIF('2569keyin'!$D:$D,' (Analysis Debt)'!$A6,'2569keyin'!J:J)</f>
        <v>27974265.100000001</v>
      </c>
      <c r="O6" s="503">
        <f>SUMIF('2569keyin'!$D:$D,' (Analysis Debt)'!$A6,'2569keyin'!K:K)</f>
        <v>0</v>
      </c>
      <c r="P6" s="503">
        <f>SUMIF('2569keyin'!$D:$D,' (Analysis Debt)'!$A6,'2569keyin'!L:L)</f>
        <v>0</v>
      </c>
      <c r="Q6" s="503">
        <f>SUMIF('2569keyin'!$D:$D,' (Analysis Debt)'!$A6,'2569keyin'!M:M)</f>
        <v>0</v>
      </c>
      <c r="R6" s="503">
        <f>SUMIF('2569keyin'!$D:$D,' (Analysis Debt)'!$A6,'2569keyin'!N:N)</f>
        <v>0</v>
      </c>
      <c r="S6" s="503">
        <f>SUMIF('2569keyin'!$D:$D,' (Analysis Debt)'!$A6,'2569keyin'!O:O)</f>
        <v>0</v>
      </c>
      <c r="T6" s="503">
        <f>SUMIF('2569keyin'!$D:$D,' (Analysis Debt)'!$A6,'2569keyin'!P:P)</f>
        <v>0</v>
      </c>
      <c r="U6" s="503">
        <f>SUMIF('2569keyin'!$D:$D,' (Analysis Debt)'!$A6,'2569keyin'!Q:Q)</f>
        <v>0</v>
      </c>
      <c r="V6" s="503">
        <f>SUMIF('2569keyin'!$D:$D,' (Analysis Debt)'!$A6,'2569keyin'!R:R)</f>
        <v>0</v>
      </c>
      <c r="W6" s="503">
        <f>SUMIF('2569keyin'!$D:$D,' (Analysis Debt)'!$A6,'2569keyin'!S:S)</f>
        <v>0</v>
      </c>
    </row>
    <row r="7" spans="1:24">
      <c r="A7" s="340">
        <v>7.3</v>
      </c>
      <c r="B7" s="502" t="s">
        <v>363</v>
      </c>
      <c r="C7" s="503">
        <f>SUMIF('60'!O:O,' (Analysis Debt)'!A7,'60'!R:R)</f>
        <v>0</v>
      </c>
      <c r="D7" s="503">
        <f>SUMIF('61'!O:O,' (Analysis Debt)'!A7,'61'!R:R)</f>
        <v>4315098.93</v>
      </c>
      <c r="E7" s="503">
        <f>SUMIF('62'!$N:$N,' (Analysis Debt)'!$A7,'62'!Q:Q)</f>
        <v>4343961.1900000004</v>
      </c>
      <c r="F7" s="503">
        <f>SUMIF('63'!$J:$J,' (Analysis Debt)'!$A7,'63'!$M:$M)</f>
        <v>5758222.4699999997</v>
      </c>
      <c r="G7" s="503">
        <f>SUMIF('64'!$H:$H,' (Analysis Debt)'!$A7,'64'!$N:$N)</f>
        <v>12301766.52</v>
      </c>
      <c r="H7" s="503">
        <f>SUMIF('65'!$F:$F,' (Analysis Debt)'!$A7,'65'!J:J)</f>
        <v>15302981.92</v>
      </c>
      <c r="I7" s="503">
        <f>SUMIF('66'!F:F,' (Analysis Debt)'!A7,'66'!J:J)</f>
        <v>10449387.390000001</v>
      </c>
      <c r="J7" s="503">
        <f>SUMIF('67'!$F:$F,' (Analysis Debt)'!$A7,'67'!$I:$I)</f>
        <v>6397545.3499999996</v>
      </c>
      <c r="K7" s="503">
        <f>SUMIF('68'!$F:$F,' (Analysis Debt)'!$A7,'68'!$I:$I)</f>
        <v>5206663.7</v>
      </c>
      <c r="L7" s="503">
        <f>SUMIF('2569keyin'!$D:$D,' (Analysis Debt)'!$A7,'2569keyin'!H:H)</f>
        <v>5275559.25</v>
      </c>
      <c r="M7" s="503">
        <f>SUMIF('2569keyin'!$D:$D,' (Analysis Debt)'!$A7,'2569keyin'!I:I)</f>
        <v>5427095.9500000002</v>
      </c>
      <c r="N7" s="503">
        <f>SUMIF('2569keyin'!$D:$D,' (Analysis Debt)'!$A7,'2569keyin'!J:J)</f>
        <v>5555552.2000000002</v>
      </c>
      <c r="O7" s="503">
        <f>SUMIF('2569keyin'!$D:$D,' (Analysis Debt)'!$A7,'2569keyin'!K:K)</f>
        <v>0</v>
      </c>
      <c r="P7" s="503">
        <f>SUMIF('2569keyin'!$D:$D,' (Analysis Debt)'!$A7,'2569keyin'!L:L)</f>
        <v>0</v>
      </c>
      <c r="Q7" s="503">
        <f>SUMIF('2569keyin'!$D:$D,' (Analysis Debt)'!$A7,'2569keyin'!M:M)</f>
        <v>0</v>
      </c>
      <c r="R7" s="503">
        <f>SUMIF('2569keyin'!$D:$D,' (Analysis Debt)'!$A7,'2569keyin'!N:N)</f>
        <v>0</v>
      </c>
      <c r="S7" s="503">
        <f>SUMIF('2569keyin'!$D:$D,' (Analysis Debt)'!$A7,'2569keyin'!O:O)</f>
        <v>0</v>
      </c>
      <c r="T7" s="503">
        <f>SUMIF('2569keyin'!$D:$D,' (Analysis Debt)'!$A7,'2569keyin'!P:P)</f>
        <v>0</v>
      </c>
      <c r="U7" s="503">
        <f>SUMIF('2569keyin'!$D:$D,' (Analysis Debt)'!$A7,'2569keyin'!Q:Q)</f>
        <v>0</v>
      </c>
      <c r="V7" s="503">
        <f>SUMIF('2569keyin'!$D:$D,' (Analysis Debt)'!$A7,'2569keyin'!R:R)</f>
        <v>0</v>
      </c>
      <c r="W7" s="503">
        <f>SUMIF('2569keyin'!$D:$D,' (Analysis Debt)'!$A7,'2569keyin'!S:S)</f>
        <v>0</v>
      </c>
    </row>
    <row r="8" spans="1:24" s="9" customFormat="1">
      <c r="A8" s="340">
        <v>7.4</v>
      </c>
      <c r="B8" s="502" t="s">
        <v>366</v>
      </c>
      <c r="C8" s="503">
        <f>SUMIF('60'!O:O,' (Analysis Debt)'!A8,'60'!R:R)</f>
        <v>0</v>
      </c>
      <c r="D8" s="503">
        <f>SUMIF('61'!O:O,' (Analysis Debt)'!A8,'61'!R:R)</f>
        <v>481750</v>
      </c>
      <c r="E8" s="503">
        <f>SUMIF('62'!$N:$N,' (Analysis Debt)'!$A8,'62'!Q:Q)</f>
        <v>559470</v>
      </c>
      <c r="F8" s="503">
        <f>SUMIF('63'!$J:$J,' (Analysis Debt)'!$A8,'63'!$M:$M)</f>
        <v>1686930</v>
      </c>
      <c r="G8" s="503">
        <f>SUMIF('64'!$H:$H,' (Analysis Debt)'!$A8,'64'!$N:$N)</f>
        <v>1233740</v>
      </c>
      <c r="H8" s="503">
        <f>SUMIF('65'!$F:$F,' (Analysis Debt)'!$A8,'65'!J:J)</f>
        <v>0</v>
      </c>
      <c r="I8" s="503">
        <f>SUMIF('66'!F:F,' (Analysis Debt)'!A8,'66'!J:J)</f>
        <v>92900</v>
      </c>
      <c r="J8" s="503">
        <f>SUMIF('67'!$F:$F,' (Analysis Debt)'!$A8,'67'!$I:$I)</f>
        <v>0</v>
      </c>
      <c r="K8" s="503">
        <f>SUMIF('68'!$F:$F,' (Analysis Debt)'!$A8,'68'!$I:$I)</f>
        <v>0</v>
      </c>
      <c r="L8" s="503">
        <f>SUMIF('2569keyin'!$D:$D,' (Analysis Debt)'!$A8,'2569keyin'!H:H)</f>
        <v>0</v>
      </c>
      <c r="M8" s="503">
        <f>SUMIF('2569keyin'!$D:$D,' (Analysis Debt)'!$A8,'2569keyin'!I:I)</f>
        <v>1759000</v>
      </c>
      <c r="N8" s="503">
        <f>SUMIF('2569keyin'!$D:$D,' (Analysis Debt)'!$A8,'2569keyin'!J:J)</f>
        <v>1150000</v>
      </c>
      <c r="O8" s="503">
        <f>SUMIF('2569keyin'!$D:$D,' (Analysis Debt)'!$A8,'2569keyin'!K:K)</f>
        <v>0</v>
      </c>
      <c r="P8" s="503">
        <f>SUMIF('2569keyin'!$D:$D,' (Analysis Debt)'!$A8,'2569keyin'!L:L)</f>
        <v>0</v>
      </c>
      <c r="Q8" s="503">
        <f>SUMIF('2569keyin'!$D:$D,' (Analysis Debt)'!$A8,'2569keyin'!M:M)</f>
        <v>0</v>
      </c>
      <c r="R8" s="503">
        <f>SUMIF('2569keyin'!$D:$D,' (Analysis Debt)'!$A8,'2569keyin'!N:N)</f>
        <v>0</v>
      </c>
      <c r="S8" s="503">
        <f>SUMIF('2569keyin'!$D:$D,' (Analysis Debt)'!$A8,'2569keyin'!O:O)</f>
        <v>0</v>
      </c>
      <c r="T8" s="503">
        <f>SUMIF('2569keyin'!$D:$D,' (Analysis Debt)'!$A8,'2569keyin'!P:P)</f>
        <v>0</v>
      </c>
      <c r="U8" s="503">
        <f>SUMIF('2569keyin'!$D:$D,' (Analysis Debt)'!$A8,'2569keyin'!Q:Q)</f>
        <v>0</v>
      </c>
      <c r="V8" s="503">
        <f>SUMIF('2569keyin'!$D:$D,' (Analysis Debt)'!$A8,'2569keyin'!R:R)</f>
        <v>0</v>
      </c>
      <c r="W8" s="503">
        <f>SUMIF('2569keyin'!$D:$D,' (Analysis Debt)'!$A8,'2569keyin'!S:S)</f>
        <v>0</v>
      </c>
    </row>
    <row r="9" spans="1:24" s="9" customFormat="1" ht="27.95" customHeight="1">
      <c r="A9" s="340">
        <v>7.5</v>
      </c>
      <c r="B9" s="502" t="s">
        <v>367</v>
      </c>
      <c r="C9" s="503">
        <f>SUMIF('60'!O:O,' (Analysis Debt)'!A9,'60'!R:R)</f>
        <v>0</v>
      </c>
      <c r="D9" s="503">
        <f>SUMIF('61'!O:O,' (Analysis Debt)'!A9,'61'!R:R)</f>
        <v>0</v>
      </c>
      <c r="E9" s="503">
        <f>SUMIF('62'!$N:$N,' (Analysis Debt)'!$A9,'62'!Q:Q)</f>
        <v>49000</v>
      </c>
      <c r="F9" s="503">
        <f>SUMIF('63'!$J:$J,' (Analysis Debt)'!$A9,'63'!$M:$M)</f>
        <v>0</v>
      </c>
      <c r="G9" s="503">
        <f>SUMIF('64'!$H:$H,' (Analysis Debt)'!$A9,'64'!$N:$N)</f>
        <v>0</v>
      </c>
      <c r="H9" s="503">
        <f>SUMIF('65'!$F:$F,' (Analysis Debt)'!$A9,'65'!J:J)</f>
        <v>0</v>
      </c>
      <c r="I9" s="503">
        <f>SUMIF('66'!F:F,' (Analysis Debt)'!A9,'66'!J:J)</f>
        <v>211500</v>
      </c>
      <c r="J9" s="503">
        <f>SUMIF('67'!$F:$F,' (Analysis Debt)'!$A9,'67'!$I:$I)</f>
        <v>0</v>
      </c>
      <c r="K9" s="503">
        <f>SUMIF('68'!$F:$F,' (Analysis Debt)'!$A9,'68'!$I:$I)</f>
        <v>0</v>
      </c>
      <c r="L9" s="503">
        <f>SUMIF('2569keyin'!$D:$D,' (Analysis Debt)'!$A9,'2569keyin'!H:H)</f>
        <v>0</v>
      </c>
      <c r="M9" s="503">
        <f>SUMIF('2569keyin'!$D:$D,' (Analysis Debt)'!$A9,'2569keyin'!I:I)</f>
        <v>0</v>
      </c>
      <c r="N9" s="503">
        <f>SUMIF('2569keyin'!$D:$D,' (Analysis Debt)'!$A9,'2569keyin'!J:J)</f>
        <v>0</v>
      </c>
      <c r="O9" s="503">
        <f>SUMIF('2569keyin'!$D:$D,' (Analysis Debt)'!$A9,'2569keyin'!K:K)</f>
        <v>0</v>
      </c>
      <c r="P9" s="503">
        <f>SUMIF('2569keyin'!$D:$D,' (Analysis Debt)'!$A9,'2569keyin'!L:L)</f>
        <v>0</v>
      </c>
      <c r="Q9" s="503">
        <f>SUMIF('2569keyin'!$D:$D,' (Analysis Debt)'!$A9,'2569keyin'!M:M)</f>
        <v>0</v>
      </c>
      <c r="R9" s="503">
        <f>SUMIF('2569keyin'!$D:$D,' (Analysis Debt)'!$A9,'2569keyin'!N:N)</f>
        <v>0</v>
      </c>
      <c r="S9" s="503">
        <f>SUMIF('2569keyin'!$D:$D,' (Analysis Debt)'!$A9,'2569keyin'!O:O)</f>
        <v>0</v>
      </c>
      <c r="T9" s="503">
        <f>SUMIF('2569keyin'!$D:$D,' (Analysis Debt)'!$A9,'2569keyin'!P:P)</f>
        <v>0</v>
      </c>
      <c r="U9" s="503">
        <f>SUMIF('2569keyin'!$D:$D,' (Analysis Debt)'!$A9,'2569keyin'!Q:Q)</f>
        <v>0</v>
      </c>
      <c r="V9" s="503">
        <f>SUMIF('2569keyin'!$D:$D,' (Analysis Debt)'!$A9,'2569keyin'!R:R)</f>
        <v>0</v>
      </c>
      <c r="W9" s="503">
        <f>SUMIF('2569keyin'!$D:$D,' (Analysis Debt)'!$A9,'2569keyin'!S:S)</f>
        <v>0</v>
      </c>
    </row>
    <row r="10" spans="1:24" s="9" customFormat="1">
      <c r="A10" s="340">
        <v>7.6</v>
      </c>
      <c r="B10" s="502" t="s">
        <v>368</v>
      </c>
      <c r="C10" s="503">
        <f>SUMIF('60'!O:O,' (Analysis Debt)'!A10,'60'!R:R)</f>
        <v>0</v>
      </c>
      <c r="D10" s="503">
        <f>SUMIF('61'!O:O,' (Analysis Debt)'!A10,'61'!R:R)</f>
        <v>0</v>
      </c>
      <c r="E10" s="503">
        <f>SUMIF('62'!$N:$N,' (Analysis Debt)'!$A10,'62'!Q:Q)</f>
        <v>0</v>
      </c>
      <c r="F10" s="503">
        <f>SUMIF('63'!$J:$J,' (Analysis Debt)'!$A10,'63'!$M:$M)</f>
        <v>0</v>
      </c>
      <c r="G10" s="503">
        <f>SUMIF('64'!$H:$H,' (Analysis Debt)'!$A10,'64'!$N:$N)</f>
        <v>0</v>
      </c>
      <c r="H10" s="503">
        <f>SUMIF('65'!$F:$F,' (Analysis Debt)'!$A10,'65'!J:J)</f>
        <v>0</v>
      </c>
      <c r="I10" s="503">
        <f>SUMIF('66'!F:F,' (Analysis Debt)'!A10,'66'!J:J)</f>
        <v>0</v>
      </c>
      <c r="J10" s="503">
        <f>SUMIF('67'!$F:$F,' (Analysis Debt)'!$A10,'67'!$I:$I)</f>
        <v>0</v>
      </c>
      <c r="K10" s="503">
        <f>SUMIF('68'!$F:$F,' (Analysis Debt)'!$A10,'68'!$I:$I)</f>
        <v>0</v>
      </c>
      <c r="L10" s="503">
        <f>SUMIF('2569keyin'!$D:$D,' (Analysis Debt)'!$A10,'2569keyin'!H:H)</f>
        <v>0</v>
      </c>
      <c r="M10" s="503">
        <f>SUMIF('2569keyin'!$D:$D,' (Analysis Debt)'!$A10,'2569keyin'!I:I)</f>
        <v>0</v>
      </c>
      <c r="N10" s="503">
        <f>SUMIF('2569keyin'!$D:$D,' (Analysis Debt)'!$A10,'2569keyin'!J:J)</f>
        <v>0</v>
      </c>
      <c r="O10" s="503">
        <f>SUMIF('2569keyin'!$D:$D,' (Analysis Debt)'!$A10,'2569keyin'!K:K)</f>
        <v>0</v>
      </c>
      <c r="P10" s="503">
        <f>SUMIF('2569keyin'!$D:$D,' (Analysis Debt)'!$A10,'2569keyin'!L:L)</f>
        <v>0</v>
      </c>
      <c r="Q10" s="503">
        <f>SUMIF('2569keyin'!$D:$D,' (Analysis Debt)'!$A10,'2569keyin'!M:M)</f>
        <v>0</v>
      </c>
      <c r="R10" s="503">
        <f>SUMIF('2569keyin'!$D:$D,' (Analysis Debt)'!$A10,'2569keyin'!N:N)</f>
        <v>0</v>
      </c>
      <c r="S10" s="503">
        <f>SUMIF('2569keyin'!$D:$D,' (Analysis Debt)'!$A10,'2569keyin'!O:O)</f>
        <v>0</v>
      </c>
      <c r="T10" s="503">
        <f>SUMIF('2569keyin'!$D:$D,' (Analysis Debt)'!$A10,'2569keyin'!P:P)</f>
        <v>0</v>
      </c>
      <c r="U10" s="503">
        <f>SUMIF('2569keyin'!$D:$D,' (Analysis Debt)'!$A10,'2569keyin'!Q:Q)</f>
        <v>0</v>
      </c>
      <c r="V10" s="503">
        <f>SUMIF('2569keyin'!$D:$D,' (Analysis Debt)'!$A10,'2569keyin'!R:R)</f>
        <v>0</v>
      </c>
      <c r="W10" s="503">
        <f>SUMIF('2569keyin'!$D:$D,' (Analysis Debt)'!$A10,'2569keyin'!S:S)</f>
        <v>0</v>
      </c>
    </row>
    <row r="11" spans="1:24">
      <c r="A11" s="340">
        <v>7.7</v>
      </c>
      <c r="B11" s="502" t="s">
        <v>369</v>
      </c>
      <c r="C11" s="503">
        <f>SUMIF('60'!O:O,' (Analysis Debt)'!A11,'60'!R:R)</f>
        <v>0</v>
      </c>
      <c r="D11" s="503">
        <f>SUMIF('61'!O:O,' (Analysis Debt)'!A11,'61'!R:R)</f>
        <v>0</v>
      </c>
      <c r="E11" s="503">
        <f>SUMIF('62'!$N:$N,' (Analysis Debt)'!$A11,'62'!Q:Q)</f>
        <v>0</v>
      </c>
      <c r="F11" s="503">
        <f>SUMIF('63'!$J:$J,' (Analysis Debt)'!$A11,'63'!$M:$M)</f>
        <v>0</v>
      </c>
      <c r="G11" s="503">
        <f>SUMIF('64'!$H:$H,' (Analysis Debt)'!$A11,'64'!$N:$N)</f>
        <v>0</v>
      </c>
      <c r="H11" s="503">
        <f>SUMIF('65'!$F:$F,' (Analysis Debt)'!$A11,'65'!J:J)</f>
        <v>0</v>
      </c>
      <c r="I11" s="503">
        <f>SUMIF('66'!F:F,' (Analysis Debt)'!A11,'66'!J:J)</f>
        <v>0</v>
      </c>
      <c r="J11" s="503">
        <f>SUMIF('67'!$F:$F,' (Analysis Debt)'!$A11,'67'!$I:$I)</f>
        <v>0</v>
      </c>
      <c r="K11" s="503">
        <f>SUMIF('68'!$F:$F,' (Analysis Debt)'!$A11,'68'!$I:$I)</f>
        <v>0</v>
      </c>
      <c r="L11" s="503">
        <f>SUMIF('2569keyin'!$D:$D,' (Analysis Debt)'!$A11,'2569keyin'!H:H)</f>
        <v>0</v>
      </c>
      <c r="M11" s="503">
        <f>SUMIF('2569keyin'!$D:$D,' (Analysis Debt)'!$A11,'2569keyin'!I:I)</f>
        <v>0</v>
      </c>
      <c r="N11" s="503">
        <f>SUMIF('2569keyin'!$D:$D,' (Analysis Debt)'!$A11,'2569keyin'!J:J)</f>
        <v>0</v>
      </c>
      <c r="O11" s="503">
        <f>SUMIF('2569keyin'!$D:$D,' (Analysis Debt)'!$A11,'2569keyin'!K:K)</f>
        <v>0</v>
      </c>
      <c r="P11" s="503">
        <f>SUMIF('2569keyin'!$D:$D,' (Analysis Debt)'!$A11,'2569keyin'!L:L)</f>
        <v>0</v>
      </c>
      <c r="Q11" s="503">
        <f>SUMIF('2569keyin'!$D:$D,' (Analysis Debt)'!$A11,'2569keyin'!M:M)</f>
        <v>0</v>
      </c>
      <c r="R11" s="503">
        <f>SUMIF('2569keyin'!$D:$D,' (Analysis Debt)'!$A11,'2569keyin'!N:N)</f>
        <v>0</v>
      </c>
      <c r="S11" s="503">
        <f>SUMIF('2569keyin'!$D:$D,' (Analysis Debt)'!$A11,'2569keyin'!O:O)</f>
        <v>0</v>
      </c>
      <c r="T11" s="503">
        <f>SUMIF('2569keyin'!$D:$D,' (Analysis Debt)'!$A11,'2569keyin'!P:P)</f>
        <v>0</v>
      </c>
      <c r="U11" s="503">
        <f>SUMIF('2569keyin'!$D:$D,' (Analysis Debt)'!$A11,'2569keyin'!Q:Q)</f>
        <v>0</v>
      </c>
      <c r="V11" s="503">
        <f>SUMIF('2569keyin'!$D:$D,' (Analysis Debt)'!$A11,'2569keyin'!R:R)</f>
        <v>0</v>
      </c>
      <c r="W11" s="503">
        <f>SUMIF('2569keyin'!$D:$D,' (Analysis Debt)'!$A11,'2569keyin'!S:S)</f>
        <v>0</v>
      </c>
    </row>
    <row r="12" spans="1:24">
      <c r="A12" s="340">
        <v>7.8</v>
      </c>
      <c r="B12" s="502" t="s">
        <v>370</v>
      </c>
      <c r="C12" s="503">
        <f>SUMIF('60'!O:O,' (Analysis Debt)'!A12,'60'!R:R)</f>
        <v>0</v>
      </c>
      <c r="D12" s="503">
        <f>SUMIF('61'!O:O,' (Analysis Debt)'!A12,'61'!R:R)</f>
        <v>241703.1</v>
      </c>
      <c r="E12" s="503">
        <f>SUMIF('62'!$N:$N,' (Analysis Debt)'!$A12,'62'!Q:Q)</f>
        <v>327974.58</v>
      </c>
      <c r="F12" s="503">
        <f>SUMIF('63'!$J:$J,' (Analysis Debt)'!$A12,'63'!$M:$M)</f>
        <v>537010.81999999995</v>
      </c>
      <c r="G12" s="503">
        <f>SUMIF('64'!$H:$H,' (Analysis Debt)'!$A12,'64'!$N:$N)</f>
        <v>826320.92</v>
      </c>
      <c r="H12" s="503">
        <f>SUMIF('65'!$F:$F,' (Analysis Debt)'!$A12,'65'!J:J)</f>
        <v>416591.92000000004</v>
      </c>
      <c r="I12" s="503">
        <f>SUMIF('66'!F:F,' (Analysis Debt)'!A12,'66'!J:J)</f>
        <v>428696.7</v>
      </c>
      <c r="J12" s="503">
        <f>SUMIF('67'!$F:$F,' (Analysis Debt)'!$A12,'67'!$I:$I)</f>
        <v>760776.53999999992</v>
      </c>
      <c r="K12" s="503">
        <f>SUMIF('68'!$F:$F,' (Analysis Debt)'!$A12,'68'!$I:$I)</f>
        <v>945900.1</v>
      </c>
      <c r="L12" s="503">
        <f>SUMIF('2569keyin'!$D:$D,' (Analysis Debt)'!$A12,'2569keyin'!H:H)</f>
        <v>830746.5</v>
      </c>
      <c r="M12" s="503">
        <f>SUMIF('2569keyin'!$D:$D,' (Analysis Debt)'!$A12,'2569keyin'!I:I)</f>
        <v>833602.5</v>
      </c>
      <c r="N12" s="503">
        <f>SUMIF('2569keyin'!$D:$D,' (Analysis Debt)'!$A12,'2569keyin'!J:J)</f>
        <v>968406.4</v>
      </c>
      <c r="O12" s="503">
        <f>SUMIF('2569keyin'!$D:$D,' (Analysis Debt)'!$A12,'2569keyin'!K:K)</f>
        <v>0</v>
      </c>
      <c r="P12" s="503">
        <f>SUMIF('2569keyin'!$D:$D,' (Analysis Debt)'!$A12,'2569keyin'!L:L)</f>
        <v>0</v>
      </c>
      <c r="Q12" s="503">
        <f>SUMIF('2569keyin'!$D:$D,' (Analysis Debt)'!$A12,'2569keyin'!M:M)</f>
        <v>0</v>
      </c>
      <c r="R12" s="503">
        <f>SUMIF('2569keyin'!$D:$D,' (Analysis Debt)'!$A12,'2569keyin'!N:N)</f>
        <v>0</v>
      </c>
      <c r="S12" s="503">
        <f>SUMIF('2569keyin'!$D:$D,' (Analysis Debt)'!$A12,'2569keyin'!O:O)</f>
        <v>0</v>
      </c>
      <c r="T12" s="503">
        <f>SUMIF('2569keyin'!$D:$D,' (Analysis Debt)'!$A12,'2569keyin'!P:P)</f>
        <v>0</v>
      </c>
      <c r="U12" s="503">
        <f>SUMIF('2569keyin'!$D:$D,' (Analysis Debt)'!$A12,'2569keyin'!Q:Q)</f>
        <v>0</v>
      </c>
      <c r="V12" s="503">
        <f>SUMIF('2569keyin'!$D:$D,' (Analysis Debt)'!$A12,'2569keyin'!R:R)</f>
        <v>0</v>
      </c>
      <c r="W12" s="503">
        <f>SUMIF('2569keyin'!$D:$D,' (Analysis Debt)'!$A12,'2569keyin'!S:S)</f>
        <v>0</v>
      </c>
    </row>
    <row r="13" spans="1:24">
      <c r="A13" s="340">
        <v>7.9</v>
      </c>
      <c r="B13" s="502" t="s">
        <v>371</v>
      </c>
      <c r="C13" s="503">
        <f>SUMIF('60'!O:O,' (Analysis Debt)'!A13,'60'!R:R)</f>
        <v>0</v>
      </c>
      <c r="D13" s="503">
        <f>SUMIF('61'!O:O,' (Analysis Debt)'!A13,'61'!R:R)</f>
        <v>57470</v>
      </c>
      <c r="E13" s="503">
        <f>SUMIF('62'!$N:$N,' (Analysis Debt)'!$A13,'62'!Q:Q)</f>
        <v>881899.83</v>
      </c>
      <c r="F13" s="503">
        <f>SUMIF('63'!$J:$J,' (Analysis Debt)'!$A13,'63'!$M:$M)</f>
        <v>421106.18</v>
      </c>
      <c r="G13" s="503">
        <f>SUMIF('64'!$H:$H,' (Analysis Debt)'!$A13,'64'!$N:$N)</f>
        <v>546262.18000000005</v>
      </c>
      <c r="H13" s="503">
        <f>SUMIF('65'!$F:$F,' (Analysis Debt)'!$A13,'65'!J:J)</f>
        <v>495359.6</v>
      </c>
      <c r="I13" s="503">
        <f>SUMIF('66'!F:F,' (Analysis Debt)'!A13,'66'!J:J)</f>
        <v>565703.64</v>
      </c>
      <c r="J13" s="503">
        <f>SUMIF('67'!$F:$F,' (Analysis Debt)'!$A13,'67'!$I:$I)</f>
        <v>206992</v>
      </c>
      <c r="K13" s="503">
        <f>SUMIF('68'!$F:$F,' (Analysis Debt)'!$A13,'68'!$I:$I)</f>
        <v>211610</v>
      </c>
      <c r="L13" s="503">
        <f>SUMIF('2569keyin'!$D:$D,' (Analysis Debt)'!$A13,'2569keyin'!H:H)</f>
        <v>512705.67</v>
      </c>
      <c r="M13" s="503">
        <f>SUMIF('2569keyin'!$D:$D,' (Analysis Debt)'!$A13,'2569keyin'!I:I)</f>
        <v>510745.67</v>
      </c>
      <c r="N13" s="503">
        <f>SUMIF('2569keyin'!$D:$D,' (Analysis Debt)'!$A13,'2569keyin'!J:J)</f>
        <v>0</v>
      </c>
      <c r="O13" s="503">
        <f>SUMIF('2569keyin'!$D:$D,' (Analysis Debt)'!$A13,'2569keyin'!K:K)</f>
        <v>0</v>
      </c>
      <c r="P13" s="503">
        <f>SUMIF('2569keyin'!$D:$D,' (Analysis Debt)'!$A13,'2569keyin'!L:L)</f>
        <v>0</v>
      </c>
      <c r="Q13" s="503">
        <f>SUMIF('2569keyin'!$D:$D,' (Analysis Debt)'!$A13,'2569keyin'!M:M)</f>
        <v>0</v>
      </c>
      <c r="R13" s="503">
        <f>SUMIF('2569keyin'!$D:$D,' (Analysis Debt)'!$A13,'2569keyin'!N:N)</f>
        <v>0</v>
      </c>
      <c r="S13" s="503">
        <f>SUMIF('2569keyin'!$D:$D,' (Analysis Debt)'!$A13,'2569keyin'!O:O)</f>
        <v>0</v>
      </c>
      <c r="T13" s="503">
        <f>SUMIF('2569keyin'!$D:$D,' (Analysis Debt)'!$A13,'2569keyin'!P:P)</f>
        <v>0</v>
      </c>
      <c r="U13" s="503">
        <f>SUMIF('2569keyin'!$D:$D,' (Analysis Debt)'!$A13,'2569keyin'!Q:Q)</f>
        <v>0</v>
      </c>
      <c r="V13" s="503">
        <f>SUMIF('2569keyin'!$D:$D,' (Analysis Debt)'!$A13,'2569keyin'!R:R)</f>
        <v>0</v>
      </c>
      <c r="W13" s="503">
        <f>SUMIF('2569keyin'!$D:$D,' (Analysis Debt)'!$A13,'2569keyin'!S:S)</f>
        <v>0</v>
      </c>
    </row>
    <row r="14" spans="1:24">
      <c r="A14" s="340" t="s">
        <v>931</v>
      </c>
      <c r="B14" s="502" t="s">
        <v>372</v>
      </c>
      <c r="C14" s="503">
        <f>SUMIF('60'!O:O,' (Analysis Debt)'!A14,'60'!R:R)</f>
        <v>0</v>
      </c>
      <c r="D14" s="503">
        <f>SUMIF('61'!O:O,' (Analysis Debt)'!A14,'61'!R:R)</f>
        <v>69766</v>
      </c>
      <c r="E14" s="503">
        <f>SUMIF('62'!$N:$N,' (Analysis Debt)'!$A14,'62'!Q:Q)</f>
        <v>51149</v>
      </c>
      <c r="F14" s="503">
        <f>SUMIF('63'!$J:$J,' (Analysis Debt)'!$A14,'63'!$M:$M)</f>
        <v>28828</v>
      </c>
      <c r="G14" s="503">
        <f>SUMIF('64'!$H:$H,' (Analysis Debt)'!$A14,'64'!$N:$N)</f>
        <v>0</v>
      </c>
      <c r="H14" s="503">
        <f>SUMIF('65'!$F:$F,' (Analysis Debt)'!$A14,'65'!J:J)</f>
        <v>11962.6</v>
      </c>
      <c r="I14" s="503">
        <f>SUMIF('66'!F:F,' (Analysis Debt)'!A14,'66'!J:J)</f>
        <v>92703.8</v>
      </c>
      <c r="J14" s="503">
        <f>SUMIF('67'!$F:$F,' (Analysis Debt)'!$A14,'67'!$I:$I)</f>
        <v>67434</v>
      </c>
      <c r="K14" s="503">
        <f>SUMIF('68'!$F:$F,' (Analysis Debt)'!$A14,'68'!$I:$I)</f>
        <v>84530</v>
      </c>
      <c r="L14" s="503">
        <f>SUMIF('2569keyin'!$D:$D,' (Analysis Debt)'!$A14,'2569keyin'!H:H)</f>
        <v>56710</v>
      </c>
      <c r="M14" s="503">
        <f>SUMIF('2569keyin'!$D:$D,' (Analysis Debt)'!$A14,'2569keyin'!I:I)</f>
        <v>74097.5</v>
      </c>
      <c r="N14" s="503">
        <f>SUMIF('2569keyin'!$D:$D,' (Analysis Debt)'!$A14,'2569keyin'!J:J)</f>
        <v>83791.7</v>
      </c>
      <c r="O14" s="503">
        <f>SUMIF('2569keyin'!$D:$D,' (Analysis Debt)'!$A14,'2569keyin'!K:K)</f>
        <v>0</v>
      </c>
      <c r="P14" s="503">
        <f>SUMIF('2569keyin'!$D:$D,' (Analysis Debt)'!$A14,'2569keyin'!L:L)</f>
        <v>0</v>
      </c>
      <c r="Q14" s="503">
        <f>SUMIF('2569keyin'!$D:$D,' (Analysis Debt)'!$A14,'2569keyin'!M:M)</f>
        <v>0</v>
      </c>
      <c r="R14" s="503">
        <f>SUMIF('2569keyin'!$D:$D,' (Analysis Debt)'!$A14,'2569keyin'!N:N)</f>
        <v>0</v>
      </c>
      <c r="S14" s="503">
        <f>SUMIF('2569keyin'!$D:$D,' (Analysis Debt)'!$A14,'2569keyin'!O:O)</f>
        <v>0</v>
      </c>
      <c r="T14" s="503">
        <f>SUMIF('2569keyin'!$D:$D,' (Analysis Debt)'!$A14,'2569keyin'!P:P)</f>
        <v>0</v>
      </c>
      <c r="U14" s="503">
        <f>SUMIF('2569keyin'!$D:$D,' (Analysis Debt)'!$A14,'2569keyin'!Q:Q)</f>
        <v>0</v>
      </c>
      <c r="V14" s="503">
        <f>SUMIF('2569keyin'!$D:$D,' (Analysis Debt)'!$A14,'2569keyin'!R:R)</f>
        <v>0</v>
      </c>
      <c r="W14" s="503">
        <f>SUMIF('2569keyin'!$D:$D,' (Analysis Debt)'!$A14,'2569keyin'!S:S)</f>
        <v>0</v>
      </c>
    </row>
    <row r="15" spans="1:24" s="9" customFormat="1">
      <c r="A15" s="340" t="s">
        <v>932</v>
      </c>
      <c r="B15" s="502" t="s">
        <v>373</v>
      </c>
      <c r="C15" s="503">
        <f>SUMIF('60'!O:O,' (Analysis Debt)'!A15,'60'!R:R)</f>
        <v>0</v>
      </c>
      <c r="D15" s="503">
        <f>SUMIF('61'!O:O,' (Analysis Debt)'!A15,'61'!R:R)</f>
        <v>0</v>
      </c>
      <c r="E15" s="503">
        <f>SUMIF('62'!$N:$N,' (Analysis Debt)'!$A15,'62'!Q:Q)</f>
        <v>0</v>
      </c>
      <c r="F15" s="503">
        <f>SUMIF('63'!$J:$J,' (Analysis Debt)'!$A15,'63'!$M:$M)</f>
        <v>0</v>
      </c>
      <c r="G15" s="503">
        <f>SUMIF('64'!$H:$H,' (Analysis Debt)'!$A15,'64'!$N:$N)</f>
        <v>0</v>
      </c>
      <c r="H15" s="503">
        <f>SUMIF('65'!$F:$F,' (Analysis Debt)'!$A15,'65'!J:J)</f>
        <v>0</v>
      </c>
      <c r="I15" s="503">
        <f>SUMIF('66'!F:F,' (Analysis Debt)'!A15,'66'!J:J)</f>
        <v>0</v>
      </c>
      <c r="J15" s="503">
        <f>SUMIF('67'!$F:$F,' (Analysis Debt)'!$A15,'67'!$I:$I)</f>
        <v>0</v>
      </c>
      <c r="K15" s="503">
        <f>SUMIF('68'!$F:$F,' (Analysis Debt)'!$A15,'68'!$I:$I)</f>
        <v>0</v>
      </c>
      <c r="L15" s="503">
        <f>SUMIF('2569keyin'!$D:$D,' (Analysis Debt)'!$A15,'2569keyin'!H:H)</f>
        <v>0</v>
      </c>
      <c r="M15" s="503">
        <f>SUMIF('2569keyin'!$D:$D,' (Analysis Debt)'!$A15,'2569keyin'!I:I)</f>
        <v>0</v>
      </c>
      <c r="N15" s="503">
        <f>SUMIF('2569keyin'!$D:$D,' (Analysis Debt)'!$A15,'2569keyin'!J:J)</f>
        <v>0</v>
      </c>
      <c r="O15" s="503">
        <f>SUMIF('2569keyin'!$D:$D,' (Analysis Debt)'!$A15,'2569keyin'!K:K)</f>
        <v>0</v>
      </c>
      <c r="P15" s="503">
        <f>SUMIF('2569keyin'!$D:$D,' (Analysis Debt)'!$A15,'2569keyin'!L:L)</f>
        <v>0</v>
      </c>
      <c r="Q15" s="503">
        <f>SUMIF('2569keyin'!$D:$D,' (Analysis Debt)'!$A15,'2569keyin'!M:M)</f>
        <v>0</v>
      </c>
      <c r="R15" s="503">
        <f>SUMIF('2569keyin'!$D:$D,' (Analysis Debt)'!$A15,'2569keyin'!N:N)</f>
        <v>0</v>
      </c>
      <c r="S15" s="503">
        <f>SUMIF('2569keyin'!$D:$D,' (Analysis Debt)'!$A15,'2569keyin'!O:O)</f>
        <v>0</v>
      </c>
      <c r="T15" s="503">
        <f>SUMIF('2569keyin'!$D:$D,' (Analysis Debt)'!$A15,'2569keyin'!P:P)</f>
        <v>0</v>
      </c>
      <c r="U15" s="503">
        <f>SUMIF('2569keyin'!$D:$D,' (Analysis Debt)'!$A15,'2569keyin'!Q:Q)</f>
        <v>0</v>
      </c>
      <c r="V15" s="503">
        <f>SUMIF('2569keyin'!$D:$D,' (Analysis Debt)'!$A15,'2569keyin'!R:R)</f>
        <v>0</v>
      </c>
      <c r="W15" s="503">
        <f>SUMIF('2569keyin'!$D:$D,' (Analysis Debt)'!$A15,'2569keyin'!S:S)</f>
        <v>0</v>
      </c>
    </row>
    <row r="16" spans="1:24">
      <c r="A16" s="340" t="s">
        <v>933</v>
      </c>
      <c r="B16" s="502" t="s">
        <v>374</v>
      </c>
      <c r="C16" s="503">
        <f>SUMIF('60'!O:O,' (Analysis Debt)'!A16,'60'!R:R)</f>
        <v>0</v>
      </c>
      <c r="D16" s="503">
        <f>SUMIF('61'!O:O,' (Analysis Debt)'!A16,'61'!R:R)</f>
        <v>1183440</v>
      </c>
      <c r="E16" s="503">
        <f>SUMIF('62'!$N:$N,' (Analysis Debt)'!$A16,'62'!Q:Q)</f>
        <v>1432130</v>
      </c>
      <c r="F16" s="503">
        <f>SUMIF('63'!$J:$J,' (Analysis Debt)'!$A16,'63'!$M:$M)</f>
        <v>895910</v>
      </c>
      <c r="G16" s="503">
        <f>SUMIF('64'!$H:$H,' (Analysis Debt)'!$A16,'64'!$N:$N)</f>
        <v>2035313</v>
      </c>
      <c r="H16" s="503">
        <f>SUMIF('65'!$F:$F,' (Analysis Debt)'!$A16,'65'!J:J)</f>
        <v>2590854</v>
      </c>
      <c r="I16" s="503">
        <f>SUMIF('66'!F:F,' (Analysis Debt)'!A16,'66'!J:J)</f>
        <v>4063457</v>
      </c>
      <c r="J16" s="503">
        <f>SUMIF('67'!$F:$F,' (Analysis Debt)'!$A16,'67'!$I:$I)</f>
        <v>5714697</v>
      </c>
      <c r="K16" s="503">
        <f>SUMIF('68'!$F:$F,' (Analysis Debt)'!$A16,'68'!$I:$I)</f>
        <v>5673892</v>
      </c>
      <c r="L16" s="503">
        <f>SUMIF('2569keyin'!$D:$D,' (Analysis Debt)'!$A16,'2569keyin'!H:H)</f>
        <v>4941205</v>
      </c>
      <c r="M16" s="503">
        <f>SUMIF('2569keyin'!$D:$D,' (Analysis Debt)'!$A16,'2569keyin'!I:I)</f>
        <v>4722432</v>
      </c>
      <c r="N16" s="503">
        <f>SUMIF('2569keyin'!$D:$D,' (Analysis Debt)'!$A16,'2569keyin'!J:J)</f>
        <v>5484839</v>
      </c>
      <c r="O16" s="503">
        <f>SUMIF('2569keyin'!$D:$D,' (Analysis Debt)'!$A16,'2569keyin'!K:K)</f>
        <v>0</v>
      </c>
      <c r="P16" s="503">
        <f>SUMIF('2569keyin'!$D:$D,' (Analysis Debt)'!$A16,'2569keyin'!L:L)</f>
        <v>0</v>
      </c>
      <c r="Q16" s="503">
        <f>SUMIF('2569keyin'!$D:$D,' (Analysis Debt)'!$A16,'2569keyin'!M:M)</f>
        <v>0</v>
      </c>
      <c r="R16" s="503">
        <f>SUMIF('2569keyin'!$D:$D,' (Analysis Debt)'!$A16,'2569keyin'!N:N)</f>
        <v>0</v>
      </c>
      <c r="S16" s="503">
        <f>SUMIF('2569keyin'!$D:$D,' (Analysis Debt)'!$A16,'2569keyin'!O:O)</f>
        <v>0</v>
      </c>
      <c r="T16" s="503">
        <f>SUMIF('2569keyin'!$D:$D,' (Analysis Debt)'!$A16,'2569keyin'!P:P)</f>
        <v>0</v>
      </c>
      <c r="U16" s="503">
        <f>SUMIF('2569keyin'!$D:$D,' (Analysis Debt)'!$A16,'2569keyin'!Q:Q)</f>
        <v>0</v>
      </c>
      <c r="V16" s="503">
        <f>SUMIF('2569keyin'!$D:$D,' (Analysis Debt)'!$A16,'2569keyin'!R:R)</f>
        <v>0</v>
      </c>
      <c r="W16" s="503">
        <f>SUMIF('2569keyin'!$D:$D,' (Analysis Debt)'!$A16,'2569keyin'!S:S)</f>
        <v>0</v>
      </c>
    </row>
    <row r="17" spans="1:23">
      <c r="A17" s="340" t="s">
        <v>934</v>
      </c>
      <c r="B17" s="502" t="s">
        <v>375</v>
      </c>
      <c r="C17" s="503">
        <f>SUMIF('60'!O:O,' (Analysis Debt)'!A17,'60'!R:R)</f>
        <v>0</v>
      </c>
      <c r="D17" s="503">
        <f>SUMIF('61'!O:O,' (Analysis Debt)'!A17,'61'!R:R)</f>
        <v>0</v>
      </c>
      <c r="E17" s="503">
        <f>SUMIF('62'!$N:$N,' (Analysis Debt)'!$A17,'62'!Q:Q)</f>
        <v>0</v>
      </c>
      <c r="F17" s="503">
        <f>SUMIF('63'!$J:$J,' (Analysis Debt)'!$A17,'63'!$M:$M)</f>
        <v>0</v>
      </c>
      <c r="G17" s="503">
        <f>SUMIF('64'!$H:$H,' (Analysis Debt)'!$A17,'64'!$N:$N)</f>
        <v>0</v>
      </c>
      <c r="H17" s="503">
        <f>SUMIF('65'!$F:$F,' (Analysis Debt)'!$A17,'65'!J:J)</f>
        <v>4069000</v>
      </c>
      <c r="I17" s="503">
        <f>SUMIF('66'!F:F,' (Analysis Debt)'!A17,'66'!J:J)</f>
        <v>6770100</v>
      </c>
      <c r="J17" s="503">
        <f>SUMIF('67'!$F:$F,' (Analysis Debt)'!$A17,'67'!$I:$I)</f>
        <v>7625600</v>
      </c>
      <c r="K17" s="503">
        <f>SUMIF('68'!$F:$F,' (Analysis Debt)'!$A17,'68'!$I:$I)</f>
        <v>9906400</v>
      </c>
      <c r="L17" s="503">
        <f>SUMIF('2569keyin'!$D:$D,' (Analysis Debt)'!$A17,'2569keyin'!H:H)</f>
        <v>10077200</v>
      </c>
      <c r="M17" s="503">
        <f>SUMIF('2569keyin'!$D:$D,' (Analysis Debt)'!$A17,'2569keyin'!I:I)</f>
        <v>9154500</v>
      </c>
      <c r="N17" s="503">
        <f>SUMIF('2569keyin'!$D:$D,' (Analysis Debt)'!$A17,'2569keyin'!J:J)</f>
        <v>8044600</v>
      </c>
      <c r="O17" s="503">
        <f>SUMIF('2569keyin'!$D:$D,' (Analysis Debt)'!$A17,'2569keyin'!K:K)</f>
        <v>0</v>
      </c>
      <c r="P17" s="503">
        <f>SUMIF('2569keyin'!$D:$D,' (Analysis Debt)'!$A17,'2569keyin'!L:L)</f>
        <v>0</v>
      </c>
      <c r="Q17" s="503">
        <f>SUMIF('2569keyin'!$D:$D,' (Analysis Debt)'!$A17,'2569keyin'!M:M)</f>
        <v>0</v>
      </c>
      <c r="R17" s="503">
        <f>SUMIF('2569keyin'!$D:$D,' (Analysis Debt)'!$A17,'2569keyin'!N:N)</f>
        <v>0</v>
      </c>
      <c r="S17" s="503">
        <f>SUMIF('2569keyin'!$D:$D,' (Analysis Debt)'!$A17,'2569keyin'!O:O)</f>
        <v>0</v>
      </c>
      <c r="T17" s="503">
        <f>SUMIF('2569keyin'!$D:$D,' (Analysis Debt)'!$A17,'2569keyin'!P:P)</f>
        <v>0</v>
      </c>
      <c r="U17" s="503">
        <f>SUMIF('2569keyin'!$D:$D,' (Analysis Debt)'!$A17,'2569keyin'!Q:Q)</f>
        <v>0</v>
      </c>
      <c r="V17" s="503">
        <f>SUMIF('2569keyin'!$D:$D,' (Analysis Debt)'!$A17,'2569keyin'!R:R)</f>
        <v>0</v>
      </c>
      <c r="W17" s="503">
        <f>SUMIF('2569keyin'!$D:$D,' (Analysis Debt)'!$A17,'2569keyin'!S:S)</f>
        <v>0</v>
      </c>
    </row>
    <row r="18" spans="1:23">
      <c r="A18" s="340" t="s">
        <v>935</v>
      </c>
      <c r="B18" s="502" t="s">
        <v>70</v>
      </c>
      <c r="C18" s="503">
        <f>SUMIF('60'!O:O,' (Analysis Debt)'!A18,'60'!R:R)</f>
        <v>0</v>
      </c>
      <c r="D18" s="503">
        <f>SUMIF('61'!O:O,' (Analysis Debt)'!A18,'61'!R:R)</f>
        <v>495000</v>
      </c>
      <c r="E18" s="503">
        <f>SUMIF('62'!$N:$N,' (Analysis Debt)'!$A18,'62'!Q:Q)</f>
        <v>0</v>
      </c>
      <c r="F18" s="503">
        <f>SUMIF('63'!$J:$J,' (Analysis Debt)'!$A18,'63'!$M:$M)</f>
        <v>0</v>
      </c>
      <c r="G18" s="503">
        <f>SUMIF('64'!$H:$H,' (Analysis Debt)'!$A18,'64'!$N:$N)</f>
        <v>462823</v>
      </c>
      <c r="H18" s="503">
        <f>SUMIF('65'!$F:$F,' (Analysis Debt)'!$A18,'65'!J:J)</f>
        <v>656545.5</v>
      </c>
      <c r="I18" s="503">
        <f>SUMIF('66'!F:F,' (Analysis Debt)'!A18,'66'!J:J)</f>
        <v>821314.9</v>
      </c>
      <c r="J18" s="503">
        <f>SUMIF('67'!$F:$F,' (Analysis Debt)'!$A18,'67'!$I:$I)</f>
        <v>105940</v>
      </c>
      <c r="K18" s="503">
        <f>SUMIF('68'!$F:$F,' (Analysis Debt)'!$A18,'68'!$I:$I)</f>
        <v>1899900</v>
      </c>
      <c r="L18" s="503">
        <f>SUMIF('2569keyin'!$D:$D,' (Analysis Debt)'!$A18,'2569keyin'!H:H)</f>
        <v>0</v>
      </c>
      <c r="M18" s="503">
        <f>SUMIF('2569keyin'!$D:$D,' (Analysis Debt)'!$A18,'2569keyin'!I:I)</f>
        <v>0</v>
      </c>
      <c r="N18" s="503">
        <f>SUMIF('2569keyin'!$D:$D,' (Analysis Debt)'!$A18,'2569keyin'!J:J)</f>
        <v>798500</v>
      </c>
      <c r="O18" s="503">
        <f>SUMIF('2569keyin'!$D:$D,' (Analysis Debt)'!$A18,'2569keyin'!K:K)</f>
        <v>0</v>
      </c>
      <c r="P18" s="503">
        <f>SUMIF('2569keyin'!$D:$D,' (Analysis Debt)'!$A18,'2569keyin'!L:L)</f>
        <v>0</v>
      </c>
      <c r="Q18" s="503">
        <f>SUMIF('2569keyin'!$D:$D,' (Analysis Debt)'!$A18,'2569keyin'!M:M)</f>
        <v>0</v>
      </c>
      <c r="R18" s="503">
        <f>SUMIF('2569keyin'!$D:$D,' (Analysis Debt)'!$A18,'2569keyin'!N:N)</f>
        <v>0</v>
      </c>
      <c r="S18" s="503">
        <f>SUMIF('2569keyin'!$D:$D,' (Analysis Debt)'!$A18,'2569keyin'!O:O)</f>
        <v>0</v>
      </c>
      <c r="T18" s="503">
        <f>SUMIF('2569keyin'!$D:$D,' (Analysis Debt)'!$A18,'2569keyin'!P:P)</f>
        <v>0</v>
      </c>
      <c r="U18" s="503">
        <f>SUMIF('2569keyin'!$D:$D,' (Analysis Debt)'!$A18,'2569keyin'!Q:Q)</f>
        <v>0</v>
      </c>
      <c r="V18" s="503">
        <f>SUMIF('2569keyin'!$D:$D,' (Analysis Debt)'!$A18,'2569keyin'!R:R)</f>
        <v>0</v>
      </c>
      <c r="W18" s="503">
        <f>SUMIF('2569keyin'!$D:$D,' (Analysis Debt)'!$A18,'2569keyin'!S:S)</f>
        <v>0</v>
      </c>
    </row>
    <row r="19" spans="1:23">
      <c r="A19" s="340" t="s">
        <v>936</v>
      </c>
      <c r="B19" s="502" t="s">
        <v>364</v>
      </c>
      <c r="C19" s="503">
        <f>SUMIF('60'!O:O,' (Analysis Debt)'!A19,'60'!R:R)</f>
        <v>0</v>
      </c>
      <c r="D19" s="503">
        <f>SUMIF('61'!O:O,' (Analysis Debt)'!A19,'61'!R:R)</f>
        <v>2347890.6800000002</v>
      </c>
      <c r="E19" s="503">
        <f>SUMIF('62'!$N:$N,' (Analysis Debt)'!$A19,'62'!Q:Q)</f>
        <v>3082552.5</v>
      </c>
      <c r="F19" s="503">
        <f>SUMIF('63'!$J:$J,' (Analysis Debt)'!$A19,'63'!$M:$M)</f>
        <v>3008098.45</v>
      </c>
      <c r="G19" s="503">
        <f>SUMIF('64'!$H:$H,' (Analysis Debt)'!$A19,'64'!$N:$N)</f>
        <v>3941784.35</v>
      </c>
      <c r="H19" s="503">
        <f>SUMIF('65'!$F:$F,' (Analysis Debt)'!$A19,'65'!J:J)</f>
        <v>4482548.5</v>
      </c>
      <c r="I19" s="503">
        <f>SUMIF('66'!F:F,' (Analysis Debt)'!A19,'66'!J:J)</f>
        <v>4574868.6500000004</v>
      </c>
      <c r="J19" s="503">
        <f>SUMIF('67'!$F:$F,' (Analysis Debt)'!$A19,'67'!$I:$I)</f>
        <v>3022941.3</v>
      </c>
      <c r="K19" s="503">
        <f>SUMIF('68'!$F:$F,' (Analysis Debt)'!$A19,'68'!$I:$I)</f>
        <v>3842332</v>
      </c>
      <c r="L19" s="503">
        <f>SUMIF('2569keyin'!$D:$D,' (Analysis Debt)'!$A19,'2569keyin'!H:H)</f>
        <v>5490490.5</v>
      </c>
      <c r="M19" s="503">
        <f>SUMIF('2569keyin'!$D:$D,' (Analysis Debt)'!$A19,'2569keyin'!I:I)</f>
        <v>5125748.5</v>
      </c>
      <c r="N19" s="503">
        <f>SUMIF('2569keyin'!$D:$D,' (Analysis Debt)'!$A19,'2569keyin'!J:J)</f>
        <v>3216268</v>
      </c>
      <c r="O19" s="503">
        <f>SUMIF('2569keyin'!$D:$D,' (Analysis Debt)'!$A19,'2569keyin'!K:K)</f>
        <v>0</v>
      </c>
      <c r="P19" s="503">
        <f>SUMIF('2569keyin'!$D:$D,' (Analysis Debt)'!$A19,'2569keyin'!L:L)</f>
        <v>0</v>
      </c>
      <c r="Q19" s="503">
        <f>SUMIF('2569keyin'!$D:$D,' (Analysis Debt)'!$A19,'2569keyin'!M:M)</f>
        <v>0</v>
      </c>
      <c r="R19" s="503">
        <f>SUMIF('2569keyin'!$D:$D,' (Analysis Debt)'!$A19,'2569keyin'!N:N)</f>
        <v>0</v>
      </c>
      <c r="S19" s="503">
        <f>SUMIF('2569keyin'!$D:$D,' (Analysis Debt)'!$A19,'2569keyin'!O:O)</f>
        <v>0</v>
      </c>
      <c r="T19" s="503">
        <f>SUMIF('2569keyin'!$D:$D,' (Analysis Debt)'!$A19,'2569keyin'!P:P)</f>
        <v>0</v>
      </c>
      <c r="U19" s="503">
        <f>SUMIF('2569keyin'!$D:$D,' (Analysis Debt)'!$A19,'2569keyin'!Q:Q)</f>
        <v>0</v>
      </c>
      <c r="V19" s="503">
        <f>SUMIF('2569keyin'!$D:$D,' (Analysis Debt)'!$A19,'2569keyin'!R:R)</f>
        <v>0</v>
      </c>
      <c r="W19" s="503">
        <f>SUMIF('2569keyin'!$D:$D,' (Analysis Debt)'!$A19,'2569keyin'!S:S)</f>
        <v>0</v>
      </c>
    </row>
    <row r="20" spans="1:23">
      <c r="A20" s="340" t="s">
        <v>937</v>
      </c>
      <c r="B20" s="502" t="s">
        <v>2583</v>
      </c>
      <c r="C20" s="503">
        <f>SUMIF('60'!O:O,' (Analysis Debt)'!A20,'60'!R:R)</f>
        <v>0</v>
      </c>
      <c r="D20" s="503">
        <f>SUMIF('61'!O:O,' (Analysis Debt)'!A20,'61'!R:R)</f>
        <v>4114653.46</v>
      </c>
      <c r="E20" s="503">
        <f>SUMIF('62'!$N:$N,' (Analysis Debt)'!$A20,'62'!Q:Q)</f>
        <v>7273312.71</v>
      </c>
      <c r="F20" s="503">
        <f>SUMIF('63'!$J:$J,' (Analysis Debt)'!$A20,'63'!$M:$M)</f>
        <v>4700600.37</v>
      </c>
      <c r="G20" s="503">
        <f>SUMIF('64'!$H:$H,' (Analysis Debt)'!$A20,'64'!$N:$N)</f>
        <v>23959960.440000001</v>
      </c>
      <c r="H20" s="503">
        <f>SUMIF('65'!$F:$F,' (Analysis Debt)'!$A20,'65'!J:J)</f>
        <v>2876601.8699999996</v>
      </c>
      <c r="I20" s="503">
        <f>SUMIF('66'!F:F,' (Analysis Debt)'!A20,'66'!J:J)</f>
        <v>4832348.2699999996</v>
      </c>
      <c r="J20" s="503">
        <f>SUMIF('67'!$F:$F,' (Analysis Debt)'!$A20,'67'!$I:$I)</f>
        <v>10461842.109999999</v>
      </c>
      <c r="K20" s="503">
        <f>SUMIF('68'!$F:$F,' (Analysis Debt)'!$A20,'68'!$I:$I)</f>
        <v>18287242.460000001</v>
      </c>
      <c r="L20" s="503">
        <f>SUMIF('2569keyin'!$D:$D,' (Analysis Debt)'!$A20,'2569keyin'!H:H)</f>
        <v>15649138.92</v>
      </c>
      <c r="M20" s="503">
        <f>SUMIF('2569keyin'!$D:$D,' (Analysis Debt)'!$A20,'2569keyin'!I:I)</f>
        <v>15991889.6</v>
      </c>
      <c r="N20" s="503">
        <f>SUMIF('2569keyin'!$D:$D,' (Analysis Debt)'!$A20,'2569keyin'!J:J)</f>
        <v>14717461.190000001</v>
      </c>
      <c r="O20" s="503">
        <f>SUMIF('2569keyin'!$D:$D,' (Analysis Debt)'!$A20,'2569keyin'!K:K)</f>
        <v>0</v>
      </c>
      <c r="P20" s="503">
        <f>SUMIF('2569keyin'!$D:$D,' (Analysis Debt)'!$A20,'2569keyin'!L:L)</f>
        <v>0</v>
      </c>
      <c r="Q20" s="503">
        <f>SUMIF('2569keyin'!$D:$D,' (Analysis Debt)'!$A20,'2569keyin'!M:M)</f>
        <v>0</v>
      </c>
      <c r="R20" s="503">
        <f>SUMIF('2569keyin'!$D:$D,' (Analysis Debt)'!$A20,'2569keyin'!N:N)</f>
        <v>0</v>
      </c>
      <c r="S20" s="503">
        <f>SUMIF('2569keyin'!$D:$D,' (Analysis Debt)'!$A20,'2569keyin'!O:O)</f>
        <v>0</v>
      </c>
      <c r="T20" s="503">
        <f>SUMIF('2569keyin'!$D:$D,' (Analysis Debt)'!$A20,'2569keyin'!P:P)</f>
        <v>0</v>
      </c>
      <c r="U20" s="503">
        <f>SUMIF('2569keyin'!$D:$D,' (Analysis Debt)'!$A20,'2569keyin'!Q:Q)</f>
        <v>0</v>
      </c>
      <c r="V20" s="503">
        <f>SUMIF('2569keyin'!$D:$D,' (Analysis Debt)'!$A20,'2569keyin'!R:R)</f>
        <v>0</v>
      </c>
      <c r="W20" s="503">
        <f>SUMIF('2569keyin'!$D:$D,' (Analysis Debt)'!$A20,'2569keyin'!S:S)</f>
        <v>0</v>
      </c>
    </row>
    <row r="21" spans="1:23">
      <c r="A21" s="340" t="s">
        <v>938</v>
      </c>
      <c r="B21" s="502" t="s">
        <v>939</v>
      </c>
      <c r="C21" s="503">
        <f>SUMIF('60'!O:O,' (Analysis Debt)'!A21,'60'!R:R)</f>
        <v>0</v>
      </c>
      <c r="D21" s="503">
        <f>SUMIF('61'!O:O,' (Analysis Debt)'!A21,'61'!R:R)</f>
        <v>0</v>
      </c>
      <c r="E21" s="503">
        <f>SUMIF('62'!$N:$N,' (Analysis Debt)'!$A21,'62'!Q:Q)</f>
        <v>0</v>
      </c>
      <c r="F21" s="503">
        <f>SUMIF('63'!$J:$J,' (Analysis Debt)'!$A21,'63'!$M:$M)</f>
        <v>0</v>
      </c>
      <c r="G21" s="503">
        <f>SUMIF('64'!$H:$H,' (Analysis Debt)'!$A21,'64'!$N:$N)</f>
        <v>3770000</v>
      </c>
      <c r="H21" s="503">
        <f>SUMIF('65'!$F:$F,' (Analysis Debt)'!$A21,'65'!J:J)</f>
        <v>467720</v>
      </c>
      <c r="I21" s="503">
        <f>SUMIF('66'!F:F,' (Analysis Debt)'!A21,'66'!J:J)</f>
        <v>200000</v>
      </c>
      <c r="J21" s="503">
        <f>SUMIF('67'!$F:$F,' (Analysis Debt)'!$A21,'67'!$I:$I)</f>
        <v>470924</v>
      </c>
      <c r="K21" s="503">
        <f>SUMIF('68'!$F:$F,' (Analysis Debt)'!$A21,'68'!$I:$I)</f>
        <v>1240608</v>
      </c>
      <c r="L21" s="503">
        <f>SUMIF('2569keyin'!$D:$D,' (Analysis Debt)'!$A21,'2569keyin'!H:H)</f>
        <v>1541445</v>
      </c>
      <c r="M21" s="503">
        <f>SUMIF('2569keyin'!$D:$D,' (Analysis Debt)'!$A21,'2569keyin'!I:I)</f>
        <v>4370802</v>
      </c>
      <c r="N21" s="503">
        <f>SUMIF('2569keyin'!$D:$D,' (Analysis Debt)'!$A21,'2569keyin'!J:J)</f>
        <v>3991000</v>
      </c>
      <c r="O21" s="503">
        <f>SUMIF('2569keyin'!$D:$D,' (Analysis Debt)'!$A21,'2569keyin'!K:K)</f>
        <v>0</v>
      </c>
      <c r="P21" s="503">
        <f>SUMIF('2569keyin'!$D:$D,' (Analysis Debt)'!$A21,'2569keyin'!L:L)</f>
        <v>0</v>
      </c>
      <c r="Q21" s="503">
        <f>SUMIF('2569keyin'!$D:$D,' (Analysis Debt)'!$A21,'2569keyin'!M:M)</f>
        <v>0</v>
      </c>
      <c r="R21" s="503">
        <f>SUMIF('2569keyin'!$D:$D,' (Analysis Debt)'!$A21,'2569keyin'!N:N)</f>
        <v>0</v>
      </c>
      <c r="S21" s="503">
        <f>SUMIF('2569keyin'!$D:$D,' (Analysis Debt)'!$A21,'2569keyin'!O:O)</f>
        <v>0</v>
      </c>
      <c r="T21" s="503">
        <f>SUMIF('2569keyin'!$D:$D,' (Analysis Debt)'!$A21,'2569keyin'!P:P)</f>
        <v>0</v>
      </c>
      <c r="U21" s="503">
        <f>SUMIF('2569keyin'!$D:$D,' (Analysis Debt)'!$A21,'2569keyin'!Q:Q)</f>
        <v>0</v>
      </c>
      <c r="V21" s="503">
        <f>SUMIF('2569keyin'!$D:$D,' (Analysis Debt)'!$A21,'2569keyin'!R:R)</f>
        <v>0</v>
      </c>
      <c r="W21" s="503">
        <f>SUMIF('2569keyin'!$D:$D,' (Analysis Debt)'!$A21,'2569keyin'!S:S)</f>
        <v>0</v>
      </c>
    </row>
    <row r="22" spans="1:23">
      <c r="A22" s="597">
        <v>8</v>
      </c>
      <c r="B22" s="594" t="s">
        <v>11</v>
      </c>
      <c r="C22" s="595">
        <f>SUMIF('60'!O:O,' (Analysis Debt)'!A22,'60'!R:R)</f>
        <v>0</v>
      </c>
      <c r="D22" s="595">
        <f>SUMIF('61'!O:O,' (Analysis Debt)'!A22,'61'!R:R)</f>
        <v>1244072</v>
      </c>
      <c r="E22" s="595">
        <f>SUMIF('62'!$N:$N,' (Analysis Debt)'!$A22,'62'!Q:Q)</f>
        <v>56675.75</v>
      </c>
      <c r="F22" s="595">
        <f>SUMIF('63'!$J:$J,' (Analysis Debt)'!$A22,'63'!$M:$M)</f>
        <v>65460</v>
      </c>
      <c r="G22" s="595">
        <f>SUMIF('64'!$H:$H,' (Analysis Debt)'!$A22,'64'!$N:$N)</f>
        <v>19152.25</v>
      </c>
      <c r="H22" s="595">
        <f>SUMIF('65'!$F:$F,' (Analysis Debt)'!$A22,'65'!J:J)</f>
        <v>0</v>
      </c>
      <c r="I22" s="595">
        <f>SUM(I23:I25)</f>
        <v>30110.75</v>
      </c>
      <c r="J22" s="595">
        <f>SUM(J23:J25)</f>
        <v>7564.25</v>
      </c>
      <c r="K22" s="595">
        <f>SUM(K23:K25)</f>
        <v>8462</v>
      </c>
      <c r="L22" s="595">
        <f>SUM(L23:L25)</f>
        <v>1700</v>
      </c>
      <c r="M22" s="595">
        <f t="shared" ref="M22:W22" si="3">SUM(M23:M25)</f>
        <v>24299</v>
      </c>
      <c r="N22" s="595">
        <f t="shared" si="3"/>
        <v>0</v>
      </c>
      <c r="O22" s="595">
        <f t="shared" si="3"/>
        <v>0</v>
      </c>
      <c r="P22" s="595">
        <f t="shared" si="3"/>
        <v>0</v>
      </c>
      <c r="Q22" s="595">
        <f t="shared" si="3"/>
        <v>0</v>
      </c>
      <c r="R22" s="595">
        <f t="shared" si="3"/>
        <v>0</v>
      </c>
      <c r="S22" s="595">
        <f t="shared" si="3"/>
        <v>0</v>
      </c>
      <c r="T22" s="595">
        <f t="shared" si="3"/>
        <v>0</v>
      </c>
      <c r="U22" s="595">
        <f t="shared" si="3"/>
        <v>0</v>
      </c>
      <c r="V22" s="595">
        <f t="shared" si="3"/>
        <v>0</v>
      </c>
      <c r="W22" s="595">
        <f t="shared" si="3"/>
        <v>0</v>
      </c>
    </row>
    <row r="23" spans="1:23" ht="22.5" customHeight="1">
      <c r="A23" s="340">
        <v>8.1</v>
      </c>
      <c r="B23" s="540" t="s">
        <v>3648</v>
      </c>
      <c r="C23" s="541"/>
      <c r="D23" s="541"/>
      <c r="E23" s="541"/>
      <c r="F23" s="541"/>
      <c r="G23" s="541"/>
      <c r="H23" s="541"/>
      <c r="I23" s="503">
        <f>SUMIF('66'!F:F,' (Analysis Debt)'!A23,'66'!J:J)</f>
        <v>30110.75</v>
      </c>
      <c r="J23" s="503">
        <f>SUMIF('67'!$F:$F,' (Analysis Debt)'!$A23,'67'!$I:$I)</f>
        <v>0</v>
      </c>
      <c r="K23" s="503">
        <f>SUMIF('68'!$F:$F,' (Analysis Debt)'!$A23,'68'!$I:$I)</f>
        <v>0</v>
      </c>
      <c r="L23" s="503">
        <f>SUMIF('2569keyin'!$D:$D,' (Analysis Debt)'!$A23,'2569keyin'!H:H)</f>
        <v>700</v>
      </c>
      <c r="M23" s="503">
        <f>SUMIF('2569keyin'!$D:$D,' (Analysis Debt)'!$A23,'2569keyin'!I:I)</f>
        <v>700</v>
      </c>
      <c r="N23" s="503">
        <f>SUMIF('2569keyin'!$D:$D,' (Analysis Debt)'!$A23,'2569keyin'!J:J)</f>
        <v>0</v>
      </c>
      <c r="O23" s="503">
        <f>SUMIF('2569keyin'!$D:$D,' (Analysis Debt)'!$A23,'2569keyin'!K:K)</f>
        <v>0</v>
      </c>
      <c r="P23" s="503">
        <f>SUMIF('2569keyin'!$D:$D,' (Analysis Debt)'!$A23,'2569keyin'!L:L)</f>
        <v>0</v>
      </c>
      <c r="Q23" s="503">
        <f>SUMIF('2569keyin'!$D:$D,' (Analysis Debt)'!$A23,'2569keyin'!M:M)</f>
        <v>0</v>
      </c>
      <c r="R23" s="503">
        <f>SUMIF('2569keyin'!$D:$D,' (Analysis Debt)'!$A23,'2569keyin'!N:N)</f>
        <v>0</v>
      </c>
      <c r="S23" s="503">
        <f>SUMIF('2569keyin'!$D:$D,' (Analysis Debt)'!$A23,'2569keyin'!O:O)</f>
        <v>0</v>
      </c>
      <c r="T23" s="503">
        <f>SUMIF('2569keyin'!$D:$D,' (Analysis Debt)'!$A23,'2569keyin'!P:P)</f>
        <v>0</v>
      </c>
      <c r="U23" s="503">
        <f>SUMIF('2569keyin'!$D:$D,' (Analysis Debt)'!$A23,'2569keyin'!Q:Q)</f>
        <v>0</v>
      </c>
      <c r="V23" s="503">
        <f>SUMIF('2569keyin'!$D:$D,' (Analysis Debt)'!$A23,'2569keyin'!R:R)</f>
        <v>0</v>
      </c>
      <c r="W23" s="503">
        <f>SUMIF('2569keyin'!$D:$D,' (Analysis Debt)'!$A23,'2569keyin'!S:S)</f>
        <v>0</v>
      </c>
    </row>
    <row r="24" spans="1:23">
      <c r="A24" s="340">
        <v>8.1999999999999993</v>
      </c>
      <c r="B24" s="540" t="s">
        <v>3646</v>
      </c>
      <c r="C24" s="541"/>
      <c r="D24" s="541"/>
      <c r="E24" s="541"/>
      <c r="F24" s="541"/>
      <c r="G24" s="541"/>
      <c r="H24" s="541"/>
      <c r="I24" s="503">
        <f>SUMIF('66'!F:F,' (Analysis Debt)'!A24,'66'!J:J)</f>
        <v>0</v>
      </c>
      <c r="J24" s="503">
        <f>SUMIF('67'!$F:$F,' (Analysis Debt)'!$A24,'67'!$I:$I)</f>
        <v>7564.25</v>
      </c>
      <c r="K24" s="503">
        <f>SUMIF('68'!$F:$F,' (Analysis Debt)'!$A24,'68'!$I:$I)</f>
        <v>8462</v>
      </c>
      <c r="L24" s="503">
        <f>SUMIF('2569keyin'!$D:$D,' (Analysis Debt)'!$A24,'2569keyin'!H:H)</f>
        <v>1000</v>
      </c>
      <c r="M24" s="503">
        <f>SUMIF('2569keyin'!$D:$D,' (Analysis Debt)'!$A24,'2569keyin'!I:I)</f>
        <v>23599</v>
      </c>
      <c r="N24" s="503">
        <f>SUMIF('2569keyin'!$D:$D,' (Analysis Debt)'!$A24,'2569keyin'!J:J)</f>
        <v>0</v>
      </c>
      <c r="O24" s="503">
        <f>SUMIF('2569keyin'!$D:$D,' (Analysis Debt)'!$A24,'2569keyin'!K:K)</f>
        <v>0</v>
      </c>
      <c r="P24" s="503">
        <f>SUMIF('2569keyin'!$D:$D,' (Analysis Debt)'!$A24,'2569keyin'!L:L)</f>
        <v>0</v>
      </c>
      <c r="Q24" s="503">
        <f>SUMIF('2569keyin'!$D:$D,' (Analysis Debt)'!$A24,'2569keyin'!M:M)</f>
        <v>0</v>
      </c>
      <c r="R24" s="503">
        <f>SUMIF('2569keyin'!$D:$D,' (Analysis Debt)'!$A24,'2569keyin'!N:N)</f>
        <v>0</v>
      </c>
      <c r="S24" s="503">
        <f>SUMIF('2569keyin'!$D:$D,' (Analysis Debt)'!$A24,'2569keyin'!O:O)</f>
        <v>0</v>
      </c>
      <c r="T24" s="503">
        <f>SUMIF('2569keyin'!$D:$D,' (Analysis Debt)'!$A24,'2569keyin'!P:P)</f>
        <v>0</v>
      </c>
      <c r="U24" s="503">
        <f>SUMIF('2569keyin'!$D:$D,' (Analysis Debt)'!$A24,'2569keyin'!Q:Q)</f>
        <v>0</v>
      </c>
      <c r="V24" s="503">
        <f>SUMIF('2569keyin'!$D:$D,' (Analysis Debt)'!$A24,'2569keyin'!R:R)</f>
        <v>0</v>
      </c>
      <c r="W24" s="503">
        <f>SUMIF('2569keyin'!$D:$D,' (Analysis Debt)'!$A24,'2569keyin'!S:S)</f>
        <v>0</v>
      </c>
    </row>
    <row r="25" spans="1:23">
      <c r="A25" s="340">
        <v>8.3000000000000007</v>
      </c>
      <c r="B25" s="540" t="s">
        <v>3647</v>
      </c>
      <c r="C25" s="541"/>
      <c r="D25" s="541"/>
      <c r="E25" s="541"/>
      <c r="F25" s="541"/>
      <c r="G25" s="541"/>
      <c r="H25" s="541"/>
      <c r="I25" s="503">
        <f>SUMIF('66'!F:F,' (Analysis Debt)'!A25,'66'!J:J)</f>
        <v>0</v>
      </c>
      <c r="J25" s="503">
        <f>SUMIF('67'!$F:$F,' (Analysis Debt)'!$A25,'67'!$I:$I)</f>
        <v>0</v>
      </c>
      <c r="K25" s="503">
        <f>SUMIF('68'!$F:$F,' (Analysis Debt)'!$A25,'68'!$I:$I)</f>
        <v>0</v>
      </c>
      <c r="L25" s="503">
        <f>SUMIF('2569keyin'!$D:$D,' (Analysis Debt)'!$A25,'2569keyin'!H:H)</f>
        <v>0</v>
      </c>
      <c r="M25" s="503">
        <f>SUMIF('2569keyin'!$D:$D,' (Analysis Debt)'!$A25,'2569keyin'!I:I)</f>
        <v>0</v>
      </c>
      <c r="N25" s="503">
        <f>SUMIF('2569keyin'!$D:$D,' (Analysis Debt)'!$A25,'2569keyin'!J:J)</f>
        <v>0</v>
      </c>
      <c r="O25" s="503">
        <f>SUMIF('2569keyin'!$D:$D,' (Analysis Debt)'!$A25,'2569keyin'!K:K)</f>
        <v>0</v>
      </c>
      <c r="P25" s="503">
        <f>SUMIF('2569keyin'!$D:$D,' (Analysis Debt)'!$A25,'2569keyin'!L:L)</f>
        <v>0</v>
      </c>
      <c r="Q25" s="503">
        <f>SUMIF('2569keyin'!$D:$D,' (Analysis Debt)'!$A25,'2569keyin'!M:M)</f>
        <v>0</v>
      </c>
      <c r="R25" s="503">
        <f>SUMIF('2569keyin'!$D:$D,' (Analysis Debt)'!$A25,'2569keyin'!N:N)</f>
        <v>0</v>
      </c>
      <c r="S25" s="503">
        <f>SUMIF('2569keyin'!$D:$D,' (Analysis Debt)'!$A25,'2569keyin'!O:O)</f>
        <v>0</v>
      </c>
      <c r="T25" s="503">
        <f>SUMIF('2569keyin'!$D:$D,' (Analysis Debt)'!$A25,'2569keyin'!P:P)</f>
        <v>0</v>
      </c>
      <c r="U25" s="503">
        <f>SUMIF('2569keyin'!$D:$D,' (Analysis Debt)'!$A25,'2569keyin'!Q:Q)</f>
        <v>0</v>
      </c>
      <c r="V25" s="503">
        <f>SUMIF('2569keyin'!$D:$D,' (Analysis Debt)'!$A25,'2569keyin'!R:R)</f>
        <v>0</v>
      </c>
      <c r="W25" s="503">
        <f>SUMIF('2569keyin'!$D:$D,' (Analysis Debt)'!$A25,'2569keyin'!S:S)</f>
        <v>0</v>
      </c>
    </row>
    <row r="26" spans="1:23">
      <c r="A26" s="340">
        <v>9</v>
      </c>
      <c r="B26" s="540" t="s">
        <v>925</v>
      </c>
      <c r="C26" s="723">
        <f>SUMIF('60'!O:O,' (Analysis Debt)'!A26,'60'!R:R)</f>
        <v>0</v>
      </c>
      <c r="D26" s="723">
        <f>SUMIF('61'!O:O,' (Analysis Debt)'!A26,'61'!R:R)</f>
        <v>10521704</v>
      </c>
      <c r="E26" s="723">
        <f>SUMIF('62'!$N:$N,' (Analysis Debt)'!$A26,'62'!Q:Q)</f>
        <v>2500000</v>
      </c>
      <c r="F26" s="723">
        <f>SUMIF('63'!$J:$J,' (Analysis Debt)'!$A26,'63'!$M:$M)</f>
        <v>2600000</v>
      </c>
      <c r="G26" s="723">
        <f>SUMIF('64'!$H:$H,' (Analysis Debt)'!$A26,'64'!$N:$N)</f>
        <v>2500000</v>
      </c>
      <c r="H26" s="723">
        <f>SUMIF('65'!$F:$F,' (Analysis Debt)'!$A26,'65'!J:J)</f>
        <v>2410000</v>
      </c>
      <c r="I26" s="724">
        <f>SUMIF('66'!F:F,' (Analysis Debt)'!A26,'66'!J:J)</f>
        <v>1970000</v>
      </c>
      <c r="J26" s="724">
        <f>SUMIF('67'!$F:$F,' (Analysis Debt)'!$A26,'67'!$I:$I)</f>
        <v>2500000</v>
      </c>
      <c r="K26" s="724">
        <f>SUMIF('68'!$F:$F,' (Analysis Debt)'!$A26,'68'!$I:$I)</f>
        <v>1056232</v>
      </c>
      <c r="L26" s="724">
        <f>SUMIF('2569keyin'!$D:$D,' (Analysis Debt)'!$A26,'2569keyin'!H:H)</f>
        <v>856232</v>
      </c>
      <c r="M26" s="724">
        <f>SUMIF('2569keyin'!$D:$D,' (Analysis Debt)'!$A26,'2569keyin'!I:I)</f>
        <v>4356232</v>
      </c>
      <c r="N26" s="724">
        <f>SUMIF('2569keyin'!$D:$D,' (Analysis Debt)'!$A26,'2569keyin'!J:J)</f>
        <v>3500000</v>
      </c>
      <c r="O26" s="724">
        <f>SUMIF('2569keyin'!$D:$D,' (Analysis Debt)'!$A26,'2569keyin'!K:K)</f>
        <v>0</v>
      </c>
      <c r="P26" s="724">
        <f>SUMIF('2569keyin'!$D:$D,' (Analysis Debt)'!$A26,'2569keyin'!L:L)</f>
        <v>0</v>
      </c>
      <c r="Q26" s="724">
        <f>SUMIF('2569keyin'!$D:$D,' (Analysis Debt)'!$A26,'2569keyin'!M:M)</f>
        <v>0</v>
      </c>
      <c r="R26" s="724">
        <f>SUMIF('2569keyin'!$D:$D,' (Analysis Debt)'!$A26,'2569keyin'!N:N)</f>
        <v>0</v>
      </c>
      <c r="S26" s="724">
        <f>SUMIF('2569keyin'!$D:$D,' (Analysis Debt)'!$A26,'2569keyin'!O:O)</f>
        <v>0</v>
      </c>
      <c r="T26" s="724">
        <f>SUMIF('2569keyin'!$D:$D,' (Analysis Debt)'!$A26,'2569keyin'!P:P)</f>
        <v>0</v>
      </c>
      <c r="U26" s="724">
        <f>SUMIF('2569keyin'!$D:$D,' (Analysis Debt)'!$A26,'2569keyin'!Q:Q)</f>
        <v>0</v>
      </c>
      <c r="V26" s="724">
        <f>SUMIF('2569keyin'!$D:$D,' (Analysis Debt)'!$A26,'2569keyin'!R:R)</f>
        <v>0</v>
      </c>
      <c r="W26" s="724">
        <f>SUMIF('2569keyin'!$D:$D,' (Analysis Debt)'!$A26,'2569keyin'!S:S)</f>
        <v>0</v>
      </c>
    </row>
    <row r="27" spans="1:23" s="4" customFormat="1" ht="42">
      <c r="A27" s="596"/>
      <c r="B27" s="589" t="s">
        <v>14</v>
      </c>
      <c r="C27" s="591">
        <f t="shared" ref="C27:H27" si="4">SUM(C28:C30)</f>
        <v>0</v>
      </c>
      <c r="D27" s="591">
        <f t="shared" si="4"/>
        <v>0</v>
      </c>
      <c r="E27" s="591">
        <f t="shared" si="4"/>
        <v>2207755.91</v>
      </c>
      <c r="F27" s="591">
        <f t="shared" si="4"/>
        <v>2249718.34</v>
      </c>
      <c r="G27" s="591">
        <f t="shared" si="4"/>
        <v>11847040.890000001</v>
      </c>
      <c r="H27" s="591">
        <f t="shared" si="4"/>
        <v>2767314.58</v>
      </c>
      <c r="I27" s="591">
        <f>SUM(I28:I30)</f>
        <v>2885606.11</v>
      </c>
      <c r="J27" s="591">
        <f>SUM(J28:J30)</f>
        <v>2692291.3</v>
      </c>
      <c r="K27" s="591">
        <f>SUM(K28:K30)</f>
        <v>2440806.25</v>
      </c>
      <c r="L27" s="591">
        <f>SUM(L28:L30)</f>
        <v>191313.62</v>
      </c>
      <c r="M27" s="591">
        <f t="shared" ref="M27:W27" si="5">SUM(M28:M30)</f>
        <v>8668.93</v>
      </c>
      <c r="N27" s="591">
        <f t="shared" si="5"/>
        <v>1778300.13</v>
      </c>
      <c r="O27" s="591">
        <f t="shared" si="5"/>
        <v>0</v>
      </c>
      <c r="P27" s="591">
        <f t="shared" si="5"/>
        <v>0</v>
      </c>
      <c r="Q27" s="591">
        <f t="shared" si="5"/>
        <v>0</v>
      </c>
      <c r="R27" s="591">
        <f t="shared" si="5"/>
        <v>0</v>
      </c>
      <c r="S27" s="591">
        <f t="shared" si="5"/>
        <v>0</v>
      </c>
      <c r="T27" s="591">
        <f t="shared" si="5"/>
        <v>0</v>
      </c>
      <c r="U27" s="591">
        <f t="shared" si="5"/>
        <v>0</v>
      </c>
      <c r="V27" s="591">
        <f t="shared" si="5"/>
        <v>0</v>
      </c>
      <c r="W27" s="591">
        <f t="shared" si="5"/>
        <v>0</v>
      </c>
    </row>
    <row r="28" spans="1:23" s="4" customFormat="1">
      <c r="A28" s="357">
        <v>10.1</v>
      </c>
      <c r="B28" s="504" t="s">
        <v>926</v>
      </c>
      <c r="C28" s="503">
        <f>SUMIF('60'!O:O,' (Analysis Debt)'!A28,'60'!R:R)</f>
        <v>0</v>
      </c>
      <c r="D28" s="503">
        <f>SUMIF('61'!O:O,' (Analysis Debt)'!A28,'61'!R:R)</f>
        <v>0</v>
      </c>
      <c r="E28" s="505">
        <f>SUMIF('62'!$N:$N,' (Analysis Debt)'!$A28,'62'!Q:Q)</f>
        <v>2207755.91</v>
      </c>
      <c r="F28" s="505">
        <f>SUMIF('63'!$J:$J,' (Analysis Debt)'!$A28,'63'!$M:$M)</f>
        <v>2249718.34</v>
      </c>
      <c r="G28" s="505">
        <f>SUMIF('64'!$H:$H,' (Analysis Debt)'!$A28,'64'!$N:$N)</f>
        <v>11847040.890000001</v>
      </c>
      <c r="H28" s="505">
        <f>SUMIF('65'!$F:$F,' (Analysis Debt)'!$A28,'65'!J:J)</f>
        <v>2767314.58</v>
      </c>
      <c r="I28" s="503">
        <f>SUMIF('66'!F:F,' (Analysis Debt)'!A28,'66'!J:J)</f>
        <v>2885606.11</v>
      </c>
      <c r="J28" s="503">
        <f>SUMIF('67'!$F:$F,' (Analysis Debt)'!$A28,'67'!$I:$I)</f>
        <v>2692291.3</v>
      </c>
      <c r="K28" s="503">
        <f>SUMIF('68'!$F:$F,' (Analysis Debt)'!$A28,'68'!$I:$I)</f>
        <v>2440806.25</v>
      </c>
      <c r="L28" s="503">
        <f>SUMIF('2569keyin'!$D:$D,' (Analysis Debt)'!$A28,'2569keyin'!H:H)</f>
        <v>191313.62</v>
      </c>
      <c r="M28" s="503">
        <f>SUMIF('2569keyin'!$D:$D,' (Analysis Debt)'!$A28,'2569keyin'!I:I)</f>
        <v>8668.93</v>
      </c>
      <c r="N28" s="503">
        <f>SUMIF('2569keyin'!$D:$D,' (Analysis Debt)'!$A28,'2569keyin'!J:J)</f>
        <v>1778300.13</v>
      </c>
      <c r="O28" s="503">
        <f>SUMIF('2569keyin'!$D:$D,' (Analysis Debt)'!$A28,'2569keyin'!K:K)</f>
        <v>0</v>
      </c>
      <c r="P28" s="503">
        <f>SUMIF('2569keyin'!$D:$D,' (Analysis Debt)'!$A28,'2569keyin'!L:L)</f>
        <v>0</v>
      </c>
      <c r="Q28" s="503">
        <f>SUMIF('2569keyin'!$D:$D,' (Analysis Debt)'!$A28,'2569keyin'!M:M)</f>
        <v>0</v>
      </c>
      <c r="R28" s="503">
        <f>SUMIF('2569keyin'!$D:$D,' (Analysis Debt)'!$A28,'2569keyin'!N:N)</f>
        <v>0</v>
      </c>
      <c r="S28" s="503">
        <f>SUMIF('2569keyin'!$D:$D,' (Analysis Debt)'!$A28,'2569keyin'!O:O)</f>
        <v>0</v>
      </c>
      <c r="T28" s="503">
        <f>SUMIF('2569keyin'!$D:$D,' (Analysis Debt)'!$A28,'2569keyin'!P:P)</f>
        <v>0</v>
      </c>
      <c r="U28" s="503">
        <f>SUMIF('2569keyin'!$D:$D,' (Analysis Debt)'!$A28,'2569keyin'!Q:Q)</f>
        <v>0</v>
      </c>
      <c r="V28" s="503">
        <f>SUMIF('2569keyin'!$D:$D,' (Analysis Debt)'!$A28,'2569keyin'!R:R)</f>
        <v>0</v>
      </c>
      <c r="W28" s="503">
        <f>SUMIF('2569keyin'!$D:$D,' (Analysis Debt)'!$A28,'2569keyin'!S:S)</f>
        <v>0</v>
      </c>
    </row>
    <row r="29" spans="1:23" s="4" customFormat="1">
      <c r="A29" s="357">
        <v>10.199999999999999</v>
      </c>
      <c r="B29" s="504" t="s">
        <v>927</v>
      </c>
      <c r="C29" s="503">
        <f>SUMIF('60'!O:O,' (Analysis Debt)'!A29,'60'!R:R)</f>
        <v>0</v>
      </c>
      <c r="D29" s="503">
        <f>SUMIF('61'!O:O,' (Analysis Debt)'!A29,'61'!R:R)</f>
        <v>0</v>
      </c>
      <c r="E29" s="505">
        <f>SUMIF('62'!$N:$N,' (Analysis Debt)'!$A29,'62'!Q:Q)</f>
        <v>0</v>
      </c>
      <c r="F29" s="505">
        <f>SUMIF('63'!$J:$J,' (Analysis Debt)'!$A29,'63'!$M:$M)</f>
        <v>0</v>
      </c>
      <c r="G29" s="505">
        <f>SUMIF('64'!$H:$H,' (Analysis Debt)'!$A29,'64'!$N:$N)</f>
        <v>0</v>
      </c>
      <c r="H29" s="505">
        <f>SUMIF('65'!$F:$F,' (Analysis Debt)'!$A29,'65'!J:J)</f>
        <v>0</v>
      </c>
      <c r="I29" s="503">
        <f>SUMIF('66'!F:F,' (Analysis Debt)'!A29,'66'!J:J)</f>
        <v>0</v>
      </c>
      <c r="J29" s="503">
        <f>SUMIF('67'!$F:$F,' (Analysis Debt)'!$A29,'67'!$I:$I)</f>
        <v>0</v>
      </c>
      <c r="K29" s="503">
        <f>SUMIF('68'!$F:$F,' (Analysis Debt)'!$A29,'68'!$I:$I)</f>
        <v>0</v>
      </c>
      <c r="L29" s="503">
        <f>SUMIF('2569keyin'!$D:$D,' (Analysis Debt)'!$A29,'2569keyin'!H:H)</f>
        <v>0</v>
      </c>
      <c r="M29" s="503">
        <f>SUMIF('2569keyin'!$D:$D,' (Analysis Debt)'!$A29,'2569keyin'!I:I)</f>
        <v>0</v>
      </c>
      <c r="N29" s="503">
        <f>SUMIF('2569keyin'!$D:$D,' (Analysis Debt)'!$A29,'2569keyin'!J:J)</f>
        <v>0</v>
      </c>
      <c r="O29" s="503">
        <f>SUMIF('2569keyin'!$D:$D,' (Analysis Debt)'!$A29,'2569keyin'!K:K)</f>
        <v>0</v>
      </c>
      <c r="P29" s="503">
        <f>SUMIF('2569keyin'!$D:$D,' (Analysis Debt)'!$A29,'2569keyin'!L:L)</f>
        <v>0</v>
      </c>
      <c r="Q29" s="503">
        <f>SUMIF('2569keyin'!$D:$D,' (Analysis Debt)'!$A29,'2569keyin'!M:M)</f>
        <v>0</v>
      </c>
      <c r="R29" s="503">
        <f>SUMIF('2569keyin'!$D:$D,' (Analysis Debt)'!$A29,'2569keyin'!N:N)</f>
        <v>0</v>
      </c>
      <c r="S29" s="503">
        <f>SUMIF('2569keyin'!$D:$D,' (Analysis Debt)'!$A29,'2569keyin'!O:O)</f>
        <v>0</v>
      </c>
      <c r="T29" s="503">
        <f>SUMIF('2569keyin'!$D:$D,' (Analysis Debt)'!$A29,'2569keyin'!P:P)</f>
        <v>0</v>
      </c>
      <c r="U29" s="503">
        <f>SUMIF('2569keyin'!$D:$D,' (Analysis Debt)'!$A29,'2569keyin'!Q:Q)</f>
        <v>0</v>
      </c>
      <c r="V29" s="503">
        <f>SUMIF('2569keyin'!$D:$D,' (Analysis Debt)'!$A29,'2569keyin'!R:R)</f>
        <v>0</v>
      </c>
      <c r="W29" s="503">
        <f>SUMIF('2569keyin'!$D:$D,' (Analysis Debt)'!$A29,'2569keyin'!S:S)</f>
        <v>0</v>
      </c>
    </row>
    <row r="30" spans="1:23">
      <c r="A30" s="340">
        <v>10.3</v>
      </c>
      <c r="B30" s="506" t="s">
        <v>928</v>
      </c>
      <c r="C30" s="503">
        <f>SUMIF('60'!O:O,' (Analysis Debt)'!A30,'60'!R:R)</f>
        <v>0</v>
      </c>
      <c r="D30" s="503">
        <f>SUMIF('61'!O:O,' (Analysis Debt)'!A30,'61'!R:R)</f>
        <v>0</v>
      </c>
      <c r="E30" s="507">
        <f>SUMIF('62'!$N:$N,' (Analysis Debt)'!$A30,'62'!Q:Q)</f>
        <v>0</v>
      </c>
      <c r="F30" s="507">
        <f>SUMIF('63'!$J:$J,' (Analysis Debt)'!$A30,'63'!$M:$M)</f>
        <v>0</v>
      </c>
      <c r="G30" s="507">
        <f>SUMIF('64'!$H:$H,' (Analysis Debt)'!$A30,'64'!$N:$N)</f>
        <v>0</v>
      </c>
      <c r="H30" s="505">
        <f>SUMIF('65'!$F:$F,' (Analysis Debt)'!$A30,'65'!J:J)</f>
        <v>0</v>
      </c>
      <c r="I30" s="503">
        <f>SUMIF('66'!F:F,' (Analysis Debt)'!A30,'66'!J:J)</f>
        <v>0</v>
      </c>
      <c r="J30" s="503">
        <f>SUMIF('67'!$F:$F,' (Analysis Debt)'!$A30,'67'!$I:$I)</f>
        <v>0</v>
      </c>
      <c r="K30" s="503">
        <f>SUMIF('68'!$F:$F,' (Analysis Debt)'!$A30,'68'!$I:$I)</f>
        <v>0</v>
      </c>
      <c r="L30" s="503">
        <f>SUMIF('2569keyin'!$D:$D,' (Analysis Debt)'!$A30,'2569keyin'!H:H)</f>
        <v>0</v>
      </c>
      <c r="M30" s="503">
        <f>SUMIF('2569keyin'!$D:$D,' (Analysis Debt)'!$A30,'2569keyin'!I:I)</f>
        <v>0</v>
      </c>
      <c r="N30" s="503">
        <f>SUMIF('2569keyin'!$D:$D,' (Analysis Debt)'!$A30,'2569keyin'!J:J)</f>
        <v>0</v>
      </c>
      <c r="O30" s="503">
        <f>SUMIF('2569keyin'!$D:$D,' (Analysis Debt)'!$A30,'2569keyin'!K:K)</f>
        <v>0</v>
      </c>
      <c r="P30" s="503">
        <f>SUMIF('2569keyin'!$D:$D,' (Analysis Debt)'!$A30,'2569keyin'!L:L)</f>
        <v>0</v>
      </c>
      <c r="Q30" s="503">
        <f>SUMIF('2569keyin'!$D:$D,' (Analysis Debt)'!$A30,'2569keyin'!M:M)</f>
        <v>0</v>
      </c>
      <c r="R30" s="503">
        <f>SUMIF('2569keyin'!$D:$D,' (Analysis Debt)'!$A30,'2569keyin'!N:N)</f>
        <v>0</v>
      </c>
      <c r="S30" s="503">
        <f>SUMIF('2569keyin'!$D:$D,' (Analysis Debt)'!$A30,'2569keyin'!O:O)</f>
        <v>0</v>
      </c>
      <c r="T30" s="503">
        <f>SUMIF('2569keyin'!$D:$D,' (Analysis Debt)'!$A30,'2569keyin'!P:P)</f>
        <v>0</v>
      </c>
      <c r="U30" s="503">
        <f>SUMIF('2569keyin'!$D:$D,' (Analysis Debt)'!$A30,'2569keyin'!Q:Q)</f>
        <v>0</v>
      </c>
      <c r="V30" s="503">
        <f>SUMIF('2569keyin'!$D:$D,' (Analysis Debt)'!$A30,'2569keyin'!R:R)</f>
        <v>0</v>
      </c>
      <c r="W30" s="503">
        <f>SUMIF('2569keyin'!$D:$D,' (Analysis Debt)'!$A30,'2569keyin'!S:S)</f>
        <v>0</v>
      </c>
    </row>
    <row r="31" spans="1:23">
      <c r="A31" s="340"/>
      <c r="B31" s="594" t="s">
        <v>15</v>
      </c>
      <c r="C31" s="595">
        <f t="shared" ref="C31:F31" si="6">SUM(C32:C35)</f>
        <v>0</v>
      </c>
      <c r="D31" s="595">
        <f>SUM(D32:D35)</f>
        <v>8709147.2600000016</v>
      </c>
      <c r="E31" s="595">
        <f>SUM(E32:E35)</f>
        <v>7852447.8799999999</v>
      </c>
      <c r="F31" s="595">
        <f t="shared" si="6"/>
        <v>8562299.2999999989</v>
      </c>
      <c r="G31" s="595">
        <f t="shared" ref="G31:L31" si="7">SUM(G32:G35)</f>
        <v>13561722.310000001</v>
      </c>
      <c r="H31" s="595">
        <f t="shared" si="7"/>
        <v>14545045.440000001</v>
      </c>
      <c r="I31" s="595">
        <f t="shared" si="7"/>
        <v>14990422.369999999</v>
      </c>
      <c r="J31" s="595">
        <f t="shared" si="7"/>
        <v>16352210.660000002</v>
      </c>
      <c r="K31" s="595">
        <f t="shared" si="7"/>
        <v>12691302.49</v>
      </c>
      <c r="L31" s="595">
        <f t="shared" si="7"/>
        <v>17618492.77</v>
      </c>
      <c r="M31" s="595">
        <f t="shared" ref="M31:W31" si="8">SUM(M32:M35)</f>
        <v>24315295.240000002</v>
      </c>
      <c r="N31" s="595">
        <f t="shared" si="8"/>
        <v>13473252.85</v>
      </c>
      <c r="O31" s="595">
        <f t="shared" si="8"/>
        <v>0</v>
      </c>
      <c r="P31" s="595">
        <f t="shared" si="8"/>
        <v>0</v>
      </c>
      <c r="Q31" s="595">
        <f t="shared" si="8"/>
        <v>0</v>
      </c>
      <c r="R31" s="595">
        <f t="shared" si="8"/>
        <v>0</v>
      </c>
      <c r="S31" s="595">
        <f t="shared" si="8"/>
        <v>0</v>
      </c>
      <c r="T31" s="595">
        <f t="shared" si="8"/>
        <v>0</v>
      </c>
      <c r="U31" s="595">
        <f t="shared" si="8"/>
        <v>0</v>
      </c>
      <c r="V31" s="595">
        <f t="shared" si="8"/>
        <v>0</v>
      </c>
      <c r="W31" s="595">
        <f t="shared" si="8"/>
        <v>0</v>
      </c>
    </row>
    <row r="32" spans="1:23" ht="42">
      <c r="A32" s="340">
        <v>11.1</v>
      </c>
      <c r="B32" s="502" t="s">
        <v>46</v>
      </c>
      <c r="C32" s="503">
        <f>SUMIF('60'!O:O,' (Analysis Debt)'!A32,'60'!R:R)</f>
        <v>0</v>
      </c>
      <c r="D32" s="503">
        <f>SUMIF('61'!O:O,' (Analysis Debt)'!A32,'61'!R:R)</f>
        <v>0</v>
      </c>
      <c r="E32" s="503">
        <f>SUMIF('62'!$N:$N,' (Analysis Debt)'!$A32,'62'!Q:Q)</f>
        <v>0</v>
      </c>
      <c r="F32" s="503">
        <f>SUMIF('63'!$J:$J,' (Analysis Debt)'!$A32,'63'!$M:$M)</f>
        <v>0</v>
      </c>
      <c r="G32" s="503">
        <f>SUMIF('64'!$H:$H,' (Analysis Debt)'!$A32,'64'!$N:$N)</f>
        <v>0</v>
      </c>
      <c r="H32" s="503">
        <f>SUMIF('65'!$F:$F,' (Analysis Debt)'!$A32,'65'!J:J)</f>
        <v>0</v>
      </c>
      <c r="I32" s="503">
        <f>SUMIF('66'!F:F,' (Analysis Debt)'!A32,'66'!J:J)</f>
        <v>0</v>
      </c>
      <c r="J32" s="503">
        <f>SUMIF('67'!$F:$F,' (Analysis Debt)'!$A32,'67'!$I:$I)</f>
        <v>0</v>
      </c>
      <c r="K32" s="503">
        <f>SUMIF('68'!$F:$F,' (Analysis Debt)'!$A32,'68'!$I:$I)</f>
        <v>0</v>
      </c>
      <c r="L32" s="503">
        <f>SUMIF('2569keyin'!$D:$D,' (Analysis Debt)'!$A32,'2569keyin'!H:H)</f>
        <v>8967624.4499999993</v>
      </c>
      <c r="M32" s="503">
        <f>SUMIF('2569keyin'!$D:$D,' (Analysis Debt)'!$A32,'2569keyin'!I:I)</f>
        <v>8409520.4600000009</v>
      </c>
      <c r="N32" s="503">
        <f>SUMIF('2569keyin'!$D:$D,' (Analysis Debt)'!$A32,'2569keyin'!J:J)</f>
        <v>6331540.21</v>
      </c>
      <c r="O32" s="503">
        <f>SUMIF('2569keyin'!$D:$D,' (Analysis Debt)'!$A32,'2569keyin'!K:K)</f>
        <v>0</v>
      </c>
      <c r="P32" s="503">
        <f>SUMIF('2569keyin'!$D:$D,' (Analysis Debt)'!$A32,'2569keyin'!L:L)</f>
        <v>0</v>
      </c>
      <c r="Q32" s="503">
        <f>SUMIF('2569keyin'!$D:$D,' (Analysis Debt)'!$A32,'2569keyin'!M:M)</f>
        <v>0</v>
      </c>
      <c r="R32" s="503">
        <f>SUMIF('2569keyin'!$D:$D,' (Analysis Debt)'!$A32,'2569keyin'!N:N)</f>
        <v>0</v>
      </c>
      <c r="S32" s="503">
        <f>SUMIF('2569keyin'!$D:$D,' (Analysis Debt)'!$A32,'2569keyin'!O:O)</f>
        <v>0</v>
      </c>
      <c r="T32" s="503">
        <f>SUMIF('2569keyin'!$D:$D,' (Analysis Debt)'!$A32,'2569keyin'!P:P)</f>
        <v>0</v>
      </c>
      <c r="U32" s="503">
        <f>SUMIF('2569keyin'!$D:$D,' (Analysis Debt)'!$A32,'2569keyin'!Q:Q)</f>
        <v>0</v>
      </c>
      <c r="V32" s="503">
        <f>SUMIF('2569keyin'!$D:$D,' (Analysis Debt)'!$A32,'2569keyin'!R:R)</f>
        <v>0</v>
      </c>
      <c r="W32" s="503">
        <f>SUMIF('2569keyin'!$D:$D,' (Analysis Debt)'!$A32,'2569keyin'!S:S)</f>
        <v>0</v>
      </c>
    </row>
    <row r="33" spans="1:23">
      <c r="A33" s="340">
        <v>11.2</v>
      </c>
      <c r="B33" s="502" t="s">
        <v>2536</v>
      </c>
      <c r="C33" s="503">
        <f>SUMIF('60'!O:O,' (Analysis Debt)'!A33,'60'!R:R)</f>
        <v>0</v>
      </c>
      <c r="D33" s="503">
        <f>SUMIF('61'!O:O,' (Analysis Debt)'!A33,'61'!R:R)</f>
        <v>658510</v>
      </c>
      <c r="E33" s="503">
        <f>SUMIF('62'!$N:$N,' (Analysis Debt)'!$A33,'62'!Q:Q)</f>
        <v>0</v>
      </c>
      <c r="F33" s="503">
        <f>SUMIF('63'!$J:$J,' (Analysis Debt)'!$A33,'63'!$M:$M)</f>
        <v>0</v>
      </c>
      <c r="G33" s="503">
        <f>SUMIF('64'!$H:$H,' (Analysis Debt)'!$A33,'64'!$N:$N)</f>
        <v>1012000</v>
      </c>
      <c r="H33" s="503">
        <f>SUMIF('65'!$F:$F,' (Analysis Debt)'!$A33,'65'!J:J)</f>
        <v>210280</v>
      </c>
      <c r="I33" s="503">
        <f>SUMIF('66'!F:F,' (Analysis Debt)'!A33,'66'!J:J)</f>
        <v>882884</v>
      </c>
      <c r="J33" s="503">
        <f>SUMIF('67'!$F:$F,' (Analysis Debt)'!$A33,'67'!$I:$I)</f>
        <v>487900</v>
      </c>
      <c r="K33" s="503">
        <f>SUMIF('68'!$F:$F,' (Analysis Debt)'!$A33,'68'!$I:$I)</f>
        <v>512210</v>
      </c>
      <c r="L33" s="503">
        <f>SUMIF('2569keyin'!$D:$D,' (Analysis Debt)'!$A33,'2569keyin'!H:H)</f>
        <v>512210</v>
      </c>
      <c r="M33" s="503">
        <f>SUMIF('2569keyin'!$D:$D,' (Analysis Debt)'!$A33,'2569keyin'!I:I)</f>
        <v>512210</v>
      </c>
      <c r="N33" s="503">
        <f>SUMIF('2569keyin'!$D:$D,' (Analysis Debt)'!$A33,'2569keyin'!J:J)</f>
        <v>3710</v>
      </c>
      <c r="O33" s="503">
        <f>SUMIF('2569keyin'!$D:$D,' (Analysis Debt)'!$A33,'2569keyin'!K:K)</f>
        <v>0</v>
      </c>
      <c r="P33" s="503">
        <f>SUMIF('2569keyin'!$D:$D,' (Analysis Debt)'!$A33,'2569keyin'!L:L)</f>
        <v>0</v>
      </c>
      <c r="Q33" s="503">
        <f>SUMIF('2569keyin'!$D:$D,' (Analysis Debt)'!$A33,'2569keyin'!M:M)</f>
        <v>0</v>
      </c>
      <c r="R33" s="503">
        <f>SUMIF('2569keyin'!$D:$D,' (Analysis Debt)'!$A33,'2569keyin'!N:N)</f>
        <v>0</v>
      </c>
      <c r="S33" s="503">
        <f>SUMIF('2569keyin'!$D:$D,' (Analysis Debt)'!$A33,'2569keyin'!O:O)</f>
        <v>0</v>
      </c>
      <c r="T33" s="503">
        <f>SUMIF('2569keyin'!$D:$D,' (Analysis Debt)'!$A33,'2569keyin'!P:P)</f>
        <v>0</v>
      </c>
      <c r="U33" s="503">
        <f>SUMIF('2569keyin'!$D:$D,' (Analysis Debt)'!$A33,'2569keyin'!Q:Q)</f>
        <v>0</v>
      </c>
      <c r="V33" s="503">
        <f>SUMIF('2569keyin'!$D:$D,' (Analysis Debt)'!$A33,'2569keyin'!R:R)</f>
        <v>0</v>
      </c>
      <c r="W33" s="503">
        <f>SUMIF('2569keyin'!$D:$D,' (Analysis Debt)'!$A33,'2569keyin'!S:S)</f>
        <v>0</v>
      </c>
    </row>
    <row r="34" spans="1:23">
      <c r="A34" s="340">
        <v>11.3</v>
      </c>
      <c r="B34" s="543" t="s">
        <v>3649</v>
      </c>
      <c r="C34" s="503"/>
      <c r="D34" s="503"/>
      <c r="E34" s="503"/>
      <c r="F34" s="503"/>
      <c r="G34" s="503"/>
      <c r="H34" s="503"/>
      <c r="I34" s="503"/>
      <c r="J34" s="503">
        <f>SUMIF('67'!$F:$F,' (Analysis Debt)'!$A34,'67'!$I:$I)</f>
        <v>0</v>
      </c>
      <c r="K34" s="503">
        <f>SUMIF('68'!$F:$F,' (Analysis Debt)'!$A34,'68'!$I:$I)</f>
        <v>0</v>
      </c>
      <c r="L34" s="503">
        <f>SUMIF('2569keyin'!$D:$D,' (Analysis Debt)'!$A34,'2569keyin'!H:H)</f>
        <v>0</v>
      </c>
      <c r="M34" s="503">
        <f>SUMIF('2569keyin'!$D:$D,' (Analysis Debt)'!$A34,'2569keyin'!I:I)</f>
        <v>0</v>
      </c>
      <c r="N34" s="503">
        <f>SUMIF('2569keyin'!$D:$D,' (Analysis Debt)'!$A34,'2569keyin'!J:J)</f>
        <v>0</v>
      </c>
      <c r="O34" s="503">
        <f>SUMIF('2569keyin'!$D:$D,' (Analysis Debt)'!$A34,'2569keyin'!K:K)</f>
        <v>0</v>
      </c>
      <c r="P34" s="503">
        <f>SUMIF('2569keyin'!$D:$D,' (Analysis Debt)'!$A34,'2569keyin'!L:L)</f>
        <v>0</v>
      </c>
      <c r="Q34" s="503">
        <f>SUMIF('2569keyin'!$D:$D,' (Analysis Debt)'!$A34,'2569keyin'!M:M)</f>
        <v>0</v>
      </c>
      <c r="R34" s="503">
        <f>SUMIF('2569keyin'!$D:$D,' (Analysis Debt)'!$A34,'2569keyin'!N:N)</f>
        <v>0</v>
      </c>
      <c r="S34" s="503">
        <f>SUMIF('2569keyin'!$D:$D,' (Analysis Debt)'!$A34,'2569keyin'!O:O)</f>
        <v>0</v>
      </c>
      <c r="T34" s="503">
        <f>SUMIF('2569keyin'!$D:$D,' (Analysis Debt)'!$A34,'2569keyin'!P:P)</f>
        <v>0</v>
      </c>
      <c r="U34" s="503">
        <f>SUMIF('2569keyin'!$D:$D,' (Analysis Debt)'!$A34,'2569keyin'!Q:Q)</f>
        <v>0</v>
      </c>
      <c r="V34" s="503">
        <f>SUMIF('2569keyin'!$D:$D,' (Analysis Debt)'!$A34,'2569keyin'!R:R)</f>
        <v>0</v>
      </c>
      <c r="W34" s="503">
        <f>SUMIF('2569keyin'!$D:$D,' (Analysis Debt)'!$A34,'2569keyin'!S:S)</f>
        <v>0</v>
      </c>
    </row>
    <row r="35" spans="1:23">
      <c r="A35" s="340">
        <v>11.3</v>
      </c>
      <c r="B35" s="593" t="s">
        <v>45</v>
      </c>
      <c r="C35" s="592">
        <f>SUM(C36:C45)</f>
        <v>0</v>
      </c>
      <c r="D35" s="592">
        <f t="shared" ref="D35:E35" si="9">SUM(D36:D45)</f>
        <v>8050637.2600000007</v>
      </c>
      <c r="E35" s="592">
        <f t="shared" si="9"/>
        <v>7852447.8799999999</v>
      </c>
      <c r="F35" s="592">
        <f t="shared" ref="F35" si="10">SUM(F36:F45)</f>
        <v>8562299.2999999989</v>
      </c>
      <c r="G35" s="592">
        <f t="shared" ref="G35:L35" si="11">SUM(G36:G45)</f>
        <v>12549722.310000001</v>
      </c>
      <c r="H35" s="592">
        <f t="shared" si="11"/>
        <v>14334765.440000001</v>
      </c>
      <c r="I35" s="592">
        <f t="shared" si="11"/>
        <v>14107538.369999999</v>
      </c>
      <c r="J35" s="592">
        <f t="shared" si="11"/>
        <v>15864310.660000002</v>
      </c>
      <c r="K35" s="592">
        <f t="shared" ref="K35" si="12">SUM(K36:K45)</f>
        <v>12179092.49</v>
      </c>
      <c r="L35" s="592">
        <f t="shared" si="11"/>
        <v>8138658.3200000003</v>
      </c>
      <c r="M35" s="592">
        <f t="shared" ref="M35:W35" si="13">SUM(M36:M45)</f>
        <v>15393564.779999999</v>
      </c>
      <c r="N35" s="592">
        <f t="shared" si="13"/>
        <v>7138002.6399999997</v>
      </c>
      <c r="O35" s="592">
        <f t="shared" si="13"/>
        <v>0</v>
      </c>
      <c r="P35" s="592">
        <f t="shared" si="13"/>
        <v>0</v>
      </c>
      <c r="Q35" s="592">
        <f t="shared" si="13"/>
        <v>0</v>
      </c>
      <c r="R35" s="592">
        <f t="shared" si="13"/>
        <v>0</v>
      </c>
      <c r="S35" s="592">
        <f t="shared" si="13"/>
        <v>0</v>
      </c>
      <c r="T35" s="592">
        <f t="shared" si="13"/>
        <v>0</v>
      </c>
      <c r="U35" s="592">
        <f t="shared" si="13"/>
        <v>0</v>
      </c>
      <c r="V35" s="592">
        <f t="shared" si="13"/>
        <v>0</v>
      </c>
      <c r="W35" s="592">
        <f t="shared" si="13"/>
        <v>0</v>
      </c>
    </row>
    <row r="36" spans="1:23">
      <c r="A36" s="340" t="s">
        <v>2584</v>
      </c>
      <c r="B36" s="508" t="s">
        <v>2570</v>
      </c>
      <c r="C36" s="509">
        <f>SUMIF('60'!O:O,' (Analysis Debt)'!A36,'60'!R:R)</f>
        <v>0</v>
      </c>
      <c r="D36" s="509">
        <f>SUMIF('61'!O:O,' (Analysis Debt)'!A36,'61'!R:R)</f>
        <v>6147149.1900000004</v>
      </c>
      <c r="E36" s="509">
        <f>SUMIF('62'!$N:$N,' (Analysis Debt)'!$A36,'62'!Q:Q)</f>
        <v>5888030.7699999996</v>
      </c>
      <c r="F36" s="509">
        <f>SUMIF('63'!$J:$J,' (Analysis Debt)'!$A36,'63'!$M:$M)</f>
        <v>6645922.8099999996</v>
      </c>
      <c r="G36" s="509">
        <f>SUMIF('64'!$H:$H,' (Analysis Debt)'!$A36,'64'!$N:$N)</f>
        <v>7256721.1299999999</v>
      </c>
      <c r="H36" s="509">
        <f>SUMIF('65'!$F:$F,' (Analysis Debt)'!$A36,'65'!J:J)</f>
        <v>8569497.7599999998</v>
      </c>
      <c r="I36" s="503">
        <f>SUMIF('66'!F:F,' (Analysis Debt)'!A36,'66'!J:J)</f>
        <v>6837275.7999999998</v>
      </c>
      <c r="J36" s="503">
        <f>SUMIF('67'!$F:$F,' (Analysis Debt)'!$A36,'67'!$I:$I)</f>
        <v>5482052.1299999999</v>
      </c>
      <c r="K36" s="503">
        <f>SUMIF('68'!$F:$F,' (Analysis Debt)'!$A36,'68'!$I:$I)</f>
        <v>6639097.1200000001</v>
      </c>
      <c r="L36" s="503">
        <f>SUMIF('2569keyin'!$D:$D,' (Analysis Debt)'!$A36,'2569keyin'!H:H)</f>
        <v>2647640.9700000002</v>
      </c>
      <c r="M36" s="503">
        <f>SUMIF('2569keyin'!$D:$D,' (Analysis Debt)'!$A36,'2569keyin'!I:I)</f>
        <v>9893075.5199999996</v>
      </c>
      <c r="N36" s="503">
        <f>SUMIF('2569keyin'!$D:$D,' (Analysis Debt)'!$A36,'2569keyin'!J:J)</f>
        <v>1033100.18</v>
      </c>
      <c r="O36" s="503">
        <f>SUMIF('2569keyin'!$D:$D,' (Analysis Debt)'!$A36,'2569keyin'!K:K)</f>
        <v>0</v>
      </c>
      <c r="P36" s="503">
        <f>SUMIF('2569keyin'!$D:$D,' (Analysis Debt)'!$A36,'2569keyin'!L:L)</f>
        <v>0</v>
      </c>
      <c r="Q36" s="503">
        <f>SUMIF('2569keyin'!$D:$D,' (Analysis Debt)'!$A36,'2569keyin'!M:M)</f>
        <v>0</v>
      </c>
      <c r="R36" s="503">
        <f>SUMIF('2569keyin'!$D:$D,' (Analysis Debt)'!$A36,'2569keyin'!N:N)</f>
        <v>0</v>
      </c>
      <c r="S36" s="503">
        <f>SUMIF('2569keyin'!$D:$D,' (Analysis Debt)'!$A36,'2569keyin'!O:O)</f>
        <v>0</v>
      </c>
      <c r="T36" s="503">
        <f>SUMIF('2569keyin'!$D:$D,' (Analysis Debt)'!$A36,'2569keyin'!P:P)</f>
        <v>0</v>
      </c>
      <c r="U36" s="503">
        <f>SUMIF('2569keyin'!$D:$D,' (Analysis Debt)'!$A36,'2569keyin'!Q:Q)</f>
        <v>0</v>
      </c>
      <c r="V36" s="503">
        <f>SUMIF('2569keyin'!$D:$D,' (Analysis Debt)'!$A36,'2569keyin'!R:R)</f>
        <v>0</v>
      </c>
      <c r="W36" s="503">
        <f>SUMIF('2569keyin'!$D:$D,' (Analysis Debt)'!$A36,'2569keyin'!S:S)</f>
        <v>0</v>
      </c>
    </row>
    <row r="37" spans="1:23">
      <c r="A37" s="340" t="s">
        <v>2585</v>
      </c>
      <c r="B37" s="508" t="s">
        <v>2571</v>
      </c>
      <c r="C37" s="509">
        <f>SUMIF('60'!O:O,' (Analysis Debt)'!A37,'60'!R:R)</f>
        <v>0</v>
      </c>
      <c r="D37" s="509">
        <f>SUMIF('61'!O:O,' (Analysis Debt)'!A37,'61'!R:R)</f>
        <v>163</v>
      </c>
      <c r="E37" s="509">
        <f>SUMIF('62'!$N:$N,' (Analysis Debt)'!$A37,'62'!Q:Q)</f>
        <v>0</v>
      </c>
      <c r="F37" s="509">
        <f>SUMIF('63'!$J:$J,' (Analysis Debt)'!$A37,'63'!$M:$M)</f>
        <v>700</v>
      </c>
      <c r="G37" s="509">
        <f>SUMIF('64'!$H:$H,' (Analysis Debt)'!$A37,'64'!$N:$N)</f>
        <v>392</v>
      </c>
      <c r="H37" s="509">
        <f>SUMIF('65'!$F:$F,' (Analysis Debt)'!$A37,'65'!J:J)</f>
        <v>8086</v>
      </c>
      <c r="I37" s="503">
        <f>SUMIF('66'!F:F,' (Analysis Debt)'!A37,'66'!J:J)</f>
        <v>18838</v>
      </c>
      <c r="J37" s="503">
        <f>SUMIF('67'!$F:$F,' (Analysis Debt)'!$A37,'67'!$I:$I)</f>
        <v>5532</v>
      </c>
      <c r="K37" s="503">
        <f>SUMIF('68'!$F:$F,' (Analysis Debt)'!$A37,'68'!$I:$I)</f>
        <v>4138</v>
      </c>
      <c r="L37" s="503">
        <f>SUMIF('2569keyin'!$D:$D,' (Analysis Debt)'!$A37,'2569keyin'!H:H)</f>
        <v>1862</v>
      </c>
      <c r="M37" s="503">
        <f>SUMIF('2569keyin'!$D:$D,' (Analysis Debt)'!$A37,'2569keyin'!I:I)</f>
        <v>4902</v>
      </c>
      <c r="N37" s="503">
        <f>SUMIF('2569keyin'!$D:$D,' (Analysis Debt)'!$A37,'2569keyin'!J:J)</f>
        <v>2617</v>
      </c>
      <c r="O37" s="503">
        <f>SUMIF('2569keyin'!$D:$D,' (Analysis Debt)'!$A37,'2569keyin'!K:K)</f>
        <v>0</v>
      </c>
      <c r="P37" s="503">
        <f>SUMIF('2569keyin'!$D:$D,' (Analysis Debt)'!$A37,'2569keyin'!L:L)</f>
        <v>0</v>
      </c>
      <c r="Q37" s="503">
        <f>SUMIF('2569keyin'!$D:$D,' (Analysis Debt)'!$A37,'2569keyin'!M:M)</f>
        <v>0</v>
      </c>
      <c r="R37" s="503">
        <f>SUMIF('2569keyin'!$D:$D,' (Analysis Debt)'!$A37,'2569keyin'!N:N)</f>
        <v>0</v>
      </c>
      <c r="S37" s="503">
        <f>SUMIF('2569keyin'!$D:$D,' (Analysis Debt)'!$A37,'2569keyin'!O:O)</f>
        <v>0</v>
      </c>
      <c r="T37" s="503">
        <f>SUMIF('2569keyin'!$D:$D,' (Analysis Debt)'!$A37,'2569keyin'!P:P)</f>
        <v>0</v>
      </c>
      <c r="U37" s="503">
        <f>SUMIF('2569keyin'!$D:$D,' (Analysis Debt)'!$A37,'2569keyin'!Q:Q)</f>
        <v>0</v>
      </c>
      <c r="V37" s="503">
        <f>SUMIF('2569keyin'!$D:$D,' (Analysis Debt)'!$A37,'2569keyin'!R:R)</f>
        <v>0</v>
      </c>
      <c r="W37" s="503">
        <f>SUMIF('2569keyin'!$D:$D,' (Analysis Debt)'!$A37,'2569keyin'!S:S)</f>
        <v>0</v>
      </c>
    </row>
    <row r="38" spans="1:23">
      <c r="A38" s="340" t="s">
        <v>2586</v>
      </c>
      <c r="B38" s="508" t="s">
        <v>2572</v>
      </c>
      <c r="C38" s="509">
        <f>SUMIF('60'!O:O,' (Analysis Debt)'!A38,'60'!R:R)</f>
        <v>0</v>
      </c>
      <c r="D38" s="509">
        <f>SUMIF('61'!O:O,' (Analysis Debt)'!A38,'61'!R:R)</f>
        <v>1902842.07</v>
      </c>
      <c r="E38" s="509">
        <f>SUMIF('62'!$N:$N,' (Analysis Debt)'!$A38,'62'!Q:Q)</f>
        <v>1778467.11</v>
      </c>
      <c r="F38" s="509">
        <f>SUMIF('63'!$J:$J,' (Analysis Debt)'!$A38,'63'!$M:$M)</f>
        <v>1898374.49</v>
      </c>
      <c r="G38" s="509">
        <f>SUMIF('64'!$H:$H,' (Analysis Debt)'!$A38,'64'!$N:$N)</f>
        <v>4113342.74</v>
      </c>
      <c r="H38" s="509">
        <f>SUMIF('65'!$F:$F,' (Analysis Debt)'!$A38,'65'!J:J)</f>
        <v>4107613.13</v>
      </c>
      <c r="I38" s="503">
        <f>SUMIF('66'!F:F,' (Analysis Debt)'!A38,'66'!J:J)</f>
        <v>5941457.6500000004</v>
      </c>
      <c r="J38" s="503">
        <f>SUMIF('67'!$F:$F,' (Analysis Debt)'!$A38,'67'!$I:$I)</f>
        <v>9339853.8800000008</v>
      </c>
      <c r="K38" s="503">
        <f>SUMIF('68'!$F:$F,' (Analysis Debt)'!$A38,'68'!$I:$I)</f>
        <v>4803998.1100000003</v>
      </c>
      <c r="L38" s="503">
        <f>SUMIF('2569keyin'!$D:$D,' (Analysis Debt)'!$A38,'2569keyin'!H:H)</f>
        <v>4803998.1100000003</v>
      </c>
      <c r="M38" s="503">
        <f>SUMIF('2569keyin'!$D:$D,' (Analysis Debt)'!$A38,'2569keyin'!I:I)</f>
        <v>4803998.1100000003</v>
      </c>
      <c r="N38" s="503">
        <f>SUMIF('2569keyin'!$D:$D,' (Analysis Debt)'!$A38,'2569keyin'!J:J)</f>
        <v>5499729.6900000004</v>
      </c>
      <c r="O38" s="503">
        <f>SUMIF('2569keyin'!$D:$D,' (Analysis Debt)'!$A38,'2569keyin'!K:K)</f>
        <v>0</v>
      </c>
      <c r="P38" s="503">
        <f>SUMIF('2569keyin'!$D:$D,' (Analysis Debt)'!$A38,'2569keyin'!L:L)</f>
        <v>0</v>
      </c>
      <c r="Q38" s="503">
        <f>SUMIF('2569keyin'!$D:$D,' (Analysis Debt)'!$A38,'2569keyin'!M:M)</f>
        <v>0</v>
      </c>
      <c r="R38" s="503">
        <f>SUMIF('2569keyin'!$D:$D,' (Analysis Debt)'!$A38,'2569keyin'!N:N)</f>
        <v>0</v>
      </c>
      <c r="S38" s="503">
        <f>SUMIF('2569keyin'!$D:$D,' (Analysis Debt)'!$A38,'2569keyin'!O:O)</f>
        <v>0</v>
      </c>
      <c r="T38" s="503">
        <f>SUMIF('2569keyin'!$D:$D,' (Analysis Debt)'!$A38,'2569keyin'!P:P)</f>
        <v>0</v>
      </c>
      <c r="U38" s="503">
        <f>SUMIF('2569keyin'!$D:$D,' (Analysis Debt)'!$A38,'2569keyin'!Q:Q)</f>
        <v>0</v>
      </c>
      <c r="V38" s="503">
        <f>SUMIF('2569keyin'!$D:$D,' (Analysis Debt)'!$A38,'2569keyin'!R:R)</f>
        <v>0</v>
      </c>
      <c r="W38" s="503">
        <f>SUMIF('2569keyin'!$D:$D,' (Analysis Debt)'!$A38,'2569keyin'!S:S)</f>
        <v>0</v>
      </c>
    </row>
    <row r="39" spans="1:23">
      <c r="A39" s="340" t="s">
        <v>2587</v>
      </c>
      <c r="B39" s="508" t="s">
        <v>2573</v>
      </c>
      <c r="C39" s="509">
        <f>SUMIF('60'!O:O,' (Analysis Debt)'!A39,'60'!R:R)</f>
        <v>0</v>
      </c>
      <c r="D39" s="509">
        <f>SUMIF('61'!O:O,' (Analysis Debt)'!A39,'61'!R:R)</f>
        <v>297</v>
      </c>
      <c r="E39" s="509">
        <f>SUMIF('62'!$N:$N,' (Analysis Debt)'!$A39,'62'!Q:Q)</f>
        <v>0</v>
      </c>
      <c r="F39" s="509">
        <f>SUMIF('63'!$J:$J,' (Analysis Debt)'!$A39,'63'!$M:$M)</f>
        <v>412</v>
      </c>
      <c r="G39" s="509">
        <f>SUMIF('64'!$H:$H,' (Analysis Debt)'!$A39,'64'!$N:$N)</f>
        <v>380</v>
      </c>
      <c r="H39" s="509">
        <f>SUMIF('65'!$F:$F,' (Analysis Debt)'!$A39,'65'!J:J)</f>
        <v>5238</v>
      </c>
      <c r="I39" s="503">
        <f>SUMIF('66'!F:F,' (Analysis Debt)'!A39,'66'!J:J)</f>
        <v>12090</v>
      </c>
      <c r="J39" s="503">
        <f>SUMIF('67'!$F:$F,' (Analysis Debt)'!$A39,'67'!$I:$I)</f>
        <v>3720</v>
      </c>
      <c r="K39" s="503">
        <f>SUMIF('68'!$F:$F,' (Analysis Debt)'!$A39,'68'!$I:$I)</f>
        <v>3190</v>
      </c>
      <c r="L39" s="503">
        <f>SUMIF('2569keyin'!$D:$D,' (Analysis Debt)'!$A39,'2569keyin'!H:H)</f>
        <v>1494</v>
      </c>
      <c r="M39" s="503">
        <f>SUMIF('2569keyin'!$D:$D,' (Analysis Debt)'!$A39,'2569keyin'!I:I)</f>
        <v>3598</v>
      </c>
      <c r="N39" s="503">
        <f>SUMIF('2569keyin'!$D:$D,' (Analysis Debt)'!$A39,'2569keyin'!J:J)</f>
        <v>2219</v>
      </c>
      <c r="O39" s="503">
        <f>SUMIF('2569keyin'!$D:$D,' (Analysis Debt)'!$A39,'2569keyin'!K:K)</f>
        <v>0</v>
      </c>
      <c r="P39" s="503">
        <f>SUMIF('2569keyin'!$D:$D,' (Analysis Debt)'!$A39,'2569keyin'!L:L)</f>
        <v>0</v>
      </c>
      <c r="Q39" s="503">
        <f>SUMIF('2569keyin'!$D:$D,' (Analysis Debt)'!$A39,'2569keyin'!M:M)</f>
        <v>0</v>
      </c>
      <c r="R39" s="503">
        <f>SUMIF('2569keyin'!$D:$D,' (Analysis Debt)'!$A39,'2569keyin'!N:N)</f>
        <v>0</v>
      </c>
      <c r="S39" s="503">
        <f>SUMIF('2569keyin'!$D:$D,' (Analysis Debt)'!$A39,'2569keyin'!O:O)</f>
        <v>0</v>
      </c>
      <c r="T39" s="503">
        <f>SUMIF('2569keyin'!$D:$D,' (Analysis Debt)'!$A39,'2569keyin'!P:P)</f>
        <v>0</v>
      </c>
      <c r="U39" s="503">
        <f>SUMIF('2569keyin'!$D:$D,' (Analysis Debt)'!$A39,'2569keyin'!Q:Q)</f>
        <v>0</v>
      </c>
      <c r="V39" s="503">
        <f>SUMIF('2569keyin'!$D:$D,' (Analysis Debt)'!$A39,'2569keyin'!R:R)</f>
        <v>0</v>
      </c>
      <c r="W39" s="503">
        <f>SUMIF('2569keyin'!$D:$D,' (Analysis Debt)'!$A39,'2569keyin'!S:S)</f>
        <v>0</v>
      </c>
    </row>
    <row r="40" spans="1:23">
      <c r="A40" s="340" t="s">
        <v>2588</v>
      </c>
      <c r="B40" s="508" t="s">
        <v>2574</v>
      </c>
      <c r="C40" s="509">
        <f>SUMIF('60'!O:O,' (Analysis Debt)'!A40,'60'!R:R)</f>
        <v>0</v>
      </c>
      <c r="D40" s="509">
        <f>SUMIF('61'!O:O,' (Analysis Debt)'!A40,'61'!R:R)</f>
        <v>0</v>
      </c>
      <c r="E40" s="509">
        <f>SUMIF('62'!$N:$N,' (Analysis Debt)'!$A40,'62'!Q:Q)</f>
        <v>0</v>
      </c>
      <c r="F40" s="509">
        <f>SUMIF('63'!$J:$J,' (Analysis Debt)'!$A40,'63'!$M:$M)</f>
        <v>0</v>
      </c>
      <c r="G40" s="509">
        <f>SUMIF('64'!$H:$H,' (Analysis Debt)'!$A40,'64'!$N:$N)</f>
        <v>0</v>
      </c>
      <c r="H40" s="509">
        <f>SUMIF('65'!$F:$F,' (Analysis Debt)'!$A40,'65'!J:J)</f>
        <v>0</v>
      </c>
      <c r="I40" s="503">
        <f>SUMIF('66'!F:F,' (Analysis Debt)'!A40,'66'!J:J)</f>
        <v>0</v>
      </c>
      <c r="J40" s="503">
        <f>SUMIF('67'!$F:$F,' (Analysis Debt)'!$A40,'67'!$I:$I)</f>
        <v>100000</v>
      </c>
      <c r="K40" s="503">
        <f>SUMIF('68'!$F:$F,' (Analysis Debt)'!$A40,'68'!$I:$I)</f>
        <v>0</v>
      </c>
      <c r="L40" s="503">
        <f>SUMIF('2569keyin'!$D:$D,' (Analysis Debt)'!$A40,'2569keyin'!H:H)</f>
        <v>0</v>
      </c>
      <c r="M40" s="503">
        <f>SUMIF('2569keyin'!$D:$D,' (Analysis Debt)'!$A40,'2569keyin'!I:I)</f>
        <v>0</v>
      </c>
      <c r="N40" s="503">
        <f>SUMIF('2569keyin'!$D:$D,' (Analysis Debt)'!$A40,'2569keyin'!J:J)</f>
        <v>0</v>
      </c>
      <c r="O40" s="503">
        <f>SUMIF('2569keyin'!$D:$D,' (Analysis Debt)'!$A40,'2569keyin'!K:K)</f>
        <v>0</v>
      </c>
      <c r="P40" s="503">
        <f>SUMIF('2569keyin'!$D:$D,' (Analysis Debt)'!$A40,'2569keyin'!L:L)</f>
        <v>0</v>
      </c>
      <c r="Q40" s="503">
        <f>SUMIF('2569keyin'!$D:$D,' (Analysis Debt)'!$A40,'2569keyin'!M:M)</f>
        <v>0</v>
      </c>
      <c r="R40" s="503">
        <f>SUMIF('2569keyin'!$D:$D,' (Analysis Debt)'!$A40,'2569keyin'!N:N)</f>
        <v>0</v>
      </c>
      <c r="S40" s="503">
        <f>SUMIF('2569keyin'!$D:$D,' (Analysis Debt)'!$A40,'2569keyin'!O:O)</f>
        <v>0</v>
      </c>
      <c r="T40" s="503">
        <f>SUMIF('2569keyin'!$D:$D,' (Analysis Debt)'!$A40,'2569keyin'!P:P)</f>
        <v>0</v>
      </c>
      <c r="U40" s="503">
        <f>SUMIF('2569keyin'!$D:$D,' (Analysis Debt)'!$A40,'2569keyin'!Q:Q)</f>
        <v>0</v>
      </c>
      <c r="V40" s="503">
        <f>SUMIF('2569keyin'!$D:$D,' (Analysis Debt)'!$A40,'2569keyin'!R:R)</f>
        <v>0</v>
      </c>
      <c r="W40" s="503">
        <f>SUMIF('2569keyin'!$D:$D,' (Analysis Debt)'!$A40,'2569keyin'!S:S)</f>
        <v>0</v>
      </c>
    </row>
    <row r="41" spans="1:23">
      <c r="A41" s="340" t="s">
        <v>2589</v>
      </c>
      <c r="B41" s="508" t="s">
        <v>2575</v>
      </c>
      <c r="C41" s="509">
        <f>SUMIF('60'!O:O,' (Analysis Debt)'!A41,'60'!R:R)</f>
        <v>0</v>
      </c>
      <c r="D41" s="509">
        <f>SUMIF('61'!O:O,' (Analysis Debt)'!A41,'61'!R:R)</f>
        <v>0</v>
      </c>
      <c r="E41" s="509">
        <f>SUMIF('62'!$N:$N,' (Analysis Debt)'!$A41,'62'!Q:Q)</f>
        <v>0</v>
      </c>
      <c r="F41" s="509">
        <f>SUMIF('63'!$J:$J,' (Analysis Debt)'!$A41,'63'!$M:$M)</f>
        <v>0</v>
      </c>
      <c r="G41" s="509">
        <f>SUMIF('64'!$H:$H,' (Analysis Debt)'!$A41,'64'!$N:$N)</f>
        <v>160207</v>
      </c>
      <c r="H41" s="509">
        <f>SUMIF('65'!$F:$F,' (Analysis Debt)'!$A41,'65'!J:J)</f>
        <v>175352</v>
      </c>
      <c r="I41" s="503">
        <f>SUMIF('66'!F:F,' (Analysis Debt)'!A41,'66'!J:J)</f>
        <v>183261</v>
      </c>
      <c r="J41" s="503">
        <f>SUMIF('67'!$F:$F,' (Analysis Debt)'!$A41,'67'!$I:$I)</f>
        <v>186214</v>
      </c>
      <c r="K41" s="503">
        <f>SUMIF('68'!$F:$F,' (Analysis Debt)'!$A41,'68'!$I:$I)</f>
        <v>196556</v>
      </c>
      <c r="L41" s="503">
        <f>SUMIF('2569keyin'!$D:$D,' (Analysis Debt)'!$A41,'2569keyin'!H:H)</f>
        <v>204625</v>
      </c>
      <c r="M41" s="503">
        <f>SUMIF('2569keyin'!$D:$D,' (Analysis Debt)'!$A41,'2569keyin'!I:I)</f>
        <v>204210</v>
      </c>
      <c r="N41" s="503">
        <f>SUMIF('2569keyin'!$D:$D,' (Analysis Debt)'!$A41,'2569keyin'!J:J)</f>
        <v>206670</v>
      </c>
      <c r="O41" s="503">
        <f>SUMIF('2569keyin'!$D:$D,' (Analysis Debt)'!$A41,'2569keyin'!K:K)</f>
        <v>0</v>
      </c>
      <c r="P41" s="503">
        <f>SUMIF('2569keyin'!$D:$D,' (Analysis Debt)'!$A41,'2569keyin'!L:L)</f>
        <v>0</v>
      </c>
      <c r="Q41" s="503">
        <f>SUMIF('2569keyin'!$D:$D,' (Analysis Debt)'!$A41,'2569keyin'!M:M)</f>
        <v>0</v>
      </c>
      <c r="R41" s="503">
        <f>SUMIF('2569keyin'!$D:$D,' (Analysis Debt)'!$A41,'2569keyin'!N:N)</f>
        <v>0</v>
      </c>
      <c r="S41" s="503">
        <f>SUMIF('2569keyin'!$D:$D,' (Analysis Debt)'!$A41,'2569keyin'!O:O)</f>
        <v>0</v>
      </c>
      <c r="T41" s="503">
        <f>SUMIF('2569keyin'!$D:$D,' (Analysis Debt)'!$A41,'2569keyin'!P:P)</f>
        <v>0</v>
      </c>
      <c r="U41" s="503">
        <f>SUMIF('2569keyin'!$D:$D,' (Analysis Debt)'!$A41,'2569keyin'!Q:Q)</f>
        <v>0</v>
      </c>
      <c r="V41" s="503">
        <f>SUMIF('2569keyin'!$D:$D,' (Analysis Debt)'!$A41,'2569keyin'!R:R)</f>
        <v>0</v>
      </c>
      <c r="W41" s="503">
        <f>SUMIF('2569keyin'!$D:$D,' (Analysis Debt)'!$A41,'2569keyin'!S:S)</f>
        <v>0</v>
      </c>
    </row>
    <row r="42" spans="1:23">
      <c r="A42" s="340" t="s">
        <v>2590</v>
      </c>
      <c r="B42" s="508" t="s">
        <v>2576</v>
      </c>
      <c r="C42" s="509">
        <f>SUMIF('60'!O:O,' (Analysis Debt)'!A42,'60'!R:R)</f>
        <v>0</v>
      </c>
      <c r="D42" s="509">
        <f>SUMIF('61'!O:O,' (Analysis Debt)'!A42,'61'!R:R)</f>
        <v>0</v>
      </c>
      <c r="E42" s="509">
        <f>SUMIF('62'!$N:$N,' (Analysis Debt)'!$A42,'62'!Q:Q)</f>
        <v>0</v>
      </c>
      <c r="F42" s="509">
        <f>SUMIF('63'!$J:$J,' (Analysis Debt)'!$A42,'63'!$M:$M)</f>
        <v>0</v>
      </c>
      <c r="G42" s="509">
        <f>SUMIF('64'!$H:$H,' (Analysis Debt)'!$A42,'64'!$N:$N)</f>
        <v>21212</v>
      </c>
      <c r="H42" s="509">
        <f>SUMIF('65'!$F:$F,' (Analysis Debt)'!$A42,'65'!J:J)</f>
        <v>31324</v>
      </c>
      <c r="I42" s="503">
        <f>SUMIF('66'!F:F,' (Analysis Debt)'!A42,'66'!J:J)</f>
        <v>29547</v>
      </c>
      <c r="J42" s="503">
        <f>SUMIF('67'!$F:$F,' (Analysis Debt)'!$A42,'67'!$I:$I)</f>
        <v>34716</v>
      </c>
      <c r="K42" s="503">
        <f>SUMIF('68'!$F:$F,' (Analysis Debt)'!$A42,'68'!$I:$I)</f>
        <v>37575</v>
      </c>
      <c r="L42" s="503">
        <f>SUMIF('2569keyin'!$D:$D,' (Analysis Debt)'!$A42,'2569keyin'!H:H)</f>
        <v>38999</v>
      </c>
      <c r="M42" s="503">
        <f>SUMIF('2569keyin'!$D:$D,' (Analysis Debt)'!$A42,'2569keyin'!I:I)</f>
        <v>38999</v>
      </c>
      <c r="N42" s="503">
        <f>SUMIF('2569keyin'!$D:$D,' (Analysis Debt)'!$A42,'2569keyin'!J:J)</f>
        <v>38999</v>
      </c>
      <c r="O42" s="503">
        <f>SUMIF('2569keyin'!$D:$D,' (Analysis Debt)'!$A42,'2569keyin'!K:K)</f>
        <v>0</v>
      </c>
      <c r="P42" s="503">
        <f>SUMIF('2569keyin'!$D:$D,' (Analysis Debt)'!$A42,'2569keyin'!L:L)</f>
        <v>0</v>
      </c>
      <c r="Q42" s="503">
        <f>SUMIF('2569keyin'!$D:$D,' (Analysis Debt)'!$A42,'2569keyin'!M:M)</f>
        <v>0</v>
      </c>
      <c r="R42" s="503">
        <f>SUMIF('2569keyin'!$D:$D,' (Analysis Debt)'!$A42,'2569keyin'!N:N)</f>
        <v>0</v>
      </c>
      <c r="S42" s="503">
        <f>SUMIF('2569keyin'!$D:$D,' (Analysis Debt)'!$A42,'2569keyin'!O:O)</f>
        <v>0</v>
      </c>
      <c r="T42" s="503">
        <f>SUMIF('2569keyin'!$D:$D,' (Analysis Debt)'!$A42,'2569keyin'!P:P)</f>
        <v>0</v>
      </c>
      <c r="U42" s="503">
        <f>SUMIF('2569keyin'!$D:$D,' (Analysis Debt)'!$A42,'2569keyin'!Q:Q)</f>
        <v>0</v>
      </c>
      <c r="V42" s="503">
        <f>SUMIF('2569keyin'!$D:$D,' (Analysis Debt)'!$A42,'2569keyin'!R:R)</f>
        <v>0</v>
      </c>
      <c r="W42" s="503">
        <f>SUMIF('2569keyin'!$D:$D,' (Analysis Debt)'!$A42,'2569keyin'!S:S)</f>
        <v>0</v>
      </c>
    </row>
    <row r="43" spans="1:23">
      <c r="A43" s="340" t="s">
        <v>2591</v>
      </c>
      <c r="B43" s="508" t="s">
        <v>2577</v>
      </c>
      <c r="C43" s="509">
        <f>SUMIF('60'!O:O,' (Analysis Debt)'!A43,'60'!R:R)</f>
        <v>0</v>
      </c>
      <c r="D43" s="509">
        <f>SUMIF('61'!O:O,' (Analysis Debt)'!A43,'61'!R:R)</f>
        <v>0</v>
      </c>
      <c r="E43" s="509">
        <f>SUMIF('62'!$N:$N,' (Analysis Debt)'!$A43,'62'!Q:Q)</f>
        <v>0</v>
      </c>
      <c r="F43" s="509">
        <f>SUMIF('63'!$J:$J,' (Analysis Debt)'!$A43,'63'!$M:$M)</f>
        <v>0</v>
      </c>
      <c r="G43" s="509">
        <f>SUMIF('64'!$H:$H,' (Analysis Debt)'!$A43,'64'!$N:$N)</f>
        <v>7095.78</v>
      </c>
      <c r="H43" s="509">
        <f>SUMIF('65'!$F:$F,' (Analysis Debt)'!$A43,'65'!J:J)</f>
        <v>3107.99</v>
      </c>
      <c r="I43" s="503">
        <f>SUMIF('66'!F:F,' (Analysis Debt)'!A43,'66'!J:J)</f>
        <v>7477.24</v>
      </c>
      <c r="J43" s="503">
        <f>SUMIF('67'!$F:$F,' (Analysis Debt)'!$A43,'67'!$I:$I)</f>
        <v>3033.65</v>
      </c>
      <c r="K43" s="503">
        <f>SUMIF('68'!$F:$F,' (Analysis Debt)'!$A43,'68'!$I:$I)</f>
        <v>9447.51</v>
      </c>
      <c r="L43" s="503">
        <f>SUMIF('2569keyin'!$D:$D,' (Analysis Debt)'!$A43,'2569keyin'!H:H)</f>
        <v>6511.49</v>
      </c>
      <c r="M43" s="503">
        <f>SUMIF('2569keyin'!$D:$D,' (Analysis Debt)'!$A43,'2569keyin'!I:I)</f>
        <v>9986.4</v>
      </c>
      <c r="N43" s="503">
        <f>SUMIF('2569keyin'!$D:$D,' (Analysis Debt)'!$A43,'2569keyin'!J:J)</f>
        <v>26236.02</v>
      </c>
      <c r="O43" s="503">
        <f>SUMIF('2569keyin'!$D:$D,' (Analysis Debt)'!$A43,'2569keyin'!K:K)</f>
        <v>0</v>
      </c>
      <c r="P43" s="503">
        <f>SUMIF('2569keyin'!$D:$D,' (Analysis Debt)'!$A43,'2569keyin'!L:L)</f>
        <v>0</v>
      </c>
      <c r="Q43" s="503">
        <f>SUMIF('2569keyin'!$D:$D,' (Analysis Debt)'!$A43,'2569keyin'!M:M)</f>
        <v>0</v>
      </c>
      <c r="R43" s="503">
        <f>SUMIF('2569keyin'!$D:$D,' (Analysis Debt)'!$A43,'2569keyin'!N:N)</f>
        <v>0</v>
      </c>
      <c r="S43" s="503">
        <f>SUMIF('2569keyin'!$D:$D,' (Analysis Debt)'!$A43,'2569keyin'!O:O)</f>
        <v>0</v>
      </c>
      <c r="T43" s="503">
        <f>SUMIF('2569keyin'!$D:$D,' (Analysis Debt)'!$A43,'2569keyin'!P:P)</f>
        <v>0</v>
      </c>
      <c r="U43" s="503">
        <f>SUMIF('2569keyin'!$D:$D,' (Analysis Debt)'!$A43,'2569keyin'!Q:Q)</f>
        <v>0</v>
      </c>
      <c r="V43" s="503">
        <f>SUMIF('2569keyin'!$D:$D,' (Analysis Debt)'!$A43,'2569keyin'!R:R)</f>
        <v>0</v>
      </c>
      <c r="W43" s="503">
        <f>SUMIF('2569keyin'!$D:$D,' (Analysis Debt)'!$A43,'2569keyin'!S:S)</f>
        <v>0</v>
      </c>
    </row>
    <row r="44" spans="1:23" ht="21" customHeight="1">
      <c r="A44" s="432" t="s">
        <v>2592</v>
      </c>
      <c r="B44" s="508" t="s">
        <v>2582</v>
      </c>
      <c r="C44" s="509">
        <f>SUMIF('60'!O:O,' (Analysis Debt)'!A44,'60'!R:R)</f>
        <v>0</v>
      </c>
      <c r="D44" s="509">
        <f>SUMIF('61'!O:O,' (Analysis Debt)'!A44,'61'!R:R)</f>
        <v>0</v>
      </c>
      <c r="E44" s="509">
        <f>SUMIF('62'!$N:$N,' (Analysis Debt)'!$A44,'62'!Q:Q)</f>
        <v>185950</v>
      </c>
      <c r="F44" s="509">
        <f>SUMIF('63'!$J:$J,' (Analysis Debt)'!$A44,'63'!$M:$M)</f>
        <v>16630</v>
      </c>
      <c r="G44" s="509">
        <f>SUMIF('64'!$H:$H,' (Analysis Debt)'!$A44,'64'!$N:$N)</f>
        <v>990133.66</v>
      </c>
      <c r="H44" s="509">
        <f>SUMIF('65'!$F:$F,' (Analysis Debt)'!$A44,'65'!J:J)</f>
        <v>1431196.56</v>
      </c>
      <c r="I44" s="503">
        <f>SUMIF('66'!F:F,' (Analysis Debt)'!A44,'66'!J:J)</f>
        <v>1069871.68</v>
      </c>
      <c r="J44" s="503">
        <f>SUMIF('67'!$F:$F,' (Analysis Debt)'!$A44,'67'!$I:$I)</f>
        <v>706839</v>
      </c>
      <c r="K44" s="503">
        <f>SUMIF('68'!$F:$F,' (Analysis Debt)'!$A44,'68'!$I:$I)</f>
        <v>483082.75</v>
      </c>
      <c r="L44" s="503">
        <f>SUMIF('2569keyin'!$D:$D,' (Analysis Debt)'!$A44,'2569keyin'!H:H)</f>
        <v>432589.75</v>
      </c>
      <c r="M44" s="503">
        <f>SUMIF('2569keyin'!$D:$D,' (Analysis Debt)'!$A44,'2569keyin'!I:I)</f>
        <v>432525.75</v>
      </c>
      <c r="N44" s="503">
        <f>SUMIF('2569keyin'!$D:$D,' (Analysis Debt)'!$A44,'2569keyin'!J:J)</f>
        <v>327025.75</v>
      </c>
      <c r="O44" s="503">
        <f>SUMIF('2569keyin'!$D:$D,' (Analysis Debt)'!$A44,'2569keyin'!K:K)</f>
        <v>0</v>
      </c>
      <c r="P44" s="503">
        <f>SUMIF('2569keyin'!$D:$D,' (Analysis Debt)'!$A44,'2569keyin'!L:L)</f>
        <v>0</v>
      </c>
      <c r="Q44" s="503">
        <f>SUMIF('2569keyin'!$D:$D,' (Analysis Debt)'!$A44,'2569keyin'!M:M)</f>
        <v>0</v>
      </c>
      <c r="R44" s="503">
        <f>SUMIF('2569keyin'!$D:$D,' (Analysis Debt)'!$A44,'2569keyin'!N:N)</f>
        <v>0</v>
      </c>
      <c r="S44" s="503">
        <f>SUMIF('2569keyin'!$D:$D,' (Analysis Debt)'!$A44,'2569keyin'!O:O)</f>
        <v>0</v>
      </c>
      <c r="T44" s="503">
        <f>SUMIF('2569keyin'!$D:$D,' (Analysis Debt)'!$A44,'2569keyin'!P:P)</f>
        <v>0</v>
      </c>
      <c r="U44" s="503">
        <f>SUMIF('2569keyin'!$D:$D,' (Analysis Debt)'!$A44,'2569keyin'!Q:Q)</f>
        <v>0</v>
      </c>
      <c r="V44" s="503">
        <f>SUMIF('2569keyin'!$D:$D,' (Analysis Debt)'!$A44,'2569keyin'!R:R)</f>
        <v>0</v>
      </c>
      <c r="W44" s="503">
        <f>SUMIF('2569keyin'!$D:$D,' (Analysis Debt)'!$A44,'2569keyin'!S:S)</f>
        <v>0</v>
      </c>
    </row>
    <row r="45" spans="1:23">
      <c r="A45" s="340" t="s">
        <v>2593</v>
      </c>
      <c r="B45" s="508" t="s">
        <v>2578</v>
      </c>
      <c r="C45" s="509">
        <f>SUMIF('60'!O:O,' (Analysis Debt)'!A45,'60'!R:R)</f>
        <v>0</v>
      </c>
      <c r="D45" s="509">
        <f>SUMIF('61'!O:O,' (Analysis Debt)'!A45,'61'!R:R)</f>
        <v>186</v>
      </c>
      <c r="E45" s="509">
        <f>SUMIF('62'!$N:$N,' (Analysis Debt)'!$A45,'62'!Q:Q)</f>
        <v>0</v>
      </c>
      <c r="F45" s="509">
        <f>SUMIF('63'!$J:$J,' (Analysis Debt)'!$A45,'63'!$M:$M)</f>
        <v>260</v>
      </c>
      <c r="G45" s="509">
        <f>SUMIF('64'!$H:$H,' (Analysis Debt)'!$A45,'64'!$N:$N)</f>
        <v>238</v>
      </c>
      <c r="H45" s="509">
        <f>SUMIF('65'!$F:$F,' (Analysis Debt)'!$A45,'65'!J:J)</f>
        <v>3350</v>
      </c>
      <c r="I45" s="503">
        <f>SUMIF('66'!F:F,' (Analysis Debt)'!A45,'66'!J:J)</f>
        <v>7720</v>
      </c>
      <c r="J45" s="503">
        <f>SUMIF('67'!$F:$F,' (Analysis Debt)'!$A45,'67'!$I:$I)</f>
        <v>2350</v>
      </c>
      <c r="K45" s="503">
        <f>SUMIF('68'!$F:$F,' (Analysis Debt)'!$A45,'68'!$I:$I)</f>
        <v>2008</v>
      </c>
      <c r="L45" s="503">
        <f>SUMIF('2569keyin'!$D:$D,' (Analysis Debt)'!$A45,'2569keyin'!H:H)</f>
        <v>938</v>
      </c>
      <c r="M45" s="503">
        <f>SUMIF('2569keyin'!$D:$D,' (Analysis Debt)'!$A45,'2569keyin'!I:I)</f>
        <v>2270</v>
      </c>
      <c r="N45" s="503">
        <f>SUMIF('2569keyin'!$D:$D,' (Analysis Debt)'!$A45,'2569keyin'!J:J)</f>
        <v>1406</v>
      </c>
      <c r="O45" s="503">
        <f>SUMIF('2569keyin'!$D:$D,' (Analysis Debt)'!$A45,'2569keyin'!K:K)</f>
        <v>0</v>
      </c>
      <c r="P45" s="503">
        <f>SUMIF('2569keyin'!$D:$D,' (Analysis Debt)'!$A45,'2569keyin'!L:L)</f>
        <v>0</v>
      </c>
      <c r="Q45" s="503">
        <f>SUMIF('2569keyin'!$D:$D,' (Analysis Debt)'!$A45,'2569keyin'!M:M)</f>
        <v>0</v>
      </c>
      <c r="R45" s="503">
        <f>SUMIF('2569keyin'!$D:$D,' (Analysis Debt)'!$A45,'2569keyin'!N:N)</f>
        <v>0</v>
      </c>
      <c r="S45" s="503">
        <f>SUMIF('2569keyin'!$D:$D,' (Analysis Debt)'!$A45,'2569keyin'!O:O)</f>
        <v>0</v>
      </c>
      <c r="T45" s="503">
        <f>SUMIF('2569keyin'!$D:$D,' (Analysis Debt)'!$A45,'2569keyin'!P:P)</f>
        <v>0</v>
      </c>
      <c r="U45" s="503">
        <f>SUMIF('2569keyin'!$D:$D,' (Analysis Debt)'!$A45,'2569keyin'!Q:Q)</f>
        <v>0</v>
      </c>
      <c r="V45" s="503">
        <f>SUMIF('2569keyin'!$D:$D,' (Analysis Debt)'!$A45,'2569keyin'!R:R)</f>
        <v>0</v>
      </c>
      <c r="W45" s="503">
        <f>SUMIF('2569keyin'!$D:$D,' (Analysis Debt)'!$A45,'2569keyin'!S:S)</f>
        <v>0</v>
      </c>
    </row>
    <row r="46" spans="1:23" s="4" customFormat="1">
      <c r="A46" s="357">
        <v>12</v>
      </c>
      <c r="B46" s="589" t="s">
        <v>929</v>
      </c>
      <c r="C46" s="590">
        <f>SUMIF('60'!O:O,' (Analysis Debt)'!A46,'60'!R:R)</f>
        <v>0</v>
      </c>
      <c r="D46" s="590">
        <f>SUMIF('61'!O:O,' (Analysis Debt)'!A46,'61'!R:R)</f>
        <v>1666289.96</v>
      </c>
      <c r="E46" s="591">
        <f>SUMIF('62'!$N:$N,' (Analysis Debt)'!$A46,'62'!Q:Q)</f>
        <v>1092742.5</v>
      </c>
      <c r="F46" s="591">
        <f>SUMIF('63'!$J:$J,' (Analysis Debt)'!$A46,'63'!$M:$M)</f>
        <v>1352361.31</v>
      </c>
      <c r="G46" s="591">
        <f>SUMIF('64'!$H:$H,' (Analysis Debt)'!$A46,'64'!$N:$N)</f>
        <v>2202118.06</v>
      </c>
      <c r="H46" s="591">
        <f>SUMIF('65'!$F:$F,' (Analysis Debt)'!$A46,'65'!J:J)</f>
        <v>3510835.83</v>
      </c>
      <c r="I46" s="592">
        <f>SUMIF('66'!F:F,' (Analysis Debt)'!A46,'66'!J:J)</f>
        <v>5664432.96</v>
      </c>
      <c r="J46" s="592">
        <f>SUMIF('67'!$F:$F,' (Analysis Debt)'!$A46,'67'!$I:$I)</f>
        <v>1476882.5</v>
      </c>
      <c r="K46" s="592">
        <f>SUMIF('68'!$F:$F,' (Analysis Debt)'!$A46,'68'!$I:$I)</f>
        <v>2482827</v>
      </c>
      <c r="L46" s="592">
        <f>SUMIF('2569keyin'!$D:$D,' (Analysis Debt)'!$A46,'2569keyin'!H:H)</f>
        <v>14408634.060000001</v>
      </c>
      <c r="M46" s="592">
        <f>SUMIF('2569keyin'!$D:$D,' (Analysis Debt)'!$A46,'2569keyin'!I:I)</f>
        <v>14835531.060000001</v>
      </c>
      <c r="N46" s="592">
        <f>SUMIF('2569keyin'!$D:$D,' (Analysis Debt)'!$A46,'2569keyin'!J:J)</f>
        <v>15212174.060000001</v>
      </c>
      <c r="O46" s="592">
        <f>SUMIF('2569keyin'!$D:$D,' (Analysis Debt)'!$A46,'2569keyin'!K:K)</f>
        <v>0</v>
      </c>
      <c r="P46" s="592">
        <f>SUMIF('2569keyin'!$D:$D,' (Analysis Debt)'!$A46,'2569keyin'!L:L)</f>
        <v>0</v>
      </c>
      <c r="Q46" s="592">
        <f>SUMIF('2569keyin'!$D:$D,' (Analysis Debt)'!$A46,'2569keyin'!M:M)</f>
        <v>0</v>
      </c>
      <c r="R46" s="592">
        <f>SUMIF('2569keyin'!$D:$D,' (Analysis Debt)'!$A46,'2569keyin'!N:N)</f>
        <v>0</v>
      </c>
      <c r="S46" s="592">
        <f>SUMIF('2569keyin'!$D:$D,' (Analysis Debt)'!$A46,'2569keyin'!O:O)</f>
        <v>0</v>
      </c>
      <c r="T46" s="592">
        <f>SUMIF('2569keyin'!$D:$D,' (Analysis Debt)'!$A46,'2569keyin'!P:P)</f>
        <v>0</v>
      </c>
      <c r="U46" s="592">
        <f>SUMIF('2569keyin'!$D:$D,' (Analysis Debt)'!$A46,'2569keyin'!Q:Q)</f>
        <v>0</v>
      </c>
      <c r="V46" s="592">
        <f>SUMIF('2569keyin'!$D:$D,' (Analysis Debt)'!$A46,'2569keyin'!R:R)</f>
        <v>0</v>
      </c>
      <c r="W46" s="592">
        <f>SUMIF('2569keyin'!$D:$D,' (Analysis Debt)'!$A46,'2569keyin'!S:S)</f>
        <v>0</v>
      </c>
    </row>
    <row r="47" spans="1:23" s="4" customFormat="1">
      <c r="A47" s="357"/>
      <c r="B47" s="358" t="s">
        <v>2</v>
      </c>
      <c r="C47" s="359">
        <f t="shared" ref="C47:D47" si="14">SUM(C4,C22,C26,C27,C31,C46)</f>
        <v>0</v>
      </c>
      <c r="D47" s="359">
        <f t="shared" si="14"/>
        <v>64402299.979999997</v>
      </c>
      <c r="E47" s="359">
        <f>SUM(E4,E22,E26,E27,E31,E46)</f>
        <v>68742233.019999996</v>
      </c>
      <c r="F47" s="359">
        <f t="shared" ref="F47" si="15">SUM(F4,F22,F26,F27,F31,F46)</f>
        <v>58960886.099999994</v>
      </c>
      <c r="G47" s="359">
        <f>SUM(G4,G22,G26,G27,G31,G46)</f>
        <v>120591780.65000001</v>
      </c>
      <c r="H47" s="359">
        <f t="shared" ref="H47" si="16">SUM(H4,H22,H26,H27,H31,H46)</f>
        <v>89514629.919999987</v>
      </c>
      <c r="I47" s="359">
        <f>SUM(I4,I22,I26,I27,I31,I46)</f>
        <v>102750558.92</v>
      </c>
      <c r="J47" s="359">
        <f>SUM(J4,J22,J26,J27,J31,J46)</f>
        <v>113416041.81999999</v>
      </c>
      <c r="K47" s="359">
        <f>SUM(K4,K22,K26,K27,K31,K46)</f>
        <v>143817402.15000001</v>
      </c>
      <c r="L47" s="359">
        <f>SUM(L4,L22,L26,L27,L31,L46)</f>
        <v>155425786.03</v>
      </c>
      <c r="M47" s="359">
        <f t="shared" ref="M47:W47" si="17">SUM(M4,M22,M26,M27,M31,M46)</f>
        <v>173914128.23000002</v>
      </c>
      <c r="N47" s="359">
        <f t="shared" si="17"/>
        <v>162963344.78999999</v>
      </c>
      <c r="O47" s="359">
        <f t="shared" si="17"/>
        <v>0</v>
      </c>
      <c r="P47" s="359">
        <f t="shared" si="17"/>
        <v>0</v>
      </c>
      <c r="Q47" s="359">
        <f t="shared" si="17"/>
        <v>0</v>
      </c>
      <c r="R47" s="359">
        <f t="shared" si="17"/>
        <v>0</v>
      </c>
      <c r="S47" s="359">
        <f t="shared" si="17"/>
        <v>0</v>
      </c>
      <c r="T47" s="359">
        <f t="shared" si="17"/>
        <v>0</v>
      </c>
      <c r="U47" s="359">
        <f t="shared" si="17"/>
        <v>0</v>
      </c>
      <c r="V47" s="359">
        <f t="shared" si="17"/>
        <v>0</v>
      </c>
      <c r="W47" s="359">
        <f t="shared" si="17"/>
        <v>0</v>
      </c>
    </row>
    <row r="48" spans="1:23" s="355" customFormat="1" ht="26.25" customHeight="1">
      <c r="A48" s="353" t="s">
        <v>2581</v>
      </c>
      <c r="B48" s="354" t="s">
        <v>940</v>
      </c>
      <c r="C48" s="352">
        <f t="shared" ref="C48:D48" si="18">+C47-C33-C18-C21</f>
        <v>0</v>
      </c>
      <c r="D48" s="352">
        <f t="shared" si="18"/>
        <v>63248789.979999997</v>
      </c>
      <c r="E48" s="352">
        <f>+E47-E33-E18-E21</f>
        <v>68742233.019999996</v>
      </c>
      <c r="F48" s="352">
        <f t="shared" ref="F48:G48" si="19">+F47-F33-F18-F21</f>
        <v>58960886.099999994</v>
      </c>
      <c r="G48" s="352">
        <f t="shared" si="19"/>
        <v>115346957.65000001</v>
      </c>
      <c r="H48" s="352">
        <f t="shared" ref="H48" si="20">+H47-H33-H18-H21</f>
        <v>88180084.419999987</v>
      </c>
      <c r="I48" s="352">
        <f>+I47-I33-I18-I21</f>
        <v>100846360.02</v>
      </c>
      <c r="J48" s="352">
        <f>+J47-J33-J18-J21</f>
        <v>112351277.81999999</v>
      </c>
      <c r="K48" s="352">
        <f>+K47-K33-K18-K21</f>
        <v>140164684.15000001</v>
      </c>
      <c r="L48" s="352">
        <f>+L47-L33-L18-L21</f>
        <v>153372131.03</v>
      </c>
      <c r="M48" s="352">
        <f t="shared" ref="M48:W48" si="21">+M47-M33-M18-M21</f>
        <v>169031116.23000002</v>
      </c>
      <c r="N48" s="352">
        <f t="shared" si="21"/>
        <v>158170134.78999999</v>
      </c>
      <c r="O48" s="352">
        <f t="shared" si="21"/>
        <v>0</v>
      </c>
      <c r="P48" s="352">
        <f t="shared" si="21"/>
        <v>0</v>
      </c>
      <c r="Q48" s="352">
        <f t="shared" si="21"/>
        <v>0</v>
      </c>
      <c r="R48" s="352">
        <f t="shared" si="21"/>
        <v>0</v>
      </c>
      <c r="S48" s="352">
        <f t="shared" si="21"/>
        <v>0</v>
      </c>
      <c r="T48" s="352">
        <f t="shared" si="21"/>
        <v>0</v>
      </c>
      <c r="U48" s="352">
        <f t="shared" si="21"/>
        <v>0</v>
      </c>
      <c r="V48" s="352">
        <f t="shared" si="21"/>
        <v>0</v>
      </c>
      <c r="W48" s="352">
        <f t="shared" si="21"/>
        <v>0</v>
      </c>
    </row>
    <row r="49" spans="1:24" s="351" customFormat="1" ht="23.25">
      <c r="A49" s="360">
        <v>13</v>
      </c>
      <c r="B49" s="361" t="s">
        <v>930</v>
      </c>
      <c r="C49" s="403">
        <f>SUMIF('60'!O:O,' (Analysis Debt)'!A49,'60'!R:R)</f>
        <v>0</v>
      </c>
      <c r="D49" s="403">
        <f>SUMIF('61'!O:O,' (Analysis Debt)'!A49,'61'!R:R)</f>
        <v>23851403.670000002</v>
      </c>
      <c r="E49" s="362">
        <f>SUMIF('62'!$N:$N,' (Analysis Debt)'!$A49,'62'!Q:Q)</f>
        <v>18986365.009999998</v>
      </c>
      <c r="F49" s="362">
        <f>SUMIF('63'!$J:$J,' (Analysis Debt)'!$A49,'63'!$M:$M)</f>
        <v>14910434.199999999</v>
      </c>
      <c r="G49" s="362">
        <f>SUMIF('64'!$H:$H,' (Analysis Debt)'!$A49,'64'!$N:$N)</f>
        <v>19979731.599999998</v>
      </c>
      <c r="H49" s="362">
        <f>SUMIF('65'!$F:$F,' (Analysis Debt)'!$A49,'65'!J:J)</f>
        <v>30525230.530000001</v>
      </c>
      <c r="I49" s="362">
        <f>SUMIF('66'!F:F,' (Analysis Debt)'!A49,'66'!J:J)</f>
        <v>31425927.699999999</v>
      </c>
      <c r="J49" s="588">
        <f>SUMIF('67'!$F:$F,' (Analysis Debt)'!$A49,'67'!$I:$I)</f>
        <v>33939805.910000004</v>
      </c>
      <c r="K49" s="588">
        <f>SUMIF('68'!$F:$F,' (Analysis Debt)'!$A49,'68'!$I:$I)</f>
        <v>4012385.75</v>
      </c>
      <c r="L49" s="588">
        <f>SUMIF('2569keyin'!$D:$D,' (Analysis Debt)'!$A49,'2569keyin'!H:H)</f>
        <v>3993926.25</v>
      </c>
      <c r="M49" s="588">
        <f>SUMIF('2569keyin'!$D:$D,' (Analysis Debt)'!$A49,'2569keyin'!I:I)</f>
        <v>3807467.75</v>
      </c>
      <c r="N49" s="588">
        <f>SUMIF('2569keyin'!$D:$D,' (Analysis Debt)'!$A49,'2569keyin'!J:J)</f>
        <v>3619011.25</v>
      </c>
      <c r="O49" s="588">
        <f>SUMIF('2569keyin'!$D:$D,' (Analysis Debt)'!$A49,'2569keyin'!K:K)</f>
        <v>0</v>
      </c>
      <c r="P49" s="588">
        <f>SUMIF('2569keyin'!$D:$D,' (Analysis Debt)'!$A49,'2569keyin'!L:L)</f>
        <v>0</v>
      </c>
      <c r="Q49" s="588">
        <f>SUMIF('2569keyin'!$D:$D,' (Analysis Debt)'!$A49,'2569keyin'!M:M)</f>
        <v>0</v>
      </c>
      <c r="R49" s="588">
        <f>SUMIF('2569keyin'!$D:$D,' (Analysis Debt)'!$A49,'2569keyin'!N:N)</f>
        <v>0</v>
      </c>
      <c r="S49" s="588">
        <f>SUMIF('2569keyin'!$D:$D,' (Analysis Debt)'!$A49,'2569keyin'!O:O)</f>
        <v>0</v>
      </c>
      <c r="T49" s="588">
        <f>SUMIF('2569keyin'!$D:$D,' (Analysis Debt)'!$A49,'2569keyin'!P:P)</f>
        <v>0</v>
      </c>
      <c r="U49" s="588">
        <f>SUMIF('2569keyin'!$D:$D,' (Analysis Debt)'!$A49,'2569keyin'!Q:Q)</f>
        <v>0</v>
      </c>
      <c r="V49" s="588">
        <f>SUMIF('2569keyin'!$D:$D,' (Analysis Debt)'!$A49,'2569keyin'!R:R)</f>
        <v>0</v>
      </c>
      <c r="W49" s="588">
        <f>SUMIF('2569keyin'!$D:$D,' (Analysis Debt)'!$A49,'2569keyin'!S:S)</f>
        <v>0</v>
      </c>
    </row>
    <row r="50" spans="1:24" s="351" customFormat="1" ht="23.25">
      <c r="A50" s="360"/>
      <c r="B50" s="361" t="s">
        <v>941</v>
      </c>
      <c r="C50" s="363">
        <f t="shared" ref="C50:L50" si="22">+C49+C18+C33+C21</f>
        <v>0</v>
      </c>
      <c r="D50" s="363">
        <f t="shared" si="22"/>
        <v>25004913.670000002</v>
      </c>
      <c r="E50" s="363">
        <f t="shared" si="22"/>
        <v>18986365.009999998</v>
      </c>
      <c r="F50" s="363">
        <f t="shared" si="22"/>
        <v>14910434.199999999</v>
      </c>
      <c r="G50" s="363">
        <f t="shared" si="22"/>
        <v>25224554.599999998</v>
      </c>
      <c r="H50" s="363">
        <f t="shared" ref="H50" si="23">+H49+H18+H33+H21</f>
        <v>31859776.030000001</v>
      </c>
      <c r="I50" s="363">
        <f t="shared" si="22"/>
        <v>33330126.599999998</v>
      </c>
      <c r="J50" s="363">
        <f t="shared" si="22"/>
        <v>35004569.910000004</v>
      </c>
      <c r="K50" s="363">
        <f t="shared" ref="K50" si="24">+K49+K18+K33+K21</f>
        <v>7665103.75</v>
      </c>
      <c r="L50" s="363">
        <f t="shared" si="22"/>
        <v>6047581.25</v>
      </c>
      <c r="M50" s="363">
        <f t="shared" ref="M50:W50" si="25">+M49+M18+M33+M21</f>
        <v>8690479.75</v>
      </c>
      <c r="N50" s="363">
        <f t="shared" si="25"/>
        <v>8412221.25</v>
      </c>
      <c r="O50" s="363">
        <f t="shared" si="25"/>
        <v>0</v>
      </c>
      <c r="P50" s="363">
        <f t="shared" si="25"/>
        <v>0</v>
      </c>
      <c r="Q50" s="363">
        <f t="shared" si="25"/>
        <v>0</v>
      </c>
      <c r="R50" s="363">
        <f t="shared" si="25"/>
        <v>0</v>
      </c>
      <c r="S50" s="363">
        <f t="shared" si="25"/>
        <v>0</v>
      </c>
      <c r="T50" s="363">
        <f t="shared" si="25"/>
        <v>0</v>
      </c>
      <c r="U50" s="363">
        <f t="shared" si="25"/>
        <v>0</v>
      </c>
      <c r="V50" s="363">
        <f t="shared" si="25"/>
        <v>0</v>
      </c>
      <c r="W50" s="363">
        <f t="shared" si="25"/>
        <v>0</v>
      </c>
    </row>
    <row r="51" spans="1:24" s="333" customFormat="1" ht="23.25">
      <c r="B51" s="433" t="s">
        <v>3625</v>
      </c>
      <c r="C51" s="434"/>
      <c r="D51" s="434"/>
      <c r="E51" s="434"/>
      <c r="F51" s="434"/>
      <c r="G51" s="434"/>
      <c r="H51" s="434"/>
      <c r="I51" s="434"/>
      <c r="J51" s="434"/>
      <c r="K51" s="434"/>
      <c r="L51" s="434"/>
      <c r="M51" s="434"/>
      <c r="N51" s="434"/>
      <c r="O51" s="434"/>
      <c r="P51" s="434"/>
      <c r="Q51" s="434"/>
      <c r="R51" s="434"/>
      <c r="S51" s="434"/>
      <c r="T51" s="434"/>
      <c r="U51" s="434"/>
      <c r="V51" s="434"/>
      <c r="W51" s="434"/>
    </row>
    <row r="52" spans="1:24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4" spans="1:24"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3"/>
      <c r="P54" s="303"/>
      <c r="Q54" s="303"/>
      <c r="R54" s="303"/>
      <c r="S54" s="303"/>
      <c r="T54" s="303"/>
      <c r="U54" s="303"/>
      <c r="V54" s="303"/>
      <c r="W54" s="303"/>
      <c r="X54" s="303"/>
    </row>
    <row r="55" spans="1:24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4"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</sheetData>
  <sheetProtection formatCells="0" formatColumns="0" formatRows="0" insertColumns="0" deleteColumns="0" deleteRows="0" autoFilter="0" pivotTables="0"/>
  <mergeCells count="12">
    <mergeCell ref="G2:G3"/>
    <mergeCell ref="L2:W2"/>
    <mergeCell ref="A2:A3"/>
    <mergeCell ref="B2:B3"/>
    <mergeCell ref="C2:C3"/>
    <mergeCell ref="D2:D3"/>
    <mergeCell ref="E2:E3"/>
    <mergeCell ref="F2:F3"/>
    <mergeCell ref="H2:H3"/>
    <mergeCell ref="I2:I3"/>
    <mergeCell ref="J2:J3"/>
    <mergeCell ref="K2:K3"/>
  </mergeCells>
  <pageMargins left="0.23622047244094491" right="0.19685039370078741" top="0.59055118110236227" bottom="0.19685039370078741" header="0.19685039370078741" footer="0.19685039370078741"/>
  <pageSetup paperSize="9" scale="55" orientation="landscape" blackAndWhite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BO792"/>
  <sheetViews>
    <sheetView zoomScale="80" zoomScaleNormal="80" workbookViewId="0">
      <pane xSplit="12" ySplit="2" topLeftCell="M775" activePane="bottomRight" state="frozen"/>
      <selection activeCell="T782" sqref="T782"/>
      <selection pane="topRight" activeCell="T782" sqref="T782"/>
      <selection pane="bottomLeft" activeCell="T782" sqref="T782"/>
      <selection pane="bottomRight" activeCell="G792" sqref="G792"/>
    </sheetView>
  </sheetViews>
  <sheetFormatPr defaultRowHeight="21"/>
  <cols>
    <col min="1" max="1" width="4.5" style="184" customWidth="1"/>
    <col min="2" max="2" width="9.625" style="185" customWidth="1"/>
    <col min="3" max="3" width="16.125" style="186" customWidth="1"/>
    <col min="4" max="4" width="9.125" style="186" customWidth="1"/>
    <col min="5" max="6" width="6.125" style="185" customWidth="1"/>
    <col min="7" max="7" width="7.875" style="185" customWidth="1"/>
    <col min="8" max="8" width="6.125" style="185" customWidth="1"/>
    <col min="9" max="9" width="9.375" style="185" customWidth="1"/>
    <col min="10" max="10" width="10.625" style="185" customWidth="1"/>
    <col min="11" max="11" width="16.5" style="288" customWidth="1"/>
    <col min="12" max="12" width="27.125" style="300" customWidth="1"/>
    <col min="13" max="13" width="27.125" customWidth="1"/>
    <col min="14" max="18" width="14.125" customWidth="1"/>
  </cols>
  <sheetData>
    <row r="1" spans="1:67">
      <c r="A1" s="117"/>
      <c r="B1" s="118"/>
      <c r="C1" s="119"/>
      <c r="D1" s="119"/>
      <c r="E1" s="118"/>
      <c r="F1" s="118"/>
      <c r="G1" s="118"/>
      <c r="H1" s="118"/>
      <c r="I1" s="118"/>
      <c r="J1" s="118"/>
      <c r="K1" s="276"/>
      <c r="L1" s="289"/>
      <c r="M1">
        <f>+'F&amp;R Balance sheet'!B2</f>
        <v>10694</v>
      </c>
      <c r="N1" s="565">
        <v>10721</v>
      </c>
      <c r="O1" s="565">
        <v>11228</v>
      </c>
      <c r="P1" s="565">
        <v>11229</v>
      </c>
      <c r="Q1" s="565">
        <v>11230</v>
      </c>
      <c r="R1" s="565">
        <v>11231</v>
      </c>
      <c r="S1" s="565">
        <v>11232</v>
      </c>
      <c r="T1" s="565">
        <v>11233</v>
      </c>
      <c r="U1" s="565">
        <v>11234</v>
      </c>
      <c r="V1" s="565">
        <v>11235</v>
      </c>
      <c r="W1" s="565">
        <v>11236</v>
      </c>
      <c r="X1" s="565">
        <v>14135</v>
      </c>
      <c r="Y1" s="565">
        <v>28010</v>
      </c>
      <c r="Z1" s="565">
        <v>10694</v>
      </c>
      <c r="AA1" s="565">
        <v>10802</v>
      </c>
      <c r="AB1" s="565">
        <v>10803</v>
      </c>
      <c r="AC1" s="565">
        <v>10804</v>
      </c>
      <c r="AD1" s="565">
        <v>10805</v>
      </c>
      <c r="AE1" s="565">
        <v>10806</v>
      </c>
      <c r="AF1" s="565">
        <v>27974</v>
      </c>
      <c r="AG1" s="565">
        <v>27975</v>
      </c>
      <c r="AH1" s="565">
        <v>10675</v>
      </c>
      <c r="AI1" s="565">
        <v>11209</v>
      </c>
      <c r="AJ1" s="565">
        <v>11210</v>
      </c>
      <c r="AK1" s="565">
        <v>11211</v>
      </c>
      <c r="AL1" s="565">
        <v>11212</v>
      </c>
      <c r="AM1" s="565">
        <v>11213</v>
      </c>
      <c r="AN1" s="565">
        <v>11214</v>
      </c>
      <c r="AO1" s="565">
        <v>11215</v>
      </c>
      <c r="AP1" s="565">
        <v>11216</v>
      </c>
      <c r="AQ1" s="565">
        <v>11217</v>
      </c>
      <c r="AR1" s="565">
        <v>11218</v>
      </c>
      <c r="AS1" s="565">
        <v>11219</v>
      </c>
      <c r="AT1" s="565">
        <v>11220</v>
      </c>
      <c r="AU1" s="565">
        <v>40749</v>
      </c>
      <c r="AV1" s="565">
        <v>10726</v>
      </c>
      <c r="AW1" s="565">
        <v>11258</v>
      </c>
      <c r="AX1" s="565">
        <v>11259</v>
      </c>
      <c r="AY1" s="565">
        <v>11260</v>
      </c>
      <c r="AZ1" s="565">
        <v>11261</v>
      </c>
      <c r="BA1" s="565">
        <v>11262</v>
      </c>
      <c r="BB1" s="565">
        <v>11263</v>
      </c>
      <c r="BC1" s="565">
        <v>11456</v>
      </c>
      <c r="BD1" s="565">
        <v>11631</v>
      </c>
      <c r="BE1" s="565">
        <v>27978</v>
      </c>
      <c r="BF1" s="565">
        <v>27979</v>
      </c>
      <c r="BG1" s="565">
        <v>27980</v>
      </c>
      <c r="BH1" s="565">
        <v>10720</v>
      </c>
      <c r="BI1" s="565">
        <v>11221</v>
      </c>
      <c r="BJ1" s="565">
        <v>11222</v>
      </c>
      <c r="BK1" s="565">
        <v>11223</v>
      </c>
      <c r="BL1" s="565">
        <v>11224</v>
      </c>
      <c r="BM1" s="565">
        <v>11225</v>
      </c>
      <c r="BN1" s="565">
        <v>11226</v>
      </c>
      <c r="BO1" s="565">
        <v>11227</v>
      </c>
    </row>
    <row r="2" spans="1:67" ht="26.25">
      <c r="A2" s="262" t="s">
        <v>899</v>
      </c>
      <c r="B2" s="263" t="s">
        <v>900</v>
      </c>
      <c r="C2" s="263" t="s">
        <v>901</v>
      </c>
      <c r="D2" s="263" t="s">
        <v>902</v>
      </c>
      <c r="E2" s="263" t="s">
        <v>947</v>
      </c>
      <c r="F2" s="263" t="s">
        <v>948</v>
      </c>
      <c r="G2" s="264" t="s">
        <v>949</v>
      </c>
      <c r="H2" s="263" t="s">
        <v>950</v>
      </c>
      <c r="I2" s="265" t="s">
        <v>951</v>
      </c>
      <c r="J2" s="105" t="s">
        <v>920</v>
      </c>
      <c r="K2" s="277" t="s">
        <v>897</v>
      </c>
      <c r="L2" s="290" t="s">
        <v>898</v>
      </c>
      <c r="M2" s="240" t="s">
        <v>2569</v>
      </c>
      <c r="N2" s="566" t="s">
        <v>3663</v>
      </c>
      <c r="O2" s="566" t="s">
        <v>3664</v>
      </c>
      <c r="P2" s="566" t="s">
        <v>3665</v>
      </c>
      <c r="Q2" s="566" t="s">
        <v>3666</v>
      </c>
      <c r="R2" s="566" t="s">
        <v>3667</v>
      </c>
      <c r="S2" s="566" t="s">
        <v>3668</v>
      </c>
      <c r="T2" s="566" t="s">
        <v>3669</v>
      </c>
      <c r="U2" s="566" t="s">
        <v>3670</v>
      </c>
      <c r="V2" s="566" t="s">
        <v>3671</v>
      </c>
      <c r="W2" s="566" t="s">
        <v>3672</v>
      </c>
      <c r="X2" s="566" t="s">
        <v>3673</v>
      </c>
      <c r="Y2" s="566" t="s">
        <v>3674</v>
      </c>
      <c r="Z2" s="566" t="s">
        <v>3675</v>
      </c>
      <c r="AA2" s="566" t="s">
        <v>3676</v>
      </c>
      <c r="AB2" s="566" t="s">
        <v>3677</v>
      </c>
      <c r="AC2" s="566" t="s">
        <v>3678</v>
      </c>
      <c r="AD2" s="566" t="s">
        <v>3679</v>
      </c>
      <c r="AE2" s="566" t="s">
        <v>3680</v>
      </c>
      <c r="AF2" s="566" t="s">
        <v>3681</v>
      </c>
      <c r="AG2" s="566" t="s">
        <v>3682</v>
      </c>
      <c r="AH2" s="566" t="s">
        <v>3683</v>
      </c>
      <c r="AI2" s="566" t="s">
        <v>3684</v>
      </c>
      <c r="AJ2" s="566" t="s">
        <v>3685</v>
      </c>
      <c r="AK2" s="566" t="s">
        <v>3686</v>
      </c>
      <c r="AL2" s="566" t="s">
        <v>3687</v>
      </c>
      <c r="AM2" s="566" t="s">
        <v>3688</v>
      </c>
      <c r="AN2" s="566" t="s">
        <v>3689</v>
      </c>
      <c r="AO2" s="566" t="s">
        <v>3690</v>
      </c>
      <c r="AP2" s="566" t="s">
        <v>3691</v>
      </c>
      <c r="AQ2" s="566" t="s">
        <v>3692</v>
      </c>
      <c r="AR2" s="566" t="s">
        <v>3693</v>
      </c>
      <c r="AS2" s="566" t="s">
        <v>3694</v>
      </c>
      <c r="AT2" s="566" t="s">
        <v>3695</v>
      </c>
      <c r="AU2" s="566" t="s">
        <v>3696</v>
      </c>
      <c r="AV2" s="566" t="s">
        <v>3697</v>
      </c>
      <c r="AW2" s="566" t="s">
        <v>3698</v>
      </c>
      <c r="AX2" s="566" t="s">
        <v>3699</v>
      </c>
      <c r="AY2" s="566" t="s">
        <v>3700</v>
      </c>
      <c r="AZ2" s="566" t="s">
        <v>3701</v>
      </c>
      <c r="BA2" s="566" t="s">
        <v>3702</v>
      </c>
      <c r="BB2" s="566" t="s">
        <v>3703</v>
      </c>
      <c r="BC2" s="566" t="s">
        <v>3704</v>
      </c>
      <c r="BD2" s="566" t="s">
        <v>3705</v>
      </c>
      <c r="BE2" s="566" t="s">
        <v>3706</v>
      </c>
      <c r="BF2" s="566" t="s">
        <v>3707</v>
      </c>
      <c r="BG2" s="566" t="s">
        <v>3708</v>
      </c>
      <c r="BH2" s="566" t="s">
        <v>3709</v>
      </c>
      <c r="BI2" s="566" t="s">
        <v>3710</v>
      </c>
      <c r="BJ2" s="566" t="s">
        <v>3711</v>
      </c>
      <c r="BK2" s="566" t="s">
        <v>3712</v>
      </c>
      <c r="BL2" s="566" t="s">
        <v>3713</v>
      </c>
      <c r="BM2" s="566" t="s">
        <v>3714</v>
      </c>
      <c r="BN2" s="566" t="s">
        <v>3715</v>
      </c>
      <c r="BO2" s="566" t="s">
        <v>3716</v>
      </c>
    </row>
    <row r="3" spans="1:67">
      <c r="A3" s="121">
        <v>1</v>
      </c>
      <c r="B3" s="122" t="s">
        <v>903</v>
      </c>
      <c r="C3" s="123" t="s">
        <v>57</v>
      </c>
      <c r="D3" s="123" t="s">
        <v>904</v>
      </c>
      <c r="E3" s="266" t="s">
        <v>952</v>
      </c>
      <c r="F3" s="122"/>
      <c r="G3" s="122" t="s">
        <v>944</v>
      </c>
      <c r="H3" s="122"/>
      <c r="I3" s="125" t="s">
        <v>953</v>
      </c>
      <c r="J3" s="125">
        <v>1.1000000000000001</v>
      </c>
      <c r="K3" s="278">
        <v>1101010101.1010001</v>
      </c>
      <c r="L3" s="291" t="s">
        <v>71</v>
      </c>
      <c r="M3" s="108">
        <f>SUMIF($N$1:$BO$1,$M$1,$N3:$BO3)</f>
        <v>188</v>
      </c>
      <c r="N3">
        <v>65269</v>
      </c>
      <c r="O3">
        <v>400369.1</v>
      </c>
      <c r="P3">
        <v>4527</v>
      </c>
      <c r="Q3">
        <v>1562073.25</v>
      </c>
      <c r="R3">
        <v>216850</v>
      </c>
      <c r="S3">
        <v>13849</v>
      </c>
      <c r="T3">
        <v>0</v>
      </c>
      <c r="U3">
        <v>67910</v>
      </c>
      <c r="V3">
        <v>0</v>
      </c>
      <c r="W3">
        <v>17211</v>
      </c>
      <c r="X3">
        <v>175398.5</v>
      </c>
      <c r="Y3">
        <v>15001.15</v>
      </c>
      <c r="Z3">
        <v>188</v>
      </c>
      <c r="AA3">
        <v>0</v>
      </c>
      <c r="AB3">
        <v>0</v>
      </c>
      <c r="AC3">
        <v>3840.96</v>
      </c>
      <c r="AD3">
        <v>3989.66</v>
      </c>
      <c r="AE3">
        <v>0</v>
      </c>
      <c r="AF3">
        <v>0</v>
      </c>
      <c r="AG3">
        <v>3012.52</v>
      </c>
      <c r="AH3">
        <v>0</v>
      </c>
      <c r="AI3">
        <v>0</v>
      </c>
      <c r="AJ3">
        <v>1465</v>
      </c>
      <c r="AK3">
        <v>0</v>
      </c>
      <c r="AL3">
        <v>0</v>
      </c>
      <c r="AM3">
        <v>0</v>
      </c>
      <c r="AN3">
        <v>0</v>
      </c>
      <c r="AO3">
        <v>2795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2680</v>
      </c>
      <c r="AX3">
        <v>3520.5</v>
      </c>
      <c r="AY3">
        <v>3309</v>
      </c>
      <c r="AZ3">
        <v>999</v>
      </c>
      <c r="BA3">
        <v>0</v>
      </c>
      <c r="BB3">
        <v>1482</v>
      </c>
      <c r="BC3">
        <v>0.06</v>
      </c>
      <c r="BD3">
        <v>0</v>
      </c>
      <c r="BE3">
        <v>0</v>
      </c>
      <c r="BF3">
        <v>30960</v>
      </c>
      <c r="BG3">
        <v>1679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1932.75</v>
      </c>
      <c r="BO3">
        <v>0</v>
      </c>
    </row>
    <row r="4" spans="1:67">
      <c r="A4" s="121">
        <v>1</v>
      </c>
      <c r="B4" s="122" t="s">
        <v>903</v>
      </c>
      <c r="C4" s="123" t="s">
        <v>57</v>
      </c>
      <c r="D4" s="123" t="s">
        <v>904</v>
      </c>
      <c r="E4" s="266" t="s">
        <v>952</v>
      </c>
      <c r="F4" s="122"/>
      <c r="G4" s="122"/>
      <c r="H4" s="122"/>
      <c r="I4" s="125" t="s">
        <v>953</v>
      </c>
      <c r="J4" s="475" t="s">
        <v>904</v>
      </c>
      <c r="K4" s="476">
        <v>1101010104.1010001</v>
      </c>
      <c r="L4" s="477" t="s">
        <v>72</v>
      </c>
      <c r="M4" s="108">
        <f t="shared" ref="M4:M67" si="0">SUMIF($N$1:$BO$1,$M$1,$N4:$BO4)</f>
        <v>0</v>
      </c>
      <c r="BH4">
        <v>5000</v>
      </c>
    </row>
    <row r="5" spans="1:67">
      <c r="A5" s="121">
        <v>1</v>
      </c>
      <c r="B5" s="122" t="s">
        <v>903</v>
      </c>
      <c r="C5" s="123" t="s">
        <v>57</v>
      </c>
      <c r="D5" s="123" t="s">
        <v>904</v>
      </c>
      <c r="E5" s="266" t="s">
        <v>952</v>
      </c>
      <c r="F5" s="122"/>
      <c r="G5" s="122"/>
      <c r="H5" s="122"/>
      <c r="I5" s="125" t="s">
        <v>953</v>
      </c>
      <c r="J5" s="475" t="s">
        <v>904</v>
      </c>
      <c r="K5" s="476">
        <v>1101010112.1010001</v>
      </c>
      <c r="L5" s="477" t="s">
        <v>73</v>
      </c>
      <c r="M5" s="108">
        <f t="shared" si="0"/>
        <v>0</v>
      </c>
    </row>
    <row r="6" spans="1:67">
      <c r="A6" s="121">
        <v>1</v>
      </c>
      <c r="B6" s="122" t="s">
        <v>903</v>
      </c>
      <c r="C6" s="123" t="s">
        <v>57</v>
      </c>
      <c r="D6" s="123" t="s">
        <v>904</v>
      </c>
      <c r="E6" s="266" t="s">
        <v>952</v>
      </c>
      <c r="F6" s="122"/>
      <c r="G6" s="122"/>
      <c r="H6" s="122"/>
      <c r="I6" s="125" t="s">
        <v>953</v>
      </c>
      <c r="J6" s="475" t="s">
        <v>904</v>
      </c>
      <c r="K6" s="476">
        <v>1101010113.1010001</v>
      </c>
      <c r="L6" s="477" t="s">
        <v>74</v>
      </c>
      <c r="M6" s="108">
        <f t="shared" si="0"/>
        <v>0</v>
      </c>
    </row>
    <row r="7" spans="1:67">
      <c r="A7" s="121">
        <v>1</v>
      </c>
      <c r="B7" s="122" t="s">
        <v>903</v>
      </c>
      <c r="C7" s="123" t="s">
        <v>57</v>
      </c>
      <c r="D7" s="123" t="s">
        <v>904</v>
      </c>
      <c r="E7" s="266" t="s">
        <v>952</v>
      </c>
      <c r="F7" s="122"/>
      <c r="G7" s="122" t="s">
        <v>944</v>
      </c>
      <c r="H7" s="122"/>
      <c r="I7" s="125" t="s">
        <v>953</v>
      </c>
      <c r="J7" s="125">
        <v>1.1000000000000001</v>
      </c>
      <c r="K7" s="278">
        <v>1101020501.1010001</v>
      </c>
      <c r="L7" s="291" t="s">
        <v>75</v>
      </c>
      <c r="M7" s="108">
        <f t="shared" si="0"/>
        <v>4592903.37</v>
      </c>
      <c r="N7">
        <v>7732058.79</v>
      </c>
      <c r="Z7">
        <v>4592903.37</v>
      </c>
      <c r="AH7">
        <v>59230449.280000001</v>
      </c>
      <c r="AJ7">
        <v>33900</v>
      </c>
      <c r="AV7">
        <v>27900287.640000001</v>
      </c>
      <c r="BH7">
        <v>29572547</v>
      </c>
    </row>
    <row r="8" spans="1:67">
      <c r="A8" s="121">
        <v>1</v>
      </c>
      <c r="B8" s="122" t="s">
        <v>903</v>
      </c>
      <c r="C8" s="123" t="s">
        <v>57</v>
      </c>
      <c r="D8" s="123" t="s">
        <v>904</v>
      </c>
      <c r="E8" s="266" t="s">
        <v>952</v>
      </c>
      <c r="F8" s="122"/>
      <c r="G8" s="122" t="s">
        <v>944</v>
      </c>
      <c r="H8" s="122"/>
      <c r="I8" s="125" t="s">
        <v>953</v>
      </c>
      <c r="J8" s="125">
        <v>1.1000000000000001</v>
      </c>
      <c r="K8" s="278">
        <v>1101020501.102</v>
      </c>
      <c r="L8" s="291" t="s">
        <v>76</v>
      </c>
      <c r="M8" s="108">
        <f t="shared" si="0"/>
        <v>0</v>
      </c>
      <c r="O8">
        <v>139329.25</v>
      </c>
      <c r="P8">
        <v>13875242</v>
      </c>
      <c r="Q8">
        <v>1223889.6000000001</v>
      </c>
      <c r="R8">
        <v>7504171</v>
      </c>
      <c r="S8">
        <v>651831</v>
      </c>
      <c r="T8">
        <v>1121283.2</v>
      </c>
      <c r="U8">
        <v>2584509.87</v>
      </c>
      <c r="V8">
        <v>107505</v>
      </c>
      <c r="W8">
        <v>59226.1</v>
      </c>
      <c r="X8">
        <v>391250</v>
      </c>
      <c r="Y8">
        <v>66104</v>
      </c>
      <c r="AA8">
        <v>192857</v>
      </c>
      <c r="AB8">
        <v>101413</v>
      </c>
      <c r="AC8">
        <v>124563.6</v>
      </c>
      <c r="AD8">
        <v>478514</v>
      </c>
      <c r="AE8">
        <v>336528.7</v>
      </c>
      <c r="AF8">
        <v>206707.81</v>
      </c>
      <c r="AG8">
        <v>203277.5</v>
      </c>
      <c r="AI8">
        <v>4926548.9800000004</v>
      </c>
      <c r="AJ8">
        <v>78057.55</v>
      </c>
      <c r="AK8">
        <v>4910011.66</v>
      </c>
      <c r="AL8">
        <v>65675</v>
      </c>
      <c r="AM8">
        <v>2086080</v>
      </c>
      <c r="AN8">
        <v>181607.76</v>
      </c>
      <c r="AO8">
        <v>497308</v>
      </c>
      <c r="AP8">
        <v>529264.80000000005</v>
      </c>
      <c r="AQ8">
        <v>8598072.0999999996</v>
      </c>
      <c r="AR8">
        <v>5795632.9000000004</v>
      </c>
      <c r="AS8">
        <v>365940.2</v>
      </c>
      <c r="AT8">
        <v>1880638</v>
      </c>
      <c r="AU8">
        <v>5177918.5</v>
      </c>
      <c r="AW8">
        <v>1420550.6</v>
      </c>
      <c r="AX8">
        <v>4055751.62</v>
      </c>
      <c r="AY8">
        <v>1599768.3</v>
      </c>
      <c r="AZ8">
        <v>5687590.0099999998</v>
      </c>
      <c r="BA8">
        <v>4216449.47</v>
      </c>
      <c r="BB8">
        <v>3257148.6</v>
      </c>
      <c r="BC8">
        <v>12864582.640000001</v>
      </c>
      <c r="BD8">
        <v>5527365.46</v>
      </c>
      <c r="BE8">
        <v>57172</v>
      </c>
      <c r="BF8">
        <v>4041113.33</v>
      </c>
      <c r="BG8">
        <v>353050</v>
      </c>
      <c r="BI8">
        <v>6626664.4900000002</v>
      </c>
      <c r="BJ8">
        <v>590223.71</v>
      </c>
      <c r="BK8">
        <v>3131092.28</v>
      </c>
      <c r="BL8">
        <v>618592.34</v>
      </c>
      <c r="BM8">
        <v>764590.55</v>
      </c>
      <c r="BN8">
        <v>1215883.1200000001</v>
      </c>
      <c r="BO8">
        <v>1752738.05</v>
      </c>
    </row>
    <row r="9" spans="1:67">
      <c r="A9" s="121">
        <v>1</v>
      </c>
      <c r="B9" s="122" t="s">
        <v>903</v>
      </c>
      <c r="C9" s="123" t="s">
        <v>905</v>
      </c>
      <c r="D9" s="123">
        <v>1.2</v>
      </c>
      <c r="E9" s="266" t="s">
        <v>952</v>
      </c>
      <c r="F9" s="122"/>
      <c r="G9" s="122"/>
      <c r="H9" s="122"/>
      <c r="I9" s="125" t="s">
        <v>964</v>
      </c>
      <c r="J9" s="125">
        <v>6</v>
      </c>
      <c r="K9" s="279">
        <v>1101020501.201</v>
      </c>
      <c r="L9" s="292" t="s">
        <v>2026</v>
      </c>
      <c r="M9" s="108">
        <f t="shared" si="0"/>
        <v>0</v>
      </c>
      <c r="N9">
        <v>0</v>
      </c>
    </row>
    <row r="10" spans="1:67">
      <c r="A10" s="121">
        <v>1</v>
      </c>
      <c r="B10" s="122" t="s">
        <v>903</v>
      </c>
      <c r="C10" s="123" t="s">
        <v>57</v>
      </c>
      <c r="D10" s="123" t="s">
        <v>904</v>
      </c>
      <c r="E10" s="266" t="s">
        <v>952</v>
      </c>
      <c r="F10" s="122"/>
      <c r="G10" s="122"/>
      <c r="H10" s="122"/>
      <c r="I10" s="125" t="s">
        <v>953</v>
      </c>
      <c r="J10" s="475" t="s">
        <v>904</v>
      </c>
      <c r="K10" s="476">
        <v>1101020601.1010001</v>
      </c>
      <c r="L10" s="477" t="s">
        <v>80</v>
      </c>
      <c r="M10" s="108">
        <f t="shared" si="0"/>
        <v>0</v>
      </c>
      <c r="Z10">
        <v>0</v>
      </c>
    </row>
    <row r="11" spans="1:67">
      <c r="A11" s="121">
        <v>1</v>
      </c>
      <c r="B11" s="122" t="s">
        <v>903</v>
      </c>
      <c r="C11" s="123" t="s">
        <v>57</v>
      </c>
      <c r="D11" s="123" t="s">
        <v>904</v>
      </c>
      <c r="E11" s="266" t="s">
        <v>952</v>
      </c>
      <c r="F11" s="122"/>
      <c r="G11" s="122"/>
      <c r="H11" s="122"/>
      <c r="I11" s="125" t="s">
        <v>953</v>
      </c>
      <c r="J11" s="475" t="s">
        <v>904</v>
      </c>
      <c r="K11" s="476">
        <v>1101020603.1010001</v>
      </c>
      <c r="L11" s="477" t="s">
        <v>2028</v>
      </c>
      <c r="M11" s="108">
        <f t="shared" si="0"/>
        <v>0</v>
      </c>
      <c r="N11">
        <v>0</v>
      </c>
      <c r="O11">
        <v>73220</v>
      </c>
      <c r="P11">
        <v>0</v>
      </c>
      <c r="Q11">
        <v>0</v>
      </c>
      <c r="R11">
        <v>53692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E11">
        <v>0</v>
      </c>
      <c r="AF11">
        <v>0</v>
      </c>
      <c r="AG11">
        <v>0</v>
      </c>
      <c r="AH11">
        <v>55500</v>
      </c>
      <c r="AI11">
        <v>2354.81</v>
      </c>
      <c r="AO11">
        <v>0</v>
      </c>
      <c r="AQ11">
        <v>46640.67</v>
      </c>
      <c r="AR11">
        <v>17691.61</v>
      </c>
      <c r="AT11">
        <v>0</v>
      </c>
      <c r="AU11">
        <v>0</v>
      </c>
      <c r="AV11">
        <v>0</v>
      </c>
      <c r="AW11">
        <v>314500.95</v>
      </c>
      <c r="AX11">
        <v>1493607.87</v>
      </c>
      <c r="AY11">
        <v>396410.07</v>
      </c>
      <c r="AZ11">
        <v>0</v>
      </c>
      <c r="BA11">
        <v>0</v>
      </c>
      <c r="BB11">
        <v>2000</v>
      </c>
      <c r="BC11">
        <v>0</v>
      </c>
      <c r="BD11">
        <v>0</v>
      </c>
      <c r="BE11">
        <v>0</v>
      </c>
      <c r="BF11">
        <v>2595.4899999999998</v>
      </c>
      <c r="BG11">
        <v>116497</v>
      </c>
      <c r="BH11">
        <v>0</v>
      </c>
      <c r="BI11">
        <v>44000</v>
      </c>
      <c r="BJ11">
        <v>44043.93</v>
      </c>
      <c r="BK11">
        <v>2700</v>
      </c>
      <c r="BL11">
        <v>47770</v>
      </c>
      <c r="BM11">
        <v>0</v>
      </c>
      <c r="BN11">
        <v>264044</v>
      </c>
      <c r="BO11">
        <v>26.62</v>
      </c>
    </row>
    <row r="12" spans="1:67">
      <c r="A12" s="121">
        <v>1</v>
      </c>
      <c r="B12" s="122" t="s">
        <v>903</v>
      </c>
      <c r="C12" s="123" t="s">
        <v>57</v>
      </c>
      <c r="D12" s="123" t="s">
        <v>904</v>
      </c>
      <c r="E12" s="266" t="s">
        <v>952</v>
      </c>
      <c r="F12" s="122"/>
      <c r="G12" s="122" t="s">
        <v>944</v>
      </c>
      <c r="H12" s="122"/>
      <c r="I12" s="125" t="s">
        <v>953</v>
      </c>
      <c r="J12" s="125">
        <v>1.1000000000000001</v>
      </c>
      <c r="K12" s="278">
        <v>1101020604.1010001</v>
      </c>
      <c r="L12" s="291" t="s">
        <v>82</v>
      </c>
      <c r="M12" s="108">
        <f t="shared" si="0"/>
        <v>0</v>
      </c>
      <c r="AL12">
        <v>34872308.520000003</v>
      </c>
      <c r="AP12">
        <v>28.79</v>
      </c>
      <c r="AR12">
        <v>0</v>
      </c>
      <c r="AU12">
        <v>0</v>
      </c>
      <c r="BA12">
        <v>9066676.7699999996</v>
      </c>
      <c r="BC12">
        <v>18630697.52</v>
      </c>
      <c r="BE12">
        <v>3647744.33</v>
      </c>
    </row>
    <row r="13" spans="1:67">
      <c r="A13" s="121">
        <v>1</v>
      </c>
      <c r="B13" s="122" t="s">
        <v>903</v>
      </c>
      <c r="C13" s="123" t="s">
        <v>57</v>
      </c>
      <c r="D13" s="123" t="s">
        <v>904</v>
      </c>
      <c r="E13" s="266" t="s">
        <v>952</v>
      </c>
      <c r="F13" s="122"/>
      <c r="G13" s="122"/>
      <c r="H13" s="122"/>
      <c r="I13" s="135" t="s">
        <v>960</v>
      </c>
      <c r="J13" s="475" t="s">
        <v>904</v>
      </c>
      <c r="K13" s="476">
        <v>1101020605.1010001</v>
      </c>
      <c r="L13" s="477" t="s">
        <v>83</v>
      </c>
      <c r="M13" s="108">
        <f t="shared" si="0"/>
        <v>0</v>
      </c>
    </row>
    <row r="14" spans="1:67">
      <c r="A14" s="121">
        <v>1</v>
      </c>
      <c r="B14" s="122" t="s">
        <v>903</v>
      </c>
      <c r="C14" s="123" t="s">
        <v>57</v>
      </c>
      <c r="D14" s="123" t="s">
        <v>904</v>
      </c>
      <c r="E14" s="266" t="s">
        <v>952</v>
      </c>
      <c r="F14" s="122"/>
      <c r="G14" s="122" t="s">
        <v>944</v>
      </c>
      <c r="H14" s="122"/>
      <c r="I14" s="125" t="s">
        <v>953</v>
      </c>
      <c r="J14" s="125">
        <v>1.1000000000000001</v>
      </c>
      <c r="K14" s="281">
        <v>1101020606.1010001</v>
      </c>
      <c r="L14" s="294" t="s">
        <v>84</v>
      </c>
      <c r="M14" s="108">
        <f t="shared" si="0"/>
        <v>0</v>
      </c>
    </row>
    <row r="15" spans="1:67">
      <c r="A15" s="121">
        <v>1</v>
      </c>
      <c r="B15" s="122" t="s">
        <v>903</v>
      </c>
      <c r="C15" s="123" t="s">
        <v>57</v>
      </c>
      <c r="D15" s="123" t="s">
        <v>904</v>
      </c>
      <c r="E15" s="266" t="s">
        <v>952</v>
      </c>
      <c r="F15" s="122"/>
      <c r="G15" s="122" t="s">
        <v>944</v>
      </c>
      <c r="H15" s="122"/>
      <c r="I15" s="125" t="s">
        <v>953</v>
      </c>
      <c r="J15" s="125">
        <v>1.1000000000000001</v>
      </c>
      <c r="K15" s="278">
        <v>1101030101.1010001</v>
      </c>
      <c r="L15" s="291" t="s">
        <v>85</v>
      </c>
      <c r="M15" s="108">
        <f t="shared" si="0"/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H15">
        <v>0</v>
      </c>
      <c r="AV15">
        <v>1393430.38</v>
      </c>
      <c r="BB15">
        <v>485555.15</v>
      </c>
      <c r="BG15">
        <v>3444814.92</v>
      </c>
      <c r="BH15">
        <v>85480.43</v>
      </c>
    </row>
    <row r="16" spans="1:67">
      <c r="A16" s="121">
        <v>1</v>
      </c>
      <c r="B16" s="122" t="s">
        <v>903</v>
      </c>
      <c r="C16" s="123" t="s">
        <v>57</v>
      </c>
      <c r="D16" s="123" t="s">
        <v>904</v>
      </c>
      <c r="E16" s="266" t="s">
        <v>952</v>
      </c>
      <c r="F16" s="122"/>
      <c r="G16" s="122" t="s">
        <v>944</v>
      </c>
      <c r="H16" s="122"/>
      <c r="I16" s="125" t="s">
        <v>960</v>
      </c>
      <c r="J16" s="125">
        <v>1.1000000000000001</v>
      </c>
      <c r="K16" s="278">
        <v>1101030101.102</v>
      </c>
      <c r="L16" s="291" t="s">
        <v>2029</v>
      </c>
      <c r="M16" s="108">
        <f t="shared" si="0"/>
        <v>0</v>
      </c>
      <c r="N16">
        <v>0</v>
      </c>
      <c r="P16">
        <v>0</v>
      </c>
      <c r="U16">
        <v>0</v>
      </c>
      <c r="V16">
        <v>0</v>
      </c>
      <c r="X16">
        <v>0</v>
      </c>
      <c r="AD16">
        <v>1831846.51</v>
      </c>
      <c r="BB16">
        <v>9239320.3800000008</v>
      </c>
      <c r="BC16">
        <v>88776</v>
      </c>
    </row>
    <row r="17" spans="1:67">
      <c r="A17" s="121">
        <v>1</v>
      </c>
      <c r="B17" s="122" t="s">
        <v>903</v>
      </c>
      <c r="C17" s="123" t="s">
        <v>57</v>
      </c>
      <c r="D17" s="123" t="s">
        <v>904</v>
      </c>
      <c r="E17" s="266" t="s">
        <v>952</v>
      </c>
      <c r="F17" s="122"/>
      <c r="G17" s="122" t="s">
        <v>944</v>
      </c>
      <c r="H17" s="122"/>
      <c r="I17" s="125" t="s">
        <v>960</v>
      </c>
      <c r="J17" s="125">
        <v>1.1000000000000001</v>
      </c>
      <c r="K17" s="278">
        <v>1101030101.1029999</v>
      </c>
      <c r="L17" s="291" t="s">
        <v>87</v>
      </c>
      <c r="M17" s="108">
        <f t="shared" si="0"/>
        <v>0</v>
      </c>
      <c r="P17">
        <v>0</v>
      </c>
      <c r="S17">
        <v>0</v>
      </c>
      <c r="U17">
        <v>0</v>
      </c>
      <c r="V17">
        <v>0</v>
      </c>
      <c r="X17">
        <v>0</v>
      </c>
      <c r="AD17">
        <v>431451.21</v>
      </c>
      <c r="AW17">
        <v>0</v>
      </c>
      <c r="BB17">
        <v>21851.81</v>
      </c>
      <c r="BL17">
        <v>0</v>
      </c>
    </row>
    <row r="18" spans="1:67">
      <c r="A18" s="121">
        <v>1</v>
      </c>
      <c r="B18" s="122" t="s">
        <v>903</v>
      </c>
      <c r="C18" s="123" t="s">
        <v>905</v>
      </c>
      <c r="D18" s="123">
        <v>1.2</v>
      </c>
      <c r="E18" s="266" t="s">
        <v>952</v>
      </c>
      <c r="F18" s="122"/>
      <c r="G18" s="122"/>
      <c r="H18" s="122"/>
      <c r="I18" s="125" t="s">
        <v>964</v>
      </c>
      <c r="J18" s="125">
        <v>6</v>
      </c>
      <c r="K18" s="278">
        <v>1101030101.1040001</v>
      </c>
      <c r="L18" s="291" t="s">
        <v>2030</v>
      </c>
      <c r="M18" s="108">
        <f t="shared" si="0"/>
        <v>0</v>
      </c>
      <c r="N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X18">
        <v>0</v>
      </c>
    </row>
    <row r="19" spans="1:67">
      <c r="A19" s="121">
        <v>1</v>
      </c>
      <c r="B19" s="122" t="s">
        <v>903</v>
      </c>
      <c r="C19" s="123" t="s">
        <v>57</v>
      </c>
      <c r="D19" s="123" t="s">
        <v>904</v>
      </c>
      <c r="E19" s="266" t="s">
        <v>952</v>
      </c>
      <c r="F19" s="122"/>
      <c r="G19" s="122" t="s">
        <v>944</v>
      </c>
      <c r="H19" s="122"/>
      <c r="I19" s="125" t="s">
        <v>953</v>
      </c>
      <c r="J19" s="125">
        <v>1.1000000000000001</v>
      </c>
      <c r="K19" s="278">
        <v>1101030102.1010001</v>
      </c>
      <c r="L19" s="291" t="s">
        <v>89</v>
      </c>
      <c r="M19" s="108">
        <f t="shared" si="0"/>
        <v>64333408.490000002</v>
      </c>
      <c r="N19">
        <v>120537710.73</v>
      </c>
      <c r="O19">
        <v>34087328.850000001</v>
      </c>
      <c r="P19">
        <v>14800437.470000001</v>
      </c>
      <c r="Q19">
        <v>18845197.68</v>
      </c>
      <c r="R19">
        <v>20882653.75</v>
      </c>
      <c r="S19">
        <v>37851718.689999998</v>
      </c>
      <c r="T19">
        <v>30879740.850000001</v>
      </c>
      <c r="U19">
        <v>15687420.869999999</v>
      </c>
      <c r="V19">
        <v>19967321.899999999</v>
      </c>
      <c r="W19">
        <v>34265165.880000003</v>
      </c>
      <c r="X19">
        <v>14487949.01</v>
      </c>
      <c r="Y19">
        <v>8121663.7800000003</v>
      </c>
      <c r="Z19">
        <v>64333408.490000002</v>
      </c>
      <c r="AA19">
        <v>17504603.289999999</v>
      </c>
      <c r="AB19">
        <v>17932129.719999999</v>
      </c>
      <c r="AC19">
        <v>14373519.17</v>
      </c>
      <c r="AD19">
        <v>8862962.1600000001</v>
      </c>
      <c r="AE19">
        <v>32656044.43</v>
      </c>
      <c r="AF19">
        <v>8489468.4700000007</v>
      </c>
      <c r="AG19">
        <v>13633050.68</v>
      </c>
      <c r="AH19">
        <v>889580924.42999995</v>
      </c>
      <c r="AI19">
        <v>5321160.8600000003</v>
      </c>
      <c r="AJ19">
        <v>33186753.780000001</v>
      </c>
      <c r="AK19">
        <v>20830755.420000002</v>
      </c>
      <c r="AL19">
        <v>2503554.67</v>
      </c>
      <c r="AM19">
        <v>12780087.16</v>
      </c>
      <c r="AN19">
        <v>28216646.190000001</v>
      </c>
      <c r="AO19">
        <v>8851466.9299999997</v>
      </c>
      <c r="AP19">
        <v>34925737.969999999</v>
      </c>
      <c r="AQ19">
        <v>27311031.859999999</v>
      </c>
      <c r="AR19">
        <v>39209779.649999999</v>
      </c>
      <c r="AS19">
        <v>11159929.710000001</v>
      </c>
      <c r="AT19">
        <v>11317530.32</v>
      </c>
      <c r="AU19">
        <v>22355120.469999999</v>
      </c>
      <c r="AV19">
        <v>123949615.37</v>
      </c>
      <c r="AW19">
        <v>4351657.49</v>
      </c>
      <c r="AX19">
        <v>13837593.960000001</v>
      </c>
      <c r="AY19">
        <v>21366538.210000001</v>
      </c>
      <c r="AZ19">
        <v>13523365.689999999</v>
      </c>
      <c r="BB19">
        <v>30698.560000000001</v>
      </c>
      <c r="BC19">
        <v>8340867.4400000004</v>
      </c>
      <c r="BD19">
        <v>4450763.4800000004</v>
      </c>
      <c r="BE19">
        <v>5679577.3300000001</v>
      </c>
      <c r="BF19">
        <v>2804356.01</v>
      </c>
      <c r="BG19">
        <v>3344739.93</v>
      </c>
      <c r="BH19">
        <v>87155248.109999999</v>
      </c>
      <c r="BI19">
        <v>57191535.530000001</v>
      </c>
      <c r="BJ19">
        <v>18450928.699999999</v>
      </c>
      <c r="BK19">
        <v>13306460.42</v>
      </c>
      <c r="BL19">
        <v>9217806.5800000001</v>
      </c>
      <c r="BM19">
        <v>24640617.77</v>
      </c>
      <c r="BN19">
        <v>12535106.75</v>
      </c>
      <c r="BO19">
        <v>14253846.060000001</v>
      </c>
    </row>
    <row r="20" spans="1:67">
      <c r="A20" s="121">
        <v>1</v>
      </c>
      <c r="B20" s="122" t="s">
        <v>903</v>
      </c>
      <c r="C20" s="123" t="s">
        <v>57</v>
      </c>
      <c r="D20" s="123" t="s">
        <v>904</v>
      </c>
      <c r="E20" s="266" t="s">
        <v>952</v>
      </c>
      <c r="F20" s="122"/>
      <c r="G20" s="122" t="s">
        <v>944</v>
      </c>
      <c r="H20" s="122"/>
      <c r="I20" s="125" t="s">
        <v>960</v>
      </c>
      <c r="J20" s="125">
        <v>1.1000000000000001</v>
      </c>
      <c r="K20" s="278">
        <v>1101030102.102</v>
      </c>
      <c r="L20" s="291" t="s">
        <v>90</v>
      </c>
      <c r="M20" s="108">
        <f t="shared" si="0"/>
        <v>8769267.6600000001</v>
      </c>
      <c r="N20">
        <v>17139410.600000001</v>
      </c>
      <c r="O20">
        <v>327363.45</v>
      </c>
      <c r="P20">
        <v>326075.75</v>
      </c>
      <c r="Q20">
        <v>160715.92000000001</v>
      </c>
      <c r="R20">
        <v>149850.29</v>
      </c>
      <c r="S20">
        <v>407583.78</v>
      </c>
      <c r="T20">
        <v>2416059.39</v>
      </c>
      <c r="U20">
        <v>2446287.5099999998</v>
      </c>
      <c r="V20">
        <v>3017745.72</v>
      </c>
      <c r="W20">
        <v>736605.14</v>
      </c>
      <c r="X20">
        <v>988067.09</v>
      </c>
      <c r="Y20">
        <v>3925379.98</v>
      </c>
      <c r="Z20">
        <v>8769267.6600000001</v>
      </c>
      <c r="AA20">
        <v>338520.4</v>
      </c>
      <c r="AB20">
        <v>0</v>
      </c>
      <c r="AC20">
        <v>1612326.78</v>
      </c>
      <c r="AE20">
        <v>982630.96</v>
      </c>
      <c r="AF20">
        <v>2810905.39</v>
      </c>
      <c r="AG20">
        <v>245696.86</v>
      </c>
      <c r="AH20">
        <v>94880403.700000003</v>
      </c>
      <c r="AI20">
        <v>3176270.85</v>
      </c>
      <c r="AJ20">
        <v>3380796.73</v>
      </c>
      <c r="AK20">
        <v>2403544.58</v>
      </c>
      <c r="AL20">
        <v>1174522.49</v>
      </c>
      <c r="AM20">
        <v>155484.12</v>
      </c>
      <c r="AN20">
        <v>3131745</v>
      </c>
      <c r="AO20">
        <v>4737910.32</v>
      </c>
      <c r="AP20">
        <v>1386866.45</v>
      </c>
      <c r="AQ20">
        <v>784220.08</v>
      </c>
      <c r="AR20">
        <v>5961858.1399999997</v>
      </c>
      <c r="AS20">
        <v>2781947.4</v>
      </c>
      <c r="AT20">
        <v>13656904.789999999</v>
      </c>
      <c r="AU20">
        <v>797602.02</v>
      </c>
      <c r="AV20">
        <v>12627743.48</v>
      </c>
      <c r="AW20">
        <v>2589043.38</v>
      </c>
      <c r="AX20">
        <v>1488867.32</v>
      </c>
      <c r="AY20">
        <v>2022346.69</v>
      </c>
      <c r="AZ20">
        <v>1582066.56</v>
      </c>
      <c r="BA20">
        <v>156791.44</v>
      </c>
      <c r="BB20">
        <v>73900.91</v>
      </c>
      <c r="BC20">
        <v>29046.99</v>
      </c>
      <c r="BD20">
        <v>2263354.5299999998</v>
      </c>
      <c r="BE20">
        <v>1490140.18</v>
      </c>
      <c r="BF20">
        <v>1760886.76</v>
      </c>
      <c r="BG20">
        <v>2289717.5099999998</v>
      </c>
      <c r="BH20">
        <v>32658411.399999999</v>
      </c>
      <c r="BI20">
        <v>0</v>
      </c>
      <c r="BJ20">
        <v>6400</v>
      </c>
      <c r="BK20">
        <v>0</v>
      </c>
      <c r="BL20">
        <v>662759.06999999995</v>
      </c>
      <c r="BM20">
        <v>1103878.33</v>
      </c>
      <c r="BN20">
        <v>2200</v>
      </c>
      <c r="BO20">
        <v>0</v>
      </c>
    </row>
    <row r="21" spans="1:67">
      <c r="A21" s="121">
        <v>1</v>
      </c>
      <c r="B21" s="122" t="s">
        <v>903</v>
      </c>
      <c r="C21" s="123" t="s">
        <v>57</v>
      </c>
      <c r="D21" s="123" t="s">
        <v>904</v>
      </c>
      <c r="E21" s="266" t="s">
        <v>952</v>
      </c>
      <c r="F21" s="122"/>
      <c r="G21" s="122" t="s">
        <v>944</v>
      </c>
      <c r="H21" s="122"/>
      <c r="I21" s="125" t="s">
        <v>960</v>
      </c>
      <c r="J21" s="125">
        <v>1.1000000000000001</v>
      </c>
      <c r="K21" s="278">
        <v>1101030102.1029999</v>
      </c>
      <c r="L21" s="291" t="s">
        <v>91</v>
      </c>
      <c r="M21" s="108">
        <f t="shared" si="0"/>
        <v>16630</v>
      </c>
      <c r="N21">
        <v>19020349.199999999</v>
      </c>
      <c r="O21">
        <v>102600</v>
      </c>
      <c r="P21">
        <v>0</v>
      </c>
      <c r="Q21">
        <v>1518348</v>
      </c>
      <c r="R21">
        <v>1223062</v>
      </c>
      <c r="S21">
        <v>1583813.65</v>
      </c>
      <c r="T21">
        <v>498417</v>
      </c>
      <c r="U21">
        <v>43268</v>
      </c>
      <c r="V21">
        <v>602446.46</v>
      </c>
      <c r="W21">
        <v>1131763.52</v>
      </c>
      <c r="X21">
        <v>143310.20000000001</v>
      </c>
      <c r="Y21">
        <v>491406.98</v>
      </c>
      <c r="Z21">
        <v>16630</v>
      </c>
      <c r="AA21">
        <v>98711.8</v>
      </c>
      <c r="AC21">
        <v>366043.25</v>
      </c>
      <c r="AD21">
        <v>1426589.44</v>
      </c>
      <c r="AE21">
        <v>269863</v>
      </c>
      <c r="AF21">
        <v>398813.79</v>
      </c>
      <c r="AG21">
        <v>234826.25</v>
      </c>
      <c r="AH21">
        <v>9349749.9399999995</v>
      </c>
      <c r="AI21">
        <v>559333</v>
      </c>
      <c r="AJ21">
        <v>76880</v>
      </c>
      <c r="AL21">
        <v>1030004.15</v>
      </c>
      <c r="AM21">
        <v>90506</v>
      </c>
      <c r="AN21">
        <v>2930382.64</v>
      </c>
      <c r="AO21">
        <v>216650</v>
      </c>
      <c r="AP21">
        <v>130026</v>
      </c>
      <c r="AQ21">
        <v>176633.69</v>
      </c>
      <c r="AR21">
        <v>899848.93</v>
      </c>
      <c r="AS21">
        <v>380774</v>
      </c>
      <c r="AT21">
        <v>340144.42</v>
      </c>
      <c r="AU21">
        <v>733751.54</v>
      </c>
      <c r="AV21">
        <v>22074221.899999999</v>
      </c>
      <c r="AW21">
        <v>0</v>
      </c>
      <c r="AX21">
        <v>204421.61</v>
      </c>
      <c r="AY21">
        <v>8024673.6299999999</v>
      </c>
      <c r="AZ21">
        <v>123300.16</v>
      </c>
      <c r="BA21">
        <v>184577.91</v>
      </c>
      <c r="BB21">
        <v>340854.92</v>
      </c>
      <c r="BC21">
        <v>375736.78</v>
      </c>
      <c r="BD21">
        <v>19300</v>
      </c>
      <c r="BE21">
        <v>1470</v>
      </c>
      <c r="BF21">
        <v>0</v>
      </c>
      <c r="BG21">
        <v>562866.78</v>
      </c>
      <c r="BH21">
        <v>4843195.92</v>
      </c>
      <c r="BI21">
        <v>160803.29999999999</v>
      </c>
      <c r="BJ21">
        <v>47622.89</v>
      </c>
      <c r="BK21">
        <v>1481237.47</v>
      </c>
      <c r="BL21">
        <v>143523.49</v>
      </c>
      <c r="BM21">
        <v>323440</v>
      </c>
      <c r="BN21">
        <v>513468.63</v>
      </c>
      <c r="BO21">
        <v>261779.15</v>
      </c>
    </row>
    <row r="22" spans="1:67">
      <c r="A22" s="121">
        <v>1</v>
      </c>
      <c r="B22" s="122" t="s">
        <v>903</v>
      </c>
      <c r="C22" s="123" t="s">
        <v>905</v>
      </c>
      <c r="D22" s="123">
        <v>1.2</v>
      </c>
      <c r="E22" s="266" t="s">
        <v>952</v>
      </c>
      <c r="F22" s="122"/>
      <c r="G22" s="122"/>
      <c r="H22" s="122"/>
      <c r="I22" s="125" t="s">
        <v>964</v>
      </c>
      <c r="J22" s="125">
        <v>1.2</v>
      </c>
      <c r="K22" s="278">
        <v>1101030102.1040001</v>
      </c>
      <c r="L22" s="291" t="s">
        <v>92</v>
      </c>
      <c r="M22" s="108">
        <f t="shared" si="0"/>
        <v>0</v>
      </c>
      <c r="N22">
        <v>22282736.379999999</v>
      </c>
      <c r="O22">
        <v>612467.23</v>
      </c>
      <c r="P22">
        <v>1178336.04</v>
      </c>
      <c r="Q22">
        <v>1201168.43</v>
      </c>
      <c r="R22">
        <v>4158356.34</v>
      </c>
      <c r="S22">
        <v>6670230</v>
      </c>
      <c r="T22">
        <v>8071070.6100000003</v>
      </c>
      <c r="U22">
        <v>448772.29</v>
      </c>
      <c r="V22">
        <v>1156554.53</v>
      </c>
      <c r="W22">
        <v>876982.92</v>
      </c>
      <c r="X22">
        <v>44848.14</v>
      </c>
      <c r="Y22">
        <v>246461.4</v>
      </c>
      <c r="Z22">
        <v>0</v>
      </c>
      <c r="AA22">
        <v>247319.05</v>
      </c>
      <c r="AB22">
        <v>0</v>
      </c>
      <c r="AC22">
        <v>79206.39</v>
      </c>
      <c r="AD22">
        <v>0</v>
      </c>
      <c r="AE22">
        <v>1583898.7</v>
      </c>
      <c r="AF22">
        <v>356162.09</v>
      </c>
      <c r="AG22">
        <v>13897.75</v>
      </c>
      <c r="AH22">
        <v>30315709.940000001</v>
      </c>
      <c r="AI22">
        <v>1887475.3</v>
      </c>
      <c r="AJ22">
        <v>5247018.24</v>
      </c>
      <c r="AK22">
        <v>2240158.91</v>
      </c>
      <c r="AL22">
        <v>5358651.13</v>
      </c>
      <c r="AM22">
        <v>2605189.4</v>
      </c>
      <c r="AN22">
        <v>4161149.9</v>
      </c>
      <c r="AO22">
        <v>1641337.89</v>
      </c>
      <c r="AP22">
        <v>3469807.87</v>
      </c>
      <c r="AQ22">
        <v>3272336.07</v>
      </c>
      <c r="AR22">
        <v>4834590.7699999996</v>
      </c>
      <c r="AS22">
        <v>1248042.96</v>
      </c>
      <c r="AT22">
        <v>2616672.73</v>
      </c>
      <c r="AU22">
        <v>1631257.73</v>
      </c>
      <c r="AV22">
        <v>611238.59</v>
      </c>
      <c r="AW22">
        <v>2785505.96</v>
      </c>
      <c r="AX22">
        <v>856782.22</v>
      </c>
      <c r="AY22">
        <v>7271496.8799999999</v>
      </c>
      <c r="AZ22">
        <v>904035.08</v>
      </c>
      <c r="BA22">
        <v>1409876.62</v>
      </c>
      <c r="BB22">
        <v>3036750.34</v>
      </c>
      <c r="BC22">
        <v>3623098.87</v>
      </c>
      <c r="BD22">
        <v>636063.75</v>
      </c>
      <c r="BE22">
        <v>1285644.52</v>
      </c>
      <c r="BF22">
        <v>1160877.8799999999</v>
      </c>
      <c r="BG22">
        <v>595560.61</v>
      </c>
      <c r="BH22">
        <v>816446.85</v>
      </c>
      <c r="BI22">
        <v>0</v>
      </c>
      <c r="BJ22">
        <v>804.95</v>
      </c>
      <c r="BK22">
        <v>1700000</v>
      </c>
      <c r="BL22">
        <v>91805.09</v>
      </c>
      <c r="BM22">
        <v>1832548.83</v>
      </c>
      <c r="BN22">
        <v>1632214.62</v>
      </c>
      <c r="BO22">
        <v>502857.36</v>
      </c>
    </row>
    <row r="23" spans="1:67">
      <c r="A23" s="121">
        <v>1</v>
      </c>
      <c r="B23" s="122" t="s">
        <v>903</v>
      </c>
      <c r="C23" s="123" t="s">
        <v>905</v>
      </c>
      <c r="D23" s="123">
        <v>1.2</v>
      </c>
      <c r="E23" s="266" t="s">
        <v>952</v>
      </c>
      <c r="F23" s="122"/>
      <c r="G23" s="122"/>
      <c r="H23" s="122"/>
      <c r="I23" s="125" t="s">
        <v>962</v>
      </c>
      <c r="J23" s="125">
        <v>2</v>
      </c>
      <c r="K23" s="278">
        <v>1101030102.105</v>
      </c>
      <c r="L23" s="291" t="s">
        <v>93</v>
      </c>
      <c r="M23" s="108">
        <f t="shared" si="0"/>
        <v>3791185.06</v>
      </c>
      <c r="N23">
        <v>51936859.509999998</v>
      </c>
      <c r="P23">
        <v>406233</v>
      </c>
      <c r="R23">
        <v>352257.96</v>
      </c>
      <c r="S23">
        <v>469877.11</v>
      </c>
      <c r="T23">
        <v>571815.31999999995</v>
      </c>
      <c r="U23">
        <v>2541405.91</v>
      </c>
      <c r="V23">
        <v>73879.23</v>
      </c>
      <c r="W23">
        <v>1023948.97</v>
      </c>
      <c r="Z23">
        <v>3791185.06</v>
      </c>
      <c r="AE23">
        <v>988268.71</v>
      </c>
      <c r="AF23">
        <v>881018</v>
      </c>
      <c r="AH23">
        <v>222589972.86000001</v>
      </c>
      <c r="AI23">
        <v>208562.04</v>
      </c>
      <c r="AJ23">
        <v>5829019.5700000003</v>
      </c>
      <c r="AK23">
        <v>2376190.1800000002</v>
      </c>
      <c r="AL23">
        <v>0</v>
      </c>
      <c r="AM23">
        <v>256753.67</v>
      </c>
      <c r="AN23">
        <v>16865.79</v>
      </c>
      <c r="AP23">
        <v>740327.11</v>
      </c>
      <c r="AQ23">
        <v>6216550.4500000002</v>
      </c>
      <c r="AR23">
        <v>6101037.0899999999</v>
      </c>
      <c r="AS23">
        <v>135915.73000000001</v>
      </c>
      <c r="AT23">
        <v>809884.55</v>
      </c>
      <c r="AU23">
        <v>1078544.72</v>
      </c>
      <c r="AV23">
        <v>17380412.390000001</v>
      </c>
      <c r="AW23">
        <v>607914</v>
      </c>
      <c r="AX23">
        <v>193403.61</v>
      </c>
      <c r="AY23">
        <v>13126964.949999999</v>
      </c>
      <c r="BA23">
        <v>14304.25</v>
      </c>
      <c r="BB23">
        <v>1354404.27</v>
      </c>
      <c r="BC23">
        <v>7242016.6500000004</v>
      </c>
      <c r="BE23">
        <v>3033111.55</v>
      </c>
      <c r="BF23">
        <v>89051.18</v>
      </c>
      <c r="BG23">
        <v>1371695</v>
      </c>
      <c r="BH23">
        <v>70228084.079999998</v>
      </c>
      <c r="BI23">
        <v>718384.45</v>
      </c>
      <c r="BJ23">
        <v>393714.55</v>
      </c>
      <c r="BK23">
        <v>0</v>
      </c>
      <c r="BL23">
        <v>828619.8</v>
      </c>
    </row>
    <row r="24" spans="1:67">
      <c r="A24" s="121">
        <v>1</v>
      </c>
      <c r="B24" s="122" t="s">
        <v>903</v>
      </c>
      <c r="C24" s="123" t="s">
        <v>57</v>
      </c>
      <c r="D24" s="123" t="s">
        <v>906</v>
      </c>
      <c r="E24" s="266" t="s">
        <v>952</v>
      </c>
      <c r="F24" s="122"/>
      <c r="G24" s="122"/>
      <c r="H24" s="122"/>
      <c r="I24" s="125" t="s">
        <v>980</v>
      </c>
      <c r="J24" s="125" t="s">
        <v>2555</v>
      </c>
      <c r="K24" s="278">
        <v>1102010101.1010001</v>
      </c>
      <c r="L24" s="291" t="s">
        <v>94</v>
      </c>
      <c r="M24" s="108">
        <f t="shared" si="0"/>
        <v>0</v>
      </c>
      <c r="AH24">
        <v>0</v>
      </c>
    </row>
    <row r="25" spans="1:67">
      <c r="A25" s="121">
        <v>1</v>
      </c>
      <c r="B25" s="122" t="s">
        <v>903</v>
      </c>
      <c r="C25" s="123" t="s">
        <v>57</v>
      </c>
      <c r="D25" s="123" t="s">
        <v>906</v>
      </c>
      <c r="E25" s="266" t="s">
        <v>952</v>
      </c>
      <c r="F25" s="122"/>
      <c r="G25" s="122"/>
      <c r="H25" s="122"/>
      <c r="I25" s="125" t="s">
        <v>980</v>
      </c>
      <c r="J25" s="125" t="s">
        <v>2555</v>
      </c>
      <c r="K25" s="278">
        <v>1102010102.1010001</v>
      </c>
      <c r="L25" s="291" t="s">
        <v>95</v>
      </c>
      <c r="M25" s="108">
        <f t="shared" si="0"/>
        <v>0</v>
      </c>
      <c r="AJ25">
        <v>0</v>
      </c>
      <c r="BF25">
        <v>68933</v>
      </c>
    </row>
    <row r="26" spans="1:67">
      <c r="A26" s="121">
        <v>1</v>
      </c>
      <c r="B26" s="122" t="s">
        <v>903</v>
      </c>
      <c r="C26" s="123" t="s">
        <v>57</v>
      </c>
      <c r="D26" s="123" t="s">
        <v>906</v>
      </c>
      <c r="E26" s="266" t="s">
        <v>952</v>
      </c>
      <c r="F26" s="122"/>
      <c r="G26" s="122"/>
      <c r="H26" s="122"/>
      <c r="I26" s="125" t="s">
        <v>980</v>
      </c>
      <c r="J26" s="125" t="s">
        <v>2555</v>
      </c>
      <c r="K26" s="278">
        <v>1102010108.1010001</v>
      </c>
      <c r="L26" s="291" t="s">
        <v>96</v>
      </c>
      <c r="M26" s="108">
        <f t="shared" si="0"/>
        <v>325732</v>
      </c>
      <c r="N26">
        <v>643900</v>
      </c>
      <c r="O26">
        <v>11656</v>
      </c>
      <c r="P26">
        <v>0</v>
      </c>
      <c r="Q26">
        <v>81025</v>
      </c>
      <c r="R26">
        <v>30600</v>
      </c>
      <c r="S26">
        <v>150199</v>
      </c>
      <c r="T26">
        <v>59272</v>
      </c>
      <c r="U26">
        <v>70038</v>
      </c>
      <c r="V26">
        <v>124576</v>
      </c>
      <c r="W26">
        <v>0</v>
      </c>
      <c r="Y26">
        <v>0</v>
      </c>
      <c r="Z26">
        <v>325732</v>
      </c>
      <c r="AB26">
        <v>22400</v>
      </c>
      <c r="AC26">
        <v>40800</v>
      </c>
      <c r="AD26">
        <v>74500</v>
      </c>
      <c r="AE26">
        <v>46920</v>
      </c>
      <c r="AF26">
        <v>40920</v>
      </c>
      <c r="AG26">
        <v>20400</v>
      </c>
      <c r="AH26">
        <v>420326</v>
      </c>
      <c r="AI26">
        <v>174150</v>
      </c>
      <c r="AJ26">
        <v>0</v>
      </c>
      <c r="AL26">
        <v>0</v>
      </c>
      <c r="AN26">
        <v>0</v>
      </c>
      <c r="AO26">
        <v>0</v>
      </c>
      <c r="AP26">
        <v>71865</v>
      </c>
      <c r="AQ26">
        <v>105756</v>
      </c>
      <c r="AR26">
        <v>0</v>
      </c>
      <c r="AS26">
        <v>38340</v>
      </c>
      <c r="AT26">
        <v>0</v>
      </c>
      <c r="AU26">
        <v>0</v>
      </c>
      <c r="AV26">
        <v>497409</v>
      </c>
      <c r="AW26">
        <v>159078</v>
      </c>
      <c r="AX26">
        <v>152060</v>
      </c>
      <c r="AY26">
        <v>185568</v>
      </c>
      <c r="AZ26">
        <v>36200</v>
      </c>
      <c r="BA26">
        <v>0</v>
      </c>
      <c r="BB26">
        <v>189200</v>
      </c>
      <c r="BC26">
        <v>3467322</v>
      </c>
      <c r="BD26">
        <v>44680</v>
      </c>
      <c r="BE26">
        <v>0</v>
      </c>
      <c r="BG26">
        <v>21487</v>
      </c>
      <c r="BH26">
        <v>163890</v>
      </c>
      <c r="BI26">
        <v>0</v>
      </c>
      <c r="BJ26">
        <v>0</v>
      </c>
      <c r="BK26">
        <v>185065</v>
      </c>
      <c r="BL26">
        <v>11880</v>
      </c>
      <c r="BM26">
        <v>85230</v>
      </c>
      <c r="BN26">
        <v>153173</v>
      </c>
      <c r="BO26">
        <v>7500</v>
      </c>
    </row>
    <row r="27" spans="1:67">
      <c r="A27" s="121">
        <v>1</v>
      </c>
      <c r="B27" s="122" t="s">
        <v>903</v>
      </c>
      <c r="C27" s="123" t="s">
        <v>57</v>
      </c>
      <c r="D27" s="123" t="s">
        <v>906</v>
      </c>
      <c r="E27" s="266" t="s">
        <v>952</v>
      </c>
      <c r="F27" s="122"/>
      <c r="G27" s="122"/>
      <c r="H27" s="122"/>
      <c r="I27" s="125" t="s">
        <v>980</v>
      </c>
      <c r="J27" s="125" t="s">
        <v>2555</v>
      </c>
      <c r="K27" s="278">
        <v>1102010108.102</v>
      </c>
      <c r="L27" s="291" t="s">
        <v>97</v>
      </c>
      <c r="M27" s="108">
        <f t="shared" si="0"/>
        <v>0</v>
      </c>
    </row>
    <row r="28" spans="1:67">
      <c r="A28" s="121">
        <v>1</v>
      </c>
      <c r="B28" s="122" t="s">
        <v>903</v>
      </c>
      <c r="C28" s="123" t="s">
        <v>57</v>
      </c>
      <c r="D28" s="123" t="s">
        <v>906</v>
      </c>
      <c r="E28" s="266" t="s">
        <v>952</v>
      </c>
      <c r="F28" s="122"/>
      <c r="G28" s="122"/>
      <c r="H28" s="122"/>
      <c r="I28" s="125" t="s">
        <v>980</v>
      </c>
      <c r="J28" s="125" t="s">
        <v>2555</v>
      </c>
      <c r="K28" s="278">
        <v>1102010108.201</v>
      </c>
      <c r="L28" s="291" t="s">
        <v>2032</v>
      </c>
      <c r="M28" s="108">
        <f t="shared" si="0"/>
        <v>0</v>
      </c>
      <c r="N28">
        <v>0</v>
      </c>
      <c r="AH28">
        <v>0</v>
      </c>
      <c r="BB28">
        <v>27540</v>
      </c>
      <c r="BH28">
        <v>25700</v>
      </c>
    </row>
    <row r="29" spans="1:67">
      <c r="A29" s="121">
        <v>1</v>
      </c>
      <c r="B29" s="122" t="s">
        <v>903</v>
      </c>
      <c r="C29" s="123" t="s">
        <v>57</v>
      </c>
      <c r="D29" s="123" t="s">
        <v>906</v>
      </c>
      <c r="E29" s="266" t="s">
        <v>952</v>
      </c>
      <c r="F29" s="122"/>
      <c r="G29" s="122"/>
      <c r="H29" s="122"/>
      <c r="I29" s="125" t="s">
        <v>980</v>
      </c>
      <c r="J29" s="125" t="s">
        <v>2555</v>
      </c>
      <c r="K29" s="278">
        <v>1102010108.3010001</v>
      </c>
      <c r="L29" s="291" t="s">
        <v>99</v>
      </c>
      <c r="M29" s="108">
        <f t="shared" si="0"/>
        <v>0</v>
      </c>
      <c r="AH29">
        <v>387600</v>
      </c>
    </row>
    <row r="30" spans="1:67">
      <c r="A30" s="121">
        <v>1</v>
      </c>
      <c r="B30" s="122" t="s">
        <v>903</v>
      </c>
      <c r="C30" s="123" t="s">
        <v>57</v>
      </c>
      <c r="D30" s="123" t="s">
        <v>906</v>
      </c>
      <c r="E30" s="266" t="s">
        <v>952</v>
      </c>
      <c r="F30" s="122"/>
      <c r="G30" s="122"/>
      <c r="H30" s="122"/>
      <c r="I30" s="125" t="s">
        <v>980</v>
      </c>
      <c r="J30" s="125" t="s">
        <v>2555</v>
      </c>
      <c r="K30" s="278">
        <v>1102010108.5009999</v>
      </c>
      <c r="L30" s="291" t="s">
        <v>100</v>
      </c>
      <c r="M30" s="108">
        <f t="shared" si="0"/>
        <v>0</v>
      </c>
    </row>
    <row r="31" spans="1:67">
      <c r="A31" s="121">
        <v>1</v>
      </c>
      <c r="B31" s="122" t="s">
        <v>903</v>
      </c>
      <c r="C31" s="123" t="s">
        <v>57</v>
      </c>
      <c r="D31" s="123" t="s">
        <v>906</v>
      </c>
      <c r="E31" s="266" t="s">
        <v>952</v>
      </c>
      <c r="F31" s="122"/>
      <c r="G31" s="122"/>
      <c r="H31" s="122"/>
      <c r="I31" s="135" t="s">
        <v>980</v>
      </c>
      <c r="J31" s="135">
        <v>5.0999999999999996</v>
      </c>
      <c r="K31" s="278">
        <v>1102050106.1059999</v>
      </c>
      <c r="L31" s="291" t="s">
        <v>155</v>
      </c>
      <c r="M31" s="108">
        <f t="shared" si="0"/>
        <v>0</v>
      </c>
      <c r="AX31">
        <v>55900</v>
      </c>
    </row>
    <row r="32" spans="1:67">
      <c r="A32" s="121">
        <v>1</v>
      </c>
      <c r="B32" s="122" t="s">
        <v>903</v>
      </c>
      <c r="C32" s="123" t="s">
        <v>57</v>
      </c>
      <c r="D32" s="123" t="s">
        <v>906</v>
      </c>
      <c r="E32" s="266" t="s">
        <v>952</v>
      </c>
      <c r="F32" s="122"/>
      <c r="G32" s="122"/>
      <c r="H32" s="122"/>
      <c r="I32" s="135" t="s">
        <v>980</v>
      </c>
      <c r="J32" s="135">
        <v>5.0999999999999996</v>
      </c>
      <c r="K32" s="278">
        <v>1102050107.1029999</v>
      </c>
      <c r="L32" s="291" t="s">
        <v>156</v>
      </c>
      <c r="M32" s="108">
        <f t="shared" si="0"/>
        <v>186589.72</v>
      </c>
      <c r="N32">
        <v>9353742.6999999993</v>
      </c>
      <c r="O32">
        <v>156227.69</v>
      </c>
      <c r="P32">
        <v>277464.61</v>
      </c>
      <c r="U32">
        <v>40955.24</v>
      </c>
      <c r="V32">
        <v>353790.64</v>
      </c>
      <c r="Z32">
        <v>186589.72</v>
      </c>
      <c r="AC32">
        <v>779595.41</v>
      </c>
      <c r="AE32">
        <v>404858.95</v>
      </c>
      <c r="AH32">
        <v>9271197.7899999991</v>
      </c>
      <c r="AI32">
        <v>737824.17</v>
      </c>
      <c r="AJ32">
        <v>1195244.58</v>
      </c>
      <c r="AK32">
        <v>911302.34</v>
      </c>
      <c r="AM32">
        <v>1282370.1599999999</v>
      </c>
      <c r="AN32">
        <v>2021570.66</v>
      </c>
      <c r="AO32">
        <v>871070.97</v>
      </c>
      <c r="AP32">
        <v>703584.13</v>
      </c>
      <c r="AQ32">
        <v>1519369.25</v>
      </c>
      <c r="AR32">
        <v>1603765.76</v>
      </c>
      <c r="AS32">
        <v>1440784.42</v>
      </c>
      <c r="AT32">
        <v>507756.42</v>
      </c>
      <c r="AU32">
        <v>71309.48</v>
      </c>
      <c r="BD32">
        <v>15000</v>
      </c>
      <c r="BG32">
        <v>449586.6</v>
      </c>
      <c r="BJ32">
        <v>294421.96000000002</v>
      </c>
      <c r="BM32">
        <v>36399.51</v>
      </c>
      <c r="BO32">
        <v>16500</v>
      </c>
    </row>
    <row r="33" spans="1:67">
      <c r="A33" s="121">
        <v>1</v>
      </c>
      <c r="B33" s="122" t="s">
        <v>903</v>
      </c>
      <c r="C33" s="123" t="s">
        <v>57</v>
      </c>
      <c r="D33" s="123" t="s">
        <v>906</v>
      </c>
      <c r="E33" s="266" t="s">
        <v>952</v>
      </c>
      <c r="F33" s="122"/>
      <c r="G33" s="122"/>
      <c r="H33" s="122"/>
      <c r="I33" s="135" t="s">
        <v>980</v>
      </c>
      <c r="J33" s="135">
        <v>5.0999999999999996</v>
      </c>
      <c r="K33" s="278">
        <v>1102050107.1040001</v>
      </c>
      <c r="L33" s="291" t="s">
        <v>157</v>
      </c>
      <c r="M33" s="108">
        <f t="shared" si="0"/>
        <v>0</v>
      </c>
      <c r="O33">
        <v>190895.39</v>
      </c>
      <c r="P33">
        <v>670000</v>
      </c>
      <c r="Q33">
        <v>945078.27</v>
      </c>
      <c r="R33">
        <v>671891.97</v>
      </c>
      <c r="S33">
        <v>490709.06</v>
      </c>
      <c r="U33">
        <v>788319.46</v>
      </c>
      <c r="V33">
        <v>687146.05</v>
      </c>
      <c r="X33">
        <v>249691</v>
      </c>
      <c r="Y33">
        <v>169097</v>
      </c>
      <c r="BI33">
        <v>255054.57</v>
      </c>
      <c r="BJ33">
        <v>213664.99</v>
      </c>
      <c r="BL33">
        <v>246803.06</v>
      </c>
      <c r="BM33">
        <v>11000</v>
      </c>
      <c r="BN33">
        <v>325600.84000000003</v>
      </c>
      <c r="BO33">
        <v>432257.94</v>
      </c>
    </row>
    <row r="34" spans="1:67">
      <c r="A34" s="121">
        <v>1</v>
      </c>
      <c r="B34" s="122" t="s">
        <v>903</v>
      </c>
      <c r="C34" s="123" t="s">
        <v>57</v>
      </c>
      <c r="D34" s="123" t="s">
        <v>906</v>
      </c>
      <c r="E34" s="266" t="s">
        <v>952</v>
      </c>
      <c r="F34" s="122" t="s">
        <v>1022</v>
      </c>
      <c r="G34" s="122"/>
      <c r="H34" s="122"/>
      <c r="I34" s="135" t="s">
        <v>980</v>
      </c>
      <c r="J34" s="135">
        <v>5.0999999999999996</v>
      </c>
      <c r="K34" s="278">
        <v>1102050107.105</v>
      </c>
      <c r="L34" s="291" t="s">
        <v>2037</v>
      </c>
      <c r="M34" s="108">
        <f t="shared" si="0"/>
        <v>0</v>
      </c>
      <c r="S34">
        <v>0</v>
      </c>
      <c r="BH34">
        <v>102.5</v>
      </c>
    </row>
    <row r="35" spans="1:67">
      <c r="A35" s="121">
        <v>1</v>
      </c>
      <c r="B35" s="122" t="s">
        <v>903</v>
      </c>
      <c r="C35" s="123" t="s">
        <v>57</v>
      </c>
      <c r="D35" s="123" t="s">
        <v>906</v>
      </c>
      <c r="E35" s="266" t="s">
        <v>952</v>
      </c>
      <c r="F35" s="122" t="s">
        <v>1024</v>
      </c>
      <c r="G35" s="122"/>
      <c r="H35" s="122"/>
      <c r="I35" s="135" t="s">
        <v>980</v>
      </c>
      <c r="J35" s="135">
        <v>5.0999999999999996</v>
      </c>
      <c r="K35" s="278">
        <v>1102050107.1059999</v>
      </c>
      <c r="L35" s="291" t="s">
        <v>2038</v>
      </c>
      <c r="M35" s="108">
        <f t="shared" si="0"/>
        <v>0</v>
      </c>
      <c r="P35">
        <v>18257.72</v>
      </c>
      <c r="Q35">
        <v>89977.7</v>
      </c>
      <c r="R35">
        <v>0</v>
      </c>
      <c r="S35">
        <v>0</v>
      </c>
      <c r="T35">
        <v>0</v>
      </c>
      <c r="V35">
        <v>27741.95</v>
      </c>
      <c r="W35">
        <v>12971.17</v>
      </c>
      <c r="X35">
        <v>0</v>
      </c>
      <c r="AA35">
        <v>0</v>
      </c>
      <c r="AH35">
        <v>105252.6</v>
      </c>
      <c r="AT35">
        <v>0</v>
      </c>
      <c r="AV35">
        <v>1764094.11</v>
      </c>
      <c r="AZ35">
        <v>0</v>
      </c>
      <c r="BH35">
        <v>7167.93</v>
      </c>
      <c r="BJ35">
        <v>11527.05</v>
      </c>
      <c r="BK35">
        <v>367155.26</v>
      </c>
      <c r="BL35">
        <v>13692.02</v>
      </c>
      <c r="BN35">
        <v>0</v>
      </c>
      <c r="BO35">
        <v>0</v>
      </c>
    </row>
    <row r="36" spans="1:67">
      <c r="A36" s="121">
        <v>1</v>
      </c>
      <c r="B36" s="122" t="s">
        <v>903</v>
      </c>
      <c r="C36" s="123" t="s">
        <v>57</v>
      </c>
      <c r="D36" s="123" t="s">
        <v>906</v>
      </c>
      <c r="E36" s="266" t="s">
        <v>952</v>
      </c>
      <c r="F36" s="122"/>
      <c r="G36" s="122"/>
      <c r="H36" s="122"/>
      <c r="I36" s="135" t="s">
        <v>997</v>
      </c>
      <c r="J36" s="135">
        <v>5.0999999999999996</v>
      </c>
      <c r="K36" s="278">
        <v>1102050107.201</v>
      </c>
      <c r="L36" s="291" t="s">
        <v>2039</v>
      </c>
      <c r="M36" s="108">
        <f t="shared" si="0"/>
        <v>0</v>
      </c>
      <c r="S36">
        <v>0</v>
      </c>
      <c r="AH36">
        <v>0</v>
      </c>
      <c r="AI36">
        <v>0</v>
      </c>
      <c r="AJ36">
        <v>0</v>
      </c>
      <c r="AK36">
        <v>711154</v>
      </c>
      <c r="AL36">
        <v>477110.41</v>
      </c>
      <c r="AM36">
        <v>0</v>
      </c>
      <c r="AN36">
        <v>0</v>
      </c>
      <c r="AO36">
        <v>0</v>
      </c>
      <c r="AP36">
        <v>0</v>
      </c>
      <c r="AQ36">
        <v>650077.5</v>
      </c>
      <c r="AR36">
        <v>0</v>
      </c>
      <c r="AS36">
        <v>0</v>
      </c>
      <c r="AT36">
        <v>0</v>
      </c>
      <c r="AU36">
        <v>0</v>
      </c>
      <c r="AW36">
        <v>0</v>
      </c>
      <c r="AX36">
        <v>214819.77</v>
      </c>
      <c r="AY36">
        <v>2139558.85</v>
      </c>
      <c r="AZ36">
        <v>1287320.47</v>
      </c>
      <c r="BB36">
        <v>310471.90999999997</v>
      </c>
      <c r="BC36">
        <v>1399487.4</v>
      </c>
      <c r="BF36">
        <v>123341.29</v>
      </c>
      <c r="BG36">
        <v>25293.16</v>
      </c>
      <c r="BI36">
        <v>0</v>
      </c>
      <c r="BJ36">
        <v>100</v>
      </c>
      <c r="BK36">
        <v>0</v>
      </c>
      <c r="BL36">
        <v>0</v>
      </c>
      <c r="BM36">
        <v>0</v>
      </c>
      <c r="BN36">
        <v>0</v>
      </c>
      <c r="BO36">
        <v>0</v>
      </c>
    </row>
    <row r="37" spans="1:67">
      <c r="A37" s="121">
        <v>1</v>
      </c>
      <c r="B37" s="122" t="s">
        <v>903</v>
      </c>
      <c r="C37" s="123" t="s">
        <v>57</v>
      </c>
      <c r="D37" s="123" t="s">
        <v>906</v>
      </c>
      <c r="E37" s="266" t="s">
        <v>952</v>
      </c>
      <c r="F37" s="122"/>
      <c r="G37" s="122"/>
      <c r="H37" s="122"/>
      <c r="I37" s="135" t="s">
        <v>997</v>
      </c>
      <c r="J37" s="135">
        <v>5.0999999999999996</v>
      </c>
      <c r="K37" s="278">
        <v>1102050107.2019999</v>
      </c>
      <c r="L37" s="291" t="s">
        <v>2040</v>
      </c>
      <c r="M37" s="108">
        <f t="shared" si="0"/>
        <v>0</v>
      </c>
      <c r="S37">
        <v>0</v>
      </c>
      <c r="T37">
        <v>0</v>
      </c>
      <c r="U37">
        <v>0</v>
      </c>
      <c r="W37">
        <v>0</v>
      </c>
      <c r="X37">
        <v>0</v>
      </c>
      <c r="Y37">
        <v>0</v>
      </c>
      <c r="AA37">
        <v>0</v>
      </c>
      <c r="AR37">
        <v>0</v>
      </c>
      <c r="AT37">
        <v>0</v>
      </c>
      <c r="BK37">
        <v>0</v>
      </c>
      <c r="BN37">
        <v>0</v>
      </c>
    </row>
    <row r="38" spans="1:67" ht="23.25">
      <c r="A38" s="121">
        <v>1</v>
      </c>
      <c r="B38" s="122" t="s">
        <v>903</v>
      </c>
      <c r="C38" s="123" t="s">
        <v>57</v>
      </c>
      <c r="D38" s="123" t="s">
        <v>906</v>
      </c>
      <c r="E38" s="266" t="s">
        <v>1073</v>
      </c>
      <c r="F38" s="122"/>
      <c r="G38" s="122"/>
      <c r="H38" s="122"/>
      <c r="I38" s="135" t="s">
        <v>988</v>
      </c>
      <c r="J38" s="409">
        <v>123</v>
      </c>
      <c r="K38" s="278">
        <v>1102050123.1029999</v>
      </c>
      <c r="L38" s="291" t="s">
        <v>2044</v>
      </c>
      <c r="M38" s="108">
        <f t="shared" si="0"/>
        <v>-127263.05</v>
      </c>
      <c r="Z38">
        <v>-127263.05</v>
      </c>
      <c r="AH38">
        <v>-1009904</v>
      </c>
      <c r="AV38">
        <v>-191455.22</v>
      </c>
      <c r="BC38">
        <v>-2996.5</v>
      </c>
    </row>
    <row r="39" spans="1:67" ht="23.25">
      <c r="A39" s="121">
        <v>1</v>
      </c>
      <c r="B39" s="122" t="s">
        <v>903</v>
      </c>
      <c r="C39" s="123" t="s">
        <v>57</v>
      </c>
      <c r="D39" s="123" t="s">
        <v>906</v>
      </c>
      <c r="E39" s="266" t="s">
        <v>1073</v>
      </c>
      <c r="F39" s="122"/>
      <c r="G39" s="122"/>
      <c r="H39" s="122"/>
      <c r="I39" s="135" t="s">
        <v>988</v>
      </c>
      <c r="J39" s="409">
        <v>123</v>
      </c>
      <c r="K39" s="278">
        <v>1102050123.105</v>
      </c>
      <c r="L39" s="291" t="s">
        <v>163</v>
      </c>
      <c r="M39" s="108">
        <f t="shared" si="0"/>
        <v>0</v>
      </c>
      <c r="AH39">
        <v>-1260385.3999999999</v>
      </c>
    </row>
    <row r="40" spans="1:67" ht="23.25">
      <c r="A40" s="121">
        <v>1</v>
      </c>
      <c r="B40" s="122" t="s">
        <v>903</v>
      </c>
      <c r="C40" s="123" t="s">
        <v>57</v>
      </c>
      <c r="D40" s="123" t="s">
        <v>906</v>
      </c>
      <c r="E40" s="266" t="s">
        <v>1073</v>
      </c>
      <c r="F40" s="122"/>
      <c r="G40" s="122"/>
      <c r="H40" s="122"/>
      <c r="I40" s="135" t="s">
        <v>988</v>
      </c>
      <c r="J40" s="409">
        <v>123</v>
      </c>
      <c r="K40" s="278">
        <v>1102050123.1140001</v>
      </c>
      <c r="L40" s="291" t="s">
        <v>165</v>
      </c>
      <c r="M40" s="108">
        <f t="shared" si="0"/>
        <v>0</v>
      </c>
      <c r="O40">
        <v>-130062.6</v>
      </c>
      <c r="P40">
        <v>-267481.05</v>
      </c>
      <c r="Q40">
        <v>-232260.75</v>
      </c>
      <c r="R40">
        <v>0</v>
      </c>
      <c r="S40">
        <v>-79520.7</v>
      </c>
      <c r="T40">
        <v>-151867.47</v>
      </c>
      <c r="U40">
        <v>-83920.15</v>
      </c>
      <c r="V40">
        <v>-65332.45</v>
      </c>
      <c r="W40">
        <v>-205770</v>
      </c>
      <c r="X40">
        <v>-102674.15</v>
      </c>
      <c r="Y40">
        <v>-304486.87</v>
      </c>
      <c r="AB40">
        <v>-68068.45</v>
      </c>
      <c r="AC40">
        <v>-8963.25</v>
      </c>
      <c r="AD40">
        <v>-3762</v>
      </c>
      <c r="AF40">
        <v>-16946.099999999999</v>
      </c>
      <c r="AG40">
        <v>-6156.95</v>
      </c>
      <c r="AH40">
        <v>-968539.25</v>
      </c>
      <c r="AI40">
        <v>-15062.25</v>
      </c>
      <c r="AM40">
        <v>-39928.5</v>
      </c>
      <c r="AS40">
        <v>-21948.799999999999</v>
      </c>
      <c r="AV40">
        <v>-4989.3999999999996</v>
      </c>
      <c r="AX40">
        <v>-88625.02</v>
      </c>
      <c r="AZ40">
        <v>-89693.78</v>
      </c>
      <c r="BB40">
        <v>-153772.70000000001</v>
      </c>
      <c r="BD40">
        <v>-8058.85</v>
      </c>
      <c r="BE40">
        <v>-22041.9</v>
      </c>
      <c r="BF40">
        <v>-87556.75</v>
      </c>
      <c r="BG40">
        <v>-106640.35</v>
      </c>
      <c r="BH40">
        <v>-430571</v>
      </c>
      <c r="BI40">
        <v>-221884.85</v>
      </c>
      <c r="BJ40">
        <v>-65401.56</v>
      </c>
      <c r="BK40">
        <v>-1271119</v>
      </c>
      <c r="BL40">
        <v>-24613.55</v>
      </c>
      <c r="BM40">
        <v>-494000.52</v>
      </c>
      <c r="BN40">
        <v>-330123.09999999998</v>
      </c>
      <c r="BO40">
        <v>-66792.7</v>
      </c>
    </row>
    <row r="41" spans="1:67" ht="23.25">
      <c r="A41" s="121">
        <v>1</v>
      </c>
      <c r="B41" s="122" t="s">
        <v>903</v>
      </c>
      <c r="C41" s="123" t="s">
        <v>57</v>
      </c>
      <c r="D41" s="123" t="s">
        <v>906</v>
      </c>
      <c r="E41" s="266" t="s">
        <v>1073</v>
      </c>
      <c r="F41" s="122"/>
      <c r="G41" s="122"/>
      <c r="H41" s="122"/>
      <c r="I41" s="135" t="s">
        <v>988</v>
      </c>
      <c r="J41" s="409">
        <v>123</v>
      </c>
      <c r="K41" s="278">
        <v>1102050123.115</v>
      </c>
      <c r="L41" s="291" t="s">
        <v>166</v>
      </c>
      <c r="M41" s="108">
        <f t="shared" si="0"/>
        <v>0</v>
      </c>
      <c r="O41">
        <v>-23297.8</v>
      </c>
      <c r="P41">
        <v>-97179.3</v>
      </c>
      <c r="Q41">
        <v>-117187.25</v>
      </c>
      <c r="R41">
        <v>-153536.15</v>
      </c>
      <c r="S41">
        <v>-145493.45000000001</v>
      </c>
      <c r="U41">
        <v>-48620.05</v>
      </c>
      <c r="V41">
        <v>-7741.55</v>
      </c>
      <c r="W41">
        <v>-40790.15</v>
      </c>
      <c r="X41">
        <v>-88010.38</v>
      </c>
      <c r="Y41">
        <v>-97336.05</v>
      </c>
      <c r="AH41">
        <v>-2400635.75</v>
      </c>
      <c r="AM41">
        <v>-72061.3</v>
      </c>
      <c r="AV41">
        <v>-50622.3</v>
      </c>
      <c r="AW41">
        <v>-16200.35</v>
      </c>
      <c r="AX41">
        <v>-23674.95</v>
      </c>
      <c r="AZ41">
        <v>-12588.45</v>
      </c>
      <c r="BB41">
        <v>-237147.32</v>
      </c>
      <c r="BH41">
        <v>-1215423.78</v>
      </c>
      <c r="BI41">
        <v>-26428.05</v>
      </c>
      <c r="BJ41">
        <v>-5876.7</v>
      </c>
      <c r="BK41">
        <v>-254117.36</v>
      </c>
      <c r="BL41">
        <v>-9193.15</v>
      </c>
      <c r="BM41">
        <v>-123293.9</v>
      </c>
      <c r="BN41">
        <v>-34337.75</v>
      </c>
      <c r="BO41">
        <v>-13105.73</v>
      </c>
    </row>
    <row r="42" spans="1:67">
      <c r="A42" s="121">
        <v>1</v>
      </c>
      <c r="B42" s="122" t="s">
        <v>903</v>
      </c>
      <c r="C42" s="123" t="s">
        <v>57</v>
      </c>
      <c r="D42" s="123" t="s">
        <v>906</v>
      </c>
      <c r="E42" s="266" t="s">
        <v>952</v>
      </c>
      <c r="F42" s="122"/>
      <c r="G42" s="122"/>
      <c r="H42" s="122"/>
      <c r="I42" s="135" t="s">
        <v>980</v>
      </c>
      <c r="J42" s="135">
        <v>5.0999999999999996</v>
      </c>
      <c r="K42" s="278">
        <v>1102050124.1010001</v>
      </c>
      <c r="L42" s="291" t="s">
        <v>169</v>
      </c>
      <c r="M42" s="108">
        <f t="shared" si="0"/>
        <v>0</v>
      </c>
      <c r="AV42">
        <v>0</v>
      </c>
      <c r="BH42">
        <v>1750242</v>
      </c>
    </row>
    <row r="43" spans="1:67">
      <c r="A43" s="121">
        <v>1</v>
      </c>
      <c r="B43" s="122" t="s">
        <v>903</v>
      </c>
      <c r="C43" s="123" t="s">
        <v>57</v>
      </c>
      <c r="D43" s="123" t="s">
        <v>906</v>
      </c>
      <c r="E43" s="266" t="s">
        <v>952</v>
      </c>
      <c r="F43" s="122"/>
      <c r="G43" s="122"/>
      <c r="H43" s="122"/>
      <c r="I43" s="135" t="s">
        <v>980</v>
      </c>
      <c r="J43" s="125" t="s">
        <v>2555</v>
      </c>
      <c r="K43" s="278">
        <v>1102050194.1010001</v>
      </c>
      <c r="L43" s="291" t="s">
        <v>170</v>
      </c>
      <c r="M43" s="108">
        <f t="shared" si="0"/>
        <v>0</v>
      </c>
      <c r="AB43">
        <v>18400</v>
      </c>
      <c r="AF43">
        <v>40475</v>
      </c>
      <c r="AR43">
        <v>206037.25</v>
      </c>
      <c r="AW43">
        <v>23464</v>
      </c>
      <c r="BC43">
        <v>6400</v>
      </c>
      <c r="BF43">
        <v>8835.4699999999993</v>
      </c>
      <c r="BI43">
        <v>1000000</v>
      </c>
    </row>
    <row r="44" spans="1:67">
      <c r="A44" s="121">
        <v>1</v>
      </c>
      <c r="B44" s="122" t="s">
        <v>903</v>
      </c>
      <c r="C44" s="123" t="s">
        <v>57</v>
      </c>
      <c r="D44" s="123" t="s">
        <v>906</v>
      </c>
      <c r="E44" s="266" t="s">
        <v>952</v>
      </c>
      <c r="F44" s="122"/>
      <c r="G44" s="122"/>
      <c r="H44" s="122"/>
      <c r="I44" s="125" t="s">
        <v>988</v>
      </c>
      <c r="J44" s="125" t="s">
        <v>2555</v>
      </c>
      <c r="K44" s="278">
        <v>1102050194.102</v>
      </c>
      <c r="L44" s="291" t="s">
        <v>101</v>
      </c>
      <c r="M44" s="108">
        <f t="shared" si="0"/>
        <v>1272630.5</v>
      </c>
      <c r="N44">
        <v>579806.5</v>
      </c>
      <c r="Z44">
        <v>1272630.5</v>
      </c>
      <c r="AH44">
        <v>10836920</v>
      </c>
      <c r="AN44">
        <v>0</v>
      </c>
      <c r="AV44">
        <v>1914552.2</v>
      </c>
      <c r="BC44">
        <v>29965</v>
      </c>
      <c r="BE44">
        <v>1560</v>
      </c>
      <c r="BH44">
        <v>930385.2</v>
      </c>
      <c r="BK44">
        <v>119915</v>
      </c>
    </row>
    <row r="45" spans="1:67">
      <c r="A45" s="121">
        <v>1</v>
      </c>
      <c r="B45" s="122" t="s">
        <v>903</v>
      </c>
      <c r="C45" s="123" t="s">
        <v>57</v>
      </c>
      <c r="D45" s="123" t="s">
        <v>906</v>
      </c>
      <c r="E45" s="266" t="s">
        <v>952</v>
      </c>
      <c r="F45" s="122"/>
      <c r="G45" s="122"/>
      <c r="H45" s="122"/>
      <c r="I45" s="125" t="s">
        <v>988</v>
      </c>
      <c r="J45" s="125" t="s">
        <v>2555</v>
      </c>
      <c r="K45" s="278">
        <v>1102050194.1029999</v>
      </c>
      <c r="L45" s="291" t="s">
        <v>136</v>
      </c>
      <c r="M45" s="108">
        <f t="shared" si="0"/>
        <v>0</v>
      </c>
      <c r="AV45">
        <v>82999.600000000006</v>
      </c>
      <c r="AY45">
        <v>25740</v>
      </c>
    </row>
    <row r="46" spans="1:67">
      <c r="A46" s="121">
        <v>1</v>
      </c>
      <c r="B46" s="122" t="s">
        <v>903</v>
      </c>
      <c r="C46" s="123" t="s">
        <v>57</v>
      </c>
      <c r="D46" s="123" t="s">
        <v>906</v>
      </c>
      <c r="E46" s="266" t="s">
        <v>952</v>
      </c>
      <c r="F46" s="122" t="s">
        <v>990</v>
      </c>
      <c r="G46" s="122"/>
      <c r="H46" s="122"/>
      <c r="I46" s="125" t="s">
        <v>991</v>
      </c>
      <c r="J46" s="125" t="s">
        <v>2555</v>
      </c>
      <c r="K46" s="278">
        <v>1102050194.1040001</v>
      </c>
      <c r="L46" s="291" t="s">
        <v>102</v>
      </c>
      <c r="M46" s="108">
        <f t="shared" si="0"/>
        <v>231490</v>
      </c>
      <c r="N46">
        <v>734222</v>
      </c>
      <c r="P46">
        <v>3930</v>
      </c>
      <c r="Q46">
        <v>41410</v>
      </c>
      <c r="T46">
        <v>65090</v>
      </c>
      <c r="W46">
        <v>23530</v>
      </c>
      <c r="X46">
        <v>13450</v>
      </c>
      <c r="Y46">
        <v>32335</v>
      </c>
      <c r="Z46">
        <v>231490</v>
      </c>
      <c r="AD46">
        <v>13100</v>
      </c>
      <c r="AH46">
        <v>1454544</v>
      </c>
      <c r="AI46">
        <v>41300</v>
      </c>
      <c r="AJ46">
        <v>0</v>
      </c>
      <c r="AK46">
        <v>39650</v>
      </c>
      <c r="AL46">
        <v>66110</v>
      </c>
      <c r="AM46">
        <v>10285</v>
      </c>
      <c r="AN46">
        <v>17200</v>
      </c>
      <c r="AO46">
        <v>41325</v>
      </c>
      <c r="AP46">
        <v>0</v>
      </c>
      <c r="AR46">
        <v>65420</v>
      </c>
      <c r="AS46">
        <v>18180</v>
      </c>
      <c r="AU46">
        <v>50820</v>
      </c>
      <c r="AV46">
        <v>284170</v>
      </c>
      <c r="AW46">
        <v>67565</v>
      </c>
      <c r="AX46">
        <v>0</v>
      </c>
      <c r="AY46">
        <v>4210</v>
      </c>
      <c r="AZ46">
        <v>82027</v>
      </c>
      <c r="BA46">
        <v>28210</v>
      </c>
      <c r="BC46">
        <v>40040</v>
      </c>
      <c r="BD46">
        <v>18250</v>
      </c>
      <c r="BE46">
        <v>2750</v>
      </c>
      <c r="BF46">
        <v>112500</v>
      </c>
      <c r="BH46">
        <v>552820</v>
      </c>
      <c r="BI46">
        <v>526265</v>
      </c>
      <c r="BK46">
        <v>371148</v>
      </c>
      <c r="BM46">
        <v>40460</v>
      </c>
    </row>
    <row r="47" spans="1:67">
      <c r="A47" s="121">
        <v>1</v>
      </c>
      <c r="B47" s="122" t="s">
        <v>903</v>
      </c>
      <c r="C47" s="123" t="s">
        <v>57</v>
      </c>
      <c r="D47" s="123" t="s">
        <v>906</v>
      </c>
      <c r="E47" s="266" t="s">
        <v>952</v>
      </c>
      <c r="F47" s="122"/>
      <c r="G47" s="122"/>
      <c r="H47" s="122"/>
      <c r="I47" s="125" t="s">
        <v>988</v>
      </c>
      <c r="J47" s="125" t="s">
        <v>2555</v>
      </c>
      <c r="K47" s="278">
        <v>1102050194.105</v>
      </c>
      <c r="L47" s="291" t="s">
        <v>137</v>
      </c>
      <c r="M47" s="108">
        <f t="shared" si="0"/>
        <v>0</v>
      </c>
      <c r="N47">
        <v>1029991</v>
      </c>
      <c r="T47">
        <v>65900</v>
      </c>
      <c r="U47">
        <v>59630</v>
      </c>
      <c r="X47">
        <v>30980</v>
      </c>
      <c r="AG47">
        <v>48230</v>
      </c>
      <c r="AH47">
        <v>39040</v>
      </c>
      <c r="AR47">
        <v>1480</v>
      </c>
      <c r="AV47">
        <v>45010</v>
      </c>
      <c r="AY47">
        <v>4020</v>
      </c>
      <c r="BA47">
        <v>98644.31</v>
      </c>
      <c r="BC47">
        <v>3820</v>
      </c>
      <c r="BN47">
        <v>0</v>
      </c>
    </row>
    <row r="48" spans="1:67">
      <c r="A48" s="121">
        <v>1</v>
      </c>
      <c r="B48" s="122" t="s">
        <v>903</v>
      </c>
      <c r="C48" s="123" t="s">
        <v>57</v>
      </c>
      <c r="D48" s="123" t="s">
        <v>906</v>
      </c>
      <c r="E48" s="266" t="s">
        <v>952</v>
      </c>
      <c r="F48" s="122"/>
      <c r="G48" s="122"/>
      <c r="H48" s="122"/>
      <c r="I48" s="125" t="s">
        <v>988</v>
      </c>
      <c r="J48" s="125" t="s">
        <v>2555</v>
      </c>
      <c r="K48" s="278">
        <v>1102050194.1059999</v>
      </c>
      <c r="L48" s="291" t="s">
        <v>103</v>
      </c>
      <c r="M48" s="108">
        <f t="shared" si="0"/>
        <v>0</v>
      </c>
      <c r="AH48">
        <v>13054673.960000001</v>
      </c>
    </row>
    <row r="49" spans="1:67">
      <c r="A49" s="121">
        <v>1</v>
      </c>
      <c r="B49" s="122" t="s">
        <v>903</v>
      </c>
      <c r="C49" s="123" t="s">
        <v>57</v>
      </c>
      <c r="D49" s="123" t="s">
        <v>906</v>
      </c>
      <c r="E49" s="266" t="s">
        <v>952</v>
      </c>
      <c r="F49" s="122"/>
      <c r="G49" s="122"/>
      <c r="H49" s="122"/>
      <c r="I49" s="125" t="s">
        <v>988</v>
      </c>
      <c r="J49" s="125" t="s">
        <v>2555</v>
      </c>
      <c r="K49" s="278">
        <v>1102050194.1070001</v>
      </c>
      <c r="L49" s="291" t="s">
        <v>138</v>
      </c>
      <c r="M49" s="108">
        <f t="shared" si="0"/>
        <v>0</v>
      </c>
      <c r="N49">
        <v>70248</v>
      </c>
    </row>
    <row r="50" spans="1:67">
      <c r="A50" s="121">
        <v>1</v>
      </c>
      <c r="B50" s="122" t="s">
        <v>903</v>
      </c>
      <c r="C50" s="123" t="s">
        <v>57</v>
      </c>
      <c r="D50" s="123" t="s">
        <v>906</v>
      </c>
      <c r="E50" s="266" t="s">
        <v>952</v>
      </c>
      <c r="F50" s="122"/>
      <c r="G50" s="122"/>
      <c r="H50" s="122"/>
      <c r="I50" s="135" t="s">
        <v>980</v>
      </c>
      <c r="J50" s="125" t="s">
        <v>2555</v>
      </c>
      <c r="K50" s="278">
        <v>1102050194.108</v>
      </c>
      <c r="L50" s="291" t="s">
        <v>104</v>
      </c>
      <c r="M50" s="108">
        <f t="shared" si="0"/>
        <v>0</v>
      </c>
    </row>
    <row r="51" spans="1:67">
      <c r="A51" s="121">
        <v>1</v>
      </c>
      <c r="B51" s="122" t="s">
        <v>903</v>
      </c>
      <c r="C51" s="123" t="s">
        <v>57</v>
      </c>
      <c r="D51" s="123" t="s">
        <v>906</v>
      </c>
      <c r="E51" s="266" t="s">
        <v>952</v>
      </c>
      <c r="F51" s="122"/>
      <c r="G51" s="122"/>
      <c r="H51" s="122"/>
      <c r="I51" s="135" t="s">
        <v>980</v>
      </c>
      <c r="J51" s="125" t="s">
        <v>2555</v>
      </c>
      <c r="K51" s="278">
        <v>1102050194.109</v>
      </c>
      <c r="L51" s="291" t="s">
        <v>139</v>
      </c>
      <c r="M51" s="108">
        <f t="shared" si="0"/>
        <v>0</v>
      </c>
    </row>
    <row r="52" spans="1:67">
      <c r="A52" s="121">
        <v>1</v>
      </c>
      <c r="B52" s="122" t="s">
        <v>903</v>
      </c>
      <c r="C52" s="123" t="s">
        <v>57</v>
      </c>
      <c r="D52" s="123" t="s">
        <v>906</v>
      </c>
      <c r="E52" s="266" t="s">
        <v>952</v>
      </c>
      <c r="F52" s="122" t="s">
        <v>1047</v>
      </c>
      <c r="G52" s="122"/>
      <c r="H52" s="122"/>
      <c r="I52" s="125" t="s">
        <v>1048</v>
      </c>
      <c r="J52" s="125">
        <v>3.4</v>
      </c>
      <c r="K52" s="278">
        <v>1102050194.1099999</v>
      </c>
      <c r="L52" s="291" t="s">
        <v>142</v>
      </c>
      <c r="M52" s="108">
        <f t="shared" si="0"/>
        <v>0</v>
      </c>
      <c r="N52">
        <v>29656</v>
      </c>
      <c r="O52">
        <v>185</v>
      </c>
      <c r="V52">
        <v>18167</v>
      </c>
      <c r="X52">
        <v>14639.25</v>
      </c>
      <c r="Y52">
        <v>1170</v>
      </c>
      <c r="AB52">
        <v>9631</v>
      </c>
      <c r="AC52">
        <v>94970</v>
      </c>
      <c r="BB52">
        <v>69233</v>
      </c>
      <c r="BC52">
        <v>0</v>
      </c>
      <c r="BL52">
        <v>24227</v>
      </c>
    </row>
    <row r="53" spans="1:67">
      <c r="A53" s="121">
        <v>1</v>
      </c>
      <c r="B53" s="122" t="s">
        <v>903</v>
      </c>
      <c r="C53" s="123" t="s">
        <v>57</v>
      </c>
      <c r="D53" s="123" t="s">
        <v>906</v>
      </c>
      <c r="E53" s="266" t="s">
        <v>952</v>
      </c>
      <c r="F53" s="122" t="s">
        <v>1047</v>
      </c>
      <c r="G53" s="122"/>
      <c r="H53" s="122"/>
      <c r="I53" s="125" t="s">
        <v>1048</v>
      </c>
      <c r="J53" s="125">
        <v>3.4</v>
      </c>
      <c r="K53" s="278">
        <v>1102050194.1110001</v>
      </c>
      <c r="L53" s="291" t="s">
        <v>143</v>
      </c>
      <c r="M53" s="108">
        <f t="shared" si="0"/>
        <v>752580.13</v>
      </c>
      <c r="N53">
        <v>848612</v>
      </c>
      <c r="O53">
        <v>0</v>
      </c>
      <c r="P53">
        <v>10657</v>
      </c>
      <c r="Q53">
        <v>18346</v>
      </c>
      <c r="R53">
        <v>42246</v>
      </c>
      <c r="T53">
        <v>14722.5</v>
      </c>
      <c r="V53">
        <v>14261</v>
      </c>
      <c r="X53">
        <v>0</v>
      </c>
      <c r="Y53">
        <v>3765</v>
      </c>
      <c r="Z53">
        <v>752580.13</v>
      </c>
      <c r="AA53">
        <v>4779</v>
      </c>
      <c r="AB53">
        <v>16832</v>
      </c>
      <c r="AC53">
        <v>0</v>
      </c>
      <c r="AF53">
        <v>0</v>
      </c>
      <c r="AH53">
        <v>2004436.38</v>
      </c>
      <c r="AI53">
        <v>50570</v>
      </c>
      <c r="AJ53">
        <v>265989</v>
      </c>
      <c r="AK53">
        <v>109755</v>
      </c>
      <c r="AL53">
        <v>41419.25</v>
      </c>
      <c r="AM53">
        <v>2656.5</v>
      </c>
      <c r="AN53">
        <v>406939.2</v>
      </c>
      <c r="AP53">
        <v>45687</v>
      </c>
      <c r="AR53">
        <v>30081.87</v>
      </c>
      <c r="AV53">
        <v>725706.8</v>
      </c>
      <c r="AW53">
        <v>64742</v>
      </c>
      <c r="AX53">
        <v>17990</v>
      </c>
      <c r="AY53">
        <v>747079.75</v>
      </c>
      <c r="AZ53">
        <v>7687</v>
      </c>
      <c r="BB53">
        <v>9182</v>
      </c>
      <c r="BC53">
        <v>273644</v>
      </c>
      <c r="BD53">
        <v>7688</v>
      </c>
      <c r="BH53">
        <v>1052521</v>
      </c>
      <c r="BI53">
        <v>46842</v>
      </c>
      <c r="BJ53">
        <v>28585.25</v>
      </c>
      <c r="BK53">
        <v>174805</v>
      </c>
      <c r="BL53">
        <v>7551</v>
      </c>
      <c r="BM53">
        <v>28988</v>
      </c>
      <c r="BN53">
        <v>106748</v>
      </c>
      <c r="BO53">
        <v>38786.75</v>
      </c>
    </row>
    <row r="54" spans="1:67">
      <c r="A54" s="121">
        <v>1</v>
      </c>
      <c r="B54" s="122" t="s">
        <v>903</v>
      </c>
      <c r="C54" s="123" t="s">
        <v>57</v>
      </c>
      <c r="D54" s="123" t="s">
        <v>906</v>
      </c>
      <c r="E54" s="266" t="s">
        <v>952</v>
      </c>
      <c r="F54" s="122" t="s">
        <v>1044</v>
      </c>
      <c r="G54" s="122"/>
      <c r="H54" s="122"/>
      <c r="I54" s="125" t="s">
        <v>988</v>
      </c>
      <c r="J54" s="125" t="s">
        <v>2555</v>
      </c>
      <c r="K54" s="278">
        <v>1102050194.112</v>
      </c>
      <c r="L54" s="291" t="s">
        <v>140</v>
      </c>
      <c r="M54" s="108">
        <f t="shared" si="0"/>
        <v>0</v>
      </c>
      <c r="O54">
        <v>136908</v>
      </c>
      <c r="P54">
        <v>281559</v>
      </c>
      <c r="Q54">
        <v>244485</v>
      </c>
      <c r="R54">
        <v>0</v>
      </c>
      <c r="S54">
        <v>83706</v>
      </c>
      <c r="T54">
        <v>159860.5</v>
      </c>
      <c r="U54">
        <v>88337</v>
      </c>
      <c r="V54">
        <v>68771</v>
      </c>
      <c r="W54">
        <v>216600</v>
      </c>
      <c r="X54">
        <v>108078.05</v>
      </c>
      <c r="Y54">
        <v>320512.5</v>
      </c>
      <c r="AB54">
        <v>71651</v>
      </c>
      <c r="AC54">
        <v>9435</v>
      </c>
      <c r="AD54">
        <v>0</v>
      </c>
      <c r="AF54">
        <v>17838</v>
      </c>
      <c r="AG54">
        <v>6481</v>
      </c>
      <c r="AH54">
        <v>557481</v>
      </c>
      <c r="AI54">
        <v>15855</v>
      </c>
      <c r="AM54">
        <v>42030</v>
      </c>
      <c r="AS54">
        <v>23104</v>
      </c>
      <c r="AV54">
        <v>5252</v>
      </c>
      <c r="AX54">
        <v>93289.5</v>
      </c>
      <c r="AZ54">
        <v>94414.5</v>
      </c>
      <c r="BB54">
        <v>161866</v>
      </c>
      <c r="BD54">
        <v>8483</v>
      </c>
      <c r="BE54">
        <v>23202</v>
      </c>
      <c r="BF54">
        <v>92165</v>
      </c>
      <c r="BG54">
        <v>112253</v>
      </c>
      <c r="BH54">
        <v>430571</v>
      </c>
      <c r="BI54">
        <v>233563</v>
      </c>
      <c r="BJ54">
        <v>68843.75</v>
      </c>
      <c r="BK54">
        <v>1338020</v>
      </c>
      <c r="BL54">
        <v>25909</v>
      </c>
      <c r="BM54">
        <v>520000.55</v>
      </c>
      <c r="BN54">
        <v>347498</v>
      </c>
      <c r="BO54">
        <v>70308.100000000006</v>
      </c>
    </row>
    <row r="55" spans="1:67">
      <c r="A55" s="121">
        <v>1</v>
      </c>
      <c r="B55" s="122" t="s">
        <v>903</v>
      </c>
      <c r="C55" s="123" t="s">
        <v>57</v>
      </c>
      <c r="D55" s="123" t="s">
        <v>906</v>
      </c>
      <c r="E55" s="266" t="s">
        <v>952</v>
      </c>
      <c r="F55" s="122" t="s">
        <v>1044</v>
      </c>
      <c r="G55" s="122"/>
      <c r="H55" s="122"/>
      <c r="I55" s="125" t="s">
        <v>988</v>
      </c>
      <c r="J55" s="125" t="s">
        <v>2555</v>
      </c>
      <c r="K55" s="278">
        <v>1102050194.1129999</v>
      </c>
      <c r="L55" s="291" t="s">
        <v>141</v>
      </c>
      <c r="M55" s="108">
        <f t="shared" si="0"/>
        <v>0</v>
      </c>
      <c r="O55">
        <v>24524</v>
      </c>
      <c r="P55">
        <v>102294</v>
      </c>
      <c r="Q55">
        <v>123355</v>
      </c>
      <c r="R55">
        <v>161617</v>
      </c>
      <c r="S55">
        <v>153151</v>
      </c>
      <c r="T55">
        <v>0</v>
      </c>
      <c r="U55">
        <v>51179</v>
      </c>
      <c r="V55">
        <v>8149</v>
      </c>
      <c r="W55">
        <v>42937</v>
      </c>
      <c r="X55">
        <v>92642.5</v>
      </c>
      <c r="Y55">
        <v>102459</v>
      </c>
      <c r="AH55">
        <v>1368938</v>
      </c>
      <c r="AM55">
        <v>75854</v>
      </c>
      <c r="AV55">
        <v>53286.63</v>
      </c>
      <c r="AW55">
        <v>17053</v>
      </c>
      <c r="AX55">
        <v>24921</v>
      </c>
      <c r="AZ55">
        <v>13251</v>
      </c>
      <c r="BB55">
        <v>249628.75</v>
      </c>
      <c r="BH55">
        <v>1215423.78</v>
      </c>
      <c r="BI55">
        <v>27819</v>
      </c>
      <c r="BJ55">
        <v>6186</v>
      </c>
      <c r="BK55">
        <v>267491.96000000002</v>
      </c>
      <c r="BL55">
        <v>9677</v>
      </c>
      <c r="BM55">
        <v>129783.05</v>
      </c>
      <c r="BN55">
        <v>36145</v>
      </c>
      <c r="BO55">
        <v>13795.5</v>
      </c>
    </row>
    <row r="56" spans="1:67">
      <c r="A56" s="121">
        <v>1</v>
      </c>
      <c r="B56" s="122" t="s">
        <v>903</v>
      </c>
      <c r="C56" s="123" t="s">
        <v>57</v>
      </c>
      <c r="D56" s="123" t="s">
        <v>906</v>
      </c>
      <c r="E56" s="266" t="s">
        <v>952</v>
      </c>
      <c r="F56" s="122" t="s">
        <v>995</v>
      </c>
      <c r="G56" s="122"/>
      <c r="H56" s="122"/>
      <c r="I56" s="125" t="s">
        <v>988</v>
      </c>
      <c r="J56" s="125" t="s">
        <v>2552</v>
      </c>
      <c r="K56" s="278">
        <v>1102050194.1140001</v>
      </c>
      <c r="L56" s="291" t="s">
        <v>105</v>
      </c>
      <c r="M56" s="108">
        <f t="shared" si="0"/>
        <v>0</v>
      </c>
      <c r="AA56">
        <v>102350</v>
      </c>
      <c r="AB56">
        <v>99300</v>
      </c>
      <c r="AC56">
        <v>129150</v>
      </c>
      <c r="AD56">
        <v>148900</v>
      </c>
      <c r="AF56">
        <v>80900</v>
      </c>
      <c r="AN56">
        <v>270950</v>
      </c>
      <c r="AQ56">
        <v>70000</v>
      </c>
      <c r="AS56">
        <v>79350</v>
      </c>
      <c r="AT56">
        <v>0</v>
      </c>
      <c r="BB56">
        <v>16200</v>
      </c>
      <c r="BE56">
        <v>63800</v>
      </c>
      <c r="BI56">
        <v>77050</v>
      </c>
      <c r="BJ56">
        <v>109600</v>
      </c>
      <c r="BO56">
        <v>24750</v>
      </c>
    </row>
    <row r="57" spans="1:67">
      <c r="A57" s="121">
        <v>1</v>
      </c>
      <c r="B57" s="122" t="s">
        <v>903</v>
      </c>
      <c r="C57" s="123" t="s">
        <v>57</v>
      </c>
      <c r="D57" s="123" t="s">
        <v>906</v>
      </c>
      <c r="E57" s="266" t="s">
        <v>952</v>
      </c>
      <c r="F57" s="122"/>
      <c r="G57" s="122"/>
      <c r="H57" s="122"/>
      <c r="I57" s="125" t="s">
        <v>980</v>
      </c>
      <c r="J57" s="125" t="s">
        <v>2555</v>
      </c>
      <c r="K57" s="278">
        <v>1102050194.115</v>
      </c>
      <c r="L57" s="291" t="s">
        <v>171</v>
      </c>
      <c r="M57" s="108">
        <f t="shared" si="0"/>
        <v>0</v>
      </c>
    </row>
    <row r="58" spans="1:67">
      <c r="A58" s="121">
        <v>1</v>
      </c>
      <c r="B58" s="122" t="s">
        <v>903</v>
      </c>
      <c r="C58" s="123" t="s">
        <v>57</v>
      </c>
      <c r="D58" s="123" t="s">
        <v>906</v>
      </c>
      <c r="E58" s="266" t="s">
        <v>952</v>
      </c>
      <c r="F58" s="122"/>
      <c r="G58" s="122"/>
      <c r="H58" s="122"/>
      <c r="I58" s="125" t="s">
        <v>980</v>
      </c>
      <c r="J58" s="125" t="s">
        <v>2555</v>
      </c>
      <c r="K58" s="278">
        <v>1102050194.1159999</v>
      </c>
      <c r="L58" s="291" t="s">
        <v>172</v>
      </c>
      <c r="M58" s="108">
        <f t="shared" si="0"/>
        <v>0</v>
      </c>
    </row>
    <row r="59" spans="1:67">
      <c r="A59" s="121">
        <v>1</v>
      </c>
      <c r="B59" s="122" t="s">
        <v>903</v>
      </c>
      <c r="C59" s="123" t="s">
        <v>57</v>
      </c>
      <c r="D59" s="123" t="s">
        <v>906</v>
      </c>
      <c r="E59" s="266" t="s">
        <v>952</v>
      </c>
      <c r="F59" s="122" t="s">
        <v>1047</v>
      </c>
      <c r="G59" s="122"/>
      <c r="H59" s="122"/>
      <c r="I59" s="125" t="s">
        <v>1048</v>
      </c>
      <c r="J59" s="125">
        <v>3.4</v>
      </c>
      <c r="K59" s="278">
        <v>1102050194.1170001</v>
      </c>
      <c r="L59" s="291" t="s">
        <v>144</v>
      </c>
      <c r="M59" s="108">
        <f t="shared" si="0"/>
        <v>16285.5</v>
      </c>
      <c r="N59">
        <v>0</v>
      </c>
      <c r="T59">
        <v>515</v>
      </c>
      <c r="Z59">
        <v>16285.5</v>
      </c>
      <c r="AD59">
        <v>4552</v>
      </c>
      <c r="AV59">
        <v>11539.75</v>
      </c>
      <c r="BI59">
        <v>65870</v>
      </c>
      <c r="BK59">
        <v>136341.19</v>
      </c>
    </row>
    <row r="60" spans="1:67">
      <c r="A60" s="121">
        <v>1</v>
      </c>
      <c r="B60" s="122" t="s">
        <v>903</v>
      </c>
      <c r="C60" s="123" t="s">
        <v>57</v>
      </c>
      <c r="D60" s="123" t="s">
        <v>906</v>
      </c>
      <c r="E60" s="266" t="s">
        <v>952</v>
      </c>
      <c r="F60" s="122" t="s">
        <v>1047</v>
      </c>
      <c r="G60" s="122"/>
      <c r="H60" s="122"/>
      <c r="I60" s="125" t="s">
        <v>1048</v>
      </c>
      <c r="J60" s="125">
        <v>3.4</v>
      </c>
      <c r="K60" s="278">
        <v>1102050194.118</v>
      </c>
      <c r="L60" s="291" t="s">
        <v>145</v>
      </c>
      <c r="M60" s="108">
        <f t="shared" si="0"/>
        <v>0</v>
      </c>
      <c r="Z60">
        <v>0</v>
      </c>
      <c r="AV60">
        <v>64766.559999999998</v>
      </c>
      <c r="BI60">
        <v>40984</v>
      </c>
      <c r="BK60">
        <v>101505.28</v>
      </c>
      <c r="BO60">
        <v>2111.5</v>
      </c>
    </row>
    <row r="61" spans="1:67">
      <c r="A61" s="121">
        <v>1</v>
      </c>
      <c r="B61" s="122" t="s">
        <v>903</v>
      </c>
      <c r="C61" s="123" t="s">
        <v>57</v>
      </c>
      <c r="D61" s="123" t="s">
        <v>906</v>
      </c>
      <c r="E61" s="266" t="s">
        <v>952</v>
      </c>
      <c r="F61" s="122"/>
      <c r="G61" s="122"/>
      <c r="H61" s="122"/>
      <c r="I61" s="125" t="s">
        <v>997</v>
      </c>
      <c r="J61" s="125">
        <v>3.1</v>
      </c>
      <c r="K61" s="278">
        <v>1102050194.201</v>
      </c>
      <c r="L61" s="291" t="s">
        <v>106</v>
      </c>
      <c r="M61" s="108">
        <f t="shared" si="0"/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</row>
    <row r="62" spans="1:67">
      <c r="A62" s="121">
        <v>1</v>
      </c>
      <c r="B62" s="122" t="s">
        <v>903</v>
      </c>
      <c r="C62" s="123" t="s">
        <v>57</v>
      </c>
      <c r="D62" s="123" t="s">
        <v>906</v>
      </c>
      <c r="E62" s="266" t="s">
        <v>952</v>
      </c>
      <c r="F62" s="122" t="s">
        <v>999</v>
      </c>
      <c r="G62" s="122"/>
      <c r="H62" s="122"/>
      <c r="I62" s="125" t="s">
        <v>997</v>
      </c>
      <c r="J62" s="125">
        <v>3.1</v>
      </c>
      <c r="K62" s="278">
        <v>1102050194.2019999</v>
      </c>
      <c r="L62" s="291" t="s">
        <v>2052</v>
      </c>
      <c r="M62" s="108">
        <f t="shared" si="0"/>
        <v>0</v>
      </c>
      <c r="N62">
        <v>33181371.129999999</v>
      </c>
      <c r="O62">
        <v>246613</v>
      </c>
      <c r="P62">
        <v>144672</v>
      </c>
      <c r="Q62">
        <v>1034376</v>
      </c>
      <c r="R62">
        <v>3614970.44</v>
      </c>
      <c r="S62">
        <v>677169</v>
      </c>
      <c r="T62">
        <v>791533.25</v>
      </c>
      <c r="U62">
        <v>229993</v>
      </c>
      <c r="V62">
        <v>219032.63</v>
      </c>
      <c r="W62">
        <v>553951</v>
      </c>
      <c r="X62">
        <v>263479</v>
      </c>
      <c r="Y62">
        <v>673451.05</v>
      </c>
      <c r="Z62">
        <v>0</v>
      </c>
      <c r="AA62">
        <v>0</v>
      </c>
      <c r="AB62">
        <v>240449</v>
      </c>
      <c r="AC62">
        <v>1653576.05</v>
      </c>
      <c r="AD62">
        <v>369365.25</v>
      </c>
      <c r="AE62">
        <v>0</v>
      </c>
      <c r="AF62">
        <v>0</v>
      </c>
      <c r="AH62">
        <v>35544988.579999998</v>
      </c>
      <c r="AI62">
        <v>0</v>
      </c>
      <c r="AJ62">
        <v>1932889</v>
      </c>
      <c r="AK62">
        <v>6131535.0199999996</v>
      </c>
      <c r="AL62">
        <v>0</v>
      </c>
      <c r="AM62">
        <v>130819.5</v>
      </c>
      <c r="AN62">
        <v>1190278</v>
      </c>
      <c r="AO62">
        <v>2081894.5</v>
      </c>
      <c r="AP62">
        <v>858180.3</v>
      </c>
      <c r="AQ62">
        <v>2481664</v>
      </c>
      <c r="AR62">
        <v>4833086.0199999996</v>
      </c>
      <c r="AS62">
        <v>0</v>
      </c>
      <c r="AT62">
        <v>2287296.6800000002</v>
      </c>
      <c r="AV62">
        <v>0</v>
      </c>
      <c r="AW62">
        <v>771051.75</v>
      </c>
      <c r="AX62">
        <v>320169.25</v>
      </c>
      <c r="AY62">
        <v>0</v>
      </c>
      <c r="AZ62">
        <v>263599</v>
      </c>
      <c r="BA62">
        <v>148263</v>
      </c>
      <c r="BB62">
        <v>0</v>
      </c>
      <c r="BC62">
        <v>0</v>
      </c>
      <c r="BD62">
        <v>190250.45</v>
      </c>
      <c r="BH62">
        <v>13703703.59</v>
      </c>
      <c r="BI62">
        <v>0</v>
      </c>
      <c r="BJ62">
        <v>1336259.1000000001</v>
      </c>
      <c r="BK62">
        <v>798182.83</v>
      </c>
      <c r="BL62">
        <v>34617.25</v>
      </c>
      <c r="BM62">
        <v>3289085.16</v>
      </c>
      <c r="BN62">
        <v>1146272.7</v>
      </c>
      <c r="BO62">
        <v>834974.75</v>
      </c>
    </row>
    <row r="63" spans="1:67">
      <c r="A63" s="121">
        <v>1</v>
      </c>
      <c r="B63" s="122" t="s">
        <v>903</v>
      </c>
      <c r="C63" s="123" t="s">
        <v>57</v>
      </c>
      <c r="D63" s="123" t="s">
        <v>906</v>
      </c>
      <c r="E63" s="266" t="s">
        <v>952</v>
      </c>
      <c r="F63" s="122"/>
      <c r="G63" s="122"/>
      <c r="H63" s="122"/>
      <c r="I63" s="125" t="s">
        <v>997</v>
      </c>
      <c r="J63" s="125" t="s">
        <v>2553</v>
      </c>
      <c r="K63" s="278">
        <v>1102050194.2030001</v>
      </c>
      <c r="L63" s="291" t="s">
        <v>110</v>
      </c>
      <c r="M63" s="108">
        <f t="shared" si="0"/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AB63">
        <v>0</v>
      </c>
      <c r="AC63">
        <v>17589</v>
      </c>
      <c r="AD63">
        <v>13272</v>
      </c>
      <c r="AE63">
        <v>0</v>
      </c>
      <c r="AF63">
        <v>0</v>
      </c>
      <c r="AH63">
        <v>2175600</v>
      </c>
      <c r="AI63">
        <v>144550</v>
      </c>
      <c r="AJ63">
        <v>43000</v>
      </c>
      <c r="AK63">
        <v>773402</v>
      </c>
      <c r="AN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316917.5</v>
      </c>
      <c r="AZ63">
        <v>0</v>
      </c>
      <c r="BA63">
        <v>0</v>
      </c>
      <c r="BB63">
        <v>0</v>
      </c>
      <c r="BC63">
        <v>110420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</row>
    <row r="64" spans="1:67">
      <c r="A64" s="121">
        <v>1</v>
      </c>
      <c r="B64" s="122" t="s">
        <v>903</v>
      </c>
      <c r="C64" s="123" t="s">
        <v>57</v>
      </c>
      <c r="D64" s="123" t="s">
        <v>906</v>
      </c>
      <c r="E64" s="266" t="s">
        <v>952</v>
      </c>
      <c r="F64" s="122" t="s">
        <v>1001</v>
      </c>
      <c r="G64" s="122"/>
      <c r="H64" s="122"/>
      <c r="I64" s="125" t="s">
        <v>997</v>
      </c>
      <c r="J64" s="125">
        <v>3.2</v>
      </c>
      <c r="K64" s="278">
        <v>1102050194.204</v>
      </c>
      <c r="L64" s="291" t="s">
        <v>2054</v>
      </c>
      <c r="M64" s="108">
        <f t="shared" si="0"/>
        <v>14835717.5</v>
      </c>
      <c r="N64">
        <v>8023896.9400000004</v>
      </c>
      <c r="O64">
        <v>52185</v>
      </c>
      <c r="P64">
        <v>22040</v>
      </c>
      <c r="Q64">
        <v>85585</v>
      </c>
      <c r="R64">
        <v>54237</v>
      </c>
      <c r="S64">
        <v>58183</v>
      </c>
      <c r="T64">
        <v>68776</v>
      </c>
      <c r="U64">
        <v>19119</v>
      </c>
      <c r="V64">
        <v>93970</v>
      </c>
      <c r="W64">
        <v>56423</v>
      </c>
      <c r="X64">
        <v>13533</v>
      </c>
      <c r="Y64">
        <v>15066</v>
      </c>
      <c r="Z64">
        <v>14835717.5</v>
      </c>
      <c r="AA64">
        <v>34965</v>
      </c>
      <c r="AB64">
        <v>317703.5</v>
      </c>
      <c r="AC64">
        <v>76347.25</v>
      </c>
      <c r="AD64">
        <v>789769.75</v>
      </c>
      <c r="AE64">
        <v>1302914</v>
      </c>
      <c r="AF64">
        <v>15226.25</v>
      </c>
      <c r="AG64">
        <v>962633</v>
      </c>
      <c r="AH64">
        <v>4247618.55</v>
      </c>
      <c r="AI64">
        <v>110025</v>
      </c>
      <c r="AJ64">
        <v>582386</v>
      </c>
      <c r="AK64">
        <v>170189.75</v>
      </c>
      <c r="AL64">
        <v>560817</v>
      </c>
      <c r="AM64">
        <v>118727.25</v>
      </c>
      <c r="AN64">
        <v>577667</v>
      </c>
      <c r="AO64">
        <v>844398.5</v>
      </c>
      <c r="AP64">
        <v>52690</v>
      </c>
      <c r="AQ64">
        <v>111275.75</v>
      </c>
      <c r="AR64">
        <v>1096871.75</v>
      </c>
      <c r="AS64">
        <v>2114365</v>
      </c>
      <c r="AT64">
        <v>553769.76</v>
      </c>
      <c r="AU64">
        <v>242317</v>
      </c>
      <c r="AV64">
        <v>4363009.0999999996</v>
      </c>
      <c r="AW64">
        <v>16421.5</v>
      </c>
      <c r="AX64">
        <v>0</v>
      </c>
      <c r="AY64">
        <v>1932614</v>
      </c>
      <c r="AZ64">
        <v>4234702.54</v>
      </c>
      <c r="BA64">
        <v>34568</v>
      </c>
      <c r="BB64">
        <v>329160.23</v>
      </c>
      <c r="BC64">
        <v>326562.55</v>
      </c>
      <c r="BD64">
        <v>6113</v>
      </c>
      <c r="BE64">
        <v>1180</v>
      </c>
      <c r="BF64">
        <v>2520</v>
      </c>
      <c r="BG64">
        <v>14380</v>
      </c>
      <c r="BH64">
        <v>9999184.8699999992</v>
      </c>
      <c r="BI64">
        <v>106569</v>
      </c>
      <c r="BJ64">
        <v>7068</v>
      </c>
      <c r="BK64">
        <v>51270.16</v>
      </c>
      <c r="BL64">
        <v>3492.5</v>
      </c>
      <c r="BM64">
        <v>40329</v>
      </c>
      <c r="BN64">
        <v>183448.99</v>
      </c>
      <c r="BO64">
        <v>227444.9</v>
      </c>
    </row>
    <row r="65" spans="1:67">
      <c r="A65" s="121">
        <v>1</v>
      </c>
      <c r="B65" s="122" t="s">
        <v>903</v>
      </c>
      <c r="C65" s="123" t="s">
        <v>57</v>
      </c>
      <c r="D65" s="123" t="s">
        <v>906</v>
      </c>
      <c r="E65" s="266" t="s">
        <v>952</v>
      </c>
      <c r="F65" s="122" t="s">
        <v>1001</v>
      </c>
      <c r="G65" s="122"/>
      <c r="H65" s="122"/>
      <c r="I65" s="125" t="s">
        <v>997</v>
      </c>
      <c r="J65" s="125">
        <v>3.2</v>
      </c>
      <c r="K65" s="278">
        <v>1102050194.2049999</v>
      </c>
      <c r="L65" s="291" t="s">
        <v>2056</v>
      </c>
      <c r="M65" s="108">
        <f t="shared" si="0"/>
        <v>0</v>
      </c>
      <c r="AC65">
        <v>77841.990000000005</v>
      </c>
      <c r="BH65">
        <v>265022.14</v>
      </c>
      <c r="BJ65">
        <v>79449.05</v>
      </c>
      <c r="BL65">
        <v>3684.75</v>
      </c>
      <c r="BN65">
        <v>77996</v>
      </c>
    </row>
    <row r="66" spans="1:67">
      <c r="A66" s="121">
        <v>1</v>
      </c>
      <c r="B66" s="122" t="s">
        <v>903</v>
      </c>
      <c r="C66" s="123" t="s">
        <v>57</v>
      </c>
      <c r="D66" s="123" t="s">
        <v>906</v>
      </c>
      <c r="E66" s="266" t="s">
        <v>952</v>
      </c>
      <c r="F66" s="122" t="s">
        <v>1001</v>
      </c>
      <c r="G66" s="122"/>
      <c r="H66" s="122"/>
      <c r="I66" s="125" t="s">
        <v>997</v>
      </c>
      <c r="J66" s="125">
        <v>3.2</v>
      </c>
      <c r="K66" s="278">
        <v>1102050194.2060001</v>
      </c>
      <c r="L66" s="291" t="s">
        <v>2057</v>
      </c>
      <c r="M66" s="108">
        <f t="shared" si="0"/>
        <v>0</v>
      </c>
      <c r="AF66">
        <v>0</v>
      </c>
      <c r="AH66">
        <v>495626</v>
      </c>
      <c r="AJ66">
        <v>1140</v>
      </c>
      <c r="AK66">
        <v>314</v>
      </c>
      <c r="AL66">
        <v>2292.75</v>
      </c>
      <c r="AM66">
        <v>2412</v>
      </c>
      <c r="AN66">
        <v>9556</v>
      </c>
      <c r="AO66">
        <v>7154</v>
      </c>
      <c r="AP66">
        <v>808</v>
      </c>
      <c r="AQ66">
        <v>54010</v>
      </c>
      <c r="AR66">
        <v>3255.64</v>
      </c>
      <c r="AT66">
        <v>13567</v>
      </c>
      <c r="AU66">
        <v>2281</v>
      </c>
      <c r="BH66">
        <v>7739</v>
      </c>
    </row>
    <row r="67" spans="1:67">
      <c r="A67" s="121">
        <v>1</v>
      </c>
      <c r="B67" s="122" t="s">
        <v>903</v>
      </c>
      <c r="C67" s="123" t="s">
        <v>57</v>
      </c>
      <c r="D67" s="123" t="s">
        <v>906</v>
      </c>
      <c r="E67" s="266" t="s">
        <v>952</v>
      </c>
      <c r="F67" s="122" t="s">
        <v>1005</v>
      </c>
      <c r="G67" s="122"/>
      <c r="H67" s="122"/>
      <c r="I67" s="125" t="s">
        <v>997</v>
      </c>
      <c r="J67" s="125">
        <v>3.3</v>
      </c>
      <c r="K67" s="278">
        <v>1102050194.207</v>
      </c>
      <c r="L67" s="291" t="s">
        <v>2059</v>
      </c>
      <c r="M67" s="108">
        <f t="shared" si="0"/>
        <v>93757.18</v>
      </c>
      <c r="N67">
        <v>10858446.43</v>
      </c>
      <c r="O67">
        <v>591177</v>
      </c>
      <c r="P67">
        <v>4710</v>
      </c>
      <c r="Q67">
        <v>11806</v>
      </c>
      <c r="R67">
        <v>113737.67</v>
      </c>
      <c r="S67">
        <v>118693</v>
      </c>
      <c r="T67">
        <v>115037.5</v>
      </c>
      <c r="U67">
        <v>56252</v>
      </c>
      <c r="V67">
        <v>41072.400000000001</v>
      </c>
      <c r="W67">
        <v>59847</v>
      </c>
      <c r="X67">
        <v>52921.7</v>
      </c>
      <c r="Y67">
        <v>127067</v>
      </c>
      <c r="Z67">
        <v>93757.18</v>
      </c>
      <c r="AA67">
        <v>205475</v>
      </c>
      <c r="AB67">
        <v>46714.5</v>
      </c>
      <c r="AC67">
        <v>445159.75</v>
      </c>
      <c r="AD67">
        <v>84486.75</v>
      </c>
      <c r="AE67">
        <v>122577</v>
      </c>
      <c r="AF67">
        <v>28998.5</v>
      </c>
      <c r="AG67">
        <v>208080</v>
      </c>
      <c r="AH67">
        <v>3521444.31</v>
      </c>
      <c r="AI67">
        <v>0</v>
      </c>
      <c r="AJ67">
        <v>0</v>
      </c>
      <c r="AK67">
        <v>630101.67000000004</v>
      </c>
      <c r="AM67">
        <v>13744.5</v>
      </c>
      <c r="AN67">
        <v>702623.15</v>
      </c>
      <c r="AO67">
        <v>245207.6</v>
      </c>
      <c r="AP67">
        <v>22470.15</v>
      </c>
      <c r="AQ67">
        <v>955397.65</v>
      </c>
      <c r="AR67">
        <v>151812.67000000001</v>
      </c>
      <c r="AS67">
        <v>0</v>
      </c>
      <c r="AT67">
        <v>7005.2</v>
      </c>
      <c r="AU67">
        <v>92765</v>
      </c>
      <c r="AV67">
        <v>0</v>
      </c>
      <c r="AW67">
        <v>15504.75</v>
      </c>
      <c r="AX67">
        <v>8641.25</v>
      </c>
      <c r="AY67">
        <v>0</v>
      </c>
      <c r="AZ67">
        <v>52974.5</v>
      </c>
      <c r="BA67">
        <v>20600</v>
      </c>
      <c r="BB67">
        <v>0</v>
      </c>
      <c r="BC67">
        <v>0</v>
      </c>
      <c r="BD67">
        <v>17251</v>
      </c>
      <c r="BE67">
        <v>304436.5</v>
      </c>
      <c r="BF67">
        <v>11737</v>
      </c>
      <c r="BG67">
        <v>48156.71</v>
      </c>
      <c r="BH67">
        <v>914437.48</v>
      </c>
      <c r="BI67">
        <v>95207</v>
      </c>
      <c r="BJ67">
        <v>33302</v>
      </c>
      <c r="BK67">
        <v>125117.99</v>
      </c>
      <c r="BL67">
        <v>19828</v>
      </c>
      <c r="BM67">
        <v>75392</v>
      </c>
      <c r="BN67">
        <v>62485.08</v>
      </c>
      <c r="BO67">
        <v>7419.5</v>
      </c>
    </row>
    <row r="68" spans="1:67">
      <c r="A68" s="121">
        <v>1</v>
      </c>
      <c r="B68" s="122" t="s">
        <v>903</v>
      </c>
      <c r="C68" s="123" t="s">
        <v>57</v>
      </c>
      <c r="D68" s="123" t="s">
        <v>906</v>
      </c>
      <c r="E68" s="266" t="s">
        <v>952</v>
      </c>
      <c r="F68" s="122" t="s">
        <v>1005</v>
      </c>
      <c r="G68" s="122"/>
      <c r="H68" s="122"/>
      <c r="I68" s="125" t="s">
        <v>997</v>
      </c>
      <c r="J68" s="125">
        <v>3.3</v>
      </c>
      <c r="K68" s="278">
        <v>1102050194.2079999</v>
      </c>
      <c r="L68" s="291" t="s">
        <v>2060</v>
      </c>
      <c r="M68" s="108">
        <f t="shared" ref="M68:M131" si="1">SUMIF($N$1:$BO$1,$M$1,$N68:$BO68)</f>
        <v>5298547.2</v>
      </c>
      <c r="N68">
        <v>29949142.460000001</v>
      </c>
      <c r="O68">
        <v>15069</v>
      </c>
      <c r="P68">
        <v>852</v>
      </c>
      <c r="Q68">
        <v>41932</v>
      </c>
      <c r="R68">
        <v>566789</v>
      </c>
      <c r="S68">
        <v>25668</v>
      </c>
      <c r="T68">
        <v>17000</v>
      </c>
      <c r="V68">
        <v>169197.05</v>
      </c>
      <c r="W68">
        <v>9648</v>
      </c>
      <c r="X68">
        <v>15571</v>
      </c>
      <c r="Y68">
        <v>47791.97</v>
      </c>
      <c r="Z68">
        <v>5298547.2</v>
      </c>
      <c r="AA68">
        <v>0</v>
      </c>
      <c r="AB68">
        <v>11586.15</v>
      </c>
      <c r="AC68">
        <v>52279.05</v>
      </c>
      <c r="AD68">
        <v>17940</v>
      </c>
      <c r="AE68">
        <v>14696</v>
      </c>
      <c r="AF68">
        <v>0</v>
      </c>
      <c r="AH68">
        <v>14559559.630000001</v>
      </c>
      <c r="AI68">
        <v>0</v>
      </c>
      <c r="AJ68">
        <v>950126</v>
      </c>
      <c r="AK68">
        <v>101368.25</v>
      </c>
      <c r="AM68">
        <v>14601</v>
      </c>
      <c r="AQ68">
        <v>124537.09</v>
      </c>
      <c r="AT68">
        <v>8608.5</v>
      </c>
      <c r="AV68">
        <v>0</v>
      </c>
      <c r="AW68">
        <v>19524</v>
      </c>
      <c r="AX68">
        <v>8029</v>
      </c>
      <c r="AY68">
        <v>145799.35999999999</v>
      </c>
      <c r="AZ68">
        <v>8643</v>
      </c>
      <c r="BA68">
        <v>0</v>
      </c>
      <c r="BB68">
        <v>0</v>
      </c>
      <c r="BD68">
        <v>28336</v>
      </c>
      <c r="BH68">
        <v>0</v>
      </c>
      <c r="BJ68">
        <v>154021</v>
      </c>
      <c r="BK68">
        <v>583806.86</v>
      </c>
      <c r="BL68">
        <v>0</v>
      </c>
      <c r="BM68">
        <v>131182</v>
      </c>
      <c r="BN68">
        <v>0</v>
      </c>
      <c r="BO68">
        <v>37940.25</v>
      </c>
    </row>
    <row r="69" spans="1:67">
      <c r="A69" s="121">
        <v>1</v>
      </c>
      <c r="B69" s="122" t="s">
        <v>903</v>
      </c>
      <c r="C69" s="123" t="s">
        <v>57</v>
      </c>
      <c r="D69" s="123" t="s">
        <v>906</v>
      </c>
      <c r="E69" s="266" t="s">
        <v>952</v>
      </c>
      <c r="F69" s="122" t="s">
        <v>1008</v>
      </c>
      <c r="G69" s="122"/>
      <c r="H69" s="122"/>
      <c r="I69" s="125" t="s">
        <v>997</v>
      </c>
      <c r="J69" s="125">
        <v>3.2</v>
      </c>
      <c r="K69" s="278">
        <v>1102050194.2130001</v>
      </c>
      <c r="L69" s="291" t="s">
        <v>2061</v>
      </c>
      <c r="M69" s="108">
        <f t="shared" si="1"/>
        <v>2086</v>
      </c>
      <c r="Z69">
        <v>2086</v>
      </c>
      <c r="AJ69">
        <v>4925</v>
      </c>
      <c r="AV69">
        <v>19965.25</v>
      </c>
      <c r="AW69">
        <v>109295.5</v>
      </c>
      <c r="AY69">
        <v>114325.5</v>
      </c>
    </row>
    <row r="70" spans="1:67">
      <c r="A70" s="121">
        <v>1</v>
      </c>
      <c r="B70" s="122" t="s">
        <v>903</v>
      </c>
      <c r="C70" s="123" t="s">
        <v>57</v>
      </c>
      <c r="D70" s="123" t="s">
        <v>906</v>
      </c>
      <c r="E70" s="266" t="s">
        <v>952</v>
      </c>
      <c r="F70" s="122" t="s">
        <v>1012</v>
      </c>
      <c r="G70" s="122"/>
      <c r="H70" s="122"/>
      <c r="I70" s="135" t="s">
        <v>1013</v>
      </c>
      <c r="J70" s="135">
        <v>3.7</v>
      </c>
      <c r="K70" s="278">
        <v>1102050194.3010001</v>
      </c>
      <c r="L70" s="291" t="s">
        <v>2064</v>
      </c>
      <c r="M70" s="108">
        <f t="shared" si="1"/>
        <v>1860000</v>
      </c>
      <c r="N70">
        <v>6846356.4000000004</v>
      </c>
      <c r="O70">
        <v>179125.43</v>
      </c>
      <c r="P70">
        <v>202707.63</v>
      </c>
      <c r="Q70">
        <v>178524.4</v>
      </c>
      <c r="R70">
        <v>263292</v>
      </c>
      <c r="S70">
        <v>790366.68</v>
      </c>
      <c r="T70">
        <v>276331.26</v>
      </c>
      <c r="U70">
        <v>712024.49</v>
      </c>
      <c r="V70">
        <v>143034.28</v>
      </c>
      <c r="W70">
        <v>138915.54999999999</v>
      </c>
      <c r="X70">
        <v>115690.5</v>
      </c>
      <c r="Y70">
        <v>48000</v>
      </c>
      <c r="Z70">
        <v>1860000</v>
      </c>
      <c r="AA70">
        <v>329458</v>
      </c>
      <c r="AB70">
        <v>217752.25</v>
      </c>
      <c r="AC70">
        <v>208401.75</v>
      </c>
      <c r="AD70">
        <v>176676</v>
      </c>
      <c r="AE70">
        <v>312514</v>
      </c>
      <c r="AF70">
        <v>85864.75</v>
      </c>
      <c r="AG70">
        <v>45159.31</v>
      </c>
      <c r="AH70">
        <v>36839015.090000004</v>
      </c>
      <c r="AI70">
        <v>0</v>
      </c>
      <c r="AJ70">
        <v>0</v>
      </c>
      <c r="AK70">
        <v>926192.89</v>
      </c>
      <c r="AL70">
        <v>755301.35</v>
      </c>
      <c r="AM70">
        <v>700744</v>
      </c>
      <c r="AN70">
        <v>1613016.75</v>
      </c>
      <c r="AO70">
        <v>956933</v>
      </c>
      <c r="AP70">
        <v>0</v>
      </c>
      <c r="AQ70">
        <v>0</v>
      </c>
      <c r="AR70">
        <v>1353544.65</v>
      </c>
      <c r="AS70">
        <v>774028.95</v>
      </c>
      <c r="AT70">
        <v>83388.45</v>
      </c>
      <c r="AU70">
        <v>0</v>
      </c>
      <c r="AV70">
        <v>6967593.2800000003</v>
      </c>
      <c r="AW70">
        <v>116744.39</v>
      </c>
      <c r="AX70">
        <v>88005.09</v>
      </c>
      <c r="AY70">
        <v>134013.76000000001</v>
      </c>
      <c r="AZ70">
        <v>166735.35</v>
      </c>
      <c r="BA70">
        <v>190998.25</v>
      </c>
      <c r="BB70">
        <v>118748.15</v>
      </c>
      <c r="BC70">
        <v>582762</v>
      </c>
      <c r="BD70">
        <v>181490.63</v>
      </c>
      <c r="BE70">
        <v>72528.240000000005</v>
      </c>
      <c r="BF70">
        <v>97363.92</v>
      </c>
      <c r="BG70">
        <v>57086.55</v>
      </c>
      <c r="BH70">
        <v>4289349</v>
      </c>
      <c r="BI70">
        <v>457125.5</v>
      </c>
      <c r="BJ70">
        <v>213881.99</v>
      </c>
      <c r="BK70">
        <v>961172.83</v>
      </c>
      <c r="BL70">
        <v>208683.4</v>
      </c>
      <c r="BM70">
        <v>1254737.02</v>
      </c>
      <c r="BN70">
        <v>160329.9</v>
      </c>
      <c r="BO70">
        <v>246305.75</v>
      </c>
    </row>
    <row r="71" spans="1:67">
      <c r="A71" s="121">
        <v>1</v>
      </c>
      <c r="B71" s="122" t="s">
        <v>903</v>
      </c>
      <c r="C71" s="123" t="s">
        <v>57</v>
      </c>
      <c r="D71" s="123" t="s">
        <v>906</v>
      </c>
      <c r="E71" s="266" t="s">
        <v>952</v>
      </c>
      <c r="F71" s="122" t="s">
        <v>1012</v>
      </c>
      <c r="G71" s="122"/>
      <c r="H71" s="122"/>
      <c r="I71" s="135" t="s">
        <v>1013</v>
      </c>
      <c r="J71" s="135">
        <v>3.7</v>
      </c>
      <c r="K71" s="278">
        <v>1102050194.302</v>
      </c>
      <c r="L71" s="291" t="s">
        <v>2065</v>
      </c>
      <c r="M71" s="108">
        <f t="shared" si="1"/>
        <v>2250000</v>
      </c>
      <c r="N71">
        <v>7354730.2000000002</v>
      </c>
      <c r="O71">
        <v>21780.42</v>
      </c>
      <c r="P71">
        <v>44170.16</v>
      </c>
      <c r="Q71">
        <v>60862.05</v>
      </c>
      <c r="R71">
        <v>169695.75</v>
      </c>
      <c r="S71">
        <v>362893.97</v>
      </c>
      <c r="T71">
        <v>55580.639999999999</v>
      </c>
      <c r="U71">
        <v>107263.92</v>
      </c>
      <c r="V71">
        <v>29242</v>
      </c>
      <c r="W71">
        <v>15914.3</v>
      </c>
      <c r="X71">
        <v>4075.5</v>
      </c>
      <c r="Y71">
        <v>8000</v>
      </c>
      <c r="Z71">
        <v>2250000</v>
      </c>
      <c r="AA71">
        <v>101954</v>
      </c>
      <c r="AB71">
        <v>66795.5</v>
      </c>
      <c r="AC71">
        <v>40605.5</v>
      </c>
      <c r="AD71">
        <v>92646.6</v>
      </c>
      <c r="AE71">
        <v>66799</v>
      </c>
      <c r="AF71">
        <v>28657.759999999998</v>
      </c>
      <c r="AH71">
        <v>24176435.27</v>
      </c>
      <c r="AI71">
        <v>0</v>
      </c>
      <c r="AJ71">
        <v>0</v>
      </c>
      <c r="AK71">
        <v>0</v>
      </c>
      <c r="AL71">
        <v>651921.06999999995</v>
      </c>
      <c r="AM71">
        <v>209518</v>
      </c>
      <c r="AN71">
        <v>0</v>
      </c>
      <c r="AO71">
        <v>83197</v>
      </c>
      <c r="AP71">
        <v>0</v>
      </c>
      <c r="AQ71">
        <v>0</v>
      </c>
      <c r="AR71">
        <v>0</v>
      </c>
      <c r="AS71">
        <v>0</v>
      </c>
      <c r="AT71">
        <v>0</v>
      </c>
      <c r="AV71">
        <v>1076218.1499999999</v>
      </c>
      <c r="AW71">
        <v>86683.15</v>
      </c>
      <c r="AX71">
        <v>36625.5</v>
      </c>
      <c r="AY71">
        <v>58179.69</v>
      </c>
      <c r="AZ71">
        <v>43104.75</v>
      </c>
      <c r="BA71">
        <v>111001.5</v>
      </c>
      <c r="BB71">
        <v>35217.15</v>
      </c>
      <c r="BC71">
        <v>348220.5</v>
      </c>
      <c r="BD71">
        <v>30253.38</v>
      </c>
      <c r="BH71">
        <v>2945650.25</v>
      </c>
      <c r="BI71">
        <v>237211.31</v>
      </c>
      <c r="BJ71">
        <v>109904.19</v>
      </c>
      <c r="BK71">
        <v>742009.2</v>
      </c>
      <c r="BL71">
        <v>38887.75</v>
      </c>
      <c r="BM71">
        <v>198452.2</v>
      </c>
      <c r="BN71">
        <v>111326.1</v>
      </c>
      <c r="BO71">
        <v>60979</v>
      </c>
    </row>
    <row r="72" spans="1:67">
      <c r="A72" s="121">
        <v>1</v>
      </c>
      <c r="B72" s="122" t="s">
        <v>903</v>
      </c>
      <c r="C72" s="123" t="s">
        <v>57</v>
      </c>
      <c r="D72" s="123" t="s">
        <v>906</v>
      </c>
      <c r="E72" s="266" t="s">
        <v>952</v>
      </c>
      <c r="F72" s="122" t="s">
        <v>1012</v>
      </c>
      <c r="G72" s="122"/>
      <c r="H72" s="122"/>
      <c r="I72" s="135" t="s">
        <v>1013</v>
      </c>
      <c r="J72" s="135">
        <v>3.7</v>
      </c>
      <c r="K72" s="278">
        <v>1102050194.303</v>
      </c>
      <c r="L72" s="291" t="s">
        <v>2066</v>
      </c>
      <c r="M72" s="108">
        <f t="shared" si="1"/>
        <v>24394</v>
      </c>
      <c r="N72">
        <v>760301</v>
      </c>
      <c r="O72">
        <v>3542</v>
      </c>
      <c r="T72">
        <v>37796</v>
      </c>
      <c r="U72">
        <v>109841</v>
      </c>
      <c r="W72">
        <v>5768</v>
      </c>
      <c r="X72">
        <v>3378.25</v>
      </c>
      <c r="Y72">
        <v>13460</v>
      </c>
      <c r="Z72">
        <v>24394</v>
      </c>
      <c r="AA72">
        <v>6589</v>
      </c>
      <c r="AB72">
        <v>50</v>
      </c>
      <c r="AC72">
        <v>9896</v>
      </c>
      <c r="AF72">
        <v>0</v>
      </c>
      <c r="AH72">
        <v>3841698.57</v>
      </c>
      <c r="AN72">
        <v>17417.5</v>
      </c>
      <c r="AQ72">
        <v>3691</v>
      </c>
      <c r="AR72">
        <v>9735</v>
      </c>
      <c r="AS72">
        <v>64176.75</v>
      </c>
      <c r="AT72">
        <v>2319</v>
      </c>
      <c r="AV72">
        <v>4025</v>
      </c>
      <c r="AW72">
        <v>5011.5</v>
      </c>
      <c r="AY72">
        <v>337525.75</v>
      </c>
      <c r="AZ72">
        <v>15835.5</v>
      </c>
      <c r="BA72">
        <v>44051</v>
      </c>
      <c r="BB72">
        <v>169653.5</v>
      </c>
      <c r="BC72">
        <v>1538</v>
      </c>
      <c r="BD72">
        <v>5763.87</v>
      </c>
      <c r="BE72">
        <v>26486.75</v>
      </c>
      <c r="BG72">
        <v>3331</v>
      </c>
      <c r="BH72">
        <v>33840.25</v>
      </c>
      <c r="BI72">
        <v>112656</v>
      </c>
      <c r="BL72">
        <v>6029</v>
      </c>
      <c r="BM72">
        <v>35117.96</v>
      </c>
      <c r="BN72">
        <v>77855</v>
      </c>
    </row>
    <row r="73" spans="1:67">
      <c r="A73" s="121">
        <v>1</v>
      </c>
      <c r="B73" s="122" t="s">
        <v>903</v>
      </c>
      <c r="C73" s="123" t="s">
        <v>57</v>
      </c>
      <c r="D73" s="123" t="s">
        <v>906</v>
      </c>
      <c r="E73" s="266" t="s">
        <v>952</v>
      </c>
      <c r="F73" s="122" t="s">
        <v>1012</v>
      </c>
      <c r="G73" s="122"/>
      <c r="H73" s="122"/>
      <c r="I73" s="135" t="s">
        <v>1013</v>
      </c>
      <c r="J73" s="135">
        <v>3.7</v>
      </c>
      <c r="K73" s="278">
        <v>1102050194.3039999</v>
      </c>
      <c r="L73" s="291" t="s">
        <v>2067</v>
      </c>
      <c r="M73" s="108">
        <f t="shared" si="1"/>
        <v>206189.75</v>
      </c>
      <c r="N73">
        <v>15484072.380000001</v>
      </c>
      <c r="O73">
        <v>13384</v>
      </c>
      <c r="Q73">
        <v>12920</v>
      </c>
      <c r="S73">
        <v>23588</v>
      </c>
      <c r="U73">
        <v>757</v>
      </c>
      <c r="W73">
        <v>8145</v>
      </c>
      <c r="X73">
        <v>793</v>
      </c>
      <c r="Y73">
        <v>2313</v>
      </c>
      <c r="Z73">
        <v>206189.75</v>
      </c>
      <c r="AC73">
        <v>2369.5</v>
      </c>
      <c r="AD73">
        <v>198382</v>
      </c>
      <c r="AF73">
        <v>7187.25</v>
      </c>
      <c r="AH73">
        <v>14563117.02</v>
      </c>
      <c r="AK73">
        <v>9431.5</v>
      </c>
      <c r="AO73">
        <v>26887.5</v>
      </c>
      <c r="AP73">
        <v>24882</v>
      </c>
      <c r="AR73">
        <v>199744.65</v>
      </c>
      <c r="AS73">
        <v>176335.6</v>
      </c>
      <c r="AT73">
        <v>22583</v>
      </c>
      <c r="AV73">
        <v>252318.25</v>
      </c>
      <c r="AW73">
        <v>35626</v>
      </c>
      <c r="AY73">
        <v>69086</v>
      </c>
      <c r="AZ73">
        <v>12355</v>
      </c>
      <c r="BA73">
        <v>9124</v>
      </c>
      <c r="BB73">
        <v>7091.5</v>
      </c>
      <c r="BC73">
        <v>24276</v>
      </c>
      <c r="BD73">
        <v>7153</v>
      </c>
      <c r="BH73">
        <v>1041154.84</v>
      </c>
      <c r="BJ73">
        <v>12951</v>
      </c>
      <c r="BL73">
        <v>10046</v>
      </c>
      <c r="BM73">
        <v>31061</v>
      </c>
      <c r="BN73">
        <v>197881.5</v>
      </c>
    </row>
    <row r="74" spans="1:67">
      <c r="A74" s="121">
        <v>1</v>
      </c>
      <c r="B74" s="122" t="s">
        <v>903</v>
      </c>
      <c r="C74" s="123" t="s">
        <v>57</v>
      </c>
      <c r="D74" s="123" t="s">
        <v>906</v>
      </c>
      <c r="E74" s="266" t="s">
        <v>952</v>
      </c>
      <c r="F74" s="122" t="s">
        <v>1012</v>
      </c>
      <c r="G74" s="122"/>
      <c r="H74" s="122"/>
      <c r="I74" s="135" t="s">
        <v>1013</v>
      </c>
      <c r="J74" s="135">
        <v>3.7</v>
      </c>
      <c r="K74" s="278">
        <v>1102050194.3050001</v>
      </c>
      <c r="L74" s="291" t="s">
        <v>120</v>
      </c>
      <c r="M74" s="108">
        <f t="shared" si="1"/>
        <v>298922.5</v>
      </c>
      <c r="N74">
        <v>1751104.62</v>
      </c>
      <c r="O74">
        <v>6705</v>
      </c>
      <c r="P74">
        <v>9216</v>
      </c>
      <c r="Q74">
        <v>47345.5</v>
      </c>
      <c r="R74">
        <v>67316</v>
      </c>
      <c r="S74">
        <v>102108</v>
      </c>
      <c r="T74">
        <v>49165</v>
      </c>
      <c r="U74">
        <v>36215</v>
      </c>
      <c r="V74">
        <v>3615</v>
      </c>
      <c r="W74">
        <v>33094.959999999999</v>
      </c>
      <c r="X74">
        <v>13407</v>
      </c>
      <c r="Y74">
        <v>11309</v>
      </c>
      <c r="Z74">
        <v>298922.5</v>
      </c>
      <c r="AA74">
        <v>27608</v>
      </c>
      <c r="AB74">
        <v>4169.5</v>
      </c>
      <c r="AC74">
        <v>9893.5</v>
      </c>
      <c r="AD74">
        <v>73844</v>
      </c>
      <c r="AE74">
        <v>13397</v>
      </c>
      <c r="AF74">
        <v>7132</v>
      </c>
      <c r="AG74">
        <v>38914</v>
      </c>
      <c r="AH74">
        <v>925210.5</v>
      </c>
      <c r="AI74">
        <v>7280</v>
      </c>
      <c r="AJ74">
        <v>13694</v>
      </c>
      <c r="AK74">
        <v>38380</v>
      </c>
      <c r="AL74">
        <v>125637.75</v>
      </c>
      <c r="AM74">
        <v>107351.75</v>
      </c>
      <c r="AN74">
        <v>314075.25</v>
      </c>
      <c r="AO74">
        <v>10280</v>
      </c>
      <c r="AP74">
        <v>92206</v>
      </c>
      <c r="AQ74">
        <v>2490</v>
      </c>
      <c r="AR74">
        <v>131940.37</v>
      </c>
      <c r="AS74">
        <v>19941.5</v>
      </c>
      <c r="AT74">
        <v>3442</v>
      </c>
      <c r="AU74">
        <v>5465</v>
      </c>
      <c r="AV74">
        <v>264362</v>
      </c>
      <c r="AW74">
        <v>14390</v>
      </c>
      <c r="AX74">
        <v>3755</v>
      </c>
      <c r="AY74">
        <v>35900</v>
      </c>
      <c r="AZ74">
        <v>52508</v>
      </c>
      <c r="BA74">
        <v>141270</v>
      </c>
      <c r="BB74">
        <v>20858</v>
      </c>
      <c r="BC74">
        <v>36961.5</v>
      </c>
      <c r="BD74">
        <v>23169.91</v>
      </c>
      <c r="BE74">
        <v>15987.41</v>
      </c>
      <c r="BF74">
        <v>8538</v>
      </c>
      <c r="BG74">
        <v>22851.56</v>
      </c>
      <c r="BH74">
        <v>660540.5</v>
      </c>
      <c r="BI74">
        <v>23072</v>
      </c>
      <c r="BJ74">
        <v>14248</v>
      </c>
      <c r="BK74">
        <v>4630</v>
      </c>
      <c r="BL74">
        <v>2875</v>
      </c>
      <c r="BM74">
        <v>24975.25</v>
      </c>
      <c r="BO74">
        <v>15061.5</v>
      </c>
    </row>
    <row r="75" spans="1:67">
      <c r="A75" s="121">
        <v>1</v>
      </c>
      <c r="B75" s="122" t="s">
        <v>903</v>
      </c>
      <c r="C75" s="123" t="s">
        <v>57</v>
      </c>
      <c r="D75" s="123" t="s">
        <v>906</v>
      </c>
      <c r="E75" s="266" t="s">
        <v>952</v>
      </c>
      <c r="F75" s="122" t="s">
        <v>1012</v>
      </c>
      <c r="G75" s="122"/>
      <c r="H75" s="122"/>
      <c r="I75" s="135" t="s">
        <v>1013</v>
      </c>
      <c r="J75" s="135">
        <v>3.7</v>
      </c>
      <c r="K75" s="278">
        <v>1102050194.306</v>
      </c>
      <c r="L75" s="291" t="s">
        <v>121</v>
      </c>
      <c r="M75" s="108">
        <f t="shared" si="1"/>
        <v>899031.85</v>
      </c>
      <c r="N75">
        <v>0</v>
      </c>
      <c r="P75">
        <v>20953</v>
      </c>
      <c r="Q75">
        <v>9256</v>
      </c>
      <c r="R75">
        <v>104234.75</v>
      </c>
      <c r="S75">
        <v>94131</v>
      </c>
      <c r="T75">
        <v>39153.5</v>
      </c>
      <c r="U75">
        <v>26790</v>
      </c>
      <c r="V75">
        <v>6552</v>
      </c>
      <c r="X75">
        <v>8580</v>
      </c>
      <c r="Y75">
        <v>3492</v>
      </c>
      <c r="Z75">
        <v>899031.85</v>
      </c>
      <c r="AA75">
        <v>5097</v>
      </c>
      <c r="AE75">
        <v>0</v>
      </c>
      <c r="AH75">
        <v>2250109.2000000002</v>
      </c>
      <c r="AI75">
        <v>10754</v>
      </c>
      <c r="AJ75">
        <v>15015</v>
      </c>
      <c r="AK75">
        <v>47753.5</v>
      </c>
      <c r="AL75">
        <v>58102.5</v>
      </c>
      <c r="AM75">
        <v>177970.75</v>
      </c>
      <c r="AO75">
        <v>5987</v>
      </c>
      <c r="AP75">
        <v>46329.25</v>
      </c>
      <c r="AQ75">
        <v>55475</v>
      </c>
      <c r="AT75">
        <v>9872</v>
      </c>
      <c r="AV75">
        <v>168054.6</v>
      </c>
      <c r="AX75">
        <v>9233.25</v>
      </c>
      <c r="BI75">
        <v>72489</v>
      </c>
      <c r="BK75">
        <v>67824.710000000006</v>
      </c>
      <c r="BL75">
        <v>679.5</v>
      </c>
      <c r="BO75">
        <v>12893</v>
      </c>
    </row>
    <row r="76" spans="1:67">
      <c r="A76" s="121">
        <v>1</v>
      </c>
      <c r="B76" s="122" t="s">
        <v>903</v>
      </c>
      <c r="C76" s="123" t="s">
        <v>57</v>
      </c>
      <c r="D76" s="123" t="s">
        <v>906</v>
      </c>
      <c r="E76" s="266" t="s">
        <v>952</v>
      </c>
      <c r="F76" s="122" t="s">
        <v>1012</v>
      </c>
      <c r="G76" s="122"/>
      <c r="H76" s="122"/>
      <c r="I76" s="135" t="s">
        <v>1013</v>
      </c>
      <c r="J76" s="135">
        <v>3.7</v>
      </c>
      <c r="K76" s="278">
        <v>1102050194.3069999</v>
      </c>
      <c r="L76" s="291" t="s">
        <v>122</v>
      </c>
      <c r="M76" s="108">
        <f t="shared" si="1"/>
        <v>53310</v>
      </c>
      <c r="N76">
        <v>0</v>
      </c>
      <c r="P76">
        <v>9996</v>
      </c>
      <c r="Q76">
        <v>14073</v>
      </c>
      <c r="S76">
        <v>14989</v>
      </c>
      <c r="U76">
        <v>0</v>
      </c>
      <c r="X76">
        <v>13056</v>
      </c>
      <c r="Z76">
        <v>53310</v>
      </c>
      <c r="AC76">
        <v>2615</v>
      </c>
      <c r="AH76">
        <v>976500</v>
      </c>
      <c r="AQ76">
        <v>55144</v>
      </c>
      <c r="AV76">
        <v>538201.32999999996</v>
      </c>
      <c r="AZ76">
        <v>21997</v>
      </c>
      <c r="BC76">
        <v>9963</v>
      </c>
      <c r="BF76">
        <v>1184</v>
      </c>
      <c r="BH76">
        <v>38616.5</v>
      </c>
      <c r="BK76">
        <v>21467.31</v>
      </c>
      <c r="BM76">
        <v>33075.5</v>
      </c>
      <c r="BN76">
        <v>20955</v>
      </c>
      <c r="BO76">
        <v>0</v>
      </c>
    </row>
    <row r="77" spans="1:67">
      <c r="A77" s="121">
        <v>1</v>
      </c>
      <c r="B77" s="122" t="s">
        <v>903</v>
      </c>
      <c r="C77" s="123" t="s">
        <v>57</v>
      </c>
      <c r="D77" s="123" t="s">
        <v>906</v>
      </c>
      <c r="E77" s="266" t="s">
        <v>952</v>
      </c>
      <c r="F77" s="122" t="s">
        <v>1012</v>
      </c>
      <c r="G77" s="122"/>
      <c r="H77" s="122"/>
      <c r="I77" s="135" t="s">
        <v>1013</v>
      </c>
      <c r="J77" s="135">
        <v>3.7</v>
      </c>
      <c r="K77" s="278">
        <v>1102050194.3080001</v>
      </c>
      <c r="L77" s="291" t="s">
        <v>123</v>
      </c>
      <c r="M77" s="108">
        <f t="shared" si="1"/>
        <v>511426</v>
      </c>
      <c r="N77">
        <v>11820680.130000001</v>
      </c>
      <c r="X77">
        <v>2417</v>
      </c>
      <c r="Z77">
        <v>511426</v>
      </c>
      <c r="AH77">
        <v>5103794.8</v>
      </c>
      <c r="AK77">
        <v>18685</v>
      </c>
      <c r="AP77">
        <v>9672</v>
      </c>
      <c r="AT77">
        <v>8017</v>
      </c>
      <c r="AV77">
        <v>5397894.7000000002</v>
      </c>
      <c r="BH77">
        <v>51963</v>
      </c>
      <c r="BM77">
        <v>47332</v>
      </c>
      <c r="BN77">
        <v>10612</v>
      </c>
    </row>
    <row r="78" spans="1:67">
      <c r="A78" s="121">
        <v>1</v>
      </c>
      <c r="B78" s="122" t="s">
        <v>903</v>
      </c>
      <c r="C78" s="123" t="s">
        <v>57</v>
      </c>
      <c r="D78" s="123" t="s">
        <v>906</v>
      </c>
      <c r="E78" s="266" t="s">
        <v>952</v>
      </c>
      <c r="F78" s="122" t="s">
        <v>1022</v>
      </c>
      <c r="G78" s="122"/>
      <c r="H78" s="122"/>
      <c r="I78" s="135" t="s">
        <v>991</v>
      </c>
      <c r="J78" s="135">
        <v>3.5</v>
      </c>
      <c r="K78" s="278">
        <v>1102050194.401</v>
      </c>
      <c r="L78" s="291" t="s">
        <v>2070</v>
      </c>
      <c r="M78" s="108">
        <f t="shared" si="1"/>
        <v>7410179.25</v>
      </c>
      <c r="N78">
        <v>5499695.5</v>
      </c>
      <c r="O78">
        <v>310836</v>
      </c>
      <c r="P78">
        <v>535219</v>
      </c>
      <c r="Q78">
        <v>704194</v>
      </c>
      <c r="R78">
        <v>569262</v>
      </c>
      <c r="S78">
        <v>1449934</v>
      </c>
      <c r="T78">
        <v>1116566</v>
      </c>
      <c r="U78">
        <v>951422</v>
      </c>
      <c r="V78">
        <v>485919</v>
      </c>
      <c r="W78">
        <v>332592</v>
      </c>
      <c r="X78">
        <v>658953.68000000005</v>
      </c>
      <c r="Y78">
        <v>191930</v>
      </c>
      <c r="Z78">
        <v>7410179.25</v>
      </c>
      <c r="AA78">
        <v>378739.25</v>
      </c>
      <c r="AB78">
        <v>499222.75</v>
      </c>
      <c r="AC78">
        <v>1439075.75</v>
      </c>
      <c r="AD78">
        <v>1198943.8500000001</v>
      </c>
      <c r="AE78">
        <v>732771</v>
      </c>
      <c r="AF78">
        <v>174444.5</v>
      </c>
      <c r="AG78">
        <v>67666</v>
      </c>
      <c r="AH78">
        <v>25990595.77</v>
      </c>
      <c r="AI78">
        <v>1707232.5</v>
      </c>
      <c r="AJ78">
        <v>1161764</v>
      </c>
      <c r="AK78">
        <v>754352</v>
      </c>
      <c r="AL78">
        <v>1350692.75</v>
      </c>
      <c r="AM78">
        <v>863940</v>
      </c>
      <c r="AN78">
        <v>1582571.25</v>
      </c>
      <c r="AO78">
        <v>1598907</v>
      </c>
      <c r="AP78">
        <v>517716.75</v>
      </c>
      <c r="AQ78">
        <v>1291968.82</v>
      </c>
      <c r="AR78">
        <v>1473194.56</v>
      </c>
      <c r="AS78">
        <v>548181</v>
      </c>
      <c r="AT78">
        <v>138536.45000000001</v>
      </c>
      <c r="AU78">
        <v>396696</v>
      </c>
      <c r="AV78">
        <v>10057963.25</v>
      </c>
      <c r="AW78">
        <v>471036.5</v>
      </c>
      <c r="AX78">
        <v>641992.78</v>
      </c>
      <c r="AY78">
        <v>2417034.21</v>
      </c>
      <c r="AZ78">
        <v>1173285.25</v>
      </c>
      <c r="BA78">
        <v>573560</v>
      </c>
      <c r="BB78">
        <v>1021990.91</v>
      </c>
      <c r="BC78">
        <v>1810264.21</v>
      </c>
      <c r="BD78">
        <v>400361.14</v>
      </c>
      <c r="BE78">
        <v>228817.67</v>
      </c>
      <c r="BF78">
        <v>217687</v>
      </c>
      <c r="BG78">
        <v>227471.5</v>
      </c>
      <c r="BH78">
        <v>7266984.5499999998</v>
      </c>
      <c r="BI78">
        <v>4813775</v>
      </c>
      <c r="BJ78">
        <v>498809.55</v>
      </c>
      <c r="BK78">
        <v>4361743.1500000004</v>
      </c>
      <c r="BL78">
        <v>621452.94999999995</v>
      </c>
      <c r="BM78">
        <v>1130081.05</v>
      </c>
      <c r="BN78">
        <v>1004902</v>
      </c>
      <c r="BO78">
        <v>307565</v>
      </c>
    </row>
    <row r="79" spans="1:67">
      <c r="A79" s="121">
        <v>1</v>
      </c>
      <c r="B79" s="122" t="s">
        <v>903</v>
      </c>
      <c r="C79" s="123" t="s">
        <v>57</v>
      </c>
      <c r="D79" s="123" t="s">
        <v>906</v>
      </c>
      <c r="E79" s="266" t="s">
        <v>952</v>
      </c>
      <c r="F79" s="122" t="s">
        <v>1024</v>
      </c>
      <c r="G79" s="122"/>
      <c r="H79" s="122"/>
      <c r="I79" s="135" t="s">
        <v>991</v>
      </c>
      <c r="J79" s="135" t="s">
        <v>2549</v>
      </c>
      <c r="K79" s="278">
        <v>1102050194.402</v>
      </c>
      <c r="L79" s="291" t="s">
        <v>125</v>
      </c>
      <c r="M79" s="108">
        <f t="shared" si="1"/>
        <v>8622461.8499999996</v>
      </c>
      <c r="N79">
        <v>6728171.5099999998</v>
      </c>
      <c r="O79">
        <v>47715.83</v>
      </c>
      <c r="P79">
        <v>47571.6</v>
      </c>
      <c r="Q79">
        <v>483039.83</v>
      </c>
      <c r="R79">
        <v>290868</v>
      </c>
      <c r="S79">
        <v>1804738</v>
      </c>
      <c r="T79">
        <v>131144</v>
      </c>
      <c r="U79">
        <v>163250.5</v>
      </c>
      <c r="V79">
        <v>70467.61</v>
      </c>
      <c r="W79">
        <v>66240.210000000006</v>
      </c>
      <c r="X79">
        <v>180753.28</v>
      </c>
      <c r="Y79">
        <v>13401</v>
      </c>
      <c r="Z79">
        <v>8622461.8499999996</v>
      </c>
      <c r="AA79">
        <v>187249.73</v>
      </c>
      <c r="AB79">
        <v>141689.75</v>
      </c>
      <c r="AC79">
        <v>344443.36</v>
      </c>
      <c r="AD79">
        <v>812610.7</v>
      </c>
      <c r="AE79">
        <v>179273</v>
      </c>
      <c r="AF79">
        <v>67037</v>
      </c>
      <c r="AH79">
        <v>12431508.08</v>
      </c>
      <c r="AI79">
        <v>546820.5</v>
      </c>
      <c r="AJ79">
        <v>620038</v>
      </c>
      <c r="AK79">
        <v>158372</v>
      </c>
      <c r="AL79">
        <v>334055</v>
      </c>
      <c r="AM79">
        <v>140990.5</v>
      </c>
      <c r="AN79">
        <v>2840688.25</v>
      </c>
      <c r="AO79">
        <v>916386.75</v>
      </c>
      <c r="AP79">
        <v>389425.75</v>
      </c>
      <c r="AQ79">
        <v>1511829.48</v>
      </c>
      <c r="AR79">
        <v>814039.38</v>
      </c>
      <c r="AS79">
        <v>184039</v>
      </c>
      <c r="AT79">
        <v>216679.45</v>
      </c>
      <c r="AV79">
        <v>5219964.24</v>
      </c>
      <c r="AW79">
        <v>285078</v>
      </c>
      <c r="AX79">
        <v>63363.05</v>
      </c>
      <c r="AY79">
        <v>2315927.4</v>
      </c>
      <c r="AZ79">
        <v>254328.5</v>
      </c>
      <c r="BA79">
        <v>329838</v>
      </c>
      <c r="BB79">
        <v>513683.19</v>
      </c>
      <c r="BC79">
        <v>2211412.04</v>
      </c>
      <c r="BD79">
        <v>130909.85</v>
      </c>
      <c r="BH79">
        <v>9524268</v>
      </c>
      <c r="BI79">
        <v>727297</v>
      </c>
      <c r="BJ79">
        <v>170036.69</v>
      </c>
      <c r="BK79">
        <v>1264623.78</v>
      </c>
      <c r="BL79">
        <v>53099.75</v>
      </c>
      <c r="BM79">
        <v>344770.05</v>
      </c>
      <c r="BN79">
        <v>398958.6</v>
      </c>
      <c r="BO79">
        <v>517662.75</v>
      </c>
    </row>
    <row r="80" spans="1:67">
      <c r="A80" s="121">
        <v>1</v>
      </c>
      <c r="B80" s="122" t="s">
        <v>903</v>
      </c>
      <c r="C80" s="123" t="s">
        <v>57</v>
      </c>
      <c r="D80" s="123" t="s">
        <v>906</v>
      </c>
      <c r="E80" s="266" t="s">
        <v>952</v>
      </c>
      <c r="F80" s="122" t="s">
        <v>1026</v>
      </c>
      <c r="G80" s="122"/>
      <c r="H80" s="122"/>
      <c r="I80" s="125" t="s">
        <v>1027</v>
      </c>
      <c r="J80" s="125" t="s">
        <v>2554</v>
      </c>
      <c r="K80" s="278">
        <v>1102050194.5009999</v>
      </c>
      <c r="L80" s="291" t="s">
        <v>2074</v>
      </c>
      <c r="M80" s="108">
        <f t="shared" si="1"/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Z80">
        <v>0</v>
      </c>
      <c r="AA80">
        <v>0</v>
      </c>
      <c r="AB80">
        <v>0</v>
      </c>
      <c r="AD80">
        <v>0</v>
      </c>
      <c r="AE80">
        <v>0</v>
      </c>
      <c r="AH80">
        <v>0</v>
      </c>
      <c r="AI80">
        <v>0</v>
      </c>
      <c r="AJ80">
        <v>0</v>
      </c>
      <c r="AL80">
        <v>0</v>
      </c>
      <c r="AN80">
        <v>0</v>
      </c>
      <c r="AP80">
        <v>0</v>
      </c>
      <c r="AR80">
        <v>0</v>
      </c>
      <c r="AS80">
        <v>0</v>
      </c>
      <c r="AT80">
        <v>0</v>
      </c>
      <c r="AX80">
        <v>0</v>
      </c>
      <c r="AY80">
        <v>0</v>
      </c>
      <c r="AZ80">
        <v>0</v>
      </c>
      <c r="BA80">
        <v>0</v>
      </c>
      <c r="BD80">
        <v>0</v>
      </c>
      <c r="BH80">
        <v>0</v>
      </c>
      <c r="BI80">
        <v>0</v>
      </c>
      <c r="BJ80">
        <v>0</v>
      </c>
      <c r="BK80">
        <v>0</v>
      </c>
      <c r="BM80">
        <v>0</v>
      </c>
      <c r="BN80">
        <v>0</v>
      </c>
      <c r="BO80">
        <v>0</v>
      </c>
    </row>
    <row r="81" spans="1:67">
      <c r="A81" s="121">
        <v>1</v>
      </c>
      <c r="B81" s="122" t="s">
        <v>903</v>
      </c>
      <c r="C81" s="123" t="s">
        <v>57</v>
      </c>
      <c r="D81" s="123" t="s">
        <v>906</v>
      </c>
      <c r="E81" s="266" t="s">
        <v>952</v>
      </c>
      <c r="F81" s="122" t="s">
        <v>1026</v>
      </c>
      <c r="G81" s="122"/>
      <c r="H81" s="122"/>
      <c r="I81" s="125" t="s">
        <v>1027</v>
      </c>
      <c r="J81" s="125" t="s">
        <v>2554</v>
      </c>
      <c r="K81" s="278">
        <v>1102050194.5020001</v>
      </c>
      <c r="L81" s="291" t="s">
        <v>2075</v>
      </c>
      <c r="M81" s="108">
        <f t="shared" si="1"/>
        <v>0</v>
      </c>
      <c r="N81">
        <v>0</v>
      </c>
      <c r="Q81">
        <v>0</v>
      </c>
      <c r="R81">
        <v>0</v>
      </c>
      <c r="S81">
        <v>0</v>
      </c>
      <c r="U81">
        <v>0</v>
      </c>
      <c r="V81">
        <v>0</v>
      </c>
      <c r="AH81">
        <v>0</v>
      </c>
      <c r="AL81">
        <v>0</v>
      </c>
      <c r="AV81">
        <v>0</v>
      </c>
      <c r="AX81">
        <v>0</v>
      </c>
      <c r="BC81">
        <v>0</v>
      </c>
      <c r="BD81">
        <v>0</v>
      </c>
      <c r="BH81">
        <v>0</v>
      </c>
      <c r="BK81">
        <v>0</v>
      </c>
      <c r="BM81">
        <v>0</v>
      </c>
      <c r="BN81">
        <v>0</v>
      </c>
      <c r="BO81">
        <v>0</v>
      </c>
    </row>
    <row r="82" spans="1:67">
      <c r="A82" s="121">
        <v>1</v>
      </c>
      <c r="B82" s="122" t="s">
        <v>903</v>
      </c>
      <c r="C82" s="123" t="s">
        <v>57</v>
      </c>
      <c r="D82" s="123" t="s">
        <v>906</v>
      </c>
      <c r="E82" s="266" t="s">
        <v>952</v>
      </c>
      <c r="F82" s="122" t="s">
        <v>1026</v>
      </c>
      <c r="G82" s="122"/>
      <c r="H82" s="122"/>
      <c r="I82" s="125" t="s">
        <v>1027</v>
      </c>
      <c r="J82" s="125" t="s">
        <v>2554</v>
      </c>
      <c r="K82" s="278">
        <v>1102050194.503</v>
      </c>
      <c r="L82" s="291" t="s">
        <v>2076</v>
      </c>
      <c r="M82" s="108">
        <f t="shared" si="1"/>
        <v>86222</v>
      </c>
      <c r="N82">
        <v>3579.83</v>
      </c>
      <c r="R82">
        <v>0</v>
      </c>
      <c r="W82">
        <v>0</v>
      </c>
      <c r="Z82">
        <v>86222</v>
      </c>
      <c r="AG82">
        <v>297</v>
      </c>
      <c r="AH82">
        <v>98800</v>
      </c>
      <c r="AL82">
        <v>0</v>
      </c>
      <c r="AR82">
        <v>630</v>
      </c>
      <c r="AT82">
        <v>865</v>
      </c>
      <c r="AU82">
        <v>1351</v>
      </c>
      <c r="AV82">
        <v>10181.5</v>
      </c>
      <c r="BM82">
        <v>300908.40000000002</v>
      </c>
      <c r="BN82">
        <v>3065</v>
      </c>
    </row>
    <row r="83" spans="1:67">
      <c r="A83" s="121">
        <v>1</v>
      </c>
      <c r="B83" s="122" t="s">
        <v>903</v>
      </c>
      <c r="C83" s="123" t="s">
        <v>57</v>
      </c>
      <c r="D83" s="123" t="s">
        <v>906</v>
      </c>
      <c r="E83" s="266" t="s">
        <v>952</v>
      </c>
      <c r="F83" s="122" t="s">
        <v>1026</v>
      </c>
      <c r="G83" s="122"/>
      <c r="H83" s="122"/>
      <c r="I83" s="125" t="s">
        <v>1027</v>
      </c>
      <c r="J83" s="125" t="s">
        <v>2554</v>
      </c>
      <c r="K83" s="278">
        <v>1102050194.5039999</v>
      </c>
      <c r="L83" s="291" t="s">
        <v>2077</v>
      </c>
      <c r="M83" s="108">
        <f t="shared" si="1"/>
        <v>749218.59</v>
      </c>
      <c r="N83">
        <v>4330219.17</v>
      </c>
      <c r="R83">
        <v>0</v>
      </c>
      <c r="W83">
        <v>0</v>
      </c>
      <c r="Z83">
        <v>749218.59</v>
      </c>
      <c r="AH83">
        <v>604810.16</v>
      </c>
      <c r="AV83">
        <v>40736.57</v>
      </c>
      <c r="BM83">
        <v>104417.75</v>
      </c>
    </row>
    <row r="84" spans="1:67">
      <c r="A84" s="121">
        <v>1</v>
      </c>
      <c r="B84" s="122" t="s">
        <v>903</v>
      </c>
      <c r="C84" s="123" t="s">
        <v>57</v>
      </c>
      <c r="D84" s="123" t="s">
        <v>906</v>
      </c>
      <c r="E84" s="266" t="s">
        <v>952</v>
      </c>
      <c r="F84" s="122" t="s">
        <v>1026</v>
      </c>
      <c r="G84" s="122"/>
      <c r="H84" s="122"/>
      <c r="I84" s="125" t="s">
        <v>1027</v>
      </c>
      <c r="J84" s="125" t="s">
        <v>2554</v>
      </c>
      <c r="K84" s="278">
        <v>1102050194.5050001</v>
      </c>
      <c r="L84" s="291" t="s">
        <v>2078</v>
      </c>
      <c r="M84" s="108">
        <f t="shared" si="1"/>
        <v>0</v>
      </c>
      <c r="AN84">
        <v>0</v>
      </c>
      <c r="AR84">
        <v>21058.29</v>
      </c>
      <c r="AT84">
        <v>10285</v>
      </c>
      <c r="AV84">
        <v>1365.9</v>
      </c>
      <c r="BM84">
        <v>120</v>
      </c>
    </row>
    <row r="85" spans="1:67">
      <c r="A85" s="121">
        <v>1</v>
      </c>
      <c r="B85" s="122" t="s">
        <v>903</v>
      </c>
      <c r="C85" s="123" t="s">
        <v>57</v>
      </c>
      <c r="D85" s="123" t="s">
        <v>906</v>
      </c>
      <c r="E85" s="266" t="s">
        <v>952</v>
      </c>
      <c r="F85" s="122" t="s">
        <v>1026</v>
      </c>
      <c r="G85" s="122"/>
      <c r="H85" s="122"/>
      <c r="I85" s="125" t="s">
        <v>1027</v>
      </c>
      <c r="J85" s="125" t="s">
        <v>2554</v>
      </c>
      <c r="K85" s="278">
        <v>1102050194.506</v>
      </c>
      <c r="L85" s="291" t="s">
        <v>2079</v>
      </c>
      <c r="M85" s="108">
        <f t="shared" si="1"/>
        <v>0</v>
      </c>
      <c r="N85">
        <v>0</v>
      </c>
      <c r="AH85">
        <v>772089.62</v>
      </c>
      <c r="AN85">
        <v>0</v>
      </c>
      <c r="AV85">
        <v>2700</v>
      </c>
      <c r="BO85">
        <v>2036</v>
      </c>
    </row>
    <row r="86" spans="1:67">
      <c r="A86" s="121">
        <v>1</v>
      </c>
      <c r="B86" s="122" t="s">
        <v>903</v>
      </c>
      <c r="C86" s="123" t="s">
        <v>57</v>
      </c>
      <c r="D86" s="123" t="s">
        <v>906</v>
      </c>
      <c r="E86" s="266" t="s">
        <v>952</v>
      </c>
      <c r="F86" s="122" t="s">
        <v>1056</v>
      </c>
      <c r="G86" s="122"/>
      <c r="H86" s="122"/>
      <c r="I86" s="125" t="s">
        <v>1057</v>
      </c>
      <c r="J86" s="125">
        <v>3.8</v>
      </c>
      <c r="K86" s="278">
        <v>1102050194.6010001</v>
      </c>
      <c r="L86" s="291" t="s">
        <v>149</v>
      </c>
      <c r="M86" s="108">
        <f t="shared" si="1"/>
        <v>624126.75</v>
      </c>
      <c r="N86">
        <v>836627.5</v>
      </c>
      <c r="O86">
        <v>53692</v>
      </c>
      <c r="P86">
        <v>176031</v>
      </c>
      <c r="Q86">
        <v>161592</v>
      </c>
      <c r="R86">
        <v>519638</v>
      </c>
      <c r="S86">
        <v>61096</v>
      </c>
      <c r="T86">
        <v>48885</v>
      </c>
      <c r="U86">
        <v>148283</v>
      </c>
      <c r="V86">
        <v>131038</v>
      </c>
      <c r="W86">
        <v>55348</v>
      </c>
      <c r="X86">
        <v>131984</v>
      </c>
      <c r="Y86">
        <v>23611</v>
      </c>
      <c r="Z86">
        <v>624126.75</v>
      </c>
      <c r="AA86">
        <v>269107</v>
      </c>
      <c r="AB86">
        <v>98385</v>
      </c>
      <c r="AC86">
        <v>98876.25</v>
      </c>
      <c r="AD86">
        <v>465873</v>
      </c>
      <c r="AE86">
        <v>288603</v>
      </c>
      <c r="AF86">
        <v>12018.5</v>
      </c>
      <c r="AG86">
        <v>6741</v>
      </c>
      <c r="AI86">
        <v>311292.5</v>
      </c>
      <c r="AJ86">
        <v>25964</v>
      </c>
      <c r="AK86">
        <v>124978</v>
      </c>
      <c r="AL86">
        <v>9190</v>
      </c>
      <c r="AM86">
        <v>46482.5</v>
      </c>
      <c r="AN86">
        <v>225933</v>
      </c>
      <c r="AO86">
        <v>131271</v>
      </c>
      <c r="AP86">
        <v>90453</v>
      </c>
      <c r="AQ86">
        <v>0</v>
      </c>
      <c r="AR86">
        <v>159353.79</v>
      </c>
      <c r="AS86">
        <v>134994.35</v>
      </c>
      <c r="AT86">
        <v>25668</v>
      </c>
      <c r="AU86">
        <v>58750</v>
      </c>
      <c r="AV86">
        <v>83193</v>
      </c>
      <c r="AW86">
        <v>166963</v>
      </c>
      <c r="AX86">
        <v>342103.8</v>
      </c>
      <c r="AY86">
        <v>87747</v>
      </c>
      <c r="AZ86">
        <v>178934</v>
      </c>
      <c r="BA86">
        <v>17536</v>
      </c>
      <c r="BB86">
        <v>149085</v>
      </c>
      <c r="BC86">
        <v>68168.5</v>
      </c>
      <c r="BD86">
        <v>36718.78</v>
      </c>
      <c r="BE86">
        <v>33606</v>
      </c>
      <c r="BF86">
        <v>90466</v>
      </c>
      <c r="BG86">
        <v>51490</v>
      </c>
      <c r="BH86">
        <v>181412.25</v>
      </c>
      <c r="BI86">
        <v>164652</v>
      </c>
      <c r="BJ86">
        <v>98017</v>
      </c>
      <c r="BK86">
        <v>670441.27</v>
      </c>
      <c r="BL86">
        <v>62937</v>
      </c>
      <c r="BM86">
        <v>145930.25</v>
      </c>
      <c r="BN86">
        <v>1145954.8999999999</v>
      </c>
      <c r="BO86">
        <v>126649.25</v>
      </c>
    </row>
    <row r="87" spans="1:67">
      <c r="A87" s="121">
        <v>1</v>
      </c>
      <c r="B87" s="122" t="s">
        <v>903</v>
      </c>
      <c r="C87" s="123" t="s">
        <v>57</v>
      </c>
      <c r="D87" s="123" t="s">
        <v>906</v>
      </c>
      <c r="E87" s="266" t="s">
        <v>952</v>
      </c>
      <c r="F87" s="122" t="s">
        <v>1056</v>
      </c>
      <c r="G87" s="122"/>
      <c r="H87" s="122"/>
      <c r="I87" s="125" t="s">
        <v>1057</v>
      </c>
      <c r="J87" s="125">
        <v>3.8</v>
      </c>
      <c r="K87" s="278">
        <v>1102050194.602</v>
      </c>
      <c r="L87" s="291" t="s">
        <v>150</v>
      </c>
      <c r="M87" s="108">
        <f t="shared" si="1"/>
        <v>4167009</v>
      </c>
      <c r="N87">
        <v>2314198.94</v>
      </c>
      <c r="O87">
        <v>16124</v>
      </c>
      <c r="P87">
        <v>23804</v>
      </c>
      <c r="Q87">
        <v>54244</v>
      </c>
      <c r="R87">
        <v>18967</v>
      </c>
      <c r="S87">
        <v>57592</v>
      </c>
      <c r="T87">
        <v>50318.5</v>
      </c>
      <c r="U87">
        <v>79826</v>
      </c>
      <c r="V87">
        <v>112126</v>
      </c>
      <c r="W87">
        <v>0</v>
      </c>
      <c r="X87">
        <v>77477</v>
      </c>
      <c r="Y87">
        <v>39283</v>
      </c>
      <c r="Z87">
        <v>4167009</v>
      </c>
      <c r="AA87">
        <v>146720</v>
      </c>
      <c r="AB87">
        <v>86379</v>
      </c>
      <c r="AC87">
        <v>67262</v>
      </c>
      <c r="AD87">
        <v>106630</v>
      </c>
      <c r="AE87">
        <v>53158</v>
      </c>
      <c r="AF87">
        <v>16689.25</v>
      </c>
      <c r="AH87">
        <v>3599531</v>
      </c>
      <c r="AJ87">
        <v>29939</v>
      </c>
      <c r="AK87">
        <v>5928</v>
      </c>
      <c r="AL87">
        <v>21028</v>
      </c>
      <c r="AM87">
        <v>47959</v>
      </c>
      <c r="AN87">
        <v>291271</v>
      </c>
      <c r="AO87">
        <v>24036</v>
      </c>
      <c r="AP87">
        <v>9666</v>
      </c>
      <c r="AR87">
        <v>104350.38</v>
      </c>
      <c r="AS87">
        <v>52054.35</v>
      </c>
      <c r="AT87">
        <v>5757</v>
      </c>
      <c r="AV87">
        <v>168353.5</v>
      </c>
      <c r="AW87">
        <v>66220</v>
      </c>
      <c r="AX87">
        <v>53184</v>
      </c>
      <c r="AY87">
        <v>268694</v>
      </c>
      <c r="AZ87">
        <v>178048</v>
      </c>
      <c r="BA87">
        <v>25322</v>
      </c>
      <c r="BB87">
        <v>91144</v>
      </c>
      <c r="BC87">
        <v>406094</v>
      </c>
      <c r="BD87">
        <v>94817</v>
      </c>
      <c r="BH87">
        <v>6284477.5700000003</v>
      </c>
      <c r="BI87">
        <v>135460</v>
      </c>
      <c r="BJ87">
        <v>68003</v>
      </c>
      <c r="BK87">
        <v>134689</v>
      </c>
      <c r="BL87">
        <v>10917</v>
      </c>
      <c r="BM87">
        <v>143262.54</v>
      </c>
      <c r="BN87">
        <v>250198.3</v>
      </c>
      <c r="BO87">
        <v>117297.7</v>
      </c>
    </row>
    <row r="88" spans="1:67">
      <c r="A88" s="121">
        <v>1</v>
      </c>
      <c r="B88" s="122" t="s">
        <v>903</v>
      </c>
      <c r="C88" s="123" t="s">
        <v>57</v>
      </c>
      <c r="D88" s="123" t="s">
        <v>906</v>
      </c>
      <c r="E88" s="266" t="s">
        <v>952</v>
      </c>
      <c r="F88" s="122" t="s">
        <v>1034</v>
      </c>
      <c r="G88" s="122"/>
      <c r="H88" s="122"/>
      <c r="I88" s="125" t="s">
        <v>1035</v>
      </c>
      <c r="J88" s="125" t="s">
        <v>2556</v>
      </c>
      <c r="K88" s="278">
        <v>1102050194.701</v>
      </c>
      <c r="L88" s="291" t="s">
        <v>132</v>
      </c>
      <c r="M88" s="108">
        <f t="shared" si="1"/>
        <v>0</v>
      </c>
      <c r="P88">
        <v>0</v>
      </c>
      <c r="Q88">
        <v>0</v>
      </c>
      <c r="X88">
        <v>864</v>
      </c>
      <c r="Y88">
        <v>2023</v>
      </c>
      <c r="AC88">
        <v>1782.5</v>
      </c>
      <c r="AD88">
        <v>0</v>
      </c>
      <c r="AH88">
        <v>0</v>
      </c>
      <c r="AJ88">
        <v>0</v>
      </c>
      <c r="AP88">
        <v>0</v>
      </c>
      <c r="AX88">
        <v>0</v>
      </c>
      <c r="AZ88">
        <v>0</v>
      </c>
      <c r="BL88">
        <v>9936</v>
      </c>
      <c r="BM88">
        <v>63621</v>
      </c>
      <c r="BO88">
        <v>0</v>
      </c>
    </row>
    <row r="89" spans="1:67">
      <c r="A89" s="121">
        <v>1</v>
      </c>
      <c r="B89" s="122" t="s">
        <v>903</v>
      </c>
      <c r="C89" s="123" t="s">
        <v>57</v>
      </c>
      <c r="D89" s="123" t="s">
        <v>906</v>
      </c>
      <c r="E89" s="266" t="s">
        <v>952</v>
      </c>
      <c r="F89" s="122" t="s">
        <v>1034</v>
      </c>
      <c r="G89" s="122"/>
      <c r="H89" s="122"/>
      <c r="I89" s="125" t="s">
        <v>1035</v>
      </c>
      <c r="J89" s="125" t="s">
        <v>2556</v>
      </c>
      <c r="K89" s="278">
        <v>1102050194.7019999</v>
      </c>
      <c r="L89" s="291" t="s">
        <v>133</v>
      </c>
      <c r="M89" s="108">
        <f t="shared" si="1"/>
        <v>0</v>
      </c>
      <c r="N89">
        <v>14667.5</v>
      </c>
      <c r="W89">
        <v>581</v>
      </c>
      <c r="Y89">
        <v>50</v>
      </c>
      <c r="AH89">
        <v>8500</v>
      </c>
      <c r="AV89">
        <v>1497</v>
      </c>
      <c r="BE89">
        <v>13122</v>
      </c>
      <c r="BO89">
        <v>0</v>
      </c>
    </row>
    <row r="90" spans="1:67">
      <c r="A90" s="121">
        <v>1</v>
      </c>
      <c r="B90" s="122" t="s">
        <v>903</v>
      </c>
      <c r="C90" s="123" t="s">
        <v>57</v>
      </c>
      <c r="D90" s="123" t="s">
        <v>906</v>
      </c>
      <c r="E90" s="266" t="s">
        <v>952</v>
      </c>
      <c r="F90" s="122" t="s">
        <v>1034</v>
      </c>
      <c r="G90" s="122"/>
      <c r="H90" s="122"/>
      <c r="I90" s="125" t="s">
        <v>1035</v>
      </c>
      <c r="J90" s="125" t="s">
        <v>2556</v>
      </c>
      <c r="K90" s="278">
        <v>1102050194.7030001</v>
      </c>
      <c r="L90" s="291" t="s">
        <v>2084</v>
      </c>
      <c r="M90" s="108">
        <f t="shared" si="1"/>
        <v>0</v>
      </c>
      <c r="N90">
        <v>12059.69</v>
      </c>
      <c r="O90">
        <v>1235.02</v>
      </c>
      <c r="Q90">
        <v>1095</v>
      </c>
      <c r="AP90">
        <v>0</v>
      </c>
      <c r="AV90">
        <v>43680</v>
      </c>
      <c r="BH90">
        <v>3206</v>
      </c>
      <c r="BJ90">
        <v>14057</v>
      </c>
      <c r="BK90">
        <v>92708</v>
      </c>
      <c r="BM90">
        <v>103303</v>
      </c>
    </row>
    <row r="91" spans="1:67">
      <c r="A91" s="121">
        <v>1</v>
      </c>
      <c r="B91" s="122" t="s">
        <v>903</v>
      </c>
      <c r="C91" s="123" t="s">
        <v>57</v>
      </c>
      <c r="D91" s="123" t="s">
        <v>906</v>
      </c>
      <c r="E91" s="266" t="s">
        <v>952</v>
      </c>
      <c r="F91" s="122" t="s">
        <v>1034</v>
      </c>
      <c r="G91" s="122"/>
      <c r="H91" s="122"/>
      <c r="I91" s="125" t="s">
        <v>1035</v>
      </c>
      <c r="J91" s="125" t="s">
        <v>2556</v>
      </c>
      <c r="K91" s="278">
        <v>1102050194.704</v>
      </c>
      <c r="L91" s="291" t="s">
        <v>2085</v>
      </c>
      <c r="M91" s="108">
        <f t="shared" si="1"/>
        <v>0</v>
      </c>
      <c r="N91">
        <v>259554.67</v>
      </c>
      <c r="Q91">
        <v>4992</v>
      </c>
      <c r="S91">
        <v>14219</v>
      </c>
      <c r="AH91">
        <v>54368.04</v>
      </c>
      <c r="AT91">
        <v>943</v>
      </c>
      <c r="AV91">
        <v>88481.600000000006</v>
      </c>
      <c r="AZ91">
        <v>0</v>
      </c>
      <c r="BH91">
        <v>9175</v>
      </c>
      <c r="BJ91">
        <v>5542</v>
      </c>
      <c r="BK91">
        <v>19774</v>
      </c>
      <c r="BM91">
        <v>110818.75</v>
      </c>
      <c r="BO91">
        <v>4979.5</v>
      </c>
    </row>
    <row r="92" spans="1:67">
      <c r="A92" s="121">
        <v>1</v>
      </c>
      <c r="B92" s="122" t="s">
        <v>903</v>
      </c>
      <c r="C92" s="123" t="s">
        <v>57</v>
      </c>
      <c r="D92" s="123" t="s">
        <v>906</v>
      </c>
      <c r="E92" s="266" t="s">
        <v>952</v>
      </c>
      <c r="F92" s="122" t="s">
        <v>1060</v>
      </c>
      <c r="G92" s="122"/>
      <c r="H92" s="122"/>
      <c r="I92" s="125" t="s">
        <v>1061</v>
      </c>
      <c r="J92" s="125">
        <v>3.6</v>
      </c>
      <c r="K92" s="278">
        <v>1102050194.8010001</v>
      </c>
      <c r="L92" s="291" t="s">
        <v>151</v>
      </c>
      <c r="M92" s="108">
        <f t="shared" si="1"/>
        <v>639081.25</v>
      </c>
      <c r="N92">
        <v>269161.11</v>
      </c>
      <c r="O92">
        <v>10086</v>
      </c>
      <c r="P92">
        <v>41115</v>
      </c>
      <c r="Q92">
        <v>31397</v>
      </c>
      <c r="R92">
        <v>134414</v>
      </c>
      <c r="S92">
        <v>159255</v>
      </c>
      <c r="T92">
        <v>113414</v>
      </c>
      <c r="U92">
        <v>97749</v>
      </c>
      <c r="V92">
        <v>57011</v>
      </c>
      <c r="W92">
        <v>27416</v>
      </c>
      <c r="X92">
        <v>19849.13</v>
      </c>
      <c r="Y92">
        <v>23046</v>
      </c>
      <c r="Z92">
        <v>639081.25</v>
      </c>
      <c r="AA92">
        <v>27602</v>
      </c>
      <c r="AB92">
        <v>47498.25</v>
      </c>
      <c r="AC92">
        <v>73374.75</v>
      </c>
      <c r="AD92">
        <v>79967.75</v>
      </c>
      <c r="AE92">
        <v>52701</v>
      </c>
      <c r="AF92">
        <v>15230.75</v>
      </c>
      <c r="AG92">
        <v>6541.75</v>
      </c>
      <c r="AH92">
        <v>1368806</v>
      </c>
      <c r="AI92">
        <v>62986.5</v>
      </c>
      <c r="AJ92">
        <v>155761</v>
      </c>
      <c r="AK92">
        <v>43803</v>
      </c>
      <c r="AL92">
        <v>95297.25</v>
      </c>
      <c r="AM92">
        <v>36933.5</v>
      </c>
      <c r="AN92">
        <v>93280</v>
      </c>
      <c r="AO92">
        <v>147248</v>
      </c>
      <c r="AP92">
        <v>33700.75</v>
      </c>
      <c r="AQ92">
        <v>684230.57</v>
      </c>
      <c r="AR92">
        <v>128328.42</v>
      </c>
      <c r="AS92">
        <v>30387</v>
      </c>
      <c r="AT92">
        <v>9633.82</v>
      </c>
      <c r="AU92">
        <v>9265</v>
      </c>
      <c r="AV92">
        <v>1362445.04</v>
      </c>
      <c r="AW92">
        <v>27473</v>
      </c>
      <c r="AX92">
        <v>34856.65</v>
      </c>
      <c r="AY92">
        <v>1138754.75</v>
      </c>
      <c r="AZ92">
        <v>47263</v>
      </c>
      <c r="BA92">
        <v>29079</v>
      </c>
      <c r="BB92">
        <v>53756.43</v>
      </c>
      <c r="BC92">
        <v>485929.87</v>
      </c>
      <c r="BD92">
        <v>14800.5</v>
      </c>
      <c r="BE92">
        <v>34428.01</v>
      </c>
      <c r="BF92">
        <v>16399</v>
      </c>
      <c r="BG92">
        <v>11295.75</v>
      </c>
      <c r="BH92">
        <v>478532.75</v>
      </c>
      <c r="BI92">
        <v>350684</v>
      </c>
      <c r="BJ92">
        <v>40731.25</v>
      </c>
      <c r="BK92">
        <v>365546.75</v>
      </c>
      <c r="BL92">
        <v>63330.85</v>
      </c>
      <c r="BM92">
        <v>53020</v>
      </c>
      <c r="BN92">
        <v>343085.5</v>
      </c>
      <c r="BO92">
        <v>12275</v>
      </c>
    </row>
    <row r="93" spans="1:67">
      <c r="A93" s="121">
        <v>1</v>
      </c>
      <c r="B93" s="122" t="s">
        <v>903</v>
      </c>
      <c r="C93" s="123" t="s">
        <v>57</v>
      </c>
      <c r="D93" s="123" t="s">
        <v>906</v>
      </c>
      <c r="E93" s="266" t="s">
        <v>952</v>
      </c>
      <c r="F93" s="122" t="s">
        <v>1060</v>
      </c>
      <c r="G93" s="122"/>
      <c r="H93" s="122"/>
      <c r="I93" s="125" t="s">
        <v>1061</v>
      </c>
      <c r="J93" s="125">
        <v>3.6</v>
      </c>
      <c r="K93" s="278">
        <v>1102050194.802</v>
      </c>
      <c r="L93" s="291" t="s">
        <v>152</v>
      </c>
      <c r="M93" s="108">
        <f t="shared" si="1"/>
        <v>515782.25</v>
      </c>
      <c r="N93">
        <v>388313.77</v>
      </c>
      <c r="O93">
        <v>11679</v>
      </c>
      <c r="P93">
        <v>12953</v>
      </c>
      <c r="Q93">
        <v>18184.75</v>
      </c>
      <c r="R93">
        <v>2402</v>
      </c>
      <c r="S93">
        <v>20646</v>
      </c>
      <c r="T93">
        <v>1987</v>
      </c>
      <c r="U93">
        <v>28726</v>
      </c>
      <c r="V93">
        <v>9132.02</v>
      </c>
      <c r="W93">
        <v>0</v>
      </c>
      <c r="X93">
        <v>33061.5</v>
      </c>
      <c r="Z93">
        <v>515782.25</v>
      </c>
      <c r="AA93">
        <v>17124</v>
      </c>
      <c r="AB93">
        <v>41677.5</v>
      </c>
      <c r="AC93">
        <v>4528.25</v>
      </c>
      <c r="AD93">
        <v>0</v>
      </c>
      <c r="AE93">
        <v>3574</v>
      </c>
      <c r="AH93">
        <v>2368991</v>
      </c>
      <c r="AI93">
        <v>56267.5</v>
      </c>
      <c r="AJ93">
        <v>16128</v>
      </c>
      <c r="AK93">
        <v>30021.5</v>
      </c>
      <c r="AL93">
        <v>34138.75</v>
      </c>
      <c r="AN93">
        <v>87350.6</v>
      </c>
      <c r="AO93">
        <v>112145.5</v>
      </c>
      <c r="AP93">
        <v>26500</v>
      </c>
      <c r="AQ93">
        <v>250064.41</v>
      </c>
      <c r="AR93">
        <v>37136.74</v>
      </c>
      <c r="AS93">
        <v>0</v>
      </c>
      <c r="AT93">
        <v>14341.44</v>
      </c>
      <c r="AV93">
        <v>830952.34</v>
      </c>
      <c r="AW93">
        <v>10884.5</v>
      </c>
      <c r="AX93">
        <v>1053.75</v>
      </c>
      <c r="AY93">
        <v>325456.53999999998</v>
      </c>
      <c r="AZ93">
        <v>28009</v>
      </c>
      <c r="BA93">
        <v>0</v>
      </c>
      <c r="BB93">
        <v>39663.75</v>
      </c>
      <c r="BC93">
        <v>215876.48000000001</v>
      </c>
      <c r="BD93">
        <v>20224.25</v>
      </c>
      <c r="BH93">
        <v>287545.59000000003</v>
      </c>
      <c r="BI93">
        <v>66257</v>
      </c>
      <c r="BJ93">
        <v>27411.25</v>
      </c>
      <c r="BK93">
        <v>26716.58</v>
      </c>
      <c r="BM93">
        <v>20296.75</v>
      </c>
      <c r="BN93">
        <v>33481.550000000003</v>
      </c>
      <c r="BO93">
        <v>9239.5</v>
      </c>
    </row>
    <row r="94" spans="1:67">
      <c r="A94" s="121">
        <v>1</v>
      </c>
      <c r="B94" s="122" t="s">
        <v>903</v>
      </c>
      <c r="C94" s="123" t="s">
        <v>57</v>
      </c>
      <c r="D94" s="123" t="s">
        <v>906</v>
      </c>
      <c r="E94" s="266" t="s">
        <v>952</v>
      </c>
      <c r="F94" s="122" t="s">
        <v>1060</v>
      </c>
      <c r="G94" s="122"/>
      <c r="H94" s="122"/>
      <c r="I94" s="125" t="s">
        <v>1061</v>
      </c>
      <c r="J94" s="125">
        <v>3.6</v>
      </c>
      <c r="K94" s="278">
        <v>1102050194.803</v>
      </c>
      <c r="L94" s="291" t="s">
        <v>153</v>
      </c>
      <c r="M94" s="108">
        <f t="shared" si="1"/>
        <v>94306.25</v>
      </c>
      <c r="N94">
        <v>671660.75</v>
      </c>
      <c r="O94">
        <v>13224</v>
      </c>
      <c r="P94">
        <v>3147</v>
      </c>
      <c r="Q94">
        <v>17180</v>
      </c>
      <c r="R94">
        <v>23197.200000000001</v>
      </c>
      <c r="T94">
        <v>12917</v>
      </c>
      <c r="U94">
        <v>20190</v>
      </c>
      <c r="V94">
        <v>17279</v>
      </c>
      <c r="W94">
        <v>34070.25</v>
      </c>
      <c r="X94">
        <v>34215.9</v>
      </c>
      <c r="Z94">
        <v>94306.25</v>
      </c>
      <c r="AD94">
        <v>31662.85</v>
      </c>
      <c r="AE94">
        <v>50527</v>
      </c>
      <c r="AH94">
        <v>180308.57</v>
      </c>
      <c r="AI94">
        <v>0</v>
      </c>
      <c r="AJ94">
        <v>54919</v>
      </c>
      <c r="AK94">
        <v>34396</v>
      </c>
      <c r="AL94">
        <v>18210</v>
      </c>
      <c r="AN94">
        <v>20792.05</v>
      </c>
      <c r="AO94">
        <v>49094</v>
      </c>
      <c r="AP94">
        <v>31033</v>
      </c>
      <c r="AQ94">
        <v>211403.75</v>
      </c>
      <c r="AR94">
        <v>76284.87</v>
      </c>
      <c r="AS94">
        <v>14727</v>
      </c>
      <c r="AV94">
        <v>201853.75</v>
      </c>
      <c r="AY94">
        <v>0</v>
      </c>
      <c r="BB94">
        <v>29382</v>
      </c>
      <c r="BC94">
        <v>0</v>
      </c>
      <c r="BG94">
        <v>28087.75</v>
      </c>
      <c r="BH94">
        <v>132030.25</v>
      </c>
      <c r="BJ94">
        <v>6972.5</v>
      </c>
      <c r="BM94">
        <v>12459.5</v>
      </c>
    </row>
    <row r="95" spans="1:67">
      <c r="A95" s="121">
        <v>1</v>
      </c>
      <c r="B95" s="122" t="s">
        <v>903</v>
      </c>
      <c r="C95" s="123" t="s">
        <v>57</v>
      </c>
      <c r="D95" s="123" t="s">
        <v>906</v>
      </c>
      <c r="E95" s="266" t="s">
        <v>952</v>
      </c>
      <c r="F95" s="122" t="s">
        <v>1060</v>
      </c>
      <c r="G95" s="122"/>
      <c r="H95" s="122"/>
      <c r="I95" s="125" t="s">
        <v>1061</v>
      </c>
      <c r="J95" s="125">
        <v>3.6</v>
      </c>
      <c r="K95" s="278">
        <v>1102050194.8039999</v>
      </c>
      <c r="L95" s="291" t="s">
        <v>154</v>
      </c>
      <c r="M95" s="108">
        <f t="shared" si="1"/>
        <v>270926</v>
      </c>
      <c r="N95">
        <v>0</v>
      </c>
      <c r="P95">
        <v>16187</v>
      </c>
      <c r="Q95">
        <v>5200.7</v>
      </c>
      <c r="R95">
        <v>4110</v>
      </c>
      <c r="U95">
        <v>10192</v>
      </c>
      <c r="V95">
        <v>35119</v>
      </c>
      <c r="W95">
        <v>33040</v>
      </c>
      <c r="X95">
        <v>68563.56</v>
      </c>
      <c r="Z95">
        <v>270926</v>
      </c>
      <c r="AC95">
        <v>9045</v>
      </c>
      <c r="AD95">
        <v>5113.7</v>
      </c>
      <c r="AE95">
        <v>7638</v>
      </c>
      <c r="AH95">
        <v>273702.96999999997</v>
      </c>
      <c r="AJ95">
        <v>64178</v>
      </c>
      <c r="AK95">
        <v>7616</v>
      </c>
      <c r="AL95">
        <v>12621</v>
      </c>
      <c r="AN95">
        <v>38895</v>
      </c>
      <c r="AP95">
        <v>5603</v>
      </c>
      <c r="AQ95">
        <v>153196.04999999999</v>
      </c>
      <c r="AR95">
        <v>7578.29</v>
      </c>
      <c r="AS95">
        <v>6877</v>
      </c>
      <c r="AV95">
        <v>137215.38</v>
      </c>
      <c r="BB95">
        <v>42436.5</v>
      </c>
      <c r="BC95">
        <v>0</v>
      </c>
      <c r="BH95">
        <v>9698</v>
      </c>
      <c r="BJ95">
        <v>8008.32</v>
      </c>
      <c r="BN95">
        <v>14788</v>
      </c>
    </row>
    <row r="96" spans="1:67">
      <c r="A96" s="121">
        <v>1</v>
      </c>
      <c r="B96" s="122" t="s">
        <v>903</v>
      </c>
      <c r="C96" s="123" t="s">
        <v>57</v>
      </c>
      <c r="D96" s="123" t="s">
        <v>2531</v>
      </c>
      <c r="E96" s="266" t="s">
        <v>952</v>
      </c>
      <c r="F96" s="122"/>
      <c r="G96" s="122"/>
      <c r="H96" s="122"/>
      <c r="I96" s="125" t="s">
        <v>980</v>
      </c>
      <c r="J96" s="125">
        <v>5.2</v>
      </c>
      <c r="K96" s="278">
        <v>1103020111.1010001</v>
      </c>
      <c r="L96" s="291" t="s">
        <v>173</v>
      </c>
      <c r="M96" s="108">
        <f t="shared" si="1"/>
        <v>0</v>
      </c>
      <c r="BG96">
        <v>100365.86</v>
      </c>
      <c r="BH96">
        <v>46350000</v>
      </c>
    </row>
    <row r="97" spans="1:67">
      <c r="A97" s="121">
        <v>1</v>
      </c>
      <c r="B97" s="122" t="s">
        <v>903</v>
      </c>
      <c r="C97" s="123" t="s">
        <v>57</v>
      </c>
      <c r="D97" s="123" t="s">
        <v>904</v>
      </c>
      <c r="E97" s="266" t="s">
        <v>952</v>
      </c>
      <c r="F97" s="122"/>
      <c r="G97" s="122" t="s">
        <v>944</v>
      </c>
      <c r="H97" s="122"/>
      <c r="I97" s="125" t="s">
        <v>953</v>
      </c>
      <c r="J97" s="125">
        <v>5.2</v>
      </c>
      <c r="K97" s="278">
        <v>1104010101.1010001</v>
      </c>
      <c r="L97" s="291" t="s">
        <v>174</v>
      </c>
      <c r="M97" s="108">
        <f t="shared" si="1"/>
        <v>0</v>
      </c>
    </row>
    <row r="98" spans="1:67">
      <c r="A98" s="121">
        <v>1</v>
      </c>
      <c r="B98" s="122" t="s">
        <v>903</v>
      </c>
      <c r="C98" s="123" t="s">
        <v>57</v>
      </c>
      <c r="D98" s="123" t="s">
        <v>908</v>
      </c>
      <c r="E98" s="266" t="s">
        <v>952</v>
      </c>
      <c r="F98" s="122"/>
      <c r="G98" s="122"/>
      <c r="H98" s="122"/>
      <c r="I98" s="135" t="s">
        <v>1087</v>
      </c>
      <c r="J98" s="135">
        <v>4.2</v>
      </c>
      <c r="K98" s="278">
        <v>1105010101.1010001</v>
      </c>
      <c r="L98" s="291" t="s">
        <v>175</v>
      </c>
      <c r="M98" s="108">
        <f t="shared" si="1"/>
        <v>0</v>
      </c>
      <c r="AD98">
        <v>309810.08</v>
      </c>
      <c r="BK98">
        <v>1145060.32</v>
      </c>
    </row>
    <row r="99" spans="1:67">
      <c r="A99" s="121">
        <v>1</v>
      </c>
      <c r="B99" s="122" t="s">
        <v>903</v>
      </c>
      <c r="C99" s="123" t="s">
        <v>57</v>
      </c>
      <c r="D99" s="123" t="s">
        <v>908</v>
      </c>
      <c r="E99" s="266" t="s">
        <v>952</v>
      </c>
      <c r="F99" s="122"/>
      <c r="G99" s="122"/>
      <c r="H99" s="122"/>
      <c r="I99" s="135" t="s">
        <v>1087</v>
      </c>
      <c r="J99" s="135">
        <v>4.3</v>
      </c>
      <c r="K99" s="278">
        <v>1105010102.1010001</v>
      </c>
      <c r="L99" s="291" t="s">
        <v>176</v>
      </c>
      <c r="M99" s="108">
        <f t="shared" si="1"/>
        <v>0</v>
      </c>
      <c r="AD99">
        <v>97881</v>
      </c>
      <c r="BK99">
        <v>0</v>
      </c>
    </row>
    <row r="100" spans="1:67">
      <c r="A100" s="121">
        <v>1</v>
      </c>
      <c r="B100" s="122" t="s">
        <v>903</v>
      </c>
      <c r="C100" s="123" t="s">
        <v>57</v>
      </c>
      <c r="D100" s="123" t="s">
        <v>908</v>
      </c>
      <c r="E100" s="266" t="s">
        <v>952</v>
      </c>
      <c r="F100" s="122"/>
      <c r="G100" s="122"/>
      <c r="H100" s="122"/>
      <c r="I100" s="135" t="s">
        <v>1087</v>
      </c>
      <c r="J100" s="135">
        <v>4.4000000000000004</v>
      </c>
      <c r="K100" s="278">
        <v>1105010103.1010001</v>
      </c>
      <c r="L100" s="291" t="s">
        <v>177</v>
      </c>
      <c r="M100" s="108">
        <f t="shared" si="1"/>
        <v>0</v>
      </c>
      <c r="AD100">
        <v>349000</v>
      </c>
      <c r="BK100">
        <v>0</v>
      </c>
    </row>
    <row r="101" spans="1:67">
      <c r="A101" s="121">
        <v>1</v>
      </c>
      <c r="B101" s="122" t="s">
        <v>903</v>
      </c>
      <c r="C101" s="123" t="s">
        <v>57</v>
      </c>
      <c r="D101" s="123" t="s">
        <v>908</v>
      </c>
      <c r="E101" s="266" t="s">
        <v>952</v>
      </c>
      <c r="F101" s="122"/>
      <c r="G101" s="122"/>
      <c r="H101" s="122"/>
      <c r="I101" s="125" t="s">
        <v>1091</v>
      </c>
      <c r="J101" s="125">
        <v>4.0999999999999996</v>
      </c>
      <c r="K101" s="278">
        <v>1105010103.102</v>
      </c>
      <c r="L101" s="291" t="s">
        <v>178</v>
      </c>
      <c r="M101" s="108">
        <f t="shared" si="1"/>
        <v>11582319.9</v>
      </c>
      <c r="N101">
        <v>25728938.629999999</v>
      </c>
      <c r="O101">
        <v>397341.28</v>
      </c>
      <c r="P101">
        <v>1955237.73</v>
      </c>
      <c r="Q101">
        <v>715005.26</v>
      </c>
      <c r="R101">
        <v>2987247.22</v>
      </c>
      <c r="S101">
        <v>3972910.7</v>
      </c>
      <c r="T101">
        <v>1802148.72</v>
      </c>
      <c r="U101">
        <v>2153436.12</v>
      </c>
      <c r="V101">
        <v>1170653.7</v>
      </c>
      <c r="W101">
        <v>1591128.74</v>
      </c>
      <c r="X101">
        <v>1101142.8799999999</v>
      </c>
      <c r="Y101">
        <v>544357.29</v>
      </c>
      <c r="Z101">
        <v>11582319.9</v>
      </c>
      <c r="AA101">
        <v>1375473.73</v>
      </c>
      <c r="AB101">
        <v>1086952.77</v>
      </c>
      <c r="AC101">
        <v>1523532.86</v>
      </c>
      <c r="AD101">
        <v>4421178.4400000004</v>
      </c>
      <c r="AE101">
        <v>2250761.16</v>
      </c>
      <c r="AF101">
        <v>621427.98</v>
      </c>
      <c r="AG101">
        <v>626246.43999999994</v>
      </c>
      <c r="AH101">
        <v>28440250.670000002</v>
      </c>
      <c r="AI101">
        <v>1616218.52</v>
      </c>
      <c r="AJ101">
        <v>3221166.49</v>
      </c>
      <c r="AK101">
        <v>3411762.21</v>
      </c>
      <c r="AL101">
        <v>2665745.2400000002</v>
      </c>
      <c r="AM101">
        <v>1665289.76</v>
      </c>
      <c r="AN101">
        <v>4406777.68</v>
      </c>
      <c r="AO101">
        <v>1398761.96</v>
      </c>
      <c r="AP101">
        <v>2930933.58</v>
      </c>
      <c r="AQ101">
        <v>3016351.24</v>
      </c>
      <c r="AR101">
        <v>3552491.73</v>
      </c>
      <c r="AS101">
        <v>2485314.36</v>
      </c>
      <c r="AT101">
        <v>2221637.7999999998</v>
      </c>
      <c r="AU101">
        <v>759018.22</v>
      </c>
      <c r="AV101">
        <v>22181217.030000001</v>
      </c>
      <c r="AW101">
        <v>1090103.27</v>
      </c>
      <c r="AX101">
        <v>664267.87</v>
      </c>
      <c r="AY101">
        <v>3028746.88</v>
      </c>
      <c r="AZ101">
        <v>1615562.16</v>
      </c>
      <c r="BA101">
        <v>1575349.07</v>
      </c>
      <c r="BB101">
        <v>1012932.36</v>
      </c>
      <c r="BC101">
        <v>5019705.22</v>
      </c>
      <c r="BD101">
        <v>1040654.5</v>
      </c>
      <c r="BE101">
        <v>318988.34999999998</v>
      </c>
      <c r="BF101">
        <v>579182.68000000005</v>
      </c>
      <c r="BG101">
        <v>393329.94</v>
      </c>
      <c r="BH101">
        <v>16724655.300000001</v>
      </c>
      <c r="BI101">
        <v>3730863.11</v>
      </c>
      <c r="BJ101">
        <v>980859.01</v>
      </c>
      <c r="BK101">
        <v>4311752.78</v>
      </c>
      <c r="BL101">
        <v>194564.98</v>
      </c>
      <c r="BM101">
        <v>2265256.61</v>
      </c>
      <c r="BN101">
        <v>1025083.61</v>
      </c>
      <c r="BO101">
        <v>594082.06999999995</v>
      </c>
    </row>
    <row r="102" spans="1:67">
      <c r="A102" s="121">
        <v>1</v>
      </c>
      <c r="B102" s="122" t="s">
        <v>903</v>
      </c>
      <c r="C102" s="123" t="s">
        <v>57</v>
      </c>
      <c r="D102" s="123" t="s">
        <v>908</v>
      </c>
      <c r="E102" s="266" t="s">
        <v>952</v>
      </c>
      <c r="F102" s="122"/>
      <c r="G102" s="122"/>
      <c r="H102" s="122"/>
      <c r="I102" s="125" t="s">
        <v>1093</v>
      </c>
      <c r="J102" s="125">
        <v>4.5</v>
      </c>
      <c r="K102" s="278">
        <v>1105010103.1029999</v>
      </c>
      <c r="L102" s="291" t="s">
        <v>179</v>
      </c>
      <c r="M102" s="108">
        <f t="shared" si="1"/>
        <v>36581.03</v>
      </c>
      <c r="N102">
        <v>1078125.53</v>
      </c>
      <c r="P102">
        <v>90</v>
      </c>
      <c r="Q102">
        <v>62590</v>
      </c>
      <c r="R102">
        <v>184820</v>
      </c>
      <c r="S102">
        <v>423411.68</v>
      </c>
      <c r="T102">
        <v>173124.26</v>
      </c>
      <c r="U102">
        <v>625072.6</v>
      </c>
      <c r="V102">
        <v>261805.75</v>
      </c>
      <c r="X102">
        <v>69840</v>
      </c>
      <c r="Y102">
        <v>53165.56</v>
      </c>
      <c r="Z102">
        <v>36581.03</v>
      </c>
      <c r="AA102">
        <v>30610</v>
      </c>
      <c r="AD102">
        <v>606301.99</v>
      </c>
      <c r="AE102">
        <v>290200</v>
      </c>
      <c r="AH102">
        <v>47657.4</v>
      </c>
      <c r="AK102">
        <v>163236</v>
      </c>
      <c r="AN102">
        <v>38729.760000000002</v>
      </c>
      <c r="AR102">
        <v>121906</v>
      </c>
      <c r="AS102">
        <v>149854.25</v>
      </c>
      <c r="AT102">
        <v>70686</v>
      </c>
      <c r="AU102">
        <v>36008</v>
      </c>
      <c r="AV102">
        <v>2338525.2200000002</v>
      </c>
      <c r="AW102">
        <v>31413.73</v>
      </c>
      <c r="AX102">
        <v>7915</v>
      </c>
      <c r="AY102">
        <v>42685.64</v>
      </c>
      <c r="BA102">
        <v>233477.83</v>
      </c>
      <c r="BC102">
        <v>502178</v>
      </c>
      <c r="BD102">
        <v>24743.55</v>
      </c>
      <c r="BE102">
        <v>4626.28</v>
      </c>
      <c r="BF102">
        <v>10730</v>
      </c>
      <c r="BG102">
        <v>23845</v>
      </c>
      <c r="BH102">
        <v>207767.05</v>
      </c>
      <c r="BI102">
        <v>88038.399999999994</v>
      </c>
      <c r="BJ102">
        <v>960</v>
      </c>
      <c r="BK102">
        <v>157958.04999999999</v>
      </c>
      <c r="BL102">
        <v>243601.49</v>
      </c>
      <c r="BM102">
        <v>828520.03</v>
      </c>
      <c r="BN102">
        <v>491933.02</v>
      </c>
      <c r="BO102">
        <v>598074.46</v>
      </c>
    </row>
    <row r="103" spans="1:67">
      <c r="A103" s="121">
        <v>1</v>
      </c>
      <c r="B103" s="122" t="s">
        <v>903</v>
      </c>
      <c r="C103" s="123" t="s">
        <v>57</v>
      </c>
      <c r="D103" s="123" t="s">
        <v>908</v>
      </c>
      <c r="E103" s="266" t="s">
        <v>952</v>
      </c>
      <c r="F103" s="122" t="s">
        <v>1095</v>
      </c>
      <c r="G103" s="122"/>
      <c r="H103" s="122"/>
      <c r="I103" s="125" t="s">
        <v>1096</v>
      </c>
      <c r="J103" s="125">
        <v>4.5999999999999996</v>
      </c>
      <c r="K103" s="278">
        <v>1105010103.1040001</v>
      </c>
      <c r="L103" s="291" t="s">
        <v>180</v>
      </c>
      <c r="M103" s="108">
        <f t="shared" si="1"/>
        <v>8095153.96</v>
      </c>
      <c r="N103">
        <v>57313698.369999997</v>
      </c>
      <c r="O103">
        <v>205276.01</v>
      </c>
      <c r="P103">
        <v>680236.75</v>
      </c>
      <c r="Q103">
        <v>1099060.8700000001</v>
      </c>
      <c r="R103">
        <v>734278.88</v>
      </c>
      <c r="S103">
        <v>1436406.2</v>
      </c>
      <c r="T103">
        <v>474543.41</v>
      </c>
      <c r="U103">
        <v>0</v>
      </c>
      <c r="V103">
        <v>532940.79</v>
      </c>
      <c r="W103">
        <v>551938.02</v>
      </c>
      <c r="X103">
        <v>477075.46</v>
      </c>
      <c r="Y103">
        <v>62560.55</v>
      </c>
      <c r="Z103">
        <v>8095153.96</v>
      </c>
      <c r="AA103">
        <v>548483.80000000005</v>
      </c>
      <c r="AB103">
        <v>63985.21</v>
      </c>
      <c r="AC103">
        <v>105656.64</v>
      </c>
      <c r="AD103">
        <v>0</v>
      </c>
      <c r="AE103">
        <v>840467.55</v>
      </c>
      <c r="AF103">
        <v>87198.87</v>
      </c>
      <c r="AG103">
        <v>109992.18</v>
      </c>
      <c r="AH103">
        <v>18029477.550000001</v>
      </c>
      <c r="AI103">
        <v>715011.41</v>
      </c>
      <c r="AJ103">
        <v>480177.52</v>
      </c>
      <c r="AK103">
        <v>577935.9</v>
      </c>
      <c r="AL103">
        <v>557033</v>
      </c>
      <c r="AM103">
        <v>391208.9</v>
      </c>
      <c r="AN103">
        <v>595217.88</v>
      </c>
      <c r="AO103">
        <v>334535.5</v>
      </c>
      <c r="AP103">
        <v>373772.16</v>
      </c>
      <c r="AQ103">
        <v>388408.04</v>
      </c>
      <c r="AR103">
        <v>882748.94</v>
      </c>
      <c r="AS103">
        <v>265305.08</v>
      </c>
      <c r="AT103">
        <v>720580.87</v>
      </c>
      <c r="AU103">
        <v>329007.62</v>
      </c>
      <c r="AV103">
        <v>9376328.1099999994</v>
      </c>
      <c r="AW103">
        <v>130012.61</v>
      </c>
      <c r="AX103">
        <v>248119.18</v>
      </c>
      <c r="AY103">
        <v>310852.09999999998</v>
      </c>
      <c r="AZ103">
        <v>300362.46000000002</v>
      </c>
      <c r="BA103">
        <v>0</v>
      </c>
      <c r="BB103">
        <v>76939.929999999993</v>
      </c>
      <c r="BC103">
        <v>1792391.27</v>
      </c>
      <c r="BD103">
        <v>288826.59999999998</v>
      </c>
      <c r="BE103">
        <v>54805.1</v>
      </c>
      <c r="BF103">
        <v>66407.81</v>
      </c>
      <c r="BG103">
        <v>127176.61</v>
      </c>
      <c r="BH103">
        <v>7962663.71</v>
      </c>
      <c r="BI103">
        <v>1394753.79</v>
      </c>
      <c r="BJ103">
        <v>430610.78</v>
      </c>
      <c r="BK103">
        <v>1219159.3700000001</v>
      </c>
      <c r="BL103">
        <v>0</v>
      </c>
      <c r="BM103">
        <v>0</v>
      </c>
      <c r="BN103">
        <v>0</v>
      </c>
      <c r="BO103">
        <v>0</v>
      </c>
    </row>
    <row r="104" spans="1:67">
      <c r="A104" s="121">
        <v>1</v>
      </c>
      <c r="B104" s="122" t="s">
        <v>903</v>
      </c>
      <c r="C104" s="123" t="s">
        <v>57</v>
      </c>
      <c r="D104" s="123" t="s">
        <v>908</v>
      </c>
      <c r="E104" s="266" t="s">
        <v>952</v>
      </c>
      <c r="F104" s="122"/>
      <c r="G104" s="122"/>
      <c r="H104" s="122"/>
      <c r="I104" s="125" t="s">
        <v>1098</v>
      </c>
      <c r="J104" s="125">
        <v>4.7</v>
      </c>
      <c r="K104" s="278">
        <v>1105010103.105</v>
      </c>
      <c r="L104" s="291" t="s">
        <v>181</v>
      </c>
      <c r="M104" s="108">
        <f t="shared" si="1"/>
        <v>1321737.45</v>
      </c>
      <c r="N104">
        <v>5349318.5</v>
      </c>
      <c r="O104">
        <v>330525</v>
      </c>
      <c r="P104">
        <v>826377.2</v>
      </c>
      <c r="Q104">
        <v>3434363</v>
      </c>
      <c r="R104">
        <v>5139072.2</v>
      </c>
      <c r="S104">
        <v>1950425</v>
      </c>
      <c r="T104">
        <v>1400557.15</v>
      </c>
      <c r="U104">
        <v>1203704.7</v>
      </c>
      <c r="V104">
        <v>386456</v>
      </c>
      <c r="W104">
        <v>612897</v>
      </c>
      <c r="X104">
        <v>1091030</v>
      </c>
      <c r="Y104">
        <v>232795</v>
      </c>
      <c r="Z104">
        <v>1321737.45</v>
      </c>
      <c r="AA104">
        <v>191358.4</v>
      </c>
      <c r="AB104">
        <v>18465.599999999999</v>
      </c>
      <c r="AC104">
        <v>54015.8</v>
      </c>
      <c r="AD104">
        <v>516366.47</v>
      </c>
      <c r="AE104">
        <v>121294.39999999999</v>
      </c>
      <c r="AF104">
        <v>29325.73</v>
      </c>
      <c r="AG104">
        <v>141270.82</v>
      </c>
      <c r="AH104">
        <v>7963227.3200000003</v>
      </c>
      <c r="AI104">
        <v>591113.9</v>
      </c>
      <c r="AJ104">
        <v>240829</v>
      </c>
      <c r="AK104">
        <v>153542.96</v>
      </c>
      <c r="AL104">
        <v>361150.21</v>
      </c>
      <c r="AM104">
        <v>95395</v>
      </c>
      <c r="AN104">
        <v>430910.05</v>
      </c>
      <c r="AO104">
        <v>109877.8</v>
      </c>
      <c r="AP104">
        <v>401682.7</v>
      </c>
      <c r="AQ104">
        <v>30557</v>
      </c>
      <c r="AR104">
        <v>1650898.6</v>
      </c>
      <c r="AS104">
        <v>38845</v>
      </c>
      <c r="AT104">
        <v>53394</v>
      </c>
      <c r="AU104">
        <v>86226.85</v>
      </c>
      <c r="AV104">
        <v>634312.09</v>
      </c>
      <c r="AW104">
        <v>67450</v>
      </c>
      <c r="AX104">
        <v>161677.76000000001</v>
      </c>
      <c r="AY104">
        <v>200768.63</v>
      </c>
      <c r="AZ104">
        <v>203686.1</v>
      </c>
      <c r="BA104">
        <v>18888.099999999999</v>
      </c>
      <c r="BB104">
        <v>180130.8</v>
      </c>
      <c r="BC104">
        <v>394373.85</v>
      </c>
      <c r="BD104">
        <v>347208.95</v>
      </c>
      <c r="BE104">
        <v>65318.7</v>
      </c>
      <c r="BF104">
        <v>69288.3</v>
      </c>
      <c r="BG104">
        <v>10594.88</v>
      </c>
      <c r="BH104">
        <v>1281523.3</v>
      </c>
      <c r="BI104">
        <v>633523.9</v>
      </c>
      <c r="BJ104">
        <v>282210.2</v>
      </c>
      <c r="BK104">
        <v>789986.26</v>
      </c>
      <c r="BL104">
        <v>56887.5</v>
      </c>
      <c r="BM104">
        <v>251059.26</v>
      </c>
      <c r="BN104">
        <v>118522.2</v>
      </c>
      <c r="BO104">
        <v>52855.8</v>
      </c>
    </row>
    <row r="105" spans="1:67">
      <c r="A105" s="121">
        <v>1</v>
      </c>
      <c r="B105" s="122" t="s">
        <v>903</v>
      </c>
      <c r="C105" s="123" t="s">
        <v>57</v>
      </c>
      <c r="D105" s="123" t="s">
        <v>908</v>
      </c>
      <c r="E105" s="266" t="s">
        <v>952</v>
      </c>
      <c r="F105" s="122"/>
      <c r="G105" s="122"/>
      <c r="H105" s="122"/>
      <c r="I105" s="125" t="s">
        <v>1098</v>
      </c>
      <c r="J105" s="125">
        <v>4.4000000000000004</v>
      </c>
      <c r="K105" s="278">
        <v>1105010103.1059999</v>
      </c>
      <c r="L105" s="291" t="s">
        <v>182</v>
      </c>
      <c r="M105" s="108">
        <f t="shared" si="1"/>
        <v>17452.77</v>
      </c>
      <c r="N105">
        <v>228243.46</v>
      </c>
      <c r="O105">
        <v>0</v>
      </c>
      <c r="V105">
        <v>9540</v>
      </c>
      <c r="X105">
        <v>4800</v>
      </c>
      <c r="Z105">
        <v>17452.77</v>
      </c>
      <c r="AI105">
        <v>44088</v>
      </c>
      <c r="AK105">
        <v>45740</v>
      </c>
      <c r="AQ105">
        <v>26801</v>
      </c>
      <c r="AT105">
        <v>4490</v>
      </c>
      <c r="BH105">
        <v>21828</v>
      </c>
      <c r="BL105">
        <v>4376</v>
      </c>
    </row>
    <row r="106" spans="1:67">
      <c r="A106" s="121">
        <v>1</v>
      </c>
      <c r="B106" s="122" t="s">
        <v>903</v>
      </c>
      <c r="C106" s="123" t="s">
        <v>57</v>
      </c>
      <c r="D106" s="123" t="s">
        <v>908</v>
      </c>
      <c r="E106" s="266" t="s">
        <v>952</v>
      </c>
      <c r="F106" s="122"/>
      <c r="G106" s="122"/>
      <c r="H106" s="122"/>
      <c r="I106" s="125" t="s">
        <v>1101</v>
      </c>
      <c r="J106" s="125">
        <v>4.8</v>
      </c>
      <c r="K106" s="278">
        <v>1105010103.1070001</v>
      </c>
      <c r="L106" s="291" t="s">
        <v>183</v>
      </c>
      <c r="M106" s="108">
        <f t="shared" si="1"/>
        <v>998183.75</v>
      </c>
      <c r="N106">
        <v>5001529.7300000004</v>
      </c>
      <c r="O106">
        <v>250689.06</v>
      </c>
      <c r="P106">
        <v>141039.91</v>
      </c>
      <c r="Q106">
        <v>25180</v>
      </c>
      <c r="R106">
        <v>457596.86</v>
      </c>
      <c r="S106">
        <v>62843.99</v>
      </c>
      <c r="T106">
        <v>160526.98000000001</v>
      </c>
      <c r="U106">
        <v>6910</v>
      </c>
      <c r="V106">
        <v>199707.6</v>
      </c>
      <c r="W106">
        <v>56883.8</v>
      </c>
      <c r="X106">
        <v>45491.71</v>
      </c>
      <c r="Y106">
        <v>155747.66</v>
      </c>
      <c r="Z106">
        <v>998183.75</v>
      </c>
      <c r="AA106">
        <v>106834.63</v>
      </c>
      <c r="AB106">
        <v>105781.43</v>
      </c>
      <c r="AC106">
        <v>43694.05</v>
      </c>
      <c r="AD106">
        <v>50886.55</v>
      </c>
      <c r="AE106">
        <v>109924.42</v>
      </c>
      <c r="AG106">
        <v>51355.33</v>
      </c>
      <c r="AH106">
        <v>3902777.5</v>
      </c>
      <c r="AI106">
        <v>109625.03</v>
      </c>
      <c r="AJ106">
        <v>58655.98</v>
      </c>
      <c r="AK106">
        <v>240239.97</v>
      </c>
      <c r="AL106">
        <v>172413.2</v>
      </c>
      <c r="AM106">
        <v>141398</v>
      </c>
      <c r="AN106">
        <v>222524.42</v>
      </c>
      <c r="AO106">
        <v>121090.99</v>
      </c>
      <c r="AP106">
        <v>30485</v>
      </c>
      <c r="AQ106">
        <v>144484.82999999999</v>
      </c>
      <c r="AR106">
        <v>327869.8</v>
      </c>
      <c r="AS106">
        <v>62671.83</v>
      </c>
      <c r="AT106">
        <v>84475.46</v>
      </c>
      <c r="AU106">
        <v>112227.26</v>
      </c>
      <c r="AV106">
        <v>749330.8</v>
      </c>
      <c r="AW106">
        <v>24475.4</v>
      </c>
      <c r="AX106">
        <v>61772.01</v>
      </c>
      <c r="AY106">
        <v>74416.800000000003</v>
      </c>
      <c r="AZ106">
        <v>74353.17</v>
      </c>
      <c r="BA106">
        <v>40032.29</v>
      </c>
      <c r="BB106">
        <v>76464.800000000003</v>
      </c>
      <c r="BC106">
        <v>0</v>
      </c>
      <c r="BD106">
        <v>27135.66</v>
      </c>
      <c r="BE106">
        <v>30775</v>
      </c>
      <c r="BF106">
        <v>15368.92</v>
      </c>
      <c r="BG106">
        <v>48218.07</v>
      </c>
      <c r="BH106">
        <v>640511.27</v>
      </c>
      <c r="BI106">
        <v>187301.75</v>
      </c>
      <c r="BJ106">
        <v>131136.38</v>
      </c>
      <c r="BK106">
        <v>193743.34</v>
      </c>
      <c r="BL106">
        <v>18098.599999999999</v>
      </c>
      <c r="BM106">
        <v>207410.93</v>
      </c>
      <c r="BN106">
        <v>160349.92000000001</v>
      </c>
      <c r="BO106">
        <v>59046.97</v>
      </c>
    </row>
    <row r="107" spans="1:67">
      <c r="A107" s="121">
        <v>1</v>
      </c>
      <c r="B107" s="122" t="s">
        <v>903</v>
      </c>
      <c r="C107" s="123" t="s">
        <v>57</v>
      </c>
      <c r="D107" s="123" t="s">
        <v>908</v>
      </c>
      <c r="E107" s="266" t="s">
        <v>952</v>
      </c>
      <c r="F107" s="122" t="s">
        <v>1103</v>
      </c>
      <c r="G107" s="122"/>
      <c r="H107" s="122"/>
      <c r="I107" s="125" t="s">
        <v>1087</v>
      </c>
      <c r="J107" s="125" t="s">
        <v>921</v>
      </c>
      <c r="K107" s="280">
        <v>1105010103.108</v>
      </c>
      <c r="L107" s="293" t="s">
        <v>184</v>
      </c>
      <c r="M107" s="108">
        <f t="shared" si="1"/>
        <v>85945</v>
      </c>
      <c r="N107">
        <v>7727.4</v>
      </c>
      <c r="P107">
        <v>3320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Z107">
        <v>85945</v>
      </c>
      <c r="AB107">
        <v>0</v>
      </c>
      <c r="AD107">
        <v>0</v>
      </c>
      <c r="AE107">
        <v>0</v>
      </c>
      <c r="AH107">
        <v>0</v>
      </c>
      <c r="AJ107">
        <v>2227.8000000000002</v>
      </c>
      <c r="AK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V107">
        <v>0</v>
      </c>
      <c r="AX107">
        <v>0</v>
      </c>
      <c r="AY107">
        <v>0</v>
      </c>
      <c r="AZ107">
        <v>0</v>
      </c>
      <c r="BF107">
        <v>0</v>
      </c>
      <c r="BG107">
        <v>0</v>
      </c>
      <c r="BH107">
        <v>0</v>
      </c>
      <c r="BI107">
        <v>1607.6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</row>
    <row r="108" spans="1:67">
      <c r="A108" s="121">
        <v>1</v>
      </c>
      <c r="B108" s="122" t="s">
        <v>903</v>
      </c>
      <c r="C108" s="123" t="s">
        <v>57</v>
      </c>
      <c r="D108" s="123" t="s">
        <v>908</v>
      </c>
      <c r="E108" s="266" t="s">
        <v>952</v>
      </c>
      <c r="F108" s="122" t="s">
        <v>1105</v>
      </c>
      <c r="G108" s="122"/>
      <c r="H108" s="122"/>
      <c r="I108" s="125" t="s">
        <v>1087</v>
      </c>
      <c r="J108" s="125">
        <v>4.9000000000000004</v>
      </c>
      <c r="K108" s="280">
        <v>1105010103.109</v>
      </c>
      <c r="L108" s="293" t="s">
        <v>185</v>
      </c>
      <c r="M108" s="108">
        <f t="shared" si="1"/>
        <v>0</v>
      </c>
      <c r="N108">
        <v>31925</v>
      </c>
      <c r="U108">
        <v>0</v>
      </c>
      <c r="Z108">
        <v>0</v>
      </c>
      <c r="AB108">
        <v>8114</v>
      </c>
      <c r="AF108">
        <v>13050</v>
      </c>
      <c r="AH108">
        <v>0</v>
      </c>
      <c r="AM108">
        <v>4625</v>
      </c>
      <c r="AO108">
        <v>0</v>
      </c>
      <c r="AV108">
        <v>4008</v>
      </c>
      <c r="AW108">
        <v>0</v>
      </c>
      <c r="AY108">
        <v>0</v>
      </c>
      <c r="AZ108">
        <v>38400</v>
      </c>
      <c r="BG108">
        <v>1900</v>
      </c>
      <c r="BH108">
        <v>0</v>
      </c>
      <c r="BJ108">
        <v>169</v>
      </c>
      <c r="BM108">
        <v>0</v>
      </c>
    </row>
    <row r="109" spans="1:67">
      <c r="A109" s="121">
        <v>1</v>
      </c>
      <c r="B109" s="122" t="s">
        <v>903</v>
      </c>
      <c r="C109" s="123" t="s">
        <v>57</v>
      </c>
      <c r="D109" s="123" t="s">
        <v>908</v>
      </c>
      <c r="E109" s="266" t="s">
        <v>952</v>
      </c>
      <c r="F109" s="122" t="s">
        <v>1107</v>
      </c>
      <c r="G109" s="122"/>
      <c r="H109" s="122"/>
      <c r="I109" s="125" t="s">
        <v>1087</v>
      </c>
      <c r="J109" s="125">
        <v>4.1100000000000003</v>
      </c>
      <c r="K109" s="278">
        <v>1105010105.105</v>
      </c>
      <c r="L109" s="291" t="s">
        <v>186</v>
      </c>
      <c r="M109" s="108">
        <f t="shared" si="1"/>
        <v>275269.11</v>
      </c>
      <c r="N109">
        <v>2335964.4</v>
      </c>
      <c r="O109">
        <v>11803</v>
      </c>
      <c r="P109">
        <v>134626.18</v>
      </c>
      <c r="Q109">
        <v>202923</v>
      </c>
      <c r="R109">
        <v>172615</v>
      </c>
      <c r="S109">
        <v>132965</v>
      </c>
      <c r="T109">
        <v>270970.59999999998</v>
      </c>
      <c r="U109">
        <v>15952</v>
      </c>
      <c r="V109">
        <v>24565</v>
      </c>
      <c r="W109">
        <v>115188.5</v>
      </c>
      <c r="X109">
        <v>158800</v>
      </c>
      <c r="Y109">
        <v>69653</v>
      </c>
      <c r="Z109">
        <v>275269.11</v>
      </c>
      <c r="AA109">
        <v>15406.48</v>
      </c>
      <c r="AB109">
        <v>46173</v>
      </c>
      <c r="AC109">
        <v>81939.14</v>
      </c>
      <c r="AD109">
        <v>51749.59</v>
      </c>
      <c r="AE109">
        <v>19850.25</v>
      </c>
      <c r="AF109">
        <v>21973.200000000001</v>
      </c>
      <c r="AG109">
        <v>142790.25</v>
      </c>
      <c r="AH109">
        <v>221639.81</v>
      </c>
      <c r="AI109">
        <v>20317</v>
      </c>
      <c r="AJ109">
        <v>204566.29</v>
      </c>
      <c r="AK109">
        <v>52223.26</v>
      </c>
      <c r="AL109">
        <v>45345.63</v>
      </c>
      <c r="AM109">
        <v>81973.100000000006</v>
      </c>
      <c r="AN109">
        <v>281038</v>
      </c>
      <c r="AO109">
        <v>258421</v>
      </c>
      <c r="AP109">
        <v>267162.89</v>
      </c>
      <c r="AQ109">
        <v>100952.65</v>
      </c>
      <c r="AR109">
        <v>58075.69</v>
      </c>
      <c r="AS109">
        <v>56485.98</v>
      </c>
      <c r="AT109">
        <v>26157.19</v>
      </c>
      <c r="AU109">
        <v>23069.49</v>
      </c>
      <c r="AV109">
        <v>287107.96999999997</v>
      </c>
      <c r="AW109">
        <v>4665</v>
      </c>
      <c r="AX109">
        <v>0</v>
      </c>
      <c r="AY109">
        <v>152102.75</v>
      </c>
      <c r="AZ109">
        <v>4443</v>
      </c>
      <c r="BA109">
        <v>76690</v>
      </c>
      <c r="BB109">
        <v>76483</v>
      </c>
      <c r="BC109">
        <v>157689.41</v>
      </c>
      <c r="BD109">
        <v>37391</v>
      </c>
      <c r="BE109">
        <v>73568.5</v>
      </c>
      <c r="BF109">
        <v>31860.5</v>
      </c>
      <c r="BG109">
        <v>0</v>
      </c>
      <c r="BH109">
        <v>584310.56000000006</v>
      </c>
      <c r="BI109">
        <v>304345</v>
      </c>
      <c r="BJ109">
        <v>61029.599999999999</v>
      </c>
      <c r="BK109">
        <v>44298.75</v>
      </c>
      <c r="BL109">
        <v>13520</v>
      </c>
      <c r="BM109">
        <v>23813</v>
      </c>
      <c r="BN109">
        <v>106616.7</v>
      </c>
      <c r="BO109">
        <v>30292.799999999999</v>
      </c>
    </row>
    <row r="110" spans="1:67">
      <c r="A110" s="121">
        <v>1</v>
      </c>
      <c r="B110" s="122" t="s">
        <v>903</v>
      </c>
      <c r="C110" s="123" t="s">
        <v>57</v>
      </c>
      <c r="D110" s="123" t="s">
        <v>908</v>
      </c>
      <c r="E110" s="266" t="s">
        <v>952</v>
      </c>
      <c r="F110" s="122" t="s">
        <v>1109</v>
      </c>
      <c r="G110" s="122"/>
      <c r="H110" s="122"/>
      <c r="I110" s="125" t="s">
        <v>1087</v>
      </c>
      <c r="J110" s="125">
        <v>4.9000000000000004</v>
      </c>
      <c r="K110" s="278">
        <v>1105010105.1059999</v>
      </c>
      <c r="L110" s="291" t="s">
        <v>187</v>
      </c>
      <c r="M110" s="108">
        <f t="shared" si="1"/>
        <v>0</v>
      </c>
      <c r="Q110">
        <v>0</v>
      </c>
      <c r="R110">
        <v>0</v>
      </c>
      <c r="U110">
        <v>0</v>
      </c>
      <c r="W110">
        <v>0</v>
      </c>
      <c r="Y110">
        <v>0</v>
      </c>
      <c r="AG110">
        <v>0</v>
      </c>
      <c r="AK110">
        <v>0</v>
      </c>
      <c r="AL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BH110">
        <v>0</v>
      </c>
      <c r="BI110">
        <v>400</v>
      </c>
    </row>
    <row r="111" spans="1:67">
      <c r="A111" s="121">
        <v>1</v>
      </c>
      <c r="B111" s="122" t="s">
        <v>903</v>
      </c>
      <c r="C111" s="123" t="s">
        <v>57</v>
      </c>
      <c r="D111" s="123" t="s">
        <v>908</v>
      </c>
      <c r="E111" s="266" t="s">
        <v>952</v>
      </c>
      <c r="F111" s="122" t="s">
        <v>1111</v>
      </c>
      <c r="G111" s="122"/>
      <c r="H111" s="122"/>
      <c r="I111" s="125" t="s">
        <v>1087</v>
      </c>
      <c r="J111" s="125">
        <v>4.9000000000000004</v>
      </c>
      <c r="K111" s="278">
        <v>1105010105.1070001</v>
      </c>
      <c r="L111" s="291" t="s">
        <v>188</v>
      </c>
      <c r="M111" s="108">
        <f t="shared" si="1"/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J111">
        <v>0</v>
      </c>
      <c r="AK111">
        <v>0</v>
      </c>
      <c r="AL111">
        <v>0</v>
      </c>
      <c r="AM111">
        <v>380</v>
      </c>
      <c r="AN111">
        <v>0</v>
      </c>
      <c r="AO111">
        <v>0</v>
      </c>
      <c r="AP111">
        <v>0</v>
      </c>
      <c r="AQ111">
        <v>7920</v>
      </c>
      <c r="AR111">
        <v>0</v>
      </c>
      <c r="AS111">
        <v>0</v>
      </c>
      <c r="AT111">
        <v>22190</v>
      </c>
      <c r="AU111">
        <v>0</v>
      </c>
      <c r="AV111">
        <v>0</v>
      </c>
      <c r="AW111">
        <v>13685</v>
      </c>
      <c r="AX111">
        <v>0</v>
      </c>
      <c r="AY111">
        <v>0</v>
      </c>
      <c r="AZ111">
        <v>0</v>
      </c>
      <c r="BA111">
        <v>0</v>
      </c>
      <c r="BB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</row>
    <row r="112" spans="1:67">
      <c r="A112" s="121">
        <v>1</v>
      </c>
      <c r="B112" s="122" t="s">
        <v>903</v>
      </c>
      <c r="C112" s="123" t="s">
        <v>57</v>
      </c>
      <c r="D112" s="123" t="s">
        <v>908</v>
      </c>
      <c r="E112" s="266" t="s">
        <v>952</v>
      </c>
      <c r="F112" s="122" t="s">
        <v>1113</v>
      </c>
      <c r="G112" s="122"/>
      <c r="H112" s="122"/>
      <c r="I112" s="125" t="s">
        <v>1087</v>
      </c>
      <c r="J112" s="125">
        <v>4.9000000000000004</v>
      </c>
      <c r="K112" s="278">
        <v>1105010105.108</v>
      </c>
      <c r="L112" s="291" t="s">
        <v>189</v>
      </c>
      <c r="M112" s="108">
        <f t="shared" si="1"/>
        <v>169866</v>
      </c>
      <c r="N112">
        <v>559176.6</v>
      </c>
      <c r="O112">
        <v>0</v>
      </c>
      <c r="P112">
        <v>9904.4</v>
      </c>
      <c r="Q112">
        <v>8450</v>
      </c>
      <c r="R112">
        <v>0</v>
      </c>
      <c r="S112">
        <v>0</v>
      </c>
      <c r="T112">
        <v>8835</v>
      </c>
      <c r="U112">
        <v>2281</v>
      </c>
      <c r="V112">
        <v>0</v>
      </c>
      <c r="W112">
        <v>3450</v>
      </c>
      <c r="X112">
        <v>0</v>
      </c>
      <c r="Y112">
        <v>0</v>
      </c>
      <c r="Z112">
        <v>169866</v>
      </c>
      <c r="AA112">
        <v>0</v>
      </c>
      <c r="AB112">
        <v>3254</v>
      </c>
      <c r="AC112">
        <v>5204</v>
      </c>
      <c r="AD112">
        <v>0</v>
      </c>
      <c r="AE112">
        <v>2814</v>
      </c>
      <c r="AF112">
        <v>540</v>
      </c>
      <c r="AG112">
        <v>459</v>
      </c>
      <c r="AH112">
        <v>530172.06000000006</v>
      </c>
      <c r="AI112">
        <v>7494.44</v>
      </c>
      <c r="AJ112">
        <v>6844.3</v>
      </c>
      <c r="AK112">
        <v>0</v>
      </c>
      <c r="AL112">
        <v>2408</v>
      </c>
      <c r="AM112">
        <v>3526</v>
      </c>
      <c r="AO112">
        <v>0</v>
      </c>
      <c r="AP112">
        <v>0</v>
      </c>
      <c r="AQ112">
        <v>99</v>
      </c>
      <c r="AR112">
        <v>0</v>
      </c>
      <c r="AS112">
        <v>0</v>
      </c>
      <c r="AT112">
        <v>18256</v>
      </c>
      <c r="AU112">
        <v>0</v>
      </c>
      <c r="AV112">
        <v>1419</v>
      </c>
      <c r="AW112">
        <v>80</v>
      </c>
      <c r="AX112">
        <v>628</v>
      </c>
      <c r="AY112">
        <v>0</v>
      </c>
      <c r="BA112">
        <v>0</v>
      </c>
      <c r="BB112">
        <v>0</v>
      </c>
      <c r="BC112">
        <v>19872</v>
      </c>
      <c r="BD112">
        <v>0</v>
      </c>
      <c r="BE112">
        <v>0</v>
      </c>
      <c r="BF112">
        <v>670</v>
      </c>
      <c r="BG112">
        <v>0</v>
      </c>
      <c r="BH112">
        <v>3716</v>
      </c>
      <c r="BI112">
        <v>0</v>
      </c>
      <c r="BJ112">
        <v>875</v>
      </c>
      <c r="BK112">
        <v>1165</v>
      </c>
      <c r="BL112">
        <v>4242</v>
      </c>
      <c r="BM112">
        <v>2670</v>
      </c>
      <c r="BN112">
        <v>2257</v>
      </c>
      <c r="BO112">
        <v>24096.959999999999</v>
      </c>
    </row>
    <row r="113" spans="1:67">
      <c r="A113" s="121">
        <v>1</v>
      </c>
      <c r="B113" s="122" t="s">
        <v>903</v>
      </c>
      <c r="C113" s="123" t="s">
        <v>57</v>
      </c>
      <c r="D113" s="123" t="s">
        <v>908</v>
      </c>
      <c r="E113" s="266" t="s">
        <v>952</v>
      </c>
      <c r="F113" s="122" t="s">
        <v>1115</v>
      </c>
      <c r="G113" s="122"/>
      <c r="H113" s="122"/>
      <c r="I113" s="125" t="s">
        <v>1087</v>
      </c>
      <c r="J113" s="125">
        <v>4.9000000000000004</v>
      </c>
      <c r="K113" s="278">
        <v>1105010105.109</v>
      </c>
      <c r="L113" s="291" t="s">
        <v>190</v>
      </c>
      <c r="M113" s="108">
        <f t="shared" si="1"/>
        <v>0</v>
      </c>
      <c r="N113">
        <v>29070</v>
      </c>
      <c r="O113">
        <v>0</v>
      </c>
      <c r="Q113">
        <v>0</v>
      </c>
      <c r="Y113">
        <v>0</v>
      </c>
      <c r="Z113">
        <v>0</v>
      </c>
      <c r="AD113">
        <v>0</v>
      </c>
      <c r="AF113">
        <v>1600</v>
      </c>
      <c r="AH113">
        <v>783368.79</v>
      </c>
      <c r="AI113">
        <v>3090</v>
      </c>
      <c r="AJ113">
        <v>0</v>
      </c>
      <c r="AN113">
        <v>0</v>
      </c>
      <c r="AY113">
        <v>0</v>
      </c>
      <c r="BO113">
        <v>1191</v>
      </c>
    </row>
    <row r="114" spans="1:67">
      <c r="A114" s="121">
        <v>1</v>
      </c>
      <c r="B114" s="122" t="s">
        <v>903</v>
      </c>
      <c r="C114" s="123" t="s">
        <v>57</v>
      </c>
      <c r="D114" s="123" t="s">
        <v>908</v>
      </c>
      <c r="E114" s="266" t="s">
        <v>952</v>
      </c>
      <c r="F114" s="122" t="s">
        <v>1117</v>
      </c>
      <c r="G114" s="122"/>
      <c r="H114" s="122"/>
      <c r="I114" s="125" t="s">
        <v>1087</v>
      </c>
      <c r="J114" s="125">
        <v>4.12</v>
      </c>
      <c r="K114" s="278">
        <v>1105010105.1099999</v>
      </c>
      <c r="L114" s="291" t="s">
        <v>191</v>
      </c>
      <c r="M114" s="108">
        <f t="shared" si="1"/>
        <v>157812</v>
      </c>
      <c r="N114">
        <v>0</v>
      </c>
      <c r="O114">
        <v>92360</v>
      </c>
      <c r="P114">
        <v>57250</v>
      </c>
      <c r="Q114">
        <v>109800</v>
      </c>
      <c r="S114">
        <v>35120</v>
      </c>
      <c r="T114">
        <v>39305.25</v>
      </c>
      <c r="U114">
        <v>33650</v>
      </c>
      <c r="V114">
        <v>0</v>
      </c>
      <c r="W114">
        <v>60410</v>
      </c>
      <c r="X114">
        <v>22190</v>
      </c>
      <c r="Y114">
        <v>46600</v>
      </c>
      <c r="Z114">
        <v>157812</v>
      </c>
      <c r="AA114">
        <v>6885</v>
      </c>
      <c r="AB114">
        <v>41455</v>
      </c>
      <c r="AC114">
        <v>52874</v>
      </c>
      <c r="AD114">
        <v>6257.94</v>
      </c>
      <c r="AE114">
        <v>32495</v>
      </c>
      <c r="AF114">
        <v>6399.93</v>
      </c>
      <c r="AG114">
        <v>2940</v>
      </c>
      <c r="AH114">
        <v>0</v>
      </c>
      <c r="AI114">
        <v>14010</v>
      </c>
      <c r="AJ114">
        <v>57612.72</v>
      </c>
      <c r="AK114">
        <v>52505.18</v>
      </c>
      <c r="AL114">
        <v>0</v>
      </c>
      <c r="AM114">
        <v>4550</v>
      </c>
      <c r="AN114">
        <v>156360</v>
      </c>
      <c r="AO114">
        <v>6960</v>
      </c>
      <c r="AP114">
        <v>90345.2</v>
      </c>
      <c r="AQ114">
        <v>0</v>
      </c>
      <c r="AR114">
        <v>6050</v>
      </c>
      <c r="AS114">
        <v>13523</v>
      </c>
      <c r="AT114">
        <v>75590</v>
      </c>
      <c r="AU114">
        <v>8460</v>
      </c>
      <c r="AV114">
        <v>42453</v>
      </c>
      <c r="AW114">
        <v>700</v>
      </c>
      <c r="AX114">
        <v>23506.400000000001</v>
      </c>
      <c r="AY114">
        <v>46835</v>
      </c>
      <c r="AZ114">
        <v>69455</v>
      </c>
      <c r="BA114">
        <v>0</v>
      </c>
      <c r="BB114">
        <v>0</v>
      </c>
      <c r="BC114">
        <v>27870</v>
      </c>
      <c r="BD114">
        <v>7120</v>
      </c>
      <c r="BE114">
        <v>18770</v>
      </c>
      <c r="BF114">
        <v>680</v>
      </c>
      <c r="BG114">
        <v>0</v>
      </c>
      <c r="BH114">
        <v>6184.18</v>
      </c>
      <c r="BI114">
        <v>840</v>
      </c>
      <c r="BJ114">
        <v>10060</v>
      </c>
      <c r="BK114">
        <v>0</v>
      </c>
      <c r="BL114">
        <v>1350</v>
      </c>
      <c r="BM114">
        <v>42125</v>
      </c>
      <c r="BN114">
        <v>53485</v>
      </c>
      <c r="BO114">
        <v>23915</v>
      </c>
    </row>
    <row r="115" spans="1:67">
      <c r="A115" s="121">
        <v>1</v>
      </c>
      <c r="B115" s="122" t="s">
        <v>903</v>
      </c>
      <c r="C115" s="123" t="s">
        <v>57</v>
      </c>
      <c r="D115" s="123" t="s">
        <v>908</v>
      </c>
      <c r="E115" s="266" t="s">
        <v>952</v>
      </c>
      <c r="F115" s="122" t="s">
        <v>1119</v>
      </c>
      <c r="G115" s="122"/>
      <c r="H115" s="122"/>
      <c r="I115" s="125" t="s">
        <v>1087</v>
      </c>
      <c r="J115" s="125">
        <v>4.13</v>
      </c>
      <c r="K115" s="278">
        <v>1105010105.1110001</v>
      </c>
      <c r="L115" s="291" t="s">
        <v>192</v>
      </c>
      <c r="M115" s="108">
        <f t="shared" si="1"/>
        <v>1270012.94</v>
      </c>
      <c r="N115">
        <v>510299.9</v>
      </c>
      <c r="O115">
        <v>95122</v>
      </c>
      <c r="P115">
        <v>147509.71</v>
      </c>
      <c r="Q115">
        <v>503191</v>
      </c>
      <c r="R115">
        <v>156795.25</v>
      </c>
      <c r="S115">
        <v>417344.5</v>
      </c>
      <c r="T115">
        <v>258914.5</v>
      </c>
      <c r="U115">
        <v>203163</v>
      </c>
      <c r="V115">
        <v>36714</v>
      </c>
      <c r="W115">
        <v>125642</v>
      </c>
      <c r="X115">
        <v>78375.17</v>
      </c>
      <c r="Y115">
        <v>87554</v>
      </c>
      <c r="Z115">
        <v>1270012.94</v>
      </c>
      <c r="AA115">
        <v>39294.160000000003</v>
      </c>
      <c r="AB115">
        <v>82244.649999999994</v>
      </c>
      <c r="AC115">
        <v>243489.1</v>
      </c>
      <c r="AD115">
        <v>47890.27</v>
      </c>
      <c r="AE115">
        <v>61602.2</v>
      </c>
      <c r="AF115">
        <v>30113.72</v>
      </c>
      <c r="AG115">
        <v>1295</v>
      </c>
      <c r="AH115">
        <v>315019.07</v>
      </c>
      <c r="AI115">
        <v>44069.32</v>
      </c>
      <c r="AJ115">
        <v>104361.56</v>
      </c>
      <c r="AK115">
        <v>155104.29</v>
      </c>
      <c r="AL115">
        <v>47005.59</v>
      </c>
      <c r="AM115">
        <v>123109</v>
      </c>
      <c r="AO115">
        <v>170751.34</v>
      </c>
      <c r="AP115">
        <v>73448.679999999993</v>
      </c>
      <c r="AQ115">
        <v>44443.74</v>
      </c>
      <c r="AR115">
        <v>117449.8</v>
      </c>
      <c r="AS115">
        <v>78164.210000000006</v>
      </c>
      <c r="AT115">
        <v>71007.240000000005</v>
      </c>
      <c r="AU115">
        <v>19696.36</v>
      </c>
      <c r="AV115">
        <v>274730</v>
      </c>
      <c r="AW115">
        <v>0</v>
      </c>
      <c r="AX115">
        <v>31875.03</v>
      </c>
      <c r="AY115">
        <v>78894.36</v>
      </c>
      <c r="AZ115">
        <v>11807.31</v>
      </c>
      <c r="BA115">
        <v>28914.42</v>
      </c>
      <c r="BB115">
        <v>56106.15</v>
      </c>
      <c r="BC115">
        <v>38245.589999999997</v>
      </c>
      <c r="BD115">
        <v>31756</v>
      </c>
      <c r="BE115">
        <v>30086</v>
      </c>
      <c r="BF115">
        <v>19110</v>
      </c>
      <c r="BG115">
        <v>0</v>
      </c>
      <c r="BH115">
        <v>601704.31999999995</v>
      </c>
      <c r="BI115">
        <v>278504.63</v>
      </c>
      <c r="BJ115">
        <v>27040</v>
      </c>
      <c r="BK115">
        <v>59707</v>
      </c>
      <c r="BL115">
        <v>33754</v>
      </c>
      <c r="BM115">
        <v>40959</v>
      </c>
      <c r="BN115">
        <v>72681.5</v>
      </c>
      <c r="BO115">
        <v>20231.72</v>
      </c>
    </row>
    <row r="116" spans="1:67">
      <c r="A116" s="121">
        <v>1</v>
      </c>
      <c r="B116" s="122" t="s">
        <v>903</v>
      </c>
      <c r="C116" s="123" t="s">
        <v>57</v>
      </c>
      <c r="D116" s="123" t="s">
        <v>908</v>
      </c>
      <c r="E116" s="266" t="s">
        <v>952</v>
      </c>
      <c r="F116" s="122" t="s">
        <v>1121</v>
      </c>
      <c r="G116" s="122"/>
      <c r="H116" s="122"/>
      <c r="I116" s="125" t="s">
        <v>1087</v>
      </c>
      <c r="J116" s="125">
        <v>4.9000000000000004</v>
      </c>
      <c r="K116" s="278">
        <v>1105010105.1140001</v>
      </c>
      <c r="L116" s="291" t="s">
        <v>193</v>
      </c>
      <c r="M116" s="108">
        <f t="shared" si="1"/>
        <v>88859</v>
      </c>
      <c r="N116">
        <v>752701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88859</v>
      </c>
      <c r="AA116">
        <v>0</v>
      </c>
      <c r="AD116">
        <v>0</v>
      </c>
      <c r="AE116">
        <v>0</v>
      </c>
      <c r="AF116">
        <v>0</v>
      </c>
      <c r="AH116">
        <v>270863.69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V116">
        <v>0</v>
      </c>
      <c r="AW116">
        <v>54450</v>
      </c>
      <c r="AY116">
        <v>0</v>
      </c>
      <c r="AZ116">
        <v>0</v>
      </c>
      <c r="BA116">
        <v>0</v>
      </c>
      <c r="BB116">
        <v>0</v>
      </c>
      <c r="BC116">
        <v>26299.67</v>
      </c>
      <c r="BF116">
        <v>0</v>
      </c>
      <c r="BG116">
        <v>0</v>
      </c>
      <c r="BH116">
        <v>12424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</row>
    <row r="117" spans="1:67">
      <c r="A117" s="121">
        <v>1</v>
      </c>
      <c r="B117" s="122" t="s">
        <v>903</v>
      </c>
      <c r="C117" s="123" t="s">
        <v>57</v>
      </c>
      <c r="D117" s="123" t="s">
        <v>908</v>
      </c>
      <c r="E117" s="266" t="s">
        <v>952</v>
      </c>
      <c r="F117" s="122" t="s">
        <v>1123</v>
      </c>
      <c r="G117" s="122"/>
      <c r="H117" s="122"/>
      <c r="I117" s="125" t="s">
        <v>1087</v>
      </c>
      <c r="J117" s="125">
        <v>4.9000000000000004</v>
      </c>
      <c r="K117" s="278">
        <v>1105010105.115</v>
      </c>
      <c r="L117" s="291" t="s">
        <v>194</v>
      </c>
      <c r="M117" s="108">
        <f t="shared" si="1"/>
        <v>0</v>
      </c>
      <c r="N117">
        <v>0</v>
      </c>
      <c r="Q117">
        <v>0</v>
      </c>
      <c r="U117">
        <v>0</v>
      </c>
      <c r="V117">
        <v>0</v>
      </c>
      <c r="W117">
        <v>0</v>
      </c>
      <c r="X117">
        <v>120</v>
      </c>
      <c r="AC117">
        <v>0</v>
      </c>
      <c r="AD117">
        <v>0</v>
      </c>
      <c r="AF117">
        <v>340</v>
      </c>
      <c r="AH117">
        <v>453371.48</v>
      </c>
      <c r="AM117">
        <v>3542</v>
      </c>
      <c r="AN117">
        <v>98282.81</v>
      </c>
      <c r="AO117">
        <v>0</v>
      </c>
      <c r="AP117">
        <v>0</v>
      </c>
      <c r="AQ117">
        <v>0</v>
      </c>
      <c r="AR117">
        <v>94344</v>
      </c>
      <c r="AU117">
        <v>6570</v>
      </c>
      <c r="AY117">
        <v>0</v>
      </c>
      <c r="BB117">
        <v>0</v>
      </c>
      <c r="BE117">
        <v>0</v>
      </c>
      <c r="BI117">
        <v>0</v>
      </c>
      <c r="BJ117">
        <v>0</v>
      </c>
      <c r="BK117">
        <v>0</v>
      </c>
      <c r="BL117">
        <v>4880</v>
      </c>
    </row>
    <row r="118" spans="1:67">
      <c r="A118" s="121">
        <v>1</v>
      </c>
      <c r="B118" s="122" t="s">
        <v>903</v>
      </c>
      <c r="C118" s="123" t="s">
        <v>57</v>
      </c>
      <c r="D118" s="123" t="s">
        <v>907</v>
      </c>
      <c r="E118" s="266" t="s">
        <v>952</v>
      </c>
      <c r="F118" s="122"/>
      <c r="G118" s="122"/>
      <c r="H118" s="122"/>
      <c r="I118" s="125" t="s">
        <v>1125</v>
      </c>
      <c r="J118" s="125">
        <v>5.2</v>
      </c>
      <c r="K118" s="278">
        <v>1106010103.1029999</v>
      </c>
      <c r="L118" s="291" t="s">
        <v>195</v>
      </c>
      <c r="M118" s="108">
        <f t="shared" si="1"/>
        <v>0</v>
      </c>
      <c r="O118">
        <v>39621.4</v>
      </c>
      <c r="P118">
        <v>44870.23</v>
      </c>
      <c r="T118">
        <v>49944.2</v>
      </c>
      <c r="U118">
        <v>13996.19</v>
      </c>
      <c r="V118">
        <v>5816.05</v>
      </c>
      <c r="W118">
        <v>0</v>
      </c>
      <c r="X118">
        <v>48611.199999999997</v>
      </c>
      <c r="Y118">
        <v>83428.36</v>
      </c>
      <c r="AG118">
        <v>3745</v>
      </c>
      <c r="AJ118">
        <v>36805.83</v>
      </c>
      <c r="AK118">
        <v>105165.98</v>
      </c>
      <c r="AM118">
        <v>49250.97</v>
      </c>
      <c r="AN118">
        <v>128667.11</v>
      </c>
      <c r="AP118">
        <v>83223.25</v>
      </c>
      <c r="AQ118">
        <v>53749.83</v>
      </c>
      <c r="AR118">
        <v>18534.55</v>
      </c>
      <c r="AS118">
        <v>19397.38</v>
      </c>
      <c r="AU118">
        <v>40443.300000000003</v>
      </c>
      <c r="AV118">
        <v>0</v>
      </c>
      <c r="AX118">
        <v>72481.899999999994</v>
      </c>
      <c r="AZ118">
        <v>36523</v>
      </c>
      <c r="BA118">
        <v>0</v>
      </c>
      <c r="BC118">
        <v>20566.2</v>
      </c>
      <c r="BD118">
        <v>43463.360000000001</v>
      </c>
      <c r="BE118">
        <v>42568.160000000003</v>
      </c>
      <c r="BF118">
        <v>0</v>
      </c>
      <c r="BH118">
        <v>96030.45</v>
      </c>
      <c r="BI118">
        <v>66488.210000000006</v>
      </c>
      <c r="BJ118">
        <v>101535.94</v>
      </c>
      <c r="BK118">
        <v>57697.22</v>
      </c>
      <c r="BL118">
        <v>50034.18</v>
      </c>
      <c r="BM118">
        <v>84962.06</v>
      </c>
      <c r="BN118">
        <v>98054.51</v>
      </c>
      <c r="BO118">
        <v>70312.55</v>
      </c>
    </row>
    <row r="119" spans="1:67">
      <c r="A119" s="121">
        <v>1</v>
      </c>
      <c r="B119" s="122" t="s">
        <v>903</v>
      </c>
      <c r="C119" s="123" t="s">
        <v>57</v>
      </c>
      <c r="D119" s="123" t="s">
        <v>907</v>
      </c>
      <c r="E119" s="266" t="s">
        <v>952</v>
      </c>
      <c r="F119" s="122"/>
      <c r="G119" s="122"/>
      <c r="H119" s="122"/>
      <c r="I119" s="125" t="s">
        <v>1125</v>
      </c>
      <c r="J119" s="125">
        <v>5.2</v>
      </c>
      <c r="K119" s="278">
        <v>1106010103.201</v>
      </c>
      <c r="L119" s="291" t="s">
        <v>196</v>
      </c>
      <c r="M119" s="108">
        <f t="shared" si="1"/>
        <v>0</v>
      </c>
      <c r="AD119">
        <v>0</v>
      </c>
      <c r="AK119">
        <v>279977.69</v>
      </c>
      <c r="AP119">
        <v>1560000</v>
      </c>
    </row>
    <row r="120" spans="1:67">
      <c r="A120" s="121">
        <v>1</v>
      </c>
      <c r="B120" s="122" t="s">
        <v>903</v>
      </c>
      <c r="C120" s="123" t="s">
        <v>57</v>
      </c>
      <c r="D120" s="123" t="s">
        <v>907</v>
      </c>
      <c r="E120" s="266" t="s">
        <v>952</v>
      </c>
      <c r="F120" s="122"/>
      <c r="G120" s="122"/>
      <c r="H120" s="122"/>
      <c r="I120" s="125" t="s">
        <v>1125</v>
      </c>
      <c r="J120" s="125">
        <v>5.2</v>
      </c>
      <c r="K120" s="278">
        <v>1106010112.1010001</v>
      </c>
      <c r="L120" s="291" t="s">
        <v>197</v>
      </c>
      <c r="M120" s="108">
        <f t="shared" si="1"/>
        <v>0</v>
      </c>
      <c r="BB120">
        <v>13439.51</v>
      </c>
    </row>
    <row r="121" spans="1:67">
      <c r="A121" s="121">
        <v>1</v>
      </c>
      <c r="B121" s="122" t="s">
        <v>903</v>
      </c>
      <c r="C121" s="123" t="s">
        <v>57</v>
      </c>
      <c r="D121" s="123" t="s">
        <v>907</v>
      </c>
      <c r="E121" s="266" t="s">
        <v>952</v>
      </c>
      <c r="F121" s="122"/>
      <c r="G121" s="122"/>
      <c r="H121" s="122"/>
      <c r="I121" s="125" t="s">
        <v>1125</v>
      </c>
      <c r="J121" s="125">
        <v>5.2</v>
      </c>
      <c r="K121" s="278">
        <v>1106010199.1010001</v>
      </c>
      <c r="L121" s="291" t="s">
        <v>198</v>
      </c>
      <c r="M121" s="108">
        <f t="shared" si="1"/>
        <v>0</v>
      </c>
      <c r="P121">
        <v>530984</v>
      </c>
    </row>
    <row r="122" spans="1:67">
      <c r="A122" s="121">
        <v>1</v>
      </c>
      <c r="B122" s="122" t="s">
        <v>903</v>
      </c>
      <c r="C122" s="123" t="s">
        <v>905</v>
      </c>
      <c r="D122" s="123">
        <v>1.2</v>
      </c>
      <c r="E122" s="266" t="s">
        <v>952</v>
      </c>
      <c r="F122" s="122"/>
      <c r="G122" s="122"/>
      <c r="H122" s="122"/>
      <c r="I122" s="125" t="s">
        <v>1130</v>
      </c>
      <c r="J122" s="125">
        <v>6</v>
      </c>
      <c r="K122" s="278">
        <v>1201050198.1010001</v>
      </c>
      <c r="L122" s="291" t="s">
        <v>200</v>
      </c>
      <c r="M122" s="108">
        <f t="shared" si="1"/>
        <v>0</v>
      </c>
    </row>
    <row r="123" spans="1:67">
      <c r="A123" s="121">
        <v>1</v>
      </c>
      <c r="B123" s="122" t="s">
        <v>903</v>
      </c>
      <c r="C123" s="123" t="s">
        <v>905</v>
      </c>
      <c r="D123" s="123">
        <v>1.2</v>
      </c>
      <c r="E123" s="266" t="s">
        <v>952</v>
      </c>
      <c r="F123" s="122"/>
      <c r="G123" s="122" t="s">
        <v>944</v>
      </c>
      <c r="H123" s="122"/>
      <c r="I123" s="125" t="s">
        <v>1130</v>
      </c>
      <c r="J123" s="125">
        <v>6</v>
      </c>
      <c r="K123" s="278">
        <v>1203010101.1010001</v>
      </c>
      <c r="L123" s="291" t="s">
        <v>201</v>
      </c>
      <c r="M123" s="108">
        <f t="shared" si="1"/>
        <v>0</v>
      </c>
    </row>
    <row r="124" spans="1:67">
      <c r="A124" s="121">
        <v>1</v>
      </c>
      <c r="B124" s="122" t="s">
        <v>903</v>
      </c>
      <c r="C124" s="123" t="s">
        <v>905</v>
      </c>
      <c r="D124" s="123">
        <v>1.2</v>
      </c>
      <c r="E124" s="266" t="s">
        <v>952</v>
      </c>
      <c r="F124" s="122"/>
      <c r="G124" s="122"/>
      <c r="H124" s="122"/>
      <c r="I124" s="125" t="s">
        <v>1133</v>
      </c>
      <c r="J124" s="125">
        <v>6</v>
      </c>
      <c r="K124" s="278">
        <v>1204010102.1010001</v>
      </c>
      <c r="L124" s="291" t="s">
        <v>202</v>
      </c>
      <c r="M124" s="108">
        <f t="shared" si="1"/>
        <v>0</v>
      </c>
    </row>
    <row r="125" spans="1:67">
      <c r="A125" s="121">
        <v>1</v>
      </c>
      <c r="B125" s="122" t="s">
        <v>903</v>
      </c>
      <c r="C125" s="123" t="s">
        <v>905</v>
      </c>
      <c r="D125" s="123">
        <v>1.2</v>
      </c>
      <c r="E125" s="266" t="s">
        <v>952</v>
      </c>
      <c r="F125" s="122"/>
      <c r="G125" s="122"/>
      <c r="H125" s="122"/>
      <c r="I125" s="125" t="s">
        <v>1135</v>
      </c>
      <c r="J125" s="125">
        <v>6</v>
      </c>
      <c r="K125" s="278">
        <v>1205010101.1010001</v>
      </c>
      <c r="L125" s="291" t="s">
        <v>203</v>
      </c>
      <c r="M125" s="108">
        <f t="shared" si="1"/>
        <v>56386465.719999999</v>
      </c>
      <c r="N125">
        <v>202394154</v>
      </c>
      <c r="O125">
        <v>8477490</v>
      </c>
      <c r="P125">
        <v>7395444</v>
      </c>
      <c r="Q125">
        <v>5751250</v>
      </c>
      <c r="R125">
        <v>36319848</v>
      </c>
      <c r="S125">
        <v>13506440</v>
      </c>
      <c r="T125">
        <v>42874884</v>
      </c>
      <c r="U125">
        <v>8375620</v>
      </c>
      <c r="V125">
        <v>7656780</v>
      </c>
      <c r="W125">
        <v>7751456</v>
      </c>
      <c r="X125">
        <v>14405100</v>
      </c>
      <c r="Y125">
        <v>12330000</v>
      </c>
      <c r="Z125">
        <v>56386465.719999999</v>
      </c>
      <c r="AA125">
        <v>13722895</v>
      </c>
      <c r="AB125">
        <v>20293200</v>
      </c>
      <c r="AC125">
        <v>12766875</v>
      </c>
      <c r="AD125">
        <v>17876219</v>
      </c>
      <c r="AE125">
        <v>13932115</v>
      </c>
      <c r="AF125">
        <v>8909995.8100000005</v>
      </c>
      <c r="AG125">
        <v>16758000</v>
      </c>
      <c r="AH125">
        <v>177368914</v>
      </c>
      <c r="AI125">
        <v>9177000</v>
      </c>
      <c r="AJ125">
        <v>11313937</v>
      </c>
      <c r="AK125">
        <v>8863600</v>
      </c>
      <c r="AM125">
        <v>8324000</v>
      </c>
      <c r="AN125">
        <v>8900168</v>
      </c>
      <c r="AO125">
        <v>10340000</v>
      </c>
      <c r="AP125">
        <v>21523750</v>
      </c>
      <c r="AQ125">
        <v>14688435</v>
      </c>
      <c r="AR125">
        <v>12647966</v>
      </c>
      <c r="AS125">
        <v>9628990.5</v>
      </c>
      <c r="AT125">
        <v>10618690.49</v>
      </c>
      <c r="AU125">
        <v>1027364</v>
      </c>
      <c r="AV125">
        <v>124290634</v>
      </c>
      <c r="AW125">
        <v>16330000</v>
      </c>
      <c r="AX125">
        <v>17313770</v>
      </c>
      <c r="AY125">
        <v>9085000</v>
      </c>
      <c r="AZ125">
        <v>15073618</v>
      </c>
      <c r="BA125">
        <v>24745467</v>
      </c>
      <c r="BB125">
        <v>13212320</v>
      </c>
      <c r="BC125">
        <v>19601183.719999999</v>
      </c>
      <c r="BD125">
        <v>12666146</v>
      </c>
      <c r="BE125">
        <v>10148100</v>
      </c>
      <c r="BF125">
        <v>10032868</v>
      </c>
      <c r="BG125">
        <v>10222844</v>
      </c>
      <c r="BH125">
        <v>54939022</v>
      </c>
      <c r="BI125">
        <v>5458231</v>
      </c>
      <c r="BJ125">
        <v>14313200</v>
      </c>
      <c r="BK125">
        <v>32589800</v>
      </c>
      <c r="BL125">
        <v>3887000</v>
      </c>
      <c r="BM125">
        <v>27479182</v>
      </c>
      <c r="BN125">
        <v>16444500</v>
      </c>
      <c r="BO125">
        <v>20311140</v>
      </c>
    </row>
    <row r="126" spans="1:67">
      <c r="A126" s="121">
        <v>1</v>
      </c>
      <c r="B126" s="122" t="s">
        <v>903</v>
      </c>
      <c r="C126" s="123" t="s">
        <v>905</v>
      </c>
      <c r="D126" s="123">
        <v>1.2</v>
      </c>
      <c r="E126" s="266" t="s">
        <v>952</v>
      </c>
      <c r="F126" s="122"/>
      <c r="G126" s="122"/>
      <c r="H126" s="122"/>
      <c r="I126" s="125" t="s">
        <v>1135</v>
      </c>
      <c r="J126" s="125">
        <v>6</v>
      </c>
      <c r="K126" s="278">
        <v>1205010102.1010001</v>
      </c>
      <c r="L126" s="291" t="s">
        <v>204</v>
      </c>
      <c r="M126" s="108">
        <f t="shared" si="1"/>
        <v>0</v>
      </c>
    </row>
    <row r="127" spans="1:67">
      <c r="A127" s="121">
        <v>1</v>
      </c>
      <c r="B127" s="122" t="s">
        <v>903</v>
      </c>
      <c r="C127" s="123" t="s">
        <v>905</v>
      </c>
      <c r="D127" s="123">
        <v>1.2</v>
      </c>
      <c r="E127" s="266" t="s">
        <v>1073</v>
      </c>
      <c r="F127" s="122"/>
      <c r="G127" s="122"/>
      <c r="H127" s="122"/>
      <c r="I127" s="125" t="s">
        <v>1135</v>
      </c>
      <c r="J127" s="125">
        <v>6</v>
      </c>
      <c r="K127" s="278">
        <v>1205010103.1010001</v>
      </c>
      <c r="L127" s="291" t="s">
        <v>205</v>
      </c>
      <c r="M127" s="108">
        <f t="shared" si="1"/>
        <v>-6352880.25</v>
      </c>
      <c r="N127">
        <v>-196632385.91</v>
      </c>
      <c r="O127">
        <v>-8387644.6600000001</v>
      </c>
      <c r="P127">
        <v>-7269382.7599999998</v>
      </c>
      <c r="Q127">
        <v>-5291149.58</v>
      </c>
      <c r="R127">
        <v>-29401827.98</v>
      </c>
      <c r="S127">
        <v>-11900516.380000001</v>
      </c>
      <c r="T127">
        <v>-36378568.439999998</v>
      </c>
      <c r="U127">
        <v>-8045307.5099999998</v>
      </c>
      <c r="V127">
        <v>-5915556.4000000004</v>
      </c>
      <c r="W127">
        <v>-6268952.6100000003</v>
      </c>
      <c r="X127">
        <v>-8481234.3200000003</v>
      </c>
      <c r="Y127">
        <v>-2364333.33</v>
      </c>
      <c r="Z127">
        <v>-6352880.25</v>
      </c>
      <c r="AA127">
        <v>-8664162.0099999998</v>
      </c>
      <c r="AB127">
        <v>-4369134.68</v>
      </c>
      <c r="AC127">
        <v>-7389337.5700000003</v>
      </c>
      <c r="AD127">
        <v>-12137716.039999999</v>
      </c>
      <c r="AE127">
        <v>-8946064.6999999993</v>
      </c>
      <c r="AF127">
        <v>-1578899.9</v>
      </c>
      <c r="AG127">
        <v>-2929898</v>
      </c>
      <c r="AH127">
        <v>-95928729.950000003</v>
      </c>
      <c r="AI127">
        <v>-9070141.8699999992</v>
      </c>
      <c r="AJ127">
        <v>-9449768.7100000009</v>
      </c>
      <c r="AK127">
        <v>-8436393</v>
      </c>
      <c r="AM127">
        <v>-7068860.6699999999</v>
      </c>
      <c r="AN127">
        <v>-2934603.76</v>
      </c>
      <c r="AO127">
        <v>-9369267</v>
      </c>
      <c r="AP127">
        <v>-12854873.83</v>
      </c>
      <c r="AQ127">
        <v>-7364484.8200000003</v>
      </c>
      <c r="AR127">
        <v>-7314641.2000000002</v>
      </c>
      <c r="AS127">
        <v>-8059839.7400000002</v>
      </c>
      <c r="AT127">
        <v>-9713660.8200000003</v>
      </c>
      <c r="AU127">
        <v>-253416.45</v>
      </c>
      <c r="AV127">
        <v>-92634572.680000007</v>
      </c>
      <c r="AW127">
        <v>-10120398.51</v>
      </c>
      <c r="AX127">
        <v>-8768694</v>
      </c>
      <c r="AY127">
        <v>-1726149.91</v>
      </c>
      <c r="AZ127">
        <v>-7001107.1500000004</v>
      </c>
      <c r="BA127">
        <v>-11919773.939999999</v>
      </c>
      <c r="BB127">
        <v>-5580725.9299999997</v>
      </c>
      <c r="BC127">
        <v>-18686234.030000001</v>
      </c>
      <c r="BD127">
        <v>-3421604.26</v>
      </c>
      <c r="BE127">
        <v>-1414492.95</v>
      </c>
      <c r="BF127">
        <v>-1287529.9099999999</v>
      </c>
      <c r="BG127">
        <v>-1320492.55</v>
      </c>
      <c r="BH127">
        <v>-21599503.129999999</v>
      </c>
      <c r="BI127">
        <v>-5408126.4500000002</v>
      </c>
      <c r="BJ127">
        <v>-5636586.6699999999</v>
      </c>
      <c r="BK127">
        <v>-18957027.109999999</v>
      </c>
      <c r="BL127">
        <v>-3827235</v>
      </c>
      <c r="BM127">
        <v>-12076532.98</v>
      </c>
      <c r="BN127">
        <v>-2807008</v>
      </c>
      <c r="BO127">
        <v>-13797516.67</v>
      </c>
    </row>
    <row r="128" spans="1:67">
      <c r="A128" s="121">
        <v>1</v>
      </c>
      <c r="B128" s="122" t="s">
        <v>903</v>
      </c>
      <c r="C128" s="123" t="s">
        <v>905</v>
      </c>
      <c r="D128" s="123">
        <v>1.2</v>
      </c>
      <c r="E128" s="266" t="s">
        <v>952</v>
      </c>
      <c r="F128" s="122"/>
      <c r="G128" s="122"/>
      <c r="H128" s="122"/>
      <c r="I128" s="125" t="s">
        <v>1135</v>
      </c>
      <c r="J128" s="125">
        <v>6</v>
      </c>
      <c r="K128" s="278">
        <v>1205020101.1010001</v>
      </c>
      <c r="L128" s="291" t="s">
        <v>206</v>
      </c>
      <c r="M128" s="108">
        <f t="shared" si="1"/>
        <v>397358946.64999998</v>
      </c>
      <c r="O128">
        <v>5458150</v>
      </c>
      <c r="P128">
        <v>30219947.5</v>
      </c>
      <c r="Q128">
        <v>5005470</v>
      </c>
      <c r="R128">
        <v>103692642</v>
      </c>
      <c r="S128">
        <v>14893800</v>
      </c>
      <c r="T128">
        <v>46446177</v>
      </c>
      <c r="U128">
        <v>14522190</v>
      </c>
      <c r="V128">
        <v>12851800</v>
      </c>
      <c r="W128">
        <v>14604689</v>
      </c>
      <c r="X128">
        <v>29378000</v>
      </c>
      <c r="Y128">
        <v>20910000</v>
      </c>
      <c r="Z128">
        <v>397358946.64999998</v>
      </c>
      <c r="AD128">
        <v>14406731.960000001</v>
      </c>
      <c r="AE128">
        <v>15589547</v>
      </c>
      <c r="AF128">
        <v>22575488</v>
      </c>
      <c r="AG128">
        <v>12182777</v>
      </c>
      <c r="AH128">
        <v>392826187</v>
      </c>
      <c r="AI128">
        <v>18969115</v>
      </c>
      <c r="AK128">
        <v>19600270</v>
      </c>
      <c r="AP128">
        <v>30819700</v>
      </c>
      <c r="AR128">
        <v>6449005</v>
      </c>
      <c r="AU128">
        <v>11640000</v>
      </c>
      <c r="AV128">
        <v>65997549</v>
      </c>
      <c r="AW128">
        <v>27994632.5</v>
      </c>
      <c r="AX128">
        <v>17108829.41</v>
      </c>
      <c r="AY128">
        <v>175025506.19999999</v>
      </c>
      <c r="AZ128">
        <v>44353659.090000004</v>
      </c>
      <c r="BA128">
        <v>56831400</v>
      </c>
      <c r="BB128">
        <v>24962850</v>
      </c>
      <c r="BC128">
        <v>79292755.040000007</v>
      </c>
      <c r="BD128">
        <v>22320325</v>
      </c>
      <c r="BE128">
        <v>11620000</v>
      </c>
      <c r="BF128">
        <v>11620000</v>
      </c>
      <c r="BG128">
        <v>11619000</v>
      </c>
      <c r="BH128">
        <v>215425793.59999999</v>
      </c>
      <c r="BI128">
        <v>18680945</v>
      </c>
      <c r="BJ128">
        <v>10890000</v>
      </c>
      <c r="BK128">
        <v>35100000</v>
      </c>
      <c r="BL128">
        <v>18818000</v>
      </c>
      <c r="BM128">
        <v>53815800</v>
      </c>
      <c r="BN128">
        <v>50847845</v>
      </c>
      <c r="BO128">
        <v>30091000</v>
      </c>
    </row>
    <row r="129" spans="1:67">
      <c r="A129" s="121">
        <v>1</v>
      </c>
      <c r="B129" s="122" t="s">
        <v>903</v>
      </c>
      <c r="C129" s="123" t="s">
        <v>905</v>
      </c>
      <c r="D129" s="123">
        <v>1.2</v>
      </c>
      <c r="E129" s="266" t="s">
        <v>952</v>
      </c>
      <c r="F129" s="122"/>
      <c r="G129" s="122"/>
      <c r="H129" s="122"/>
      <c r="I129" s="125" t="s">
        <v>1135</v>
      </c>
      <c r="J129" s="125">
        <v>6</v>
      </c>
      <c r="K129" s="278">
        <v>1205020102.1010001</v>
      </c>
      <c r="L129" s="291" t="s">
        <v>207</v>
      </c>
      <c r="M129" s="108">
        <f t="shared" si="1"/>
        <v>0</v>
      </c>
    </row>
    <row r="130" spans="1:67">
      <c r="A130" s="121">
        <v>1</v>
      </c>
      <c r="B130" s="122" t="s">
        <v>903</v>
      </c>
      <c r="C130" s="123" t="s">
        <v>905</v>
      </c>
      <c r="D130" s="123">
        <v>1.2</v>
      </c>
      <c r="E130" s="266" t="s">
        <v>1073</v>
      </c>
      <c r="F130" s="122"/>
      <c r="G130" s="122"/>
      <c r="H130" s="122"/>
      <c r="I130" s="125" t="s">
        <v>1135</v>
      </c>
      <c r="J130" s="125">
        <v>6</v>
      </c>
      <c r="K130" s="278">
        <v>1205020103.1010001</v>
      </c>
      <c r="L130" s="291" t="s">
        <v>208</v>
      </c>
      <c r="M130" s="108">
        <f t="shared" si="1"/>
        <v>-60681326.200000003</v>
      </c>
      <c r="O130">
        <v>-5455794.6699999999</v>
      </c>
      <c r="P130">
        <v>-28585589.100000001</v>
      </c>
      <c r="Q130">
        <v>-4527634.7</v>
      </c>
      <c r="R130">
        <v>-44643685.369999997</v>
      </c>
      <c r="S130">
        <v>-14664641.380000001</v>
      </c>
      <c r="T130">
        <v>-6680175.0300000003</v>
      </c>
      <c r="U130">
        <v>-14522187</v>
      </c>
      <c r="V130">
        <v>-9549182.9199999999</v>
      </c>
      <c r="W130">
        <v>-12350248.25</v>
      </c>
      <c r="X130">
        <v>-15241433.33</v>
      </c>
      <c r="Y130">
        <v>-4773333.33</v>
      </c>
      <c r="Z130">
        <v>-60681326.200000003</v>
      </c>
      <c r="AD130">
        <v>-2915218.8</v>
      </c>
      <c r="AE130">
        <v>-13656272.109999999</v>
      </c>
      <c r="AF130">
        <v>-5790551.71</v>
      </c>
      <c r="AG130">
        <v>-3311045</v>
      </c>
      <c r="AH130">
        <v>-288000268.56</v>
      </c>
      <c r="AI130">
        <v>-18789059.940000001</v>
      </c>
      <c r="AK130">
        <v>-19099627.030000001</v>
      </c>
      <c r="AP130">
        <v>-5650278.3300000001</v>
      </c>
      <c r="AR130">
        <v>-2214158.38</v>
      </c>
      <c r="AU130">
        <v>-3569600</v>
      </c>
      <c r="AV130">
        <v>-40110401.770000003</v>
      </c>
      <c r="AW130">
        <v>-22661108.620000001</v>
      </c>
      <c r="AX130">
        <v>-17075932.809999999</v>
      </c>
      <c r="AY130">
        <v>-73361253.689999998</v>
      </c>
      <c r="AZ130">
        <v>-29039152.350000001</v>
      </c>
      <c r="BA130">
        <v>-20920554.260000002</v>
      </c>
      <c r="BB130">
        <v>-17057500.41</v>
      </c>
      <c r="BC130">
        <v>-63619333.670000002</v>
      </c>
      <c r="BD130">
        <v>-12429599.66</v>
      </c>
      <c r="BE130">
        <v>-3602199.69</v>
      </c>
      <c r="BF130">
        <v>-3618504.27</v>
      </c>
      <c r="BG130">
        <v>-3330653.17</v>
      </c>
      <c r="BH130">
        <v>-175149638.93000001</v>
      </c>
      <c r="BI130">
        <v>-18637533</v>
      </c>
      <c r="BJ130">
        <v>-1161600</v>
      </c>
      <c r="BK130">
        <v>-2808000</v>
      </c>
      <c r="BL130">
        <v>-8556844.6899999995</v>
      </c>
      <c r="BM130">
        <v>-21231413.98</v>
      </c>
      <c r="BN130">
        <v>-26372624.300000001</v>
      </c>
      <c r="BO130">
        <v>-19860099</v>
      </c>
    </row>
    <row r="131" spans="1:67">
      <c r="A131" s="121">
        <v>1</v>
      </c>
      <c r="B131" s="122" t="s">
        <v>903</v>
      </c>
      <c r="C131" s="123" t="s">
        <v>905</v>
      </c>
      <c r="D131" s="123">
        <v>1.2</v>
      </c>
      <c r="E131" s="266" t="s">
        <v>952</v>
      </c>
      <c r="F131" s="122"/>
      <c r="G131" s="122"/>
      <c r="H131" s="122"/>
      <c r="I131" s="125" t="s">
        <v>1135</v>
      </c>
      <c r="J131" s="125">
        <v>6</v>
      </c>
      <c r="K131" s="278">
        <v>1205030101.1010001</v>
      </c>
      <c r="L131" s="291" t="s">
        <v>209</v>
      </c>
      <c r="M131" s="108">
        <f t="shared" si="1"/>
        <v>0</v>
      </c>
      <c r="N131">
        <v>2678000</v>
      </c>
      <c r="O131">
        <v>777100</v>
      </c>
      <c r="P131">
        <v>3159388</v>
      </c>
      <c r="Q131">
        <v>1955000</v>
      </c>
      <c r="R131">
        <v>8908900</v>
      </c>
      <c r="S131">
        <v>3577990</v>
      </c>
      <c r="T131">
        <v>199000</v>
      </c>
      <c r="U131">
        <v>2421184</v>
      </c>
      <c r="W131">
        <v>1057345</v>
      </c>
      <c r="X131">
        <v>2129000</v>
      </c>
      <c r="Y131">
        <v>2000500</v>
      </c>
      <c r="AA131">
        <v>16763684</v>
      </c>
      <c r="AC131">
        <v>31756915</v>
      </c>
      <c r="AD131">
        <v>32733745.359999999</v>
      </c>
      <c r="AE131">
        <v>11254852</v>
      </c>
      <c r="AG131">
        <v>230000</v>
      </c>
      <c r="AH131">
        <v>473361402.31999999</v>
      </c>
      <c r="AJ131">
        <v>87352101.599999994</v>
      </c>
      <c r="AK131">
        <v>5326245.54</v>
      </c>
      <c r="AM131">
        <v>35686516</v>
      </c>
      <c r="AN131">
        <v>122279656.83</v>
      </c>
      <c r="AO131">
        <v>10847000</v>
      </c>
      <c r="AP131">
        <v>29736882</v>
      </c>
      <c r="AQ131">
        <v>29415625</v>
      </c>
      <c r="AR131">
        <v>70174662.150000006</v>
      </c>
      <c r="AS131">
        <v>3643170.12</v>
      </c>
      <c r="AT131">
        <v>18144733.949999999</v>
      </c>
      <c r="AU131">
        <v>1838112</v>
      </c>
      <c r="AV131">
        <v>422681045</v>
      </c>
      <c r="AW131">
        <v>3108000</v>
      </c>
      <c r="BA131">
        <v>7996700</v>
      </c>
      <c r="BB131">
        <v>4171068</v>
      </c>
      <c r="BC131">
        <v>7779528.4400000004</v>
      </c>
      <c r="BD131">
        <v>893498</v>
      </c>
      <c r="BE131">
        <v>1320000</v>
      </c>
      <c r="BF131">
        <v>2123000</v>
      </c>
      <c r="BG131">
        <v>2128000</v>
      </c>
      <c r="BH131">
        <v>13333600</v>
      </c>
      <c r="BI131">
        <v>4057400</v>
      </c>
      <c r="BL131">
        <v>725000</v>
      </c>
      <c r="BO131">
        <v>4373850</v>
      </c>
    </row>
    <row r="132" spans="1:67">
      <c r="A132" s="121">
        <v>1</v>
      </c>
      <c r="B132" s="122" t="s">
        <v>903</v>
      </c>
      <c r="C132" s="123" t="s">
        <v>905</v>
      </c>
      <c r="D132" s="123">
        <v>1.2</v>
      </c>
      <c r="E132" s="266" t="s">
        <v>952</v>
      </c>
      <c r="F132" s="122"/>
      <c r="G132" s="122"/>
      <c r="H132" s="122"/>
      <c r="I132" s="125" t="s">
        <v>1135</v>
      </c>
      <c r="J132" s="125">
        <v>6</v>
      </c>
      <c r="K132" s="278">
        <v>1205030102.1010001</v>
      </c>
      <c r="L132" s="291" t="s">
        <v>210</v>
      </c>
      <c r="M132" s="108">
        <f t="shared" ref="M132:M195" si="2">SUMIF($N$1:$BO$1,$M$1,$N132:$BO132)</f>
        <v>0</v>
      </c>
    </row>
    <row r="133" spans="1:67">
      <c r="A133" s="121">
        <v>1</v>
      </c>
      <c r="B133" s="122" t="s">
        <v>903</v>
      </c>
      <c r="C133" s="123" t="s">
        <v>905</v>
      </c>
      <c r="D133" s="123">
        <v>1.2</v>
      </c>
      <c r="E133" s="266" t="s">
        <v>1073</v>
      </c>
      <c r="F133" s="122"/>
      <c r="G133" s="122"/>
      <c r="H133" s="122"/>
      <c r="I133" s="125" t="s">
        <v>1135</v>
      </c>
      <c r="J133" s="125">
        <v>6</v>
      </c>
      <c r="K133" s="278">
        <v>1205030103.1010001</v>
      </c>
      <c r="L133" s="291" t="s">
        <v>2102</v>
      </c>
      <c r="M133" s="108">
        <f t="shared" si="2"/>
        <v>0</v>
      </c>
      <c r="N133">
        <v>-2529221.54</v>
      </c>
      <c r="O133">
        <v>-777094</v>
      </c>
      <c r="P133">
        <v>-2943610.78</v>
      </c>
      <c r="Q133">
        <v>-1568313.75</v>
      </c>
      <c r="R133">
        <v>-2524188.33</v>
      </c>
      <c r="S133">
        <v>-3276434.04</v>
      </c>
      <c r="T133">
        <v>-173572.22</v>
      </c>
      <c r="U133">
        <v>-2421178</v>
      </c>
      <c r="W133">
        <v>-1023246.69</v>
      </c>
      <c r="X133">
        <v>-1905910</v>
      </c>
      <c r="Y133">
        <v>-1300325</v>
      </c>
      <c r="AA133">
        <v>-16186724.199999999</v>
      </c>
      <c r="AC133">
        <v>-19607605.27</v>
      </c>
      <c r="AD133">
        <v>-24666588.59</v>
      </c>
      <c r="AE133">
        <v>-9171392.6500000004</v>
      </c>
      <c r="AG133">
        <v>-90992</v>
      </c>
      <c r="AH133">
        <v>-46319998.810000002</v>
      </c>
      <c r="AJ133">
        <v>-29696517.140000001</v>
      </c>
      <c r="AK133">
        <v>-3751757.39</v>
      </c>
      <c r="AM133">
        <v>-33257617.300000001</v>
      </c>
      <c r="AN133">
        <v>-37962363.560000002</v>
      </c>
      <c r="AO133">
        <v>-4773762.33</v>
      </c>
      <c r="AP133">
        <v>-26318173.27</v>
      </c>
      <c r="AQ133">
        <v>-28847479.609999999</v>
      </c>
      <c r="AR133">
        <v>-13943819.92</v>
      </c>
      <c r="AS133">
        <v>-2979253.69</v>
      </c>
      <c r="AT133">
        <v>-16707053.48</v>
      </c>
      <c r="AU133">
        <v>-453400.96</v>
      </c>
      <c r="AV133">
        <v>-143979855.53999999</v>
      </c>
      <c r="AW133">
        <v>-3052415.49</v>
      </c>
      <c r="BA133">
        <v>-3825384.55</v>
      </c>
      <c r="BB133">
        <v>-3955026.91</v>
      </c>
      <c r="BC133">
        <v>-103727.03999999999</v>
      </c>
      <c r="BD133">
        <v>-647501.07999999996</v>
      </c>
      <c r="BE133">
        <v>-387199.71</v>
      </c>
      <c r="BF133">
        <v>-535094.30000000005</v>
      </c>
      <c r="BG133">
        <v>-517813.01</v>
      </c>
      <c r="BH133">
        <v>-12210395</v>
      </c>
      <c r="BI133">
        <v>-4057392</v>
      </c>
      <c r="BL133">
        <v>-688750.03</v>
      </c>
      <c r="BO133">
        <v>-3939219</v>
      </c>
    </row>
    <row r="134" spans="1:67">
      <c r="A134" s="121">
        <v>1</v>
      </c>
      <c r="B134" s="122" t="s">
        <v>903</v>
      </c>
      <c r="C134" s="123" t="s">
        <v>905</v>
      </c>
      <c r="D134" s="123">
        <v>1.2</v>
      </c>
      <c r="E134" s="266" t="s">
        <v>952</v>
      </c>
      <c r="F134" s="122"/>
      <c r="G134" s="122"/>
      <c r="H134" s="122"/>
      <c r="I134" s="125" t="s">
        <v>1135</v>
      </c>
      <c r="J134" s="125">
        <v>6</v>
      </c>
      <c r="K134" s="278">
        <v>1205030106.1010001</v>
      </c>
      <c r="L134" s="291" t="s">
        <v>212</v>
      </c>
      <c r="M134" s="108">
        <f t="shared" si="2"/>
        <v>0</v>
      </c>
    </row>
    <row r="135" spans="1:67">
      <c r="A135" s="121">
        <v>1</v>
      </c>
      <c r="B135" s="122" t="s">
        <v>903</v>
      </c>
      <c r="C135" s="123" t="s">
        <v>905</v>
      </c>
      <c r="D135" s="123">
        <v>1.2</v>
      </c>
      <c r="E135" s="266" t="s">
        <v>952</v>
      </c>
      <c r="F135" s="122"/>
      <c r="G135" s="122"/>
      <c r="H135" s="122"/>
      <c r="I135" s="125" t="s">
        <v>1135</v>
      </c>
      <c r="J135" s="125">
        <v>6</v>
      </c>
      <c r="K135" s="278">
        <v>1205030107.1010001</v>
      </c>
      <c r="L135" s="291" t="s">
        <v>213</v>
      </c>
      <c r="M135" s="108">
        <f t="shared" si="2"/>
        <v>0</v>
      </c>
    </row>
    <row r="136" spans="1:67">
      <c r="A136" s="121">
        <v>1</v>
      </c>
      <c r="B136" s="122" t="s">
        <v>903</v>
      </c>
      <c r="C136" s="123" t="s">
        <v>905</v>
      </c>
      <c r="D136" s="123">
        <v>1.2</v>
      </c>
      <c r="E136" s="266" t="s">
        <v>1073</v>
      </c>
      <c r="F136" s="122"/>
      <c r="G136" s="122"/>
      <c r="H136" s="122"/>
      <c r="I136" s="125" t="s">
        <v>1135</v>
      </c>
      <c r="J136" s="125">
        <v>6</v>
      </c>
      <c r="K136" s="278">
        <v>1205030108.1010001</v>
      </c>
      <c r="L136" s="291" t="s">
        <v>2103</v>
      </c>
      <c r="M136" s="108">
        <f t="shared" si="2"/>
        <v>0</v>
      </c>
    </row>
    <row r="137" spans="1:67">
      <c r="A137" s="121">
        <v>1</v>
      </c>
      <c r="B137" s="122" t="s">
        <v>903</v>
      </c>
      <c r="C137" s="123" t="s">
        <v>905</v>
      </c>
      <c r="D137" s="123">
        <v>1.2</v>
      </c>
      <c r="E137" s="266" t="s">
        <v>952</v>
      </c>
      <c r="F137" s="122"/>
      <c r="G137" s="122"/>
      <c r="H137" s="122"/>
      <c r="I137" s="125" t="s">
        <v>1135</v>
      </c>
      <c r="J137" s="125">
        <v>6</v>
      </c>
      <c r="K137" s="278">
        <v>1205040101.1010001</v>
      </c>
      <c r="L137" s="291" t="s">
        <v>215</v>
      </c>
      <c r="M137" s="108">
        <f t="shared" si="2"/>
        <v>49000</v>
      </c>
      <c r="O137">
        <v>1433765</v>
      </c>
      <c r="Q137">
        <v>550000</v>
      </c>
      <c r="R137">
        <v>580000</v>
      </c>
      <c r="S137">
        <v>1406400</v>
      </c>
      <c r="T137">
        <v>241600</v>
      </c>
      <c r="U137">
        <v>289565</v>
      </c>
      <c r="V137">
        <v>1721793</v>
      </c>
      <c r="W137">
        <v>2744700</v>
      </c>
      <c r="Y137">
        <v>2963000</v>
      </c>
      <c r="Z137">
        <v>49000</v>
      </c>
      <c r="AB137">
        <v>350000</v>
      </c>
      <c r="AF137">
        <v>6260219</v>
      </c>
      <c r="AH137">
        <v>1243000</v>
      </c>
      <c r="AJ137">
        <v>529000</v>
      </c>
      <c r="AK137">
        <v>10199375</v>
      </c>
      <c r="AN137">
        <v>5933173</v>
      </c>
      <c r="AO137">
        <v>11059090</v>
      </c>
      <c r="AP137">
        <v>8081287.7999999998</v>
      </c>
      <c r="AQ137">
        <v>22256285</v>
      </c>
      <c r="AR137">
        <v>8867360</v>
      </c>
      <c r="AS137">
        <v>270000</v>
      </c>
      <c r="AT137">
        <v>10778200</v>
      </c>
      <c r="AU137">
        <v>15497523.960000001</v>
      </c>
      <c r="AZ137">
        <v>1175000</v>
      </c>
      <c r="BA137">
        <v>8846136</v>
      </c>
      <c r="BD137">
        <v>8089935</v>
      </c>
      <c r="BE137">
        <v>2245100</v>
      </c>
      <c r="BF137">
        <v>1064000</v>
      </c>
      <c r="BG137">
        <v>10123714.16</v>
      </c>
      <c r="BJ137">
        <v>254000</v>
      </c>
      <c r="BN137">
        <v>254000</v>
      </c>
    </row>
    <row r="138" spans="1:67">
      <c r="A138" s="121">
        <v>1</v>
      </c>
      <c r="B138" s="122" t="s">
        <v>903</v>
      </c>
      <c r="C138" s="123" t="s">
        <v>905</v>
      </c>
      <c r="D138" s="123">
        <v>1.2</v>
      </c>
      <c r="E138" s="266" t="s">
        <v>952</v>
      </c>
      <c r="F138" s="122"/>
      <c r="G138" s="122"/>
      <c r="H138" s="122"/>
      <c r="I138" s="125" t="s">
        <v>1135</v>
      </c>
      <c r="J138" s="125">
        <v>6</v>
      </c>
      <c r="K138" s="278">
        <v>1205040101.102</v>
      </c>
      <c r="L138" s="291" t="s">
        <v>216</v>
      </c>
      <c r="M138" s="108">
        <f t="shared" si="2"/>
        <v>0</v>
      </c>
      <c r="N138">
        <v>435000</v>
      </c>
      <c r="O138">
        <v>1065000</v>
      </c>
      <c r="P138">
        <v>670000</v>
      </c>
      <c r="Q138">
        <v>1630000</v>
      </c>
      <c r="S138">
        <v>2695464</v>
      </c>
      <c r="U138">
        <v>670000</v>
      </c>
      <c r="V138">
        <v>1370000</v>
      </c>
      <c r="Y138">
        <v>1997000</v>
      </c>
      <c r="AG138">
        <v>1819742</v>
      </c>
      <c r="AW138">
        <v>1206000</v>
      </c>
      <c r="AZ138">
        <v>5449985</v>
      </c>
      <c r="BA138">
        <v>900000</v>
      </c>
      <c r="BB138">
        <v>1475000</v>
      </c>
      <c r="BC138">
        <v>815524</v>
      </c>
      <c r="BD138">
        <v>1707516</v>
      </c>
      <c r="BE138">
        <v>4713500</v>
      </c>
      <c r="BF138">
        <v>1884400</v>
      </c>
      <c r="BO138">
        <v>2030000</v>
      </c>
    </row>
    <row r="139" spans="1:67">
      <c r="A139" s="121">
        <v>1</v>
      </c>
      <c r="B139" s="122" t="s">
        <v>903</v>
      </c>
      <c r="C139" s="123" t="s">
        <v>905</v>
      </c>
      <c r="D139" s="123">
        <v>1.2</v>
      </c>
      <c r="E139" s="266" t="s">
        <v>952</v>
      </c>
      <c r="F139" s="122"/>
      <c r="G139" s="122"/>
      <c r="H139" s="122"/>
      <c r="I139" s="125" t="s">
        <v>1135</v>
      </c>
      <c r="J139" s="125">
        <v>6</v>
      </c>
      <c r="K139" s="278">
        <v>1205040101.1029999</v>
      </c>
      <c r="L139" s="291" t="s">
        <v>217</v>
      </c>
      <c r="M139" s="108">
        <f t="shared" si="2"/>
        <v>0</v>
      </c>
      <c r="O139">
        <v>2400000</v>
      </c>
      <c r="Q139">
        <v>4817140</v>
      </c>
      <c r="S139">
        <v>3512000</v>
      </c>
      <c r="U139">
        <v>3634000</v>
      </c>
      <c r="V139">
        <v>4350620</v>
      </c>
      <c r="AG139">
        <v>1066877</v>
      </c>
      <c r="AH139">
        <v>85089999</v>
      </c>
      <c r="AW139">
        <v>4911949.41</v>
      </c>
      <c r="AY139">
        <v>9280000</v>
      </c>
      <c r="BA139">
        <v>4990000</v>
      </c>
      <c r="BB139">
        <v>4570430</v>
      </c>
      <c r="BC139">
        <v>5310000</v>
      </c>
      <c r="BD139">
        <v>3945000</v>
      </c>
      <c r="BE139">
        <v>118411.21</v>
      </c>
      <c r="BF139">
        <v>1800000</v>
      </c>
      <c r="BO139">
        <v>450000</v>
      </c>
    </row>
    <row r="140" spans="1:67">
      <c r="A140" s="121">
        <v>1</v>
      </c>
      <c r="B140" s="122" t="s">
        <v>903</v>
      </c>
      <c r="C140" s="123" t="s">
        <v>905</v>
      </c>
      <c r="D140" s="123">
        <v>1.2</v>
      </c>
      <c r="E140" s="266" t="s">
        <v>952</v>
      </c>
      <c r="F140" s="122"/>
      <c r="G140" s="122"/>
      <c r="H140" s="122"/>
      <c r="I140" s="125" t="s">
        <v>1135</v>
      </c>
      <c r="J140" s="125">
        <v>6</v>
      </c>
      <c r="K140" s="278">
        <v>1205040101.1040001</v>
      </c>
      <c r="L140" s="291" t="s">
        <v>218</v>
      </c>
      <c r="M140" s="108">
        <f t="shared" si="2"/>
        <v>0</v>
      </c>
      <c r="N140">
        <v>1288000</v>
      </c>
      <c r="P140">
        <v>128000</v>
      </c>
      <c r="V140">
        <v>135000</v>
      </c>
      <c r="Y140">
        <v>1201901.8500000001</v>
      </c>
      <c r="BC140">
        <v>80000</v>
      </c>
      <c r="BE140">
        <v>1209500</v>
      </c>
      <c r="BF140">
        <v>1206714.6599999999</v>
      </c>
    </row>
    <row r="141" spans="1:67">
      <c r="A141" s="121">
        <v>1</v>
      </c>
      <c r="B141" s="122" t="s">
        <v>903</v>
      </c>
      <c r="C141" s="123" t="s">
        <v>905</v>
      </c>
      <c r="D141" s="123">
        <v>1.2</v>
      </c>
      <c r="E141" s="266" t="s">
        <v>952</v>
      </c>
      <c r="F141" s="122"/>
      <c r="G141" s="122"/>
      <c r="H141" s="122"/>
      <c r="I141" s="125" t="s">
        <v>1135</v>
      </c>
      <c r="J141" s="125">
        <v>6</v>
      </c>
      <c r="K141" s="278">
        <v>1205040101.105</v>
      </c>
      <c r="L141" s="291" t="s">
        <v>219</v>
      </c>
      <c r="M141" s="108">
        <f t="shared" si="2"/>
        <v>0</v>
      </c>
    </row>
    <row r="142" spans="1:67">
      <c r="A142" s="121">
        <v>1</v>
      </c>
      <c r="B142" s="122" t="s">
        <v>903</v>
      </c>
      <c r="C142" s="123" t="s">
        <v>905</v>
      </c>
      <c r="D142" s="123">
        <v>1.2</v>
      </c>
      <c r="E142" s="266" t="s">
        <v>952</v>
      </c>
      <c r="F142" s="122"/>
      <c r="G142" s="122"/>
      <c r="H142" s="122"/>
      <c r="I142" s="125" t="s">
        <v>1135</v>
      </c>
      <c r="J142" s="125">
        <v>6</v>
      </c>
      <c r="K142" s="278">
        <v>1205040101.1059999</v>
      </c>
      <c r="L142" s="291" t="s">
        <v>220</v>
      </c>
      <c r="M142" s="108">
        <f t="shared" si="2"/>
        <v>0</v>
      </c>
      <c r="N142">
        <v>1558000</v>
      </c>
      <c r="P142">
        <v>1771400</v>
      </c>
      <c r="Q142">
        <v>621327</v>
      </c>
      <c r="R142">
        <v>512000</v>
      </c>
      <c r="Y142">
        <v>4553500</v>
      </c>
      <c r="AA142">
        <v>586000</v>
      </c>
      <c r="AH142">
        <v>1907199.49</v>
      </c>
      <c r="AW142">
        <v>1595123</v>
      </c>
      <c r="BB142">
        <v>1819510</v>
      </c>
      <c r="BC142">
        <v>11730600</v>
      </c>
      <c r="BE142">
        <v>4539000</v>
      </c>
      <c r="BF142">
        <v>3138000</v>
      </c>
      <c r="BO142">
        <v>1217800</v>
      </c>
    </row>
    <row r="143" spans="1:67">
      <c r="A143" s="121">
        <v>1</v>
      </c>
      <c r="B143" s="122" t="s">
        <v>903</v>
      </c>
      <c r="C143" s="123" t="s">
        <v>905</v>
      </c>
      <c r="D143" s="123">
        <v>1.2</v>
      </c>
      <c r="E143" s="266" t="s">
        <v>952</v>
      </c>
      <c r="F143" s="122"/>
      <c r="G143" s="122"/>
      <c r="H143" s="122"/>
      <c r="I143" s="125" t="s">
        <v>1135</v>
      </c>
      <c r="J143" s="125">
        <v>6</v>
      </c>
      <c r="K143" s="278">
        <v>1205040102.1010001</v>
      </c>
      <c r="L143" s="291" t="s">
        <v>221</v>
      </c>
      <c r="M143" s="108">
        <f t="shared" si="2"/>
        <v>0</v>
      </c>
    </row>
    <row r="144" spans="1:67">
      <c r="A144" s="121">
        <v>1</v>
      </c>
      <c r="B144" s="122" t="s">
        <v>903</v>
      </c>
      <c r="C144" s="123" t="s">
        <v>905</v>
      </c>
      <c r="D144" s="123">
        <v>1.2</v>
      </c>
      <c r="E144" s="266" t="s">
        <v>952</v>
      </c>
      <c r="F144" s="122"/>
      <c r="G144" s="122"/>
      <c r="H144" s="122"/>
      <c r="I144" s="125" t="s">
        <v>1135</v>
      </c>
      <c r="J144" s="125">
        <v>6</v>
      </c>
      <c r="K144" s="278">
        <v>1205040102.102</v>
      </c>
      <c r="L144" s="291" t="s">
        <v>222</v>
      </c>
      <c r="M144" s="108">
        <f t="shared" si="2"/>
        <v>0</v>
      </c>
    </row>
    <row r="145" spans="1:67">
      <c r="A145" s="121">
        <v>1</v>
      </c>
      <c r="B145" s="122" t="s">
        <v>903</v>
      </c>
      <c r="C145" s="123" t="s">
        <v>905</v>
      </c>
      <c r="D145" s="123">
        <v>1.2</v>
      </c>
      <c r="E145" s="266" t="s">
        <v>952</v>
      </c>
      <c r="F145" s="122"/>
      <c r="G145" s="122"/>
      <c r="H145" s="122"/>
      <c r="I145" s="125" t="s">
        <v>1135</v>
      </c>
      <c r="J145" s="125">
        <v>6</v>
      </c>
      <c r="K145" s="278">
        <v>1205040102.1029999</v>
      </c>
      <c r="L145" s="291" t="s">
        <v>223</v>
      </c>
      <c r="M145" s="108">
        <f t="shared" si="2"/>
        <v>0</v>
      </c>
    </row>
    <row r="146" spans="1:67">
      <c r="A146" s="121">
        <v>1</v>
      </c>
      <c r="B146" s="122" t="s">
        <v>903</v>
      </c>
      <c r="C146" s="123" t="s">
        <v>905</v>
      </c>
      <c r="D146" s="123">
        <v>1.2</v>
      </c>
      <c r="E146" s="266" t="s">
        <v>952</v>
      </c>
      <c r="F146" s="122"/>
      <c r="G146" s="122"/>
      <c r="H146" s="122"/>
      <c r="I146" s="125" t="s">
        <v>1135</v>
      </c>
      <c r="J146" s="125">
        <v>6</v>
      </c>
      <c r="K146" s="278">
        <v>1205040102.1040001</v>
      </c>
      <c r="L146" s="291" t="s">
        <v>224</v>
      </c>
      <c r="M146" s="108">
        <f t="shared" si="2"/>
        <v>0</v>
      </c>
    </row>
    <row r="147" spans="1:67">
      <c r="A147" s="121">
        <v>1</v>
      </c>
      <c r="B147" s="122" t="s">
        <v>903</v>
      </c>
      <c r="C147" s="123" t="s">
        <v>905</v>
      </c>
      <c r="D147" s="123">
        <v>1.2</v>
      </c>
      <c r="E147" s="266" t="s">
        <v>952</v>
      </c>
      <c r="F147" s="122"/>
      <c r="G147" s="122"/>
      <c r="H147" s="122"/>
      <c r="I147" s="125" t="s">
        <v>1135</v>
      </c>
      <c r="J147" s="125">
        <v>6</v>
      </c>
      <c r="K147" s="278">
        <v>1205040102.105</v>
      </c>
      <c r="L147" s="291" t="s">
        <v>225</v>
      </c>
      <c r="M147" s="108">
        <f t="shared" si="2"/>
        <v>0</v>
      </c>
    </row>
    <row r="148" spans="1:67">
      <c r="A148" s="121">
        <v>1</v>
      </c>
      <c r="B148" s="122" t="s">
        <v>903</v>
      </c>
      <c r="C148" s="123" t="s">
        <v>905</v>
      </c>
      <c r="D148" s="123">
        <v>1.2</v>
      </c>
      <c r="E148" s="266" t="s">
        <v>952</v>
      </c>
      <c r="F148" s="122"/>
      <c r="G148" s="122"/>
      <c r="H148" s="122"/>
      <c r="I148" s="125" t="s">
        <v>1135</v>
      </c>
      <c r="J148" s="125">
        <v>6</v>
      </c>
      <c r="K148" s="278">
        <v>1205040102.1059999</v>
      </c>
      <c r="L148" s="291" t="s">
        <v>226</v>
      </c>
      <c r="M148" s="108">
        <f t="shared" si="2"/>
        <v>0</v>
      </c>
    </row>
    <row r="149" spans="1:67">
      <c r="A149" s="121">
        <v>1</v>
      </c>
      <c r="B149" s="122" t="s">
        <v>903</v>
      </c>
      <c r="C149" s="123" t="s">
        <v>905</v>
      </c>
      <c r="D149" s="123">
        <v>1.2</v>
      </c>
      <c r="E149" s="266" t="s">
        <v>1073</v>
      </c>
      <c r="F149" s="122"/>
      <c r="G149" s="122"/>
      <c r="H149" s="122"/>
      <c r="I149" s="125" t="s">
        <v>1135</v>
      </c>
      <c r="J149" s="125">
        <v>6</v>
      </c>
      <c r="K149" s="278">
        <v>1205040103.1010001</v>
      </c>
      <c r="L149" s="291" t="s">
        <v>2104</v>
      </c>
      <c r="M149" s="108">
        <f t="shared" si="2"/>
        <v>-2099.62</v>
      </c>
      <c r="O149">
        <v>-1433760</v>
      </c>
      <c r="Q149">
        <v>-461999.69</v>
      </c>
      <c r="R149">
        <v>-93443.77</v>
      </c>
      <c r="S149">
        <v>-1406396</v>
      </c>
      <c r="T149">
        <v>-117578.67</v>
      </c>
      <c r="U149">
        <v>-238020.18</v>
      </c>
      <c r="V149">
        <v>-1601433.22</v>
      </c>
      <c r="W149">
        <v>-2740958.16</v>
      </c>
      <c r="Y149">
        <v>-1279044.44</v>
      </c>
      <c r="Z149">
        <v>-2099.62</v>
      </c>
      <c r="AB149">
        <v>-94141.61</v>
      </c>
      <c r="AF149">
        <v>-4602335.08</v>
      </c>
      <c r="AH149">
        <v>-103583.3</v>
      </c>
      <c r="AJ149">
        <v>-467300.83</v>
      </c>
      <c r="AK149">
        <v>-10148517.560000001</v>
      </c>
      <c r="AN149">
        <v>-2294282.11</v>
      </c>
      <c r="AO149">
        <v>-10627156.109999999</v>
      </c>
      <c r="AP149">
        <v>-7952131.8399999999</v>
      </c>
      <c r="AQ149">
        <v>-3583103.05</v>
      </c>
      <c r="AR149">
        <v>-4418663.6100000003</v>
      </c>
      <c r="AS149">
        <v>-73800</v>
      </c>
      <c r="AT149">
        <v>-10758506.5</v>
      </c>
      <c r="AU149">
        <v>-9655302.3800000008</v>
      </c>
      <c r="AZ149">
        <v>-1124563.8500000001</v>
      </c>
      <c r="BA149">
        <v>-8682125.2699999996</v>
      </c>
      <c r="BD149">
        <v>-2652222.2200000002</v>
      </c>
      <c r="BE149">
        <v>-1160415.98</v>
      </c>
      <c r="BF149">
        <v>-447034.56</v>
      </c>
      <c r="BG149">
        <v>-3941298.03</v>
      </c>
      <c r="BJ149">
        <v>-114300</v>
      </c>
      <c r="BN149">
        <v>-114300</v>
      </c>
    </row>
    <row r="150" spans="1:67">
      <c r="A150" s="121">
        <v>1</v>
      </c>
      <c r="B150" s="122" t="s">
        <v>903</v>
      </c>
      <c r="C150" s="123" t="s">
        <v>905</v>
      </c>
      <c r="D150" s="123">
        <v>1.2</v>
      </c>
      <c r="E150" s="266" t="s">
        <v>1073</v>
      </c>
      <c r="F150" s="122"/>
      <c r="G150" s="122"/>
      <c r="H150" s="122"/>
      <c r="I150" s="125" t="s">
        <v>1135</v>
      </c>
      <c r="J150" s="125">
        <v>6</v>
      </c>
      <c r="K150" s="278">
        <v>1205040103.102</v>
      </c>
      <c r="L150" s="291" t="s">
        <v>2105</v>
      </c>
      <c r="M150" s="108">
        <f t="shared" si="2"/>
        <v>0</v>
      </c>
      <c r="N150">
        <v>-377000.46</v>
      </c>
      <c r="O150">
        <v>-1064999</v>
      </c>
      <c r="P150">
        <v>-669999</v>
      </c>
      <c r="Q150">
        <v>-1276833.02</v>
      </c>
      <c r="S150">
        <v>-2695461</v>
      </c>
      <c r="U150">
        <v>-669999</v>
      </c>
      <c r="V150">
        <v>-1365433.33</v>
      </c>
      <c r="Y150">
        <v>-1431183.33</v>
      </c>
      <c r="AG150">
        <v>-1312208</v>
      </c>
      <c r="AW150">
        <v>-1205996</v>
      </c>
      <c r="AZ150">
        <v>-5449983</v>
      </c>
      <c r="BA150">
        <v>-899999</v>
      </c>
      <c r="BB150">
        <v>-1474999</v>
      </c>
      <c r="BC150">
        <v>-497187.89</v>
      </c>
      <c r="BD150">
        <v>-1707515</v>
      </c>
      <c r="BE150">
        <v>-1728282.97</v>
      </c>
      <c r="BF150">
        <v>-982484.26</v>
      </c>
      <c r="BO150">
        <v>-2029999</v>
      </c>
    </row>
    <row r="151" spans="1:67">
      <c r="A151" s="121">
        <v>1</v>
      </c>
      <c r="B151" s="122" t="s">
        <v>903</v>
      </c>
      <c r="C151" s="123" t="s">
        <v>905</v>
      </c>
      <c r="D151" s="123">
        <v>1.2</v>
      </c>
      <c r="E151" s="266" t="s">
        <v>1073</v>
      </c>
      <c r="F151" s="122"/>
      <c r="G151" s="122"/>
      <c r="H151" s="122"/>
      <c r="I151" s="125" t="s">
        <v>1135</v>
      </c>
      <c r="J151" s="125">
        <v>6</v>
      </c>
      <c r="K151" s="278">
        <v>1205040103.1029999</v>
      </c>
      <c r="L151" s="291" t="s">
        <v>2106</v>
      </c>
      <c r="M151" s="108">
        <f t="shared" si="2"/>
        <v>0</v>
      </c>
      <c r="O151">
        <v>-2399999</v>
      </c>
      <c r="Q151">
        <v>-4383597.09</v>
      </c>
      <c r="S151">
        <v>-3511999</v>
      </c>
      <c r="U151">
        <v>-3379619.07</v>
      </c>
      <c r="V151">
        <v>-4336117.93</v>
      </c>
      <c r="AG151">
        <v>-670525</v>
      </c>
      <c r="AH151">
        <v>-8820563.5099999998</v>
      </c>
      <c r="AW151">
        <v>-4356503.96</v>
      </c>
      <c r="AY151">
        <v>-1134222.31</v>
      </c>
      <c r="BA151">
        <v>-4371471.53</v>
      </c>
      <c r="BB151">
        <v>-4570429</v>
      </c>
      <c r="BC151">
        <v>-4398198.16</v>
      </c>
      <c r="BD151">
        <v>-3156000</v>
      </c>
      <c r="BE151">
        <v>-37907.83</v>
      </c>
      <c r="BF151">
        <v>-761395.86</v>
      </c>
      <c r="BO151">
        <v>-449999</v>
      </c>
    </row>
    <row r="152" spans="1:67">
      <c r="A152" s="121">
        <v>1</v>
      </c>
      <c r="B152" s="122" t="s">
        <v>903</v>
      </c>
      <c r="C152" s="123" t="s">
        <v>905</v>
      </c>
      <c r="D152" s="123">
        <v>1.2</v>
      </c>
      <c r="E152" s="266" t="s">
        <v>1073</v>
      </c>
      <c r="F152" s="122"/>
      <c r="G152" s="122"/>
      <c r="H152" s="122"/>
      <c r="I152" s="125" t="s">
        <v>1135</v>
      </c>
      <c r="J152" s="125">
        <v>6</v>
      </c>
      <c r="K152" s="278">
        <v>1205040103.1040001</v>
      </c>
      <c r="L152" s="291" t="s">
        <v>2107</v>
      </c>
      <c r="M152" s="108">
        <f t="shared" si="2"/>
        <v>0</v>
      </c>
      <c r="N152">
        <v>-1252317.3</v>
      </c>
      <c r="P152">
        <v>-127999</v>
      </c>
      <c r="V152">
        <v>-134550</v>
      </c>
      <c r="Y152">
        <v>-641014.31999999995</v>
      </c>
      <c r="BC152">
        <v>-79999</v>
      </c>
      <c r="BE152">
        <v>-443482.97</v>
      </c>
      <c r="BF152">
        <v>-624088.18000000005</v>
      </c>
    </row>
    <row r="153" spans="1:67">
      <c r="A153" s="121">
        <v>1</v>
      </c>
      <c r="B153" s="122" t="s">
        <v>903</v>
      </c>
      <c r="C153" s="123" t="s">
        <v>905</v>
      </c>
      <c r="D153" s="123">
        <v>1.2</v>
      </c>
      <c r="E153" s="266" t="s">
        <v>1073</v>
      </c>
      <c r="F153" s="122"/>
      <c r="G153" s="122"/>
      <c r="H153" s="122"/>
      <c r="I153" s="125" t="s">
        <v>1135</v>
      </c>
      <c r="J153" s="125">
        <v>6</v>
      </c>
      <c r="K153" s="278">
        <v>1205040103.105</v>
      </c>
      <c r="L153" s="291" t="s">
        <v>2108</v>
      </c>
      <c r="M153" s="108">
        <f t="shared" si="2"/>
        <v>0</v>
      </c>
    </row>
    <row r="154" spans="1:67">
      <c r="A154" s="121">
        <v>1</v>
      </c>
      <c r="B154" s="122" t="s">
        <v>903</v>
      </c>
      <c r="C154" s="123" t="s">
        <v>905</v>
      </c>
      <c r="D154" s="123">
        <v>1.2</v>
      </c>
      <c r="E154" s="266" t="s">
        <v>1073</v>
      </c>
      <c r="F154" s="122"/>
      <c r="G154" s="122"/>
      <c r="H154" s="122"/>
      <c r="I154" s="125" t="s">
        <v>1135</v>
      </c>
      <c r="J154" s="125">
        <v>6</v>
      </c>
      <c r="K154" s="278">
        <v>1205040103.1059999</v>
      </c>
      <c r="L154" s="291" t="s">
        <v>2109</v>
      </c>
      <c r="M154" s="108">
        <f t="shared" si="2"/>
        <v>0</v>
      </c>
      <c r="N154">
        <v>-1358922.87</v>
      </c>
      <c r="P154">
        <v>-1771396</v>
      </c>
      <c r="Q154">
        <v>-382698.19</v>
      </c>
      <c r="R154">
        <v>-511900</v>
      </c>
      <c r="Y154">
        <v>-3141741.67</v>
      </c>
      <c r="AA154">
        <v>-580755.43000000005</v>
      </c>
      <c r="AH154">
        <v>-31786.65</v>
      </c>
      <c r="AW154">
        <v>-1595117</v>
      </c>
      <c r="BB154">
        <v>-1800092.94</v>
      </c>
      <c r="BC154">
        <v>-9836217.7799999993</v>
      </c>
      <c r="BE154">
        <v>-3397734.03</v>
      </c>
      <c r="BF154">
        <v>-2205876.9900000002</v>
      </c>
      <c r="BO154">
        <v>-1217800</v>
      </c>
    </row>
    <row r="155" spans="1:67">
      <c r="A155" s="121">
        <v>1</v>
      </c>
      <c r="B155" s="122" t="s">
        <v>903</v>
      </c>
      <c r="C155" s="123" t="s">
        <v>905</v>
      </c>
      <c r="D155" s="123">
        <v>1.2</v>
      </c>
      <c r="E155" s="266" t="s">
        <v>952</v>
      </c>
      <c r="F155" s="122"/>
      <c r="G155" s="122"/>
      <c r="H155" s="122"/>
      <c r="I155" s="125" t="s">
        <v>1135</v>
      </c>
      <c r="J155" s="125">
        <v>6</v>
      </c>
      <c r="K155" s="278">
        <v>1205050101.1010001</v>
      </c>
      <c r="L155" s="291" t="s">
        <v>233</v>
      </c>
      <c r="M155" s="108">
        <f t="shared" si="2"/>
        <v>0</v>
      </c>
      <c r="N155">
        <v>106318754.59999999</v>
      </c>
      <c r="P155">
        <v>7579736</v>
      </c>
      <c r="Q155">
        <v>9913500</v>
      </c>
      <c r="R155">
        <v>8955762</v>
      </c>
      <c r="S155">
        <v>9735400</v>
      </c>
      <c r="U155">
        <v>7630100</v>
      </c>
      <c r="V155">
        <v>7630100</v>
      </c>
      <c r="W155">
        <v>18387415</v>
      </c>
      <c r="Y155">
        <v>0</v>
      </c>
      <c r="AB155">
        <v>6480400</v>
      </c>
      <c r="AD155">
        <v>11136000</v>
      </c>
      <c r="AH155">
        <v>17683000</v>
      </c>
      <c r="AJ155">
        <v>7900000</v>
      </c>
      <c r="AK155">
        <v>8865829</v>
      </c>
      <c r="AL155">
        <v>24309880</v>
      </c>
      <c r="AM155">
        <v>8840424</v>
      </c>
      <c r="AN155">
        <v>87500</v>
      </c>
      <c r="AO155">
        <v>2327103</v>
      </c>
      <c r="AP155">
        <v>1935388</v>
      </c>
      <c r="AQ155">
        <v>725000</v>
      </c>
      <c r="AR155">
        <v>1920600</v>
      </c>
      <c r="AS155">
        <v>1738000</v>
      </c>
      <c r="AT155">
        <v>12761367.32</v>
      </c>
      <c r="AU155">
        <v>2007276</v>
      </c>
      <c r="AV155">
        <v>3816000</v>
      </c>
      <c r="AW155">
        <v>741800</v>
      </c>
      <c r="AZ155">
        <v>1345659.09</v>
      </c>
      <c r="BC155">
        <v>8640000</v>
      </c>
      <c r="BD155">
        <v>99000</v>
      </c>
      <c r="BH155">
        <v>25675500</v>
      </c>
      <c r="BI155">
        <v>12379500</v>
      </c>
      <c r="BJ155">
        <v>7586687</v>
      </c>
      <c r="BL155">
        <v>647945</v>
      </c>
      <c r="BN155">
        <v>13860965</v>
      </c>
      <c r="BO155">
        <v>4449485</v>
      </c>
    </row>
    <row r="156" spans="1:67">
      <c r="A156" s="121">
        <v>1</v>
      </c>
      <c r="B156" s="122" t="s">
        <v>903</v>
      </c>
      <c r="C156" s="123" t="s">
        <v>905</v>
      </c>
      <c r="D156" s="123">
        <v>1.2</v>
      </c>
      <c r="E156" s="266" t="s">
        <v>952</v>
      </c>
      <c r="F156" s="122"/>
      <c r="G156" s="122"/>
      <c r="H156" s="122"/>
      <c r="I156" s="125" t="s">
        <v>1135</v>
      </c>
      <c r="J156" s="125">
        <v>6</v>
      </c>
      <c r="K156" s="278">
        <v>1205050101.102</v>
      </c>
      <c r="L156" s="291" t="s">
        <v>234</v>
      </c>
      <c r="M156" s="108">
        <f t="shared" si="2"/>
        <v>3056716</v>
      </c>
      <c r="N156">
        <v>222526210.19999999</v>
      </c>
      <c r="O156">
        <v>13195500</v>
      </c>
      <c r="P156">
        <v>2627556</v>
      </c>
      <c r="Q156">
        <v>19669567</v>
      </c>
      <c r="S156">
        <v>72187278</v>
      </c>
      <c r="T156">
        <v>705760</v>
      </c>
      <c r="U156">
        <v>28681586</v>
      </c>
      <c r="V156">
        <v>12067200</v>
      </c>
      <c r="W156">
        <v>9968300</v>
      </c>
      <c r="X156">
        <v>2100295</v>
      </c>
      <c r="Y156">
        <v>9001200</v>
      </c>
      <c r="Z156">
        <v>3056716</v>
      </c>
      <c r="AA156">
        <v>936960</v>
      </c>
      <c r="AB156">
        <v>33359100</v>
      </c>
      <c r="AD156">
        <v>6149000</v>
      </c>
      <c r="AE156">
        <v>8925345</v>
      </c>
      <c r="AH156">
        <v>91949245</v>
      </c>
      <c r="AI156">
        <v>6212731.5700000003</v>
      </c>
      <c r="AK156">
        <v>1400000</v>
      </c>
      <c r="AW156">
        <v>7138793.2000000002</v>
      </c>
      <c r="AX156">
        <v>4949376</v>
      </c>
      <c r="AY156">
        <v>10013342.48</v>
      </c>
      <c r="AZ156">
        <v>3326819.29</v>
      </c>
      <c r="BA156">
        <v>5416746</v>
      </c>
      <c r="BB156">
        <v>1181542</v>
      </c>
      <c r="BC156">
        <v>42930054</v>
      </c>
      <c r="BD156">
        <v>3411295.94</v>
      </c>
      <c r="BF156">
        <v>813324</v>
      </c>
      <c r="BG156">
        <v>465000</v>
      </c>
      <c r="BH156">
        <v>56649756.399999999</v>
      </c>
      <c r="BI156">
        <v>11849100</v>
      </c>
      <c r="BJ156">
        <v>31466507.57</v>
      </c>
      <c r="BK156">
        <v>42285582.219999999</v>
      </c>
      <c r="BL156">
        <v>1712612.48</v>
      </c>
      <c r="BN156">
        <v>1101455</v>
      </c>
    </row>
    <row r="157" spans="1:67">
      <c r="A157" s="121">
        <v>1</v>
      </c>
      <c r="B157" s="122" t="s">
        <v>903</v>
      </c>
      <c r="C157" s="123" t="s">
        <v>905</v>
      </c>
      <c r="D157" s="123">
        <v>1.2</v>
      </c>
      <c r="E157" s="266" t="s">
        <v>952</v>
      </c>
      <c r="F157" s="122"/>
      <c r="G157" s="122"/>
      <c r="H157" s="122"/>
      <c r="I157" s="125" t="s">
        <v>1135</v>
      </c>
      <c r="J157" s="125">
        <v>6</v>
      </c>
      <c r="K157" s="278">
        <v>1205050101.1029999</v>
      </c>
      <c r="L157" s="291" t="s">
        <v>2111</v>
      </c>
      <c r="M157" s="108">
        <f t="shared" si="2"/>
        <v>4512000</v>
      </c>
      <c r="N157">
        <v>2465950</v>
      </c>
      <c r="O157">
        <v>506400</v>
      </c>
      <c r="P157">
        <v>3357560</v>
      </c>
      <c r="Q157">
        <v>3429016</v>
      </c>
      <c r="R157">
        <v>6424420</v>
      </c>
      <c r="S157">
        <v>13613571.9</v>
      </c>
      <c r="T157">
        <v>510240</v>
      </c>
      <c r="V157">
        <v>1009700</v>
      </c>
      <c r="W157">
        <v>88000</v>
      </c>
      <c r="X157">
        <v>876784</v>
      </c>
      <c r="Y157">
        <v>2905000</v>
      </c>
      <c r="Z157">
        <v>4512000</v>
      </c>
      <c r="AB157">
        <v>9144691.7200000007</v>
      </c>
      <c r="AC157">
        <v>2461629.35</v>
      </c>
      <c r="AD157">
        <v>9180000</v>
      </c>
      <c r="AE157">
        <v>4953931.6399999997</v>
      </c>
      <c r="AG157">
        <v>469163.17</v>
      </c>
      <c r="AI157">
        <v>300000</v>
      </c>
      <c r="AJ157">
        <v>7998449</v>
      </c>
      <c r="AK157">
        <v>1003450.74</v>
      </c>
      <c r="AL157">
        <v>46042286.710000001</v>
      </c>
      <c r="AM157">
        <v>5465339</v>
      </c>
      <c r="AN157">
        <v>7359967.5199999996</v>
      </c>
      <c r="AO157">
        <v>48831052</v>
      </c>
      <c r="AP157">
        <v>9422574</v>
      </c>
      <c r="AQ157">
        <v>2863900</v>
      </c>
      <c r="AR157">
        <v>1321775</v>
      </c>
      <c r="AS157">
        <v>23319437.800000001</v>
      </c>
      <c r="AT157">
        <v>16980900</v>
      </c>
      <c r="AV157">
        <v>168805906</v>
      </c>
      <c r="AW157">
        <v>84700</v>
      </c>
      <c r="AX157">
        <v>5248989</v>
      </c>
      <c r="BA157">
        <v>5248750</v>
      </c>
      <c r="BB157">
        <v>449000</v>
      </c>
      <c r="BD157">
        <v>3224800</v>
      </c>
      <c r="BE157">
        <v>342600</v>
      </c>
      <c r="BF157">
        <v>99500</v>
      </c>
      <c r="BG157">
        <v>1262000</v>
      </c>
      <c r="BH157">
        <v>3181500</v>
      </c>
      <c r="BI157">
        <v>4159213</v>
      </c>
      <c r="BL157">
        <v>134000</v>
      </c>
    </row>
    <row r="158" spans="1:67">
      <c r="A158" s="121">
        <v>1</v>
      </c>
      <c r="B158" s="122" t="s">
        <v>903</v>
      </c>
      <c r="C158" s="123" t="s">
        <v>905</v>
      </c>
      <c r="D158" s="123">
        <v>1.2</v>
      </c>
      <c r="E158" s="266" t="s">
        <v>952</v>
      </c>
      <c r="F158" s="122"/>
      <c r="G158" s="122"/>
      <c r="H158" s="122"/>
      <c r="I158" s="125" t="s">
        <v>1135</v>
      </c>
      <c r="J158" s="125">
        <v>6</v>
      </c>
      <c r="K158" s="278">
        <v>1205050101.1040001</v>
      </c>
      <c r="L158" s="291" t="s">
        <v>236</v>
      </c>
      <c r="M158" s="108">
        <f t="shared" si="2"/>
        <v>15886572.619999999</v>
      </c>
      <c r="N158">
        <v>8008237.5700000003</v>
      </c>
      <c r="O158">
        <v>1974450</v>
      </c>
      <c r="Q158">
        <v>1379270</v>
      </c>
      <c r="S158">
        <v>3645477.08</v>
      </c>
      <c r="T158">
        <v>6387399</v>
      </c>
      <c r="U158">
        <v>2884295</v>
      </c>
      <c r="V158">
        <v>2036369.5</v>
      </c>
      <c r="W158">
        <v>4998095</v>
      </c>
      <c r="X158">
        <v>1421024</v>
      </c>
      <c r="Y158">
        <v>75000</v>
      </c>
      <c r="Z158">
        <v>15886572.619999999</v>
      </c>
      <c r="AA158">
        <v>1768858.3</v>
      </c>
      <c r="AB158">
        <v>3738690.5</v>
      </c>
      <c r="AC158">
        <v>3370150</v>
      </c>
      <c r="AD158">
        <v>3269300</v>
      </c>
      <c r="AE158">
        <v>849649.4</v>
      </c>
      <c r="AF158">
        <v>2074352</v>
      </c>
      <c r="AG158">
        <v>1298950</v>
      </c>
      <c r="AH158">
        <v>5645800</v>
      </c>
      <c r="AI158">
        <v>2901500</v>
      </c>
      <c r="AJ158">
        <v>2557045</v>
      </c>
      <c r="AK158">
        <v>821350</v>
      </c>
      <c r="AL158">
        <v>4529965</v>
      </c>
      <c r="AM158">
        <v>771730</v>
      </c>
      <c r="AN158">
        <v>4553375.83</v>
      </c>
      <c r="AO158">
        <v>3022351</v>
      </c>
      <c r="AP158">
        <v>5261880.18</v>
      </c>
      <c r="AQ158">
        <v>1700000</v>
      </c>
      <c r="AR158">
        <v>6858719.5700000003</v>
      </c>
      <c r="AS158">
        <v>4677829.3</v>
      </c>
      <c r="AT158">
        <v>1007700</v>
      </c>
      <c r="AU158">
        <v>2427839.09</v>
      </c>
      <c r="AW158">
        <v>1114918</v>
      </c>
      <c r="AY158">
        <v>3705659.28</v>
      </c>
      <c r="AZ158">
        <v>5318419.9400000004</v>
      </c>
      <c r="BA158">
        <v>5559129.29</v>
      </c>
      <c r="BB158">
        <v>820320</v>
      </c>
      <c r="BD158">
        <v>3160610</v>
      </c>
      <c r="BE158">
        <v>960700</v>
      </c>
      <c r="BF158">
        <v>1865010.6</v>
      </c>
      <c r="BG158">
        <v>782900</v>
      </c>
      <c r="BI158">
        <v>5359655.68</v>
      </c>
      <c r="BJ158">
        <v>3129545</v>
      </c>
      <c r="BK158">
        <v>6443003.5</v>
      </c>
      <c r="BL158">
        <v>2237570</v>
      </c>
      <c r="BN158">
        <v>249758</v>
      </c>
    </row>
    <row r="159" spans="1:67">
      <c r="A159" s="121">
        <v>1</v>
      </c>
      <c r="B159" s="122" t="s">
        <v>903</v>
      </c>
      <c r="C159" s="123" t="s">
        <v>905</v>
      </c>
      <c r="D159" s="123">
        <v>1.2</v>
      </c>
      <c r="E159" s="266" t="s">
        <v>952</v>
      </c>
      <c r="F159" s="122"/>
      <c r="G159" s="122"/>
      <c r="H159" s="122"/>
      <c r="I159" s="125" t="s">
        <v>1135</v>
      </c>
      <c r="J159" s="125">
        <v>6</v>
      </c>
      <c r="K159" s="278">
        <v>1205050101.105</v>
      </c>
      <c r="L159" s="291" t="s">
        <v>237</v>
      </c>
      <c r="M159" s="108">
        <f t="shared" si="2"/>
        <v>0</v>
      </c>
      <c r="N159">
        <v>4150964</v>
      </c>
      <c r="O159">
        <v>363650</v>
      </c>
      <c r="P159">
        <v>623000</v>
      </c>
      <c r="Y159">
        <v>0</v>
      </c>
      <c r="AH159">
        <v>2264800</v>
      </c>
      <c r="AW159">
        <v>120000</v>
      </c>
      <c r="AY159">
        <v>3325078</v>
      </c>
      <c r="AZ159">
        <v>160426.70000000001</v>
      </c>
      <c r="BA159">
        <v>292200</v>
      </c>
      <c r="BB159">
        <v>13375</v>
      </c>
      <c r="BC159">
        <v>189900</v>
      </c>
      <c r="BL159">
        <v>3602924.39</v>
      </c>
      <c r="BN159">
        <v>130000</v>
      </c>
      <c r="BO159">
        <v>1932000</v>
      </c>
    </row>
    <row r="160" spans="1:67">
      <c r="A160" s="121">
        <v>1</v>
      </c>
      <c r="B160" s="122" t="s">
        <v>903</v>
      </c>
      <c r="C160" s="123" t="s">
        <v>905</v>
      </c>
      <c r="D160" s="123">
        <v>1.2</v>
      </c>
      <c r="E160" s="266" t="s">
        <v>952</v>
      </c>
      <c r="F160" s="122"/>
      <c r="G160" s="122"/>
      <c r="H160" s="122"/>
      <c r="I160" s="125" t="s">
        <v>1135</v>
      </c>
      <c r="J160" s="125">
        <v>6</v>
      </c>
      <c r="K160" s="278">
        <v>1205050101.1059999</v>
      </c>
      <c r="L160" s="291" t="s">
        <v>238</v>
      </c>
      <c r="M160" s="108">
        <f t="shared" si="2"/>
        <v>0</v>
      </c>
      <c r="P160">
        <v>528580</v>
      </c>
      <c r="T160">
        <v>319587.59999999998</v>
      </c>
      <c r="X160">
        <v>2636585.75</v>
      </c>
      <c r="AW160">
        <v>490550</v>
      </c>
      <c r="BB160">
        <v>123548</v>
      </c>
      <c r="BD160">
        <v>35000</v>
      </c>
      <c r="BK160">
        <v>4000000</v>
      </c>
      <c r="BN160">
        <v>2300000</v>
      </c>
    </row>
    <row r="161" spans="1:67">
      <c r="A161" s="121">
        <v>1</v>
      </c>
      <c r="B161" s="122" t="s">
        <v>903</v>
      </c>
      <c r="C161" s="123" t="s">
        <v>905</v>
      </c>
      <c r="D161" s="123">
        <v>1.2</v>
      </c>
      <c r="E161" s="266" t="s">
        <v>952</v>
      </c>
      <c r="F161" s="122"/>
      <c r="G161" s="122"/>
      <c r="H161" s="122"/>
      <c r="I161" s="125" t="s">
        <v>1135</v>
      </c>
      <c r="J161" s="125">
        <v>6</v>
      </c>
      <c r="K161" s="278">
        <v>1205050101.1070001</v>
      </c>
      <c r="L161" s="291" t="s">
        <v>239</v>
      </c>
      <c r="M161" s="108">
        <f t="shared" si="2"/>
        <v>0</v>
      </c>
      <c r="N161">
        <v>15006380</v>
      </c>
      <c r="P161">
        <v>1497726.2</v>
      </c>
      <c r="T161">
        <v>625239.04000000004</v>
      </c>
      <c r="V161">
        <v>253502.79</v>
      </c>
      <c r="W161">
        <v>352985.88</v>
      </c>
      <c r="Y161">
        <v>0</v>
      </c>
      <c r="AD161">
        <v>439000</v>
      </c>
      <c r="AX161">
        <v>745816.31</v>
      </c>
      <c r="AY161">
        <v>454732.33</v>
      </c>
      <c r="BC161">
        <v>3123848.46</v>
      </c>
      <c r="BK161">
        <v>721500</v>
      </c>
    </row>
    <row r="162" spans="1:67">
      <c r="A162" s="121">
        <v>1</v>
      </c>
      <c r="B162" s="122" t="s">
        <v>903</v>
      </c>
      <c r="C162" s="123" t="s">
        <v>905</v>
      </c>
      <c r="D162" s="123">
        <v>1.2</v>
      </c>
      <c r="E162" s="266" t="s">
        <v>952</v>
      </c>
      <c r="F162" s="122"/>
      <c r="G162" s="122"/>
      <c r="H162" s="122"/>
      <c r="I162" s="125" t="s">
        <v>1135</v>
      </c>
      <c r="J162" s="125">
        <v>6</v>
      </c>
      <c r="K162" s="278">
        <v>1205050101.108</v>
      </c>
      <c r="L162" s="291" t="s">
        <v>240</v>
      </c>
      <c r="M162" s="108">
        <f t="shared" si="2"/>
        <v>0</v>
      </c>
      <c r="N162">
        <v>1985000</v>
      </c>
      <c r="AE162">
        <v>300000</v>
      </c>
    </row>
    <row r="163" spans="1:67">
      <c r="A163" s="121">
        <v>1</v>
      </c>
      <c r="B163" s="122" t="s">
        <v>903</v>
      </c>
      <c r="C163" s="123" t="s">
        <v>905</v>
      </c>
      <c r="D163" s="123">
        <v>1.2</v>
      </c>
      <c r="E163" s="266" t="s">
        <v>952</v>
      </c>
      <c r="F163" s="122"/>
      <c r="G163" s="122"/>
      <c r="H163" s="122"/>
      <c r="I163" s="125" t="s">
        <v>1135</v>
      </c>
      <c r="J163" s="125">
        <v>6</v>
      </c>
      <c r="K163" s="278">
        <v>1205050101.109</v>
      </c>
      <c r="L163" s="291" t="s">
        <v>241</v>
      </c>
      <c r="M163" s="108">
        <f t="shared" si="2"/>
        <v>0</v>
      </c>
      <c r="P163">
        <v>416972.16</v>
      </c>
      <c r="Q163">
        <v>144800</v>
      </c>
      <c r="T163">
        <v>780883</v>
      </c>
      <c r="V163">
        <v>203022</v>
      </c>
      <c r="X163">
        <v>1228922</v>
      </c>
      <c r="Y163">
        <v>387000</v>
      </c>
      <c r="AH163">
        <v>1961045.4</v>
      </c>
      <c r="AW163">
        <v>84000</v>
      </c>
      <c r="AX163">
        <v>1349000</v>
      </c>
      <c r="AZ163">
        <v>775022.76</v>
      </c>
      <c r="BA163">
        <v>2580000</v>
      </c>
      <c r="BD163">
        <v>305000</v>
      </c>
      <c r="BE163">
        <v>66960</v>
      </c>
      <c r="BF163">
        <v>30000</v>
      </c>
      <c r="BJ163">
        <v>499562</v>
      </c>
      <c r="BN163">
        <v>2440560</v>
      </c>
    </row>
    <row r="164" spans="1:67">
      <c r="A164" s="121">
        <v>1</v>
      </c>
      <c r="B164" s="122" t="s">
        <v>903</v>
      </c>
      <c r="C164" s="123" t="s">
        <v>905</v>
      </c>
      <c r="D164" s="123">
        <v>1.2</v>
      </c>
      <c r="E164" s="266" t="s">
        <v>1073</v>
      </c>
      <c r="F164" s="122"/>
      <c r="G164" s="122"/>
      <c r="H164" s="122"/>
      <c r="I164" s="125" t="s">
        <v>1135</v>
      </c>
      <c r="J164" s="125">
        <v>6</v>
      </c>
      <c r="K164" s="278">
        <v>1205050102.1010001</v>
      </c>
      <c r="L164" s="291" t="s">
        <v>2112</v>
      </c>
      <c r="M164" s="108">
        <f t="shared" si="2"/>
        <v>0</v>
      </c>
      <c r="N164">
        <v>-13000849.09</v>
      </c>
      <c r="P164">
        <v>-1920199.79</v>
      </c>
      <c r="Q164">
        <v>-4094344.19</v>
      </c>
      <c r="R164">
        <v>-1373220.98</v>
      </c>
      <c r="S164">
        <v>-2476720.34</v>
      </c>
      <c r="U164">
        <v>-2492498.6800000002</v>
      </c>
      <c r="V164">
        <v>-1932958.92</v>
      </c>
      <c r="W164">
        <v>-4488289.01</v>
      </c>
      <c r="Y164">
        <v>0</v>
      </c>
      <c r="AB164">
        <v>-5894009.4800000004</v>
      </c>
      <c r="AD164">
        <v>-1754024.68</v>
      </c>
      <c r="AH164">
        <v>-5701583.96</v>
      </c>
      <c r="AJ164">
        <v>-3054666.63</v>
      </c>
      <c r="AK164">
        <v>-2216457.25</v>
      </c>
      <c r="AL164">
        <v>-17889018.219999999</v>
      </c>
      <c r="AM164">
        <v>-2386914.48</v>
      </c>
      <c r="AN164">
        <v>-37430.559999999998</v>
      </c>
      <c r="AO164">
        <v>-730223.46</v>
      </c>
      <c r="AP164">
        <v>-668117.36</v>
      </c>
      <c r="AQ164">
        <v>-265833.36</v>
      </c>
      <c r="AR164">
        <v>-449866.67</v>
      </c>
      <c r="AS164">
        <v>-602506.67000000004</v>
      </c>
      <c r="AT164">
        <v>-9514694.3800000008</v>
      </c>
      <c r="AU164">
        <v>-388073.36</v>
      </c>
      <c r="AV164">
        <v>-1337759.3400000001</v>
      </c>
      <c r="AW164">
        <v>-741798</v>
      </c>
      <c r="AZ164">
        <v>-706755.93</v>
      </c>
      <c r="BC164">
        <v>-3787999.92</v>
      </c>
      <c r="BD164">
        <v>-61600</v>
      </c>
      <c r="BH164">
        <v>-16103619</v>
      </c>
      <c r="BI164">
        <v>-7997113.3300000001</v>
      </c>
      <c r="BJ164">
        <v>-7473985.5800000001</v>
      </c>
      <c r="BL164">
        <v>-191521.09</v>
      </c>
      <c r="BN164">
        <v>-11778160.68</v>
      </c>
      <c r="BO164">
        <v>-1906826.83</v>
      </c>
    </row>
    <row r="165" spans="1:67">
      <c r="A165" s="121">
        <v>1</v>
      </c>
      <c r="B165" s="122" t="s">
        <v>903</v>
      </c>
      <c r="C165" s="123" t="s">
        <v>905</v>
      </c>
      <c r="D165" s="123">
        <v>1.2</v>
      </c>
      <c r="E165" s="266" t="s">
        <v>1073</v>
      </c>
      <c r="F165" s="122"/>
      <c r="G165" s="122"/>
      <c r="H165" s="122"/>
      <c r="I165" s="125" t="s">
        <v>1135</v>
      </c>
      <c r="J165" s="125">
        <v>6</v>
      </c>
      <c r="K165" s="278">
        <v>1205050102.102</v>
      </c>
      <c r="L165" s="291" t="s">
        <v>243</v>
      </c>
      <c r="M165" s="108">
        <f t="shared" si="2"/>
        <v>-813416.72</v>
      </c>
      <c r="N165">
        <v>-77828620.989999995</v>
      </c>
      <c r="O165">
        <v>-4394310</v>
      </c>
      <c r="P165">
        <v>-379999.71</v>
      </c>
      <c r="Q165">
        <v>-6862059.8600000003</v>
      </c>
      <c r="R165">
        <v>-3813.89</v>
      </c>
      <c r="S165">
        <v>-16527209.74</v>
      </c>
      <c r="T165">
        <v>-311945.56</v>
      </c>
      <c r="U165">
        <v>-2142902.4300000002</v>
      </c>
      <c r="V165">
        <v>-1942979.33</v>
      </c>
      <c r="W165">
        <v>-3466881.29</v>
      </c>
      <c r="X165">
        <v>-622528.69999999995</v>
      </c>
      <c r="Y165">
        <v>-190556.04</v>
      </c>
      <c r="Z165">
        <v>-813416.72</v>
      </c>
      <c r="AA165">
        <v>-227232.05</v>
      </c>
      <c r="AB165">
        <v>-19334985.82</v>
      </c>
      <c r="AD165">
        <v>-791669.71</v>
      </c>
      <c r="AE165">
        <v>-2817975.84</v>
      </c>
      <c r="AH165">
        <v>-25424656.789999999</v>
      </c>
      <c r="AI165">
        <v>-1792174.44</v>
      </c>
      <c r="AK165">
        <v>-432791.11</v>
      </c>
      <c r="AW165">
        <v>-3466866.24</v>
      </c>
      <c r="AX165">
        <v>-1640500.24</v>
      </c>
      <c r="AY165">
        <v>-2916957.84</v>
      </c>
      <c r="AZ165">
        <v>-2051485.98</v>
      </c>
      <c r="BA165">
        <v>-972046.04</v>
      </c>
      <c r="BB165">
        <v>-571779.93000000005</v>
      </c>
      <c r="BC165">
        <v>-12773476.210000001</v>
      </c>
      <c r="BD165">
        <v>-2305660.46</v>
      </c>
      <c r="BF165">
        <v>-72193.56</v>
      </c>
      <c r="BG165">
        <v>-54330.09</v>
      </c>
      <c r="BH165">
        <v>-40742677.409999996</v>
      </c>
      <c r="BI165">
        <v>-8912797.8499999996</v>
      </c>
      <c r="BJ165">
        <v>-27357188.190000001</v>
      </c>
      <c r="BK165">
        <v>-26104676.98</v>
      </c>
      <c r="BL165">
        <v>-255622.01</v>
      </c>
      <c r="BN165">
        <v>-313928.15000000002</v>
      </c>
    </row>
    <row r="166" spans="1:67">
      <c r="A166" s="121">
        <v>1</v>
      </c>
      <c r="B166" s="122" t="s">
        <v>903</v>
      </c>
      <c r="C166" s="123" t="s">
        <v>905</v>
      </c>
      <c r="D166" s="123">
        <v>1.2</v>
      </c>
      <c r="E166" s="266" t="s">
        <v>1073</v>
      </c>
      <c r="F166" s="122"/>
      <c r="G166" s="122"/>
      <c r="H166" s="122"/>
      <c r="I166" s="125" t="s">
        <v>1135</v>
      </c>
      <c r="J166" s="125">
        <v>6</v>
      </c>
      <c r="K166" s="278">
        <v>1205050102.1029999</v>
      </c>
      <c r="L166" s="291" t="s">
        <v>2113</v>
      </c>
      <c r="M166" s="108">
        <f t="shared" si="2"/>
        <v>-2490900</v>
      </c>
      <c r="N166">
        <v>-2349595.9700000002</v>
      </c>
      <c r="O166">
        <v>-191695.56</v>
      </c>
      <c r="P166">
        <v>-1198910.1100000001</v>
      </c>
      <c r="Q166">
        <v>-1378619.75</v>
      </c>
      <c r="R166">
        <v>-1149784.24</v>
      </c>
      <c r="S166">
        <v>-2698244.09</v>
      </c>
      <c r="T166">
        <v>-225465.44</v>
      </c>
      <c r="V166">
        <v>-318101.11</v>
      </c>
      <c r="W166">
        <v>-7626.32</v>
      </c>
      <c r="X166">
        <v>-732752.11</v>
      </c>
      <c r="Y166">
        <v>-533967.07999999996</v>
      </c>
      <c r="Z166">
        <v>-2490900</v>
      </c>
      <c r="AB166">
        <v>-8648131.5700000003</v>
      </c>
      <c r="AC166">
        <v>-515965.94</v>
      </c>
      <c r="AD166">
        <v>-1469943.29</v>
      </c>
      <c r="AE166">
        <v>-1068603.01</v>
      </c>
      <c r="AG166">
        <v>-68956</v>
      </c>
      <c r="AI166">
        <v>-87500</v>
      </c>
      <c r="AJ166">
        <v>-1982439.92</v>
      </c>
      <c r="AK166">
        <v>-408046.83</v>
      </c>
      <c r="AL166">
        <v>-29309173.690000001</v>
      </c>
      <c r="AM166">
        <v>-1910956.12</v>
      </c>
      <c r="AN166">
        <v>-2809789.04</v>
      </c>
      <c r="AO166">
        <v>-12538258.970000001</v>
      </c>
      <c r="AP166">
        <v>-2167744.4300000002</v>
      </c>
      <c r="AQ166">
        <v>-1384865.85</v>
      </c>
      <c r="AR166">
        <v>-505127.92</v>
      </c>
      <c r="AS166">
        <v>-6332542.0199999996</v>
      </c>
      <c r="AT166">
        <v>-7412269.4400000004</v>
      </c>
      <c r="AV166">
        <v>-70006123.150000006</v>
      </c>
      <c r="AW166">
        <v>-58209.55</v>
      </c>
      <c r="AX166">
        <v>-1173527.98</v>
      </c>
      <c r="BA166">
        <v>-1428833.08</v>
      </c>
      <c r="BB166">
        <v>-113436.35</v>
      </c>
      <c r="BD166">
        <v>-870622.22</v>
      </c>
      <c r="BE166">
        <v>-28066.15</v>
      </c>
      <c r="BF166">
        <v>-22484.05</v>
      </c>
      <c r="BG166">
        <v>-294948.11</v>
      </c>
      <c r="BH166">
        <v>-3015996</v>
      </c>
      <c r="BI166">
        <v>-2895693.67</v>
      </c>
      <c r="BL166">
        <v>-45860.01</v>
      </c>
    </row>
    <row r="167" spans="1:67">
      <c r="A167" s="121">
        <v>1</v>
      </c>
      <c r="B167" s="122" t="s">
        <v>903</v>
      </c>
      <c r="C167" s="123" t="s">
        <v>905</v>
      </c>
      <c r="D167" s="123">
        <v>1.2</v>
      </c>
      <c r="E167" s="266" t="s">
        <v>1073</v>
      </c>
      <c r="F167" s="122"/>
      <c r="G167" s="122"/>
      <c r="H167" s="122"/>
      <c r="I167" s="125" t="s">
        <v>1135</v>
      </c>
      <c r="J167" s="125">
        <v>6</v>
      </c>
      <c r="K167" s="278">
        <v>1205050102.1040001</v>
      </c>
      <c r="L167" s="291" t="s">
        <v>2114</v>
      </c>
      <c r="M167" s="108">
        <f t="shared" si="2"/>
        <v>-5516815.0999999996</v>
      </c>
      <c r="N167">
        <v>-3092049.85</v>
      </c>
      <c r="O167">
        <v>-995044.44</v>
      </c>
      <c r="Q167">
        <v>-970487.51</v>
      </c>
      <c r="S167">
        <v>-1332163.79</v>
      </c>
      <c r="T167">
        <v>-2814415.26</v>
      </c>
      <c r="U167">
        <v>-495167.68</v>
      </c>
      <c r="V167">
        <v>-1092407.08</v>
      </c>
      <c r="W167">
        <v>-1640631.51</v>
      </c>
      <c r="X167">
        <v>-641476.16</v>
      </c>
      <c r="Y167">
        <v>-5416.67</v>
      </c>
      <c r="Z167">
        <v>-5516815.0999999996</v>
      </c>
      <c r="AA167">
        <v>-514701.17</v>
      </c>
      <c r="AB167">
        <v>-3450623.49</v>
      </c>
      <c r="AC167">
        <v>-740734.75</v>
      </c>
      <c r="AD167">
        <v>-1667387.4</v>
      </c>
      <c r="AE167">
        <v>-23944.17</v>
      </c>
      <c r="AF167">
        <v>-201836.61</v>
      </c>
      <c r="AG167">
        <v>-424917</v>
      </c>
      <c r="AH167">
        <v>-551825.30000000005</v>
      </c>
      <c r="AI167">
        <v>-2285567.87</v>
      </c>
      <c r="AJ167">
        <v>-1323273.8700000001</v>
      </c>
      <c r="AK167">
        <v>-630303.82999999996</v>
      </c>
      <c r="AL167">
        <v>-2900419.88</v>
      </c>
      <c r="AM167">
        <v>-350653.83</v>
      </c>
      <c r="AN167">
        <v>-1461245.03</v>
      </c>
      <c r="AO167">
        <v>-1135160.6200000001</v>
      </c>
      <c r="AP167">
        <v>-1908771.12</v>
      </c>
      <c r="AQ167">
        <v>-421111.07</v>
      </c>
      <c r="AR167">
        <v>-2450936.48</v>
      </c>
      <c r="AS167">
        <v>-945136.94</v>
      </c>
      <c r="AT167">
        <v>-530955.56000000006</v>
      </c>
      <c r="AU167">
        <v>-333429.62</v>
      </c>
      <c r="AW167">
        <v>-252276.6</v>
      </c>
      <c r="AY167">
        <v>-800210.32</v>
      </c>
      <c r="AZ167">
        <v>-4823539.2300000004</v>
      </c>
      <c r="BA167">
        <v>-3099567.48</v>
      </c>
      <c r="BB167">
        <v>-459305.39</v>
      </c>
      <c r="BD167">
        <v>-975388.19</v>
      </c>
      <c r="BE167">
        <v>-141899.51</v>
      </c>
      <c r="BF167">
        <v>-244224.24</v>
      </c>
      <c r="BG167">
        <v>-77846.86</v>
      </c>
      <c r="BI167">
        <v>-2873784.76</v>
      </c>
      <c r="BJ167">
        <v>-1859628.33</v>
      </c>
      <c r="BK167">
        <v>-4119947.42</v>
      </c>
      <c r="BL167">
        <v>-274165.61</v>
      </c>
      <c r="BN167">
        <v>-104599.17</v>
      </c>
    </row>
    <row r="168" spans="1:67">
      <c r="A168" s="121">
        <v>1</v>
      </c>
      <c r="B168" s="122" t="s">
        <v>903</v>
      </c>
      <c r="C168" s="123" t="s">
        <v>905</v>
      </c>
      <c r="D168" s="123">
        <v>1.2</v>
      </c>
      <c r="E168" s="266" t="s">
        <v>1073</v>
      </c>
      <c r="F168" s="122"/>
      <c r="G168" s="122"/>
      <c r="H168" s="122"/>
      <c r="I168" s="125" t="s">
        <v>1135</v>
      </c>
      <c r="J168" s="125">
        <v>6</v>
      </c>
      <c r="K168" s="278">
        <v>1205050102.105</v>
      </c>
      <c r="L168" s="291" t="s">
        <v>2115</v>
      </c>
      <c r="M168" s="108">
        <f t="shared" si="2"/>
        <v>0</v>
      </c>
      <c r="N168">
        <v>-1383654.65</v>
      </c>
      <c r="O168">
        <v>-265644</v>
      </c>
      <c r="P168">
        <v>-181961.11</v>
      </c>
      <c r="Y168">
        <v>0</v>
      </c>
      <c r="AH168">
        <v>-196282.58</v>
      </c>
      <c r="AW168">
        <v>-119996</v>
      </c>
      <c r="AY168">
        <v>-1089886.93</v>
      </c>
      <c r="AZ168">
        <v>-147257.45000000001</v>
      </c>
      <c r="BA168">
        <v>-292199</v>
      </c>
      <c r="BB168">
        <v>-2878.02</v>
      </c>
      <c r="BC168">
        <v>-79125</v>
      </c>
      <c r="BL168">
        <v>-2496232.9500000002</v>
      </c>
      <c r="BN168">
        <v>-129999</v>
      </c>
      <c r="BO168">
        <v>-246866.67</v>
      </c>
    </row>
    <row r="169" spans="1:67">
      <c r="A169" s="121">
        <v>1</v>
      </c>
      <c r="B169" s="122" t="s">
        <v>903</v>
      </c>
      <c r="C169" s="123" t="s">
        <v>905</v>
      </c>
      <c r="D169" s="123">
        <v>1.2</v>
      </c>
      <c r="E169" s="266" t="s">
        <v>1073</v>
      </c>
      <c r="F169" s="122"/>
      <c r="G169" s="122"/>
      <c r="H169" s="122"/>
      <c r="I169" s="125" t="s">
        <v>1135</v>
      </c>
      <c r="J169" s="125">
        <v>6</v>
      </c>
      <c r="K169" s="278">
        <v>1205050102.1059999</v>
      </c>
      <c r="L169" s="291" t="s">
        <v>2116</v>
      </c>
      <c r="M169" s="108">
        <f t="shared" si="2"/>
        <v>0</v>
      </c>
      <c r="P169">
        <v>-154811.17000000001</v>
      </c>
      <c r="T169">
        <v>-114641.58</v>
      </c>
      <c r="X169">
        <v>-114252.05</v>
      </c>
      <c r="AW169">
        <v>-365641.94</v>
      </c>
      <c r="BB169">
        <v>-123547</v>
      </c>
      <c r="BD169">
        <v>-24305.56</v>
      </c>
      <c r="BK169">
        <v>-3999999</v>
      </c>
      <c r="BN169">
        <v>-2299999</v>
      </c>
    </row>
    <row r="170" spans="1:67">
      <c r="A170" s="121">
        <v>1</v>
      </c>
      <c r="B170" s="122" t="s">
        <v>903</v>
      </c>
      <c r="C170" s="123" t="s">
        <v>905</v>
      </c>
      <c r="D170" s="123">
        <v>1.2</v>
      </c>
      <c r="E170" s="266" t="s">
        <v>1073</v>
      </c>
      <c r="F170" s="122"/>
      <c r="G170" s="122"/>
      <c r="H170" s="122"/>
      <c r="I170" s="125" t="s">
        <v>1135</v>
      </c>
      <c r="J170" s="125">
        <v>6</v>
      </c>
      <c r="K170" s="278">
        <v>1205050102.1070001</v>
      </c>
      <c r="L170" s="291" t="s">
        <v>2117</v>
      </c>
      <c r="M170" s="108">
        <f t="shared" si="2"/>
        <v>0</v>
      </c>
      <c r="N170">
        <v>-8250008.96</v>
      </c>
      <c r="P170">
        <v>-649014.68999999994</v>
      </c>
      <c r="T170">
        <v>-333460.82</v>
      </c>
      <c r="V170">
        <v>-47513.65</v>
      </c>
      <c r="W170">
        <v>-115712.77</v>
      </c>
      <c r="Y170">
        <v>0</v>
      </c>
      <c r="AX170">
        <v>-335617.35</v>
      </c>
      <c r="AY170">
        <v>-78407.91</v>
      </c>
      <c r="BC170">
        <v>-2267020.42</v>
      </c>
      <c r="BK170">
        <v>-665554.56000000006</v>
      </c>
    </row>
    <row r="171" spans="1:67">
      <c r="A171" s="121">
        <v>1</v>
      </c>
      <c r="B171" s="122" t="s">
        <v>903</v>
      </c>
      <c r="C171" s="123" t="s">
        <v>905</v>
      </c>
      <c r="D171" s="123">
        <v>1.2</v>
      </c>
      <c r="E171" s="266" t="s">
        <v>1073</v>
      </c>
      <c r="F171" s="122"/>
      <c r="G171" s="122"/>
      <c r="H171" s="122"/>
      <c r="I171" s="125" t="s">
        <v>1135</v>
      </c>
      <c r="J171" s="125">
        <v>6</v>
      </c>
      <c r="K171" s="278">
        <v>1205050102.108</v>
      </c>
      <c r="L171" s="291" t="s">
        <v>249</v>
      </c>
      <c r="M171" s="108">
        <f t="shared" si="2"/>
        <v>0</v>
      </c>
      <c r="N171">
        <v>-999116.72</v>
      </c>
      <c r="AE171">
        <v>-118684.63</v>
      </c>
    </row>
    <row r="172" spans="1:67">
      <c r="A172" s="121">
        <v>1</v>
      </c>
      <c r="B172" s="122" t="s">
        <v>903</v>
      </c>
      <c r="C172" s="123" t="s">
        <v>905</v>
      </c>
      <c r="D172" s="123">
        <v>1.2</v>
      </c>
      <c r="E172" s="266" t="s">
        <v>1073</v>
      </c>
      <c r="F172" s="122"/>
      <c r="G172" s="122"/>
      <c r="H172" s="122"/>
      <c r="I172" s="125" t="s">
        <v>1135</v>
      </c>
      <c r="J172" s="125">
        <v>6</v>
      </c>
      <c r="K172" s="278">
        <v>1205050102.109</v>
      </c>
      <c r="L172" s="291" t="s">
        <v>250</v>
      </c>
      <c r="M172" s="108">
        <f t="shared" si="2"/>
        <v>0</v>
      </c>
      <c r="P172">
        <v>-368716.23</v>
      </c>
      <c r="Q172">
        <v>-45598.13</v>
      </c>
      <c r="T172">
        <v>-469292.44</v>
      </c>
      <c r="V172">
        <v>-91934.18</v>
      </c>
      <c r="X172">
        <v>-873236.04</v>
      </c>
      <c r="Y172">
        <v>-141558.32999999999</v>
      </c>
      <c r="AH172">
        <v>-207402.99</v>
      </c>
      <c r="AW172">
        <v>-83999</v>
      </c>
      <c r="AX172">
        <v>-388007.98</v>
      </c>
      <c r="AZ172">
        <v>-738547.16</v>
      </c>
      <c r="BA172">
        <v>-928695.47</v>
      </c>
      <c r="BD172">
        <v>-232791.67</v>
      </c>
      <c r="BE172">
        <v>-27881.29</v>
      </c>
      <c r="BF172">
        <v>-23354.46</v>
      </c>
      <c r="BJ172">
        <v>-267445.49</v>
      </c>
      <c r="BN172">
        <v>-2437781.33</v>
      </c>
    </row>
    <row r="173" spans="1:67">
      <c r="A173" s="121">
        <v>1</v>
      </c>
      <c r="B173" s="122" t="s">
        <v>903</v>
      </c>
      <c r="C173" s="123" t="s">
        <v>905</v>
      </c>
      <c r="D173" s="123">
        <v>1.2</v>
      </c>
      <c r="E173" s="266" t="s">
        <v>952</v>
      </c>
      <c r="F173" s="122"/>
      <c r="G173" s="122"/>
      <c r="H173" s="122"/>
      <c r="I173" s="125" t="s">
        <v>1135</v>
      </c>
      <c r="J173" s="125">
        <v>6</v>
      </c>
      <c r="K173" s="278">
        <v>1205060101.1010001</v>
      </c>
      <c r="L173" s="291" t="s">
        <v>2118</v>
      </c>
      <c r="M173" s="108">
        <f t="shared" si="2"/>
        <v>351143471.97000003</v>
      </c>
      <c r="Z173">
        <v>351143471.97000003</v>
      </c>
    </row>
    <row r="174" spans="1:67">
      <c r="A174" s="121">
        <v>1</v>
      </c>
      <c r="B174" s="122" t="s">
        <v>903</v>
      </c>
      <c r="C174" s="123" t="s">
        <v>905</v>
      </c>
      <c r="D174" s="123">
        <v>1.2</v>
      </c>
      <c r="E174" s="266" t="s">
        <v>1073</v>
      </c>
      <c r="F174" s="122"/>
      <c r="G174" s="122"/>
      <c r="H174" s="122"/>
      <c r="I174" s="125" t="s">
        <v>1135</v>
      </c>
      <c r="J174" s="125">
        <v>6</v>
      </c>
      <c r="K174" s="278">
        <v>1205060102.1010001</v>
      </c>
      <c r="L174" s="291" t="s">
        <v>2119</v>
      </c>
      <c r="M174" s="108">
        <f t="shared" si="2"/>
        <v>-296430462.31999999</v>
      </c>
      <c r="Z174">
        <v>-296430462.31999999</v>
      </c>
    </row>
    <row r="175" spans="1:67">
      <c r="A175" s="121">
        <v>1</v>
      </c>
      <c r="B175" s="122" t="s">
        <v>903</v>
      </c>
      <c r="C175" s="123" t="s">
        <v>905</v>
      </c>
      <c r="D175" s="123">
        <v>1.2</v>
      </c>
      <c r="E175" s="266" t="s">
        <v>952</v>
      </c>
      <c r="F175" s="122"/>
      <c r="G175" s="122"/>
      <c r="H175" s="122"/>
      <c r="I175" s="125" t="s">
        <v>1186</v>
      </c>
      <c r="J175" s="125">
        <v>6</v>
      </c>
      <c r="K175" s="278">
        <v>1206010101.1010001</v>
      </c>
      <c r="L175" s="291" t="s">
        <v>253</v>
      </c>
      <c r="M175" s="108">
        <f t="shared" si="2"/>
        <v>1494176.5</v>
      </c>
      <c r="N175">
        <v>6677954.7699999996</v>
      </c>
      <c r="O175">
        <v>536057</v>
      </c>
      <c r="P175">
        <v>841280</v>
      </c>
      <c r="Q175">
        <v>1133660.6499999999</v>
      </c>
      <c r="R175">
        <v>120000</v>
      </c>
      <c r="S175">
        <v>654800</v>
      </c>
      <c r="T175">
        <v>924411</v>
      </c>
      <c r="U175">
        <v>918190.02</v>
      </c>
      <c r="V175">
        <v>768930</v>
      </c>
      <c r="W175">
        <v>648070</v>
      </c>
      <c r="Y175">
        <v>79000</v>
      </c>
      <c r="Z175">
        <v>1494176.5</v>
      </c>
      <c r="AA175">
        <v>1038426</v>
      </c>
      <c r="AB175">
        <v>17300</v>
      </c>
      <c r="AD175">
        <v>7513359.0999999996</v>
      </c>
      <c r="AE175">
        <v>1083882</v>
      </c>
      <c r="AF175">
        <v>74000</v>
      </c>
      <c r="AG175">
        <v>697147</v>
      </c>
      <c r="AH175">
        <v>40303392.299999997</v>
      </c>
      <c r="AI175">
        <v>2223124.02</v>
      </c>
      <c r="AJ175">
        <v>2678386</v>
      </c>
      <c r="AK175">
        <v>1515412</v>
      </c>
      <c r="AM175">
        <v>417591</v>
      </c>
      <c r="AN175">
        <v>2530652.5</v>
      </c>
      <c r="AO175">
        <v>1272725</v>
      </c>
      <c r="AP175">
        <v>2661543.2999999998</v>
      </c>
      <c r="AQ175">
        <v>623507</v>
      </c>
      <c r="AR175">
        <v>2930819.75</v>
      </c>
      <c r="AS175">
        <v>1791192</v>
      </c>
      <c r="AT175">
        <v>698710</v>
      </c>
      <c r="AU175">
        <v>13500</v>
      </c>
      <c r="AV175">
        <v>21167390.300000001</v>
      </c>
      <c r="AW175">
        <v>1192280</v>
      </c>
      <c r="AX175">
        <v>17300</v>
      </c>
      <c r="AY175">
        <v>1779569</v>
      </c>
      <c r="AZ175">
        <v>780500</v>
      </c>
      <c r="BA175">
        <v>55500</v>
      </c>
      <c r="BB175">
        <v>2548193</v>
      </c>
      <c r="BC175">
        <v>4627797</v>
      </c>
      <c r="BD175">
        <v>97000</v>
      </c>
      <c r="BF175">
        <v>13500</v>
      </c>
      <c r="BH175">
        <v>148800</v>
      </c>
      <c r="BJ175">
        <v>273500</v>
      </c>
      <c r="BK175">
        <v>6900</v>
      </c>
      <c r="BL175">
        <v>97200</v>
      </c>
      <c r="BO175">
        <v>145000</v>
      </c>
    </row>
    <row r="176" spans="1:67">
      <c r="A176" s="121">
        <v>1</v>
      </c>
      <c r="B176" s="122" t="s">
        <v>903</v>
      </c>
      <c r="C176" s="123" t="s">
        <v>905</v>
      </c>
      <c r="D176" s="123">
        <v>1.2</v>
      </c>
      <c r="E176" s="266" t="s">
        <v>952</v>
      </c>
      <c r="F176" s="122"/>
      <c r="G176" s="122"/>
      <c r="H176" s="122"/>
      <c r="I176" s="125" t="s">
        <v>1186</v>
      </c>
      <c r="J176" s="125">
        <v>6</v>
      </c>
      <c r="K176" s="278">
        <v>1206010102.1010001</v>
      </c>
      <c r="L176" s="291" t="s">
        <v>254</v>
      </c>
      <c r="M176" s="108">
        <f t="shared" si="2"/>
        <v>0</v>
      </c>
      <c r="Z176">
        <v>0</v>
      </c>
    </row>
    <row r="177" spans="1:67">
      <c r="A177" s="121">
        <v>1</v>
      </c>
      <c r="B177" s="122" t="s">
        <v>903</v>
      </c>
      <c r="C177" s="123" t="s">
        <v>905</v>
      </c>
      <c r="D177" s="123">
        <v>1.2</v>
      </c>
      <c r="E177" s="266" t="s">
        <v>1073</v>
      </c>
      <c r="F177" s="122"/>
      <c r="G177" s="122"/>
      <c r="H177" s="122"/>
      <c r="I177" s="125" t="s">
        <v>1186</v>
      </c>
      <c r="J177" s="125">
        <v>6</v>
      </c>
      <c r="K177" s="278">
        <v>1206010103.1010001</v>
      </c>
      <c r="L177" s="291" t="s">
        <v>2121</v>
      </c>
      <c r="M177" s="108">
        <f t="shared" si="2"/>
        <v>-875329.73</v>
      </c>
      <c r="N177">
        <v>-6559240.6100000003</v>
      </c>
      <c r="O177">
        <v>-536039</v>
      </c>
      <c r="P177">
        <v>-841253</v>
      </c>
      <c r="Q177">
        <v>-1133586.6499999999</v>
      </c>
      <c r="R177">
        <v>-102322.86</v>
      </c>
      <c r="S177">
        <v>-654779</v>
      </c>
      <c r="T177">
        <v>-924373</v>
      </c>
      <c r="U177">
        <v>-918149.02</v>
      </c>
      <c r="V177">
        <v>-768898</v>
      </c>
      <c r="W177">
        <v>-648046</v>
      </c>
      <c r="Y177">
        <v>-78998</v>
      </c>
      <c r="Z177">
        <v>-875329.73</v>
      </c>
      <c r="AA177">
        <v>-1036408.99</v>
      </c>
      <c r="AB177">
        <v>-17298</v>
      </c>
      <c r="AD177">
        <v>-7257399.0700000003</v>
      </c>
      <c r="AE177">
        <v>-1083000</v>
      </c>
      <c r="AF177">
        <v>-73998.009999999995</v>
      </c>
      <c r="AG177">
        <v>-696012</v>
      </c>
      <c r="AH177">
        <v>-32988976.859999999</v>
      </c>
      <c r="AI177">
        <v>-2223031</v>
      </c>
      <c r="AJ177">
        <v>-2678267</v>
      </c>
      <c r="AK177">
        <v>-1515370</v>
      </c>
      <c r="AM177">
        <v>-417566</v>
      </c>
      <c r="AN177">
        <v>-2530545.5</v>
      </c>
      <c r="AO177">
        <v>-1272669</v>
      </c>
      <c r="AP177">
        <v>-2661424.2999999998</v>
      </c>
      <c r="AQ177">
        <v>-623484</v>
      </c>
      <c r="AR177">
        <v>-2930721.75</v>
      </c>
      <c r="AS177">
        <v>-1791126</v>
      </c>
      <c r="AT177">
        <v>-698683</v>
      </c>
      <c r="AU177">
        <v>-13499</v>
      </c>
      <c r="AV177">
        <v>-21113635.760000002</v>
      </c>
      <c r="AW177">
        <v>-1192194</v>
      </c>
      <c r="AX177">
        <v>-17298</v>
      </c>
      <c r="AY177">
        <v>-1779509.95</v>
      </c>
      <c r="AZ177">
        <v>-678617.21</v>
      </c>
      <c r="BA177">
        <v>-55498</v>
      </c>
      <c r="BB177">
        <v>-2548098</v>
      </c>
      <c r="BC177">
        <v>-4627790</v>
      </c>
      <c r="BD177">
        <v>-96999</v>
      </c>
      <c r="BF177">
        <v>-13499</v>
      </c>
      <c r="BH177">
        <v>-148796</v>
      </c>
      <c r="BJ177">
        <v>-273491</v>
      </c>
      <c r="BK177">
        <v>-6899</v>
      </c>
      <c r="BL177">
        <v>-97197</v>
      </c>
      <c r="BO177">
        <v>-101197.92</v>
      </c>
    </row>
    <row r="178" spans="1:67">
      <c r="A178" s="121">
        <v>1</v>
      </c>
      <c r="B178" s="122" t="s">
        <v>903</v>
      </c>
      <c r="C178" s="123" t="s">
        <v>905</v>
      </c>
      <c r="D178" s="123">
        <v>1.2</v>
      </c>
      <c r="E178" s="266" t="s">
        <v>952</v>
      </c>
      <c r="F178" s="122"/>
      <c r="G178" s="122"/>
      <c r="H178" s="122"/>
      <c r="I178" s="125" t="s">
        <v>1186</v>
      </c>
      <c r="J178" s="125">
        <v>6</v>
      </c>
      <c r="K178" s="278">
        <v>1206020101.1010001</v>
      </c>
      <c r="L178" s="291" t="s">
        <v>256</v>
      </c>
      <c r="M178" s="108">
        <f t="shared" si="2"/>
        <v>4565000</v>
      </c>
      <c r="N178">
        <v>9511217</v>
      </c>
      <c r="O178">
        <v>2559200</v>
      </c>
      <c r="P178">
        <v>4131000</v>
      </c>
      <c r="Q178">
        <v>3086100</v>
      </c>
      <c r="R178">
        <v>13401016</v>
      </c>
      <c r="S178">
        <v>6731884.4800000004</v>
      </c>
      <c r="T178">
        <v>12262500</v>
      </c>
      <c r="U178">
        <v>4409450</v>
      </c>
      <c r="V178">
        <v>1898154</v>
      </c>
      <c r="W178">
        <v>3557700</v>
      </c>
      <c r="X178">
        <v>2097000</v>
      </c>
      <c r="Y178">
        <v>4819800</v>
      </c>
      <c r="Z178">
        <v>4565000</v>
      </c>
      <c r="AA178">
        <v>3169496</v>
      </c>
      <c r="AB178">
        <v>9772000</v>
      </c>
      <c r="AD178">
        <v>6303086</v>
      </c>
      <c r="AE178">
        <v>6191987</v>
      </c>
      <c r="AF178">
        <v>2729300</v>
      </c>
      <c r="AG178">
        <v>3448303</v>
      </c>
      <c r="AH178">
        <v>18904400</v>
      </c>
      <c r="AI178">
        <v>3056600</v>
      </c>
      <c r="AJ178">
        <v>12347261</v>
      </c>
      <c r="AK178">
        <v>7097000</v>
      </c>
      <c r="AL178">
        <v>1797000</v>
      </c>
      <c r="AM178">
        <v>6312000</v>
      </c>
      <c r="AN178">
        <v>10007000</v>
      </c>
      <c r="AO178">
        <v>7806499</v>
      </c>
      <c r="AP178">
        <v>7407002</v>
      </c>
      <c r="AQ178">
        <v>10879654</v>
      </c>
      <c r="AR178">
        <v>13471000</v>
      </c>
      <c r="AS178">
        <v>11385750</v>
      </c>
      <c r="AT178">
        <v>8520960</v>
      </c>
      <c r="AU178">
        <v>5268800</v>
      </c>
      <c r="AV178">
        <v>9746800</v>
      </c>
      <c r="AW178">
        <v>3819500</v>
      </c>
      <c r="AX178">
        <v>4407428</v>
      </c>
      <c r="AY178">
        <v>6510900</v>
      </c>
      <c r="AZ178">
        <v>7315750</v>
      </c>
      <c r="BA178">
        <v>7830550</v>
      </c>
      <c r="BB178">
        <v>9030000</v>
      </c>
      <c r="BC178">
        <v>13347671</v>
      </c>
      <c r="BD178">
        <v>6642250</v>
      </c>
      <c r="BE178">
        <v>5648600</v>
      </c>
      <c r="BF178">
        <v>4613300</v>
      </c>
      <c r="BG178">
        <v>4613000</v>
      </c>
      <c r="BH178">
        <v>4620000</v>
      </c>
      <c r="BI178">
        <v>8407000</v>
      </c>
      <c r="BJ178">
        <v>6583000</v>
      </c>
      <c r="BK178">
        <v>1797000</v>
      </c>
      <c r="BL178">
        <v>1797000</v>
      </c>
      <c r="BM178">
        <v>1998000</v>
      </c>
      <c r="BN178">
        <v>8757000</v>
      </c>
      <c r="BO178">
        <v>6343000</v>
      </c>
    </row>
    <row r="179" spans="1:67">
      <c r="A179" s="121">
        <v>1</v>
      </c>
      <c r="B179" s="122" t="s">
        <v>903</v>
      </c>
      <c r="C179" s="123" t="s">
        <v>905</v>
      </c>
      <c r="D179" s="123">
        <v>1.2</v>
      </c>
      <c r="E179" s="266" t="s">
        <v>952</v>
      </c>
      <c r="F179" s="122"/>
      <c r="G179" s="122"/>
      <c r="H179" s="122"/>
      <c r="I179" s="125" t="s">
        <v>1186</v>
      </c>
      <c r="J179" s="125">
        <v>6</v>
      </c>
      <c r="K179" s="278">
        <v>1206020102.1010001</v>
      </c>
      <c r="L179" s="291" t="s">
        <v>257</v>
      </c>
      <c r="M179" s="108">
        <f t="shared" si="2"/>
        <v>0</v>
      </c>
    </row>
    <row r="180" spans="1:67">
      <c r="A180" s="121">
        <v>1</v>
      </c>
      <c r="B180" s="122" t="s">
        <v>903</v>
      </c>
      <c r="C180" s="123" t="s">
        <v>905</v>
      </c>
      <c r="D180" s="123">
        <v>1.2</v>
      </c>
      <c r="E180" s="266" t="s">
        <v>1073</v>
      </c>
      <c r="F180" s="122"/>
      <c r="G180" s="122"/>
      <c r="H180" s="122"/>
      <c r="I180" s="125" t="s">
        <v>1186</v>
      </c>
      <c r="J180" s="125">
        <v>6</v>
      </c>
      <c r="K180" s="278">
        <v>1206020103.1010001</v>
      </c>
      <c r="L180" s="291" t="s">
        <v>2122</v>
      </c>
      <c r="M180" s="108">
        <f t="shared" si="2"/>
        <v>-2530397.44</v>
      </c>
      <c r="N180">
        <v>-9511207</v>
      </c>
      <c r="O180">
        <v>-2559193</v>
      </c>
      <c r="P180">
        <v>-4130992</v>
      </c>
      <c r="Q180">
        <v>-3086096</v>
      </c>
      <c r="R180">
        <v>-13353585.68</v>
      </c>
      <c r="S180">
        <v>-6731875.4800000004</v>
      </c>
      <c r="T180">
        <v>-11426840</v>
      </c>
      <c r="U180">
        <v>-4409441</v>
      </c>
      <c r="V180">
        <v>-1898152</v>
      </c>
      <c r="W180">
        <v>-3557692</v>
      </c>
      <c r="X180">
        <v>-559200</v>
      </c>
      <c r="Y180">
        <v>-3351897</v>
      </c>
      <c r="Z180">
        <v>-2530397.44</v>
      </c>
      <c r="AA180">
        <v>-1770159.91</v>
      </c>
      <c r="AB180">
        <v>-9206682.1999999993</v>
      </c>
      <c r="AD180">
        <v>-6303071</v>
      </c>
      <c r="AE180">
        <v>-5120484.1100000003</v>
      </c>
      <c r="AF180">
        <v>-2729297</v>
      </c>
      <c r="AG180">
        <v>-3103572</v>
      </c>
      <c r="AH180">
        <v>-9971951.9900000002</v>
      </c>
      <c r="AI180">
        <v>-3056595</v>
      </c>
      <c r="AJ180">
        <v>-9949913.6300000008</v>
      </c>
      <c r="AK180">
        <v>-7096993</v>
      </c>
      <c r="AL180">
        <v>-1796999</v>
      </c>
      <c r="AM180">
        <v>-5711993</v>
      </c>
      <c r="AN180">
        <v>-7242326.3300000001</v>
      </c>
      <c r="AO180">
        <v>-5801161.6699999999</v>
      </c>
      <c r="AP180">
        <v>-7406995</v>
      </c>
      <c r="AQ180">
        <v>-9979643.9700000007</v>
      </c>
      <c r="AR180">
        <v>-13470983</v>
      </c>
      <c r="AS180">
        <v>-11086038</v>
      </c>
      <c r="AT180">
        <v>-5865252</v>
      </c>
      <c r="AU180">
        <v>-3863463.67</v>
      </c>
      <c r="AV180">
        <v>-9746791</v>
      </c>
      <c r="AW180">
        <v>-3819496</v>
      </c>
      <c r="AX180">
        <v>-4407424</v>
      </c>
      <c r="AY180">
        <v>-6510894</v>
      </c>
      <c r="AZ180">
        <v>-7315742</v>
      </c>
      <c r="BA180">
        <v>-7081402.7300000004</v>
      </c>
      <c r="BB180">
        <v>-9029987</v>
      </c>
      <c r="BC180">
        <v>-13347653</v>
      </c>
      <c r="BD180">
        <v>-6609029.3300000001</v>
      </c>
      <c r="BE180">
        <v>-5055412.74</v>
      </c>
      <c r="BF180">
        <v>-4021030</v>
      </c>
      <c r="BG180">
        <v>-4019812.74</v>
      </c>
      <c r="BH180">
        <v>-3678332.33</v>
      </c>
      <c r="BI180">
        <v>-5401664.6699999999</v>
      </c>
      <c r="BJ180">
        <v>-5199599</v>
      </c>
      <c r="BK180">
        <v>-1796999</v>
      </c>
      <c r="BL180">
        <v>-1796999</v>
      </c>
      <c r="BM180">
        <v>-1864800</v>
      </c>
      <c r="BN180">
        <v>-3263665.67</v>
      </c>
      <c r="BO180">
        <v>-4850989.67</v>
      </c>
    </row>
    <row r="181" spans="1:67">
      <c r="A181" s="121">
        <v>1</v>
      </c>
      <c r="B181" s="122" t="s">
        <v>903</v>
      </c>
      <c r="C181" s="123" t="s">
        <v>905</v>
      </c>
      <c r="D181" s="123">
        <v>1.2</v>
      </c>
      <c r="E181" s="266" t="s">
        <v>952</v>
      </c>
      <c r="F181" s="122"/>
      <c r="G181" s="122"/>
      <c r="H181" s="122"/>
      <c r="I181" s="125" t="s">
        <v>1186</v>
      </c>
      <c r="J181" s="125">
        <v>6</v>
      </c>
      <c r="K181" s="278">
        <v>1206030101.1010001</v>
      </c>
      <c r="L181" s="291" t="s">
        <v>259</v>
      </c>
      <c r="M181" s="108">
        <f t="shared" si="2"/>
        <v>3587649</v>
      </c>
      <c r="N181">
        <v>1152170.7</v>
      </c>
      <c r="O181">
        <v>549790</v>
      </c>
      <c r="Q181">
        <v>900000</v>
      </c>
      <c r="R181">
        <v>555000</v>
      </c>
      <c r="S181">
        <v>11790</v>
      </c>
      <c r="T181">
        <v>1799976</v>
      </c>
      <c r="U181">
        <v>99330</v>
      </c>
      <c r="V181">
        <v>256849.99</v>
      </c>
      <c r="W181">
        <v>751600</v>
      </c>
      <c r="X181">
        <v>1860000</v>
      </c>
      <c r="Y181">
        <v>1230000</v>
      </c>
      <c r="Z181">
        <v>3587649</v>
      </c>
      <c r="AA181">
        <v>2092530</v>
      </c>
      <c r="AD181">
        <v>570799.43999999994</v>
      </c>
      <c r="AE181">
        <v>311785.3</v>
      </c>
      <c r="AF181">
        <v>1592585.03</v>
      </c>
      <c r="AG181">
        <v>1250000</v>
      </c>
      <c r="AH181">
        <v>4881613</v>
      </c>
      <c r="AI181">
        <v>1437699</v>
      </c>
      <c r="AJ181">
        <v>1441070</v>
      </c>
      <c r="AK181">
        <v>1356822.27</v>
      </c>
      <c r="AM181">
        <v>631996.68000000005</v>
      </c>
      <c r="AN181">
        <v>1571500</v>
      </c>
      <c r="AO181">
        <v>1645490</v>
      </c>
      <c r="AP181">
        <v>1483844</v>
      </c>
      <c r="AQ181">
        <v>191725</v>
      </c>
      <c r="AR181">
        <v>285010</v>
      </c>
      <c r="AS181">
        <v>799507</v>
      </c>
      <c r="AT181">
        <v>108235</v>
      </c>
      <c r="AU181">
        <v>49400</v>
      </c>
      <c r="AV181">
        <v>8485419.25</v>
      </c>
      <c r="AW181">
        <v>2065216.33</v>
      </c>
      <c r="AX181">
        <v>500000</v>
      </c>
      <c r="AY181">
        <v>1557200</v>
      </c>
      <c r="AZ181">
        <v>1370000</v>
      </c>
      <c r="BA181">
        <v>2179260</v>
      </c>
      <c r="BB181">
        <v>2674006.33</v>
      </c>
      <c r="BC181">
        <v>1927164</v>
      </c>
      <c r="BD181">
        <v>889000</v>
      </c>
      <c r="BF181">
        <v>1241666.67</v>
      </c>
      <c r="BH181">
        <v>6409500</v>
      </c>
      <c r="BJ181">
        <v>1677000</v>
      </c>
      <c r="BM181">
        <v>31600</v>
      </c>
    </row>
    <row r="182" spans="1:67">
      <c r="A182" s="121">
        <v>1</v>
      </c>
      <c r="B182" s="122" t="s">
        <v>903</v>
      </c>
      <c r="C182" s="123" t="s">
        <v>905</v>
      </c>
      <c r="D182" s="123">
        <v>1.2</v>
      </c>
      <c r="E182" s="266" t="s">
        <v>952</v>
      </c>
      <c r="F182" s="122"/>
      <c r="G182" s="122"/>
      <c r="H182" s="122"/>
      <c r="I182" s="125" t="s">
        <v>1186</v>
      </c>
      <c r="J182" s="125">
        <v>6</v>
      </c>
      <c r="K182" s="278">
        <v>1206030102.1010001</v>
      </c>
      <c r="L182" s="291" t="s">
        <v>260</v>
      </c>
      <c r="M182" s="108">
        <f t="shared" si="2"/>
        <v>0</v>
      </c>
      <c r="Z182">
        <v>0</v>
      </c>
    </row>
    <row r="183" spans="1:67">
      <c r="A183" s="121">
        <v>1</v>
      </c>
      <c r="B183" s="122" t="s">
        <v>903</v>
      </c>
      <c r="C183" s="123" t="s">
        <v>905</v>
      </c>
      <c r="D183" s="123">
        <v>1.2</v>
      </c>
      <c r="E183" s="266" t="s">
        <v>1073</v>
      </c>
      <c r="F183" s="122"/>
      <c r="G183" s="122"/>
      <c r="H183" s="122"/>
      <c r="I183" s="125" t="s">
        <v>1186</v>
      </c>
      <c r="J183" s="125">
        <v>6</v>
      </c>
      <c r="K183" s="278">
        <v>1206030103.1010001</v>
      </c>
      <c r="L183" s="291" t="s">
        <v>2123</v>
      </c>
      <c r="M183" s="108">
        <f t="shared" si="2"/>
        <v>-2774564.86</v>
      </c>
      <c r="N183">
        <v>-1152141.7</v>
      </c>
      <c r="O183">
        <v>-549787</v>
      </c>
      <c r="Q183">
        <v>-899999</v>
      </c>
      <c r="R183">
        <v>-554999</v>
      </c>
      <c r="S183">
        <v>-9967.06</v>
      </c>
      <c r="T183">
        <v>-1295967</v>
      </c>
      <c r="U183">
        <v>-99329</v>
      </c>
      <c r="V183">
        <v>-256845.99</v>
      </c>
      <c r="W183">
        <v>-751594</v>
      </c>
      <c r="X183">
        <v>-754333.33</v>
      </c>
      <c r="Y183">
        <v>-533000</v>
      </c>
      <c r="Z183">
        <v>-2774564.86</v>
      </c>
      <c r="AA183">
        <v>-175291.29</v>
      </c>
      <c r="AD183">
        <v>-486523.94</v>
      </c>
      <c r="AE183">
        <v>-311761.3</v>
      </c>
      <c r="AF183">
        <v>-1171075.74</v>
      </c>
      <c r="AG183">
        <v>-574886</v>
      </c>
      <c r="AH183">
        <v>-1664773.3</v>
      </c>
      <c r="AI183">
        <v>-1437686.94</v>
      </c>
      <c r="AJ183">
        <v>-1441046</v>
      </c>
      <c r="AK183">
        <v>-1356812.27</v>
      </c>
      <c r="AM183">
        <v>-312093.78000000003</v>
      </c>
      <c r="AN183">
        <v>-1571494</v>
      </c>
      <c r="AO183">
        <v>-1645485</v>
      </c>
      <c r="AP183">
        <v>-1483835</v>
      </c>
      <c r="AQ183">
        <v>-191712.97</v>
      </c>
      <c r="AR183">
        <v>-284992</v>
      </c>
      <c r="AS183">
        <v>-799486</v>
      </c>
      <c r="AT183">
        <v>-108226</v>
      </c>
      <c r="AU183">
        <v>-49399</v>
      </c>
      <c r="AV183">
        <v>-8485189.2699999996</v>
      </c>
      <c r="AW183">
        <v>-1257844.1599999999</v>
      </c>
      <c r="AX183">
        <v>-499999</v>
      </c>
      <c r="AY183">
        <v>-1557192</v>
      </c>
      <c r="AZ183">
        <v>-1369999.07</v>
      </c>
      <c r="BA183">
        <v>-1287438.97</v>
      </c>
      <c r="BB183">
        <v>-1871725.31</v>
      </c>
      <c r="BC183">
        <v>-1927159</v>
      </c>
      <c r="BD183">
        <v>-888999</v>
      </c>
      <c r="BF183">
        <v>-1241665.67</v>
      </c>
      <c r="BH183">
        <v>-5938699</v>
      </c>
      <c r="BJ183">
        <v>-18633.330000000002</v>
      </c>
      <c r="BM183">
        <v>-31596</v>
      </c>
    </row>
    <row r="184" spans="1:67">
      <c r="A184" s="121">
        <v>1</v>
      </c>
      <c r="B184" s="122" t="s">
        <v>903</v>
      </c>
      <c r="C184" s="123" t="s">
        <v>905</v>
      </c>
      <c r="D184" s="123">
        <v>1.2</v>
      </c>
      <c r="E184" s="266" t="s">
        <v>952</v>
      </c>
      <c r="F184" s="122"/>
      <c r="G184" s="122"/>
      <c r="H184" s="122"/>
      <c r="I184" s="125" t="s">
        <v>1186</v>
      </c>
      <c r="J184" s="125">
        <v>6</v>
      </c>
      <c r="K184" s="278">
        <v>1206040101.1010001</v>
      </c>
      <c r="L184" s="291" t="s">
        <v>262</v>
      </c>
      <c r="M184" s="108">
        <f t="shared" si="2"/>
        <v>862850</v>
      </c>
      <c r="N184">
        <v>2131288</v>
      </c>
      <c r="O184">
        <v>198990</v>
      </c>
      <c r="P184">
        <v>82480</v>
      </c>
      <c r="Q184">
        <v>49400</v>
      </c>
      <c r="R184">
        <v>263990</v>
      </c>
      <c r="S184">
        <v>97000</v>
      </c>
      <c r="T184">
        <v>710118</v>
      </c>
      <c r="U184">
        <v>583510</v>
      </c>
      <c r="V184">
        <v>42550</v>
      </c>
      <c r="W184">
        <v>152050</v>
      </c>
      <c r="Z184">
        <v>862850</v>
      </c>
      <c r="AA184">
        <v>154170</v>
      </c>
      <c r="AB184">
        <v>157800</v>
      </c>
      <c r="AD184">
        <v>443241</v>
      </c>
      <c r="AE184">
        <v>541064</v>
      </c>
      <c r="AG184">
        <v>25230</v>
      </c>
      <c r="AH184">
        <v>23930868.260000002</v>
      </c>
      <c r="AI184">
        <v>498095</v>
      </c>
      <c r="AJ184">
        <v>139800</v>
      </c>
      <c r="AK184">
        <v>345980</v>
      </c>
      <c r="AM184">
        <v>183383</v>
      </c>
      <c r="AN184">
        <v>213180</v>
      </c>
      <c r="AO184">
        <v>362225</v>
      </c>
      <c r="AP184">
        <v>250672.5</v>
      </c>
      <c r="AQ184">
        <v>237729</v>
      </c>
      <c r="AR184">
        <v>591230</v>
      </c>
      <c r="AS184">
        <v>679710</v>
      </c>
      <c r="AT184">
        <v>157320</v>
      </c>
      <c r="AV184">
        <v>685940</v>
      </c>
      <c r="AX184">
        <v>75890</v>
      </c>
      <c r="AY184">
        <v>449712</v>
      </c>
      <c r="AZ184">
        <v>15800</v>
      </c>
      <c r="BB184">
        <v>572900</v>
      </c>
      <c r="BC184">
        <v>1301053</v>
      </c>
    </row>
    <row r="185" spans="1:67">
      <c r="A185" s="121">
        <v>1</v>
      </c>
      <c r="B185" s="122" t="s">
        <v>903</v>
      </c>
      <c r="C185" s="123" t="s">
        <v>905</v>
      </c>
      <c r="D185" s="123">
        <v>1.2</v>
      </c>
      <c r="E185" s="266" t="s">
        <v>952</v>
      </c>
      <c r="F185" s="122"/>
      <c r="G185" s="122"/>
      <c r="H185" s="122"/>
      <c r="I185" s="125" t="s">
        <v>1186</v>
      </c>
      <c r="J185" s="125">
        <v>6</v>
      </c>
      <c r="K185" s="278">
        <v>1206040102.1010001</v>
      </c>
      <c r="L185" s="291" t="s">
        <v>263</v>
      </c>
      <c r="M185" s="108">
        <f t="shared" si="2"/>
        <v>0</v>
      </c>
      <c r="Z185">
        <v>0</v>
      </c>
    </row>
    <row r="186" spans="1:67">
      <c r="A186" s="121">
        <v>1</v>
      </c>
      <c r="B186" s="122" t="s">
        <v>903</v>
      </c>
      <c r="C186" s="123" t="s">
        <v>905</v>
      </c>
      <c r="D186" s="123">
        <v>1.2</v>
      </c>
      <c r="E186" s="266" t="s">
        <v>1073</v>
      </c>
      <c r="F186" s="122"/>
      <c r="G186" s="122"/>
      <c r="H186" s="122"/>
      <c r="I186" s="125" t="s">
        <v>1186</v>
      </c>
      <c r="J186" s="125">
        <v>6</v>
      </c>
      <c r="K186" s="278">
        <v>1206040103.1010001</v>
      </c>
      <c r="L186" s="291" t="s">
        <v>2125</v>
      </c>
      <c r="M186" s="108">
        <f t="shared" si="2"/>
        <v>-244748.06</v>
      </c>
      <c r="N186">
        <v>-2131191</v>
      </c>
      <c r="O186">
        <v>-198988</v>
      </c>
      <c r="P186">
        <v>-82477</v>
      </c>
      <c r="Q186">
        <v>-49396</v>
      </c>
      <c r="R186">
        <v>-263988</v>
      </c>
      <c r="S186">
        <v>-96999</v>
      </c>
      <c r="T186">
        <v>-710108</v>
      </c>
      <c r="U186">
        <v>-583502</v>
      </c>
      <c r="V186">
        <v>-42547</v>
      </c>
      <c r="W186">
        <v>-152046</v>
      </c>
      <c r="Z186">
        <v>-244748.06</v>
      </c>
      <c r="AA186">
        <v>-154166</v>
      </c>
      <c r="AB186">
        <v>-157796</v>
      </c>
      <c r="AD186">
        <v>-443241</v>
      </c>
      <c r="AE186">
        <v>-541051</v>
      </c>
      <c r="AG186">
        <v>-25229</v>
      </c>
      <c r="AH186">
        <v>-15855481.869999999</v>
      </c>
      <c r="AI186">
        <v>-498086</v>
      </c>
      <c r="AJ186">
        <v>-139781</v>
      </c>
      <c r="AK186">
        <v>-345972</v>
      </c>
      <c r="AM186">
        <v>-183367</v>
      </c>
      <c r="AN186">
        <v>-213169</v>
      </c>
      <c r="AO186">
        <v>-362207</v>
      </c>
      <c r="AP186">
        <v>-250664.5</v>
      </c>
      <c r="AQ186">
        <v>-237721</v>
      </c>
      <c r="AR186">
        <v>-591216</v>
      </c>
      <c r="AS186">
        <v>-679692</v>
      </c>
      <c r="AT186">
        <v>-157314</v>
      </c>
      <c r="AV186">
        <v>-685913</v>
      </c>
      <c r="AX186">
        <v>-75883</v>
      </c>
      <c r="AY186">
        <v>-449698</v>
      </c>
      <c r="AZ186">
        <v>-15797</v>
      </c>
      <c r="BB186">
        <v>-572883</v>
      </c>
      <c r="BC186">
        <v>-1301032</v>
      </c>
    </row>
    <row r="187" spans="1:67">
      <c r="A187" s="121">
        <v>1</v>
      </c>
      <c r="B187" s="122" t="s">
        <v>903</v>
      </c>
      <c r="C187" s="123" t="s">
        <v>905</v>
      </c>
      <c r="D187" s="123">
        <v>1.2</v>
      </c>
      <c r="E187" s="266" t="s">
        <v>952</v>
      </c>
      <c r="F187" s="122"/>
      <c r="G187" s="122"/>
      <c r="H187" s="122"/>
      <c r="I187" s="125" t="s">
        <v>1186</v>
      </c>
      <c r="J187" s="125">
        <v>6</v>
      </c>
      <c r="K187" s="278">
        <v>1206050101.1010001</v>
      </c>
      <c r="L187" s="291" t="s">
        <v>265</v>
      </c>
      <c r="M187" s="108">
        <f t="shared" si="2"/>
        <v>0</v>
      </c>
      <c r="N187">
        <v>16000</v>
      </c>
      <c r="S187">
        <v>48500</v>
      </c>
      <c r="T187">
        <v>8000</v>
      </c>
      <c r="U187">
        <v>64200</v>
      </c>
      <c r="AA187">
        <v>23400</v>
      </c>
      <c r="AD187">
        <v>77300</v>
      </c>
      <c r="AE187">
        <v>247680</v>
      </c>
      <c r="AH187">
        <v>561664.59</v>
      </c>
      <c r="AI187">
        <v>161465</v>
      </c>
      <c r="AJ187">
        <v>283795</v>
      </c>
      <c r="AK187">
        <v>115782.5</v>
      </c>
      <c r="AN187">
        <v>110800</v>
      </c>
      <c r="AO187">
        <v>80600</v>
      </c>
      <c r="AP187">
        <v>690364</v>
      </c>
      <c r="AQ187">
        <v>442500</v>
      </c>
      <c r="AR187">
        <v>633300</v>
      </c>
      <c r="AS187">
        <v>554305</v>
      </c>
      <c r="AT187">
        <v>190408</v>
      </c>
      <c r="AU187">
        <v>8900</v>
      </c>
      <c r="AV187">
        <v>825390</v>
      </c>
      <c r="AW187">
        <v>179720</v>
      </c>
      <c r="AY187">
        <v>115600</v>
      </c>
      <c r="BB187">
        <v>53750</v>
      </c>
    </row>
    <row r="188" spans="1:67">
      <c r="A188" s="121">
        <v>1</v>
      </c>
      <c r="B188" s="122" t="s">
        <v>903</v>
      </c>
      <c r="C188" s="123" t="s">
        <v>905</v>
      </c>
      <c r="D188" s="123">
        <v>1.2</v>
      </c>
      <c r="E188" s="266" t="s">
        <v>952</v>
      </c>
      <c r="F188" s="122"/>
      <c r="G188" s="122"/>
      <c r="H188" s="122"/>
      <c r="I188" s="125" t="s">
        <v>1186</v>
      </c>
      <c r="J188" s="125">
        <v>6</v>
      </c>
      <c r="K188" s="278">
        <v>1206050102.1010001</v>
      </c>
      <c r="L188" s="291" t="s">
        <v>266</v>
      </c>
      <c r="M188" s="108">
        <f t="shared" si="2"/>
        <v>0</v>
      </c>
    </row>
    <row r="189" spans="1:67">
      <c r="A189" s="121">
        <v>1</v>
      </c>
      <c r="B189" s="122" t="s">
        <v>903</v>
      </c>
      <c r="C189" s="123" t="s">
        <v>905</v>
      </c>
      <c r="D189" s="123">
        <v>1.2</v>
      </c>
      <c r="E189" s="266" t="s">
        <v>1073</v>
      </c>
      <c r="F189" s="122"/>
      <c r="G189" s="122"/>
      <c r="H189" s="122"/>
      <c r="I189" s="125" t="s">
        <v>1186</v>
      </c>
      <c r="J189" s="125">
        <v>6</v>
      </c>
      <c r="K189" s="278">
        <v>1206050103.1010001</v>
      </c>
      <c r="L189" s="291" t="s">
        <v>2126</v>
      </c>
      <c r="M189" s="108">
        <f t="shared" si="2"/>
        <v>0</v>
      </c>
      <c r="N189">
        <v>-15999</v>
      </c>
      <c r="S189">
        <v>-48498</v>
      </c>
      <c r="T189">
        <v>-7999</v>
      </c>
      <c r="U189">
        <v>-64199</v>
      </c>
      <c r="AA189">
        <v>-23230.42</v>
      </c>
      <c r="AD189">
        <v>-77300</v>
      </c>
      <c r="AE189">
        <v>-196854</v>
      </c>
      <c r="AI189">
        <v>-161461</v>
      </c>
      <c r="AJ189">
        <v>-283779</v>
      </c>
      <c r="AK189">
        <v>-105916.44</v>
      </c>
      <c r="AN189">
        <v>-110796</v>
      </c>
      <c r="AO189">
        <v>-80598</v>
      </c>
      <c r="AP189">
        <v>-690351</v>
      </c>
      <c r="AQ189">
        <v>-440660.65</v>
      </c>
      <c r="AR189">
        <v>-633280</v>
      </c>
      <c r="AS189">
        <v>-554284</v>
      </c>
      <c r="AT189">
        <v>-190396</v>
      </c>
      <c r="AU189">
        <v>-8899</v>
      </c>
      <c r="AV189">
        <v>-825356</v>
      </c>
      <c r="AW189">
        <v>-179715</v>
      </c>
      <c r="AY189">
        <v>-115598</v>
      </c>
      <c r="BB189">
        <v>-53748</v>
      </c>
    </row>
    <row r="190" spans="1:67">
      <c r="A190" s="121">
        <v>1</v>
      </c>
      <c r="B190" s="122" t="s">
        <v>903</v>
      </c>
      <c r="C190" s="123" t="s">
        <v>905</v>
      </c>
      <c r="D190" s="123">
        <v>1.2</v>
      </c>
      <c r="E190" s="266" t="s">
        <v>952</v>
      </c>
      <c r="F190" s="122"/>
      <c r="G190" s="122"/>
      <c r="H190" s="122"/>
      <c r="I190" s="125" t="s">
        <v>1186</v>
      </c>
      <c r="J190" s="125">
        <v>6</v>
      </c>
      <c r="K190" s="278">
        <v>1206070101.1010001</v>
      </c>
      <c r="L190" s="291" t="s">
        <v>271</v>
      </c>
      <c r="M190" s="108">
        <f t="shared" si="2"/>
        <v>0</v>
      </c>
      <c r="P190">
        <v>25840.5</v>
      </c>
      <c r="Q190">
        <v>199000</v>
      </c>
      <c r="S190">
        <v>17120</v>
      </c>
      <c r="U190">
        <v>53500</v>
      </c>
      <c r="AD190">
        <v>822940</v>
      </c>
      <c r="AE190">
        <v>27513</v>
      </c>
      <c r="AJ190">
        <v>15699</v>
      </c>
      <c r="AT190">
        <v>36405</v>
      </c>
      <c r="AV190">
        <v>142524</v>
      </c>
    </row>
    <row r="191" spans="1:67">
      <c r="A191" s="121">
        <v>1</v>
      </c>
      <c r="B191" s="122" t="s">
        <v>903</v>
      </c>
      <c r="C191" s="123" t="s">
        <v>905</v>
      </c>
      <c r="D191" s="123">
        <v>1.2</v>
      </c>
      <c r="E191" s="266" t="s">
        <v>952</v>
      </c>
      <c r="F191" s="122"/>
      <c r="G191" s="122"/>
      <c r="H191" s="122"/>
      <c r="I191" s="125" t="s">
        <v>1186</v>
      </c>
      <c r="J191" s="125">
        <v>6</v>
      </c>
      <c r="K191" s="278">
        <v>1206070102.1010001</v>
      </c>
      <c r="L191" s="291" t="s">
        <v>272</v>
      </c>
      <c r="M191" s="108">
        <f t="shared" si="2"/>
        <v>0</v>
      </c>
    </row>
    <row r="192" spans="1:67">
      <c r="A192" s="121">
        <v>1</v>
      </c>
      <c r="B192" s="122" t="s">
        <v>903</v>
      </c>
      <c r="C192" s="123" t="s">
        <v>905</v>
      </c>
      <c r="D192" s="123">
        <v>1.2</v>
      </c>
      <c r="E192" s="266" t="s">
        <v>1073</v>
      </c>
      <c r="F192" s="122"/>
      <c r="G192" s="122"/>
      <c r="H192" s="122"/>
      <c r="I192" s="125" t="s">
        <v>1186</v>
      </c>
      <c r="J192" s="125">
        <v>6</v>
      </c>
      <c r="K192" s="278">
        <v>1206070103.1010001</v>
      </c>
      <c r="L192" s="291" t="s">
        <v>2127</v>
      </c>
      <c r="M192" s="108">
        <f t="shared" si="2"/>
        <v>0</v>
      </c>
      <c r="P192">
        <v>-25839.5</v>
      </c>
      <c r="Q192">
        <v>-105469.67</v>
      </c>
      <c r="S192">
        <v>-17119</v>
      </c>
      <c r="U192">
        <v>-53499</v>
      </c>
      <c r="AD192">
        <v>-569727.06999999995</v>
      </c>
      <c r="AE192">
        <v>-15198</v>
      </c>
      <c r="AJ192">
        <v>-15698</v>
      </c>
      <c r="AT192">
        <v>-36401</v>
      </c>
      <c r="AV192">
        <v>-135695.4</v>
      </c>
    </row>
    <row r="193" spans="1:67">
      <c r="A193" s="121">
        <v>1</v>
      </c>
      <c r="B193" s="122" t="s">
        <v>903</v>
      </c>
      <c r="C193" s="123" t="s">
        <v>905</v>
      </c>
      <c r="D193" s="123">
        <v>1.2</v>
      </c>
      <c r="E193" s="266" t="s">
        <v>952</v>
      </c>
      <c r="F193" s="122"/>
      <c r="G193" s="122"/>
      <c r="H193" s="122"/>
      <c r="I193" s="125" t="s">
        <v>1186</v>
      </c>
      <c r="J193" s="125">
        <v>6</v>
      </c>
      <c r="K193" s="278">
        <v>1206090101.1010001</v>
      </c>
      <c r="L193" s="291" t="s">
        <v>274</v>
      </c>
      <c r="M193" s="108">
        <f t="shared" si="2"/>
        <v>205370675.63999999</v>
      </c>
      <c r="N193">
        <v>71578566.5</v>
      </c>
      <c r="O193">
        <v>2165998</v>
      </c>
      <c r="P193">
        <v>2170230</v>
      </c>
      <c r="Q193">
        <v>3612840</v>
      </c>
      <c r="R193">
        <v>13558900</v>
      </c>
      <c r="S193">
        <v>7338350</v>
      </c>
      <c r="T193">
        <v>13255200</v>
      </c>
      <c r="U193">
        <v>7580714</v>
      </c>
      <c r="V193">
        <v>3825550</v>
      </c>
      <c r="W193">
        <v>3939078.7</v>
      </c>
      <c r="X193">
        <v>450000</v>
      </c>
      <c r="Y193">
        <v>5286710</v>
      </c>
      <c r="Z193">
        <v>205370675.63999999</v>
      </c>
      <c r="AA193">
        <v>4357625</v>
      </c>
      <c r="AB193">
        <v>7143393.3300000001</v>
      </c>
      <c r="AD193">
        <v>7358730</v>
      </c>
      <c r="AE193">
        <v>14066281.720000001</v>
      </c>
      <c r="AF193">
        <v>4344040</v>
      </c>
      <c r="AG193">
        <v>4401261</v>
      </c>
      <c r="AH193">
        <v>613650765.91999996</v>
      </c>
      <c r="AI193">
        <v>6920032.54</v>
      </c>
      <c r="AJ193">
        <v>19963481</v>
      </c>
      <c r="AK193">
        <v>19992412.039999999</v>
      </c>
      <c r="AL193">
        <v>1432940</v>
      </c>
      <c r="AM193">
        <v>5059967.28</v>
      </c>
      <c r="AN193">
        <v>30552561.989999998</v>
      </c>
      <c r="AO193">
        <v>23320352</v>
      </c>
      <c r="AP193">
        <v>8785323.1300000008</v>
      </c>
      <c r="AQ193">
        <v>17414274.620000001</v>
      </c>
      <c r="AR193">
        <v>35017301.799999997</v>
      </c>
      <c r="AS193">
        <v>11410888.380000001</v>
      </c>
      <c r="AT193">
        <v>5587705.2000000002</v>
      </c>
      <c r="AU193">
        <v>4854630</v>
      </c>
      <c r="AV193">
        <v>298489005.04000002</v>
      </c>
      <c r="AW193">
        <v>7815623</v>
      </c>
      <c r="AX193">
        <v>2370533.33</v>
      </c>
      <c r="AY193">
        <v>29122637.379999999</v>
      </c>
      <c r="AZ193">
        <v>12142143.33</v>
      </c>
      <c r="BA193">
        <v>6062033</v>
      </c>
      <c r="BB193">
        <v>8970794</v>
      </c>
      <c r="BC193">
        <v>62645653.5</v>
      </c>
      <c r="BD193">
        <v>4725400</v>
      </c>
      <c r="BE193">
        <v>4689078.33</v>
      </c>
      <c r="BF193">
        <v>4456503.33</v>
      </c>
      <c r="BG193">
        <v>1835660</v>
      </c>
      <c r="BH193">
        <v>150252595.65000001</v>
      </c>
      <c r="BI193">
        <v>10917950</v>
      </c>
      <c r="BJ193">
        <v>6943583</v>
      </c>
      <c r="BK193">
        <v>16734400</v>
      </c>
      <c r="BL193">
        <v>6000100</v>
      </c>
      <c r="BM193">
        <v>5705400</v>
      </c>
      <c r="BN193">
        <v>7824500</v>
      </c>
      <c r="BO193">
        <v>10924800</v>
      </c>
    </row>
    <row r="194" spans="1:67">
      <c r="A194" s="121">
        <v>1</v>
      </c>
      <c r="B194" s="122" t="s">
        <v>903</v>
      </c>
      <c r="C194" s="123" t="s">
        <v>905</v>
      </c>
      <c r="D194" s="123">
        <v>1.2</v>
      </c>
      <c r="E194" s="266" t="s">
        <v>952</v>
      </c>
      <c r="F194" s="122"/>
      <c r="G194" s="122"/>
      <c r="H194" s="122"/>
      <c r="I194" s="125" t="s">
        <v>1186</v>
      </c>
      <c r="J194" s="125">
        <v>6</v>
      </c>
      <c r="K194" s="278">
        <v>1206090102.1010001</v>
      </c>
      <c r="L194" s="291" t="s">
        <v>275</v>
      </c>
      <c r="M194" s="108">
        <f t="shared" si="2"/>
        <v>0</v>
      </c>
      <c r="Z194">
        <v>0</v>
      </c>
    </row>
    <row r="195" spans="1:67">
      <c r="A195" s="121">
        <v>1</v>
      </c>
      <c r="B195" s="122" t="s">
        <v>903</v>
      </c>
      <c r="C195" s="123" t="s">
        <v>905</v>
      </c>
      <c r="D195" s="123">
        <v>1.2</v>
      </c>
      <c r="E195" s="266" t="s">
        <v>1073</v>
      </c>
      <c r="F195" s="122"/>
      <c r="G195" s="122"/>
      <c r="H195" s="122"/>
      <c r="I195" s="125" t="s">
        <v>1186</v>
      </c>
      <c r="J195" s="125">
        <v>6</v>
      </c>
      <c r="K195" s="278">
        <v>1206090103.1010001</v>
      </c>
      <c r="L195" s="291" t="s">
        <v>2129</v>
      </c>
      <c r="M195" s="108">
        <f t="shared" si="2"/>
        <v>-95629654.019999996</v>
      </c>
      <c r="N195">
        <v>-71577667.5</v>
      </c>
      <c r="O195">
        <v>-2165973</v>
      </c>
      <c r="P195">
        <v>-2170203</v>
      </c>
      <c r="Q195">
        <v>-3612793</v>
      </c>
      <c r="R195">
        <v>-5011530.8600000003</v>
      </c>
      <c r="S195">
        <v>-7338199</v>
      </c>
      <c r="T195">
        <v>-11821003.17</v>
      </c>
      <c r="U195">
        <v>-6404527.9800000004</v>
      </c>
      <c r="V195">
        <v>-3825494</v>
      </c>
      <c r="W195">
        <v>-3939029.7</v>
      </c>
      <c r="X195">
        <v>-270000</v>
      </c>
      <c r="Y195">
        <v>-4628849.32</v>
      </c>
      <c r="Z195">
        <v>-95629654.019999996</v>
      </c>
      <c r="AA195">
        <v>-3683450.66</v>
      </c>
      <c r="AB195">
        <v>-6348375.3300000001</v>
      </c>
      <c r="AD195">
        <v>-5009090.5599999996</v>
      </c>
      <c r="AE195">
        <v>-14066157.720000001</v>
      </c>
      <c r="AF195">
        <v>-2697561.65</v>
      </c>
      <c r="AG195">
        <v>-4245502</v>
      </c>
      <c r="AH195">
        <v>-433592659.08999997</v>
      </c>
      <c r="AI195">
        <v>-6709201.9800000004</v>
      </c>
      <c r="AJ195">
        <v>-16790135.18</v>
      </c>
      <c r="AK195">
        <v>-15357633.039999999</v>
      </c>
      <c r="AL195">
        <v>-1237134.19</v>
      </c>
      <c r="AM195">
        <v>-4952576.95</v>
      </c>
      <c r="AN195">
        <v>-20480785.800000001</v>
      </c>
      <c r="AO195">
        <v>-15991367.33</v>
      </c>
      <c r="AP195">
        <v>-8427890.8000000007</v>
      </c>
      <c r="AQ195">
        <v>-16745083.48</v>
      </c>
      <c r="AR195">
        <v>-27273560.32</v>
      </c>
      <c r="AS195">
        <v>-8309411.71</v>
      </c>
      <c r="AT195">
        <v>-4904643.2</v>
      </c>
      <c r="AU195">
        <v>-2934615.67</v>
      </c>
      <c r="AV195">
        <v>-230967225.69</v>
      </c>
      <c r="AW195">
        <v>-7579848.3200000003</v>
      </c>
      <c r="AX195">
        <v>-1150283.99</v>
      </c>
      <c r="AY195">
        <v>-27571787.16</v>
      </c>
      <c r="AZ195">
        <v>-9183976.5800000001</v>
      </c>
      <c r="BA195">
        <v>-4774072.7699999996</v>
      </c>
      <c r="BB195">
        <v>-7736518.5999999996</v>
      </c>
      <c r="BC195">
        <v>-47319076.170000002</v>
      </c>
      <c r="BD195">
        <v>-4079050.67</v>
      </c>
      <c r="BE195">
        <v>-3892170.13</v>
      </c>
      <c r="BF195">
        <v>-3535925.15</v>
      </c>
      <c r="BG195">
        <v>-1033947.65</v>
      </c>
      <c r="BH195">
        <v>-83816963.280000001</v>
      </c>
      <c r="BI195">
        <v>-8211166.6699999999</v>
      </c>
      <c r="BJ195">
        <v>-5726094.5099999998</v>
      </c>
      <c r="BK195">
        <v>-7106218.1699999999</v>
      </c>
      <c r="BL195">
        <v>-3949533.67</v>
      </c>
      <c r="BM195">
        <v>-4117876.99</v>
      </c>
      <c r="BN195">
        <v>-4961224</v>
      </c>
      <c r="BO195">
        <v>-5114971.43</v>
      </c>
    </row>
    <row r="196" spans="1:67">
      <c r="A196" s="121">
        <v>1</v>
      </c>
      <c r="B196" s="122" t="s">
        <v>903</v>
      </c>
      <c r="C196" s="123" t="s">
        <v>905</v>
      </c>
      <c r="D196" s="123">
        <v>1.2</v>
      </c>
      <c r="E196" s="266" t="s">
        <v>952</v>
      </c>
      <c r="F196" s="122"/>
      <c r="G196" s="122"/>
      <c r="H196" s="122"/>
      <c r="I196" s="125" t="s">
        <v>1186</v>
      </c>
      <c r="J196" s="125">
        <v>6</v>
      </c>
      <c r="K196" s="278">
        <v>1206100101.1010001</v>
      </c>
      <c r="L196" s="291" t="s">
        <v>277</v>
      </c>
      <c r="M196" s="108">
        <f t="shared" ref="M196:M259" si="3">SUMIF($N$1:$BO$1,$M$1,$N196:$BO196)</f>
        <v>2630774.65</v>
      </c>
      <c r="N196">
        <v>8342042</v>
      </c>
      <c r="O196">
        <v>365173</v>
      </c>
      <c r="P196">
        <v>417600</v>
      </c>
      <c r="Q196">
        <v>58500</v>
      </c>
      <c r="R196">
        <v>169250</v>
      </c>
      <c r="S196">
        <v>946245</v>
      </c>
      <c r="T196">
        <v>317680</v>
      </c>
      <c r="U196">
        <v>1099373</v>
      </c>
      <c r="V196">
        <v>252900</v>
      </c>
      <c r="W196">
        <v>217240</v>
      </c>
      <c r="Y196">
        <v>8100</v>
      </c>
      <c r="Z196">
        <v>2630774.65</v>
      </c>
      <c r="AA196">
        <v>682312</v>
      </c>
      <c r="AB196">
        <v>192190</v>
      </c>
      <c r="AD196">
        <v>750980</v>
      </c>
      <c r="AE196">
        <v>3397217.11</v>
      </c>
      <c r="AF196">
        <v>78750</v>
      </c>
      <c r="AG196">
        <v>481400</v>
      </c>
      <c r="AH196">
        <v>25061412.559999999</v>
      </c>
      <c r="AI196">
        <v>1478020</v>
      </c>
      <c r="AJ196">
        <v>1241840</v>
      </c>
      <c r="AK196">
        <v>1631844</v>
      </c>
      <c r="AM196">
        <v>583041</v>
      </c>
      <c r="AN196">
        <v>1178428.5</v>
      </c>
      <c r="AO196">
        <v>668303.5</v>
      </c>
      <c r="AP196">
        <v>2320293</v>
      </c>
      <c r="AQ196">
        <v>1128648</v>
      </c>
      <c r="AR196">
        <v>2798011</v>
      </c>
      <c r="AS196">
        <v>2213459</v>
      </c>
      <c r="AT196">
        <v>1223798.42</v>
      </c>
      <c r="AU196">
        <v>94950</v>
      </c>
      <c r="AV196">
        <v>4188813</v>
      </c>
      <c r="AW196">
        <v>274483</v>
      </c>
      <c r="AY196">
        <v>1915180</v>
      </c>
      <c r="BB196">
        <v>1205383</v>
      </c>
      <c r="BC196">
        <v>5352759.68</v>
      </c>
      <c r="BF196">
        <v>65260</v>
      </c>
      <c r="BH196">
        <v>1299900</v>
      </c>
      <c r="BO196">
        <v>129500</v>
      </c>
    </row>
    <row r="197" spans="1:67">
      <c r="A197" s="121">
        <v>1</v>
      </c>
      <c r="B197" s="122" t="s">
        <v>903</v>
      </c>
      <c r="C197" s="123" t="s">
        <v>905</v>
      </c>
      <c r="D197" s="123">
        <v>1.2</v>
      </c>
      <c r="E197" s="266" t="s">
        <v>952</v>
      </c>
      <c r="F197" s="122"/>
      <c r="G197" s="122"/>
      <c r="H197" s="122"/>
      <c r="I197" s="125" t="s">
        <v>1186</v>
      </c>
      <c r="J197" s="125">
        <v>6</v>
      </c>
      <c r="K197" s="278">
        <v>1206100102.1010001</v>
      </c>
      <c r="L197" s="291" t="s">
        <v>278</v>
      </c>
      <c r="M197" s="108">
        <f t="shared" si="3"/>
        <v>0</v>
      </c>
      <c r="Z197">
        <v>0</v>
      </c>
    </row>
    <row r="198" spans="1:67">
      <c r="A198" s="121">
        <v>1</v>
      </c>
      <c r="B198" s="122" t="s">
        <v>903</v>
      </c>
      <c r="C198" s="123" t="s">
        <v>905</v>
      </c>
      <c r="D198" s="123">
        <v>1.2</v>
      </c>
      <c r="E198" s="266" t="s">
        <v>1073</v>
      </c>
      <c r="F198" s="122"/>
      <c r="G198" s="122"/>
      <c r="H198" s="122"/>
      <c r="I198" s="125" t="s">
        <v>1186</v>
      </c>
      <c r="J198" s="125">
        <v>6</v>
      </c>
      <c r="K198" s="278">
        <v>1206100103.1010001</v>
      </c>
      <c r="L198" s="291" t="s">
        <v>2130</v>
      </c>
      <c r="M198" s="108">
        <f t="shared" si="3"/>
        <v>-1317068.94</v>
      </c>
      <c r="N198">
        <v>-8311924.3399999999</v>
      </c>
      <c r="O198">
        <v>-365158</v>
      </c>
      <c r="P198">
        <v>-417585</v>
      </c>
      <c r="Q198">
        <v>-58495</v>
      </c>
      <c r="R198">
        <v>-22323.93</v>
      </c>
      <c r="S198">
        <v>-946190</v>
      </c>
      <c r="T198">
        <v>-317673</v>
      </c>
      <c r="U198">
        <v>-1099340</v>
      </c>
      <c r="V198">
        <v>-252889</v>
      </c>
      <c r="W198">
        <v>-217230</v>
      </c>
      <c r="Y198">
        <v>-8099</v>
      </c>
      <c r="Z198">
        <v>-1317068.94</v>
      </c>
      <c r="AA198">
        <v>-668921.92000000004</v>
      </c>
      <c r="AB198">
        <v>-22463.360000000001</v>
      </c>
      <c r="AD198">
        <v>-750913</v>
      </c>
      <c r="AE198">
        <v>-3385160.11</v>
      </c>
      <c r="AF198">
        <v>-78747</v>
      </c>
      <c r="AG198">
        <v>-480457</v>
      </c>
      <c r="AH198">
        <v>-20709661.289999999</v>
      </c>
      <c r="AI198">
        <v>-1477964.02</v>
      </c>
      <c r="AJ198">
        <v>-1241765</v>
      </c>
      <c r="AK198">
        <v>-1631798</v>
      </c>
      <c r="AM198">
        <v>-583013</v>
      </c>
      <c r="AN198">
        <v>-1178379.5</v>
      </c>
      <c r="AO198">
        <v>-668281.5</v>
      </c>
      <c r="AP198">
        <v>-2320223</v>
      </c>
      <c r="AQ198">
        <v>-1128610</v>
      </c>
      <c r="AR198">
        <v>-2797886</v>
      </c>
      <c r="AS198">
        <v>-2213384</v>
      </c>
      <c r="AT198">
        <v>-1223738.42</v>
      </c>
      <c r="AU198">
        <v>-94945</v>
      </c>
      <c r="AV198">
        <v>-4188402.81</v>
      </c>
      <c r="AW198">
        <v>-261620.41</v>
      </c>
      <c r="AY198">
        <v>-1915075</v>
      </c>
      <c r="BB198">
        <v>-1192483.48</v>
      </c>
      <c r="BC198">
        <v>-5352563.68</v>
      </c>
      <c r="BD198">
        <v>0</v>
      </c>
      <c r="BF198">
        <v>-65257</v>
      </c>
      <c r="BH198">
        <v>-778929.56</v>
      </c>
      <c r="BO198">
        <v>-4316.67</v>
      </c>
    </row>
    <row r="199" spans="1:67">
      <c r="A199" s="121">
        <v>1</v>
      </c>
      <c r="B199" s="122" t="s">
        <v>903</v>
      </c>
      <c r="C199" s="123" t="s">
        <v>905</v>
      </c>
      <c r="D199" s="123">
        <v>1.2</v>
      </c>
      <c r="E199" s="266" t="s">
        <v>952</v>
      </c>
      <c r="F199" s="122"/>
      <c r="G199" s="122"/>
      <c r="H199" s="122"/>
      <c r="I199" s="125" t="s">
        <v>1186</v>
      </c>
      <c r="J199" s="125">
        <v>6</v>
      </c>
      <c r="K199" s="278">
        <v>1206110101.1010001</v>
      </c>
      <c r="L199" s="291" t="s">
        <v>280</v>
      </c>
      <c r="M199" s="108">
        <f t="shared" si="3"/>
        <v>0</v>
      </c>
      <c r="AD199">
        <v>17000</v>
      </c>
      <c r="AH199">
        <v>6998000</v>
      </c>
      <c r="AV199">
        <v>3496269</v>
      </c>
    </row>
    <row r="200" spans="1:67">
      <c r="A200" s="121">
        <v>1</v>
      </c>
      <c r="B200" s="122" t="s">
        <v>903</v>
      </c>
      <c r="C200" s="123" t="s">
        <v>905</v>
      </c>
      <c r="D200" s="123">
        <v>1.2</v>
      </c>
      <c r="E200" s="266" t="s">
        <v>952</v>
      </c>
      <c r="F200" s="122"/>
      <c r="G200" s="122"/>
      <c r="H200" s="122"/>
      <c r="I200" s="125" t="s">
        <v>1186</v>
      </c>
      <c r="J200" s="125">
        <v>6</v>
      </c>
      <c r="K200" s="278">
        <v>1206110102.1010001</v>
      </c>
      <c r="L200" s="291" t="s">
        <v>281</v>
      </c>
      <c r="M200" s="108">
        <f t="shared" si="3"/>
        <v>0</v>
      </c>
    </row>
    <row r="201" spans="1:67">
      <c r="A201" s="121">
        <v>1</v>
      </c>
      <c r="B201" s="122" t="s">
        <v>903</v>
      </c>
      <c r="C201" s="123" t="s">
        <v>905</v>
      </c>
      <c r="D201" s="123">
        <v>1.2</v>
      </c>
      <c r="E201" s="266" t="s">
        <v>1073</v>
      </c>
      <c r="F201" s="122"/>
      <c r="G201" s="122"/>
      <c r="H201" s="122"/>
      <c r="I201" s="125" t="s">
        <v>1186</v>
      </c>
      <c r="J201" s="125">
        <v>6</v>
      </c>
      <c r="K201" s="278">
        <v>1206110103.1010001</v>
      </c>
      <c r="L201" s="291" t="s">
        <v>2132</v>
      </c>
      <c r="M201" s="108">
        <f t="shared" si="3"/>
        <v>0</v>
      </c>
      <c r="AH201">
        <v>-3499000.02</v>
      </c>
      <c r="AV201">
        <v>-2624961.9900000002</v>
      </c>
    </row>
    <row r="202" spans="1:67">
      <c r="A202" s="121">
        <v>1</v>
      </c>
      <c r="B202" s="122" t="s">
        <v>903</v>
      </c>
      <c r="C202" s="123" t="s">
        <v>905</v>
      </c>
      <c r="D202" s="123">
        <v>1.2</v>
      </c>
      <c r="E202" s="266" t="s">
        <v>952</v>
      </c>
      <c r="F202" s="122"/>
      <c r="G202" s="122"/>
      <c r="H202" s="122"/>
      <c r="I202" s="125" t="s">
        <v>1186</v>
      </c>
      <c r="J202" s="125">
        <v>6</v>
      </c>
      <c r="K202" s="278">
        <v>1206120101.1010001</v>
      </c>
      <c r="L202" s="291" t="s">
        <v>283</v>
      </c>
      <c r="M202" s="108">
        <f t="shared" si="3"/>
        <v>7375230</v>
      </c>
      <c r="N202">
        <v>1415170</v>
      </c>
      <c r="O202">
        <v>505647</v>
      </c>
      <c r="P202">
        <v>610430</v>
      </c>
      <c r="Q202">
        <v>195375.02</v>
      </c>
      <c r="R202">
        <v>480000</v>
      </c>
      <c r="S202">
        <v>652070</v>
      </c>
      <c r="T202">
        <v>86408</v>
      </c>
      <c r="U202">
        <v>237180</v>
      </c>
      <c r="V202">
        <v>572860</v>
      </c>
      <c r="W202">
        <v>408870</v>
      </c>
      <c r="Y202">
        <v>14900</v>
      </c>
      <c r="Z202">
        <v>7375230</v>
      </c>
      <c r="AA202">
        <v>509200</v>
      </c>
      <c r="AB202">
        <v>1062450</v>
      </c>
      <c r="AD202">
        <v>1228730</v>
      </c>
      <c r="AE202">
        <v>759440</v>
      </c>
      <c r="AF202">
        <v>1196000</v>
      </c>
      <c r="AG202">
        <v>99926.68</v>
      </c>
      <c r="AH202">
        <v>12592528.880000001</v>
      </c>
      <c r="AI202">
        <v>1246080</v>
      </c>
      <c r="AJ202">
        <v>2042589</v>
      </c>
      <c r="AK202">
        <v>993411</v>
      </c>
      <c r="AM202">
        <v>233655</v>
      </c>
      <c r="AN202">
        <v>1953611</v>
      </c>
      <c r="AO202">
        <v>910786</v>
      </c>
      <c r="AP202">
        <v>1533076</v>
      </c>
      <c r="AQ202">
        <v>175490</v>
      </c>
      <c r="AR202">
        <v>2611790</v>
      </c>
      <c r="AS202">
        <v>2251965.56</v>
      </c>
      <c r="AT202">
        <v>881011</v>
      </c>
      <c r="AU202">
        <v>768400</v>
      </c>
      <c r="AV202">
        <v>2662828</v>
      </c>
      <c r="AW202">
        <v>269460</v>
      </c>
      <c r="AX202">
        <v>5600</v>
      </c>
      <c r="AY202">
        <v>1150551</v>
      </c>
      <c r="AZ202">
        <v>71300</v>
      </c>
      <c r="BA202">
        <v>787080</v>
      </c>
      <c r="BB202">
        <v>1212911</v>
      </c>
      <c r="BC202">
        <v>3032735</v>
      </c>
      <c r="BD202">
        <v>277000</v>
      </c>
      <c r="BF202">
        <v>13500</v>
      </c>
      <c r="BH202">
        <v>935000</v>
      </c>
      <c r="BI202">
        <v>688000</v>
      </c>
      <c r="BJ202">
        <v>555460</v>
      </c>
      <c r="BO202">
        <v>829000</v>
      </c>
    </row>
    <row r="203" spans="1:67">
      <c r="A203" s="121">
        <v>1</v>
      </c>
      <c r="B203" s="122" t="s">
        <v>903</v>
      </c>
      <c r="C203" s="123" t="s">
        <v>905</v>
      </c>
      <c r="D203" s="123">
        <v>1.2</v>
      </c>
      <c r="E203" s="266" t="s">
        <v>952</v>
      </c>
      <c r="F203" s="122"/>
      <c r="G203" s="122"/>
      <c r="H203" s="122"/>
      <c r="I203" s="125" t="s">
        <v>1186</v>
      </c>
      <c r="J203" s="125">
        <v>6</v>
      </c>
      <c r="K203" s="278">
        <v>1206120102.1010001</v>
      </c>
      <c r="L203" s="291" t="s">
        <v>284</v>
      </c>
      <c r="M203" s="108">
        <f t="shared" si="3"/>
        <v>0</v>
      </c>
    </row>
    <row r="204" spans="1:67">
      <c r="A204" s="121">
        <v>1</v>
      </c>
      <c r="B204" s="122" t="s">
        <v>903</v>
      </c>
      <c r="C204" s="123" t="s">
        <v>905</v>
      </c>
      <c r="D204" s="123">
        <v>1.2</v>
      </c>
      <c r="E204" s="266" t="s">
        <v>1073</v>
      </c>
      <c r="F204" s="122"/>
      <c r="G204" s="122"/>
      <c r="H204" s="122"/>
      <c r="I204" s="125" t="s">
        <v>1186</v>
      </c>
      <c r="J204" s="125">
        <v>6</v>
      </c>
      <c r="K204" s="278">
        <v>1206120103.1010001</v>
      </c>
      <c r="L204" s="291" t="s">
        <v>2133</v>
      </c>
      <c r="M204" s="108">
        <f t="shared" si="3"/>
        <v>-5437881.6900000004</v>
      </c>
      <c r="N204">
        <v>-1214897.5900000001</v>
      </c>
      <c r="O204">
        <v>-505637</v>
      </c>
      <c r="P204">
        <v>-610413</v>
      </c>
      <c r="Q204">
        <v>-195368.02</v>
      </c>
      <c r="R204">
        <v>-479999</v>
      </c>
      <c r="S204">
        <v>-652063</v>
      </c>
      <c r="T204">
        <v>-86399</v>
      </c>
      <c r="U204">
        <v>-237173</v>
      </c>
      <c r="V204">
        <v>-572855</v>
      </c>
      <c r="W204">
        <v>-408859</v>
      </c>
      <c r="Y204">
        <v>-14899</v>
      </c>
      <c r="Z204">
        <v>-5437881.6900000004</v>
      </c>
      <c r="AA204">
        <v>-509100</v>
      </c>
      <c r="AB204">
        <v>-1019932.76</v>
      </c>
      <c r="AD204">
        <v>-1041578.69</v>
      </c>
      <c r="AE204">
        <v>-759408</v>
      </c>
      <c r="AF204">
        <v>-784792.89</v>
      </c>
      <c r="AG204">
        <v>-96605</v>
      </c>
      <c r="AH204">
        <v>-11767950.82</v>
      </c>
      <c r="AI204">
        <v>-1246065</v>
      </c>
      <c r="AJ204">
        <v>-1636437.45</v>
      </c>
      <c r="AK204">
        <v>-993392</v>
      </c>
      <c r="AM204">
        <v>-233653</v>
      </c>
      <c r="AN204">
        <v>-1953588</v>
      </c>
      <c r="AO204">
        <v>-910770</v>
      </c>
      <c r="AP204">
        <v>-1533055</v>
      </c>
      <c r="AQ204">
        <v>-175480</v>
      </c>
      <c r="AR204">
        <v>-2611760</v>
      </c>
      <c r="AS204">
        <v>-2251950.56</v>
      </c>
      <c r="AT204">
        <v>-880996</v>
      </c>
      <c r="AU204">
        <v>-453815.67</v>
      </c>
      <c r="AV204">
        <v>-2576596.5099999998</v>
      </c>
      <c r="AW204">
        <v>-269436</v>
      </c>
      <c r="AX204">
        <v>-5599</v>
      </c>
      <c r="AY204">
        <v>-1150513</v>
      </c>
      <c r="AZ204">
        <v>-71289</v>
      </c>
      <c r="BA204">
        <v>-162398.76999999999</v>
      </c>
      <c r="BB204">
        <v>-1212867</v>
      </c>
      <c r="BC204">
        <v>-3032728</v>
      </c>
      <c r="BD204">
        <v>-276999</v>
      </c>
      <c r="BF204">
        <v>-13499</v>
      </c>
      <c r="BH204">
        <v>-934998</v>
      </c>
      <c r="BI204">
        <v>-39466.67</v>
      </c>
      <c r="BJ204">
        <v>-555458</v>
      </c>
      <c r="BO204">
        <v>-829000</v>
      </c>
    </row>
    <row r="205" spans="1:67">
      <c r="A205" s="121">
        <v>1</v>
      </c>
      <c r="B205" s="122" t="s">
        <v>903</v>
      </c>
      <c r="C205" s="123" t="s">
        <v>905</v>
      </c>
      <c r="D205" s="123">
        <v>1.2</v>
      </c>
      <c r="E205" s="266" t="s">
        <v>952</v>
      </c>
      <c r="F205" s="122"/>
      <c r="G205" s="122"/>
      <c r="H205" s="122"/>
      <c r="I205" s="125" t="s">
        <v>1186</v>
      </c>
      <c r="J205" s="125">
        <v>6</v>
      </c>
      <c r="K205" s="278">
        <v>1206130101.1010001</v>
      </c>
      <c r="L205" s="291" t="s">
        <v>286</v>
      </c>
      <c r="M205" s="108">
        <f t="shared" si="3"/>
        <v>0</v>
      </c>
    </row>
    <row r="206" spans="1:67">
      <c r="A206" s="121">
        <v>1</v>
      </c>
      <c r="B206" s="122" t="s">
        <v>903</v>
      </c>
      <c r="C206" s="123" t="s">
        <v>905</v>
      </c>
      <c r="D206" s="123">
        <v>1.2</v>
      </c>
      <c r="E206" s="266" t="s">
        <v>952</v>
      </c>
      <c r="F206" s="122"/>
      <c r="G206" s="122"/>
      <c r="H206" s="122"/>
      <c r="I206" s="125" t="s">
        <v>1186</v>
      </c>
      <c r="J206" s="125">
        <v>6</v>
      </c>
      <c r="K206" s="278">
        <v>1206130102.1010001</v>
      </c>
      <c r="L206" s="291" t="s">
        <v>287</v>
      </c>
      <c r="M206" s="108">
        <f t="shared" si="3"/>
        <v>0</v>
      </c>
    </row>
    <row r="207" spans="1:67">
      <c r="A207" s="121">
        <v>1</v>
      </c>
      <c r="B207" s="122" t="s">
        <v>903</v>
      </c>
      <c r="C207" s="123" t="s">
        <v>905</v>
      </c>
      <c r="D207" s="123">
        <v>1.2</v>
      </c>
      <c r="E207" s="266" t="s">
        <v>1073</v>
      </c>
      <c r="F207" s="122"/>
      <c r="G207" s="122"/>
      <c r="H207" s="122"/>
      <c r="I207" s="125" t="s">
        <v>1186</v>
      </c>
      <c r="J207" s="125">
        <v>6</v>
      </c>
      <c r="K207" s="278">
        <v>1206130103.1010001</v>
      </c>
      <c r="L207" s="291" t="s">
        <v>2134</v>
      </c>
      <c r="M207" s="108">
        <f t="shared" si="3"/>
        <v>0</v>
      </c>
    </row>
    <row r="208" spans="1:67">
      <c r="A208" s="121">
        <v>1</v>
      </c>
      <c r="B208" s="122" t="s">
        <v>903</v>
      </c>
      <c r="C208" s="123" t="s">
        <v>905</v>
      </c>
      <c r="D208" s="123">
        <v>1.2</v>
      </c>
      <c r="E208" s="266" t="s">
        <v>952</v>
      </c>
      <c r="F208" s="122"/>
      <c r="G208" s="122"/>
      <c r="H208" s="122"/>
      <c r="I208" s="125" t="s">
        <v>1186</v>
      </c>
      <c r="J208" s="125">
        <v>6</v>
      </c>
      <c r="K208" s="278">
        <v>1206140101.1010001</v>
      </c>
      <c r="L208" s="291" t="s">
        <v>289</v>
      </c>
      <c r="M208" s="108">
        <f t="shared" si="3"/>
        <v>0</v>
      </c>
    </row>
    <row r="209" spans="1:67">
      <c r="A209" s="121">
        <v>1</v>
      </c>
      <c r="B209" s="122" t="s">
        <v>903</v>
      </c>
      <c r="C209" s="123" t="s">
        <v>905</v>
      </c>
      <c r="D209" s="123">
        <v>1.2</v>
      </c>
      <c r="E209" s="266" t="s">
        <v>952</v>
      </c>
      <c r="F209" s="122"/>
      <c r="G209" s="122"/>
      <c r="H209" s="122"/>
      <c r="I209" s="125" t="s">
        <v>1186</v>
      </c>
      <c r="J209" s="125">
        <v>6</v>
      </c>
      <c r="K209" s="278">
        <v>1206140102.1010001</v>
      </c>
      <c r="L209" s="291" t="s">
        <v>290</v>
      </c>
      <c r="M209" s="108">
        <f t="shared" si="3"/>
        <v>0</v>
      </c>
    </row>
    <row r="210" spans="1:67">
      <c r="A210" s="121">
        <v>1</v>
      </c>
      <c r="B210" s="122" t="s">
        <v>903</v>
      </c>
      <c r="C210" s="123" t="s">
        <v>905</v>
      </c>
      <c r="D210" s="123">
        <v>1.2</v>
      </c>
      <c r="E210" s="266" t="s">
        <v>1073</v>
      </c>
      <c r="F210" s="122"/>
      <c r="G210" s="122"/>
      <c r="H210" s="122"/>
      <c r="I210" s="125" t="s">
        <v>1186</v>
      </c>
      <c r="J210" s="125">
        <v>6</v>
      </c>
      <c r="K210" s="278">
        <v>1206140103.1010001</v>
      </c>
      <c r="L210" s="291" t="s">
        <v>2136</v>
      </c>
      <c r="M210" s="108">
        <f t="shared" si="3"/>
        <v>0</v>
      </c>
    </row>
    <row r="211" spans="1:67">
      <c r="A211" s="121">
        <v>1</v>
      </c>
      <c r="B211" s="122" t="s">
        <v>903</v>
      </c>
      <c r="C211" s="123" t="s">
        <v>905</v>
      </c>
      <c r="D211" s="123">
        <v>1.2</v>
      </c>
      <c r="E211" s="266" t="s">
        <v>952</v>
      </c>
      <c r="F211" s="122"/>
      <c r="G211" s="122"/>
      <c r="H211" s="122"/>
      <c r="I211" s="125" t="s">
        <v>1186</v>
      </c>
      <c r="J211" s="125">
        <v>6</v>
      </c>
      <c r="K211" s="278">
        <v>1206150101.1010001</v>
      </c>
      <c r="L211" s="291" t="s">
        <v>292</v>
      </c>
      <c r="M211" s="108">
        <f t="shared" si="3"/>
        <v>0</v>
      </c>
    </row>
    <row r="212" spans="1:67">
      <c r="A212" s="121">
        <v>1</v>
      </c>
      <c r="B212" s="122" t="s">
        <v>903</v>
      </c>
      <c r="C212" s="123" t="s">
        <v>905</v>
      </c>
      <c r="D212" s="123">
        <v>1.2</v>
      </c>
      <c r="E212" s="266" t="s">
        <v>952</v>
      </c>
      <c r="F212" s="122"/>
      <c r="G212" s="122"/>
      <c r="H212" s="122"/>
      <c r="I212" s="125" t="s">
        <v>1186</v>
      </c>
      <c r="J212" s="125">
        <v>6</v>
      </c>
      <c r="K212" s="278">
        <v>1206150102.1010001</v>
      </c>
      <c r="L212" s="291" t="s">
        <v>293</v>
      </c>
      <c r="M212" s="108">
        <f t="shared" si="3"/>
        <v>0</v>
      </c>
    </row>
    <row r="213" spans="1:67">
      <c r="A213" s="121">
        <v>1</v>
      </c>
      <c r="B213" s="122" t="s">
        <v>903</v>
      </c>
      <c r="C213" s="123" t="s">
        <v>905</v>
      </c>
      <c r="D213" s="123">
        <v>1.2</v>
      </c>
      <c r="E213" s="266" t="s">
        <v>1073</v>
      </c>
      <c r="F213" s="122"/>
      <c r="G213" s="122"/>
      <c r="H213" s="122"/>
      <c r="I213" s="125" t="s">
        <v>1186</v>
      </c>
      <c r="J213" s="125">
        <v>6</v>
      </c>
      <c r="K213" s="278">
        <v>1206150103.1010001</v>
      </c>
      <c r="L213" s="291" t="s">
        <v>2137</v>
      </c>
      <c r="M213" s="108">
        <f t="shared" si="3"/>
        <v>0</v>
      </c>
    </row>
    <row r="214" spans="1:67">
      <c r="A214" s="121">
        <v>1</v>
      </c>
      <c r="B214" s="122" t="s">
        <v>903</v>
      </c>
      <c r="C214" s="123" t="s">
        <v>905</v>
      </c>
      <c r="D214" s="123">
        <v>1.2</v>
      </c>
      <c r="E214" s="266" t="s">
        <v>952</v>
      </c>
      <c r="F214" s="122"/>
      <c r="G214" s="122"/>
      <c r="H214" s="122"/>
      <c r="I214" s="125" t="s">
        <v>1186</v>
      </c>
      <c r="J214" s="125">
        <v>6</v>
      </c>
      <c r="K214" s="278">
        <v>1206160101.1010001</v>
      </c>
      <c r="L214" s="291" t="s">
        <v>295</v>
      </c>
      <c r="M214" s="108">
        <f t="shared" si="3"/>
        <v>5306022</v>
      </c>
      <c r="N214">
        <v>101318161.97</v>
      </c>
      <c r="Q214">
        <v>62050</v>
      </c>
      <c r="S214">
        <v>115400</v>
      </c>
      <c r="T214">
        <v>85050</v>
      </c>
      <c r="Z214">
        <v>5306022</v>
      </c>
      <c r="AA214">
        <v>27437</v>
      </c>
      <c r="AD214">
        <v>353815.54</v>
      </c>
      <c r="AE214">
        <v>78964</v>
      </c>
      <c r="AH214">
        <v>11031846.5</v>
      </c>
      <c r="AI214">
        <v>197080</v>
      </c>
      <c r="AJ214">
        <v>16790</v>
      </c>
      <c r="AK214">
        <v>232456.2</v>
      </c>
      <c r="AM214">
        <v>16050</v>
      </c>
      <c r="AO214">
        <v>50310</v>
      </c>
      <c r="AP214">
        <v>117380</v>
      </c>
      <c r="AR214">
        <v>111380</v>
      </c>
      <c r="AT214">
        <v>41100</v>
      </c>
      <c r="AV214">
        <v>4443637</v>
      </c>
      <c r="AY214">
        <v>457382.5</v>
      </c>
      <c r="AZ214">
        <v>8000</v>
      </c>
      <c r="BB214">
        <v>255738</v>
      </c>
      <c r="BC214">
        <v>1543051.42</v>
      </c>
      <c r="BH214">
        <v>606700</v>
      </c>
    </row>
    <row r="215" spans="1:67">
      <c r="A215" s="121">
        <v>1</v>
      </c>
      <c r="B215" s="122" t="s">
        <v>903</v>
      </c>
      <c r="C215" s="123" t="s">
        <v>905</v>
      </c>
      <c r="D215" s="123">
        <v>1.2</v>
      </c>
      <c r="E215" s="266" t="s">
        <v>952</v>
      </c>
      <c r="F215" s="122"/>
      <c r="G215" s="122"/>
      <c r="H215" s="122"/>
      <c r="I215" s="125" t="s">
        <v>1186</v>
      </c>
      <c r="J215" s="125">
        <v>6</v>
      </c>
      <c r="K215" s="278">
        <v>1206160102.1010001</v>
      </c>
      <c r="L215" s="291" t="s">
        <v>296</v>
      </c>
      <c r="M215" s="108">
        <f t="shared" si="3"/>
        <v>0</v>
      </c>
    </row>
    <row r="216" spans="1:67">
      <c r="A216" s="121">
        <v>1</v>
      </c>
      <c r="B216" s="122" t="s">
        <v>903</v>
      </c>
      <c r="C216" s="123" t="s">
        <v>905</v>
      </c>
      <c r="D216" s="123">
        <v>1.2</v>
      </c>
      <c r="E216" s="266" t="s">
        <v>1073</v>
      </c>
      <c r="F216" s="122"/>
      <c r="G216" s="122"/>
      <c r="H216" s="122"/>
      <c r="I216" s="125" t="s">
        <v>1186</v>
      </c>
      <c r="J216" s="125">
        <v>6</v>
      </c>
      <c r="K216" s="278">
        <v>1206160103.1010001</v>
      </c>
      <c r="L216" s="291" t="s">
        <v>2138</v>
      </c>
      <c r="M216" s="108">
        <f t="shared" si="3"/>
        <v>-4114043.88</v>
      </c>
      <c r="N216">
        <v>-101047486.95999999</v>
      </c>
      <c r="Q216">
        <v>-62046</v>
      </c>
      <c r="S216">
        <v>-115397</v>
      </c>
      <c r="T216">
        <v>-85045</v>
      </c>
      <c r="Z216">
        <v>-4114043.88</v>
      </c>
      <c r="AA216">
        <v>-27434</v>
      </c>
      <c r="AD216">
        <v>-352596.21</v>
      </c>
      <c r="AE216">
        <v>-78958</v>
      </c>
      <c r="AH216">
        <v>-10903168.58</v>
      </c>
      <c r="AI216">
        <v>-197064.99</v>
      </c>
      <c r="AJ216">
        <v>-16787</v>
      </c>
      <c r="AK216">
        <v>-232448.2</v>
      </c>
      <c r="AM216">
        <v>-16049</v>
      </c>
      <c r="AO216">
        <v>-50305</v>
      </c>
      <c r="AP216">
        <v>-117368</v>
      </c>
      <c r="AR216">
        <v>-111365</v>
      </c>
      <c r="AT216">
        <v>-41093</v>
      </c>
      <c r="AV216">
        <v>-3948599.45</v>
      </c>
      <c r="AY216">
        <v>-457364.5</v>
      </c>
      <c r="AZ216">
        <v>-7999</v>
      </c>
      <c r="BB216">
        <v>-255732</v>
      </c>
      <c r="BC216">
        <v>-1543043.42</v>
      </c>
      <c r="BH216">
        <v>-606691</v>
      </c>
    </row>
    <row r="217" spans="1:67">
      <c r="A217" s="121">
        <v>1</v>
      </c>
      <c r="B217" s="122" t="s">
        <v>903</v>
      </c>
      <c r="C217" s="123" t="s">
        <v>905</v>
      </c>
      <c r="D217" s="123">
        <v>1.2</v>
      </c>
      <c r="E217" s="266" t="s">
        <v>952</v>
      </c>
      <c r="F217" s="122"/>
      <c r="G217" s="122"/>
      <c r="H217" s="122"/>
      <c r="I217" s="125" t="s">
        <v>1186</v>
      </c>
      <c r="J217" s="125">
        <v>6</v>
      </c>
      <c r="K217" s="278">
        <v>1206170101.1010001</v>
      </c>
      <c r="L217" s="291" t="s">
        <v>298</v>
      </c>
      <c r="M217" s="108">
        <f t="shared" si="3"/>
        <v>12755286.220000001</v>
      </c>
      <c r="N217">
        <v>33467263.100000001</v>
      </c>
      <c r="O217">
        <v>2423534.7000000002</v>
      </c>
      <c r="P217">
        <v>3851501.4</v>
      </c>
      <c r="Q217">
        <v>8550099</v>
      </c>
      <c r="R217">
        <v>7122630</v>
      </c>
      <c r="S217">
        <v>10227194.609999999</v>
      </c>
      <c r="T217">
        <v>6448243</v>
      </c>
      <c r="U217">
        <v>3803638</v>
      </c>
      <c r="V217">
        <v>5034447</v>
      </c>
      <c r="W217">
        <v>2903463</v>
      </c>
      <c r="X217">
        <v>4733347.0999999996</v>
      </c>
      <c r="Y217">
        <v>3969671</v>
      </c>
      <c r="Z217">
        <v>12755286.220000001</v>
      </c>
      <c r="AA217">
        <v>1881130</v>
      </c>
      <c r="AB217">
        <v>5532853</v>
      </c>
      <c r="AC217">
        <v>3635147.64</v>
      </c>
      <c r="AD217">
        <v>2484000</v>
      </c>
      <c r="AE217">
        <v>4351342</v>
      </c>
      <c r="AF217">
        <v>1987250</v>
      </c>
      <c r="AG217">
        <v>1335051</v>
      </c>
      <c r="AH217">
        <v>26312432.440000001</v>
      </c>
      <c r="AI217">
        <v>1734395</v>
      </c>
      <c r="AJ217">
        <v>4101938.5</v>
      </c>
      <c r="AK217">
        <v>3284172</v>
      </c>
      <c r="AL217">
        <v>8214571.5</v>
      </c>
      <c r="AM217">
        <v>4154711.46</v>
      </c>
      <c r="AN217">
        <v>10892040.5</v>
      </c>
      <c r="AO217">
        <v>8958362</v>
      </c>
      <c r="AP217">
        <v>3258039</v>
      </c>
      <c r="AQ217">
        <v>3386874.02</v>
      </c>
      <c r="AR217">
        <v>6365108.7999999998</v>
      </c>
      <c r="AS217">
        <v>3574871</v>
      </c>
      <c r="AT217">
        <v>2890706.8</v>
      </c>
      <c r="AU217">
        <v>879069</v>
      </c>
      <c r="AV217">
        <v>23215175.010000002</v>
      </c>
      <c r="AW217">
        <v>2162462.5</v>
      </c>
      <c r="AX217">
        <v>3137215</v>
      </c>
      <c r="AY217">
        <v>2893424</v>
      </c>
      <c r="AZ217">
        <v>5323624.75</v>
      </c>
      <c r="BA217">
        <v>6587607.9199999999</v>
      </c>
      <c r="BB217">
        <v>4305373.5</v>
      </c>
      <c r="BC217">
        <v>3665327.86</v>
      </c>
      <c r="BD217">
        <v>3255885.5</v>
      </c>
      <c r="BE217">
        <v>2409852</v>
      </c>
      <c r="BF217">
        <v>1669111</v>
      </c>
      <c r="BG217">
        <v>815465.05</v>
      </c>
      <c r="BH217">
        <v>57334564.009999998</v>
      </c>
      <c r="BI217">
        <v>15588268</v>
      </c>
      <c r="BJ217">
        <v>4303603</v>
      </c>
      <c r="BK217">
        <v>10667729.6</v>
      </c>
      <c r="BL217">
        <v>1299490.2</v>
      </c>
      <c r="BM217">
        <v>5304290</v>
      </c>
      <c r="BN217">
        <v>4767983</v>
      </c>
      <c r="BO217">
        <v>4515151.2</v>
      </c>
    </row>
    <row r="218" spans="1:67">
      <c r="A218" s="121">
        <v>1</v>
      </c>
      <c r="B218" s="122" t="s">
        <v>903</v>
      </c>
      <c r="C218" s="123" t="s">
        <v>905</v>
      </c>
      <c r="D218" s="123">
        <v>1.2</v>
      </c>
      <c r="E218" s="266" t="s">
        <v>952</v>
      </c>
      <c r="F218" s="122"/>
      <c r="G218" s="122"/>
      <c r="H218" s="122"/>
      <c r="I218" s="125" t="s">
        <v>1186</v>
      </c>
      <c r="J218" s="125">
        <v>6</v>
      </c>
      <c r="K218" s="278">
        <v>1206170101.102</v>
      </c>
      <c r="L218" s="291" t="s">
        <v>299</v>
      </c>
      <c r="M218" s="108">
        <f t="shared" si="3"/>
        <v>13103083</v>
      </c>
      <c r="N218">
        <v>17102574.02</v>
      </c>
      <c r="O218">
        <v>3896000</v>
      </c>
      <c r="P218">
        <v>5372800</v>
      </c>
      <c r="Q218">
        <v>10151000</v>
      </c>
      <c r="R218">
        <v>6409000</v>
      </c>
      <c r="S218">
        <v>10163000</v>
      </c>
      <c r="T218">
        <v>3744500</v>
      </c>
      <c r="U218">
        <v>5738430</v>
      </c>
      <c r="V218">
        <v>3930900</v>
      </c>
      <c r="W218">
        <v>5605000</v>
      </c>
      <c r="X218">
        <v>9421255</v>
      </c>
      <c r="Y218">
        <v>2888000</v>
      </c>
      <c r="Z218">
        <v>13103083</v>
      </c>
      <c r="AA218">
        <v>6786000</v>
      </c>
      <c r="AB218">
        <v>1913600</v>
      </c>
      <c r="AC218">
        <v>13216689</v>
      </c>
      <c r="AD218">
        <v>5398500</v>
      </c>
      <c r="AE218">
        <v>7274880</v>
      </c>
      <c r="AF218">
        <v>2758887</v>
      </c>
      <c r="AG218">
        <v>4010000</v>
      </c>
      <c r="AH218">
        <v>23833900</v>
      </c>
      <c r="AI218">
        <v>6247590</v>
      </c>
      <c r="AJ218">
        <v>4419965</v>
      </c>
      <c r="AK218">
        <v>5510000</v>
      </c>
      <c r="AL218">
        <v>11044200</v>
      </c>
      <c r="AM218">
        <v>3540000</v>
      </c>
      <c r="AN218">
        <v>17357590</v>
      </c>
      <c r="AO218">
        <v>5551010</v>
      </c>
      <c r="AP218">
        <v>5143770</v>
      </c>
      <c r="AQ218">
        <v>1976000</v>
      </c>
      <c r="AR218">
        <v>12539400</v>
      </c>
      <c r="AS218">
        <v>765000</v>
      </c>
      <c r="AT218">
        <v>8763340</v>
      </c>
      <c r="AU218">
        <v>2592799</v>
      </c>
      <c r="AV218">
        <v>14861605</v>
      </c>
      <c r="AW218">
        <v>1913190</v>
      </c>
      <c r="AX218">
        <v>2056800</v>
      </c>
      <c r="AY218">
        <v>5552355</v>
      </c>
      <c r="AZ218">
        <v>1883455</v>
      </c>
      <c r="BA218">
        <v>4182130</v>
      </c>
      <c r="BB218">
        <v>2581750</v>
      </c>
      <c r="BC218">
        <v>2758900</v>
      </c>
      <c r="BD218">
        <v>58610</v>
      </c>
      <c r="BG218">
        <v>1864900</v>
      </c>
      <c r="BH218">
        <v>21723115</v>
      </c>
      <c r="BI218">
        <v>16189061</v>
      </c>
      <c r="BJ218">
        <v>11596510</v>
      </c>
      <c r="BK218">
        <v>15268500</v>
      </c>
      <c r="BL218">
        <v>4544000</v>
      </c>
      <c r="BM218">
        <v>15619953</v>
      </c>
      <c r="BN218">
        <v>9397350</v>
      </c>
      <c r="BO218">
        <v>6318000</v>
      </c>
    </row>
    <row r="219" spans="1:67">
      <c r="A219" s="121">
        <v>1</v>
      </c>
      <c r="B219" s="122" t="s">
        <v>903</v>
      </c>
      <c r="C219" s="123" t="s">
        <v>905</v>
      </c>
      <c r="D219" s="123">
        <v>1.2</v>
      </c>
      <c r="E219" s="266" t="s">
        <v>952</v>
      </c>
      <c r="F219" s="122"/>
      <c r="G219" s="122"/>
      <c r="H219" s="122"/>
      <c r="I219" s="125" t="s">
        <v>1186</v>
      </c>
      <c r="J219" s="125">
        <v>6</v>
      </c>
      <c r="K219" s="278">
        <v>1206170101.1029999</v>
      </c>
      <c r="L219" s="291" t="s">
        <v>300</v>
      </c>
      <c r="M219" s="108">
        <f t="shared" si="3"/>
        <v>3575916.15</v>
      </c>
      <c r="N219">
        <v>12921225.300000001</v>
      </c>
      <c r="O219">
        <v>1299956</v>
      </c>
      <c r="P219">
        <v>554990</v>
      </c>
      <c r="Q219">
        <v>3937465.18</v>
      </c>
      <c r="R219">
        <v>290330</v>
      </c>
      <c r="S219">
        <v>7426424.2599999998</v>
      </c>
      <c r="T219">
        <v>906460</v>
      </c>
      <c r="U219">
        <v>3318566</v>
      </c>
      <c r="V219">
        <v>1859790</v>
      </c>
      <c r="W219">
        <v>2749724.15</v>
      </c>
      <c r="X219">
        <v>1589170</v>
      </c>
      <c r="Y219">
        <v>165880</v>
      </c>
      <c r="Z219">
        <v>3575916.15</v>
      </c>
      <c r="AA219">
        <v>990090</v>
      </c>
      <c r="AB219">
        <v>1545320.53</v>
      </c>
      <c r="AC219">
        <v>157774.5</v>
      </c>
      <c r="AD219">
        <v>3549880</v>
      </c>
      <c r="AE219">
        <v>3249625</v>
      </c>
      <c r="AF219">
        <v>566771</v>
      </c>
      <c r="AG219">
        <v>84921.3</v>
      </c>
      <c r="AH219">
        <v>613689</v>
      </c>
      <c r="AI219">
        <v>45379</v>
      </c>
      <c r="AJ219">
        <v>1934120</v>
      </c>
      <c r="AK219">
        <v>558738</v>
      </c>
      <c r="AL219">
        <v>3541841.8</v>
      </c>
      <c r="AM219">
        <v>737466.66</v>
      </c>
      <c r="AN219">
        <v>3551701.6</v>
      </c>
      <c r="AO219">
        <v>953651.18</v>
      </c>
      <c r="AP219">
        <v>600078.36</v>
      </c>
      <c r="AQ219">
        <v>2143950</v>
      </c>
      <c r="AR219">
        <v>2984989.99</v>
      </c>
      <c r="AS219">
        <v>1238900</v>
      </c>
      <c r="AT219">
        <v>753780</v>
      </c>
      <c r="AU219">
        <v>67800</v>
      </c>
      <c r="AV219">
        <v>14076696</v>
      </c>
      <c r="AW219">
        <v>80760</v>
      </c>
      <c r="AX219">
        <v>229102.6</v>
      </c>
      <c r="AY219">
        <v>1479471</v>
      </c>
      <c r="AZ219">
        <v>1360458.1</v>
      </c>
      <c r="BA219">
        <v>128598.55</v>
      </c>
      <c r="BB219">
        <v>1132954</v>
      </c>
      <c r="BC219">
        <v>384728</v>
      </c>
      <c r="BD219">
        <v>731800.5</v>
      </c>
      <c r="BE219">
        <v>1558097</v>
      </c>
      <c r="BF219">
        <v>370845</v>
      </c>
      <c r="BG219">
        <v>1301666.67</v>
      </c>
      <c r="BH219">
        <v>16442096.4</v>
      </c>
      <c r="BI219">
        <v>7292531</v>
      </c>
      <c r="BJ219">
        <v>2168905</v>
      </c>
      <c r="BK219">
        <v>3253402.36</v>
      </c>
      <c r="BL219">
        <v>2164690.29</v>
      </c>
      <c r="BM219">
        <v>2804726</v>
      </c>
      <c r="BN219">
        <v>3407192</v>
      </c>
      <c r="BO219">
        <v>3180048.15</v>
      </c>
    </row>
    <row r="220" spans="1:67">
      <c r="A220" s="121">
        <v>1</v>
      </c>
      <c r="B220" s="122" t="s">
        <v>903</v>
      </c>
      <c r="C220" s="123" t="s">
        <v>905</v>
      </c>
      <c r="D220" s="123">
        <v>1.2</v>
      </c>
      <c r="E220" s="266" t="s">
        <v>952</v>
      </c>
      <c r="F220" s="122"/>
      <c r="G220" s="122"/>
      <c r="H220" s="122"/>
      <c r="I220" s="125" t="s">
        <v>1186</v>
      </c>
      <c r="J220" s="125">
        <v>6</v>
      </c>
      <c r="K220" s="278">
        <v>1206170101.1040001</v>
      </c>
      <c r="L220" s="291" t="s">
        <v>301</v>
      </c>
      <c r="M220" s="108">
        <f t="shared" si="3"/>
        <v>2260787.7599999998</v>
      </c>
      <c r="N220">
        <v>7282651.5599999996</v>
      </c>
      <c r="O220">
        <v>632383</v>
      </c>
      <c r="P220">
        <v>447410</v>
      </c>
      <c r="Q220">
        <v>1581570</v>
      </c>
      <c r="R220">
        <v>1767993</v>
      </c>
      <c r="S220">
        <v>1233420.5</v>
      </c>
      <c r="T220">
        <v>970360</v>
      </c>
      <c r="U220">
        <v>683629</v>
      </c>
      <c r="V220">
        <v>425989</v>
      </c>
      <c r="W220">
        <v>469786</v>
      </c>
      <c r="X220">
        <v>1183385.6000000001</v>
      </c>
      <c r="Y220">
        <v>624470</v>
      </c>
      <c r="Z220">
        <v>2260787.7599999998</v>
      </c>
      <c r="AA220">
        <v>335925</v>
      </c>
      <c r="AB220">
        <v>1072950</v>
      </c>
      <c r="AC220">
        <v>1114744</v>
      </c>
      <c r="AD220">
        <v>142800</v>
      </c>
      <c r="AE220">
        <v>593890</v>
      </c>
      <c r="AF220">
        <v>381920</v>
      </c>
      <c r="AG220">
        <v>194050</v>
      </c>
      <c r="AH220">
        <v>11205700.93</v>
      </c>
      <c r="AI220">
        <v>430436.4</v>
      </c>
      <c r="AJ220">
        <v>548280</v>
      </c>
      <c r="AK220">
        <v>595730.01</v>
      </c>
      <c r="AL220">
        <v>636428</v>
      </c>
      <c r="AM220">
        <v>447653</v>
      </c>
      <c r="AN220">
        <v>971782</v>
      </c>
      <c r="AO220">
        <v>767563</v>
      </c>
      <c r="AP220">
        <v>375996.91</v>
      </c>
      <c r="AQ220">
        <v>275675</v>
      </c>
      <c r="AR220">
        <v>376247</v>
      </c>
      <c r="AS220">
        <v>316580</v>
      </c>
      <c r="AT220">
        <v>1358914.5</v>
      </c>
      <c r="AU220">
        <v>95700</v>
      </c>
      <c r="AV220">
        <v>6463598</v>
      </c>
      <c r="AW220">
        <v>428280</v>
      </c>
      <c r="AX220">
        <v>168463</v>
      </c>
      <c r="AY220">
        <v>310154.3</v>
      </c>
      <c r="AZ220">
        <v>837453.54</v>
      </c>
      <c r="BA220">
        <v>412385.1</v>
      </c>
      <c r="BB220">
        <v>332530</v>
      </c>
      <c r="BC220">
        <v>579165.01</v>
      </c>
      <c r="BD220">
        <v>911172.7</v>
      </c>
      <c r="BE220">
        <v>201766</v>
      </c>
      <c r="BF220">
        <v>178380</v>
      </c>
      <c r="BG220">
        <v>123390</v>
      </c>
      <c r="BH220">
        <v>3356492.87</v>
      </c>
      <c r="BI220">
        <v>898333</v>
      </c>
      <c r="BJ220">
        <v>167050</v>
      </c>
      <c r="BK220">
        <v>1987030.04</v>
      </c>
      <c r="BL220">
        <v>374340</v>
      </c>
      <c r="BM220">
        <v>869209</v>
      </c>
      <c r="BN220">
        <v>919834.3</v>
      </c>
      <c r="BO220">
        <v>719369.5</v>
      </c>
    </row>
    <row r="221" spans="1:67">
      <c r="A221" s="121">
        <v>1</v>
      </c>
      <c r="B221" s="122" t="s">
        <v>903</v>
      </c>
      <c r="C221" s="123" t="s">
        <v>905</v>
      </c>
      <c r="D221" s="123">
        <v>1.2</v>
      </c>
      <c r="E221" s="266" t="s">
        <v>952</v>
      </c>
      <c r="F221" s="122"/>
      <c r="G221" s="122"/>
      <c r="H221" s="122"/>
      <c r="I221" s="125" t="s">
        <v>1186</v>
      </c>
      <c r="J221" s="125">
        <v>6</v>
      </c>
      <c r="K221" s="278">
        <v>1206170101.105</v>
      </c>
      <c r="L221" s="291" t="s">
        <v>302</v>
      </c>
      <c r="M221" s="108">
        <f t="shared" si="3"/>
        <v>0</v>
      </c>
      <c r="N221">
        <v>571577.39</v>
      </c>
      <c r="O221">
        <v>272900</v>
      </c>
      <c r="P221">
        <v>190134</v>
      </c>
      <c r="Q221">
        <v>217400</v>
      </c>
      <c r="R221">
        <v>503230</v>
      </c>
      <c r="S221">
        <v>176912</v>
      </c>
      <c r="T221">
        <v>177395</v>
      </c>
      <c r="U221">
        <v>334810</v>
      </c>
      <c r="V221">
        <v>46200</v>
      </c>
      <c r="W221">
        <v>142549</v>
      </c>
      <c r="Y221">
        <v>4500</v>
      </c>
      <c r="AA221">
        <v>161820</v>
      </c>
      <c r="AB221">
        <v>324360</v>
      </c>
      <c r="AC221">
        <v>48952.5</v>
      </c>
      <c r="AD221">
        <v>18000</v>
      </c>
      <c r="AE221">
        <v>123787</v>
      </c>
      <c r="AF221">
        <v>40200</v>
      </c>
      <c r="AI221">
        <v>364856</v>
      </c>
      <c r="AJ221">
        <v>521775</v>
      </c>
      <c r="AK221">
        <v>108190</v>
      </c>
      <c r="AL221">
        <v>699563.65</v>
      </c>
      <c r="AM221">
        <v>156801.75</v>
      </c>
      <c r="AN221">
        <v>466040</v>
      </c>
      <c r="AO221">
        <v>471625</v>
      </c>
      <c r="AP221">
        <v>688880</v>
      </c>
      <c r="AQ221">
        <v>383720.29</v>
      </c>
      <c r="AR221">
        <v>347913</v>
      </c>
      <c r="AS221">
        <v>277883</v>
      </c>
      <c r="AT221">
        <v>752192</v>
      </c>
      <c r="AU221">
        <v>50000</v>
      </c>
      <c r="AV221">
        <v>1919931.25</v>
      </c>
      <c r="AW221">
        <v>31281</v>
      </c>
      <c r="AX221">
        <v>519330</v>
      </c>
      <c r="AY221">
        <v>131202</v>
      </c>
      <c r="AZ221">
        <v>605086.1</v>
      </c>
      <c r="BA221">
        <v>377174.8</v>
      </c>
      <c r="BB221">
        <v>224793</v>
      </c>
      <c r="BD221">
        <v>90000</v>
      </c>
      <c r="BE221">
        <v>33275</v>
      </c>
      <c r="BG221">
        <v>8500</v>
      </c>
      <c r="BH221">
        <v>2178345.7200000002</v>
      </c>
      <c r="BI221">
        <v>1000310.3</v>
      </c>
      <c r="BJ221">
        <v>1095689.56</v>
      </c>
      <c r="BK221">
        <v>1735691.6</v>
      </c>
      <c r="BL221">
        <v>564627</v>
      </c>
      <c r="BM221">
        <v>1480643</v>
      </c>
      <c r="BN221">
        <v>640710</v>
      </c>
      <c r="BO221">
        <v>354025</v>
      </c>
    </row>
    <row r="222" spans="1:67">
      <c r="A222" s="121">
        <v>1</v>
      </c>
      <c r="B222" s="122" t="s">
        <v>903</v>
      </c>
      <c r="C222" s="123" t="s">
        <v>905</v>
      </c>
      <c r="D222" s="123">
        <v>1.2</v>
      </c>
      <c r="E222" s="266" t="s">
        <v>952</v>
      </c>
      <c r="F222" s="122"/>
      <c r="G222" s="122"/>
      <c r="H222" s="122"/>
      <c r="I222" s="125" t="s">
        <v>1186</v>
      </c>
      <c r="J222" s="125">
        <v>6</v>
      </c>
      <c r="K222" s="278">
        <v>1206170101.1059999</v>
      </c>
      <c r="L222" s="291" t="s">
        <v>303</v>
      </c>
      <c r="M222" s="108">
        <f t="shared" si="3"/>
        <v>0</v>
      </c>
      <c r="O222">
        <v>5000</v>
      </c>
      <c r="P222">
        <v>81850</v>
      </c>
      <c r="R222">
        <v>64350</v>
      </c>
      <c r="S222">
        <v>50129</v>
      </c>
      <c r="T222">
        <v>14700</v>
      </c>
      <c r="U222">
        <v>188303.05</v>
      </c>
      <c r="W222">
        <v>16933</v>
      </c>
      <c r="Y222">
        <v>15900</v>
      </c>
      <c r="AA222">
        <v>1780000</v>
      </c>
      <c r="AC222">
        <v>17000</v>
      </c>
      <c r="AE222">
        <v>58598</v>
      </c>
      <c r="AF222">
        <v>17050</v>
      </c>
      <c r="AG222">
        <v>1600</v>
      </c>
      <c r="AH222">
        <v>26730</v>
      </c>
      <c r="AJ222">
        <v>111700</v>
      </c>
      <c r="AL222">
        <v>68200</v>
      </c>
      <c r="AN222">
        <v>9000</v>
      </c>
      <c r="AP222">
        <v>90241.5</v>
      </c>
      <c r="AT222">
        <v>120490</v>
      </c>
      <c r="AU222">
        <v>5640</v>
      </c>
      <c r="AV222">
        <v>107220</v>
      </c>
      <c r="AW222">
        <v>8680</v>
      </c>
      <c r="AY222">
        <v>253100</v>
      </c>
      <c r="AZ222">
        <v>59500</v>
      </c>
      <c r="BD222">
        <v>25278.75</v>
      </c>
      <c r="BE222">
        <v>30768</v>
      </c>
      <c r="BF222">
        <v>15920</v>
      </c>
      <c r="BH222">
        <v>421940</v>
      </c>
      <c r="BM222">
        <v>59136</v>
      </c>
      <c r="BN222">
        <v>5350</v>
      </c>
    </row>
    <row r="223" spans="1:67">
      <c r="A223" s="121">
        <v>1</v>
      </c>
      <c r="B223" s="122" t="s">
        <v>903</v>
      </c>
      <c r="C223" s="123" t="s">
        <v>905</v>
      </c>
      <c r="D223" s="123">
        <v>1.2</v>
      </c>
      <c r="E223" s="266" t="s">
        <v>952</v>
      </c>
      <c r="F223" s="122"/>
      <c r="G223" s="122"/>
      <c r="H223" s="122"/>
      <c r="I223" s="125" t="s">
        <v>1186</v>
      </c>
      <c r="J223" s="125">
        <v>6</v>
      </c>
      <c r="K223" s="278">
        <v>1206170101.1070001</v>
      </c>
      <c r="L223" s="291" t="s">
        <v>304</v>
      </c>
      <c r="M223" s="108">
        <f t="shared" si="3"/>
        <v>193302294.38</v>
      </c>
      <c r="N223">
        <v>496667231.83999997</v>
      </c>
      <c r="O223">
        <v>15293110.67</v>
      </c>
      <c r="P223">
        <v>26802830</v>
      </c>
      <c r="Q223">
        <v>42130743</v>
      </c>
      <c r="R223">
        <v>48570080</v>
      </c>
      <c r="S223">
        <v>83257893.760000005</v>
      </c>
      <c r="T223">
        <v>41584406.009999998</v>
      </c>
      <c r="U223">
        <v>28042338</v>
      </c>
      <c r="V223">
        <v>34726868</v>
      </c>
      <c r="W223">
        <v>15502270.66</v>
      </c>
      <c r="X223">
        <v>23513323.399999999</v>
      </c>
      <c r="Y223">
        <v>12760490</v>
      </c>
      <c r="Z223">
        <v>193302294.38</v>
      </c>
      <c r="AA223">
        <v>13960086.5</v>
      </c>
      <c r="AB223">
        <v>28792789.239999998</v>
      </c>
      <c r="AC223">
        <v>19518275.600000001</v>
      </c>
      <c r="AD223">
        <v>9688098.9399999995</v>
      </c>
      <c r="AE223">
        <v>23842542.149999999</v>
      </c>
      <c r="AF223">
        <v>9018690.3000000007</v>
      </c>
      <c r="AG223">
        <v>2696790</v>
      </c>
      <c r="AH223">
        <v>728359119.28999996</v>
      </c>
      <c r="AI223">
        <v>12860574.17</v>
      </c>
      <c r="AJ223">
        <v>41317782.170000002</v>
      </c>
      <c r="AK223">
        <v>21882061</v>
      </c>
      <c r="AL223">
        <v>54651214.450000003</v>
      </c>
      <c r="AM223">
        <v>15083082.449999999</v>
      </c>
      <c r="AN223">
        <v>66370047.299999997</v>
      </c>
      <c r="AO223">
        <v>22960730.5</v>
      </c>
      <c r="AP223">
        <v>24562252.5</v>
      </c>
      <c r="AQ223">
        <v>10231543.869999999</v>
      </c>
      <c r="AR223">
        <v>70444827</v>
      </c>
      <c r="AS223">
        <v>23031397.699999999</v>
      </c>
      <c r="AT223">
        <v>22163301</v>
      </c>
      <c r="AU223">
        <v>7669905</v>
      </c>
      <c r="AV223">
        <v>325201355.25999999</v>
      </c>
      <c r="AW223">
        <v>14623712.890000001</v>
      </c>
      <c r="AX223">
        <v>20291204.640000001</v>
      </c>
      <c r="AY223">
        <v>42766676.840000004</v>
      </c>
      <c r="AZ223">
        <v>18705444.809999999</v>
      </c>
      <c r="BA223">
        <v>25087493.670000002</v>
      </c>
      <c r="BB223">
        <v>16151454.01</v>
      </c>
      <c r="BC223">
        <v>52165961.479999997</v>
      </c>
      <c r="BD223">
        <v>15975016.82</v>
      </c>
      <c r="BE223">
        <v>4647177</v>
      </c>
      <c r="BF223">
        <v>4875576.6500000004</v>
      </c>
      <c r="BG223">
        <v>8253593.7300000004</v>
      </c>
      <c r="BH223">
        <v>340897200.5</v>
      </c>
      <c r="BI223">
        <v>46947519.439999998</v>
      </c>
      <c r="BJ223">
        <v>14925519.5</v>
      </c>
      <c r="BK223">
        <v>82548347.650000006</v>
      </c>
      <c r="BL223">
        <v>7587537.9500000002</v>
      </c>
      <c r="BM223">
        <v>32239306.48</v>
      </c>
      <c r="BN223">
        <v>32161899.850000001</v>
      </c>
      <c r="BO223">
        <v>18208628.449999999</v>
      </c>
    </row>
    <row r="224" spans="1:67">
      <c r="A224" s="121">
        <v>1</v>
      </c>
      <c r="B224" s="122" t="s">
        <v>903</v>
      </c>
      <c r="C224" s="123" t="s">
        <v>905</v>
      </c>
      <c r="D224" s="123">
        <v>1.2</v>
      </c>
      <c r="E224" s="266" t="s">
        <v>952</v>
      </c>
      <c r="F224" s="122"/>
      <c r="G224" s="122"/>
      <c r="H224" s="122"/>
      <c r="I224" s="125" t="s">
        <v>1186</v>
      </c>
      <c r="J224" s="125">
        <v>6</v>
      </c>
      <c r="K224" s="278">
        <v>1206170101.108</v>
      </c>
      <c r="L224" s="291" t="s">
        <v>305</v>
      </c>
      <c r="M224" s="108">
        <f t="shared" si="3"/>
        <v>9752383.7200000007</v>
      </c>
      <c r="N224">
        <v>35258353</v>
      </c>
      <c r="O224">
        <v>2176413</v>
      </c>
      <c r="P224">
        <v>3251470</v>
      </c>
      <c r="Q224">
        <v>4234020</v>
      </c>
      <c r="R224">
        <v>2882660</v>
      </c>
      <c r="S224">
        <v>2101005</v>
      </c>
      <c r="T224">
        <v>5221656</v>
      </c>
      <c r="U224">
        <v>2100582.9</v>
      </c>
      <c r="V224">
        <v>2060310</v>
      </c>
      <c r="W224">
        <v>2784820</v>
      </c>
      <c r="X224">
        <v>3068406</v>
      </c>
      <c r="Y224">
        <v>3221080</v>
      </c>
      <c r="Z224">
        <v>9752383.7200000007</v>
      </c>
      <c r="AA224">
        <v>2371677</v>
      </c>
      <c r="AB224">
        <v>2944546</v>
      </c>
      <c r="AC224">
        <v>2684665</v>
      </c>
      <c r="AD224">
        <v>1323311.22</v>
      </c>
      <c r="AE224">
        <v>1871304</v>
      </c>
      <c r="AF224">
        <v>1450750</v>
      </c>
      <c r="AG224">
        <v>873360</v>
      </c>
      <c r="AH224">
        <v>30038963.5</v>
      </c>
      <c r="AI224">
        <v>1961513.96</v>
      </c>
      <c r="AJ224">
        <v>3646341.94</v>
      </c>
      <c r="AK224">
        <v>3689173</v>
      </c>
      <c r="AL224">
        <v>3601996.4</v>
      </c>
      <c r="AM224">
        <v>1746155.6</v>
      </c>
      <c r="AN224">
        <v>8178960</v>
      </c>
      <c r="AO224">
        <v>3492094</v>
      </c>
      <c r="AP224">
        <v>2959874</v>
      </c>
      <c r="AQ224">
        <v>2203534.5</v>
      </c>
      <c r="AR224">
        <v>4872960</v>
      </c>
      <c r="AS224">
        <v>3236446.65</v>
      </c>
      <c r="AT224">
        <v>3357165</v>
      </c>
      <c r="AU224">
        <v>1859584.35</v>
      </c>
      <c r="AV224">
        <v>17576982.379999999</v>
      </c>
      <c r="AW224">
        <v>1784189</v>
      </c>
      <c r="AX224">
        <v>1981500</v>
      </c>
      <c r="AY224">
        <v>2874845</v>
      </c>
      <c r="AZ224">
        <v>3195115</v>
      </c>
      <c r="BA224">
        <v>4873732</v>
      </c>
      <c r="BB224">
        <v>2138729</v>
      </c>
      <c r="BC224">
        <v>8943528</v>
      </c>
      <c r="BD224">
        <v>4536266</v>
      </c>
      <c r="BE224">
        <v>1261649.3</v>
      </c>
      <c r="BF224">
        <v>1236333</v>
      </c>
      <c r="BG224">
        <v>826740</v>
      </c>
      <c r="BH224">
        <v>11934675.109999999</v>
      </c>
      <c r="BI224">
        <v>4406382</v>
      </c>
      <c r="BJ224">
        <v>2465292.4500000002</v>
      </c>
      <c r="BK224">
        <v>6821822</v>
      </c>
      <c r="BL224">
        <v>1671047</v>
      </c>
      <c r="BM224">
        <v>3353989</v>
      </c>
      <c r="BN224">
        <v>3964713</v>
      </c>
      <c r="BO224">
        <v>1671244.61</v>
      </c>
    </row>
    <row r="225" spans="1:67">
      <c r="A225" s="121">
        <v>1</v>
      </c>
      <c r="B225" s="122" t="s">
        <v>903</v>
      </c>
      <c r="C225" s="123" t="s">
        <v>905</v>
      </c>
      <c r="D225" s="123">
        <v>1.2</v>
      </c>
      <c r="E225" s="266" t="s">
        <v>952</v>
      </c>
      <c r="F225" s="122"/>
      <c r="G225" s="122"/>
      <c r="H225" s="122"/>
      <c r="I225" s="125" t="s">
        <v>1186</v>
      </c>
      <c r="J225" s="125">
        <v>6</v>
      </c>
      <c r="K225" s="278">
        <v>1206170101.109</v>
      </c>
      <c r="L225" s="291" t="s">
        <v>306</v>
      </c>
      <c r="M225" s="108">
        <f t="shared" si="3"/>
        <v>4018252.3</v>
      </c>
      <c r="N225">
        <v>8764726</v>
      </c>
      <c r="O225">
        <v>569283</v>
      </c>
      <c r="P225">
        <v>3780021</v>
      </c>
      <c r="Q225">
        <v>4028913</v>
      </c>
      <c r="R225">
        <v>6718827</v>
      </c>
      <c r="S225">
        <v>2988000</v>
      </c>
      <c r="T225">
        <v>1621390</v>
      </c>
      <c r="U225">
        <v>1369161.56</v>
      </c>
      <c r="V225">
        <v>899050</v>
      </c>
      <c r="W225">
        <v>1510183</v>
      </c>
      <c r="X225">
        <v>1615077</v>
      </c>
      <c r="Y225">
        <v>2172970</v>
      </c>
      <c r="Z225">
        <v>4018252.3</v>
      </c>
      <c r="AA225">
        <v>1686980</v>
      </c>
      <c r="AB225">
        <v>1059597</v>
      </c>
      <c r="AC225">
        <v>552300</v>
      </c>
      <c r="AD225">
        <v>2941310</v>
      </c>
      <c r="AE225">
        <v>2221379.6</v>
      </c>
      <c r="AF225">
        <v>667854.96</v>
      </c>
      <c r="AG225">
        <v>153216</v>
      </c>
      <c r="AH225">
        <v>13518445.01</v>
      </c>
      <c r="AI225">
        <v>530112</v>
      </c>
      <c r="AJ225">
        <v>1116395</v>
      </c>
      <c r="AK225">
        <v>1655429</v>
      </c>
      <c r="AL225">
        <v>2631671.1</v>
      </c>
      <c r="AM225">
        <v>1034520</v>
      </c>
      <c r="AN225">
        <v>4188435</v>
      </c>
      <c r="AO225">
        <v>2289081</v>
      </c>
      <c r="AP225">
        <v>1456290.76</v>
      </c>
      <c r="AQ225">
        <v>1845026</v>
      </c>
      <c r="AR225">
        <v>3143300</v>
      </c>
      <c r="AS225">
        <v>1343690</v>
      </c>
      <c r="AT225">
        <v>1706978.6</v>
      </c>
      <c r="AU225">
        <v>341750</v>
      </c>
      <c r="AV225">
        <v>10613266</v>
      </c>
      <c r="AW225">
        <v>1930854</v>
      </c>
      <c r="AX225">
        <v>3216850</v>
      </c>
      <c r="AY225">
        <v>1107349.5</v>
      </c>
      <c r="AZ225">
        <v>2448840</v>
      </c>
      <c r="BA225">
        <v>6425184</v>
      </c>
      <c r="BB225">
        <v>929532</v>
      </c>
      <c r="BC225">
        <v>2108750</v>
      </c>
      <c r="BD225">
        <v>1413947</v>
      </c>
      <c r="BE225">
        <v>312320</v>
      </c>
      <c r="BF225">
        <v>271366.5</v>
      </c>
      <c r="BG225">
        <v>198190</v>
      </c>
      <c r="BH225">
        <v>6351178</v>
      </c>
      <c r="BI225">
        <v>2482993</v>
      </c>
      <c r="BJ225">
        <v>1331124.6000000001</v>
      </c>
      <c r="BK225">
        <v>4780467.12</v>
      </c>
      <c r="BL225">
        <v>890445</v>
      </c>
      <c r="BM225">
        <v>1943258</v>
      </c>
      <c r="BN225">
        <v>5026729</v>
      </c>
      <c r="BO225">
        <v>1597965</v>
      </c>
    </row>
    <row r="226" spans="1:67">
      <c r="A226" s="121">
        <v>1</v>
      </c>
      <c r="B226" s="122" t="s">
        <v>903</v>
      </c>
      <c r="C226" s="123" t="s">
        <v>905</v>
      </c>
      <c r="D226" s="123">
        <v>1.2</v>
      </c>
      <c r="E226" s="266" t="s">
        <v>952</v>
      </c>
      <c r="F226" s="122"/>
      <c r="G226" s="122"/>
      <c r="H226" s="122"/>
      <c r="I226" s="125" t="s">
        <v>1186</v>
      </c>
      <c r="J226" s="125">
        <v>6</v>
      </c>
      <c r="K226" s="278">
        <v>1206170101.1099999</v>
      </c>
      <c r="L226" s="291" t="s">
        <v>307</v>
      </c>
      <c r="M226" s="108">
        <f t="shared" si="3"/>
        <v>1599342.5</v>
      </c>
      <c r="N226">
        <v>88300</v>
      </c>
      <c r="O226">
        <v>249880</v>
      </c>
      <c r="P226">
        <v>49900</v>
      </c>
      <c r="Q226">
        <v>1794092</v>
      </c>
      <c r="R226">
        <v>236250</v>
      </c>
      <c r="S226">
        <v>498490</v>
      </c>
      <c r="T226">
        <v>333750</v>
      </c>
      <c r="U226">
        <v>10000</v>
      </c>
      <c r="V226">
        <v>483695</v>
      </c>
      <c r="W226">
        <v>4500</v>
      </c>
      <c r="Z226">
        <v>1599342.5</v>
      </c>
      <c r="AA226">
        <v>17955</v>
      </c>
      <c r="AB226">
        <v>132600</v>
      </c>
      <c r="AC226">
        <v>307297</v>
      </c>
      <c r="AD226">
        <v>141283.46</v>
      </c>
      <c r="AE226">
        <v>293000</v>
      </c>
      <c r="AG226">
        <v>70000</v>
      </c>
      <c r="AH226">
        <v>7744821.2400000002</v>
      </c>
      <c r="AI226">
        <v>37450</v>
      </c>
      <c r="AJ226">
        <v>67916</v>
      </c>
      <c r="AK226">
        <v>219539</v>
      </c>
      <c r="AL226">
        <v>1224000</v>
      </c>
      <c r="AM226">
        <v>102500</v>
      </c>
      <c r="AN226">
        <v>87970.5</v>
      </c>
      <c r="AO226">
        <v>184144</v>
      </c>
      <c r="AP226">
        <v>7490</v>
      </c>
      <c r="AQ226">
        <v>27215</v>
      </c>
      <c r="AR226">
        <v>7200</v>
      </c>
      <c r="AS226">
        <v>96690</v>
      </c>
      <c r="AU226">
        <v>27300</v>
      </c>
      <c r="AV226">
        <v>2677158.7000000002</v>
      </c>
      <c r="AX226">
        <v>100500</v>
      </c>
      <c r="AZ226">
        <v>197720</v>
      </c>
      <c r="BB226">
        <v>372627</v>
      </c>
      <c r="BC226">
        <v>506311.6</v>
      </c>
      <c r="BD226">
        <v>607417.5</v>
      </c>
      <c r="BF226">
        <v>40000</v>
      </c>
      <c r="BH226">
        <v>585115</v>
      </c>
      <c r="BI226">
        <v>3045983</v>
      </c>
      <c r="BJ226">
        <v>655263</v>
      </c>
      <c r="BK226">
        <v>2671516</v>
      </c>
      <c r="BL226">
        <v>404032</v>
      </c>
      <c r="BN226">
        <v>845240</v>
      </c>
      <c r="BO226">
        <v>258754.2</v>
      </c>
    </row>
    <row r="227" spans="1:67">
      <c r="A227" s="121">
        <v>1</v>
      </c>
      <c r="B227" s="122" t="s">
        <v>903</v>
      </c>
      <c r="C227" s="123" t="s">
        <v>905</v>
      </c>
      <c r="D227" s="123">
        <v>1.2</v>
      </c>
      <c r="E227" s="266" t="s">
        <v>1073</v>
      </c>
      <c r="F227" s="122"/>
      <c r="G227" s="122"/>
      <c r="H227" s="122"/>
      <c r="I227" s="125" t="s">
        <v>1186</v>
      </c>
      <c r="J227" s="125">
        <v>6</v>
      </c>
      <c r="K227" s="278">
        <v>1206170102.1010001</v>
      </c>
      <c r="L227" s="291" t="s">
        <v>308</v>
      </c>
      <c r="M227" s="108">
        <f t="shared" si="3"/>
        <v>-12365185.34</v>
      </c>
      <c r="N227">
        <v>-24664340.609999999</v>
      </c>
      <c r="O227">
        <v>-1837703.77</v>
      </c>
      <c r="P227">
        <v>-2477162.84</v>
      </c>
      <c r="Q227">
        <v>-7287260.6799999997</v>
      </c>
      <c r="R227">
        <v>-6985248.9000000004</v>
      </c>
      <c r="S227">
        <v>-9438670.7899999991</v>
      </c>
      <c r="T227">
        <v>-5970043</v>
      </c>
      <c r="U227">
        <v>-3353006.77</v>
      </c>
      <c r="V227">
        <v>-4577674.6100000003</v>
      </c>
      <c r="W227">
        <v>-2367556.34</v>
      </c>
      <c r="X227">
        <v>-4223228.32</v>
      </c>
      <c r="Y227">
        <v>-2658286.42</v>
      </c>
      <c r="Z227">
        <v>-12365185.34</v>
      </c>
      <c r="AA227">
        <v>-1652264.26</v>
      </c>
      <c r="AB227">
        <v>-4952353.62</v>
      </c>
      <c r="AC227">
        <v>-2010586.75</v>
      </c>
      <c r="AD227">
        <v>-582086.71</v>
      </c>
      <c r="AE227">
        <v>-1077223.75</v>
      </c>
      <c r="AF227">
        <v>-1530637.09</v>
      </c>
      <c r="AG227">
        <v>-933514</v>
      </c>
      <c r="AH227">
        <v>-23817452.949999999</v>
      </c>
      <c r="AI227">
        <v>-1138598.2</v>
      </c>
      <c r="AJ227">
        <v>-2839557.95</v>
      </c>
      <c r="AK227">
        <v>-3156662</v>
      </c>
      <c r="AL227">
        <v>-7310800.4800000004</v>
      </c>
      <c r="AM227">
        <v>-3584417.35</v>
      </c>
      <c r="AN227">
        <v>-6837913.4500000002</v>
      </c>
      <c r="AO227">
        <v>-8115757.2699999996</v>
      </c>
      <c r="AP227">
        <v>-3138360.56</v>
      </c>
      <c r="AQ227">
        <v>-2555477.94</v>
      </c>
      <c r="AR227">
        <v>-5472019.9699999997</v>
      </c>
      <c r="AS227">
        <v>-2937802.89</v>
      </c>
      <c r="AT227">
        <v>-1802543.46</v>
      </c>
      <c r="AU227">
        <v>-590820.06000000006</v>
      </c>
      <c r="AV227">
        <v>-22361383.149999999</v>
      </c>
      <c r="AW227">
        <v>-1573804.18</v>
      </c>
      <c r="AX227">
        <v>-2940344.12</v>
      </c>
      <c r="AY227">
        <v>-2458013.7799999998</v>
      </c>
      <c r="AZ227">
        <v>-4940948.28</v>
      </c>
      <c r="BA227">
        <v>-6198797.3499999996</v>
      </c>
      <c r="BB227">
        <v>-2811516.3</v>
      </c>
      <c r="BC227">
        <v>-3108239.84</v>
      </c>
      <c r="BD227">
        <v>-3205482.69</v>
      </c>
      <c r="BE227">
        <v>-1969363.76</v>
      </c>
      <c r="BF227">
        <v>-1486538.15</v>
      </c>
      <c r="BG227">
        <v>-803688.44</v>
      </c>
      <c r="BH227">
        <v>-47904473.75</v>
      </c>
      <c r="BI227">
        <v>-14889085.5</v>
      </c>
      <c r="BJ227">
        <v>-3345258.58</v>
      </c>
      <c r="BK227">
        <v>-8617359.9499999993</v>
      </c>
      <c r="BL227">
        <v>-1073934.4099999999</v>
      </c>
      <c r="BM227">
        <v>-4578914</v>
      </c>
      <c r="BN227">
        <v>-4151478.11</v>
      </c>
      <c r="BO227">
        <v>-3636425.09</v>
      </c>
    </row>
    <row r="228" spans="1:67">
      <c r="A228" s="121">
        <v>1</v>
      </c>
      <c r="B228" s="122" t="s">
        <v>903</v>
      </c>
      <c r="C228" s="123" t="s">
        <v>905</v>
      </c>
      <c r="D228" s="123">
        <v>1.2</v>
      </c>
      <c r="E228" s="266" t="s">
        <v>1073</v>
      </c>
      <c r="F228" s="122"/>
      <c r="G228" s="122"/>
      <c r="H228" s="122"/>
      <c r="I228" s="125" t="s">
        <v>1186</v>
      </c>
      <c r="J228" s="125">
        <v>6</v>
      </c>
      <c r="K228" s="278">
        <v>1206170102.102</v>
      </c>
      <c r="L228" s="291" t="s">
        <v>309</v>
      </c>
      <c r="M228" s="108">
        <f t="shared" si="3"/>
        <v>-13068072</v>
      </c>
      <c r="N228">
        <v>-12965846.130000001</v>
      </c>
      <c r="O228">
        <v>-2393149</v>
      </c>
      <c r="P228">
        <v>-4637264.67</v>
      </c>
      <c r="Q228">
        <v>-9327993.8399999999</v>
      </c>
      <c r="R228">
        <v>-6363859.0099999998</v>
      </c>
      <c r="S228">
        <v>-6586207</v>
      </c>
      <c r="T228">
        <v>-3744497</v>
      </c>
      <c r="U228">
        <v>-5734253</v>
      </c>
      <c r="V228">
        <v>-3776184.67</v>
      </c>
      <c r="W228">
        <v>-4465262.49</v>
      </c>
      <c r="X228">
        <v>-9008138.25</v>
      </c>
      <c r="Y228">
        <v>-1014433.33</v>
      </c>
      <c r="Z228">
        <v>-13068072</v>
      </c>
      <c r="AA228">
        <v>-6383322.6699999999</v>
      </c>
      <c r="AB228">
        <v>-1913595</v>
      </c>
      <c r="AC228">
        <v>-11509727.9</v>
      </c>
      <c r="AD228">
        <v>-3732173.01</v>
      </c>
      <c r="AE228">
        <v>-6154548.2300000004</v>
      </c>
      <c r="AF228">
        <v>-2234738.19</v>
      </c>
      <c r="AG228">
        <v>-1170812</v>
      </c>
      <c r="AH228">
        <v>-20423080.640000001</v>
      </c>
      <c r="AI228">
        <v>-5230985.34</v>
      </c>
      <c r="AJ228">
        <v>-4419947</v>
      </c>
      <c r="AK228">
        <v>-3257397</v>
      </c>
      <c r="AL228">
        <v>-9701979.3300000001</v>
      </c>
      <c r="AM228">
        <v>-2907746</v>
      </c>
      <c r="AN228">
        <v>-12666529.16</v>
      </c>
      <c r="AO228">
        <v>-4510283.25</v>
      </c>
      <c r="AP228">
        <v>-4436416</v>
      </c>
      <c r="AQ228">
        <v>-1540449</v>
      </c>
      <c r="AR228">
        <v>-8015269.3300000001</v>
      </c>
      <c r="AS228">
        <v>-110699</v>
      </c>
      <c r="AT228">
        <v>-8636217.6699999999</v>
      </c>
      <c r="AU228">
        <v>-665436.04</v>
      </c>
      <c r="AV228">
        <v>-10896699.08</v>
      </c>
      <c r="AW228">
        <v>-1913188</v>
      </c>
      <c r="AX228">
        <v>-2056797</v>
      </c>
      <c r="AY228">
        <v>-5127866.72</v>
      </c>
      <c r="AZ228">
        <v>-1024786</v>
      </c>
      <c r="BA228">
        <v>-3579185.43</v>
      </c>
      <c r="BB228">
        <v>-2581747</v>
      </c>
      <c r="BC228">
        <v>-2432648.92</v>
      </c>
      <c r="BD228">
        <v>-58609</v>
      </c>
      <c r="BG228">
        <v>-730631.66</v>
      </c>
      <c r="BH228">
        <v>-18249220</v>
      </c>
      <c r="BI228">
        <v>-13475909.67</v>
      </c>
      <c r="BJ228">
        <v>-11596492</v>
      </c>
      <c r="BK228">
        <v>-13722001.67</v>
      </c>
      <c r="BL228">
        <v>-4543996</v>
      </c>
      <c r="BM228">
        <v>-10636698.619999999</v>
      </c>
      <c r="BN228">
        <v>-9336868.5</v>
      </c>
      <c r="BO228">
        <v>-6317993</v>
      </c>
    </row>
    <row r="229" spans="1:67">
      <c r="A229" s="121">
        <v>1</v>
      </c>
      <c r="B229" s="122" t="s">
        <v>903</v>
      </c>
      <c r="C229" s="123" t="s">
        <v>905</v>
      </c>
      <c r="D229" s="123">
        <v>1.2</v>
      </c>
      <c r="E229" s="266" t="s">
        <v>1073</v>
      </c>
      <c r="F229" s="122"/>
      <c r="G229" s="122"/>
      <c r="H229" s="122"/>
      <c r="I229" s="125" t="s">
        <v>1186</v>
      </c>
      <c r="J229" s="125">
        <v>6</v>
      </c>
      <c r="K229" s="278">
        <v>1206170102.1029999</v>
      </c>
      <c r="L229" s="291" t="s">
        <v>310</v>
      </c>
      <c r="M229" s="108">
        <f t="shared" si="3"/>
        <v>-1829460.93</v>
      </c>
      <c r="N229">
        <v>-3805200.89</v>
      </c>
      <c r="O229">
        <v>-324281.14</v>
      </c>
      <c r="P229">
        <v>-541030.32999999996</v>
      </c>
      <c r="Q229">
        <v>-2880563.48</v>
      </c>
      <c r="R229">
        <v>-67370.679999999993</v>
      </c>
      <c r="S229">
        <v>-3081648.56</v>
      </c>
      <c r="T229">
        <v>-724527.67</v>
      </c>
      <c r="U229">
        <v>-3183315.46</v>
      </c>
      <c r="V229">
        <v>-655643.67000000004</v>
      </c>
      <c r="W229">
        <v>-1813450.16</v>
      </c>
      <c r="X229">
        <v>-1484660.16</v>
      </c>
      <c r="Y229">
        <v>-85624.11</v>
      </c>
      <c r="Z229">
        <v>-1829460.93</v>
      </c>
      <c r="AA229">
        <v>-592014.23</v>
      </c>
      <c r="AB229">
        <v>-1474257.72</v>
      </c>
      <c r="AC229">
        <v>-141848.12</v>
      </c>
      <c r="AD229">
        <v>-1759425.88</v>
      </c>
      <c r="AE229">
        <v>-3052351.24</v>
      </c>
      <c r="AF229">
        <v>-263571.09999999998</v>
      </c>
      <c r="AG229">
        <v>-57702</v>
      </c>
      <c r="AH229">
        <v>-534871.94999999995</v>
      </c>
      <c r="AI229">
        <v>-32662.25</v>
      </c>
      <c r="AJ229">
        <v>-1895862.31</v>
      </c>
      <c r="AK229">
        <v>-544911.67000000004</v>
      </c>
      <c r="AL229">
        <v>-2417906.5699999998</v>
      </c>
      <c r="AM229">
        <v>-370680.84</v>
      </c>
      <c r="AN229">
        <v>-687424.43</v>
      </c>
      <c r="AO229">
        <v>-815423.96</v>
      </c>
      <c r="AP229">
        <v>-383214.49</v>
      </c>
      <c r="AQ229">
        <v>-763536.67</v>
      </c>
      <c r="AR229">
        <v>-1768983.46</v>
      </c>
      <c r="AS229">
        <v>-888552.67</v>
      </c>
      <c r="AT229">
        <v>-327887.67</v>
      </c>
      <c r="AU229">
        <v>-37958.33</v>
      </c>
      <c r="AV229">
        <v>-9686130.9600000009</v>
      </c>
      <c r="AW229">
        <v>-74049.62</v>
      </c>
      <c r="AX229">
        <v>-128039.51</v>
      </c>
      <c r="AY229">
        <v>-592379.69999999995</v>
      </c>
      <c r="AZ229">
        <v>-1149291.68</v>
      </c>
      <c r="BA229">
        <v>-96252.37</v>
      </c>
      <c r="BB229">
        <v>-664082.94999999995</v>
      </c>
      <c r="BC229">
        <v>-293741.90000000002</v>
      </c>
      <c r="BD229">
        <v>-267788.5</v>
      </c>
      <c r="BE229">
        <v>-830301.73</v>
      </c>
      <c r="BF229">
        <v>-313000.8</v>
      </c>
      <c r="BG229">
        <v>-583773.53</v>
      </c>
      <c r="BH229">
        <v>-6304932.5199999996</v>
      </c>
      <c r="BI229">
        <v>-5018157.28</v>
      </c>
      <c r="BJ229">
        <v>-1733696.31</v>
      </c>
      <c r="BK229">
        <v>-3095643.99</v>
      </c>
      <c r="BL229">
        <v>-417788.58</v>
      </c>
      <c r="BM229">
        <v>-2404668.23</v>
      </c>
      <c r="BN229">
        <v>-2412587.56</v>
      </c>
      <c r="BO229">
        <v>-1471757.77</v>
      </c>
    </row>
    <row r="230" spans="1:67">
      <c r="A230" s="121">
        <v>1</v>
      </c>
      <c r="B230" s="122" t="s">
        <v>903</v>
      </c>
      <c r="C230" s="123" t="s">
        <v>905</v>
      </c>
      <c r="D230" s="123">
        <v>1.2</v>
      </c>
      <c r="E230" s="266" t="s">
        <v>1073</v>
      </c>
      <c r="F230" s="122"/>
      <c r="G230" s="122"/>
      <c r="H230" s="122"/>
      <c r="I230" s="125" t="s">
        <v>1186</v>
      </c>
      <c r="J230" s="125">
        <v>6</v>
      </c>
      <c r="K230" s="278">
        <v>1206170102.1040001</v>
      </c>
      <c r="L230" s="291" t="s">
        <v>311</v>
      </c>
      <c r="M230" s="108">
        <f t="shared" si="3"/>
        <v>-2063474.58</v>
      </c>
      <c r="N230">
        <v>-4828001.7699999996</v>
      </c>
      <c r="O230">
        <v>-370882.5</v>
      </c>
      <c r="P230">
        <v>-278078</v>
      </c>
      <c r="Q230">
        <v>-1049303.3600000001</v>
      </c>
      <c r="R230">
        <v>-1241467.49</v>
      </c>
      <c r="S230">
        <v>-1010828.22</v>
      </c>
      <c r="T230">
        <v>-862714.33</v>
      </c>
      <c r="U230">
        <v>-401804.1</v>
      </c>
      <c r="V230">
        <v>-330212.57</v>
      </c>
      <c r="W230">
        <v>-225395.27</v>
      </c>
      <c r="X230">
        <v>-915256.59</v>
      </c>
      <c r="Y230">
        <v>-411615.17</v>
      </c>
      <c r="Z230">
        <v>-2063474.58</v>
      </c>
      <c r="AA230">
        <v>-252813.52</v>
      </c>
      <c r="AB230">
        <v>-995337.84</v>
      </c>
      <c r="AC230">
        <v>-1034971.4</v>
      </c>
      <c r="AD230">
        <v>-34210.480000000003</v>
      </c>
      <c r="AE230">
        <v>-193567.72</v>
      </c>
      <c r="AF230">
        <v>-279131.59999999998</v>
      </c>
      <c r="AG230">
        <v>-74241</v>
      </c>
      <c r="AH230">
        <v>-9541783.7400000002</v>
      </c>
      <c r="AI230">
        <v>-328755.71999999997</v>
      </c>
      <c r="AJ230">
        <v>-355685.21</v>
      </c>
      <c r="AK230">
        <v>-555996.34</v>
      </c>
      <c r="AL230">
        <v>-594229.5</v>
      </c>
      <c r="AM230">
        <v>-233842.5</v>
      </c>
      <c r="AN230">
        <v>-804014.37</v>
      </c>
      <c r="AO230">
        <v>-702029.8</v>
      </c>
      <c r="AP230">
        <v>-360429.92</v>
      </c>
      <c r="AQ230">
        <v>-201312.17</v>
      </c>
      <c r="AR230">
        <v>-360168.32</v>
      </c>
      <c r="AS230">
        <v>-262796.33</v>
      </c>
      <c r="AT230">
        <v>-1166268.96</v>
      </c>
      <c r="AU230">
        <v>-47530.33</v>
      </c>
      <c r="AV230">
        <v>-6434927.5800000001</v>
      </c>
      <c r="AW230">
        <v>-172469.52</v>
      </c>
      <c r="AX230">
        <v>-136949.17000000001</v>
      </c>
      <c r="AY230">
        <v>-253746.12</v>
      </c>
      <c r="AZ230">
        <v>-762569.84</v>
      </c>
      <c r="BA230">
        <v>-331822.14</v>
      </c>
      <c r="BB230">
        <v>-317148.45</v>
      </c>
      <c r="BC230">
        <v>-371742.23</v>
      </c>
      <c r="BD230">
        <v>-784097.87</v>
      </c>
      <c r="BE230">
        <v>-177421.52</v>
      </c>
      <c r="BF230">
        <v>-159435.76</v>
      </c>
      <c r="BG230">
        <v>-105663.08</v>
      </c>
      <c r="BH230">
        <v>-2455386.31</v>
      </c>
      <c r="BI230">
        <v>-738589</v>
      </c>
      <c r="BJ230">
        <v>-117894.5</v>
      </c>
      <c r="BK230">
        <v>-1545639.71</v>
      </c>
      <c r="BL230">
        <v>-313645.5</v>
      </c>
      <c r="BM230">
        <v>-795829.54</v>
      </c>
      <c r="BN230">
        <v>-635630.13</v>
      </c>
      <c r="BO230">
        <v>-638408.82999999996</v>
      </c>
    </row>
    <row r="231" spans="1:67">
      <c r="A231" s="121">
        <v>1</v>
      </c>
      <c r="B231" s="122" t="s">
        <v>903</v>
      </c>
      <c r="C231" s="123" t="s">
        <v>905</v>
      </c>
      <c r="D231" s="123">
        <v>1.2</v>
      </c>
      <c r="E231" s="266" t="s">
        <v>1073</v>
      </c>
      <c r="F231" s="122"/>
      <c r="G231" s="122"/>
      <c r="H231" s="122"/>
      <c r="I231" s="125" t="s">
        <v>1186</v>
      </c>
      <c r="J231" s="125">
        <v>6</v>
      </c>
      <c r="K231" s="278">
        <v>1206170102.105</v>
      </c>
      <c r="L231" s="291" t="s">
        <v>312</v>
      </c>
      <c r="M231" s="108">
        <f t="shared" si="3"/>
        <v>0</v>
      </c>
      <c r="N231">
        <v>-408746.47</v>
      </c>
      <c r="O231">
        <v>-131661.67000000001</v>
      </c>
      <c r="P231">
        <v>-108428</v>
      </c>
      <c r="Q231">
        <v>-194828.61</v>
      </c>
      <c r="R231">
        <v>-106435.64</v>
      </c>
      <c r="S231">
        <v>-152887.1</v>
      </c>
      <c r="T231">
        <v>-177384</v>
      </c>
      <c r="U231">
        <v>-275808.52</v>
      </c>
      <c r="V231">
        <v>-46197</v>
      </c>
      <c r="W231">
        <v>-124010.54</v>
      </c>
      <c r="AA231">
        <v>-156575.95000000001</v>
      </c>
      <c r="AB231">
        <v>-277114.95</v>
      </c>
      <c r="AC231">
        <v>-48950.5</v>
      </c>
      <c r="AD231">
        <v>-17033.330000000002</v>
      </c>
      <c r="AE231">
        <v>-25043.31</v>
      </c>
      <c r="AF231">
        <v>-39015.39</v>
      </c>
      <c r="AI231">
        <v>-323848.02</v>
      </c>
      <c r="AJ231">
        <v>-483446.87</v>
      </c>
      <c r="AK231">
        <v>-96365.5</v>
      </c>
      <c r="AL231">
        <v>-670795.98</v>
      </c>
      <c r="AM231">
        <v>-107965.88</v>
      </c>
      <c r="AN231">
        <v>-335947</v>
      </c>
      <c r="AO231">
        <v>-323645.17</v>
      </c>
      <c r="AP231">
        <v>-608458.32999999996</v>
      </c>
      <c r="AQ231">
        <v>-349822.58</v>
      </c>
      <c r="AR231">
        <v>-345726.33</v>
      </c>
      <c r="AS231">
        <v>-277873</v>
      </c>
      <c r="AT231">
        <v>-624578.42000000004</v>
      </c>
      <c r="AU231">
        <v>-49999</v>
      </c>
      <c r="AV231">
        <v>-1839974.49</v>
      </c>
      <c r="AW231">
        <v>-15954.91</v>
      </c>
      <c r="AX231">
        <v>-430295.41</v>
      </c>
      <c r="AY231">
        <v>-131197</v>
      </c>
      <c r="AZ231">
        <v>-576635.03</v>
      </c>
      <c r="BA231">
        <v>-270348.24</v>
      </c>
      <c r="BB231">
        <v>-194052.3</v>
      </c>
      <c r="BD231">
        <v>-40415.67</v>
      </c>
      <c r="BE231">
        <v>-33271</v>
      </c>
      <c r="BG231">
        <v>-8499</v>
      </c>
      <c r="BH231">
        <v>-1982246.89</v>
      </c>
      <c r="BI231">
        <v>-966905.38</v>
      </c>
      <c r="BJ231">
        <v>-1086001.3899999999</v>
      </c>
      <c r="BK231">
        <v>-1725722.27</v>
      </c>
      <c r="BL231">
        <v>-495345.7</v>
      </c>
      <c r="BM231">
        <v>-1414980</v>
      </c>
      <c r="BN231">
        <v>-520175.67</v>
      </c>
      <c r="BO231">
        <v>-262059.23</v>
      </c>
    </row>
    <row r="232" spans="1:67">
      <c r="A232" s="121">
        <v>1</v>
      </c>
      <c r="B232" s="122" t="s">
        <v>903</v>
      </c>
      <c r="C232" s="123" t="s">
        <v>905</v>
      </c>
      <c r="D232" s="123">
        <v>1.2</v>
      </c>
      <c r="E232" s="266" t="s">
        <v>1073</v>
      </c>
      <c r="F232" s="122"/>
      <c r="G232" s="122"/>
      <c r="H232" s="122"/>
      <c r="I232" s="125" t="s">
        <v>1186</v>
      </c>
      <c r="J232" s="125">
        <v>6</v>
      </c>
      <c r="K232" s="278">
        <v>1206170102.1059999</v>
      </c>
      <c r="L232" s="291" t="s">
        <v>313</v>
      </c>
      <c r="M232" s="108">
        <f t="shared" si="3"/>
        <v>0</v>
      </c>
      <c r="O232">
        <v>-4999</v>
      </c>
      <c r="P232">
        <v>-55766.75</v>
      </c>
      <c r="R232">
        <v>-28469</v>
      </c>
      <c r="S232">
        <v>-45950.83</v>
      </c>
      <c r="T232">
        <v>-12453.17</v>
      </c>
      <c r="U232">
        <v>-116217.86</v>
      </c>
      <c r="W232">
        <v>-16930</v>
      </c>
      <c r="Y232">
        <v>-15897</v>
      </c>
      <c r="AA232">
        <v>-1780000</v>
      </c>
      <c r="AC232">
        <v>-16431.36</v>
      </c>
      <c r="AE232">
        <v>-58594</v>
      </c>
      <c r="AF232">
        <v>-11376.75</v>
      </c>
      <c r="AG232">
        <v>-1599</v>
      </c>
      <c r="AH232">
        <v>-23294.74</v>
      </c>
      <c r="AJ232">
        <v>-87199.73</v>
      </c>
      <c r="AL232">
        <v>-51697</v>
      </c>
      <c r="AN232">
        <v>-2350</v>
      </c>
      <c r="AP232">
        <v>-90233.5</v>
      </c>
      <c r="AT232">
        <v>-120479</v>
      </c>
      <c r="AU232">
        <v>-1880</v>
      </c>
      <c r="AV232">
        <v>-107219</v>
      </c>
      <c r="AW232">
        <v>-7594.5</v>
      </c>
      <c r="AY232">
        <v>-253097.86</v>
      </c>
      <c r="AZ232">
        <v>-59495</v>
      </c>
      <c r="BD232">
        <v>-25277.75</v>
      </c>
      <c r="BE232">
        <v>-30762</v>
      </c>
      <c r="BF232">
        <v>-10174.18</v>
      </c>
      <c r="BH232">
        <v>-408667</v>
      </c>
      <c r="BM232">
        <v>-59129</v>
      </c>
      <c r="BN232">
        <v>-5260.83</v>
      </c>
    </row>
    <row r="233" spans="1:67">
      <c r="A233" s="121">
        <v>1</v>
      </c>
      <c r="B233" s="122" t="s">
        <v>903</v>
      </c>
      <c r="C233" s="123" t="s">
        <v>905</v>
      </c>
      <c r="D233" s="123">
        <v>1.2</v>
      </c>
      <c r="E233" s="266" t="s">
        <v>1073</v>
      </c>
      <c r="F233" s="122"/>
      <c r="G233" s="122"/>
      <c r="H233" s="122"/>
      <c r="I233" s="125" t="s">
        <v>1186</v>
      </c>
      <c r="J233" s="125">
        <v>6</v>
      </c>
      <c r="K233" s="278">
        <v>1206170102.1070001</v>
      </c>
      <c r="L233" s="291" t="s">
        <v>314</v>
      </c>
      <c r="M233" s="108">
        <f t="shared" si="3"/>
        <v>-166869377.63999999</v>
      </c>
      <c r="N233">
        <v>-387457430.81</v>
      </c>
      <c r="O233">
        <v>-10814459.560000001</v>
      </c>
      <c r="P233">
        <v>-18506562.57</v>
      </c>
      <c r="Q233">
        <v>-29765004.079999998</v>
      </c>
      <c r="R233">
        <v>-38825266.509999998</v>
      </c>
      <c r="S233">
        <v>-67000945.880000003</v>
      </c>
      <c r="T233">
        <v>-33690653.869999997</v>
      </c>
      <c r="U233">
        <v>-18684712.190000001</v>
      </c>
      <c r="V233">
        <v>-27460718</v>
      </c>
      <c r="W233">
        <v>-10922874.029999999</v>
      </c>
      <c r="X233">
        <v>-17824407.379999999</v>
      </c>
      <c r="Y233">
        <v>-8538365.3300000001</v>
      </c>
      <c r="Z233">
        <v>-166869377.63999999</v>
      </c>
      <c r="AA233">
        <v>-9057308.4100000001</v>
      </c>
      <c r="AB233">
        <v>-24302259.75</v>
      </c>
      <c r="AC233">
        <v>-14578332.18</v>
      </c>
      <c r="AD233">
        <v>-186009.65</v>
      </c>
      <c r="AE233">
        <v>-10552518.6</v>
      </c>
      <c r="AF233">
        <v>-5609417.6799999997</v>
      </c>
      <c r="AG233">
        <v>-1254160</v>
      </c>
      <c r="AH233">
        <v>-597822681.07000005</v>
      </c>
      <c r="AI233">
        <v>-8160353.3499999996</v>
      </c>
      <c r="AJ233">
        <v>-31907522.16</v>
      </c>
      <c r="AK233">
        <v>-17684095</v>
      </c>
      <c r="AL233">
        <v>-41379065.840000004</v>
      </c>
      <c r="AM233">
        <v>-11599368.41</v>
      </c>
      <c r="AN233">
        <v>-46258562.810000002</v>
      </c>
      <c r="AO233">
        <v>-17099705.84</v>
      </c>
      <c r="AP233">
        <v>-17197348.030000001</v>
      </c>
      <c r="AQ233">
        <v>-6067097.75</v>
      </c>
      <c r="AR233">
        <v>-53222125.280000001</v>
      </c>
      <c r="AS233">
        <v>-16212406.99</v>
      </c>
      <c r="AT233">
        <v>-17628211.329999998</v>
      </c>
      <c r="AU233">
        <v>-3955074.25</v>
      </c>
      <c r="AV233">
        <v>-230883414.33000001</v>
      </c>
      <c r="AW233">
        <v>-8368276.5199999996</v>
      </c>
      <c r="AX233">
        <v>-16005602.640000001</v>
      </c>
      <c r="AY233">
        <v>-35048296.57</v>
      </c>
      <c r="AZ233">
        <v>-16507244.27</v>
      </c>
      <c r="BA233">
        <v>-20534013.739999998</v>
      </c>
      <c r="BB233">
        <v>-10929999.609999999</v>
      </c>
      <c r="BC233">
        <v>-40184362.740000002</v>
      </c>
      <c r="BD233">
        <v>-12180549.92</v>
      </c>
      <c r="BE233">
        <v>-2607129</v>
      </c>
      <c r="BF233">
        <v>-3296492.89</v>
      </c>
      <c r="BG233">
        <v>-7096458.8399999999</v>
      </c>
      <c r="BH233">
        <v>-298544796.27999997</v>
      </c>
      <c r="BI233">
        <v>-38012036.479999997</v>
      </c>
      <c r="BJ233">
        <v>-12371757.76</v>
      </c>
      <c r="BK233">
        <v>-72476217.969999999</v>
      </c>
      <c r="BL233">
        <v>-5677550</v>
      </c>
      <c r="BM233">
        <v>-24954130.379999999</v>
      </c>
      <c r="BN233">
        <v>-25117060.399999999</v>
      </c>
      <c r="BO233">
        <v>-15322076.41</v>
      </c>
    </row>
    <row r="234" spans="1:67">
      <c r="A234" s="121">
        <v>1</v>
      </c>
      <c r="B234" s="122" t="s">
        <v>903</v>
      </c>
      <c r="C234" s="123" t="s">
        <v>905</v>
      </c>
      <c r="D234" s="123">
        <v>1.2</v>
      </c>
      <c r="E234" s="266" t="s">
        <v>1073</v>
      </c>
      <c r="F234" s="122"/>
      <c r="G234" s="122"/>
      <c r="H234" s="122"/>
      <c r="I234" s="125" t="s">
        <v>1186</v>
      </c>
      <c r="J234" s="125">
        <v>6</v>
      </c>
      <c r="K234" s="278">
        <v>1206170102.108</v>
      </c>
      <c r="L234" s="291" t="s">
        <v>315</v>
      </c>
      <c r="M234" s="108">
        <f t="shared" si="3"/>
        <v>-7968944.9199999999</v>
      </c>
      <c r="N234">
        <v>-30549687.120000001</v>
      </c>
      <c r="O234">
        <v>-1943834</v>
      </c>
      <c r="P234">
        <v>-2607440.7799999998</v>
      </c>
      <c r="Q234">
        <v>-3772211.75</v>
      </c>
      <c r="R234">
        <v>-2376132.2599999998</v>
      </c>
      <c r="S234">
        <v>-1542284.44</v>
      </c>
      <c r="T234">
        <v>-4409468.8899999997</v>
      </c>
      <c r="U234">
        <v>-1687449.66</v>
      </c>
      <c r="V234">
        <v>-2031004.33</v>
      </c>
      <c r="W234">
        <v>-2069981.75</v>
      </c>
      <c r="X234">
        <v>-2750123.34</v>
      </c>
      <c r="Y234">
        <v>-2566948.56</v>
      </c>
      <c r="Z234">
        <v>-7968944.9199999999</v>
      </c>
      <c r="AA234">
        <v>-1706975.17</v>
      </c>
      <c r="AB234">
        <v>-2914385.11</v>
      </c>
      <c r="AC234">
        <v>-2257379.06</v>
      </c>
      <c r="AD234">
        <v>-396213.41</v>
      </c>
      <c r="AE234">
        <v>-496461.33</v>
      </c>
      <c r="AF234">
        <v>-1410640.06</v>
      </c>
      <c r="AG234">
        <v>-489813</v>
      </c>
      <c r="AH234">
        <v>-27426508.84</v>
      </c>
      <c r="AI234">
        <v>-1802265.13</v>
      </c>
      <c r="AJ234">
        <v>-2823851.13</v>
      </c>
      <c r="AK234">
        <v>-3312712.63</v>
      </c>
      <c r="AL234">
        <v>-3075479.3</v>
      </c>
      <c r="AM234">
        <v>-1551798.23</v>
      </c>
      <c r="AN234">
        <v>-5487443.0599999996</v>
      </c>
      <c r="AO234">
        <v>-3043027.5</v>
      </c>
      <c r="AP234">
        <v>-2555142.0499999998</v>
      </c>
      <c r="AQ234">
        <v>-1946025.06</v>
      </c>
      <c r="AR234">
        <v>-4324925.72</v>
      </c>
      <c r="AS234">
        <v>-2769811.23</v>
      </c>
      <c r="AT234">
        <v>-2838192.17</v>
      </c>
      <c r="AU234">
        <v>-1011491.6</v>
      </c>
      <c r="AV234">
        <v>-17416131.84</v>
      </c>
      <c r="AW234">
        <v>-1226947.04</v>
      </c>
      <c r="AX234">
        <v>-1799680.1</v>
      </c>
      <c r="AY234">
        <v>-2368929.96</v>
      </c>
      <c r="AZ234">
        <v>-2593346.2000000002</v>
      </c>
      <c r="BA234">
        <v>-4228490.33</v>
      </c>
      <c r="BB234">
        <v>-1863676.62</v>
      </c>
      <c r="BC234">
        <v>-6675944.7999999998</v>
      </c>
      <c r="BD234">
        <v>-4159792.56</v>
      </c>
      <c r="BE234">
        <v>-1090452.72</v>
      </c>
      <c r="BF234">
        <v>-928943.29</v>
      </c>
      <c r="BG234">
        <v>-770721.7</v>
      </c>
      <c r="BH234">
        <v>-11288282.67</v>
      </c>
      <c r="BI234">
        <v>-3483075.22</v>
      </c>
      <c r="BJ234">
        <v>-2267144.73</v>
      </c>
      <c r="BK234">
        <v>-6245335.5</v>
      </c>
      <c r="BL234">
        <v>-1537143.13</v>
      </c>
      <c r="BM234">
        <v>-3184883.99</v>
      </c>
      <c r="BN234">
        <v>-3736637</v>
      </c>
      <c r="BO234">
        <v>-1414382.5</v>
      </c>
    </row>
    <row r="235" spans="1:67">
      <c r="A235" s="121">
        <v>1</v>
      </c>
      <c r="B235" s="122" t="s">
        <v>903</v>
      </c>
      <c r="C235" s="123" t="s">
        <v>905</v>
      </c>
      <c r="D235" s="123">
        <v>1.2</v>
      </c>
      <c r="E235" s="266" t="s">
        <v>1073</v>
      </c>
      <c r="F235" s="122"/>
      <c r="G235" s="122"/>
      <c r="H235" s="122"/>
      <c r="I235" s="125" t="s">
        <v>1186</v>
      </c>
      <c r="J235" s="125">
        <v>6</v>
      </c>
      <c r="K235" s="278">
        <v>1206170102.109</v>
      </c>
      <c r="L235" s="291" t="s">
        <v>316</v>
      </c>
      <c r="M235" s="108">
        <f t="shared" si="3"/>
        <v>-3994221.06</v>
      </c>
      <c r="N235">
        <v>-7538956.79</v>
      </c>
      <c r="O235">
        <v>-535906.39</v>
      </c>
      <c r="P235">
        <v>-2602388.64</v>
      </c>
      <c r="Q235">
        <v>-3227224.51</v>
      </c>
      <c r="R235">
        <v>-6215065.0499999998</v>
      </c>
      <c r="S235">
        <v>-2200072.9700000002</v>
      </c>
      <c r="T235">
        <v>-1307099.6100000001</v>
      </c>
      <c r="U235">
        <v>-1171249.8</v>
      </c>
      <c r="V235">
        <v>-891034</v>
      </c>
      <c r="W235">
        <v>-1020965.14</v>
      </c>
      <c r="X235">
        <v>-1310005.6100000001</v>
      </c>
      <c r="Y235">
        <v>-1615111.94</v>
      </c>
      <c r="Z235">
        <v>-3994221.06</v>
      </c>
      <c r="AA235">
        <v>-1611198.53</v>
      </c>
      <c r="AB235">
        <v>-1035549.87</v>
      </c>
      <c r="AC235">
        <v>-468951.02</v>
      </c>
      <c r="AD235">
        <v>-923601.31</v>
      </c>
      <c r="AE235">
        <v>-1568812.78</v>
      </c>
      <c r="AF235">
        <v>-333770.40000000002</v>
      </c>
      <c r="AG235">
        <v>-129127</v>
      </c>
      <c r="AH235">
        <v>-13051873.48</v>
      </c>
      <c r="AI235">
        <v>-516763.17</v>
      </c>
      <c r="AJ235">
        <v>-815389.61</v>
      </c>
      <c r="AK235">
        <v>-1648916.56</v>
      </c>
      <c r="AL235">
        <v>-2613871.2999999998</v>
      </c>
      <c r="AM235">
        <v>-994162.19</v>
      </c>
      <c r="AN235">
        <v>-3447588.39</v>
      </c>
      <c r="AO235">
        <v>-2274494.83</v>
      </c>
      <c r="AP235">
        <v>-1290726.1499999999</v>
      </c>
      <c r="AQ235">
        <v>-1555763.33</v>
      </c>
      <c r="AR235">
        <v>-2668703.89</v>
      </c>
      <c r="AS235">
        <v>-1279225.8899999999</v>
      </c>
      <c r="AT235">
        <v>-1455006.71</v>
      </c>
      <c r="AU235">
        <v>-223321.39</v>
      </c>
      <c r="AV235">
        <v>-9611784.7599999998</v>
      </c>
      <c r="AW235">
        <v>-1499872.23</v>
      </c>
      <c r="AX235">
        <v>-2965244.56</v>
      </c>
      <c r="AY235">
        <v>-807807.47</v>
      </c>
      <c r="AZ235">
        <v>-2365455.7200000002</v>
      </c>
      <c r="BA235">
        <v>-5674655.4199999999</v>
      </c>
      <c r="BB235">
        <v>-865305.49</v>
      </c>
      <c r="BC235">
        <v>-1689831.44</v>
      </c>
      <c r="BD235">
        <v>-1342924.33</v>
      </c>
      <c r="BE235">
        <v>-292724.18</v>
      </c>
      <c r="BF235">
        <v>-235732.55</v>
      </c>
      <c r="BG235">
        <v>-198173</v>
      </c>
      <c r="BH235">
        <v>-6082102</v>
      </c>
      <c r="BI235">
        <v>-2430061.42</v>
      </c>
      <c r="BJ235">
        <v>-1239766.04</v>
      </c>
      <c r="BK235">
        <v>-4502640.0599999996</v>
      </c>
      <c r="BL235">
        <v>-856371</v>
      </c>
      <c r="BM235">
        <v>-1881775.68</v>
      </c>
      <c r="BN235">
        <v>-4928416.4400000004</v>
      </c>
      <c r="BO235">
        <v>-1570117.06</v>
      </c>
    </row>
    <row r="236" spans="1:67">
      <c r="A236" s="121">
        <v>1</v>
      </c>
      <c r="B236" s="122" t="s">
        <v>903</v>
      </c>
      <c r="C236" s="123" t="s">
        <v>905</v>
      </c>
      <c r="D236" s="123">
        <v>1.2</v>
      </c>
      <c r="E236" s="266" t="s">
        <v>1073</v>
      </c>
      <c r="F236" s="122"/>
      <c r="G236" s="122"/>
      <c r="H236" s="122"/>
      <c r="I236" s="125" t="s">
        <v>1186</v>
      </c>
      <c r="J236" s="125">
        <v>6</v>
      </c>
      <c r="K236" s="278">
        <v>1206170102.1099999</v>
      </c>
      <c r="L236" s="291" t="s">
        <v>317</v>
      </c>
      <c r="M236" s="108">
        <f t="shared" si="3"/>
        <v>-1599295.5</v>
      </c>
      <c r="N236">
        <v>-67196.899999999994</v>
      </c>
      <c r="O236">
        <v>-249878</v>
      </c>
      <c r="P236">
        <v>-49899</v>
      </c>
      <c r="Q236">
        <v>-1138293.1200000001</v>
      </c>
      <c r="R236">
        <v>-159902</v>
      </c>
      <c r="S236">
        <v>-382790.49</v>
      </c>
      <c r="T236">
        <v>-304167</v>
      </c>
      <c r="U236">
        <v>-4166.5</v>
      </c>
      <c r="V236">
        <v>-483686</v>
      </c>
      <c r="W236">
        <v>-4499</v>
      </c>
      <c r="Z236">
        <v>-1599295.5</v>
      </c>
      <c r="AA236">
        <v>-17356.5</v>
      </c>
      <c r="AB236">
        <v>-113662.46</v>
      </c>
      <c r="AC236">
        <v>-279351.46000000002</v>
      </c>
      <c r="AD236">
        <v>-6014.33</v>
      </c>
      <c r="AE236">
        <v>-77877.929999999993</v>
      </c>
      <c r="AG236">
        <v>-6712</v>
      </c>
      <c r="AH236">
        <v>-7278644.5899999999</v>
      </c>
      <c r="AI236">
        <v>-26039.57</v>
      </c>
      <c r="AJ236">
        <v>-58840.92</v>
      </c>
      <c r="AK236">
        <v>-188284</v>
      </c>
      <c r="AL236">
        <v>-1223991</v>
      </c>
      <c r="AM236">
        <v>-88744</v>
      </c>
      <c r="AN236">
        <v>-64676.98</v>
      </c>
      <c r="AO236">
        <v>-172513</v>
      </c>
      <c r="AP236">
        <v>-7489</v>
      </c>
      <c r="AQ236">
        <v>-23586.33</v>
      </c>
      <c r="AR236">
        <v>-7199</v>
      </c>
      <c r="AS236">
        <v>-96679</v>
      </c>
      <c r="AU236">
        <v>-27296</v>
      </c>
      <c r="AV236">
        <v>-2431963.0499999998</v>
      </c>
      <c r="AX236">
        <v>-89672.33</v>
      </c>
      <c r="AZ236">
        <v>-197707.06</v>
      </c>
      <c r="BB236">
        <v>-273873.64</v>
      </c>
      <c r="BC236">
        <v>-314441.25</v>
      </c>
      <c r="BD236">
        <v>-607393.5</v>
      </c>
      <c r="BF236">
        <v>-22070.68</v>
      </c>
      <c r="BH236">
        <v>-499353.17</v>
      </c>
      <c r="BI236">
        <v>-3045944</v>
      </c>
      <c r="BJ236">
        <v>-606684.69999999995</v>
      </c>
      <c r="BK236">
        <v>-2624299.2799999998</v>
      </c>
      <c r="BL236">
        <v>-404030</v>
      </c>
      <c r="BN236">
        <v>-752301.6</v>
      </c>
      <c r="BO236">
        <v>-256690.15</v>
      </c>
    </row>
    <row r="237" spans="1:67">
      <c r="A237" s="121">
        <v>1</v>
      </c>
      <c r="B237" s="122" t="s">
        <v>903</v>
      </c>
      <c r="C237" s="123" t="s">
        <v>905</v>
      </c>
      <c r="D237" s="123">
        <v>1.2</v>
      </c>
      <c r="E237" s="266" t="s">
        <v>952</v>
      </c>
      <c r="F237" s="122"/>
      <c r="G237" s="122"/>
      <c r="H237" s="122"/>
      <c r="I237" s="125" t="s">
        <v>1186</v>
      </c>
      <c r="J237" s="125">
        <v>6</v>
      </c>
      <c r="K237" s="278">
        <v>1206180101.1010001</v>
      </c>
      <c r="L237" s="291" t="s">
        <v>318</v>
      </c>
      <c r="M237" s="108">
        <f t="shared" si="3"/>
        <v>71966358.170000002</v>
      </c>
      <c r="Z237">
        <v>71966358.170000002</v>
      </c>
    </row>
    <row r="238" spans="1:67">
      <c r="A238" s="121">
        <v>1</v>
      </c>
      <c r="B238" s="122" t="s">
        <v>903</v>
      </c>
      <c r="C238" s="123" t="s">
        <v>905</v>
      </c>
      <c r="D238" s="123">
        <v>1.2</v>
      </c>
      <c r="E238" s="266" t="s">
        <v>1073</v>
      </c>
      <c r="F238" s="122"/>
      <c r="G238" s="122"/>
      <c r="H238" s="122"/>
      <c r="I238" s="125" t="s">
        <v>1186</v>
      </c>
      <c r="J238" s="125">
        <v>6</v>
      </c>
      <c r="K238" s="278">
        <v>1206180102.1010001</v>
      </c>
      <c r="L238" s="291" t="s">
        <v>2140</v>
      </c>
      <c r="M238" s="108">
        <f t="shared" si="3"/>
        <v>-71966005.170000002</v>
      </c>
      <c r="Z238">
        <v>-71966005.170000002</v>
      </c>
    </row>
    <row r="239" spans="1:67">
      <c r="A239" s="121">
        <v>1</v>
      </c>
      <c r="B239" s="122" t="s">
        <v>903</v>
      </c>
      <c r="C239" s="123" t="s">
        <v>905</v>
      </c>
      <c r="D239" s="123">
        <v>1.2</v>
      </c>
      <c r="E239" s="266" t="s">
        <v>952</v>
      </c>
      <c r="F239" s="122"/>
      <c r="G239" s="122"/>
      <c r="H239" s="122"/>
      <c r="I239" s="125" t="s">
        <v>1251</v>
      </c>
      <c r="J239" s="125">
        <v>6</v>
      </c>
      <c r="K239" s="278">
        <v>1209010101.1010001</v>
      </c>
      <c r="L239" s="291" t="s">
        <v>320</v>
      </c>
      <c r="M239" s="108">
        <f t="shared" si="3"/>
        <v>220000</v>
      </c>
      <c r="N239">
        <v>709200</v>
      </c>
      <c r="P239">
        <v>60000</v>
      </c>
      <c r="Q239">
        <v>70000</v>
      </c>
      <c r="U239">
        <v>40000</v>
      </c>
      <c r="W239">
        <v>20500</v>
      </c>
      <c r="Z239">
        <v>220000</v>
      </c>
      <c r="AK239">
        <v>535000</v>
      </c>
      <c r="BC239">
        <v>65000</v>
      </c>
      <c r="BD239">
        <v>592470</v>
      </c>
      <c r="BL239">
        <v>150000</v>
      </c>
    </row>
    <row r="240" spans="1:67">
      <c r="A240" s="121">
        <v>1</v>
      </c>
      <c r="B240" s="122" t="s">
        <v>903</v>
      </c>
      <c r="C240" s="123" t="s">
        <v>905</v>
      </c>
      <c r="D240" s="123">
        <v>1.2</v>
      </c>
      <c r="E240" s="266" t="s">
        <v>952</v>
      </c>
      <c r="F240" s="122"/>
      <c r="G240" s="122"/>
      <c r="H240" s="122"/>
      <c r="I240" s="125" t="s">
        <v>1251</v>
      </c>
      <c r="J240" s="125">
        <v>6</v>
      </c>
      <c r="K240" s="278">
        <v>1209010102.1010001</v>
      </c>
      <c r="L240" s="291" t="s">
        <v>321</v>
      </c>
      <c r="M240" s="108">
        <f t="shared" si="3"/>
        <v>0</v>
      </c>
    </row>
    <row r="241" spans="1:67">
      <c r="A241" s="121">
        <v>1</v>
      </c>
      <c r="B241" s="122" t="s">
        <v>903</v>
      </c>
      <c r="C241" s="123" t="s">
        <v>905</v>
      </c>
      <c r="D241" s="123">
        <v>1.2</v>
      </c>
      <c r="E241" s="266" t="s">
        <v>1073</v>
      </c>
      <c r="F241" s="122"/>
      <c r="G241" s="122"/>
      <c r="H241" s="122"/>
      <c r="I241" s="125" t="s">
        <v>1251</v>
      </c>
      <c r="J241" s="125">
        <v>6</v>
      </c>
      <c r="K241" s="278">
        <v>1209010103.1010001</v>
      </c>
      <c r="L241" s="291" t="s">
        <v>322</v>
      </c>
      <c r="M241" s="108">
        <f t="shared" si="3"/>
        <v>-47887.07</v>
      </c>
      <c r="N241">
        <v>-709199.1</v>
      </c>
      <c r="P241">
        <v>-59999</v>
      </c>
      <c r="Q241">
        <v>-69999</v>
      </c>
      <c r="U241">
        <v>-39999</v>
      </c>
      <c r="W241">
        <v>-20499</v>
      </c>
      <c r="Z241">
        <v>-47887.07</v>
      </c>
      <c r="AK241">
        <v>-534994</v>
      </c>
      <c r="BC241">
        <v>-64999</v>
      </c>
      <c r="BD241">
        <v>-592463</v>
      </c>
      <c r="BL241">
        <v>-149998</v>
      </c>
    </row>
    <row r="242" spans="1:67">
      <c r="A242" s="121">
        <v>1</v>
      </c>
      <c r="B242" s="122" t="s">
        <v>903</v>
      </c>
      <c r="C242" s="123" t="s">
        <v>905</v>
      </c>
      <c r="D242" s="123">
        <v>1.2</v>
      </c>
      <c r="E242" s="266" t="s">
        <v>952</v>
      </c>
      <c r="F242" s="122"/>
      <c r="G242" s="122"/>
      <c r="H242" s="122"/>
      <c r="I242" s="125" t="s">
        <v>1251</v>
      </c>
      <c r="J242" s="125">
        <v>6</v>
      </c>
      <c r="K242" s="278">
        <v>1209030101.1010001</v>
      </c>
      <c r="L242" s="291" t="s">
        <v>2143</v>
      </c>
      <c r="M242" s="108">
        <f t="shared" si="3"/>
        <v>575510</v>
      </c>
      <c r="P242">
        <v>199000</v>
      </c>
      <c r="T242">
        <v>314998</v>
      </c>
      <c r="W242">
        <v>199000</v>
      </c>
      <c r="X242">
        <v>197100</v>
      </c>
      <c r="Y242">
        <v>599180</v>
      </c>
      <c r="Z242">
        <v>575510</v>
      </c>
      <c r="AA242">
        <v>96000</v>
      </c>
      <c r="AB242">
        <v>109390</v>
      </c>
      <c r="AC242">
        <v>96000</v>
      </c>
      <c r="AF242">
        <v>571370</v>
      </c>
      <c r="AG242">
        <v>97200</v>
      </c>
      <c r="AI242">
        <v>58000</v>
      </c>
      <c r="AJ242">
        <v>153000</v>
      </c>
      <c r="AK242">
        <v>460070</v>
      </c>
      <c r="AM242">
        <v>315820</v>
      </c>
      <c r="AN242">
        <v>208820</v>
      </c>
      <c r="AU242">
        <v>36380</v>
      </c>
      <c r="AV242">
        <v>160500</v>
      </c>
      <c r="AW242">
        <v>777080</v>
      </c>
      <c r="AX242">
        <v>80000</v>
      </c>
      <c r="BC242">
        <v>364940</v>
      </c>
      <c r="BD242">
        <v>99500</v>
      </c>
      <c r="BE242">
        <v>29960</v>
      </c>
      <c r="BF242">
        <v>28000</v>
      </c>
      <c r="BI242">
        <v>30000</v>
      </c>
      <c r="BK242">
        <v>150000</v>
      </c>
      <c r="BM242">
        <v>155000</v>
      </c>
      <c r="BN242">
        <v>292500</v>
      </c>
      <c r="BO242">
        <v>156000</v>
      </c>
    </row>
    <row r="243" spans="1:67">
      <c r="A243" s="121">
        <v>1</v>
      </c>
      <c r="B243" s="122" t="s">
        <v>903</v>
      </c>
      <c r="C243" s="123" t="s">
        <v>905</v>
      </c>
      <c r="D243" s="123">
        <v>1.2</v>
      </c>
      <c r="E243" s="266" t="s">
        <v>952</v>
      </c>
      <c r="F243" s="122"/>
      <c r="G243" s="122"/>
      <c r="H243" s="122"/>
      <c r="I243" s="125" t="s">
        <v>1251</v>
      </c>
      <c r="J243" s="125">
        <v>6</v>
      </c>
      <c r="K243" s="278">
        <v>1209030101.1040001</v>
      </c>
      <c r="L243" s="291" t="s">
        <v>2144</v>
      </c>
      <c r="M243" s="108">
        <f t="shared" si="3"/>
        <v>0</v>
      </c>
      <c r="O243">
        <v>198500</v>
      </c>
      <c r="P243">
        <v>134000</v>
      </c>
      <c r="Q243">
        <v>134000</v>
      </c>
      <c r="S243">
        <v>208900</v>
      </c>
      <c r="T243">
        <v>134000</v>
      </c>
      <c r="U243">
        <v>134000</v>
      </c>
      <c r="V243">
        <v>169260</v>
      </c>
      <c r="X243">
        <v>232922</v>
      </c>
      <c r="BK243">
        <v>62060</v>
      </c>
    </row>
    <row r="244" spans="1:67">
      <c r="A244" s="121">
        <v>1</v>
      </c>
      <c r="B244" s="122" t="s">
        <v>903</v>
      </c>
      <c r="C244" s="123" t="s">
        <v>905</v>
      </c>
      <c r="D244" s="123">
        <v>1.2</v>
      </c>
      <c r="E244" s="266" t="s">
        <v>1073</v>
      </c>
      <c r="F244" s="122"/>
      <c r="G244" s="122"/>
      <c r="H244" s="122"/>
      <c r="I244" s="125" t="s">
        <v>1251</v>
      </c>
      <c r="J244" s="125">
        <v>6</v>
      </c>
      <c r="K244" s="278">
        <v>1209030102.1010001</v>
      </c>
      <c r="L244" s="291" t="s">
        <v>2145</v>
      </c>
      <c r="M244" s="108">
        <f t="shared" si="3"/>
        <v>-293561.59999999998</v>
      </c>
      <c r="P244">
        <v>-66333.33</v>
      </c>
      <c r="T244">
        <v>-219179.89</v>
      </c>
      <c r="U244">
        <v>-133998</v>
      </c>
      <c r="W244">
        <v>-77388.92</v>
      </c>
      <c r="X244">
        <v>-197098</v>
      </c>
      <c r="Y244">
        <v>-472040.11</v>
      </c>
      <c r="Z244">
        <v>-293561.59999999998</v>
      </c>
      <c r="AA244">
        <v>-94027.4</v>
      </c>
      <c r="AB244">
        <v>-109388</v>
      </c>
      <c r="AC244">
        <v>-95999</v>
      </c>
      <c r="AF244">
        <v>-436123.12</v>
      </c>
      <c r="AG244">
        <v>-25032</v>
      </c>
      <c r="AI244">
        <v>-57998.99</v>
      </c>
      <c r="AJ244">
        <v>-12684.54</v>
      </c>
      <c r="AK244">
        <v>-386581.11</v>
      </c>
      <c r="AM244">
        <v>-186474.67</v>
      </c>
      <c r="AN244">
        <v>-152345.78</v>
      </c>
      <c r="AU244">
        <v>-36379</v>
      </c>
      <c r="AV244">
        <v>-160498</v>
      </c>
      <c r="AW244">
        <v>-536677.92000000004</v>
      </c>
      <c r="AX244">
        <v>-79999</v>
      </c>
      <c r="BC244">
        <v>-364937.16</v>
      </c>
      <c r="BD244">
        <v>-52513.89</v>
      </c>
      <c r="BE244">
        <v>-29959</v>
      </c>
      <c r="BF244">
        <v>-27999</v>
      </c>
      <c r="BI244">
        <v>-5833.33</v>
      </c>
      <c r="BK244">
        <v>-149999</v>
      </c>
      <c r="BM244">
        <v>-154998</v>
      </c>
      <c r="BN244">
        <v>-292496</v>
      </c>
      <c r="BO244">
        <v>-153831.32999999999</v>
      </c>
    </row>
    <row r="245" spans="1:67">
      <c r="A245" s="121">
        <v>1</v>
      </c>
      <c r="B245" s="122" t="s">
        <v>903</v>
      </c>
      <c r="C245" s="123" t="s">
        <v>905</v>
      </c>
      <c r="D245" s="123">
        <v>1.2</v>
      </c>
      <c r="E245" s="266" t="s">
        <v>1073</v>
      </c>
      <c r="F245" s="122"/>
      <c r="G245" s="122"/>
      <c r="H245" s="122"/>
      <c r="I245" s="125" t="s">
        <v>1251</v>
      </c>
      <c r="J245" s="125">
        <v>6</v>
      </c>
      <c r="K245" s="278">
        <v>1209030102.1029999</v>
      </c>
      <c r="L245" s="291" t="s">
        <v>2146</v>
      </c>
      <c r="M245" s="108">
        <f t="shared" si="3"/>
        <v>0</v>
      </c>
      <c r="O245">
        <v>-134930.56</v>
      </c>
      <c r="P245">
        <v>-133998</v>
      </c>
      <c r="Q245">
        <v>-133998</v>
      </c>
      <c r="S245">
        <v>-208897</v>
      </c>
      <c r="T245">
        <v>-133998</v>
      </c>
      <c r="V245">
        <v>-169256</v>
      </c>
      <c r="X245">
        <v>-194218</v>
      </c>
      <c r="BH245">
        <v>-1298743.1000000001</v>
      </c>
      <c r="BK245">
        <v>-62058</v>
      </c>
    </row>
    <row r="246" spans="1:67">
      <c r="A246" s="121">
        <v>1</v>
      </c>
      <c r="B246" s="122" t="s">
        <v>903</v>
      </c>
      <c r="C246" s="123" t="s">
        <v>905</v>
      </c>
      <c r="D246" s="123">
        <v>1.2</v>
      </c>
      <c r="E246" s="266" t="s">
        <v>952</v>
      </c>
      <c r="F246" s="122"/>
      <c r="G246" s="122"/>
      <c r="H246" s="122"/>
      <c r="I246" s="125" t="s">
        <v>1130</v>
      </c>
      <c r="J246" s="125">
        <v>6</v>
      </c>
      <c r="K246" s="278">
        <v>1211010101.1010001</v>
      </c>
      <c r="L246" s="291" t="s">
        <v>327</v>
      </c>
      <c r="M246" s="108">
        <f t="shared" si="3"/>
        <v>0</v>
      </c>
      <c r="AH246">
        <v>418007934.13</v>
      </c>
      <c r="AM246">
        <v>0</v>
      </c>
      <c r="AU246">
        <v>10570000</v>
      </c>
      <c r="BD246">
        <v>0</v>
      </c>
      <c r="BH246">
        <v>118705600</v>
      </c>
    </row>
    <row r="247" spans="1:67">
      <c r="A247" s="121">
        <v>1</v>
      </c>
      <c r="B247" s="122" t="s">
        <v>903</v>
      </c>
      <c r="C247" s="123" t="s">
        <v>905</v>
      </c>
      <c r="D247" s="123">
        <v>1.2</v>
      </c>
      <c r="E247" s="266" t="s">
        <v>952</v>
      </c>
      <c r="F247" s="122"/>
      <c r="G247" s="122"/>
      <c r="H247" s="122"/>
      <c r="I247" s="125" t="s">
        <v>1130</v>
      </c>
      <c r="J247" s="125">
        <v>6</v>
      </c>
      <c r="K247" s="278">
        <v>1211010102.1010001</v>
      </c>
      <c r="L247" s="291" t="s">
        <v>328</v>
      </c>
      <c r="M247" s="108">
        <f t="shared" si="3"/>
        <v>0</v>
      </c>
    </row>
    <row r="248" spans="1:67">
      <c r="A248" s="121">
        <v>1</v>
      </c>
      <c r="B248" s="122" t="s">
        <v>903</v>
      </c>
      <c r="C248" s="123" t="s">
        <v>905</v>
      </c>
      <c r="D248" s="123">
        <v>1.2</v>
      </c>
      <c r="E248" s="266" t="s">
        <v>952</v>
      </c>
      <c r="F248" s="122"/>
      <c r="G248" s="122"/>
      <c r="H248" s="122"/>
      <c r="I248" s="125" t="s">
        <v>1130</v>
      </c>
      <c r="J248" s="125">
        <v>6</v>
      </c>
      <c r="K248" s="278">
        <v>1211010103.1010001</v>
      </c>
      <c r="L248" s="291" t="s">
        <v>2147</v>
      </c>
      <c r="M248" s="108">
        <f t="shared" si="3"/>
        <v>0</v>
      </c>
      <c r="N248">
        <v>142183697.40000001</v>
      </c>
      <c r="P248">
        <v>499000</v>
      </c>
      <c r="U248">
        <v>518030.67</v>
      </c>
      <c r="AH248">
        <v>886121.57</v>
      </c>
      <c r="BN248">
        <v>360719.44</v>
      </c>
    </row>
    <row r="249" spans="1:67">
      <c r="A249" s="121">
        <v>2</v>
      </c>
      <c r="B249" s="122" t="s">
        <v>909</v>
      </c>
      <c r="C249" s="123" t="s">
        <v>910</v>
      </c>
      <c r="D249" s="123">
        <v>2.1</v>
      </c>
      <c r="E249" s="266" t="s">
        <v>1073</v>
      </c>
      <c r="F249" s="122"/>
      <c r="G249" s="122"/>
      <c r="H249" s="122"/>
      <c r="I249" s="125" t="s">
        <v>1262</v>
      </c>
      <c r="J249" s="125" t="s">
        <v>937</v>
      </c>
      <c r="K249" s="278">
        <v>2101010101.102</v>
      </c>
      <c r="L249" s="291" t="s">
        <v>2151</v>
      </c>
      <c r="M249" s="108">
        <f t="shared" si="3"/>
        <v>0</v>
      </c>
      <c r="AJ249">
        <v>22400</v>
      </c>
      <c r="AY249">
        <v>33802</v>
      </c>
      <c r="BB249">
        <v>0</v>
      </c>
    </row>
    <row r="250" spans="1:67">
      <c r="A250" s="121">
        <v>2</v>
      </c>
      <c r="B250" s="122" t="s">
        <v>909</v>
      </c>
      <c r="C250" s="123" t="s">
        <v>910</v>
      </c>
      <c r="D250" s="123">
        <v>2.1</v>
      </c>
      <c r="E250" s="266" t="s">
        <v>1073</v>
      </c>
      <c r="F250" s="122"/>
      <c r="G250" s="122" t="s">
        <v>945</v>
      </c>
      <c r="H250" s="122"/>
      <c r="I250" s="125" t="s">
        <v>1262</v>
      </c>
      <c r="J250" s="125">
        <v>7.1</v>
      </c>
      <c r="K250" s="278">
        <v>2101010102.102</v>
      </c>
      <c r="L250" s="291" t="s">
        <v>2154</v>
      </c>
      <c r="M250" s="108">
        <f t="shared" si="3"/>
        <v>0</v>
      </c>
      <c r="AH250">
        <v>73198946.290000007</v>
      </c>
      <c r="BH250">
        <v>46350000</v>
      </c>
    </row>
    <row r="251" spans="1:67">
      <c r="A251" s="121">
        <v>2</v>
      </c>
      <c r="B251" s="122" t="s">
        <v>909</v>
      </c>
      <c r="C251" s="123" t="s">
        <v>910</v>
      </c>
      <c r="D251" s="123">
        <v>2.1</v>
      </c>
      <c r="E251" s="266" t="s">
        <v>1073</v>
      </c>
      <c r="F251" s="122"/>
      <c r="G251" s="122" t="s">
        <v>945</v>
      </c>
      <c r="H251" s="122"/>
      <c r="I251" s="125" t="s">
        <v>1262</v>
      </c>
      <c r="J251" s="125">
        <v>7.2</v>
      </c>
      <c r="K251" s="278">
        <v>2101010102.1029999</v>
      </c>
      <c r="L251" s="291" t="s">
        <v>2156</v>
      </c>
      <c r="M251" s="108">
        <f t="shared" si="3"/>
        <v>0</v>
      </c>
      <c r="Z251">
        <v>0</v>
      </c>
      <c r="AH251">
        <v>54712989.189999998</v>
      </c>
      <c r="AV251">
        <v>1611590</v>
      </c>
      <c r="BH251">
        <v>0</v>
      </c>
    </row>
    <row r="252" spans="1:67">
      <c r="A252" s="121">
        <v>2</v>
      </c>
      <c r="B252" s="122" t="s">
        <v>909</v>
      </c>
      <c r="C252" s="123" t="s">
        <v>910</v>
      </c>
      <c r="D252" s="123">
        <v>2.1</v>
      </c>
      <c r="E252" s="266" t="s">
        <v>1073</v>
      </c>
      <c r="F252" s="122"/>
      <c r="G252" s="122" t="s">
        <v>945</v>
      </c>
      <c r="H252" s="122"/>
      <c r="I252" s="125" t="s">
        <v>1262</v>
      </c>
      <c r="J252" s="125">
        <v>7.3</v>
      </c>
      <c r="K252" s="278">
        <v>2101010102.105</v>
      </c>
      <c r="L252" s="291" t="s">
        <v>2159</v>
      </c>
      <c r="M252" s="108">
        <f t="shared" si="3"/>
        <v>0</v>
      </c>
      <c r="AH252">
        <v>16776341.23</v>
      </c>
    </row>
    <row r="253" spans="1:67">
      <c r="A253" s="121">
        <v>2</v>
      </c>
      <c r="B253" s="122" t="s">
        <v>909</v>
      </c>
      <c r="C253" s="123" t="s">
        <v>910</v>
      </c>
      <c r="D253" s="123">
        <v>2.1</v>
      </c>
      <c r="E253" s="266" t="s">
        <v>1073</v>
      </c>
      <c r="F253" s="122"/>
      <c r="G253" s="122" t="s">
        <v>945</v>
      </c>
      <c r="H253" s="122"/>
      <c r="I253" s="125" t="s">
        <v>1262</v>
      </c>
      <c r="J253" s="125" t="s">
        <v>936</v>
      </c>
      <c r="K253" s="278">
        <v>2101010102.1159999</v>
      </c>
      <c r="L253" s="291" t="s">
        <v>2160</v>
      </c>
      <c r="M253" s="108">
        <f t="shared" si="3"/>
        <v>29684</v>
      </c>
      <c r="Z253">
        <v>29684</v>
      </c>
      <c r="AH253">
        <v>4350339.2</v>
      </c>
      <c r="AV253">
        <v>1495383.72</v>
      </c>
    </row>
    <row r="254" spans="1:67">
      <c r="A254" s="121">
        <v>2</v>
      </c>
      <c r="B254" s="122" t="s">
        <v>909</v>
      </c>
      <c r="C254" s="123" t="s">
        <v>910</v>
      </c>
      <c r="D254" s="123">
        <v>2.1</v>
      </c>
      <c r="E254" s="266" t="s">
        <v>1073</v>
      </c>
      <c r="F254" s="122"/>
      <c r="G254" s="122" t="s">
        <v>945</v>
      </c>
      <c r="H254" s="122"/>
      <c r="I254" s="125" t="s">
        <v>1262</v>
      </c>
      <c r="J254" s="125" t="s">
        <v>937</v>
      </c>
      <c r="K254" s="278">
        <v>2101010102.1289999</v>
      </c>
      <c r="L254" s="291" t="s">
        <v>2161</v>
      </c>
      <c r="M254" s="108">
        <f t="shared" si="3"/>
        <v>0</v>
      </c>
      <c r="AH254">
        <v>16443939.68</v>
      </c>
      <c r="AV254">
        <v>7064503.7800000003</v>
      </c>
      <c r="BH254">
        <v>645000</v>
      </c>
    </row>
    <row r="255" spans="1:67">
      <c r="A255" s="121">
        <v>2</v>
      </c>
      <c r="B255" s="122" t="s">
        <v>909</v>
      </c>
      <c r="C255" s="123" t="s">
        <v>910</v>
      </c>
      <c r="D255" s="123">
        <v>2.1</v>
      </c>
      <c r="E255" s="266" t="s">
        <v>1073</v>
      </c>
      <c r="F255" s="122"/>
      <c r="G255" s="122" t="s">
        <v>945</v>
      </c>
      <c r="H255" s="122"/>
      <c r="I255" s="125" t="s">
        <v>1262</v>
      </c>
      <c r="J255" s="125">
        <v>7.8</v>
      </c>
      <c r="K255" s="278">
        <v>2101010102.1300001</v>
      </c>
      <c r="L255" s="291" t="s">
        <v>2162</v>
      </c>
      <c r="M255" s="108">
        <f t="shared" si="3"/>
        <v>0</v>
      </c>
      <c r="AH255">
        <v>373930</v>
      </c>
    </row>
    <row r="256" spans="1:67">
      <c r="A256" s="121">
        <v>2</v>
      </c>
      <c r="B256" s="122" t="s">
        <v>909</v>
      </c>
      <c r="C256" s="123" t="s">
        <v>910</v>
      </c>
      <c r="D256" s="123">
        <v>2.1</v>
      </c>
      <c r="E256" s="266" t="s">
        <v>1073</v>
      </c>
      <c r="F256" s="122"/>
      <c r="G256" s="122" t="s">
        <v>945</v>
      </c>
      <c r="H256" s="122"/>
      <c r="I256" s="125" t="s">
        <v>1262</v>
      </c>
      <c r="J256" s="125">
        <v>7.9</v>
      </c>
      <c r="K256" s="278">
        <v>2101010102.131</v>
      </c>
      <c r="L256" s="291" t="s">
        <v>2163</v>
      </c>
      <c r="M256" s="108">
        <f t="shared" si="3"/>
        <v>0</v>
      </c>
      <c r="AH256">
        <v>790089.47</v>
      </c>
    </row>
    <row r="257" spans="1:67">
      <c r="A257" s="121">
        <v>2</v>
      </c>
      <c r="B257" s="122" t="s">
        <v>909</v>
      </c>
      <c r="C257" s="123" t="s">
        <v>910</v>
      </c>
      <c r="D257" s="123">
        <v>2.1</v>
      </c>
      <c r="E257" s="266" t="s">
        <v>1073</v>
      </c>
      <c r="F257" s="122"/>
      <c r="G257" s="122" t="s">
        <v>945</v>
      </c>
      <c r="H257" s="122"/>
      <c r="I257" s="125" t="s">
        <v>1262</v>
      </c>
      <c r="J257" s="125" t="s">
        <v>931</v>
      </c>
      <c r="K257" s="278">
        <v>2101010102.132</v>
      </c>
      <c r="L257" s="291" t="s">
        <v>2164</v>
      </c>
      <c r="M257" s="108">
        <f t="shared" si="3"/>
        <v>0</v>
      </c>
    </row>
    <row r="258" spans="1:67">
      <c r="A258" s="121">
        <v>2</v>
      </c>
      <c r="B258" s="122" t="s">
        <v>909</v>
      </c>
      <c r="C258" s="123" t="s">
        <v>910</v>
      </c>
      <c r="D258" s="123">
        <v>2.1</v>
      </c>
      <c r="E258" s="266" t="s">
        <v>1073</v>
      </c>
      <c r="F258" s="122"/>
      <c r="G258" s="122"/>
      <c r="H258" s="122"/>
      <c r="I258" s="125" t="s">
        <v>1262</v>
      </c>
      <c r="J258" s="125" t="s">
        <v>937</v>
      </c>
      <c r="K258" s="278">
        <v>2101010103.1010001</v>
      </c>
      <c r="L258" s="291" t="s">
        <v>2165</v>
      </c>
      <c r="M258" s="108">
        <f t="shared" si="3"/>
        <v>0</v>
      </c>
      <c r="AH258">
        <v>1313496.6000000001</v>
      </c>
    </row>
    <row r="259" spans="1:67">
      <c r="A259" s="121">
        <v>2</v>
      </c>
      <c r="B259" s="122" t="s">
        <v>909</v>
      </c>
      <c r="C259" s="123" t="s">
        <v>910</v>
      </c>
      <c r="D259" s="123">
        <v>2.1</v>
      </c>
      <c r="E259" s="266" t="s">
        <v>1073</v>
      </c>
      <c r="F259" s="122"/>
      <c r="G259" s="122"/>
      <c r="H259" s="122"/>
      <c r="I259" s="125" t="s">
        <v>1262</v>
      </c>
      <c r="J259" s="125" t="s">
        <v>937</v>
      </c>
      <c r="K259" s="278">
        <v>2101010107.1010001</v>
      </c>
      <c r="L259" s="291" t="s">
        <v>351</v>
      </c>
      <c r="M259" s="108">
        <f t="shared" si="3"/>
        <v>0</v>
      </c>
    </row>
    <row r="260" spans="1:67">
      <c r="A260" s="121">
        <v>2</v>
      </c>
      <c r="B260" s="122" t="s">
        <v>909</v>
      </c>
      <c r="C260" s="123" t="s">
        <v>910</v>
      </c>
      <c r="D260" s="123">
        <v>2.1</v>
      </c>
      <c r="E260" s="266" t="s">
        <v>1073</v>
      </c>
      <c r="F260" s="122"/>
      <c r="G260" s="122"/>
      <c r="H260" s="122"/>
      <c r="I260" s="125" t="s">
        <v>1262</v>
      </c>
      <c r="J260" s="125" t="s">
        <v>937</v>
      </c>
      <c r="K260" s="278">
        <v>2101020106.1010001</v>
      </c>
      <c r="L260" s="291" t="s">
        <v>352</v>
      </c>
      <c r="M260" s="108">
        <f t="shared" ref="M260:M323" si="4">SUMIF($N$1:$BO$1,$M$1,$N260:$BO260)</f>
        <v>0</v>
      </c>
      <c r="Z260">
        <v>0</v>
      </c>
    </row>
    <row r="261" spans="1:67">
      <c r="A261" s="121">
        <v>2</v>
      </c>
      <c r="B261" s="122" t="s">
        <v>909</v>
      </c>
      <c r="C261" s="123" t="s">
        <v>910</v>
      </c>
      <c r="D261" s="123">
        <v>2.1</v>
      </c>
      <c r="E261" s="266" t="s">
        <v>1073</v>
      </c>
      <c r="F261" s="122"/>
      <c r="G261" s="122" t="s">
        <v>945</v>
      </c>
      <c r="H261" s="122"/>
      <c r="I261" s="125" t="s">
        <v>1262</v>
      </c>
      <c r="J261" s="125">
        <v>7.1</v>
      </c>
      <c r="K261" s="278">
        <v>2101020198.102</v>
      </c>
      <c r="L261" s="291" t="s">
        <v>2167</v>
      </c>
      <c r="M261" s="108">
        <f t="shared" si="4"/>
        <v>0</v>
      </c>
      <c r="AH261">
        <v>3450.4</v>
      </c>
    </row>
    <row r="262" spans="1:67">
      <c r="A262" s="121">
        <v>2</v>
      </c>
      <c r="B262" s="122" t="s">
        <v>909</v>
      </c>
      <c r="C262" s="123" t="s">
        <v>910</v>
      </c>
      <c r="D262" s="123">
        <v>2.1</v>
      </c>
      <c r="E262" s="266" t="s">
        <v>1073</v>
      </c>
      <c r="F262" s="122"/>
      <c r="G262" s="122" t="s">
        <v>945</v>
      </c>
      <c r="H262" s="122"/>
      <c r="I262" s="125" t="s">
        <v>1262</v>
      </c>
      <c r="J262" s="125">
        <v>7.2</v>
      </c>
      <c r="K262" s="278">
        <v>2101020198.1029999</v>
      </c>
      <c r="L262" s="291" t="s">
        <v>2168</v>
      </c>
      <c r="M262" s="108">
        <f t="shared" si="4"/>
        <v>0</v>
      </c>
    </row>
    <row r="263" spans="1:67">
      <c r="A263" s="121">
        <v>2</v>
      </c>
      <c r="B263" s="122" t="s">
        <v>909</v>
      </c>
      <c r="C263" s="123" t="s">
        <v>910</v>
      </c>
      <c r="D263" s="123">
        <v>2.1</v>
      </c>
      <c r="E263" s="266" t="s">
        <v>1073</v>
      </c>
      <c r="F263" s="122"/>
      <c r="G263" s="122" t="s">
        <v>945</v>
      </c>
      <c r="H263" s="122"/>
      <c r="I263" s="125" t="s">
        <v>1262</v>
      </c>
      <c r="J263" s="125">
        <v>7.3</v>
      </c>
      <c r="K263" s="278">
        <v>2101020198.105</v>
      </c>
      <c r="L263" s="291" t="s">
        <v>2169</v>
      </c>
      <c r="M263" s="108">
        <f t="shared" si="4"/>
        <v>0</v>
      </c>
    </row>
    <row r="264" spans="1:67">
      <c r="A264" s="121">
        <v>2</v>
      </c>
      <c r="B264" s="122" t="s">
        <v>909</v>
      </c>
      <c r="C264" s="123" t="s">
        <v>910</v>
      </c>
      <c r="D264" s="123">
        <v>2.1</v>
      </c>
      <c r="E264" s="266" t="s">
        <v>1073</v>
      </c>
      <c r="F264" s="122"/>
      <c r="G264" s="122" t="s">
        <v>945</v>
      </c>
      <c r="H264" s="122"/>
      <c r="I264" s="125" t="s">
        <v>1262</v>
      </c>
      <c r="J264" s="125" t="s">
        <v>936</v>
      </c>
      <c r="K264" s="278">
        <v>2101020198.1070001</v>
      </c>
      <c r="L264" s="291" t="s">
        <v>356</v>
      </c>
      <c r="M264" s="108">
        <f t="shared" si="4"/>
        <v>0</v>
      </c>
    </row>
    <row r="265" spans="1:67">
      <c r="A265" s="121">
        <v>2</v>
      </c>
      <c r="B265" s="122" t="s">
        <v>909</v>
      </c>
      <c r="C265" s="123" t="s">
        <v>910</v>
      </c>
      <c r="D265" s="123">
        <v>2.1</v>
      </c>
      <c r="E265" s="266" t="s">
        <v>1073</v>
      </c>
      <c r="F265" s="122"/>
      <c r="G265" s="122" t="s">
        <v>945</v>
      </c>
      <c r="H265" s="122"/>
      <c r="I265" s="125" t="s">
        <v>1262</v>
      </c>
      <c r="J265" s="125" t="s">
        <v>937</v>
      </c>
      <c r="K265" s="278">
        <v>2101020198.1110001</v>
      </c>
      <c r="L265" s="291" t="s">
        <v>357</v>
      </c>
      <c r="M265" s="108">
        <f t="shared" si="4"/>
        <v>0</v>
      </c>
      <c r="AV265">
        <v>3808215.14</v>
      </c>
    </row>
    <row r="266" spans="1:67">
      <c r="A266" s="121">
        <v>2</v>
      </c>
      <c r="B266" s="122" t="s">
        <v>909</v>
      </c>
      <c r="C266" s="123" t="s">
        <v>910</v>
      </c>
      <c r="D266" s="123">
        <v>2.1</v>
      </c>
      <c r="E266" s="266" t="s">
        <v>1073</v>
      </c>
      <c r="F266" s="122"/>
      <c r="G266" s="122" t="s">
        <v>945</v>
      </c>
      <c r="H266" s="122"/>
      <c r="I266" s="125" t="s">
        <v>1262</v>
      </c>
      <c r="J266" s="125">
        <v>7.8</v>
      </c>
      <c r="K266" s="278">
        <v>2101020198.112</v>
      </c>
      <c r="L266" s="291" t="s">
        <v>2170</v>
      </c>
      <c r="M266" s="108">
        <f t="shared" si="4"/>
        <v>0</v>
      </c>
    </row>
    <row r="267" spans="1:67">
      <c r="A267" s="121">
        <v>2</v>
      </c>
      <c r="B267" s="122" t="s">
        <v>909</v>
      </c>
      <c r="C267" s="123" t="s">
        <v>910</v>
      </c>
      <c r="D267" s="123">
        <v>2.1</v>
      </c>
      <c r="E267" s="266" t="s">
        <v>1073</v>
      </c>
      <c r="F267" s="122"/>
      <c r="G267" s="122" t="s">
        <v>945</v>
      </c>
      <c r="H267" s="122"/>
      <c r="I267" s="125" t="s">
        <v>1262</v>
      </c>
      <c r="J267" s="125">
        <v>7.9</v>
      </c>
      <c r="K267" s="278">
        <v>2101020198.1129999</v>
      </c>
      <c r="L267" s="291" t="s">
        <v>2171</v>
      </c>
      <c r="M267" s="108">
        <f t="shared" si="4"/>
        <v>0</v>
      </c>
    </row>
    <row r="268" spans="1:67">
      <c r="A268" s="121">
        <v>2</v>
      </c>
      <c r="B268" s="122" t="s">
        <v>909</v>
      </c>
      <c r="C268" s="123" t="s">
        <v>910</v>
      </c>
      <c r="D268" s="123">
        <v>2.1</v>
      </c>
      <c r="E268" s="266" t="s">
        <v>1073</v>
      </c>
      <c r="F268" s="122"/>
      <c r="G268" s="122" t="s">
        <v>945</v>
      </c>
      <c r="H268" s="122"/>
      <c r="I268" s="125" t="s">
        <v>1262</v>
      </c>
      <c r="J268" s="125" t="s">
        <v>931</v>
      </c>
      <c r="K268" s="278">
        <v>2101020198.1140001</v>
      </c>
      <c r="L268" s="291" t="s">
        <v>2172</v>
      </c>
      <c r="M268" s="108">
        <f t="shared" si="4"/>
        <v>0</v>
      </c>
    </row>
    <row r="269" spans="1:67">
      <c r="A269" s="121">
        <v>2</v>
      </c>
      <c r="B269" s="122" t="s">
        <v>909</v>
      </c>
      <c r="C269" s="123" t="s">
        <v>910</v>
      </c>
      <c r="D269" s="123">
        <v>2.1</v>
      </c>
      <c r="E269" s="266" t="s">
        <v>1073</v>
      </c>
      <c r="F269" s="122" t="s">
        <v>1283</v>
      </c>
      <c r="G269" s="122" t="s">
        <v>945</v>
      </c>
      <c r="H269" s="122"/>
      <c r="I269" s="125" t="s">
        <v>1262</v>
      </c>
      <c r="J269" s="125">
        <v>7.1</v>
      </c>
      <c r="K269" s="278">
        <v>2101020199.1340001</v>
      </c>
      <c r="L269" s="291" t="s">
        <v>2174</v>
      </c>
      <c r="M269" s="108">
        <f t="shared" si="4"/>
        <v>14019056.33</v>
      </c>
      <c r="N269">
        <v>36985122.710000001</v>
      </c>
      <c r="O269">
        <v>1771505.93</v>
      </c>
      <c r="P269">
        <v>2727846.91</v>
      </c>
      <c r="Q269">
        <v>3560224.54</v>
      </c>
      <c r="R269">
        <v>9757907.1799999997</v>
      </c>
      <c r="S269">
        <v>21183638.109999999</v>
      </c>
      <c r="T269">
        <v>6562834.0099999998</v>
      </c>
      <c r="U269">
        <v>4357553.9800000004</v>
      </c>
      <c r="V269">
        <v>1624237.45</v>
      </c>
      <c r="W269">
        <v>1852110.24</v>
      </c>
      <c r="X269">
        <v>1867605.37</v>
      </c>
      <c r="Y269">
        <v>1582476.01</v>
      </c>
      <c r="Z269">
        <v>14019056.33</v>
      </c>
      <c r="AA269">
        <v>3565586.26</v>
      </c>
      <c r="AB269">
        <v>3917587.13</v>
      </c>
      <c r="AC269">
        <v>3863757.5</v>
      </c>
      <c r="AD269">
        <v>4809877.58</v>
      </c>
      <c r="AE269">
        <v>3529928.51</v>
      </c>
      <c r="AF269">
        <v>3540614.18</v>
      </c>
      <c r="AG269">
        <v>1477389.22</v>
      </c>
      <c r="AH269">
        <v>4317312.3</v>
      </c>
      <c r="AI269">
        <v>3373060.6</v>
      </c>
      <c r="AJ269">
        <v>9747753.7799999993</v>
      </c>
      <c r="AK269">
        <v>14517857.289999999</v>
      </c>
      <c r="AL269">
        <v>9382314.2100000009</v>
      </c>
      <c r="AM269">
        <v>1493473.75</v>
      </c>
      <c r="AN269">
        <v>22742361.07</v>
      </c>
      <c r="AO269">
        <v>14238594.35</v>
      </c>
      <c r="AP269">
        <v>15388543.83</v>
      </c>
      <c r="AQ269">
        <v>3915247.64</v>
      </c>
      <c r="AR269">
        <v>32596615.350000001</v>
      </c>
      <c r="AS269">
        <v>9790151.2300000004</v>
      </c>
      <c r="AT269">
        <v>2149689.2400000002</v>
      </c>
      <c r="AU269">
        <v>892906.45</v>
      </c>
      <c r="AV269">
        <v>46181755.390000001</v>
      </c>
      <c r="AW269">
        <v>1297590.49</v>
      </c>
      <c r="AX269">
        <v>533449.74</v>
      </c>
      <c r="AY269">
        <v>8095470.0800000001</v>
      </c>
      <c r="AZ269">
        <v>6811791.3600000003</v>
      </c>
      <c r="BA269">
        <v>2565137.2799999998</v>
      </c>
      <c r="BB269">
        <v>5780983.1600000001</v>
      </c>
      <c r="BC269">
        <v>6593764.8700000001</v>
      </c>
      <c r="BD269">
        <v>1882363.71</v>
      </c>
      <c r="BE269">
        <v>1205788.8500000001</v>
      </c>
      <c r="BF269">
        <v>1158546.58</v>
      </c>
      <c r="BG269">
        <v>1009914.19</v>
      </c>
      <c r="BH269">
        <v>25170368.66</v>
      </c>
      <c r="BI269">
        <v>2697861.65</v>
      </c>
      <c r="BJ269">
        <v>5493090.2599999998</v>
      </c>
      <c r="BK269">
        <v>4942034.0199999996</v>
      </c>
      <c r="BL269">
        <v>1724862.02</v>
      </c>
      <c r="BM269">
        <v>10408952.560000001</v>
      </c>
      <c r="BN269">
        <v>2677101</v>
      </c>
      <c r="BO269">
        <v>3193859.92</v>
      </c>
    </row>
    <row r="270" spans="1:67">
      <c r="A270" s="121">
        <v>2</v>
      </c>
      <c r="B270" s="122" t="s">
        <v>909</v>
      </c>
      <c r="C270" s="123" t="s">
        <v>910</v>
      </c>
      <c r="D270" s="123">
        <v>2.1</v>
      </c>
      <c r="E270" s="266" t="s">
        <v>1073</v>
      </c>
      <c r="F270" s="122"/>
      <c r="G270" s="122" t="s">
        <v>945</v>
      </c>
      <c r="H270" s="122"/>
      <c r="I270" s="125" t="s">
        <v>1262</v>
      </c>
      <c r="J270" s="125">
        <v>7.2</v>
      </c>
      <c r="K270" s="278">
        <v>2101020199.135</v>
      </c>
      <c r="L270" s="291" t="s">
        <v>2175</v>
      </c>
      <c r="M270" s="108">
        <f t="shared" si="4"/>
        <v>13075284.529999999</v>
      </c>
      <c r="N270">
        <v>67956810.370000005</v>
      </c>
      <c r="O270">
        <v>276658.5</v>
      </c>
      <c r="P270">
        <v>784243.33</v>
      </c>
      <c r="Q270">
        <v>238206.35</v>
      </c>
      <c r="R270">
        <v>1034938</v>
      </c>
      <c r="S270">
        <v>1033866.1</v>
      </c>
      <c r="T270">
        <v>1674523.77</v>
      </c>
      <c r="U270">
        <v>267589</v>
      </c>
      <c r="V270">
        <v>647448</v>
      </c>
      <c r="W270">
        <v>729096.28</v>
      </c>
      <c r="X270">
        <v>491997</v>
      </c>
      <c r="Y270">
        <v>103971.9</v>
      </c>
      <c r="Z270">
        <v>13075284.529999999</v>
      </c>
      <c r="AA270">
        <v>952380.01</v>
      </c>
      <c r="AB270">
        <v>570670.57999999996</v>
      </c>
      <c r="AC270">
        <v>455562.3</v>
      </c>
      <c r="AD270">
        <v>21939.13</v>
      </c>
      <c r="AE270">
        <v>577722.69999999995</v>
      </c>
      <c r="AF270">
        <v>358017.95</v>
      </c>
      <c r="AG270">
        <v>68038.2</v>
      </c>
      <c r="AH270">
        <v>4129006.99</v>
      </c>
      <c r="AI270">
        <v>769742.31</v>
      </c>
      <c r="AJ270">
        <v>3661657.56</v>
      </c>
      <c r="AK270">
        <v>2725374.54</v>
      </c>
      <c r="AL270">
        <v>2236943.88</v>
      </c>
      <c r="AM270">
        <v>550424.16</v>
      </c>
      <c r="AN270">
        <v>3263978.44</v>
      </c>
      <c r="AO270">
        <v>1685016.58</v>
      </c>
      <c r="AP270">
        <v>398747.02</v>
      </c>
      <c r="AQ270">
        <v>905692.68</v>
      </c>
      <c r="AR270">
        <v>2556621.36</v>
      </c>
      <c r="AS270">
        <v>735498.01</v>
      </c>
      <c r="AT270">
        <v>485227.8</v>
      </c>
      <c r="AU270">
        <v>197226.2</v>
      </c>
      <c r="AV270">
        <v>21163700.989999998</v>
      </c>
      <c r="AW270">
        <v>94226.68</v>
      </c>
      <c r="AX270">
        <v>378218.61</v>
      </c>
      <c r="AY270">
        <v>8286577.96</v>
      </c>
      <c r="AZ270">
        <v>1250341.1399999999</v>
      </c>
      <c r="BA270">
        <v>538616.69999999995</v>
      </c>
      <c r="BB270">
        <v>1159502.69</v>
      </c>
      <c r="BC270">
        <v>3188814.7</v>
      </c>
      <c r="BD270">
        <v>233770.1</v>
      </c>
      <c r="BE270">
        <v>202249.91</v>
      </c>
      <c r="BF270">
        <v>215395.86</v>
      </c>
      <c r="BG270">
        <v>199937.7</v>
      </c>
      <c r="BH270">
        <v>19196641.539999999</v>
      </c>
      <c r="BI270">
        <v>777913.32</v>
      </c>
      <c r="BJ270">
        <v>1039561.6</v>
      </c>
      <c r="BK270">
        <v>857925.92</v>
      </c>
      <c r="BL270">
        <v>3000</v>
      </c>
      <c r="BM270">
        <v>52091.61</v>
      </c>
      <c r="BN270">
        <v>264265.74</v>
      </c>
      <c r="BO270">
        <v>68148.3</v>
      </c>
    </row>
    <row r="271" spans="1:67">
      <c r="A271" s="121">
        <v>2</v>
      </c>
      <c r="B271" s="122" t="s">
        <v>909</v>
      </c>
      <c r="C271" s="123" t="s">
        <v>910</v>
      </c>
      <c r="D271" s="123">
        <v>2.1</v>
      </c>
      <c r="E271" s="266" t="s">
        <v>1073</v>
      </c>
      <c r="F271" s="122" t="s">
        <v>1286</v>
      </c>
      <c r="G271" s="122" t="s">
        <v>945</v>
      </c>
      <c r="H271" s="122"/>
      <c r="I271" s="125" t="s">
        <v>1262</v>
      </c>
      <c r="J271" s="125">
        <v>7.3</v>
      </c>
      <c r="K271" s="278">
        <v>2101020199.1359999</v>
      </c>
      <c r="L271" s="291" t="s">
        <v>363</v>
      </c>
      <c r="M271" s="108">
        <f t="shared" si="4"/>
        <v>5758222.4699999997</v>
      </c>
      <c r="N271">
        <v>17680988.629999999</v>
      </c>
      <c r="O271">
        <v>372690</v>
      </c>
      <c r="P271">
        <v>693649</v>
      </c>
      <c r="Q271">
        <v>7011131</v>
      </c>
      <c r="R271">
        <v>6697633</v>
      </c>
      <c r="S271">
        <v>4308663.1399999997</v>
      </c>
      <c r="T271">
        <v>3517834.5</v>
      </c>
      <c r="U271">
        <v>642494</v>
      </c>
      <c r="V271">
        <v>987830.7</v>
      </c>
      <c r="W271">
        <v>2247043</v>
      </c>
      <c r="X271">
        <v>1058934</v>
      </c>
      <c r="Y271">
        <v>14648</v>
      </c>
      <c r="Z271">
        <v>5758222.4699999997</v>
      </c>
      <c r="AA271">
        <v>507769.99</v>
      </c>
      <c r="AB271">
        <v>1354937</v>
      </c>
      <c r="AC271">
        <v>648261.4</v>
      </c>
      <c r="AD271">
        <v>1200655.8</v>
      </c>
      <c r="AE271">
        <v>956076.28</v>
      </c>
      <c r="AF271">
        <v>568750</v>
      </c>
      <c r="AG271">
        <v>147601</v>
      </c>
      <c r="AH271">
        <v>1591706.8</v>
      </c>
      <c r="AI271">
        <v>1870812.2</v>
      </c>
      <c r="AJ271">
        <v>1808504.4</v>
      </c>
      <c r="AK271">
        <v>6310529</v>
      </c>
      <c r="AL271">
        <v>1704558</v>
      </c>
      <c r="AM271">
        <v>322789</v>
      </c>
      <c r="AN271">
        <v>3929585.3</v>
      </c>
      <c r="AO271">
        <v>3495626.55</v>
      </c>
      <c r="AP271">
        <v>1224963</v>
      </c>
      <c r="AQ271">
        <v>866011</v>
      </c>
      <c r="AR271">
        <v>4770312.7300000004</v>
      </c>
      <c r="AS271">
        <v>552239</v>
      </c>
      <c r="AT271">
        <v>1415157.73</v>
      </c>
      <c r="AU271">
        <v>448153.73</v>
      </c>
      <c r="AV271">
        <v>5706798.7999999998</v>
      </c>
      <c r="AW271">
        <v>399995</v>
      </c>
      <c r="AX271">
        <v>239153</v>
      </c>
      <c r="AY271">
        <v>973664.6</v>
      </c>
      <c r="AZ271">
        <v>1840064.1</v>
      </c>
      <c r="BA271">
        <v>326698</v>
      </c>
      <c r="BB271">
        <v>1989291.5</v>
      </c>
      <c r="BC271">
        <v>1680939.5</v>
      </c>
      <c r="BD271">
        <v>466510.8</v>
      </c>
      <c r="BE271">
        <v>102176</v>
      </c>
      <c r="BF271">
        <v>181735</v>
      </c>
      <c r="BG271">
        <v>22124</v>
      </c>
      <c r="BH271">
        <v>3579746.77</v>
      </c>
      <c r="BI271">
        <v>1007226.9</v>
      </c>
      <c r="BJ271">
        <v>753643</v>
      </c>
      <c r="BK271">
        <v>710853.84</v>
      </c>
      <c r="BL271">
        <v>688150.5</v>
      </c>
      <c r="BM271">
        <v>3667174</v>
      </c>
      <c r="BN271">
        <v>581220</v>
      </c>
      <c r="BO271">
        <v>943896</v>
      </c>
    </row>
    <row r="272" spans="1:67">
      <c r="A272" s="121">
        <v>2</v>
      </c>
      <c r="B272" s="122" t="s">
        <v>909</v>
      </c>
      <c r="C272" s="123" t="s">
        <v>910</v>
      </c>
      <c r="D272" s="123">
        <v>2.1</v>
      </c>
      <c r="E272" s="266" t="s">
        <v>1073</v>
      </c>
      <c r="F272" s="122"/>
      <c r="G272" s="122" t="s">
        <v>945</v>
      </c>
      <c r="H272" s="122"/>
      <c r="I272" s="125" t="s">
        <v>1262</v>
      </c>
      <c r="J272" s="125" t="s">
        <v>936</v>
      </c>
      <c r="K272" s="278">
        <v>2101020199.1370001</v>
      </c>
      <c r="L272" s="291" t="s">
        <v>2177</v>
      </c>
      <c r="M272" s="108">
        <f t="shared" si="4"/>
        <v>2978414.45</v>
      </c>
      <c r="N272">
        <v>6562549.25</v>
      </c>
      <c r="O272">
        <v>130224</v>
      </c>
      <c r="P272">
        <v>297323.59999999998</v>
      </c>
      <c r="Q272">
        <v>1329447.32</v>
      </c>
      <c r="R272">
        <v>930525.8</v>
      </c>
      <c r="S272">
        <v>1082140.6000000001</v>
      </c>
      <c r="T272">
        <v>566538.5</v>
      </c>
      <c r="U272">
        <v>1057943.08</v>
      </c>
      <c r="V272">
        <v>374524.05</v>
      </c>
      <c r="W272">
        <v>190880.6</v>
      </c>
      <c r="X272">
        <v>258904</v>
      </c>
      <c r="Y272">
        <v>391091</v>
      </c>
      <c r="Z272">
        <v>2978414.45</v>
      </c>
      <c r="AA272">
        <v>14868.42</v>
      </c>
      <c r="AB272">
        <v>280336</v>
      </c>
      <c r="AC272">
        <v>291335.39</v>
      </c>
      <c r="AD272">
        <v>930813.63</v>
      </c>
      <c r="AE272">
        <v>158987.07</v>
      </c>
      <c r="AF272">
        <v>143241.79999999999</v>
      </c>
      <c r="AG272">
        <v>80119</v>
      </c>
      <c r="AH272">
        <v>869288.01</v>
      </c>
      <c r="AI272">
        <v>288529</v>
      </c>
      <c r="AJ272">
        <v>583294.19999999995</v>
      </c>
      <c r="AK272">
        <v>2681425.59</v>
      </c>
      <c r="AL272">
        <v>660385.1</v>
      </c>
      <c r="AM272">
        <v>204544.85</v>
      </c>
      <c r="AN272">
        <v>2295226.0499999998</v>
      </c>
      <c r="AO272">
        <v>162806.5</v>
      </c>
      <c r="AP272">
        <v>411460.1</v>
      </c>
      <c r="AQ272">
        <v>310422.96000000002</v>
      </c>
      <c r="AR272">
        <v>821321.45</v>
      </c>
      <c r="AS272">
        <v>442020.83</v>
      </c>
      <c r="AT272">
        <v>710161.89</v>
      </c>
      <c r="AU272">
        <v>429370.4</v>
      </c>
      <c r="AV272">
        <v>559019.5</v>
      </c>
      <c r="AW272">
        <v>414035.5</v>
      </c>
      <c r="AX272">
        <v>69919.8</v>
      </c>
      <c r="AY272">
        <v>2326332.84</v>
      </c>
      <c r="AZ272">
        <v>393440.29</v>
      </c>
      <c r="BA272">
        <v>425959.44</v>
      </c>
      <c r="BB272">
        <v>704439.58</v>
      </c>
      <c r="BC272">
        <v>733305.85</v>
      </c>
      <c r="BD272">
        <v>137709.70000000001</v>
      </c>
      <c r="BE272">
        <v>140061.72</v>
      </c>
      <c r="BF272">
        <v>155461</v>
      </c>
      <c r="BG272">
        <v>97442.54</v>
      </c>
      <c r="BH272">
        <v>2213499.17</v>
      </c>
      <c r="BI272">
        <v>732549.9</v>
      </c>
      <c r="BJ272">
        <v>100623</v>
      </c>
      <c r="BK272">
        <v>436387.9</v>
      </c>
      <c r="BL272">
        <v>86743.19</v>
      </c>
      <c r="BM272">
        <v>357367.94</v>
      </c>
      <c r="BN272">
        <v>462997.75</v>
      </c>
      <c r="BO272">
        <v>432892</v>
      </c>
    </row>
    <row r="273" spans="1:67">
      <c r="A273" s="121">
        <v>2</v>
      </c>
      <c r="B273" s="122" t="s">
        <v>909</v>
      </c>
      <c r="C273" s="123" t="s">
        <v>910</v>
      </c>
      <c r="D273" s="123">
        <v>2.1</v>
      </c>
      <c r="E273" s="266" t="s">
        <v>1073</v>
      </c>
      <c r="F273" s="122" t="s">
        <v>1289</v>
      </c>
      <c r="G273" s="122" t="s">
        <v>945</v>
      </c>
      <c r="H273" s="122"/>
      <c r="I273" s="125" t="s">
        <v>1262</v>
      </c>
      <c r="J273" s="125" t="s">
        <v>937</v>
      </c>
      <c r="K273" s="278">
        <v>2101020199.138</v>
      </c>
      <c r="L273" s="291" t="s">
        <v>2179</v>
      </c>
      <c r="M273" s="108">
        <f t="shared" si="4"/>
        <v>4700600.37</v>
      </c>
      <c r="N273">
        <v>11895210.890000001</v>
      </c>
      <c r="O273">
        <v>77251.83</v>
      </c>
      <c r="P273">
        <v>344007.28</v>
      </c>
      <c r="Q273">
        <v>997337.48</v>
      </c>
      <c r="R273">
        <v>320033.11</v>
      </c>
      <c r="S273">
        <v>565860.77</v>
      </c>
      <c r="T273">
        <v>541008.72</v>
      </c>
      <c r="U273">
        <v>763536.22</v>
      </c>
      <c r="V273">
        <v>407689.32</v>
      </c>
      <c r="W273">
        <v>222439</v>
      </c>
      <c r="X273">
        <v>165072.75</v>
      </c>
      <c r="Y273">
        <v>256582.54</v>
      </c>
      <c r="Z273">
        <v>4700600.37</v>
      </c>
      <c r="AA273">
        <v>226490.49</v>
      </c>
      <c r="AB273">
        <v>43932.01</v>
      </c>
      <c r="AC273">
        <v>74661.66</v>
      </c>
      <c r="AD273">
        <v>429267.29</v>
      </c>
      <c r="AE273">
        <v>1075859.52</v>
      </c>
      <c r="AF273">
        <v>1043758.37</v>
      </c>
      <c r="AG273">
        <v>411141.43</v>
      </c>
      <c r="AH273">
        <v>3574637.21</v>
      </c>
      <c r="AI273">
        <v>610063</v>
      </c>
      <c r="AJ273">
        <v>479366.87</v>
      </c>
      <c r="AK273">
        <v>584158.09</v>
      </c>
      <c r="AL273">
        <v>1778819.17</v>
      </c>
      <c r="AM273">
        <v>549425.43000000005</v>
      </c>
      <c r="AN273">
        <v>1564718.4</v>
      </c>
      <c r="AO273">
        <v>105953.13</v>
      </c>
      <c r="AP273">
        <v>248758.11</v>
      </c>
      <c r="AQ273">
        <v>353564.4</v>
      </c>
      <c r="AR273">
        <v>996577</v>
      </c>
      <c r="AS273">
        <v>773485.14</v>
      </c>
      <c r="AT273">
        <v>452973.08</v>
      </c>
      <c r="AU273">
        <v>270307.23</v>
      </c>
      <c r="AV273">
        <v>1508127.66</v>
      </c>
      <c r="AW273">
        <v>594800.74</v>
      </c>
      <c r="AX273">
        <v>83272.259999999995</v>
      </c>
      <c r="AY273">
        <v>1931894.83</v>
      </c>
      <c r="AZ273">
        <v>439472.96</v>
      </c>
      <c r="BA273">
        <v>464126.78</v>
      </c>
      <c r="BB273">
        <v>143149.1</v>
      </c>
      <c r="BC273">
        <v>874459.65</v>
      </c>
      <c r="BD273">
        <v>411062.17</v>
      </c>
      <c r="BE273">
        <v>394023.14</v>
      </c>
      <c r="BF273">
        <v>160518.06</v>
      </c>
      <c r="BG273">
        <v>220318.26</v>
      </c>
      <c r="BH273">
        <v>6171264.71</v>
      </c>
      <c r="BI273">
        <v>432845.22</v>
      </c>
      <c r="BJ273">
        <v>383550.45</v>
      </c>
      <c r="BK273">
        <v>371410.14</v>
      </c>
      <c r="BL273">
        <v>68348.100000000006</v>
      </c>
      <c r="BM273">
        <v>1127719.32</v>
      </c>
      <c r="BN273">
        <v>404758.4</v>
      </c>
      <c r="BO273">
        <v>233655.58</v>
      </c>
    </row>
    <row r="274" spans="1:67">
      <c r="A274" s="121">
        <v>2</v>
      </c>
      <c r="B274" s="122" t="s">
        <v>909</v>
      </c>
      <c r="C274" s="123" t="s">
        <v>910</v>
      </c>
      <c r="D274" s="123">
        <v>2.1</v>
      </c>
      <c r="E274" s="266" t="s">
        <v>1073</v>
      </c>
      <c r="F274" s="122" t="s">
        <v>1291</v>
      </c>
      <c r="G274" s="122" t="s">
        <v>945</v>
      </c>
      <c r="H274" s="122"/>
      <c r="I274" s="125" t="s">
        <v>1262</v>
      </c>
      <c r="J274" s="125">
        <v>7.4</v>
      </c>
      <c r="K274" s="278">
        <v>2101020199.1389999</v>
      </c>
      <c r="L274" s="291" t="s">
        <v>2182</v>
      </c>
      <c r="M274" s="108">
        <f t="shared" si="4"/>
        <v>1686930</v>
      </c>
      <c r="N274">
        <v>6048787.5999999996</v>
      </c>
      <c r="O274">
        <v>278770</v>
      </c>
      <c r="P274">
        <v>1499549.96</v>
      </c>
      <c r="Q274">
        <v>987310</v>
      </c>
      <c r="R274">
        <v>198330</v>
      </c>
      <c r="S274">
        <v>350760</v>
      </c>
      <c r="T274">
        <v>183610</v>
      </c>
      <c r="U274">
        <v>995736</v>
      </c>
      <c r="V274">
        <v>373890</v>
      </c>
      <c r="W274">
        <v>286994.5</v>
      </c>
      <c r="X274">
        <v>11100</v>
      </c>
      <c r="Y274">
        <v>587070</v>
      </c>
      <c r="Z274">
        <v>1686930</v>
      </c>
      <c r="AA274">
        <v>80900</v>
      </c>
      <c r="AB274">
        <v>136745</v>
      </c>
      <c r="AC274">
        <v>23550</v>
      </c>
      <c r="AD274">
        <v>841790</v>
      </c>
      <c r="AE274">
        <v>589126</v>
      </c>
      <c r="AF274">
        <v>99099.26</v>
      </c>
      <c r="AG274">
        <v>29630</v>
      </c>
      <c r="AH274">
        <v>51366.5</v>
      </c>
      <c r="AI274">
        <v>453122</v>
      </c>
      <c r="AJ274">
        <v>427560</v>
      </c>
      <c r="AK274">
        <v>322352.48</v>
      </c>
      <c r="AL274">
        <v>166350</v>
      </c>
      <c r="AM274">
        <v>160949</v>
      </c>
      <c r="AN274">
        <v>1071007.5</v>
      </c>
      <c r="AO274">
        <v>8500</v>
      </c>
      <c r="AP274">
        <v>149731.5</v>
      </c>
      <c r="AQ274">
        <v>71200</v>
      </c>
      <c r="AR274">
        <v>1189002.95</v>
      </c>
      <c r="AS274">
        <v>721881.5</v>
      </c>
      <c r="AT274">
        <v>207904</v>
      </c>
      <c r="AU274">
        <v>413860</v>
      </c>
      <c r="AV274">
        <v>1086090</v>
      </c>
      <c r="AW274">
        <v>449744</v>
      </c>
      <c r="AX274">
        <v>0</v>
      </c>
      <c r="AY274">
        <v>379980</v>
      </c>
      <c r="AZ274">
        <v>24200</v>
      </c>
      <c r="BA274">
        <v>35311</v>
      </c>
      <c r="BB274">
        <v>1107900</v>
      </c>
      <c r="BC274">
        <v>266570</v>
      </c>
      <c r="BD274">
        <v>68721</v>
      </c>
      <c r="BE274">
        <v>59460</v>
      </c>
      <c r="BF274">
        <v>46460</v>
      </c>
      <c r="BG274">
        <v>0</v>
      </c>
      <c r="BH274">
        <v>6293227.8200000003</v>
      </c>
      <c r="BI274">
        <v>394840</v>
      </c>
      <c r="BJ274">
        <v>850</v>
      </c>
      <c r="BK274">
        <v>29580</v>
      </c>
      <c r="BL274">
        <v>24590</v>
      </c>
      <c r="BM274">
        <v>42360.79</v>
      </c>
      <c r="BN274">
        <v>122080</v>
      </c>
      <c r="BO274">
        <v>57490</v>
      </c>
    </row>
    <row r="275" spans="1:67">
      <c r="A275" s="121">
        <v>2</v>
      </c>
      <c r="B275" s="122" t="s">
        <v>909</v>
      </c>
      <c r="C275" s="123" t="s">
        <v>910</v>
      </c>
      <c r="D275" s="123">
        <v>2.1</v>
      </c>
      <c r="E275" s="266" t="s">
        <v>1073</v>
      </c>
      <c r="F275" s="122" t="s">
        <v>1293</v>
      </c>
      <c r="G275" s="122" t="s">
        <v>945</v>
      </c>
      <c r="H275" s="122"/>
      <c r="I275" s="125" t="s">
        <v>1262</v>
      </c>
      <c r="J275" s="125">
        <v>7.5</v>
      </c>
      <c r="K275" s="278">
        <v>2101020199.1400001</v>
      </c>
      <c r="L275" s="291" t="s">
        <v>2184</v>
      </c>
      <c r="M275" s="108">
        <f t="shared" si="4"/>
        <v>0</v>
      </c>
      <c r="N275">
        <v>0</v>
      </c>
      <c r="P275">
        <v>998000</v>
      </c>
      <c r="U275">
        <v>259015</v>
      </c>
      <c r="AD275">
        <v>95000</v>
      </c>
      <c r="AH275">
        <v>0</v>
      </c>
      <c r="AW275">
        <v>0</v>
      </c>
    </row>
    <row r="276" spans="1:67">
      <c r="A276" s="121">
        <v>2</v>
      </c>
      <c r="B276" s="122" t="s">
        <v>909</v>
      </c>
      <c r="C276" s="123" t="s">
        <v>910</v>
      </c>
      <c r="D276" s="123">
        <v>2.1</v>
      </c>
      <c r="E276" s="266" t="s">
        <v>1073</v>
      </c>
      <c r="F276" s="122"/>
      <c r="G276" s="122" t="s">
        <v>945</v>
      </c>
      <c r="H276" s="122"/>
      <c r="I276" s="125" t="s">
        <v>1262</v>
      </c>
      <c r="J276" s="125">
        <v>7.6</v>
      </c>
      <c r="K276" s="278">
        <v>2101020199.141</v>
      </c>
      <c r="L276" s="291" t="s">
        <v>2185</v>
      </c>
      <c r="M276" s="108">
        <f t="shared" si="4"/>
        <v>0</v>
      </c>
      <c r="AD276">
        <v>621943.49</v>
      </c>
      <c r="AR276">
        <v>12300</v>
      </c>
      <c r="BK276">
        <v>1061930</v>
      </c>
    </row>
    <row r="277" spans="1:67">
      <c r="A277" s="121">
        <v>2</v>
      </c>
      <c r="B277" s="122" t="s">
        <v>909</v>
      </c>
      <c r="C277" s="123" t="s">
        <v>910</v>
      </c>
      <c r="D277" s="123">
        <v>2.1</v>
      </c>
      <c r="E277" s="266" t="s">
        <v>1073</v>
      </c>
      <c r="F277" s="122"/>
      <c r="G277" s="122" t="s">
        <v>945</v>
      </c>
      <c r="H277" s="122"/>
      <c r="I277" s="125" t="s">
        <v>1262</v>
      </c>
      <c r="J277" s="125">
        <v>7.7</v>
      </c>
      <c r="K277" s="278">
        <v>2101020199.142</v>
      </c>
      <c r="L277" s="291" t="s">
        <v>2186</v>
      </c>
      <c r="M277" s="108">
        <f t="shared" si="4"/>
        <v>0</v>
      </c>
    </row>
    <row r="278" spans="1:67">
      <c r="A278" s="121">
        <v>2</v>
      </c>
      <c r="B278" s="122" t="s">
        <v>909</v>
      </c>
      <c r="C278" s="123" t="s">
        <v>910</v>
      </c>
      <c r="D278" s="123">
        <v>2.1</v>
      </c>
      <c r="E278" s="266" t="s">
        <v>1073</v>
      </c>
      <c r="F278" s="122" t="s">
        <v>1297</v>
      </c>
      <c r="G278" s="122" t="s">
        <v>945</v>
      </c>
      <c r="H278" s="122"/>
      <c r="I278" s="125" t="s">
        <v>1262</v>
      </c>
      <c r="J278" s="125">
        <v>7.8</v>
      </c>
      <c r="K278" s="278">
        <v>2101020199.1429999</v>
      </c>
      <c r="L278" s="291" t="s">
        <v>2187</v>
      </c>
      <c r="M278" s="108">
        <f t="shared" si="4"/>
        <v>537010.81999999995</v>
      </c>
      <c r="N278">
        <v>2356883.6800000002</v>
      </c>
      <c r="P278">
        <v>330</v>
      </c>
      <c r="Q278">
        <v>318930</v>
      </c>
      <c r="R278">
        <v>144930</v>
      </c>
      <c r="S278">
        <v>1057476</v>
      </c>
      <c r="T278">
        <v>306005.2</v>
      </c>
      <c r="U278">
        <v>855152.36</v>
      </c>
      <c r="X278">
        <v>63100</v>
      </c>
      <c r="Y278">
        <v>47548.5</v>
      </c>
      <c r="Z278">
        <v>537010.81999999995</v>
      </c>
      <c r="AA278">
        <v>19050</v>
      </c>
      <c r="AD278">
        <v>962455.46</v>
      </c>
      <c r="AE278">
        <v>135000</v>
      </c>
      <c r="AH278">
        <v>137670</v>
      </c>
      <c r="AK278">
        <v>166380</v>
      </c>
      <c r="AN278">
        <v>210433.84</v>
      </c>
      <c r="AR278">
        <v>144650</v>
      </c>
      <c r="AS278">
        <v>130325</v>
      </c>
      <c r="AT278">
        <v>110500</v>
      </c>
      <c r="AV278">
        <v>4755876.4800000004</v>
      </c>
      <c r="AW278">
        <v>50279</v>
      </c>
      <c r="AX278">
        <v>0</v>
      </c>
      <c r="AY278">
        <v>47206.46</v>
      </c>
      <c r="BC278">
        <v>120090</v>
      </c>
      <c r="BD278">
        <v>29950</v>
      </c>
      <c r="BE278">
        <v>64425</v>
      </c>
      <c r="BF278">
        <v>13350</v>
      </c>
      <c r="BG278">
        <v>8625</v>
      </c>
      <c r="BH278">
        <v>363618.6</v>
      </c>
      <c r="BI278">
        <v>36270</v>
      </c>
      <c r="BJ278">
        <v>8550.64</v>
      </c>
      <c r="BK278">
        <v>16219.05</v>
      </c>
      <c r="BL278">
        <v>222240.4</v>
      </c>
      <c r="BM278">
        <v>2288426.1</v>
      </c>
      <c r="BN278">
        <v>707757.22</v>
      </c>
      <c r="BO278">
        <v>766118.74</v>
      </c>
    </row>
    <row r="279" spans="1:67">
      <c r="A279" s="121">
        <v>2</v>
      </c>
      <c r="B279" s="122" t="s">
        <v>909</v>
      </c>
      <c r="C279" s="123" t="s">
        <v>910</v>
      </c>
      <c r="D279" s="123">
        <v>2.1</v>
      </c>
      <c r="E279" s="266" t="s">
        <v>1073</v>
      </c>
      <c r="F279" s="122" t="s">
        <v>1299</v>
      </c>
      <c r="G279" s="122" t="s">
        <v>945</v>
      </c>
      <c r="H279" s="122"/>
      <c r="I279" s="125" t="s">
        <v>1262</v>
      </c>
      <c r="J279" s="125">
        <v>7.9</v>
      </c>
      <c r="K279" s="278">
        <v>2101020199.1440001</v>
      </c>
      <c r="L279" s="291" t="s">
        <v>2188</v>
      </c>
      <c r="M279" s="108">
        <f t="shared" si="4"/>
        <v>421106.18</v>
      </c>
      <c r="N279">
        <v>2291292.9</v>
      </c>
      <c r="O279">
        <v>123306.66</v>
      </c>
      <c r="P279">
        <v>123884.87</v>
      </c>
      <c r="Q279">
        <v>579365.51</v>
      </c>
      <c r="R279">
        <v>172524</v>
      </c>
      <c r="S279">
        <v>153947.74</v>
      </c>
      <c r="T279">
        <v>186635.74</v>
      </c>
      <c r="U279">
        <v>72375.740000000005</v>
      </c>
      <c r="V279">
        <v>130060</v>
      </c>
      <c r="W279">
        <v>62793.599999999999</v>
      </c>
      <c r="X279">
        <v>18340</v>
      </c>
      <c r="Y279">
        <v>84630</v>
      </c>
      <c r="Z279">
        <v>421106.18</v>
      </c>
      <c r="AA279">
        <v>86530.5</v>
      </c>
      <c r="AB279">
        <v>132236.1</v>
      </c>
      <c r="AC279">
        <v>100302.5</v>
      </c>
      <c r="AD279">
        <v>143008.66</v>
      </c>
      <c r="AE279">
        <v>25500</v>
      </c>
      <c r="AF279">
        <v>94217.3</v>
      </c>
      <c r="AG279">
        <v>39700</v>
      </c>
      <c r="AH279">
        <v>4599.99</v>
      </c>
      <c r="AI279">
        <v>276709.02</v>
      </c>
      <c r="AJ279">
        <v>58960.35</v>
      </c>
      <c r="AK279">
        <v>310378.53999999998</v>
      </c>
      <c r="AL279">
        <v>110123.95</v>
      </c>
      <c r="AM279">
        <v>83839.199999999997</v>
      </c>
      <c r="AN279">
        <v>239096.66</v>
      </c>
      <c r="AO279">
        <v>590341.5</v>
      </c>
      <c r="AP279">
        <v>50280.31</v>
      </c>
      <c r="AQ279">
        <v>56582.51</v>
      </c>
      <c r="AR279">
        <v>719273.9</v>
      </c>
      <c r="AS279">
        <v>91655.41</v>
      </c>
      <c r="AT279">
        <v>316224.25</v>
      </c>
      <c r="AU279">
        <v>44410</v>
      </c>
      <c r="AV279">
        <v>839015.85</v>
      </c>
      <c r="AW279">
        <v>60574.55</v>
      </c>
      <c r="AX279">
        <v>98607.49</v>
      </c>
      <c r="AY279">
        <v>273889.23</v>
      </c>
      <c r="AZ279">
        <v>202509.34</v>
      </c>
      <c r="BA279">
        <v>219713.74</v>
      </c>
      <c r="BB279">
        <v>116147.5</v>
      </c>
      <c r="BC279">
        <v>153725.97</v>
      </c>
      <c r="BD279">
        <v>193221.08</v>
      </c>
      <c r="BE279">
        <v>33121.1</v>
      </c>
      <c r="BF279">
        <v>62992</v>
      </c>
      <c r="BG279">
        <v>44269.7</v>
      </c>
      <c r="BH279">
        <v>368576.76</v>
      </c>
      <c r="BI279">
        <v>247216.3</v>
      </c>
      <c r="BJ279">
        <v>211672.98</v>
      </c>
      <c r="BK279">
        <v>254932.27</v>
      </c>
      <c r="BL279">
        <v>42976.51</v>
      </c>
      <c r="BM279">
        <v>316290.68</v>
      </c>
      <c r="BN279">
        <v>58040.24</v>
      </c>
      <c r="BO279">
        <v>107412.45</v>
      </c>
    </row>
    <row r="280" spans="1:67">
      <c r="A280" s="121">
        <v>2</v>
      </c>
      <c r="B280" s="122" t="s">
        <v>909</v>
      </c>
      <c r="C280" s="123" t="s">
        <v>910</v>
      </c>
      <c r="D280" s="123">
        <v>2.1</v>
      </c>
      <c r="E280" s="266" t="s">
        <v>1073</v>
      </c>
      <c r="F280" s="122" t="s">
        <v>1286</v>
      </c>
      <c r="G280" s="122" t="s">
        <v>945</v>
      </c>
      <c r="H280" s="122"/>
      <c r="I280" s="125" t="s">
        <v>1262</v>
      </c>
      <c r="J280" s="125" t="s">
        <v>931</v>
      </c>
      <c r="K280" s="278">
        <v>2101020199.145</v>
      </c>
      <c r="L280" s="291" t="s">
        <v>2189</v>
      </c>
      <c r="M280" s="108">
        <f t="shared" si="4"/>
        <v>28828</v>
      </c>
      <c r="N280">
        <v>109600</v>
      </c>
      <c r="O280">
        <v>76000</v>
      </c>
      <c r="Z280">
        <v>28828</v>
      </c>
      <c r="AI280">
        <v>91824</v>
      </c>
      <c r="AK280">
        <v>12860.75</v>
      </c>
      <c r="AQ280">
        <v>13782</v>
      </c>
      <c r="AT280">
        <v>62490</v>
      </c>
      <c r="AU280">
        <v>104789</v>
      </c>
      <c r="BH280">
        <v>27408</v>
      </c>
      <c r="BL280">
        <v>22345</v>
      </c>
    </row>
    <row r="281" spans="1:67">
      <c r="A281" s="121">
        <v>2</v>
      </c>
      <c r="B281" s="122" t="s">
        <v>909</v>
      </c>
      <c r="C281" s="123" t="s">
        <v>910</v>
      </c>
      <c r="D281" s="123">
        <v>2.1</v>
      </c>
      <c r="E281" s="266" t="s">
        <v>1073</v>
      </c>
      <c r="F281" s="122"/>
      <c r="G281" s="122" t="s">
        <v>945</v>
      </c>
      <c r="H281" s="122"/>
      <c r="I281" s="125" t="s">
        <v>1262</v>
      </c>
      <c r="J281" s="125" t="s">
        <v>932</v>
      </c>
      <c r="K281" s="278">
        <v>2101020199.1459999</v>
      </c>
      <c r="L281" s="291" t="s">
        <v>2191</v>
      </c>
      <c r="M281" s="108">
        <f t="shared" si="4"/>
        <v>0</v>
      </c>
      <c r="N281">
        <v>10815671.199999999</v>
      </c>
      <c r="AD281">
        <v>0</v>
      </c>
      <c r="AT281">
        <v>21560.5</v>
      </c>
      <c r="AX281">
        <v>0</v>
      </c>
      <c r="AY281">
        <v>2773040</v>
      </c>
      <c r="BC281">
        <v>0</v>
      </c>
      <c r="BF281">
        <v>54000</v>
      </c>
      <c r="BL281">
        <v>65562.12</v>
      </c>
    </row>
    <row r="282" spans="1:67">
      <c r="A282" s="121">
        <v>2</v>
      </c>
      <c r="B282" s="122" t="s">
        <v>909</v>
      </c>
      <c r="C282" s="123" t="s">
        <v>910</v>
      </c>
      <c r="D282" s="123">
        <v>2.1</v>
      </c>
      <c r="E282" s="266" t="s">
        <v>1073</v>
      </c>
      <c r="F282" s="122"/>
      <c r="G282" s="122" t="s">
        <v>945</v>
      </c>
      <c r="H282" s="122"/>
      <c r="I282" s="125" t="s">
        <v>1262</v>
      </c>
      <c r="J282" s="125" t="s">
        <v>933</v>
      </c>
      <c r="K282" s="278">
        <v>2101020199.1470001</v>
      </c>
      <c r="L282" s="291" t="s">
        <v>2192</v>
      </c>
      <c r="M282" s="108">
        <f t="shared" si="4"/>
        <v>895910</v>
      </c>
      <c r="N282">
        <v>4524193.6500000004</v>
      </c>
      <c r="O282">
        <v>86371.25</v>
      </c>
      <c r="P282">
        <v>189204.4</v>
      </c>
      <c r="Q282">
        <v>604562.1</v>
      </c>
      <c r="R282">
        <v>695873</v>
      </c>
      <c r="S282">
        <v>621240</v>
      </c>
      <c r="T282">
        <v>338725</v>
      </c>
      <c r="U282">
        <v>96750</v>
      </c>
      <c r="V282">
        <v>83832.600000000006</v>
      </c>
      <c r="W282">
        <v>16290</v>
      </c>
      <c r="X282">
        <v>273394.59999999998</v>
      </c>
      <c r="Y282">
        <v>228150</v>
      </c>
      <c r="Z282">
        <v>895910</v>
      </c>
      <c r="AA282">
        <v>64867</v>
      </c>
      <c r="AB282">
        <v>416474.5</v>
      </c>
      <c r="AC282">
        <v>262671.2</v>
      </c>
      <c r="AD282">
        <v>202208.9</v>
      </c>
      <c r="AE282">
        <v>340798.4</v>
      </c>
      <c r="AF282">
        <v>297890.40000000002</v>
      </c>
      <c r="AG282">
        <v>26595</v>
      </c>
      <c r="AH282">
        <v>10350</v>
      </c>
      <c r="AI282">
        <v>133119</v>
      </c>
      <c r="AJ282">
        <v>355121.7</v>
      </c>
      <c r="AK282">
        <v>542294.69999999995</v>
      </c>
      <c r="AL282">
        <v>5000</v>
      </c>
      <c r="AM282">
        <v>158844.87</v>
      </c>
      <c r="AN282">
        <v>2833119</v>
      </c>
      <c r="AO282">
        <v>1608060.93</v>
      </c>
      <c r="AP282">
        <v>1602317.1</v>
      </c>
      <c r="AQ282">
        <v>367077.08</v>
      </c>
      <c r="AR282">
        <v>4576894.5</v>
      </c>
      <c r="AS282">
        <v>571845</v>
      </c>
      <c r="AT282">
        <v>461529</v>
      </c>
      <c r="AU282">
        <v>316771</v>
      </c>
      <c r="AV282">
        <v>3031603.1</v>
      </c>
      <c r="AW282">
        <v>154855</v>
      </c>
      <c r="AX282">
        <v>261856</v>
      </c>
      <c r="AY282">
        <v>517868</v>
      </c>
      <c r="AZ282">
        <v>579119.5</v>
      </c>
      <c r="BA282">
        <v>337904</v>
      </c>
      <c r="BB282">
        <v>608920</v>
      </c>
      <c r="BC282">
        <v>818718.65</v>
      </c>
      <c r="BD282">
        <v>710819.36</v>
      </c>
      <c r="BE282">
        <v>77364.2</v>
      </c>
      <c r="BF282">
        <v>97602.2</v>
      </c>
      <c r="BG282">
        <v>222289.3</v>
      </c>
      <c r="BH282">
        <v>1450350.75</v>
      </c>
      <c r="BI282">
        <v>164167.21</v>
      </c>
      <c r="BJ282">
        <v>181555</v>
      </c>
      <c r="BK282">
        <v>241954</v>
      </c>
      <c r="BL282">
        <v>174241</v>
      </c>
      <c r="BM282">
        <v>104085</v>
      </c>
      <c r="BN282">
        <v>64159</v>
      </c>
      <c r="BO282">
        <v>164325</v>
      </c>
    </row>
    <row r="283" spans="1:67">
      <c r="A283" s="121">
        <v>2</v>
      </c>
      <c r="B283" s="122" t="s">
        <v>909</v>
      </c>
      <c r="C283" s="123" t="s">
        <v>910</v>
      </c>
      <c r="D283" s="123">
        <v>2.1</v>
      </c>
      <c r="E283" s="266" t="s">
        <v>1073</v>
      </c>
      <c r="F283" s="122"/>
      <c r="G283" s="122" t="s">
        <v>945</v>
      </c>
      <c r="H283" s="122"/>
      <c r="I283" s="125" t="s">
        <v>1262</v>
      </c>
      <c r="J283" s="125" t="s">
        <v>934</v>
      </c>
      <c r="K283" s="278">
        <v>2101020199.148</v>
      </c>
      <c r="L283" s="291" t="s">
        <v>2193</v>
      </c>
      <c r="M283" s="108">
        <f t="shared" si="4"/>
        <v>0</v>
      </c>
      <c r="N283">
        <v>3101141.5</v>
      </c>
      <c r="O283">
        <v>25720</v>
      </c>
      <c r="P283">
        <v>13700</v>
      </c>
      <c r="Q283">
        <v>65110</v>
      </c>
      <c r="R283">
        <v>173286</v>
      </c>
      <c r="S283">
        <v>385855</v>
      </c>
      <c r="T283">
        <v>726672</v>
      </c>
      <c r="U283">
        <v>149727</v>
      </c>
      <c r="V283">
        <v>64400</v>
      </c>
      <c r="W283">
        <v>83547</v>
      </c>
      <c r="X283">
        <v>6620</v>
      </c>
      <c r="Y283">
        <v>18860</v>
      </c>
      <c r="AA283">
        <v>104300</v>
      </c>
      <c r="AB283">
        <v>712460</v>
      </c>
      <c r="AD283">
        <v>180266.26</v>
      </c>
      <c r="AE283">
        <v>0</v>
      </c>
      <c r="AF283">
        <v>37190</v>
      </c>
      <c r="AG283">
        <v>62000</v>
      </c>
      <c r="AH283">
        <v>2440150</v>
      </c>
      <c r="AM283">
        <v>58660</v>
      </c>
      <c r="AV283">
        <v>3323268</v>
      </c>
      <c r="AW283">
        <v>39360</v>
      </c>
      <c r="AX283">
        <v>800</v>
      </c>
      <c r="AY283">
        <v>1323798</v>
      </c>
      <c r="AZ283">
        <v>1419973</v>
      </c>
      <c r="BA283">
        <v>26896</v>
      </c>
      <c r="BB283">
        <v>1169120</v>
      </c>
      <c r="BC283">
        <v>553590</v>
      </c>
      <c r="BD283">
        <v>224485</v>
      </c>
      <c r="BE283">
        <v>0</v>
      </c>
      <c r="BF283">
        <v>64236</v>
      </c>
      <c r="BG283">
        <v>198363</v>
      </c>
      <c r="BH283">
        <v>2705095</v>
      </c>
      <c r="BK283">
        <v>920330</v>
      </c>
      <c r="BN283">
        <v>16500</v>
      </c>
    </row>
    <row r="284" spans="1:67">
      <c r="A284" s="121">
        <v>2</v>
      </c>
      <c r="B284" s="122" t="s">
        <v>909</v>
      </c>
      <c r="C284" s="123" t="s">
        <v>910</v>
      </c>
      <c r="D284" s="123">
        <v>2.1</v>
      </c>
      <c r="E284" s="266" t="s">
        <v>1073</v>
      </c>
      <c r="F284" s="122"/>
      <c r="G284" s="122" t="s">
        <v>945</v>
      </c>
      <c r="H284" s="122"/>
      <c r="I284" s="135" t="s">
        <v>1305</v>
      </c>
      <c r="J284" s="135" t="s">
        <v>936</v>
      </c>
      <c r="K284" s="278">
        <v>2101020199.1489999</v>
      </c>
      <c r="L284" s="291" t="s">
        <v>376</v>
      </c>
      <c r="M284" s="108">
        <f t="shared" si="4"/>
        <v>0</v>
      </c>
      <c r="BH284">
        <v>23100</v>
      </c>
    </row>
    <row r="285" spans="1:67">
      <c r="A285" s="121">
        <v>2</v>
      </c>
      <c r="B285" s="122" t="s">
        <v>909</v>
      </c>
      <c r="C285" s="123" t="s">
        <v>910</v>
      </c>
      <c r="D285" s="123">
        <v>2.1</v>
      </c>
      <c r="E285" s="266" t="s">
        <v>1073</v>
      </c>
      <c r="F285" s="122"/>
      <c r="G285" s="122" t="s">
        <v>945</v>
      </c>
      <c r="H285" s="122"/>
      <c r="I285" s="135" t="s">
        <v>1305</v>
      </c>
      <c r="J285" s="135" t="s">
        <v>936</v>
      </c>
      <c r="K285" s="278">
        <v>2101020199.1500001</v>
      </c>
      <c r="L285" s="291" t="s">
        <v>377</v>
      </c>
      <c r="M285" s="108">
        <f t="shared" si="4"/>
        <v>0</v>
      </c>
      <c r="BN285">
        <v>77440.7</v>
      </c>
    </row>
    <row r="286" spans="1:67">
      <c r="A286" s="121">
        <v>2</v>
      </c>
      <c r="B286" s="122" t="s">
        <v>909</v>
      </c>
      <c r="C286" s="123" t="s">
        <v>59</v>
      </c>
      <c r="D286" s="123">
        <v>2.2000000000000002</v>
      </c>
      <c r="E286" s="266" t="s">
        <v>1073</v>
      </c>
      <c r="F286" s="122"/>
      <c r="G286" s="122"/>
      <c r="H286" s="122"/>
      <c r="I286" s="135" t="s">
        <v>1308</v>
      </c>
      <c r="J286" s="135" t="s">
        <v>935</v>
      </c>
      <c r="K286" s="278">
        <v>2101020199.201</v>
      </c>
      <c r="L286" s="291" t="s">
        <v>2196</v>
      </c>
      <c r="M286" s="108">
        <f t="shared" si="4"/>
        <v>0</v>
      </c>
      <c r="N286">
        <v>4217732.4000000004</v>
      </c>
      <c r="O286">
        <v>0</v>
      </c>
      <c r="P286">
        <v>430945.04</v>
      </c>
      <c r="Q286">
        <v>920000</v>
      </c>
      <c r="R286">
        <v>490000</v>
      </c>
      <c r="S286">
        <v>3153900</v>
      </c>
      <c r="T286">
        <v>456220</v>
      </c>
      <c r="U286">
        <v>409800</v>
      </c>
      <c r="V286">
        <v>357000</v>
      </c>
      <c r="X286">
        <v>0</v>
      </c>
      <c r="Y286">
        <v>60000</v>
      </c>
      <c r="Z286">
        <v>0</v>
      </c>
      <c r="AA286">
        <v>0</v>
      </c>
      <c r="AD286">
        <v>902000</v>
      </c>
      <c r="AE286">
        <v>1094780</v>
      </c>
      <c r="AF286">
        <v>619400.74</v>
      </c>
      <c r="AH286">
        <v>0</v>
      </c>
      <c r="AI286">
        <v>375000</v>
      </c>
      <c r="AJ286">
        <v>600000</v>
      </c>
      <c r="AK286">
        <v>374429.98</v>
      </c>
      <c r="AL286">
        <v>197000</v>
      </c>
      <c r="AM286">
        <v>298000</v>
      </c>
      <c r="AN286">
        <v>0</v>
      </c>
      <c r="AO286">
        <v>1962.62</v>
      </c>
      <c r="AP286">
        <v>0</v>
      </c>
      <c r="AR286">
        <v>455000</v>
      </c>
      <c r="AS286">
        <v>89093</v>
      </c>
      <c r="AT286">
        <v>946716</v>
      </c>
      <c r="AU286">
        <v>0</v>
      </c>
      <c r="AV286">
        <v>0</v>
      </c>
      <c r="AX286">
        <v>18000</v>
      </c>
      <c r="AY286">
        <v>803299.48</v>
      </c>
      <c r="AZ286">
        <v>164428.74</v>
      </c>
      <c r="BB286">
        <v>626200</v>
      </c>
      <c r="BC286">
        <v>67808.320000000007</v>
      </c>
      <c r="BD286">
        <v>0</v>
      </c>
      <c r="BE286">
        <v>137100</v>
      </c>
      <c r="BF286">
        <v>58800</v>
      </c>
      <c r="BG286">
        <v>127300</v>
      </c>
      <c r="BH286">
        <v>0</v>
      </c>
      <c r="BI286">
        <v>0</v>
      </c>
      <c r="BN286">
        <v>38100</v>
      </c>
    </row>
    <row r="287" spans="1:67">
      <c r="A287" s="121">
        <v>2</v>
      </c>
      <c r="B287" s="122" t="s">
        <v>909</v>
      </c>
      <c r="C287" s="123" t="s">
        <v>910</v>
      </c>
      <c r="D287" s="123">
        <v>2.1</v>
      </c>
      <c r="E287" s="266" t="s">
        <v>1073</v>
      </c>
      <c r="F287" s="122"/>
      <c r="G287" s="122" t="s">
        <v>945</v>
      </c>
      <c r="H287" s="122"/>
      <c r="I287" s="125" t="s">
        <v>1305</v>
      </c>
      <c r="J287" s="125">
        <v>8</v>
      </c>
      <c r="K287" s="278">
        <v>2101020199.2019999</v>
      </c>
      <c r="L287" s="291" t="s">
        <v>380</v>
      </c>
      <c r="M287" s="108">
        <f t="shared" si="4"/>
        <v>960</v>
      </c>
      <c r="N287">
        <v>205613.6</v>
      </c>
      <c r="O287">
        <v>922785.9</v>
      </c>
      <c r="P287">
        <v>515944.98</v>
      </c>
      <c r="Q287">
        <v>1988156</v>
      </c>
      <c r="R287">
        <v>2285820.65</v>
      </c>
      <c r="S287">
        <v>3010725.55</v>
      </c>
      <c r="T287">
        <v>4480937.9800000004</v>
      </c>
      <c r="U287">
        <v>1389394.22</v>
      </c>
      <c r="V287">
        <v>334478</v>
      </c>
      <c r="W287">
        <v>1371861.52</v>
      </c>
      <c r="X287">
        <v>207867.24</v>
      </c>
      <c r="Y287">
        <v>752172.42</v>
      </c>
      <c r="Z287">
        <v>960</v>
      </c>
      <c r="AA287">
        <v>2429809.33</v>
      </c>
      <c r="AB287">
        <v>2481873.0499999998</v>
      </c>
      <c r="AC287">
        <v>1973165.25</v>
      </c>
      <c r="AD287">
        <v>2018064</v>
      </c>
      <c r="AE287">
        <v>3161051</v>
      </c>
      <c r="AF287">
        <v>1095543</v>
      </c>
      <c r="AG287">
        <v>2148764</v>
      </c>
      <c r="AH287">
        <v>0</v>
      </c>
      <c r="AI287">
        <v>51773.49</v>
      </c>
      <c r="AJ287">
        <v>56385.75</v>
      </c>
      <c r="AK287">
        <v>524887</v>
      </c>
      <c r="AL287">
        <v>417784</v>
      </c>
      <c r="AM287">
        <v>99477.17</v>
      </c>
      <c r="AN287">
        <v>823421.09</v>
      </c>
      <c r="AO287">
        <v>4567014.2</v>
      </c>
      <c r="AP287">
        <v>1895338.25</v>
      </c>
      <c r="AQ287">
        <v>676779.79</v>
      </c>
      <c r="AR287">
        <v>724088.26</v>
      </c>
      <c r="AS287">
        <v>555765.5</v>
      </c>
      <c r="AT287">
        <v>579584.25</v>
      </c>
      <c r="AU287">
        <v>272503.25</v>
      </c>
      <c r="AV287">
        <v>6260</v>
      </c>
      <c r="AW287">
        <v>28585.75</v>
      </c>
      <c r="AX287">
        <v>0</v>
      </c>
      <c r="AY287">
        <v>3646737.25</v>
      </c>
      <c r="AZ287">
        <v>1426401.2</v>
      </c>
      <c r="BA287">
        <v>740587.18</v>
      </c>
      <c r="BB287">
        <v>1265173.25</v>
      </c>
      <c r="BC287">
        <v>1047047.3</v>
      </c>
      <c r="BD287">
        <v>241655</v>
      </c>
      <c r="BE287">
        <v>99541.49</v>
      </c>
      <c r="BF287">
        <v>0</v>
      </c>
      <c r="BG287">
        <v>1581564</v>
      </c>
      <c r="BI287">
        <v>0</v>
      </c>
      <c r="BJ287">
        <v>4050</v>
      </c>
      <c r="BK287">
        <v>18360</v>
      </c>
      <c r="BL287">
        <v>7105.75</v>
      </c>
      <c r="BM287">
        <v>55441.5</v>
      </c>
      <c r="BN287">
        <v>243246.8</v>
      </c>
      <c r="BO287">
        <v>5615</v>
      </c>
    </row>
    <row r="288" spans="1:67">
      <c r="A288" s="121">
        <v>2</v>
      </c>
      <c r="B288" s="122" t="s">
        <v>909</v>
      </c>
      <c r="C288" s="123" t="s">
        <v>910</v>
      </c>
      <c r="D288" s="123">
        <v>2.1</v>
      </c>
      <c r="E288" s="266" t="s">
        <v>1073</v>
      </c>
      <c r="F288" s="122"/>
      <c r="G288" s="122" t="s">
        <v>945</v>
      </c>
      <c r="H288" s="122"/>
      <c r="I288" s="125" t="s">
        <v>1305</v>
      </c>
      <c r="J288" s="125">
        <v>8</v>
      </c>
      <c r="K288" s="278">
        <v>2101020199.2030001</v>
      </c>
      <c r="L288" s="291" t="s">
        <v>381</v>
      </c>
      <c r="M288" s="108">
        <f t="shared" si="4"/>
        <v>0</v>
      </c>
      <c r="N288">
        <v>270</v>
      </c>
      <c r="O288">
        <v>27805</v>
      </c>
      <c r="S288">
        <v>350</v>
      </c>
      <c r="T288">
        <v>750</v>
      </c>
      <c r="AG288">
        <v>114365</v>
      </c>
      <c r="AQ288">
        <v>23410.75</v>
      </c>
      <c r="AX288">
        <v>0</v>
      </c>
      <c r="AY288">
        <v>37145.64</v>
      </c>
      <c r="AZ288">
        <v>0</v>
      </c>
      <c r="BA288">
        <v>0</v>
      </c>
      <c r="BC288">
        <v>0</v>
      </c>
      <c r="BF288">
        <v>0</v>
      </c>
    </row>
    <row r="289" spans="1:66">
      <c r="A289" s="121">
        <v>2</v>
      </c>
      <c r="B289" s="122" t="s">
        <v>909</v>
      </c>
      <c r="C289" s="123" t="s">
        <v>910</v>
      </c>
      <c r="D289" s="123">
        <v>2.1</v>
      </c>
      <c r="E289" s="266" t="s">
        <v>1073</v>
      </c>
      <c r="F289" s="122"/>
      <c r="G289" s="122" t="s">
        <v>945</v>
      </c>
      <c r="H289" s="122"/>
      <c r="I289" s="125" t="s">
        <v>1305</v>
      </c>
      <c r="J289" s="125">
        <v>8</v>
      </c>
      <c r="K289" s="278">
        <v>2101020199.204</v>
      </c>
      <c r="L289" s="291" t="s">
        <v>382</v>
      </c>
      <c r="M289" s="108">
        <f t="shared" si="4"/>
        <v>64500</v>
      </c>
      <c r="N289">
        <v>464046.25</v>
      </c>
      <c r="O289">
        <v>47031.75</v>
      </c>
      <c r="V289">
        <v>930</v>
      </c>
      <c r="Z289">
        <v>64500</v>
      </c>
      <c r="AC289">
        <v>246247</v>
      </c>
      <c r="AH289">
        <v>95425.75</v>
      </c>
      <c r="AI289">
        <v>147602</v>
      </c>
      <c r="AJ289">
        <v>69972.75</v>
      </c>
      <c r="AK289">
        <v>226445.5</v>
      </c>
      <c r="AL289">
        <v>131758.25</v>
      </c>
      <c r="AM289">
        <v>32398</v>
      </c>
      <c r="AN289">
        <v>1469559.56</v>
      </c>
      <c r="AO289">
        <v>191671</v>
      </c>
      <c r="AP289">
        <v>403141.25</v>
      </c>
      <c r="AQ289">
        <v>754890.39</v>
      </c>
      <c r="AR289">
        <v>324389.75</v>
      </c>
      <c r="AS289">
        <v>183595</v>
      </c>
      <c r="AT289">
        <v>36380.800000000003</v>
      </c>
      <c r="AU289">
        <v>9692</v>
      </c>
      <c r="AV289">
        <v>443050</v>
      </c>
      <c r="AW289">
        <v>57791</v>
      </c>
      <c r="AX289">
        <v>0</v>
      </c>
      <c r="AZ289">
        <v>0</v>
      </c>
      <c r="BA289">
        <v>0</v>
      </c>
      <c r="BC289">
        <v>0</v>
      </c>
      <c r="BK289">
        <v>195</v>
      </c>
    </row>
    <row r="290" spans="1:66">
      <c r="A290" s="121">
        <v>2</v>
      </c>
      <c r="B290" s="122" t="s">
        <v>909</v>
      </c>
      <c r="C290" s="123" t="s">
        <v>910</v>
      </c>
      <c r="D290" s="123">
        <v>2.1</v>
      </c>
      <c r="E290" s="266" t="s">
        <v>1073</v>
      </c>
      <c r="F290" s="122"/>
      <c r="G290" s="122" t="s">
        <v>945</v>
      </c>
      <c r="H290" s="122"/>
      <c r="I290" s="125" t="s">
        <v>1305</v>
      </c>
      <c r="J290" s="125" t="s">
        <v>937</v>
      </c>
      <c r="K290" s="278">
        <v>2101020199.3010001</v>
      </c>
      <c r="L290" s="291" t="s">
        <v>2200</v>
      </c>
      <c r="M290" s="108">
        <f t="shared" si="4"/>
        <v>0</v>
      </c>
      <c r="N290">
        <v>3123099.74</v>
      </c>
      <c r="AV290">
        <v>618215.18999999994</v>
      </c>
    </row>
    <row r="291" spans="1:66">
      <c r="A291" s="121">
        <v>2</v>
      </c>
      <c r="B291" s="122" t="s">
        <v>909</v>
      </c>
      <c r="C291" s="123" t="s">
        <v>910</v>
      </c>
      <c r="D291" s="123">
        <v>2.1</v>
      </c>
      <c r="E291" s="266" t="s">
        <v>1073</v>
      </c>
      <c r="F291" s="122"/>
      <c r="G291" s="122" t="s">
        <v>945</v>
      </c>
      <c r="H291" s="122"/>
      <c r="I291" s="125" t="s">
        <v>1305</v>
      </c>
      <c r="J291" s="125" t="s">
        <v>937</v>
      </c>
      <c r="K291" s="278">
        <v>2101020199.5009999</v>
      </c>
      <c r="L291" s="291" t="s">
        <v>2202</v>
      </c>
      <c r="M291" s="108">
        <f t="shared" si="4"/>
        <v>0</v>
      </c>
      <c r="N291">
        <v>1808.4</v>
      </c>
      <c r="O291">
        <v>18634.349999999999</v>
      </c>
      <c r="P291">
        <v>6008</v>
      </c>
      <c r="Q291">
        <v>0</v>
      </c>
      <c r="R291">
        <v>38534</v>
      </c>
      <c r="S291">
        <v>3058</v>
      </c>
      <c r="T291">
        <v>9427</v>
      </c>
      <c r="U291">
        <v>18629</v>
      </c>
      <c r="V291">
        <v>34883.5</v>
      </c>
      <c r="W291">
        <v>0</v>
      </c>
      <c r="X291">
        <v>50</v>
      </c>
      <c r="Y291">
        <v>3894</v>
      </c>
      <c r="AA291">
        <v>888631.24</v>
      </c>
      <c r="AE291">
        <v>134468.76</v>
      </c>
      <c r="AF291">
        <v>330</v>
      </c>
      <c r="AI291">
        <v>95324.25</v>
      </c>
      <c r="AL291">
        <v>700</v>
      </c>
      <c r="AO291">
        <v>460</v>
      </c>
      <c r="AP291">
        <v>33246.160000000003</v>
      </c>
      <c r="AQ291">
        <v>17459.2</v>
      </c>
      <c r="AR291">
        <v>127622.33</v>
      </c>
      <c r="AT291">
        <v>8345.49</v>
      </c>
      <c r="AX291">
        <v>2318</v>
      </c>
      <c r="BD291">
        <v>17508.2</v>
      </c>
    </row>
    <row r="292" spans="1:66">
      <c r="A292" s="121">
        <v>2</v>
      </c>
      <c r="B292" s="122" t="s">
        <v>909</v>
      </c>
      <c r="C292" s="123" t="s">
        <v>910</v>
      </c>
      <c r="D292" s="123">
        <v>2.1</v>
      </c>
      <c r="E292" s="266" t="s">
        <v>1073</v>
      </c>
      <c r="F292" s="122"/>
      <c r="G292" s="122" t="s">
        <v>945</v>
      </c>
      <c r="H292" s="122"/>
      <c r="I292" s="125" t="s">
        <v>1305</v>
      </c>
      <c r="J292" s="125" t="s">
        <v>937</v>
      </c>
      <c r="K292" s="278">
        <v>2101020199.5020001</v>
      </c>
      <c r="L292" s="291" t="s">
        <v>2203</v>
      </c>
      <c r="M292" s="108">
        <f t="shared" si="4"/>
        <v>0</v>
      </c>
      <c r="S292">
        <v>27333.39</v>
      </c>
      <c r="AR292">
        <v>270</v>
      </c>
    </row>
    <row r="293" spans="1:66">
      <c r="A293" s="121">
        <v>2</v>
      </c>
      <c r="B293" s="122" t="s">
        <v>909</v>
      </c>
      <c r="C293" s="123" t="s">
        <v>910</v>
      </c>
      <c r="D293" s="123">
        <v>2.1</v>
      </c>
      <c r="E293" s="266" t="s">
        <v>1073</v>
      </c>
      <c r="F293" s="122"/>
      <c r="G293" s="122" t="s">
        <v>945</v>
      </c>
      <c r="H293" s="122"/>
      <c r="I293" s="125" t="s">
        <v>1305</v>
      </c>
      <c r="J293" s="125" t="s">
        <v>937</v>
      </c>
      <c r="K293" s="278">
        <v>2101020199.701</v>
      </c>
      <c r="L293" s="291" t="s">
        <v>2205</v>
      </c>
      <c r="M293" s="108">
        <f t="shared" si="4"/>
        <v>0</v>
      </c>
      <c r="AV293">
        <v>671</v>
      </c>
      <c r="BK293">
        <v>290</v>
      </c>
    </row>
    <row r="294" spans="1:66">
      <c r="A294" s="121">
        <v>2</v>
      </c>
      <c r="B294" s="122" t="s">
        <v>909</v>
      </c>
      <c r="C294" s="123" t="s">
        <v>910</v>
      </c>
      <c r="D294" s="123">
        <v>2.1</v>
      </c>
      <c r="E294" s="266" t="s">
        <v>1073</v>
      </c>
      <c r="F294" s="122"/>
      <c r="G294" s="122"/>
      <c r="H294" s="122"/>
      <c r="I294" s="125" t="s">
        <v>1318</v>
      </c>
      <c r="J294" s="125">
        <v>10.1</v>
      </c>
      <c r="K294" s="278">
        <v>2102040101.1010001</v>
      </c>
      <c r="L294" s="291" t="s">
        <v>387</v>
      </c>
      <c r="M294" s="108">
        <f t="shared" si="4"/>
        <v>2249718.34</v>
      </c>
      <c r="W294">
        <v>165021.19</v>
      </c>
      <c r="Z294">
        <v>2249718.34</v>
      </c>
      <c r="AN294">
        <v>3004.1</v>
      </c>
      <c r="AO294">
        <v>503910.45</v>
      </c>
      <c r="AT294">
        <v>199791.54</v>
      </c>
      <c r="BA294">
        <v>267042.76</v>
      </c>
      <c r="BG294">
        <v>69883.75</v>
      </c>
      <c r="BH294">
        <v>2404991.13</v>
      </c>
    </row>
    <row r="295" spans="1:66">
      <c r="A295" s="121">
        <v>2</v>
      </c>
      <c r="B295" s="122" t="s">
        <v>909</v>
      </c>
      <c r="C295" s="123" t="s">
        <v>910</v>
      </c>
      <c r="D295" s="123">
        <v>2.1</v>
      </c>
      <c r="E295" s="266" t="s">
        <v>1073</v>
      </c>
      <c r="F295" s="122"/>
      <c r="G295" s="122" t="s">
        <v>945</v>
      </c>
      <c r="H295" s="122"/>
      <c r="I295" s="125" t="s">
        <v>1318</v>
      </c>
      <c r="J295" s="125">
        <v>12</v>
      </c>
      <c r="K295" s="278">
        <v>2102040102.1010001</v>
      </c>
      <c r="L295" s="291" t="s">
        <v>2210</v>
      </c>
      <c r="M295" s="108">
        <f t="shared" si="4"/>
        <v>0</v>
      </c>
      <c r="O295">
        <v>149916</v>
      </c>
      <c r="P295">
        <v>670000</v>
      </c>
      <c r="Q295">
        <v>945078.27</v>
      </c>
      <c r="R295">
        <v>801083.97</v>
      </c>
      <c r="S295">
        <v>411709.06</v>
      </c>
      <c r="U295">
        <v>788319.46</v>
      </c>
      <c r="V295">
        <v>687146.05</v>
      </c>
      <c r="X295">
        <v>249691</v>
      </c>
      <c r="Y295">
        <v>169097</v>
      </c>
      <c r="Z295">
        <v>0</v>
      </c>
      <c r="AR295">
        <v>0</v>
      </c>
      <c r="AV295">
        <v>313952.44</v>
      </c>
      <c r="BH295">
        <v>0</v>
      </c>
    </row>
    <row r="296" spans="1:66">
      <c r="A296" s="121">
        <v>2</v>
      </c>
      <c r="B296" s="122" t="s">
        <v>909</v>
      </c>
      <c r="C296" s="123" t="s">
        <v>910</v>
      </c>
      <c r="D296" s="123">
        <v>2.1</v>
      </c>
      <c r="E296" s="266" t="s">
        <v>1073</v>
      </c>
      <c r="F296" s="122"/>
      <c r="G296" s="122" t="s">
        <v>945</v>
      </c>
      <c r="H296" s="122"/>
      <c r="I296" s="125" t="s">
        <v>1318</v>
      </c>
      <c r="J296" s="125">
        <v>12</v>
      </c>
      <c r="K296" s="278">
        <v>2102040103.1010001</v>
      </c>
      <c r="L296" s="291" t="s">
        <v>389</v>
      </c>
      <c r="M296" s="108">
        <f t="shared" si="4"/>
        <v>0</v>
      </c>
      <c r="AC296">
        <v>18190.330000000002</v>
      </c>
    </row>
    <row r="297" spans="1:66">
      <c r="A297" s="121">
        <v>2</v>
      </c>
      <c r="B297" s="122" t="s">
        <v>909</v>
      </c>
      <c r="C297" s="123" t="s">
        <v>910</v>
      </c>
      <c r="D297" s="123">
        <v>2.1</v>
      </c>
      <c r="E297" s="266" t="s">
        <v>1073</v>
      </c>
      <c r="F297" s="122"/>
      <c r="G297" s="122" t="s">
        <v>945</v>
      </c>
      <c r="H297" s="122"/>
      <c r="I297" s="125" t="s">
        <v>1318</v>
      </c>
      <c r="J297" s="125">
        <v>12</v>
      </c>
      <c r="K297" s="278">
        <v>2102040104.1010001</v>
      </c>
      <c r="L297" s="291" t="s">
        <v>390</v>
      </c>
      <c r="M297" s="108">
        <f t="shared" si="4"/>
        <v>0</v>
      </c>
      <c r="N297">
        <v>0</v>
      </c>
      <c r="AH297">
        <v>0</v>
      </c>
      <c r="AN297">
        <v>118763.5</v>
      </c>
      <c r="AV297">
        <v>0</v>
      </c>
      <c r="BB297">
        <v>12500</v>
      </c>
      <c r="BG297">
        <v>967.34</v>
      </c>
    </row>
    <row r="298" spans="1:66">
      <c r="A298" s="121">
        <v>2</v>
      </c>
      <c r="B298" s="122" t="s">
        <v>909</v>
      </c>
      <c r="C298" s="123" t="s">
        <v>910</v>
      </c>
      <c r="D298" s="123">
        <v>2.1</v>
      </c>
      <c r="E298" s="266" t="s">
        <v>1073</v>
      </c>
      <c r="F298" s="122"/>
      <c r="G298" s="122" t="s">
        <v>945</v>
      </c>
      <c r="H298" s="122"/>
      <c r="I298" s="125" t="s">
        <v>1318</v>
      </c>
      <c r="J298" s="125">
        <v>12</v>
      </c>
      <c r="K298" s="278">
        <v>2102040106.1010001</v>
      </c>
      <c r="L298" s="291" t="s">
        <v>391</v>
      </c>
      <c r="M298" s="108">
        <f t="shared" si="4"/>
        <v>0</v>
      </c>
      <c r="AN298">
        <v>25533.66</v>
      </c>
      <c r="AV298">
        <v>0</v>
      </c>
    </row>
    <row r="299" spans="1:66">
      <c r="A299" s="121">
        <v>2</v>
      </c>
      <c r="B299" s="122" t="s">
        <v>909</v>
      </c>
      <c r="C299" s="123" t="s">
        <v>910</v>
      </c>
      <c r="D299" s="123">
        <v>2.1</v>
      </c>
      <c r="E299" s="266" t="s">
        <v>1073</v>
      </c>
      <c r="F299" s="122"/>
      <c r="G299" s="122" t="s">
        <v>945</v>
      </c>
      <c r="H299" s="122"/>
      <c r="I299" s="125" t="s">
        <v>1318</v>
      </c>
      <c r="J299" s="125">
        <v>12</v>
      </c>
      <c r="K299" s="278">
        <v>2102040198.1010001</v>
      </c>
      <c r="L299" s="291" t="s">
        <v>2211</v>
      </c>
      <c r="M299" s="108">
        <f t="shared" si="4"/>
        <v>0</v>
      </c>
      <c r="AJ299">
        <v>0</v>
      </c>
    </row>
    <row r="300" spans="1:66">
      <c r="A300" s="121">
        <v>2</v>
      </c>
      <c r="B300" s="122" t="s">
        <v>909</v>
      </c>
      <c r="C300" s="123" t="s">
        <v>910</v>
      </c>
      <c r="D300" s="123">
        <v>2.1</v>
      </c>
      <c r="E300" s="266" t="s">
        <v>1073</v>
      </c>
      <c r="F300" s="122"/>
      <c r="G300" s="122" t="s">
        <v>945</v>
      </c>
      <c r="H300" s="122"/>
      <c r="I300" s="125" t="s">
        <v>1318</v>
      </c>
      <c r="J300" s="125">
        <v>12</v>
      </c>
      <c r="K300" s="278">
        <v>2102040199.1010001</v>
      </c>
      <c r="L300" s="291" t="s">
        <v>2207</v>
      </c>
      <c r="M300" s="108">
        <f t="shared" si="4"/>
        <v>0</v>
      </c>
      <c r="O300">
        <v>311697.02</v>
      </c>
      <c r="P300">
        <v>284313.5</v>
      </c>
      <c r="R300">
        <v>181724</v>
      </c>
      <c r="V300">
        <v>100905</v>
      </c>
      <c r="Y300">
        <v>409281.76</v>
      </c>
      <c r="AB300">
        <v>49440</v>
      </c>
      <c r="AD300">
        <v>601974.43999999994</v>
      </c>
      <c r="AO300">
        <v>0</v>
      </c>
      <c r="AQ300">
        <v>731770</v>
      </c>
      <c r="AS300">
        <v>90460</v>
      </c>
      <c r="AX300">
        <v>103142</v>
      </c>
      <c r="BB300">
        <v>27914</v>
      </c>
      <c r="BI300">
        <v>44000</v>
      </c>
      <c r="BJ300">
        <v>75500</v>
      </c>
      <c r="BL300">
        <v>106046.9</v>
      </c>
      <c r="BM300">
        <v>11000</v>
      </c>
    </row>
    <row r="301" spans="1:66">
      <c r="A301" s="121">
        <v>2</v>
      </c>
      <c r="B301" s="122" t="s">
        <v>909</v>
      </c>
      <c r="C301" s="123" t="s">
        <v>910</v>
      </c>
      <c r="D301" s="123">
        <v>2.1</v>
      </c>
      <c r="E301" s="266" t="s">
        <v>1073</v>
      </c>
      <c r="F301" s="122"/>
      <c r="G301" s="122" t="s">
        <v>945</v>
      </c>
      <c r="H301" s="122"/>
      <c r="I301" s="125" t="s">
        <v>1318</v>
      </c>
      <c r="J301" s="125">
        <v>12</v>
      </c>
      <c r="K301" s="278">
        <v>2102040199.105</v>
      </c>
      <c r="L301" s="291" t="s">
        <v>388</v>
      </c>
      <c r="M301" s="108">
        <f t="shared" si="4"/>
        <v>115583</v>
      </c>
      <c r="N301">
        <v>930751</v>
      </c>
      <c r="P301">
        <v>51123</v>
      </c>
      <c r="U301">
        <v>5310</v>
      </c>
      <c r="V301">
        <v>43800</v>
      </c>
      <c r="X301">
        <v>79064</v>
      </c>
      <c r="Z301">
        <v>115583</v>
      </c>
      <c r="AC301">
        <v>127437</v>
      </c>
      <c r="AG301">
        <v>0</v>
      </c>
      <c r="AV301">
        <v>500807.94</v>
      </c>
      <c r="AW301">
        <v>1200</v>
      </c>
      <c r="AX301">
        <v>605450</v>
      </c>
      <c r="BD301">
        <v>2782.47</v>
      </c>
      <c r="BF301">
        <v>84900</v>
      </c>
      <c r="BL301">
        <v>0</v>
      </c>
      <c r="BN301">
        <v>264044</v>
      </c>
    </row>
    <row r="302" spans="1:66">
      <c r="A302" s="121">
        <v>2</v>
      </c>
      <c r="B302" s="122" t="s">
        <v>909</v>
      </c>
      <c r="C302" s="123" t="s">
        <v>910</v>
      </c>
      <c r="D302" s="123">
        <v>2.1</v>
      </c>
      <c r="E302" s="266" t="s">
        <v>1073</v>
      </c>
      <c r="F302" s="122"/>
      <c r="G302" s="122" t="s">
        <v>945</v>
      </c>
      <c r="H302" s="122"/>
      <c r="I302" s="125" t="s">
        <v>1327</v>
      </c>
      <c r="J302" s="125">
        <v>9</v>
      </c>
      <c r="K302" s="278">
        <v>2102040199.1059999</v>
      </c>
      <c r="L302" s="291" t="s">
        <v>393</v>
      </c>
      <c r="M302" s="108">
        <f t="shared" si="4"/>
        <v>0</v>
      </c>
      <c r="U302">
        <v>74965</v>
      </c>
      <c r="V302">
        <v>67500</v>
      </c>
      <c r="AM302">
        <v>80290</v>
      </c>
      <c r="AO302">
        <v>0</v>
      </c>
      <c r="AP302">
        <v>156901.9</v>
      </c>
      <c r="BN302">
        <v>113967.5</v>
      </c>
    </row>
    <row r="303" spans="1:66">
      <c r="A303" s="121">
        <v>2</v>
      </c>
      <c r="B303" s="122" t="s">
        <v>909</v>
      </c>
      <c r="C303" s="123" t="s">
        <v>910</v>
      </c>
      <c r="D303" s="123">
        <v>2.1</v>
      </c>
      <c r="E303" s="266" t="s">
        <v>1073</v>
      </c>
      <c r="F303" s="122"/>
      <c r="G303" s="122" t="s">
        <v>945</v>
      </c>
      <c r="H303" s="122"/>
      <c r="I303" s="125" t="s">
        <v>1327</v>
      </c>
      <c r="J303" s="125">
        <v>9</v>
      </c>
      <c r="K303" s="278">
        <v>2102040199.1070001</v>
      </c>
      <c r="L303" s="291" t="s">
        <v>394</v>
      </c>
      <c r="M303" s="108">
        <f t="shared" si="4"/>
        <v>0</v>
      </c>
      <c r="U303">
        <v>21756</v>
      </c>
      <c r="V303">
        <v>44100</v>
      </c>
      <c r="AO303">
        <v>0</v>
      </c>
      <c r="AP303">
        <v>17530</v>
      </c>
      <c r="BJ303">
        <v>8100</v>
      </c>
      <c r="BN303">
        <v>51660</v>
      </c>
    </row>
    <row r="304" spans="1:66">
      <c r="A304" s="121">
        <v>2</v>
      </c>
      <c r="B304" s="122" t="s">
        <v>909</v>
      </c>
      <c r="C304" s="123" t="s">
        <v>910</v>
      </c>
      <c r="D304" s="123">
        <v>2.1</v>
      </c>
      <c r="E304" s="266" t="s">
        <v>1073</v>
      </c>
      <c r="F304" s="122"/>
      <c r="G304" s="122" t="s">
        <v>945</v>
      </c>
      <c r="H304" s="122"/>
      <c r="I304" s="125" t="s">
        <v>1327</v>
      </c>
      <c r="J304" s="125">
        <v>9</v>
      </c>
      <c r="K304" s="278">
        <v>2102040199.108</v>
      </c>
      <c r="L304" s="291" t="s">
        <v>395</v>
      </c>
      <c r="M304" s="108">
        <f t="shared" si="4"/>
        <v>0</v>
      </c>
      <c r="AO304">
        <v>0</v>
      </c>
    </row>
    <row r="305" spans="1:67">
      <c r="A305" s="121">
        <v>2</v>
      </c>
      <c r="B305" s="122" t="s">
        <v>909</v>
      </c>
      <c r="C305" s="123" t="s">
        <v>910</v>
      </c>
      <c r="D305" s="123">
        <v>2.1</v>
      </c>
      <c r="E305" s="266" t="s">
        <v>1073</v>
      </c>
      <c r="F305" s="122"/>
      <c r="G305" s="122" t="s">
        <v>945</v>
      </c>
      <c r="H305" s="122"/>
      <c r="I305" s="125" t="s">
        <v>1327</v>
      </c>
      <c r="J305" s="125">
        <v>9</v>
      </c>
      <c r="K305" s="278">
        <v>2102040199.109</v>
      </c>
      <c r="L305" s="291" t="s">
        <v>396</v>
      </c>
      <c r="M305" s="108">
        <f t="shared" si="4"/>
        <v>0</v>
      </c>
      <c r="AO305">
        <v>0</v>
      </c>
    </row>
    <row r="306" spans="1:67">
      <c r="A306" s="121">
        <v>2</v>
      </c>
      <c r="B306" s="122" t="s">
        <v>909</v>
      </c>
      <c r="C306" s="123" t="s">
        <v>910</v>
      </c>
      <c r="D306" s="123">
        <v>2.1</v>
      </c>
      <c r="E306" s="266" t="s">
        <v>1073</v>
      </c>
      <c r="F306" s="122"/>
      <c r="G306" s="122" t="s">
        <v>945</v>
      </c>
      <c r="H306" s="122"/>
      <c r="I306" s="125" t="s">
        <v>1327</v>
      </c>
      <c r="J306" s="125">
        <v>9</v>
      </c>
      <c r="K306" s="278">
        <v>2102040199.1099999</v>
      </c>
      <c r="L306" s="291" t="s">
        <v>397</v>
      </c>
      <c r="M306" s="108">
        <f t="shared" si="4"/>
        <v>0</v>
      </c>
      <c r="O306">
        <v>60000</v>
      </c>
      <c r="P306">
        <v>75000</v>
      </c>
      <c r="Q306">
        <v>115000</v>
      </c>
      <c r="R306">
        <v>155000</v>
      </c>
      <c r="T306">
        <v>150000</v>
      </c>
      <c r="U306">
        <v>90000</v>
      </c>
      <c r="V306">
        <v>182000</v>
      </c>
      <c r="W306">
        <v>80000</v>
      </c>
      <c r="X306">
        <v>65000</v>
      </c>
      <c r="Y306">
        <v>45000</v>
      </c>
      <c r="AA306">
        <v>70000</v>
      </c>
      <c r="AB306">
        <v>0</v>
      </c>
      <c r="AF306">
        <v>55000</v>
      </c>
      <c r="AL306">
        <v>105000</v>
      </c>
      <c r="AM306">
        <v>100000</v>
      </c>
      <c r="AN306">
        <v>210000</v>
      </c>
      <c r="AO306">
        <v>0</v>
      </c>
      <c r="AP306">
        <v>165000</v>
      </c>
      <c r="AQ306">
        <v>60000</v>
      </c>
      <c r="AT306">
        <v>110000</v>
      </c>
      <c r="BA306">
        <v>80000</v>
      </c>
      <c r="BK306">
        <v>135000</v>
      </c>
      <c r="BM306">
        <v>120000</v>
      </c>
      <c r="BO306">
        <v>70000</v>
      </c>
    </row>
    <row r="307" spans="1:67">
      <c r="A307" s="121">
        <v>2</v>
      </c>
      <c r="B307" s="122" t="s">
        <v>909</v>
      </c>
      <c r="C307" s="123" t="s">
        <v>910</v>
      </c>
      <c r="D307" s="123">
        <v>2.1</v>
      </c>
      <c r="E307" s="266" t="s">
        <v>1073</v>
      </c>
      <c r="F307" s="122"/>
      <c r="G307" s="122" t="s">
        <v>945</v>
      </c>
      <c r="H307" s="122"/>
      <c r="I307" s="125" t="s">
        <v>1327</v>
      </c>
      <c r="J307" s="125">
        <v>9</v>
      </c>
      <c r="K307" s="278">
        <v>2102040199.1110001</v>
      </c>
      <c r="L307" s="291" t="s">
        <v>2216</v>
      </c>
      <c r="M307" s="108">
        <f t="shared" si="4"/>
        <v>0</v>
      </c>
      <c r="N307">
        <v>7875284</v>
      </c>
      <c r="O307">
        <v>195455</v>
      </c>
      <c r="P307">
        <v>402485</v>
      </c>
      <c r="Q307">
        <v>501880</v>
      </c>
      <c r="R307">
        <v>1195618.75</v>
      </c>
      <c r="S307">
        <v>1129370.82</v>
      </c>
      <c r="T307">
        <v>337807.5</v>
      </c>
      <c r="U307">
        <v>371930</v>
      </c>
      <c r="V307">
        <v>332710</v>
      </c>
      <c r="W307">
        <v>405485</v>
      </c>
      <c r="X307">
        <v>483640</v>
      </c>
      <c r="Y307">
        <v>301278.75</v>
      </c>
      <c r="AB307">
        <v>257875</v>
      </c>
      <c r="AC307">
        <v>830600</v>
      </c>
      <c r="AD307">
        <v>800000</v>
      </c>
      <c r="AI307">
        <v>348000</v>
      </c>
      <c r="AM307">
        <v>550393</v>
      </c>
      <c r="AN307">
        <v>1757028.5</v>
      </c>
      <c r="AO307">
        <v>775273</v>
      </c>
      <c r="AP307">
        <v>629295</v>
      </c>
      <c r="AQ307">
        <v>681571.25</v>
      </c>
      <c r="AR307">
        <v>1598070</v>
      </c>
      <c r="AS307">
        <v>493340</v>
      </c>
      <c r="AT307">
        <v>582930</v>
      </c>
      <c r="AU307">
        <v>276660</v>
      </c>
      <c r="BA307">
        <v>250000</v>
      </c>
      <c r="BB307">
        <v>398593</v>
      </c>
      <c r="BD307">
        <v>334222.36</v>
      </c>
      <c r="BE307">
        <v>260000</v>
      </c>
      <c r="BH307">
        <v>2869235</v>
      </c>
      <c r="BI307">
        <v>0</v>
      </c>
      <c r="BJ307">
        <v>209185</v>
      </c>
      <c r="BK307">
        <v>1035000</v>
      </c>
      <c r="BL307">
        <v>165000</v>
      </c>
      <c r="BM307">
        <v>950000</v>
      </c>
      <c r="BN307">
        <v>712250</v>
      </c>
      <c r="BO307">
        <v>400000</v>
      </c>
    </row>
    <row r="308" spans="1:67">
      <c r="A308" s="121">
        <v>2</v>
      </c>
      <c r="B308" s="122" t="s">
        <v>909</v>
      </c>
      <c r="C308" s="123" t="s">
        <v>910</v>
      </c>
      <c r="D308" s="123">
        <v>2.1</v>
      </c>
      <c r="E308" s="266" t="s">
        <v>1073</v>
      </c>
      <c r="F308" s="122"/>
      <c r="G308" s="122" t="s">
        <v>945</v>
      </c>
      <c r="H308" s="122"/>
      <c r="I308" s="125" t="s">
        <v>1327</v>
      </c>
      <c r="J308" s="125">
        <v>9</v>
      </c>
      <c r="K308" s="278">
        <v>2102040199.112</v>
      </c>
      <c r="L308" s="291" t="s">
        <v>399</v>
      </c>
      <c r="M308" s="108">
        <f t="shared" si="4"/>
        <v>0</v>
      </c>
      <c r="N308">
        <v>764525</v>
      </c>
      <c r="O308">
        <v>27000</v>
      </c>
      <c r="P308">
        <v>65815</v>
      </c>
      <c r="Q308">
        <v>10080</v>
      </c>
      <c r="R308">
        <v>48562.5</v>
      </c>
      <c r="S308">
        <v>58922.5</v>
      </c>
      <c r="T308">
        <v>106700</v>
      </c>
      <c r="U308">
        <v>66420</v>
      </c>
      <c r="V308">
        <v>56460</v>
      </c>
      <c r="W308">
        <v>19180</v>
      </c>
      <c r="X308">
        <v>33960</v>
      </c>
      <c r="Y308">
        <v>32500</v>
      </c>
      <c r="AB308">
        <v>0</v>
      </c>
      <c r="AI308">
        <v>44000</v>
      </c>
      <c r="AM308">
        <v>48900</v>
      </c>
      <c r="AN308">
        <v>213697</v>
      </c>
      <c r="AO308">
        <v>89108</v>
      </c>
      <c r="AP308">
        <v>27430</v>
      </c>
      <c r="AR308">
        <v>225420</v>
      </c>
      <c r="AS308">
        <v>96338.5</v>
      </c>
      <c r="AT308">
        <v>10740</v>
      </c>
      <c r="AU308">
        <v>47160</v>
      </c>
      <c r="BA308">
        <v>60000</v>
      </c>
      <c r="BB308">
        <v>63341</v>
      </c>
      <c r="BD308">
        <v>42380</v>
      </c>
      <c r="BE308">
        <v>58000</v>
      </c>
      <c r="BH308">
        <v>712967.75</v>
      </c>
      <c r="BI308">
        <v>0</v>
      </c>
      <c r="BJ308">
        <v>20985</v>
      </c>
      <c r="BK308">
        <v>65000</v>
      </c>
      <c r="BL308">
        <v>25000</v>
      </c>
      <c r="BN308">
        <v>69985</v>
      </c>
      <c r="BO308">
        <v>50000</v>
      </c>
    </row>
    <row r="309" spans="1:67">
      <c r="A309" s="121">
        <v>2</v>
      </c>
      <c r="B309" s="122" t="s">
        <v>909</v>
      </c>
      <c r="C309" s="123" t="s">
        <v>910</v>
      </c>
      <c r="D309" s="123">
        <v>2.1</v>
      </c>
      <c r="E309" s="266" t="s">
        <v>1073</v>
      </c>
      <c r="F309" s="122"/>
      <c r="G309" s="122" t="s">
        <v>945</v>
      </c>
      <c r="H309" s="122"/>
      <c r="I309" s="125" t="s">
        <v>1327</v>
      </c>
      <c r="J309" s="125">
        <v>9</v>
      </c>
      <c r="K309" s="278">
        <v>2102040199.1129999</v>
      </c>
      <c r="L309" s="291" t="s">
        <v>400</v>
      </c>
      <c r="M309" s="108">
        <f t="shared" si="4"/>
        <v>0</v>
      </c>
      <c r="O309">
        <v>1000</v>
      </c>
      <c r="Q309">
        <v>2000</v>
      </c>
      <c r="R309">
        <v>8660</v>
      </c>
      <c r="T309">
        <v>50313</v>
      </c>
      <c r="U309">
        <v>10740</v>
      </c>
      <c r="X309">
        <v>17900</v>
      </c>
      <c r="Y309">
        <v>0</v>
      </c>
      <c r="AA309">
        <v>4000</v>
      </c>
      <c r="AB309">
        <v>3500</v>
      </c>
      <c r="AD309">
        <v>100000</v>
      </c>
      <c r="AF309">
        <v>2500</v>
      </c>
      <c r="AM309">
        <v>6000</v>
      </c>
      <c r="AO309">
        <v>0</v>
      </c>
      <c r="AP309">
        <v>0</v>
      </c>
      <c r="AR309">
        <v>0</v>
      </c>
      <c r="BA309">
        <v>9000</v>
      </c>
      <c r="BD309">
        <v>0</v>
      </c>
      <c r="BF309">
        <v>0</v>
      </c>
      <c r="BG309">
        <v>6000</v>
      </c>
      <c r="BI309">
        <v>0</v>
      </c>
      <c r="BK309">
        <v>3000</v>
      </c>
      <c r="BM309">
        <v>10000</v>
      </c>
      <c r="BO309">
        <v>3500</v>
      </c>
    </row>
    <row r="310" spans="1:67">
      <c r="A310" s="121">
        <v>2</v>
      </c>
      <c r="B310" s="122" t="s">
        <v>909</v>
      </c>
      <c r="C310" s="123" t="s">
        <v>910</v>
      </c>
      <c r="D310" s="123">
        <v>2.1</v>
      </c>
      <c r="E310" s="266" t="s">
        <v>1073</v>
      </c>
      <c r="F310" s="122"/>
      <c r="G310" s="122" t="s">
        <v>945</v>
      </c>
      <c r="H310" s="122"/>
      <c r="I310" s="125" t="s">
        <v>1327</v>
      </c>
      <c r="J310" s="125">
        <v>9</v>
      </c>
      <c r="K310" s="278">
        <v>2102040199.1140001</v>
      </c>
      <c r="L310" s="291" t="s">
        <v>401</v>
      </c>
      <c r="M310" s="108">
        <f t="shared" si="4"/>
        <v>2600000</v>
      </c>
      <c r="N310">
        <v>15802979</v>
      </c>
      <c r="Z310">
        <v>2600000</v>
      </c>
      <c r="AH310">
        <v>10831649.310000001</v>
      </c>
      <c r="AN310">
        <v>36610.550000000003</v>
      </c>
      <c r="AV310">
        <v>6948000</v>
      </c>
      <c r="AY310">
        <v>920098.92</v>
      </c>
      <c r="BC310">
        <v>2750000</v>
      </c>
      <c r="BG310">
        <v>324635.99</v>
      </c>
      <c r="BH310">
        <v>1887960</v>
      </c>
    </row>
    <row r="311" spans="1:67">
      <c r="A311" s="121">
        <v>2</v>
      </c>
      <c r="B311" s="122" t="s">
        <v>909</v>
      </c>
      <c r="C311" s="123" t="s">
        <v>910</v>
      </c>
      <c r="D311" s="123">
        <v>2.1</v>
      </c>
      <c r="E311" s="266" t="s">
        <v>1073</v>
      </c>
      <c r="F311" s="122"/>
      <c r="G311" s="122" t="s">
        <v>945</v>
      </c>
      <c r="H311" s="122"/>
      <c r="I311" s="125" t="s">
        <v>1327</v>
      </c>
      <c r="J311" s="125">
        <v>9</v>
      </c>
      <c r="K311" s="278">
        <v>2102040199.115</v>
      </c>
      <c r="L311" s="291" t="s">
        <v>402</v>
      </c>
      <c r="M311" s="108">
        <f t="shared" si="4"/>
        <v>0</v>
      </c>
      <c r="O311">
        <v>246400</v>
      </c>
      <c r="P311">
        <v>548700</v>
      </c>
      <c r="Q311">
        <v>1517400</v>
      </c>
      <c r="R311">
        <v>969700</v>
      </c>
      <c r="S311">
        <v>812900</v>
      </c>
      <c r="T311">
        <v>23800</v>
      </c>
      <c r="U311">
        <v>470000</v>
      </c>
      <c r="V311">
        <v>458000</v>
      </c>
      <c r="W311">
        <v>461100</v>
      </c>
      <c r="X311">
        <v>398500</v>
      </c>
      <c r="Y311">
        <v>574800</v>
      </c>
      <c r="AA311">
        <v>357200</v>
      </c>
      <c r="AB311">
        <v>708031</v>
      </c>
      <c r="AD311">
        <v>500000</v>
      </c>
      <c r="AE311">
        <v>450800</v>
      </c>
      <c r="AF311">
        <v>266100</v>
      </c>
      <c r="AI311">
        <v>1053601</v>
      </c>
      <c r="AJ311">
        <v>3022700</v>
      </c>
      <c r="AK311">
        <v>542580</v>
      </c>
      <c r="AL311">
        <v>4444750</v>
      </c>
      <c r="AM311">
        <v>462900</v>
      </c>
      <c r="AN311">
        <v>4980000</v>
      </c>
      <c r="AO311">
        <v>0</v>
      </c>
      <c r="AP311">
        <v>2276400</v>
      </c>
      <c r="AQ311">
        <v>2997500</v>
      </c>
      <c r="AR311">
        <v>2942700</v>
      </c>
      <c r="AS311">
        <v>615200</v>
      </c>
      <c r="AT311">
        <v>0</v>
      </c>
      <c r="AU311">
        <v>1050100</v>
      </c>
      <c r="AW311">
        <v>406700</v>
      </c>
      <c r="AX311">
        <v>403200</v>
      </c>
      <c r="AY311">
        <v>0</v>
      </c>
      <c r="AZ311">
        <v>1125766.67</v>
      </c>
      <c r="BA311">
        <v>0</v>
      </c>
      <c r="BB311">
        <v>1325500</v>
      </c>
      <c r="BC311">
        <v>3066300</v>
      </c>
      <c r="BD311">
        <v>516500</v>
      </c>
      <c r="BE311">
        <v>189300</v>
      </c>
      <c r="BF311">
        <v>160100</v>
      </c>
      <c r="BG311">
        <v>352400</v>
      </c>
      <c r="BI311">
        <v>765200</v>
      </c>
      <c r="BK311">
        <v>536400</v>
      </c>
      <c r="BL311">
        <v>210900</v>
      </c>
      <c r="BM311">
        <v>550000</v>
      </c>
      <c r="BN311">
        <v>528900</v>
      </c>
      <c r="BO311">
        <v>382900</v>
      </c>
    </row>
    <row r="312" spans="1:67">
      <c r="A312" s="121">
        <v>2</v>
      </c>
      <c r="B312" s="122" t="s">
        <v>909</v>
      </c>
      <c r="C312" s="123" t="s">
        <v>910</v>
      </c>
      <c r="D312" s="123">
        <v>2.1</v>
      </c>
      <c r="E312" s="266" t="s">
        <v>1073</v>
      </c>
      <c r="F312" s="122"/>
      <c r="G312" s="122" t="s">
        <v>945</v>
      </c>
      <c r="H312" s="122"/>
      <c r="I312" s="125" t="s">
        <v>1327</v>
      </c>
      <c r="J312" s="125">
        <v>9</v>
      </c>
      <c r="K312" s="278">
        <v>2102040199.1159999</v>
      </c>
      <c r="L312" s="291" t="s">
        <v>403</v>
      </c>
      <c r="M312" s="108">
        <f t="shared" si="4"/>
        <v>0</v>
      </c>
      <c r="N312">
        <v>853000</v>
      </c>
      <c r="O312">
        <v>5000</v>
      </c>
      <c r="P312">
        <v>20450</v>
      </c>
      <c r="R312">
        <v>64500</v>
      </c>
      <c r="U312">
        <v>7400</v>
      </c>
      <c r="V312">
        <v>97840</v>
      </c>
      <c r="W312">
        <v>263750.34000000003</v>
      </c>
      <c r="X312">
        <v>304828</v>
      </c>
      <c r="Y312">
        <v>15032.12</v>
      </c>
      <c r="AD312">
        <v>81500</v>
      </c>
      <c r="AS312">
        <v>211822.5</v>
      </c>
      <c r="AX312">
        <v>1950</v>
      </c>
      <c r="BA312">
        <v>73000</v>
      </c>
      <c r="BG312">
        <v>49500</v>
      </c>
      <c r="BK312">
        <v>98600</v>
      </c>
    </row>
    <row r="313" spans="1:67">
      <c r="A313" s="121">
        <v>2</v>
      </c>
      <c r="B313" s="122" t="s">
        <v>909</v>
      </c>
      <c r="C313" s="123" t="s">
        <v>910</v>
      </c>
      <c r="D313" s="123">
        <v>2.1</v>
      </c>
      <c r="E313" s="266" t="s">
        <v>1073</v>
      </c>
      <c r="F313" s="122"/>
      <c r="G313" s="122" t="s">
        <v>945</v>
      </c>
      <c r="H313" s="122"/>
      <c r="I313" s="125" t="s">
        <v>1318</v>
      </c>
      <c r="J313" s="125">
        <v>10.1</v>
      </c>
      <c r="K313" s="278">
        <v>2102040199.1170001</v>
      </c>
      <c r="L313" s="291" t="s">
        <v>387</v>
      </c>
      <c r="M313" s="108">
        <f t="shared" si="4"/>
        <v>0</v>
      </c>
      <c r="N313">
        <v>2062543.46</v>
      </c>
      <c r="O313">
        <v>144626.07</v>
      </c>
      <c r="P313">
        <v>457094.32</v>
      </c>
      <c r="Q313">
        <v>743497.15</v>
      </c>
      <c r="R313">
        <v>4310.41</v>
      </c>
      <c r="S313">
        <v>1161345.03</v>
      </c>
      <c r="T313">
        <v>318923.24</v>
      </c>
      <c r="U313">
        <v>263740.17</v>
      </c>
      <c r="V313">
        <v>183920.37</v>
      </c>
      <c r="X313">
        <v>58322.16</v>
      </c>
      <c r="Y313">
        <v>158492.09</v>
      </c>
      <c r="AA313">
        <v>179307.9</v>
      </c>
      <c r="AB313">
        <v>449559.06</v>
      </c>
      <c r="AD313">
        <v>308000</v>
      </c>
      <c r="AE313">
        <v>255778.24</v>
      </c>
      <c r="AF313">
        <v>44983.16</v>
      </c>
      <c r="AG313">
        <v>48366.16</v>
      </c>
      <c r="AH313">
        <v>60600.94</v>
      </c>
      <c r="AI313">
        <v>348961.95</v>
      </c>
      <c r="AJ313">
        <v>1101097.3400000001</v>
      </c>
      <c r="AK313">
        <v>294654.36</v>
      </c>
      <c r="AL313">
        <v>1313791.46</v>
      </c>
      <c r="AM313">
        <v>233576.64</v>
      </c>
      <c r="AN313">
        <v>1913135.97</v>
      </c>
      <c r="AP313">
        <v>654065.03</v>
      </c>
      <c r="AQ313">
        <v>440260.88</v>
      </c>
      <c r="AR313">
        <v>562056.07999999996</v>
      </c>
      <c r="AS313">
        <v>225408.58</v>
      </c>
      <c r="AU313">
        <v>175808.2</v>
      </c>
      <c r="AV313">
        <v>50654.52</v>
      </c>
      <c r="AW313">
        <v>183828.61</v>
      </c>
      <c r="AX313">
        <v>130660.22</v>
      </c>
      <c r="AZ313">
        <v>240320.99</v>
      </c>
      <c r="BB313">
        <v>235569.59</v>
      </c>
      <c r="BC313">
        <v>1464993.01</v>
      </c>
      <c r="BD313">
        <v>536120.79</v>
      </c>
      <c r="BE313">
        <v>5077.8999999999996</v>
      </c>
      <c r="BF313">
        <v>81567.149999999994</v>
      </c>
      <c r="BI313">
        <v>529000</v>
      </c>
      <c r="BJ313">
        <v>589261.16</v>
      </c>
      <c r="BK313">
        <v>1161479.73</v>
      </c>
      <c r="BL313">
        <v>356942.39</v>
      </c>
      <c r="BM313">
        <v>255290.2</v>
      </c>
      <c r="BN313">
        <v>644750.99</v>
      </c>
      <c r="BO313">
        <v>536346.32999999996</v>
      </c>
    </row>
    <row r="314" spans="1:67">
      <c r="A314" s="121">
        <v>2</v>
      </c>
      <c r="B314" s="122" t="s">
        <v>909</v>
      </c>
      <c r="C314" s="123" t="s">
        <v>910</v>
      </c>
      <c r="D314" s="123">
        <v>2.1</v>
      </c>
      <c r="E314" s="266" t="s">
        <v>1073</v>
      </c>
      <c r="F314" s="122"/>
      <c r="G314" s="122" t="s">
        <v>945</v>
      </c>
      <c r="H314" s="122"/>
      <c r="I314" s="125" t="s">
        <v>1318</v>
      </c>
      <c r="J314" s="125">
        <v>10.199999999999999</v>
      </c>
      <c r="K314" s="278">
        <v>2102040199.118</v>
      </c>
      <c r="L314" s="291" t="s">
        <v>2218</v>
      </c>
      <c r="M314" s="108">
        <f t="shared" si="4"/>
        <v>0</v>
      </c>
      <c r="Q314">
        <v>78919.39</v>
      </c>
      <c r="R314">
        <v>52450</v>
      </c>
      <c r="S314">
        <v>477245</v>
      </c>
      <c r="W314">
        <v>176404.82</v>
      </c>
      <c r="AE314">
        <v>149180</v>
      </c>
      <c r="AJ314">
        <v>0</v>
      </c>
      <c r="AN314">
        <v>559734</v>
      </c>
      <c r="AP314">
        <v>55300</v>
      </c>
      <c r="AS314">
        <v>153886</v>
      </c>
      <c r="AT314">
        <v>99600</v>
      </c>
      <c r="AX314">
        <v>16300</v>
      </c>
      <c r="BB314">
        <v>366999</v>
      </c>
      <c r="BD314">
        <v>175549.46</v>
      </c>
      <c r="BG314">
        <v>311031.55</v>
      </c>
    </row>
    <row r="315" spans="1:67">
      <c r="A315" s="121">
        <v>2</v>
      </c>
      <c r="B315" s="122" t="s">
        <v>909</v>
      </c>
      <c r="C315" s="123" t="s">
        <v>910</v>
      </c>
      <c r="D315" s="123">
        <v>2.1</v>
      </c>
      <c r="E315" s="266" t="s">
        <v>1073</v>
      </c>
      <c r="F315" s="122"/>
      <c r="G315" s="122" t="s">
        <v>945</v>
      </c>
      <c r="H315" s="122"/>
      <c r="I315" s="125" t="s">
        <v>1340</v>
      </c>
      <c r="J315" s="125">
        <v>12</v>
      </c>
      <c r="K315" s="278">
        <v>2103010103.1010001</v>
      </c>
      <c r="L315" s="291" t="s">
        <v>408</v>
      </c>
      <c r="M315" s="108">
        <f t="shared" si="4"/>
        <v>0</v>
      </c>
    </row>
    <row r="316" spans="1:67">
      <c r="A316" s="121">
        <v>2</v>
      </c>
      <c r="B316" s="122" t="s">
        <v>909</v>
      </c>
      <c r="C316" s="123" t="s">
        <v>910</v>
      </c>
      <c r="D316" s="123">
        <v>2.1</v>
      </c>
      <c r="E316" s="266" t="s">
        <v>1073</v>
      </c>
      <c r="F316" s="122"/>
      <c r="G316" s="122" t="s">
        <v>945</v>
      </c>
      <c r="H316" s="122"/>
      <c r="I316" s="125" t="s">
        <v>1340</v>
      </c>
      <c r="J316" s="125">
        <v>12</v>
      </c>
      <c r="K316" s="278">
        <v>2103010103.5020001</v>
      </c>
      <c r="L316" s="291" t="s">
        <v>409</v>
      </c>
      <c r="M316" s="108">
        <f t="shared" si="4"/>
        <v>223598.36</v>
      </c>
      <c r="N316">
        <v>389262.21</v>
      </c>
      <c r="O316">
        <v>310502.67</v>
      </c>
      <c r="P316">
        <v>209101</v>
      </c>
      <c r="Q316">
        <v>133745</v>
      </c>
      <c r="R316">
        <v>0</v>
      </c>
      <c r="S316">
        <v>161900.60999999999</v>
      </c>
      <c r="T316">
        <v>298742</v>
      </c>
      <c r="U316">
        <v>113165.83</v>
      </c>
      <c r="V316">
        <v>876727.09</v>
      </c>
      <c r="W316">
        <v>236849.52</v>
      </c>
      <c r="X316">
        <v>455387.02</v>
      </c>
      <c r="Y316">
        <v>342655</v>
      </c>
      <c r="Z316">
        <v>223598.36</v>
      </c>
      <c r="AA316">
        <v>54457</v>
      </c>
      <c r="AC316">
        <v>25592</v>
      </c>
      <c r="AD316">
        <v>13435</v>
      </c>
      <c r="AE316">
        <v>142111.73000000001</v>
      </c>
      <c r="AF316">
        <v>914</v>
      </c>
      <c r="AH316">
        <v>0</v>
      </c>
      <c r="AI316">
        <v>87203</v>
      </c>
      <c r="AJ316">
        <v>30048</v>
      </c>
      <c r="AK316">
        <v>26933</v>
      </c>
      <c r="AM316">
        <v>912</v>
      </c>
      <c r="AN316">
        <v>0</v>
      </c>
      <c r="AO316">
        <v>119267</v>
      </c>
      <c r="AP316">
        <v>0</v>
      </c>
      <c r="AQ316">
        <v>0</v>
      </c>
      <c r="AR316">
        <v>25409.32</v>
      </c>
      <c r="AS316">
        <v>49788.75</v>
      </c>
      <c r="AT316">
        <v>13789</v>
      </c>
      <c r="AV316">
        <v>0</v>
      </c>
      <c r="AW316">
        <v>49311.95</v>
      </c>
      <c r="AX316">
        <v>291658.40999999997</v>
      </c>
      <c r="AY316">
        <v>83696.5</v>
      </c>
      <c r="AZ316">
        <v>63740</v>
      </c>
      <c r="BA316">
        <v>47630</v>
      </c>
      <c r="BC316">
        <v>3421</v>
      </c>
      <c r="BD316">
        <v>42044</v>
      </c>
      <c r="BH316">
        <v>156677.9</v>
      </c>
      <c r="BJ316">
        <v>4960</v>
      </c>
      <c r="BL316">
        <v>149.13</v>
      </c>
      <c r="BN316">
        <v>1514</v>
      </c>
    </row>
    <row r="317" spans="1:67">
      <c r="A317" s="121">
        <v>2</v>
      </c>
      <c r="B317" s="122" t="s">
        <v>909</v>
      </c>
      <c r="C317" s="123" t="s">
        <v>910</v>
      </c>
      <c r="D317" s="123">
        <v>2.1</v>
      </c>
      <c r="E317" s="266" t="s">
        <v>1073</v>
      </c>
      <c r="F317" s="122"/>
      <c r="G317" s="122" t="s">
        <v>945</v>
      </c>
      <c r="H317" s="122"/>
      <c r="I317" s="125" t="s">
        <v>1343</v>
      </c>
      <c r="J317" s="125">
        <v>12</v>
      </c>
      <c r="K317" s="278">
        <v>2104010101.1010001</v>
      </c>
      <c r="L317" s="291" t="s">
        <v>410</v>
      </c>
      <c r="M317" s="108">
        <f t="shared" si="4"/>
        <v>0</v>
      </c>
      <c r="BL317">
        <v>1417.19</v>
      </c>
    </row>
    <row r="318" spans="1:67">
      <c r="A318" s="121">
        <v>2</v>
      </c>
      <c r="B318" s="122" t="s">
        <v>909</v>
      </c>
      <c r="C318" s="123" t="s">
        <v>910</v>
      </c>
      <c r="D318" s="123">
        <v>2.1</v>
      </c>
      <c r="E318" s="266" t="s">
        <v>1073</v>
      </c>
      <c r="F318" s="122"/>
      <c r="G318" s="122" t="s">
        <v>945</v>
      </c>
      <c r="H318" s="122"/>
      <c r="I318" s="125" t="s">
        <v>1343</v>
      </c>
      <c r="J318" s="125">
        <v>12</v>
      </c>
      <c r="K318" s="278">
        <v>2109010199.1010001</v>
      </c>
      <c r="L318" s="291" t="s">
        <v>411</v>
      </c>
      <c r="M318" s="108">
        <f t="shared" si="4"/>
        <v>0</v>
      </c>
      <c r="O318">
        <v>102600</v>
      </c>
      <c r="P318">
        <v>0</v>
      </c>
      <c r="Q318">
        <v>0</v>
      </c>
      <c r="R318">
        <v>778150</v>
      </c>
      <c r="U318">
        <v>0</v>
      </c>
      <c r="V318">
        <v>57500</v>
      </c>
      <c r="X318">
        <v>142760</v>
      </c>
      <c r="Y318">
        <v>0</v>
      </c>
      <c r="AA318">
        <v>98445.79</v>
      </c>
      <c r="AC318">
        <v>27452.25</v>
      </c>
      <c r="AE318">
        <v>0</v>
      </c>
      <c r="AF318">
        <v>115295</v>
      </c>
      <c r="AH318">
        <v>7875</v>
      </c>
      <c r="AJ318">
        <v>76880</v>
      </c>
      <c r="AL318">
        <v>0</v>
      </c>
      <c r="AM318">
        <v>9000</v>
      </c>
      <c r="AQ318">
        <v>98625</v>
      </c>
      <c r="AT318">
        <v>195700</v>
      </c>
      <c r="AU318">
        <v>35000</v>
      </c>
      <c r="AW318">
        <v>0</v>
      </c>
      <c r="AX318">
        <v>114880</v>
      </c>
      <c r="AY318">
        <v>169815</v>
      </c>
      <c r="AZ318">
        <v>103300.16</v>
      </c>
      <c r="BB318">
        <v>114590.89</v>
      </c>
      <c r="BC318">
        <v>80879.820000000007</v>
      </c>
      <c r="BD318">
        <v>0</v>
      </c>
      <c r="BE318">
        <v>1470</v>
      </c>
      <c r="BM318">
        <v>127900</v>
      </c>
      <c r="BN318">
        <v>350935</v>
      </c>
    </row>
    <row r="319" spans="1:67">
      <c r="A319" s="121">
        <v>2</v>
      </c>
      <c r="B319" s="122" t="s">
        <v>909</v>
      </c>
      <c r="C319" s="123" t="s">
        <v>910</v>
      </c>
      <c r="D319" s="123">
        <v>2.1</v>
      </c>
      <c r="E319" s="266" t="s">
        <v>1073</v>
      </c>
      <c r="F319" s="122"/>
      <c r="G319" s="122" t="s">
        <v>945</v>
      </c>
      <c r="H319" s="122"/>
      <c r="I319" s="125" t="s">
        <v>1343</v>
      </c>
      <c r="J319" s="125">
        <v>12</v>
      </c>
      <c r="K319" s="278">
        <v>2109010199.201</v>
      </c>
      <c r="L319" s="291" t="s">
        <v>2223</v>
      </c>
      <c r="M319" s="108">
        <f t="shared" si="4"/>
        <v>0</v>
      </c>
      <c r="N319">
        <v>2592506.7999999998</v>
      </c>
      <c r="O319">
        <v>0</v>
      </c>
      <c r="Q319">
        <v>0</v>
      </c>
      <c r="R319">
        <v>0</v>
      </c>
      <c r="S319">
        <v>0</v>
      </c>
      <c r="T319">
        <v>467555</v>
      </c>
      <c r="U319">
        <v>32500</v>
      </c>
      <c r="V319">
        <v>444700</v>
      </c>
      <c r="W319">
        <v>108000</v>
      </c>
      <c r="Y319">
        <v>425965</v>
      </c>
      <c r="Z319">
        <v>0</v>
      </c>
      <c r="AA319">
        <v>0</v>
      </c>
      <c r="AC319">
        <v>264569</v>
      </c>
      <c r="AD319">
        <v>311576.65999999997</v>
      </c>
      <c r="AE319">
        <v>0</v>
      </c>
      <c r="AF319">
        <v>261690.04</v>
      </c>
      <c r="AG319">
        <v>234826.25</v>
      </c>
      <c r="AH319">
        <v>1930381</v>
      </c>
      <c r="AI319">
        <v>73407</v>
      </c>
      <c r="AJ319">
        <v>0</v>
      </c>
      <c r="AK319">
        <v>109585</v>
      </c>
      <c r="AL319">
        <v>0</v>
      </c>
      <c r="AM319">
        <v>75300</v>
      </c>
      <c r="AN319">
        <v>0</v>
      </c>
      <c r="AO319">
        <v>204750</v>
      </c>
      <c r="AP319">
        <v>0</v>
      </c>
      <c r="AQ319">
        <v>52450.2</v>
      </c>
      <c r="AR319">
        <v>43600</v>
      </c>
      <c r="AS319">
        <v>315419</v>
      </c>
      <c r="AT319">
        <v>45055</v>
      </c>
      <c r="AU319">
        <v>456114.8</v>
      </c>
      <c r="AV319">
        <v>2073693.04</v>
      </c>
      <c r="AW319">
        <v>0</v>
      </c>
      <c r="AX319">
        <v>0</v>
      </c>
      <c r="AY319">
        <v>113440</v>
      </c>
      <c r="AZ319">
        <v>20000</v>
      </c>
      <c r="BA319">
        <v>169949.91</v>
      </c>
      <c r="BB319">
        <v>176037</v>
      </c>
      <c r="BC319">
        <v>166264</v>
      </c>
      <c r="BD319">
        <v>0</v>
      </c>
      <c r="BE319">
        <v>0</v>
      </c>
      <c r="BF319">
        <v>0</v>
      </c>
      <c r="BG319">
        <v>562866.78</v>
      </c>
      <c r="BH319">
        <v>280380</v>
      </c>
      <c r="BJ319">
        <v>0</v>
      </c>
      <c r="BK319">
        <v>0</v>
      </c>
      <c r="BL319">
        <v>85882.98</v>
      </c>
      <c r="BM319">
        <v>195540</v>
      </c>
      <c r="BN319">
        <v>70146</v>
      </c>
      <c r="BO319">
        <v>0</v>
      </c>
    </row>
    <row r="320" spans="1:67">
      <c r="A320" s="121">
        <v>2</v>
      </c>
      <c r="B320" s="122" t="s">
        <v>909</v>
      </c>
      <c r="C320" s="123" t="s">
        <v>910</v>
      </c>
      <c r="D320" s="123">
        <v>2.1</v>
      </c>
      <c r="E320" s="266" t="s">
        <v>1073</v>
      </c>
      <c r="F320" s="122"/>
      <c r="G320" s="122" t="s">
        <v>945</v>
      </c>
      <c r="H320" s="122"/>
      <c r="I320" s="125" t="s">
        <v>1343</v>
      </c>
      <c r="J320" s="125">
        <v>12</v>
      </c>
      <c r="K320" s="278">
        <v>2109010199.701</v>
      </c>
      <c r="L320" s="291" t="s">
        <v>413</v>
      </c>
      <c r="M320" s="108">
        <f t="shared" si="4"/>
        <v>0</v>
      </c>
      <c r="N320">
        <v>96584.26</v>
      </c>
      <c r="O320">
        <v>3832.12</v>
      </c>
      <c r="P320">
        <v>0</v>
      </c>
      <c r="Q320">
        <v>26824.87</v>
      </c>
      <c r="R320">
        <v>50866.84</v>
      </c>
      <c r="S320">
        <v>56306.5</v>
      </c>
      <c r="T320">
        <v>70444.210000000006</v>
      </c>
      <c r="U320">
        <v>19986.04</v>
      </c>
      <c r="V320">
        <v>31706.22</v>
      </c>
      <c r="W320">
        <v>19160.62</v>
      </c>
      <c r="AH320">
        <v>123033.35</v>
      </c>
      <c r="AI320">
        <v>162257.28</v>
      </c>
      <c r="AJ320">
        <v>201476.11</v>
      </c>
      <c r="AK320">
        <v>19280.62</v>
      </c>
      <c r="AM320">
        <v>28832.12</v>
      </c>
      <c r="AN320">
        <v>6164.36</v>
      </c>
      <c r="AO320">
        <v>59831.71</v>
      </c>
      <c r="AP320">
        <v>43400</v>
      </c>
      <c r="AR320">
        <v>54896.38</v>
      </c>
      <c r="AS320">
        <v>56019.92</v>
      </c>
      <c r="AT320">
        <v>37032.29</v>
      </c>
      <c r="AV320">
        <v>31914.54</v>
      </c>
      <c r="AW320">
        <v>4642.93</v>
      </c>
      <c r="AX320">
        <v>0</v>
      </c>
      <c r="AZ320">
        <v>34785.699999999997</v>
      </c>
      <c r="BA320">
        <v>3193.44</v>
      </c>
      <c r="BB320">
        <v>61793.05</v>
      </c>
      <c r="BF320">
        <v>0</v>
      </c>
    </row>
    <row r="321" spans="1:67">
      <c r="A321" s="121">
        <v>2</v>
      </c>
      <c r="B321" s="122" t="s">
        <v>909</v>
      </c>
      <c r="C321" s="123" t="s">
        <v>910</v>
      </c>
      <c r="D321" s="123">
        <v>2.1</v>
      </c>
      <c r="E321" s="266" t="s">
        <v>1073</v>
      </c>
      <c r="F321" s="122"/>
      <c r="G321" s="122" t="s">
        <v>945</v>
      </c>
      <c r="H321" s="122"/>
      <c r="I321" s="125" t="s">
        <v>1343</v>
      </c>
      <c r="J321" s="125">
        <v>12</v>
      </c>
      <c r="K321" s="278">
        <v>2111020199.1029999</v>
      </c>
      <c r="L321" s="291" t="s">
        <v>414</v>
      </c>
      <c r="M321" s="108">
        <f t="shared" si="4"/>
        <v>0</v>
      </c>
      <c r="O321">
        <v>1877.62</v>
      </c>
      <c r="Q321">
        <v>146.05000000000001</v>
      </c>
      <c r="S321">
        <v>99.48</v>
      </c>
      <c r="T321">
        <v>456.57</v>
      </c>
      <c r="U321">
        <v>0</v>
      </c>
      <c r="W321">
        <v>274.39999999999998</v>
      </c>
      <c r="X321">
        <v>0</v>
      </c>
      <c r="AB321">
        <v>28273.77</v>
      </c>
      <c r="AG321">
        <v>0</v>
      </c>
      <c r="AJ321">
        <v>10647.16</v>
      </c>
      <c r="AO321">
        <v>9518.5300000000007</v>
      </c>
      <c r="AP321">
        <v>17245.38</v>
      </c>
      <c r="AR321">
        <v>9106.2099999999991</v>
      </c>
      <c r="AT321">
        <v>4111.83</v>
      </c>
      <c r="AW321">
        <v>160.88</v>
      </c>
      <c r="AZ321">
        <v>1.77</v>
      </c>
      <c r="BC321">
        <v>166898</v>
      </c>
      <c r="BK321">
        <v>26.27</v>
      </c>
      <c r="BL321">
        <v>34327.040000000001</v>
      </c>
      <c r="BN321">
        <v>0</v>
      </c>
    </row>
    <row r="322" spans="1:67">
      <c r="A322" s="121">
        <v>2</v>
      </c>
      <c r="B322" s="122" t="s">
        <v>909</v>
      </c>
      <c r="C322" s="123" t="s">
        <v>910</v>
      </c>
      <c r="D322" s="123">
        <v>2.1</v>
      </c>
      <c r="E322" s="266" t="s">
        <v>1073</v>
      </c>
      <c r="F322" s="122"/>
      <c r="G322" s="122" t="s">
        <v>945</v>
      </c>
      <c r="H322" s="122"/>
      <c r="I322" s="125" t="s">
        <v>1343</v>
      </c>
      <c r="J322" s="125" t="s">
        <v>2592</v>
      </c>
      <c r="K322" s="278">
        <v>2111020199.105</v>
      </c>
      <c r="L322" s="291" t="s">
        <v>415</v>
      </c>
      <c r="M322" s="108">
        <f t="shared" si="4"/>
        <v>16630</v>
      </c>
      <c r="N322">
        <v>3980341.56</v>
      </c>
      <c r="Q322">
        <v>1518348</v>
      </c>
      <c r="R322">
        <v>55718</v>
      </c>
      <c r="S322">
        <v>732852.65</v>
      </c>
      <c r="T322">
        <v>30862</v>
      </c>
      <c r="U322">
        <v>5287</v>
      </c>
      <c r="V322">
        <v>2696.46</v>
      </c>
      <c r="W322">
        <v>986351.52</v>
      </c>
      <c r="Y322">
        <v>0</v>
      </c>
      <c r="Z322">
        <v>16630</v>
      </c>
      <c r="AD322">
        <v>157130.17000000001</v>
      </c>
      <c r="AH322">
        <v>7411493.9400000004</v>
      </c>
      <c r="AJ322">
        <v>0</v>
      </c>
      <c r="AK322">
        <v>28048.84</v>
      </c>
      <c r="AL322">
        <v>503985.15</v>
      </c>
      <c r="AM322">
        <v>6206</v>
      </c>
      <c r="AN322">
        <v>97505</v>
      </c>
      <c r="AO322">
        <v>11900</v>
      </c>
      <c r="AP322">
        <v>21000</v>
      </c>
      <c r="AQ322">
        <v>25558.49</v>
      </c>
      <c r="AR322">
        <v>762938.9</v>
      </c>
      <c r="AS322">
        <v>0</v>
      </c>
      <c r="AT322">
        <v>99389.42</v>
      </c>
      <c r="AU322">
        <v>128921.5</v>
      </c>
      <c r="AV322">
        <v>19966485.469999999</v>
      </c>
      <c r="AW322">
        <v>7182</v>
      </c>
      <c r="AX322">
        <v>89541.61</v>
      </c>
      <c r="AY322">
        <v>7118172.9199999999</v>
      </c>
      <c r="AZ322">
        <v>0</v>
      </c>
      <c r="BA322">
        <v>14628</v>
      </c>
      <c r="BB322">
        <v>48098.44</v>
      </c>
      <c r="BC322">
        <v>129292.96</v>
      </c>
      <c r="BD322">
        <v>19300</v>
      </c>
      <c r="BF322">
        <v>0</v>
      </c>
      <c r="BH322">
        <v>634874.92000000004</v>
      </c>
      <c r="BI322">
        <v>72628</v>
      </c>
      <c r="BJ322">
        <v>0</v>
      </c>
      <c r="BK322">
        <v>52402</v>
      </c>
      <c r="BL322">
        <v>26064</v>
      </c>
      <c r="BM322">
        <v>0</v>
      </c>
      <c r="BN322">
        <v>52802.2</v>
      </c>
      <c r="BO322">
        <v>114289.67</v>
      </c>
    </row>
    <row r="323" spans="1:67">
      <c r="A323" s="121">
        <v>2</v>
      </c>
      <c r="B323" s="122" t="s">
        <v>909</v>
      </c>
      <c r="C323" s="123" t="s">
        <v>910</v>
      </c>
      <c r="D323" s="123">
        <v>2.1</v>
      </c>
      <c r="E323" s="266" t="s">
        <v>1073</v>
      </c>
      <c r="F323" s="122"/>
      <c r="G323" s="122" t="s">
        <v>945</v>
      </c>
      <c r="H323" s="122"/>
      <c r="I323" s="125" t="s">
        <v>1343</v>
      </c>
      <c r="J323" s="125">
        <v>12</v>
      </c>
      <c r="K323" s="278">
        <v>2111020199.1059999</v>
      </c>
      <c r="L323" s="291" t="s">
        <v>416</v>
      </c>
      <c r="M323" s="108">
        <f t="shared" si="4"/>
        <v>0</v>
      </c>
      <c r="N323">
        <v>129150</v>
      </c>
      <c r="W323">
        <v>37412</v>
      </c>
      <c r="X323">
        <v>16658</v>
      </c>
      <c r="AA323">
        <v>54230</v>
      </c>
      <c r="AB323">
        <v>262367</v>
      </c>
      <c r="AC323">
        <v>345475</v>
      </c>
      <c r="AD323">
        <v>41037</v>
      </c>
      <c r="AE323">
        <v>0</v>
      </c>
      <c r="AF323">
        <v>22431.5</v>
      </c>
      <c r="AG323">
        <v>12433</v>
      </c>
      <c r="AI323">
        <v>56318</v>
      </c>
      <c r="AJ323">
        <v>35162</v>
      </c>
      <c r="AK323">
        <v>400</v>
      </c>
      <c r="AM323">
        <v>24545</v>
      </c>
      <c r="AN323">
        <v>248720.5</v>
      </c>
      <c r="AO323">
        <v>59451</v>
      </c>
      <c r="AP323">
        <v>73751</v>
      </c>
      <c r="AQ323">
        <v>0</v>
      </c>
      <c r="AR323">
        <v>0</v>
      </c>
      <c r="AS323">
        <v>59420</v>
      </c>
      <c r="AT323">
        <v>0</v>
      </c>
      <c r="AU323">
        <v>19936</v>
      </c>
      <c r="AV323">
        <v>27496.5</v>
      </c>
    </row>
    <row r="324" spans="1:67">
      <c r="A324" s="121">
        <v>2</v>
      </c>
      <c r="B324" s="122" t="s">
        <v>909</v>
      </c>
      <c r="C324" s="123" t="s">
        <v>910</v>
      </c>
      <c r="D324" s="123">
        <v>2.1</v>
      </c>
      <c r="E324" s="266" t="s">
        <v>1073</v>
      </c>
      <c r="F324" s="122"/>
      <c r="G324" s="122" t="s">
        <v>945</v>
      </c>
      <c r="H324" s="122"/>
      <c r="I324" s="125" t="s">
        <v>1343</v>
      </c>
      <c r="J324" s="338" t="s">
        <v>2591</v>
      </c>
      <c r="K324" s="278">
        <v>2111020199.1070001</v>
      </c>
      <c r="L324" s="291" t="s">
        <v>417</v>
      </c>
      <c r="M324" s="108">
        <f t="shared" ref="M324:M387" si="5">SUMIF($N$1:$BO$1,$M$1,$N324:$BO324)</f>
        <v>0</v>
      </c>
      <c r="N324">
        <v>301421.28999999998</v>
      </c>
      <c r="O324">
        <v>10154.52</v>
      </c>
      <c r="P324">
        <v>38104.300000000003</v>
      </c>
      <c r="Q324">
        <v>12745.25</v>
      </c>
      <c r="R324">
        <v>83644.36</v>
      </c>
      <c r="S324">
        <v>41967.89</v>
      </c>
      <c r="T324">
        <v>32380</v>
      </c>
      <c r="U324">
        <v>35986.07</v>
      </c>
      <c r="V324">
        <v>30664.33</v>
      </c>
      <c r="W324">
        <v>24291.75</v>
      </c>
      <c r="X324">
        <v>16762.03</v>
      </c>
      <c r="Y324">
        <v>32773.21</v>
      </c>
      <c r="Z324">
        <v>0</v>
      </c>
      <c r="AA324">
        <v>36933.31</v>
      </c>
      <c r="AB324">
        <v>8547.18</v>
      </c>
      <c r="AD324">
        <v>12920.83</v>
      </c>
      <c r="AE324">
        <v>50820.28</v>
      </c>
      <c r="AF324">
        <v>11621.16</v>
      </c>
      <c r="AG324">
        <v>0</v>
      </c>
      <c r="AH324">
        <v>52395.32</v>
      </c>
      <c r="AI324">
        <v>26291.66</v>
      </c>
      <c r="AJ324">
        <v>60441.71</v>
      </c>
      <c r="AK324">
        <v>127859.26</v>
      </c>
      <c r="AL324">
        <v>68081.31</v>
      </c>
      <c r="AM324">
        <v>31674.59</v>
      </c>
      <c r="AO324">
        <v>135750.26</v>
      </c>
      <c r="AP324">
        <v>65340.77</v>
      </c>
      <c r="AQ324">
        <v>73541.72</v>
      </c>
      <c r="AR324">
        <v>77963.09</v>
      </c>
      <c r="AS324">
        <v>59229.85</v>
      </c>
      <c r="AT324">
        <v>137423.1</v>
      </c>
      <c r="AU324">
        <v>25555.51</v>
      </c>
      <c r="AV324">
        <v>206602.27</v>
      </c>
      <c r="AW324">
        <v>18993.349999999999</v>
      </c>
      <c r="AX324">
        <v>24715.73</v>
      </c>
      <c r="AY324">
        <v>72765.02</v>
      </c>
      <c r="AZ324">
        <v>88110.15</v>
      </c>
      <c r="BA324">
        <v>10252.68</v>
      </c>
      <c r="BB324">
        <v>21321.96</v>
      </c>
      <c r="BC324">
        <v>55667.54</v>
      </c>
      <c r="BD324">
        <v>28953.41</v>
      </c>
      <c r="BE324">
        <v>13718.54</v>
      </c>
      <c r="BF324">
        <v>5356.91</v>
      </c>
      <c r="BG324">
        <v>8505.25</v>
      </c>
      <c r="BH324">
        <v>354291.82</v>
      </c>
      <c r="BI324">
        <v>88175.3</v>
      </c>
      <c r="BJ324">
        <v>23022.89</v>
      </c>
      <c r="BK324">
        <v>94589.2</v>
      </c>
      <c r="BL324">
        <v>14923.49</v>
      </c>
      <c r="BM324">
        <v>38862.31</v>
      </c>
      <c r="BN324">
        <v>18698.63</v>
      </c>
      <c r="BO324">
        <v>13166.48</v>
      </c>
    </row>
    <row r="325" spans="1:67">
      <c r="A325" s="121">
        <v>2</v>
      </c>
      <c r="B325" s="122" t="s">
        <v>909</v>
      </c>
      <c r="C325" s="123" t="s">
        <v>910</v>
      </c>
      <c r="D325" s="123">
        <v>2.1</v>
      </c>
      <c r="E325" s="266" t="s">
        <v>1073</v>
      </c>
      <c r="F325" s="122"/>
      <c r="G325" s="122" t="s">
        <v>945</v>
      </c>
      <c r="H325" s="122"/>
      <c r="I325" s="125" t="s">
        <v>1343</v>
      </c>
      <c r="J325" s="125" t="s">
        <v>2592</v>
      </c>
      <c r="K325" s="278">
        <v>2111020199.108</v>
      </c>
      <c r="L325" s="291" t="s">
        <v>2226</v>
      </c>
      <c r="M325" s="108">
        <f t="shared" si="5"/>
        <v>0</v>
      </c>
      <c r="O325">
        <v>0</v>
      </c>
      <c r="Q325">
        <v>0</v>
      </c>
      <c r="R325">
        <v>0</v>
      </c>
      <c r="S325">
        <v>0</v>
      </c>
      <c r="T325">
        <v>0</v>
      </c>
      <c r="X325">
        <v>0</v>
      </c>
      <c r="Y325">
        <v>0</v>
      </c>
      <c r="AB325">
        <v>0</v>
      </c>
      <c r="AF325">
        <v>0</v>
      </c>
      <c r="AG325">
        <v>0</v>
      </c>
      <c r="AJ325">
        <v>0</v>
      </c>
      <c r="AL325">
        <v>0</v>
      </c>
      <c r="AM325">
        <v>0</v>
      </c>
      <c r="AN325">
        <v>0</v>
      </c>
      <c r="AO325">
        <v>0</v>
      </c>
      <c r="AP325">
        <v>750.6</v>
      </c>
      <c r="AQ325">
        <v>12242.32</v>
      </c>
      <c r="AV325">
        <v>0</v>
      </c>
      <c r="AW325">
        <v>0</v>
      </c>
      <c r="AX325">
        <v>0</v>
      </c>
      <c r="AY325">
        <v>0</v>
      </c>
      <c r="BA325">
        <v>23402.799999999999</v>
      </c>
      <c r="BB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</row>
    <row r="326" spans="1:67">
      <c r="A326" s="121">
        <v>2</v>
      </c>
      <c r="B326" s="122" t="s">
        <v>909</v>
      </c>
      <c r="C326" s="123" t="s">
        <v>910</v>
      </c>
      <c r="D326" s="123">
        <v>2.1</v>
      </c>
      <c r="E326" s="266" t="s">
        <v>1073</v>
      </c>
      <c r="F326" s="122"/>
      <c r="G326" s="122" t="s">
        <v>945</v>
      </c>
      <c r="H326" s="122"/>
      <c r="I326" s="125" t="s">
        <v>1343</v>
      </c>
      <c r="J326" s="338" t="s">
        <v>2590</v>
      </c>
      <c r="K326" s="278">
        <v>2111020199.109</v>
      </c>
      <c r="L326" s="291" t="s">
        <v>2227</v>
      </c>
      <c r="M326" s="108">
        <f t="shared" si="5"/>
        <v>0</v>
      </c>
      <c r="O326">
        <v>0</v>
      </c>
      <c r="Q326">
        <v>0</v>
      </c>
      <c r="R326">
        <v>0</v>
      </c>
      <c r="S326">
        <v>0</v>
      </c>
      <c r="U326">
        <v>0</v>
      </c>
      <c r="V326">
        <v>1800</v>
      </c>
      <c r="Y326">
        <v>0</v>
      </c>
      <c r="AA326">
        <v>0</v>
      </c>
      <c r="AQ326">
        <v>0</v>
      </c>
      <c r="AU326">
        <v>0</v>
      </c>
      <c r="AW326">
        <v>0</v>
      </c>
      <c r="AX326">
        <v>601</v>
      </c>
      <c r="AY326">
        <v>0</v>
      </c>
      <c r="BE326">
        <v>1200</v>
      </c>
      <c r="BF326">
        <v>0</v>
      </c>
      <c r="BG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</row>
    <row r="327" spans="1:67">
      <c r="A327" s="121">
        <v>2</v>
      </c>
      <c r="B327" s="122" t="s">
        <v>909</v>
      </c>
      <c r="C327" s="123" t="s">
        <v>910</v>
      </c>
      <c r="D327" s="123">
        <v>2.1</v>
      </c>
      <c r="E327" s="266" t="s">
        <v>1073</v>
      </c>
      <c r="F327" s="122"/>
      <c r="G327" s="122" t="s">
        <v>945</v>
      </c>
      <c r="H327" s="122"/>
      <c r="I327" s="125" t="s">
        <v>1343</v>
      </c>
      <c r="J327" s="338" t="s">
        <v>2589</v>
      </c>
      <c r="K327" s="278">
        <v>2111020199.1099999</v>
      </c>
      <c r="L327" s="291" t="s">
        <v>2228</v>
      </c>
      <c r="M327" s="108">
        <f t="shared" si="5"/>
        <v>0</v>
      </c>
      <c r="N327">
        <v>0</v>
      </c>
      <c r="O327">
        <v>0</v>
      </c>
      <c r="R327">
        <v>0</v>
      </c>
      <c r="T327">
        <v>0</v>
      </c>
      <c r="U327">
        <v>0</v>
      </c>
      <c r="X327">
        <v>0</v>
      </c>
      <c r="Y327">
        <v>0</v>
      </c>
      <c r="AA327">
        <v>5334</v>
      </c>
      <c r="AB327">
        <v>0</v>
      </c>
      <c r="AC327">
        <v>0</v>
      </c>
      <c r="AD327">
        <v>4254</v>
      </c>
      <c r="AE327">
        <v>14191</v>
      </c>
      <c r="AF327">
        <v>0</v>
      </c>
      <c r="AG327">
        <v>88</v>
      </c>
      <c r="AI327">
        <v>10270</v>
      </c>
      <c r="AJ327">
        <v>14297</v>
      </c>
      <c r="AK327">
        <v>11931</v>
      </c>
      <c r="AL327">
        <v>28635</v>
      </c>
      <c r="AM327">
        <v>12736</v>
      </c>
      <c r="AN327">
        <v>0</v>
      </c>
      <c r="AO327">
        <v>20426</v>
      </c>
      <c r="AP327">
        <v>14842</v>
      </c>
      <c r="AQ327">
        <v>13876</v>
      </c>
      <c r="AR327">
        <v>26355</v>
      </c>
      <c r="AS327">
        <v>12619</v>
      </c>
      <c r="AT327">
        <v>0</v>
      </c>
      <c r="AU327">
        <v>0</v>
      </c>
      <c r="AV327">
        <v>0</v>
      </c>
      <c r="AW327">
        <v>0</v>
      </c>
      <c r="AX327">
        <v>7937</v>
      </c>
      <c r="AY327">
        <v>0</v>
      </c>
      <c r="AZ327">
        <v>0</v>
      </c>
      <c r="BA327">
        <v>10616.87</v>
      </c>
      <c r="BB327">
        <v>0</v>
      </c>
      <c r="BD327">
        <v>8426</v>
      </c>
      <c r="BE327">
        <v>3563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</row>
    <row r="328" spans="1:67">
      <c r="A328" s="121">
        <v>2</v>
      </c>
      <c r="B328" s="267" t="s">
        <v>909</v>
      </c>
      <c r="C328" s="268" t="s">
        <v>910</v>
      </c>
      <c r="D328" s="123">
        <v>2.1</v>
      </c>
      <c r="E328" s="266" t="s">
        <v>1073</v>
      </c>
      <c r="F328" s="267"/>
      <c r="G328" s="267" t="s">
        <v>945</v>
      </c>
      <c r="H328" s="267"/>
      <c r="I328" s="269" t="s">
        <v>1343</v>
      </c>
      <c r="J328" s="269" t="s">
        <v>2588</v>
      </c>
      <c r="K328" s="282">
        <v>2111020199.201</v>
      </c>
      <c r="L328" s="295" t="s">
        <v>421</v>
      </c>
      <c r="M328" s="108">
        <f t="shared" si="5"/>
        <v>0</v>
      </c>
      <c r="N328">
        <v>0</v>
      </c>
      <c r="O328">
        <v>0</v>
      </c>
      <c r="P328">
        <v>0</v>
      </c>
      <c r="Q328">
        <v>0</v>
      </c>
      <c r="T328">
        <v>0</v>
      </c>
      <c r="V328">
        <v>0</v>
      </c>
      <c r="W328">
        <v>479855</v>
      </c>
      <c r="Y328">
        <v>0</v>
      </c>
      <c r="Z328">
        <v>0</v>
      </c>
      <c r="AB328">
        <v>0</v>
      </c>
      <c r="AF328">
        <v>316647.53999999998</v>
      </c>
      <c r="AH328">
        <v>0</v>
      </c>
      <c r="AR328">
        <v>0</v>
      </c>
      <c r="AT328">
        <v>4360405.3600000003</v>
      </c>
      <c r="AV328">
        <v>0</v>
      </c>
      <c r="AW328">
        <v>886981.38</v>
      </c>
      <c r="AZ328">
        <v>947224.26</v>
      </c>
      <c r="BA328">
        <v>82280</v>
      </c>
      <c r="BE328">
        <v>0</v>
      </c>
      <c r="BG328">
        <v>353093.91</v>
      </c>
      <c r="BH328">
        <v>4171426.67</v>
      </c>
      <c r="BK328">
        <v>0</v>
      </c>
    </row>
    <row r="329" spans="1:67">
      <c r="A329" s="121">
        <v>2</v>
      </c>
      <c r="B329" s="122" t="s">
        <v>909</v>
      </c>
      <c r="C329" s="123" t="s">
        <v>59</v>
      </c>
      <c r="D329" s="123">
        <v>2.2000000000000002</v>
      </c>
      <c r="E329" s="266" t="s">
        <v>1073</v>
      </c>
      <c r="F329" s="122"/>
      <c r="G329" s="122"/>
      <c r="H329" s="122"/>
      <c r="I329" s="125" t="s">
        <v>1308</v>
      </c>
      <c r="J329" s="125">
        <v>11.2</v>
      </c>
      <c r="K329" s="278">
        <v>2111020199.2019999</v>
      </c>
      <c r="L329" s="291" t="s">
        <v>422</v>
      </c>
      <c r="M329" s="108">
        <f t="shared" si="5"/>
        <v>0</v>
      </c>
      <c r="N329">
        <v>1171951.83</v>
      </c>
      <c r="P329">
        <v>137000</v>
      </c>
      <c r="Q329">
        <v>98500</v>
      </c>
      <c r="R329">
        <v>1212252</v>
      </c>
      <c r="S329">
        <v>32180</v>
      </c>
      <c r="T329">
        <v>4768458.8899999997</v>
      </c>
      <c r="U329">
        <v>14800</v>
      </c>
      <c r="V329">
        <v>458674.65</v>
      </c>
      <c r="W329">
        <v>262000</v>
      </c>
      <c r="X329">
        <v>2140</v>
      </c>
      <c r="Y329">
        <v>187581</v>
      </c>
      <c r="Z329">
        <v>0</v>
      </c>
      <c r="AA329">
        <v>187330.53</v>
      </c>
      <c r="AD329">
        <v>0</v>
      </c>
      <c r="AF329">
        <v>22543.439999999999</v>
      </c>
      <c r="AJ329">
        <v>832530</v>
      </c>
      <c r="AK329">
        <v>419300.74</v>
      </c>
      <c r="AL329">
        <v>127054.76</v>
      </c>
      <c r="AM329">
        <v>29713</v>
      </c>
      <c r="AN329">
        <v>1732650</v>
      </c>
      <c r="AO329">
        <v>771372.28</v>
      </c>
      <c r="AQ329">
        <v>0</v>
      </c>
      <c r="AR329">
        <v>2521000</v>
      </c>
      <c r="AT329">
        <v>569043</v>
      </c>
      <c r="AU329">
        <v>1549818</v>
      </c>
      <c r="AV329">
        <v>23013.29</v>
      </c>
      <c r="AW329">
        <v>323785.69</v>
      </c>
      <c r="AZ329">
        <v>89700</v>
      </c>
      <c r="BA329">
        <v>193700</v>
      </c>
      <c r="BB329">
        <v>661046.57999999996</v>
      </c>
      <c r="BD329">
        <v>0</v>
      </c>
      <c r="BE329">
        <v>410000</v>
      </c>
      <c r="BF329">
        <v>119530</v>
      </c>
      <c r="BG329">
        <v>224700</v>
      </c>
      <c r="BL329">
        <v>15773.58</v>
      </c>
    </row>
    <row r="330" spans="1:67">
      <c r="A330" s="121">
        <v>2</v>
      </c>
      <c r="B330" s="122" t="s">
        <v>909</v>
      </c>
      <c r="C330" s="123" t="s">
        <v>910</v>
      </c>
      <c r="D330" s="123">
        <v>2.1</v>
      </c>
      <c r="E330" s="266" t="s">
        <v>1073</v>
      </c>
      <c r="F330" s="122"/>
      <c r="G330" s="122" t="s">
        <v>945</v>
      </c>
      <c r="H330" s="122"/>
      <c r="I330" s="125" t="s">
        <v>1343</v>
      </c>
      <c r="J330" s="125">
        <v>11.1</v>
      </c>
      <c r="K330" s="278">
        <v>2111020199.204</v>
      </c>
      <c r="L330" s="291" t="s">
        <v>423</v>
      </c>
      <c r="M330" s="108">
        <f t="shared" si="5"/>
        <v>0</v>
      </c>
      <c r="N330">
        <v>0</v>
      </c>
      <c r="O330">
        <v>0</v>
      </c>
      <c r="P330">
        <v>0</v>
      </c>
      <c r="Q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284063.40000000002</v>
      </c>
      <c r="AB330">
        <v>0</v>
      </c>
      <c r="AC330">
        <v>0</v>
      </c>
      <c r="AD330">
        <v>0</v>
      </c>
      <c r="AE330">
        <v>0</v>
      </c>
      <c r="AF330">
        <v>76019.95</v>
      </c>
      <c r="AG330">
        <v>50996.86</v>
      </c>
      <c r="AH330">
        <v>6439950.7599999998</v>
      </c>
      <c r="AI330">
        <v>0</v>
      </c>
      <c r="AJ330">
        <v>0</v>
      </c>
      <c r="AK330">
        <v>527292.92000000004</v>
      </c>
      <c r="AL330">
        <v>0</v>
      </c>
      <c r="AM330">
        <v>0</v>
      </c>
      <c r="AN330">
        <v>0</v>
      </c>
      <c r="AO330">
        <v>0</v>
      </c>
      <c r="AP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597316.69999999995</v>
      </c>
      <c r="AX330">
        <v>0</v>
      </c>
      <c r="AY330">
        <v>84371.42</v>
      </c>
      <c r="AZ330">
        <v>28678.86</v>
      </c>
      <c r="BA330">
        <v>0</v>
      </c>
      <c r="BB330">
        <v>0</v>
      </c>
      <c r="BC330">
        <v>0</v>
      </c>
      <c r="BD330">
        <v>1297438.43</v>
      </c>
      <c r="BE330">
        <v>586348.65</v>
      </c>
      <c r="BF330">
        <v>801454.27</v>
      </c>
      <c r="BG330">
        <v>849398.17</v>
      </c>
      <c r="BI330">
        <v>0</v>
      </c>
      <c r="BJ330">
        <v>0</v>
      </c>
      <c r="BK330">
        <v>0</v>
      </c>
      <c r="BM330">
        <v>970138.33</v>
      </c>
      <c r="BN330">
        <v>0</v>
      </c>
    </row>
    <row r="331" spans="1:67">
      <c r="A331" s="121">
        <v>2</v>
      </c>
      <c r="B331" s="122" t="s">
        <v>909</v>
      </c>
      <c r="C331" s="123" t="s">
        <v>910</v>
      </c>
      <c r="D331" s="123">
        <v>2.1</v>
      </c>
      <c r="E331" s="266" t="s">
        <v>1073</v>
      </c>
      <c r="F331" s="122" t="s">
        <v>1358</v>
      </c>
      <c r="G331" s="122" t="s">
        <v>945</v>
      </c>
      <c r="H331" s="122"/>
      <c r="I331" s="125" t="s">
        <v>1343</v>
      </c>
      <c r="J331" s="125">
        <v>11.1</v>
      </c>
      <c r="K331" s="278">
        <v>2111020199.2049999</v>
      </c>
      <c r="L331" s="291" t="s">
        <v>424</v>
      </c>
      <c r="M331" s="108">
        <f t="shared" si="5"/>
        <v>0</v>
      </c>
      <c r="N331">
        <v>0</v>
      </c>
      <c r="V331">
        <v>1200000</v>
      </c>
      <c r="Z331">
        <v>0</v>
      </c>
      <c r="AB331">
        <v>0</v>
      </c>
      <c r="AC331">
        <v>0</v>
      </c>
      <c r="AD331">
        <v>0</v>
      </c>
      <c r="AJ331">
        <v>0</v>
      </c>
      <c r="AK331">
        <v>732339.84</v>
      </c>
      <c r="AM331">
        <v>0</v>
      </c>
      <c r="AN331">
        <v>3000000</v>
      </c>
      <c r="AO331">
        <v>4000000</v>
      </c>
      <c r="AP331">
        <v>302516</v>
      </c>
      <c r="AQ331">
        <v>0</v>
      </c>
      <c r="AR331">
        <v>0</v>
      </c>
      <c r="AU331">
        <v>0</v>
      </c>
      <c r="BH331">
        <v>0</v>
      </c>
      <c r="BI331">
        <v>0</v>
      </c>
      <c r="BL331">
        <v>0</v>
      </c>
      <c r="BO331">
        <v>0</v>
      </c>
    </row>
    <row r="332" spans="1:67">
      <c r="A332" s="121">
        <v>2</v>
      </c>
      <c r="B332" s="122" t="s">
        <v>909</v>
      </c>
      <c r="C332" s="123" t="s">
        <v>910</v>
      </c>
      <c r="D332" s="123">
        <v>2.1</v>
      </c>
      <c r="E332" s="266" t="s">
        <v>1073</v>
      </c>
      <c r="F332" s="122" t="s">
        <v>1358</v>
      </c>
      <c r="G332" s="122" t="s">
        <v>945</v>
      </c>
      <c r="H332" s="122"/>
      <c r="I332" s="125" t="s">
        <v>1343</v>
      </c>
      <c r="J332" s="125">
        <v>11.1</v>
      </c>
      <c r="K332" s="278">
        <v>2111020199.2060001</v>
      </c>
      <c r="L332" s="291" t="s">
        <v>425</v>
      </c>
      <c r="M332" s="108">
        <f t="shared" si="5"/>
        <v>0</v>
      </c>
      <c r="N332">
        <v>150938</v>
      </c>
      <c r="P332">
        <v>115602.75</v>
      </c>
      <c r="T332">
        <v>656144.64000000001</v>
      </c>
      <c r="U332">
        <v>1204803.98</v>
      </c>
      <c r="V332">
        <v>639141.02</v>
      </c>
      <c r="X332">
        <v>506172.53</v>
      </c>
      <c r="Y332">
        <v>662249.62</v>
      </c>
      <c r="Z332">
        <v>0</v>
      </c>
      <c r="AB332">
        <v>0</v>
      </c>
      <c r="AC332">
        <v>0</v>
      </c>
      <c r="AE332">
        <v>297116</v>
      </c>
      <c r="AF332">
        <v>1027146.14</v>
      </c>
      <c r="AG332">
        <v>194700</v>
      </c>
      <c r="AH332">
        <v>12700777.810000001</v>
      </c>
      <c r="AI332">
        <v>1014300.7</v>
      </c>
      <c r="AJ332">
        <v>3125210.62</v>
      </c>
      <c r="AK332">
        <v>27296.42</v>
      </c>
      <c r="AL332">
        <v>1062993.99</v>
      </c>
      <c r="AM332">
        <v>0</v>
      </c>
      <c r="AN332">
        <v>0</v>
      </c>
      <c r="AO332">
        <v>519973.61</v>
      </c>
      <c r="AP332">
        <v>501312</v>
      </c>
      <c r="AR332">
        <v>3377773.06</v>
      </c>
      <c r="AS332">
        <v>2475398.48</v>
      </c>
      <c r="AU332">
        <v>797602.02</v>
      </c>
      <c r="AV332">
        <v>0</v>
      </c>
      <c r="AW332">
        <v>589731.53</v>
      </c>
      <c r="AX332">
        <v>1170888.9099999999</v>
      </c>
      <c r="AY332">
        <v>295725.45</v>
      </c>
      <c r="AZ332">
        <v>0</v>
      </c>
      <c r="BC332">
        <v>711794.25</v>
      </c>
      <c r="BD332">
        <v>923872.1</v>
      </c>
      <c r="BE332">
        <v>903791.53</v>
      </c>
      <c r="BF332">
        <v>959432.49</v>
      </c>
      <c r="BG332">
        <v>1087225.43</v>
      </c>
      <c r="BI332">
        <v>0</v>
      </c>
      <c r="BL332">
        <v>0</v>
      </c>
      <c r="BO332">
        <v>0</v>
      </c>
    </row>
    <row r="333" spans="1:67">
      <c r="A333" s="121">
        <v>2</v>
      </c>
      <c r="B333" s="122" t="s">
        <v>909</v>
      </c>
      <c r="C333" s="123" t="s">
        <v>910</v>
      </c>
      <c r="D333" s="123">
        <v>2.1</v>
      </c>
      <c r="E333" s="266" t="s">
        <v>1073</v>
      </c>
      <c r="F333" s="122"/>
      <c r="G333" s="122" t="s">
        <v>945</v>
      </c>
      <c r="H333" s="122"/>
      <c r="I333" s="125" t="s">
        <v>1343</v>
      </c>
      <c r="J333" s="338" t="s">
        <v>2584</v>
      </c>
      <c r="K333" s="278">
        <v>2111020199.3010001</v>
      </c>
      <c r="L333" s="291" t="s">
        <v>426</v>
      </c>
      <c r="M333" s="108">
        <f t="shared" si="5"/>
        <v>6645922.8099999996</v>
      </c>
      <c r="N333">
        <v>3128220.38</v>
      </c>
      <c r="Z333">
        <v>6645922.8099999996</v>
      </c>
      <c r="AH333">
        <v>74279488.689999998</v>
      </c>
      <c r="AV333">
        <v>8277106.9400000004</v>
      </c>
      <c r="BH333">
        <v>19401072.109999999</v>
      </c>
    </row>
    <row r="334" spans="1:67">
      <c r="A334" s="121">
        <v>2</v>
      </c>
      <c r="B334" s="122" t="s">
        <v>909</v>
      </c>
      <c r="C334" s="123" t="s">
        <v>910</v>
      </c>
      <c r="D334" s="123">
        <v>2.1</v>
      </c>
      <c r="E334" s="266" t="s">
        <v>1073</v>
      </c>
      <c r="F334" s="122"/>
      <c r="G334" s="122" t="s">
        <v>945</v>
      </c>
      <c r="H334" s="122"/>
      <c r="I334" s="125" t="s">
        <v>1343</v>
      </c>
      <c r="J334" s="125" t="s">
        <v>2586</v>
      </c>
      <c r="K334" s="278">
        <v>2111020199.3039999</v>
      </c>
      <c r="L334" s="291" t="s">
        <v>427</v>
      </c>
      <c r="M334" s="108">
        <f t="shared" si="5"/>
        <v>1898374.49</v>
      </c>
      <c r="N334">
        <v>4528254.07</v>
      </c>
      <c r="Z334">
        <v>1898374.49</v>
      </c>
      <c r="AH334">
        <v>836643.09</v>
      </c>
      <c r="AV334">
        <v>3352919.12</v>
      </c>
      <c r="BH334">
        <v>5181911.5599999996</v>
      </c>
    </row>
    <row r="335" spans="1:67">
      <c r="A335" s="121">
        <v>2</v>
      </c>
      <c r="B335" s="122" t="s">
        <v>909</v>
      </c>
      <c r="C335" s="123" t="s">
        <v>910</v>
      </c>
      <c r="D335" s="123">
        <v>2.1</v>
      </c>
      <c r="E335" s="266" t="s">
        <v>1073</v>
      </c>
      <c r="F335" s="122"/>
      <c r="G335" s="122" t="s">
        <v>945</v>
      </c>
      <c r="H335" s="122"/>
      <c r="I335" s="125" t="s">
        <v>1343</v>
      </c>
      <c r="J335" s="125" t="s">
        <v>2593</v>
      </c>
      <c r="K335" s="278">
        <v>2111020199.5009999</v>
      </c>
      <c r="L335" s="291" t="s">
        <v>428</v>
      </c>
      <c r="M335" s="108">
        <f t="shared" si="5"/>
        <v>260</v>
      </c>
      <c r="N335">
        <v>37050.5</v>
      </c>
      <c r="P335">
        <v>260</v>
      </c>
      <c r="Q335">
        <v>0</v>
      </c>
      <c r="R335">
        <v>2878</v>
      </c>
      <c r="S335">
        <v>2862</v>
      </c>
      <c r="T335">
        <v>22308</v>
      </c>
      <c r="U335">
        <v>410</v>
      </c>
      <c r="V335">
        <v>146450</v>
      </c>
      <c r="X335">
        <v>0</v>
      </c>
      <c r="Y335">
        <v>0</v>
      </c>
      <c r="Z335">
        <v>260</v>
      </c>
      <c r="AA335">
        <v>0</v>
      </c>
      <c r="AC335">
        <v>3640</v>
      </c>
      <c r="AD335">
        <v>306</v>
      </c>
      <c r="AE335">
        <v>446</v>
      </c>
      <c r="AF335">
        <v>0</v>
      </c>
      <c r="AH335">
        <v>183301</v>
      </c>
      <c r="AI335">
        <v>147784.84</v>
      </c>
      <c r="AJ335">
        <v>7818</v>
      </c>
      <c r="AK335">
        <v>9465</v>
      </c>
      <c r="AL335">
        <v>33997.5</v>
      </c>
      <c r="AM335">
        <v>10344</v>
      </c>
      <c r="AN335">
        <v>520</v>
      </c>
      <c r="AO335">
        <v>14263</v>
      </c>
      <c r="AP335">
        <v>6097</v>
      </c>
      <c r="AQ335">
        <v>2100</v>
      </c>
      <c r="AR335">
        <v>54426</v>
      </c>
      <c r="AS335">
        <v>7826</v>
      </c>
      <c r="AT335">
        <v>17143</v>
      </c>
      <c r="AV335">
        <v>520</v>
      </c>
      <c r="AX335">
        <v>8584</v>
      </c>
      <c r="AY335">
        <v>0</v>
      </c>
      <c r="AZ335">
        <v>0</v>
      </c>
      <c r="BA335">
        <v>7888</v>
      </c>
      <c r="BC335">
        <v>4240</v>
      </c>
      <c r="BD335">
        <v>0</v>
      </c>
      <c r="BH335">
        <v>21061.75</v>
      </c>
      <c r="BJ335">
        <v>1440</v>
      </c>
      <c r="BL335">
        <v>1616.24</v>
      </c>
      <c r="BM335">
        <v>133270</v>
      </c>
      <c r="BN335">
        <v>130</v>
      </c>
    </row>
    <row r="336" spans="1:67">
      <c r="A336" s="121">
        <v>2</v>
      </c>
      <c r="B336" s="122" t="s">
        <v>909</v>
      </c>
      <c r="C336" s="123" t="s">
        <v>910</v>
      </c>
      <c r="D336" s="123">
        <v>2.1</v>
      </c>
      <c r="E336" s="266" t="s">
        <v>1073</v>
      </c>
      <c r="F336" s="122"/>
      <c r="G336" s="122" t="s">
        <v>945</v>
      </c>
      <c r="H336" s="122"/>
      <c r="I336" s="125" t="s">
        <v>1343</v>
      </c>
      <c r="J336" s="125" t="s">
        <v>2585</v>
      </c>
      <c r="K336" s="278">
        <v>2111020199.5020001</v>
      </c>
      <c r="L336" s="291" t="s">
        <v>429</v>
      </c>
      <c r="M336" s="108">
        <f t="shared" si="5"/>
        <v>700</v>
      </c>
      <c r="N336">
        <v>3746</v>
      </c>
      <c r="P336">
        <v>700</v>
      </c>
      <c r="Q336">
        <v>0</v>
      </c>
      <c r="R336">
        <v>11552</v>
      </c>
      <c r="S336">
        <v>6962</v>
      </c>
      <c r="T336">
        <v>6756</v>
      </c>
      <c r="U336">
        <v>849</v>
      </c>
      <c r="V336">
        <v>44995.71</v>
      </c>
      <c r="X336">
        <v>0</v>
      </c>
      <c r="Y336">
        <v>0</v>
      </c>
      <c r="Z336">
        <v>700</v>
      </c>
      <c r="AA336">
        <v>0</v>
      </c>
      <c r="AC336">
        <v>11080</v>
      </c>
      <c r="AD336">
        <v>754</v>
      </c>
      <c r="AE336">
        <v>863</v>
      </c>
      <c r="AF336">
        <v>0</v>
      </c>
      <c r="AH336">
        <v>587</v>
      </c>
      <c r="AI336">
        <v>2850</v>
      </c>
      <c r="AJ336">
        <v>2996</v>
      </c>
      <c r="AL336">
        <v>33433</v>
      </c>
      <c r="AM336">
        <v>99066</v>
      </c>
      <c r="AN336">
        <v>33720</v>
      </c>
      <c r="AO336">
        <v>14</v>
      </c>
      <c r="AP336">
        <v>700</v>
      </c>
      <c r="AQ336">
        <v>2828</v>
      </c>
      <c r="AR336">
        <v>14312</v>
      </c>
      <c r="AS336">
        <v>84</v>
      </c>
      <c r="AT336">
        <v>10985.23</v>
      </c>
      <c r="AV336">
        <v>1400</v>
      </c>
      <c r="AX336">
        <v>700</v>
      </c>
      <c r="AY336">
        <v>39728.629999999997</v>
      </c>
      <c r="AZ336">
        <v>0</v>
      </c>
      <c r="BA336">
        <v>3678</v>
      </c>
      <c r="BC336">
        <v>1400</v>
      </c>
      <c r="BD336">
        <v>0</v>
      </c>
      <c r="BH336">
        <v>6400</v>
      </c>
      <c r="BN336">
        <v>350</v>
      </c>
    </row>
    <row r="337" spans="1:67">
      <c r="A337" s="121">
        <v>2</v>
      </c>
      <c r="B337" s="122" t="s">
        <v>909</v>
      </c>
      <c r="C337" s="123" t="s">
        <v>910</v>
      </c>
      <c r="D337" s="123">
        <v>2.1</v>
      </c>
      <c r="E337" s="266" t="s">
        <v>1073</v>
      </c>
      <c r="F337" s="122"/>
      <c r="G337" s="122" t="s">
        <v>945</v>
      </c>
      <c r="H337" s="122"/>
      <c r="I337" s="125" t="s">
        <v>1343</v>
      </c>
      <c r="J337" s="125" t="s">
        <v>2587</v>
      </c>
      <c r="K337" s="278">
        <v>2111020199.503</v>
      </c>
      <c r="L337" s="291" t="s">
        <v>430</v>
      </c>
      <c r="M337" s="108">
        <f t="shared" si="5"/>
        <v>412</v>
      </c>
      <c r="N337">
        <v>3624.8</v>
      </c>
      <c r="P337">
        <v>412</v>
      </c>
      <c r="Q337">
        <v>0</v>
      </c>
      <c r="R337">
        <v>6551</v>
      </c>
      <c r="S337">
        <v>4394</v>
      </c>
      <c r="T337">
        <v>38164</v>
      </c>
      <c r="U337">
        <v>651</v>
      </c>
      <c r="V337">
        <v>78725.679999999993</v>
      </c>
      <c r="X337">
        <v>0</v>
      </c>
      <c r="Y337">
        <v>0</v>
      </c>
      <c r="Z337">
        <v>412</v>
      </c>
      <c r="AA337">
        <v>0</v>
      </c>
      <c r="AC337">
        <v>37490</v>
      </c>
      <c r="AD337">
        <v>528</v>
      </c>
      <c r="AE337">
        <v>50700</v>
      </c>
      <c r="AF337">
        <v>0</v>
      </c>
      <c r="AH337">
        <v>316622</v>
      </c>
      <c r="AI337">
        <v>315733</v>
      </c>
      <c r="AJ337">
        <v>13248</v>
      </c>
      <c r="AK337">
        <v>35472</v>
      </c>
      <c r="AL337">
        <v>44098</v>
      </c>
      <c r="AM337">
        <v>16330</v>
      </c>
      <c r="AO337">
        <v>24561</v>
      </c>
      <c r="AP337">
        <v>10546</v>
      </c>
      <c r="AQ337">
        <v>55447.67</v>
      </c>
      <c r="AR337">
        <v>105714</v>
      </c>
      <c r="AS337">
        <v>13438</v>
      </c>
      <c r="AT337">
        <v>1236</v>
      </c>
      <c r="AV337">
        <v>824</v>
      </c>
      <c r="AX337">
        <v>14718</v>
      </c>
      <c r="AY337">
        <v>0</v>
      </c>
      <c r="AZ337">
        <v>0</v>
      </c>
      <c r="BA337">
        <v>12122</v>
      </c>
      <c r="BC337">
        <v>32404</v>
      </c>
      <c r="BD337">
        <v>0</v>
      </c>
      <c r="BL337">
        <v>13383.47</v>
      </c>
      <c r="BN337">
        <v>206</v>
      </c>
    </row>
    <row r="338" spans="1:67">
      <c r="A338" s="121">
        <v>2</v>
      </c>
      <c r="B338" s="122" t="s">
        <v>909</v>
      </c>
      <c r="C338" s="123" t="s">
        <v>910</v>
      </c>
      <c r="D338" s="123">
        <v>2.1</v>
      </c>
      <c r="E338" s="266" t="s">
        <v>1073</v>
      </c>
      <c r="F338" s="122"/>
      <c r="G338" s="122"/>
      <c r="H338" s="122"/>
      <c r="I338" s="125" t="s">
        <v>1343</v>
      </c>
      <c r="J338" s="125">
        <v>12</v>
      </c>
      <c r="K338" s="278">
        <v>2112010101.1010001</v>
      </c>
      <c r="L338" s="291" t="s">
        <v>431</v>
      </c>
      <c r="M338" s="108">
        <f t="shared" si="5"/>
        <v>0</v>
      </c>
      <c r="W338">
        <v>108731.25</v>
      </c>
      <c r="AD338">
        <v>0</v>
      </c>
      <c r="AF338">
        <v>193702.81</v>
      </c>
      <c r="AX338">
        <v>18900</v>
      </c>
      <c r="BA338">
        <v>0</v>
      </c>
      <c r="BB338">
        <v>66250</v>
      </c>
      <c r="BL338">
        <v>28176</v>
      </c>
    </row>
    <row r="339" spans="1:67">
      <c r="A339" s="121">
        <v>2</v>
      </c>
      <c r="B339" s="122" t="s">
        <v>909</v>
      </c>
      <c r="C339" s="123" t="s">
        <v>910</v>
      </c>
      <c r="D339" s="123">
        <v>2.1</v>
      </c>
      <c r="E339" s="266" t="s">
        <v>1073</v>
      </c>
      <c r="F339" s="122"/>
      <c r="G339" s="122"/>
      <c r="H339" s="122"/>
      <c r="I339" s="125" t="s">
        <v>1343</v>
      </c>
      <c r="J339" s="125">
        <v>12</v>
      </c>
      <c r="K339" s="278">
        <v>2112010102.1010001</v>
      </c>
      <c r="L339" s="291" t="s">
        <v>432</v>
      </c>
      <c r="M339" s="108">
        <f t="shared" si="5"/>
        <v>0</v>
      </c>
    </row>
    <row r="340" spans="1:67">
      <c r="A340" s="121">
        <v>2</v>
      </c>
      <c r="B340" s="122" t="s">
        <v>909</v>
      </c>
      <c r="C340" s="123" t="s">
        <v>910</v>
      </c>
      <c r="D340" s="123">
        <v>2.1</v>
      </c>
      <c r="E340" s="266" t="s">
        <v>1073</v>
      </c>
      <c r="F340" s="122"/>
      <c r="G340" s="122" t="s">
        <v>945</v>
      </c>
      <c r="H340" s="122"/>
      <c r="I340" s="125" t="s">
        <v>1343</v>
      </c>
      <c r="J340" s="125">
        <v>12</v>
      </c>
      <c r="K340" s="278">
        <v>2112010199.1010001</v>
      </c>
      <c r="L340" s="291" t="s">
        <v>433</v>
      </c>
      <c r="M340" s="108">
        <f t="shared" si="5"/>
        <v>0</v>
      </c>
      <c r="AD340">
        <v>0</v>
      </c>
      <c r="AH340">
        <v>18934800</v>
      </c>
      <c r="BN340">
        <v>24750</v>
      </c>
    </row>
    <row r="341" spans="1:67">
      <c r="A341" s="121">
        <v>2</v>
      </c>
      <c r="B341" s="122" t="s">
        <v>909</v>
      </c>
      <c r="C341" s="123" t="s">
        <v>910</v>
      </c>
      <c r="D341" s="123">
        <v>2.1</v>
      </c>
      <c r="E341" s="266" t="s">
        <v>1073</v>
      </c>
      <c r="F341" s="122"/>
      <c r="G341" s="122" t="s">
        <v>945</v>
      </c>
      <c r="H341" s="122"/>
      <c r="I341" s="125" t="s">
        <v>1343</v>
      </c>
      <c r="J341" s="125">
        <v>12</v>
      </c>
      <c r="K341" s="278">
        <v>2112010199.102</v>
      </c>
      <c r="L341" s="291" t="s">
        <v>434</v>
      </c>
      <c r="M341" s="108">
        <f t="shared" si="5"/>
        <v>1013179.95</v>
      </c>
      <c r="N341">
        <v>2760722.95</v>
      </c>
      <c r="O341">
        <v>73685.649999999994</v>
      </c>
      <c r="P341">
        <v>262926.25</v>
      </c>
      <c r="Q341">
        <v>341885</v>
      </c>
      <c r="R341">
        <v>231803.75</v>
      </c>
      <c r="S341">
        <v>193667</v>
      </c>
      <c r="T341">
        <v>127945</v>
      </c>
      <c r="U341">
        <v>104709.87</v>
      </c>
      <c r="V341">
        <v>27225</v>
      </c>
      <c r="X341">
        <v>72780</v>
      </c>
      <c r="Y341">
        <v>291638.5</v>
      </c>
      <c r="Z341">
        <v>1013179.95</v>
      </c>
      <c r="AA341">
        <v>192857</v>
      </c>
      <c r="AB341">
        <v>101404</v>
      </c>
      <c r="AC341">
        <v>124563.5</v>
      </c>
      <c r="AD341">
        <v>1900</v>
      </c>
      <c r="AE341">
        <v>240895</v>
      </c>
      <c r="AG341">
        <v>203277.5</v>
      </c>
      <c r="AH341">
        <v>7006343.4699999997</v>
      </c>
      <c r="AI341">
        <v>24000</v>
      </c>
      <c r="AJ341">
        <v>111823.25</v>
      </c>
      <c r="AL341">
        <v>36875</v>
      </c>
      <c r="AM341">
        <v>223130</v>
      </c>
      <c r="AN341">
        <v>0</v>
      </c>
      <c r="AO341">
        <v>7400</v>
      </c>
      <c r="AP341">
        <v>29300</v>
      </c>
      <c r="AQ341">
        <v>49409</v>
      </c>
      <c r="AR341">
        <v>44537</v>
      </c>
      <c r="AS341">
        <v>950</v>
      </c>
      <c r="AU341">
        <v>77030</v>
      </c>
      <c r="AV341">
        <v>1664087.92</v>
      </c>
      <c r="AW341">
        <v>207475</v>
      </c>
      <c r="AY341">
        <v>296139.46999999997</v>
      </c>
      <c r="AZ341">
        <v>157027.1</v>
      </c>
      <c r="BA341">
        <v>424269.25</v>
      </c>
      <c r="BC341">
        <v>106800.5</v>
      </c>
      <c r="BD341">
        <v>89439</v>
      </c>
      <c r="BE341">
        <v>57172</v>
      </c>
      <c r="BF341">
        <v>31750</v>
      </c>
      <c r="BH341">
        <v>2252500.69</v>
      </c>
      <c r="BI341">
        <v>276807.40000000002</v>
      </c>
      <c r="BJ341">
        <v>191690</v>
      </c>
      <c r="BK341">
        <v>334220</v>
      </c>
      <c r="BL341">
        <v>74360</v>
      </c>
      <c r="BM341">
        <v>154715.18</v>
      </c>
      <c r="BN341">
        <v>203597.85</v>
      </c>
      <c r="BO341">
        <v>134323</v>
      </c>
    </row>
    <row r="342" spans="1:67">
      <c r="A342" s="121">
        <v>2</v>
      </c>
      <c r="B342" s="122" t="s">
        <v>909</v>
      </c>
      <c r="C342" s="123" t="s">
        <v>910</v>
      </c>
      <c r="D342" s="123">
        <v>2.1</v>
      </c>
      <c r="E342" s="266" t="s">
        <v>1073</v>
      </c>
      <c r="F342" s="122"/>
      <c r="G342" s="122" t="s">
        <v>945</v>
      </c>
      <c r="H342" s="122"/>
      <c r="I342" s="125" t="s">
        <v>1343</v>
      </c>
      <c r="J342" s="125">
        <v>12</v>
      </c>
      <c r="K342" s="278">
        <v>2112010199.1029999</v>
      </c>
      <c r="L342" s="291" t="s">
        <v>435</v>
      </c>
      <c r="M342" s="108">
        <f t="shared" si="5"/>
        <v>0</v>
      </c>
      <c r="AV342">
        <v>2594330</v>
      </c>
    </row>
    <row r="343" spans="1:67">
      <c r="A343" s="121">
        <v>2</v>
      </c>
      <c r="B343" s="122" t="s">
        <v>909</v>
      </c>
      <c r="C343" s="123" t="s">
        <v>910</v>
      </c>
      <c r="D343" s="123">
        <v>2.1</v>
      </c>
      <c r="E343" s="266" t="s">
        <v>1073</v>
      </c>
      <c r="F343" s="122"/>
      <c r="G343" s="122" t="s">
        <v>945</v>
      </c>
      <c r="H343" s="122"/>
      <c r="I343" s="125" t="s">
        <v>1343</v>
      </c>
      <c r="J343" s="125">
        <v>12</v>
      </c>
      <c r="K343" s="278">
        <v>2112010199.1040001</v>
      </c>
      <c r="L343" s="291" t="s">
        <v>436</v>
      </c>
      <c r="M343" s="108">
        <f t="shared" si="5"/>
        <v>0</v>
      </c>
    </row>
    <row r="344" spans="1:67">
      <c r="A344" s="121">
        <v>2</v>
      </c>
      <c r="B344" s="122" t="s">
        <v>909</v>
      </c>
      <c r="C344" s="123" t="s">
        <v>910</v>
      </c>
      <c r="D344" s="123">
        <v>2.1</v>
      </c>
      <c r="E344" s="266" t="s">
        <v>1073</v>
      </c>
      <c r="F344" s="122"/>
      <c r="G344" s="122"/>
      <c r="H344" s="122"/>
      <c r="I344" s="125" t="s">
        <v>1343</v>
      </c>
      <c r="J344" s="125">
        <v>12</v>
      </c>
      <c r="K344" s="278">
        <v>2116010104.1010001</v>
      </c>
      <c r="L344" s="291" t="s">
        <v>437</v>
      </c>
      <c r="M344" s="108">
        <f t="shared" si="5"/>
        <v>0</v>
      </c>
      <c r="AH344">
        <v>0</v>
      </c>
    </row>
    <row r="345" spans="1:67">
      <c r="A345" s="121">
        <v>2</v>
      </c>
      <c r="B345" s="122" t="s">
        <v>909</v>
      </c>
      <c r="C345" s="123" t="s">
        <v>910</v>
      </c>
      <c r="D345" s="123">
        <v>2.1</v>
      </c>
      <c r="E345" s="266" t="s">
        <v>1073</v>
      </c>
      <c r="F345" s="122"/>
      <c r="G345" s="122"/>
      <c r="H345" s="122"/>
      <c r="I345" s="125" t="s">
        <v>1343</v>
      </c>
      <c r="J345" s="125">
        <v>12</v>
      </c>
      <c r="K345" s="278">
        <v>2116010199.1010001</v>
      </c>
      <c r="L345" s="291" t="s">
        <v>438</v>
      </c>
      <c r="M345" s="108">
        <f t="shared" si="5"/>
        <v>0</v>
      </c>
      <c r="AC345">
        <v>27042</v>
      </c>
      <c r="AY345">
        <v>0</v>
      </c>
      <c r="AZ345">
        <v>104597</v>
      </c>
      <c r="BK345">
        <v>1000000</v>
      </c>
    </row>
    <row r="346" spans="1:67">
      <c r="A346" s="121">
        <v>2</v>
      </c>
      <c r="B346" s="122" t="s">
        <v>909</v>
      </c>
      <c r="C346" s="123" t="s">
        <v>910</v>
      </c>
      <c r="D346" s="123">
        <v>2.1</v>
      </c>
      <c r="E346" s="266" t="s">
        <v>1073</v>
      </c>
      <c r="F346" s="122"/>
      <c r="G346" s="122"/>
      <c r="H346" s="122"/>
      <c r="I346" s="125" t="s">
        <v>1343</v>
      </c>
      <c r="J346" s="125">
        <v>12</v>
      </c>
      <c r="K346" s="278">
        <v>2116010199.102</v>
      </c>
      <c r="L346" s="291" t="s">
        <v>439</v>
      </c>
      <c r="M346" s="108">
        <f t="shared" si="5"/>
        <v>0</v>
      </c>
    </row>
    <row r="347" spans="1:67">
      <c r="A347" s="121">
        <v>2</v>
      </c>
      <c r="B347" s="122" t="s">
        <v>909</v>
      </c>
      <c r="C347" s="123" t="s">
        <v>59</v>
      </c>
      <c r="D347" s="123">
        <v>2.2000000000000002</v>
      </c>
      <c r="E347" s="266" t="s">
        <v>1073</v>
      </c>
      <c r="F347" s="122"/>
      <c r="G347" s="122"/>
      <c r="H347" s="122"/>
      <c r="I347" s="125" t="s">
        <v>1308</v>
      </c>
      <c r="J347" s="125">
        <v>13</v>
      </c>
      <c r="K347" s="278">
        <v>2202010101.1009998</v>
      </c>
      <c r="L347" s="291" t="s">
        <v>2237</v>
      </c>
      <c r="M347" s="108">
        <f t="shared" si="5"/>
        <v>0</v>
      </c>
      <c r="AV347">
        <v>5000</v>
      </c>
      <c r="BH347">
        <v>5000</v>
      </c>
    </row>
    <row r="348" spans="1:67">
      <c r="A348" s="121">
        <v>2</v>
      </c>
      <c r="B348" s="122" t="s">
        <v>909</v>
      </c>
      <c r="C348" s="123" t="s">
        <v>59</v>
      </c>
      <c r="D348" s="123">
        <v>2.2000000000000002</v>
      </c>
      <c r="E348" s="266" t="s">
        <v>1073</v>
      </c>
      <c r="F348" s="122"/>
      <c r="G348" s="122" t="s">
        <v>945</v>
      </c>
      <c r="H348" s="122"/>
      <c r="I348" s="125" t="s">
        <v>1308</v>
      </c>
      <c r="J348" s="125">
        <v>13</v>
      </c>
      <c r="K348" s="278">
        <v>2208010101.1009998</v>
      </c>
      <c r="L348" s="291" t="s">
        <v>2240</v>
      </c>
      <c r="M348" s="108">
        <f t="shared" si="5"/>
        <v>939538.3</v>
      </c>
      <c r="Z348">
        <v>939538.3</v>
      </c>
      <c r="BG348">
        <v>53050</v>
      </c>
    </row>
    <row r="349" spans="1:67">
      <c r="A349" s="121">
        <v>2</v>
      </c>
      <c r="B349" s="122" t="s">
        <v>909</v>
      </c>
      <c r="C349" s="123" t="s">
        <v>59</v>
      </c>
      <c r="D349" s="123">
        <v>2.2000000000000002</v>
      </c>
      <c r="E349" s="266" t="s">
        <v>1073</v>
      </c>
      <c r="F349" s="122"/>
      <c r="G349" s="122" t="s">
        <v>945</v>
      </c>
      <c r="H349" s="122"/>
      <c r="I349" s="125" t="s">
        <v>1308</v>
      </c>
      <c r="J349" s="125">
        <v>13</v>
      </c>
      <c r="K349" s="278">
        <v>2208010102.1009998</v>
      </c>
      <c r="L349" s="291" t="s">
        <v>2241</v>
      </c>
      <c r="M349" s="108">
        <f t="shared" si="5"/>
        <v>0</v>
      </c>
    </row>
    <row r="350" spans="1:67">
      <c r="A350" s="121">
        <v>2</v>
      </c>
      <c r="B350" s="122" t="s">
        <v>909</v>
      </c>
      <c r="C350" s="123" t="s">
        <v>59</v>
      </c>
      <c r="D350" s="123">
        <v>2.2000000000000002</v>
      </c>
      <c r="E350" s="266" t="s">
        <v>1073</v>
      </c>
      <c r="F350" s="122"/>
      <c r="G350" s="122" t="s">
        <v>945</v>
      </c>
      <c r="H350" s="122"/>
      <c r="I350" s="125" t="s">
        <v>1308</v>
      </c>
      <c r="J350" s="125">
        <v>13</v>
      </c>
      <c r="K350" s="278">
        <v>2208010103.1009998</v>
      </c>
      <c r="L350" s="291" t="s">
        <v>444</v>
      </c>
      <c r="M350" s="108">
        <f t="shared" si="5"/>
        <v>0</v>
      </c>
      <c r="AH350">
        <v>30000</v>
      </c>
    </row>
    <row r="351" spans="1:67">
      <c r="A351" s="121">
        <v>2</v>
      </c>
      <c r="B351" s="122" t="s">
        <v>909</v>
      </c>
      <c r="C351" s="123" t="s">
        <v>59</v>
      </c>
      <c r="D351" s="123">
        <v>2.2000000000000002</v>
      </c>
      <c r="E351" s="266" t="s">
        <v>1073</v>
      </c>
      <c r="F351" s="122"/>
      <c r="G351" s="122"/>
      <c r="H351" s="122"/>
      <c r="I351" s="125" t="s">
        <v>1308</v>
      </c>
      <c r="J351" s="125">
        <v>13</v>
      </c>
      <c r="K351" s="278">
        <v>2213010101.1009998</v>
      </c>
      <c r="L351" s="291" t="s">
        <v>445</v>
      </c>
      <c r="M351" s="108">
        <f t="shared" si="5"/>
        <v>3791185.06</v>
      </c>
      <c r="N351">
        <v>48842196.420000002</v>
      </c>
      <c r="P351">
        <v>236010</v>
      </c>
      <c r="S351">
        <v>155000</v>
      </c>
      <c r="U351">
        <v>1889807.67</v>
      </c>
      <c r="V351">
        <v>50000</v>
      </c>
      <c r="W351">
        <v>1000000</v>
      </c>
      <c r="Z351">
        <v>3791185.06</v>
      </c>
      <c r="AB351">
        <v>0</v>
      </c>
      <c r="AD351">
        <v>0</v>
      </c>
      <c r="AH351">
        <v>100000</v>
      </c>
      <c r="AI351">
        <v>6000</v>
      </c>
      <c r="AK351">
        <v>2375448.38</v>
      </c>
      <c r="AL351">
        <v>0</v>
      </c>
      <c r="AN351">
        <v>2681506.2599999998</v>
      </c>
      <c r="AO351">
        <v>456058.37</v>
      </c>
      <c r="AR351">
        <v>45575</v>
      </c>
      <c r="AS351">
        <v>100123.37</v>
      </c>
      <c r="AV351">
        <v>79836918.939999998</v>
      </c>
      <c r="AW351">
        <v>153794.54</v>
      </c>
      <c r="AY351">
        <v>6620012.4500000002</v>
      </c>
      <c r="BB351">
        <v>155012.45000000001</v>
      </c>
      <c r="BC351">
        <v>7241931.8799999999</v>
      </c>
      <c r="BD351">
        <v>46016.36</v>
      </c>
      <c r="BE351">
        <v>2870799.3</v>
      </c>
      <c r="BG351">
        <v>30000</v>
      </c>
      <c r="BH351">
        <v>70284103.079999998</v>
      </c>
      <c r="BJ351">
        <v>393714.55</v>
      </c>
      <c r="BK351">
        <v>0</v>
      </c>
      <c r="BL351">
        <v>140300</v>
      </c>
      <c r="BN351">
        <v>1576165.92</v>
      </c>
    </row>
    <row r="352" spans="1:67">
      <c r="A352" s="121">
        <v>2</v>
      </c>
      <c r="B352" s="122" t="s">
        <v>909</v>
      </c>
      <c r="C352" s="123" t="s">
        <v>59</v>
      </c>
      <c r="D352" s="123">
        <v>2.2000000000000002</v>
      </c>
      <c r="E352" s="266" t="s">
        <v>1073</v>
      </c>
      <c r="F352" s="122"/>
      <c r="G352" s="122"/>
      <c r="H352" s="122"/>
      <c r="I352" s="125" t="s">
        <v>1308</v>
      </c>
      <c r="J352" s="125">
        <v>13</v>
      </c>
      <c r="K352" s="278">
        <v>2213010101.1030002</v>
      </c>
      <c r="L352" s="291" t="s">
        <v>446</v>
      </c>
      <c r="M352" s="108">
        <f t="shared" si="5"/>
        <v>10179710.84</v>
      </c>
      <c r="N352">
        <v>14653051.050000001</v>
      </c>
      <c r="P352">
        <v>315797.84000000003</v>
      </c>
      <c r="Q352">
        <v>29500.19</v>
      </c>
      <c r="R352">
        <v>95760.48</v>
      </c>
      <c r="T352">
        <v>1107866.6399999999</v>
      </c>
      <c r="U352">
        <v>576551.68000000005</v>
      </c>
      <c r="V352">
        <v>366647.59</v>
      </c>
      <c r="X352">
        <v>565572</v>
      </c>
      <c r="Y352">
        <v>8659810.3100000005</v>
      </c>
      <c r="Z352">
        <v>10179710.84</v>
      </c>
      <c r="AA352">
        <v>105507.22</v>
      </c>
      <c r="AC352">
        <v>4220</v>
      </c>
      <c r="AD352">
        <v>3837636.26</v>
      </c>
      <c r="AH352">
        <v>32659427.66</v>
      </c>
      <c r="AI352">
        <v>106669.42</v>
      </c>
      <c r="AJ352">
        <v>3836972.13</v>
      </c>
      <c r="AL352">
        <v>9828472.1600000001</v>
      </c>
      <c r="AM352">
        <v>73442.81</v>
      </c>
      <c r="AP352">
        <v>862283.37</v>
      </c>
      <c r="AR352">
        <v>4211953.21</v>
      </c>
      <c r="AS352">
        <v>5774336.9400000004</v>
      </c>
      <c r="AT352">
        <v>9484443.5999999996</v>
      </c>
      <c r="AU352">
        <v>503620.48</v>
      </c>
      <c r="AV352">
        <v>2892178.18</v>
      </c>
      <c r="AW352">
        <v>2205561.8199999998</v>
      </c>
      <c r="AX352">
        <v>1530948.96</v>
      </c>
      <c r="AY352">
        <v>2637568.2799999998</v>
      </c>
      <c r="AZ352">
        <v>369231.34</v>
      </c>
      <c r="BA352">
        <v>6029.6</v>
      </c>
      <c r="BB352">
        <v>734276.98</v>
      </c>
      <c r="BC352">
        <v>14376352.300000001</v>
      </c>
      <c r="BD352">
        <v>244295.27</v>
      </c>
      <c r="BE352">
        <v>285000.01</v>
      </c>
      <c r="BF352">
        <v>92297.29</v>
      </c>
      <c r="BG352">
        <v>33249.550000000003</v>
      </c>
      <c r="BL352">
        <v>356160.58</v>
      </c>
    </row>
    <row r="353" spans="1:67">
      <c r="A353" s="121">
        <v>2</v>
      </c>
      <c r="B353" s="122" t="s">
        <v>909</v>
      </c>
      <c r="C353" s="123" t="s">
        <v>59</v>
      </c>
      <c r="D353" s="123">
        <v>2.2000000000000002</v>
      </c>
      <c r="E353" s="266" t="s">
        <v>1073</v>
      </c>
      <c r="F353" s="122"/>
      <c r="G353" s="122"/>
      <c r="H353" s="122"/>
      <c r="I353" s="125" t="s">
        <v>1308</v>
      </c>
      <c r="J353" s="125">
        <v>13</v>
      </c>
      <c r="K353" s="278">
        <v>2213010199.1020002</v>
      </c>
      <c r="L353" s="291" t="s">
        <v>447</v>
      </c>
      <c r="M353" s="108">
        <f t="shared" si="5"/>
        <v>0</v>
      </c>
    </row>
    <row r="354" spans="1:67">
      <c r="A354" s="121">
        <v>3</v>
      </c>
      <c r="B354" s="122" t="s">
        <v>911</v>
      </c>
      <c r="C354" s="123" t="s">
        <v>912</v>
      </c>
      <c r="D354" s="123" t="s">
        <v>912</v>
      </c>
      <c r="E354" s="266" t="s">
        <v>1382</v>
      </c>
      <c r="F354" s="122"/>
      <c r="G354" s="122"/>
      <c r="H354" s="122"/>
      <c r="I354" s="135" t="s">
        <v>1383</v>
      </c>
      <c r="J354" s="135"/>
      <c r="K354" s="278">
        <v>3101010101.1009998</v>
      </c>
      <c r="L354" s="291" t="s">
        <v>448</v>
      </c>
      <c r="M354" s="108">
        <f t="shared" si="5"/>
        <v>0</v>
      </c>
      <c r="BL354">
        <v>0</v>
      </c>
    </row>
    <row r="355" spans="1:67">
      <c r="A355" s="121">
        <v>3</v>
      </c>
      <c r="B355" s="122" t="s">
        <v>911</v>
      </c>
      <c r="C355" s="123" t="s">
        <v>912</v>
      </c>
      <c r="D355" s="123" t="s">
        <v>912</v>
      </c>
      <c r="E355" s="266" t="s">
        <v>1382</v>
      </c>
      <c r="F355" s="122"/>
      <c r="G355" s="122"/>
      <c r="H355" s="122"/>
      <c r="I355" s="135" t="s">
        <v>1383</v>
      </c>
      <c r="J355" s="135"/>
      <c r="K355" s="283">
        <v>3102010101.1009998</v>
      </c>
      <c r="L355" s="296" t="s">
        <v>2245</v>
      </c>
      <c r="M355" s="108">
        <f t="shared" si="5"/>
        <v>0</v>
      </c>
      <c r="AH355">
        <v>-2139393.73</v>
      </c>
      <c r="AL355">
        <v>641274.4</v>
      </c>
      <c r="AT355">
        <v>2227</v>
      </c>
      <c r="AV355">
        <v>41563997.210000001</v>
      </c>
      <c r="AY355">
        <v>1214186.8</v>
      </c>
      <c r="BD355">
        <v>-1290850.3700000001</v>
      </c>
      <c r="BG355">
        <v>56519.47</v>
      </c>
      <c r="BI355">
        <v>-2159188.38</v>
      </c>
      <c r="BK355">
        <v>18031566.550000001</v>
      </c>
      <c r="BM355">
        <v>7290344.3200000003</v>
      </c>
      <c r="BO355">
        <v>-4622.78</v>
      </c>
    </row>
    <row r="356" spans="1:67">
      <c r="A356" s="121">
        <v>3</v>
      </c>
      <c r="B356" s="122" t="s">
        <v>911</v>
      </c>
      <c r="C356" s="123" t="s">
        <v>912</v>
      </c>
      <c r="D356" s="123" t="s">
        <v>912</v>
      </c>
      <c r="E356" s="266" t="s">
        <v>1382</v>
      </c>
      <c r="F356" s="122"/>
      <c r="G356" s="122"/>
      <c r="H356" s="122"/>
      <c r="I356" s="135" t="s">
        <v>1383</v>
      </c>
      <c r="J356" s="135"/>
      <c r="K356" s="283">
        <v>3102010101.1020002</v>
      </c>
      <c r="L356" s="296" t="s">
        <v>450</v>
      </c>
      <c r="M356" s="108">
        <f t="shared" si="5"/>
        <v>312167964.31999999</v>
      </c>
      <c r="N356">
        <v>376107345.66000003</v>
      </c>
      <c r="O356">
        <v>41244108.840000004</v>
      </c>
      <c r="P356">
        <v>30860506.91</v>
      </c>
      <c r="Q356">
        <v>30547074.600000001</v>
      </c>
      <c r="R356">
        <v>67726989.769999996</v>
      </c>
      <c r="S356">
        <v>96157868.019999996</v>
      </c>
      <c r="T356">
        <v>53767386.200000003</v>
      </c>
      <c r="U356">
        <v>14208372.24</v>
      </c>
      <c r="V356">
        <v>39028036.649999999</v>
      </c>
      <c r="W356">
        <v>41733624.090000004</v>
      </c>
      <c r="X356">
        <v>24077874.25</v>
      </c>
      <c r="Y356">
        <v>25948489.870000001</v>
      </c>
      <c r="Z356">
        <v>312167964.31999999</v>
      </c>
      <c r="AA356">
        <v>2592580.17</v>
      </c>
      <c r="AB356">
        <v>20538459.079999998</v>
      </c>
      <c r="AC356">
        <v>11163287.890000001</v>
      </c>
      <c r="AD356">
        <v>28808657.670000002</v>
      </c>
      <c r="AE356">
        <v>10771615.550000001</v>
      </c>
      <c r="AF356">
        <v>7096328.2199999997</v>
      </c>
      <c r="AG356">
        <v>23739124.199999999</v>
      </c>
      <c r="AH356">
        <v>2318442137.0300002</v>
      </c>
      <c r="AI356">
        <v>-10439673.82</v>
      </c>
      <c r="AJ356">
        <v>77689448.109999999</v>
      </c>
      <c r="AK356">
        <v>-10884788.65</v>
      </c>
      <c r="AL356">
        <v>19684488.579999998</v>
      </c>
      <c r="AM356">
        <v>-2000751.13</v>
      </c>
      <c r="AN356">
        <v>78746839.939999998</v>
      </c>
      <c r="AO356">
        <v>46172745.530000001</v>
      </c>
      <c r="AP356">
        <v>27729009.059999999</v>
      </c>
      <c r="AQ356">
        <v>61157000.829999998</v>
      </c>
      <c r="AR356">
        <v>91783450.310000002</v>
      </c>
      <c r="AS356">
        <v>28192987.489999998</v>
      </c>
      <c r="AT356">
        <v>-954486.31</v>
      </c>
      <c r="AU356">
        <v>16304291.75</v>
      </c>
      <c r="AV356">
        <v>98170478.159999996</v>
      </c>
      <c r="AW356">
        <v>-5621015.3099999996</v>
      </c>
      <c r="AX356">
        <v>6999355.8399999999</v>
      </c>
      <c r="AY356">
        <v>92463469.650000006</v>
      </c>
      <c r="AZ356">
        <v>-638552.06999999995</v>
      </c>
      <c r="BA356">
        <v>43003410.060000002</v>
      </c>
      <c r="BB356">
        <v>2707571.74</v>
      </c>
      <c r="BC356">
        <v>29397188.850000001</v>
      </c>
      <c r="BD356">
        <v>5935757.2999999998</v>
      </c>
      <c r="BE356">
        <v>2834002.15</v>
      </c>
      <c r="BF356">
        <v>1025056.55</v>
      </c>
      <c r="BG356">
        <v>5580463.6100000003</v>
      </c>
      <c r="BH356">
        <v>-24684633.260000002</v>
      </c>
      <c r="BI356">
        <v>44693902.57</v>
      </c>
      <c r="BJ356">
        <v>22154204.530000001</v>
      </c>
      <c r="BK356">
        <v>31783821.07</v>
      </c>
      <c r="BL356">
        <v>15926011.210000001</v>
      </c>
      <c r="BM356">
        <v>44811106.659999996</v>
      </c>
      <c r="BN356">
        <v>30249030.809999999</v>
      </c>
      <c r="BO356">
        <v>15096617.220000001</v>
      </c>
    </row>
    <row r="357" spans="1:67">
      <c r="A357" s="121">
        <v>3</v>
      </c>
      <c r="B357" s="122" t="s">
        <v>911</v>
      </c>
      <c r="C357" s="123" t="s">
        <v>912</v>
      </c>
      <c r="D357" s="123" t="s">
        <v>912</v>
      </c>
      <c r="E357" s="266" t="s">
        <v>1382</v>
      </c>
      <c r="F357" s="122"/>
      <c r="G357" s="122"/>
      <c r="H357" s="122"/>
      <c r="I357" s="135" t="s">
        <v>1383</v>
      </c>
      <c r="J357" s="135"/>
      <c r="K357" s="278">
        <v>3102010102.1009998</v>
      </c>
      <c r="L357" s="291" t="s">
        <v>451</v>
      </c>
      <c r="M357" s="108">
        <f t="shared" si="5"/>
        <v>-4646198.93</v>
      </c>
      <c r="N357">
        <v>4520600.5199999996</v>
      </c>
      <c r="O357">
        <v>-27681.759999999998</v>
      </c>
      <c r="P357">
        <v>635967.51</v>
      </c>
      <c r="Q357">
        <v>-851013.39</v>
      </c>
      <c r="R357">
        <v>10707231.369999999</v>
      </c>
      <c r="S357">
        <v>-624685.52</v>
      </c>
      <c r="T357">
        <v>239671.66</v>
      </c>
      <c r="U357">
        <v>947489.86</v>
      </c>
      <c r="V357">
        <v>-141396.71</v>
      </c>
      <c r="W357">
        <v>-971.87</v>
      </c>
      <c r="X357">
        <v>859044.26</v>
      </c>
      <c r="Y357">
        <v>274328.78000000003</v>
      </c>
      <c r="Z357">
        <v>-4646198.93</v>
      </c>
      <c r="AA357">
        <v>177226.75</v>
      </c>
      <c r="AB357">
        <v>-412359.4</v>
      </c>
      <c r="AC357">
        <v>-192015.65</v>
      </c>
      <c r="AD357">
        <v>-3251248.24</v>
      </c>
      <c r="AE357">
        <v>4221431.7699999996</v>
      </c>
      <c r="AF357">
        <v>1652787.26</v>
      </c>
      <c r="AG357">
        <v>-1470302.27</v>
      </c>
      <c r="AH357">
        <v>-14125224.02</v>
      </c>
      <c r="AJ357">
        <v>2183928.08</v>
      </c>
      <c r="AK357">
        <v>6510744.0800000001</v>
      </c>
      <c r="AL357">
        <v>3377437.96</v>
      </c>
      <c r="AM357">
        <v>1895051.57</v>
      </c>
      <c r="AN357">
        <v>12465368.92</v>
      </c>
      <c r="AO357">
        <v>-12607001.390000001</v>
      </c>
      <c r="AP357">
        <v>410169.16</v>
      </c>
      <c r="AQ357">
        <v>1591213.54</v>
      </c>
      <c r="AR357">
        <v>9601067.1300000008</v>
      </c>
      <c r="AS357">
        <v>432691.02</v>
      </c>
      <c r="AT357">
        <v>262788.64</v>
      </c>
      <c r="AU357">
        <v>-6057342.1200000001</v>
      </c>
      <c r="AV357">
        <v>-11376373.66</v>
      </c>
      <c r="AW357">
        <v>-2493003.35</v>
      </c>
      <c r="AX357">
        <v>1262117.8999999999</v>
      </c>
      <c r="AY357">
        <v>1347324.72</v>
      </c>
      <c r="AZ357">
        <v>496041.83</v>
      </c>
      <c r="BA357">
        <v>-4000</v>
      </c>
      <c r="BB357">
        <v>-1399641.04</v>
      </c>
      <c r="BC357">
        <v>1320158.48</v>
      </c>
      <c r="BD357">
        <v>1792951.03</v>
      </c>
      <c r="BE357">
        <v>0</v>
      </c>
      <c r="BF357">
        <v>0</v>
      </c>
      <c r="BG357">
        <v>0</v>
      </c>
      <c r="BH357">
        <v>20735534.98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</row>
    <row r="358" spans="1:67">
      <c r="A358" s="121">
        <v>3</v>
      </c>
      <c r="B358" s="122" t="s">
        <v>911</v>
      </c>
      <c r="C358" s="123" t="s">
        <v>912</v>
      </c>
      <c r="D358" s="123" t="s">
        <v>912</v>
      </c>
      <c r="E358" s="266" t="s">
        <v>1382</v>
      </c>
      <c r="F358" s="122"/>
      <c r="G358" s="122"/>
      <c r="H358" s="122"/>
      <c r="I358" s="135" t="s">
        <v>1383</v>
      </c>
      <c r="J358" s="135"/>
      <c r="K358" s="278">
        <v>3102010102.2010002</v>
      </c>
      <c r="L358" s="291" t="s">
        <v>2246</v>
      </c>
      <c r="M358" s="108">
        <f t="shared" si="5"/>
        <v>2532531.7400000002</v>
      </c>
      <c r="N358">
        <v>-7109988.0800000001</v>
      </c>
      <c r="O358">
        <v>131193.49</v>
      </c>
      <c r="P358">
        <v>8552.74</v>
      </c>
      <c r="Q358">
        <v>74800</v>
      </c>
      <c r="S358">
        <v>970241.91</v>
      </c>
      <c r="T358">
        <v>-377844.44</v>
      </c>
      <c r="U358">
        <v>1165388.1200000001</v>
      </c>
      <c r="V358">
        <v>230610.32</v>
      </c>
      <c r="W358">
        <v>1045244.79</v>
      </c>
      <c r="Y358">
        <v>-98950.35</v>
      </c>
      <c r="Z358">
        <v>2532531.7400000002</v>
      </c>
      <c r="AA358">
        <v>489186.25</v>
      </c>
      <c r="AC358">
        <v>246643.9</v>
      </c>
      <c r="AE358">
        <v>1380918.79</v>
      </c>
      <c r="AF358">
        <v>154384.14000000001</v>
      </c>
      <c r="AG358">
        <v>450000</v>
      </c>
      <c r="AH358">
        <v>8889457.7699999996</v>
      </c>
      <c r="AI358">
        <v>-345224.58</v>
      </c>
      <c r="AJ358">
        <v>461143.07</v>
      </c>
      <c r="AL358">
        <v>607663.24</v>
      </c>
      <c r="AM358">
        <v>182353.1</v>
      </c>
      <c r="AO358">
        <v>780515.74</v>
      </c>
      <c r="AP358">
        <v>299758.78999999998</v>
      </c>
      <c r="AR358">
        <v>789583.6</v>
      </c>
      <c r="AS358">
        <v>260378.8</v>
      </c>
      <c r="AT358">
        <v>1445106.61</v>
      </c>
      <c r="AV358">
        <v>79839036.379999995</v>
      </c>
      <c r="AW358">
        <v>-50960.84</v>
      </c>
      <c r="AX358">
        <v>1554961.89</v>
      </c>
      <c r="AY358">
        <v>3133791.6</v>
      </c>
      <c r="AZ358">
        <v>2130057.56</v>
      </c>
      <c r="BA358">
        <v>-325000</v>
      </c>
      <c r="BB358">
        <v>200749</v>
      </c>
      <c r="BC358">
        <v>1874240.37</v>
      </c>
      <c r="BD358">
        <v>220429.56</v>
      </c>
      <c r="BE358">
        <v>0</v>
      </c>
      <c r="BG358">
        <v>0</v>
      </c>
      <c r="BH358">
        <v>247192.69</v>
      </c>
      <c r="BI358">
        <v>0</v>
      </c>
      <c r="BJ358">
        <v>0</v>
      </c>
      <c r="BK358">
        <v>0</v>
      </c>
      <c r="BM358">
        <v>0</v>
      </c>
      <c r="BN358">
        <v>0</v>
      </c>
      <c r="BO358">
        <v>0</v>
      </c>
    </row>
    <row r="359" spans="1:67">
      <c r="A359" s="121">
        <v>3</v>
      </c>
      <c r="B359" s="122" t="s">
        <v>911</v>
      </c>
      <c r="C359" s="123" t="s">
        <v>912</v>
      </c>
      <c r="D359" s="123" t="s">
        <v>912</v>
      </c>
      <c r="E359" s="266" t="s">
        <v>1073</v>
      </c>
      <c r="F359" s="122"/>
      <c r="G359" s="122"/>
      <c r="H359" s="122"/>
      <c r="I359" s="125" t="s">
        <v>1389</v>
      </c>
      <c r="J359" s="125"/>
      <c r="K359" s="278">
        <v>3105010101.1009998</v>
      </c>
      <c r="L359" s="291" t="s">
        <v>455</v>
      </c>
      <c r="M359" s="108">
        <f t="shared" si="5"/>
        <v>394152517.08999997</v>
      </c>
      <c r="N359">
        <v>320006657.81</v>
      </c>
      <c r="O359">
        <v>8871634.5700000003</v>
      </c>
      <c r="P359">
        <v>19518823.859999999</v>
      </c>
      <c r="Q359">
        <v>29280725.129999999</v>
      </c>
      <c r="R359">
        <v>62173505.770000003</v>
      </c>
      <c r="S359">
        <v>28418870.120000001</v>
      </c>
      <c r="T359">
        <v>33592455.710000001</v>
      </c>
      <c r="U359">
        <v>25054612.510000002</v>
      </c>
      <c r="V359">
        <v>15268196.09</v>
      </c>
      <c r="W359">
        <v>22504258.460000001</v>
      </c>
      <c r="X359">
        <v>23586887.059999999</v>
      </c>
      <c r="Y359">
        <v>31612395.780000001</v>
      </c>
      <c r="Z359">
        <v>394152517.08999997</v>
      </c>
      <c r="AA359">
        <v>24225313.379999999</v>
      </c>
      <c r="AB359">
        <v>25981721.199999999</v>
      </c>
      <c r="AC359">
        <v>30171415.73</v>
      </c>
      <c r="AD359">
        <v>44001893.799999997</v>
      </c>
      <c r="AE359">
        <v>46646807.359999999</v>
      </c>
      <c r="AF359">
        <v>30944200.059999999</v>
      </c>
      <c r="AG359">
        <v>21666781</v>
      </c>
      <c r="AH359">
        <v>257760083.56999999</v>
      </c>
      <c r="AI359">
        <v>27819591.800000001</v>
      </c>
      <c r="AJ359">
        <v>30261290.399999999</v>
      </c>
      <c r="AK359">
        <v>42724642.380000003</v>
      </c>
      <c r="AL359">
        <v>24392425.940000001</v>
      </c>
      <c r="AM359">
        <v>39922879.700000003</v>
      </c>
      <c r="AN359">
        <v>52636771.200000003</v>
      </c>
      <c r="AO359">
        <v>22291462.879999999</v>
      </c>
      <c r="AP359">
        <v>44428989.030000001</v>
      </c>
      <c r="AQ359">
        <v>18300219.100000001</v>
      </c>
      <c r="AR359">
        <v>22594388.629999999</v>
      </c>
      <c r="AS359">
        <v>7129420.3899999997</v>
      </c>
      <c r="AT359">
        <v>30839490.260000002</v>
      </c>
      <c r="AU359">
        <v>30511391.190000001</v>
      </c>
      <c r="AV359">
        <v>475279009.51999998</v>
      </c>
      <c r="AW359">
        <v>35811172.460000001</v>
      </c>
      <c r="AX359">
        <v>21036525.879999999</v>
      </c>
      <c r="AY359">
        <v>52913181.869999997</v>
      </c>
      <c r="AZ359">
        <v>40799102.659999996</v>
      </c>
      <c r="BA359">
        <v>36878555.07</v>
      </c>
      <c r="BB359">
        <v>20767894.23</v>
      </c>
      <c r="BC359">
        <v>58893079.549999997</v>
      </c>
      <c r="BD359">
        <v>24906675.449999999</v>
      </c>
      <c r="BE359">
        <v>32760479.949999999</v>
      </c>
      <c r="BF359">
        <v>34114505.909999996</v>
      </c>
      <c r="BG359">
        <v>30328006.690000001</v>
      </c>
      <c r="BH359">
        <v>410267937.44</v>
      </c>
      <c r="BI359">
        <v>54204978.229999997</v>
      </c>
      <c r="BJ359">
        <v>24503115.510000002</v>
      </c>
      <c r="BK359">
        <v>62697971.030000001</v>
      </c>
      <c r="BL359">
        <v>12579595.119999999</v>
      </c>
      <c r="BM359">
        <v>17875841.710000001</v>
      </c>
      <c r="BN359">
        <v>30030846.600000001</v>
      </c>
      <c r="BO359">
        <v>28969335.350000001</v>
      </c>
    </row>
    <row r="360" spans="1:67">
      <c r="A360" s="121">
        <v>3</v>
      </c>
      <c r="B360" s="122" t="s">
        <v>911</v>
      </c>
      <c r="C360" s="123" t="s">
        <v>912</v>
      </c>
      <c r="D360" s="123" t="s">
        <v>912</v>
      </c>
      <c r="E360" s="266" t="s">
        <v>1073</v>
      </c>
      <c r="F360" s="122"/>
      <c r="G360" s="122"/>
      <c r="H360" s="122"/>
      <c r="I360" s="125" t="s">
        <v>1389</v>
      </c>
      <c r="J360" s="125"/>
      <c r="K360" s="278">
        <v>3105010103.1009998</v>
      </c>
      <c r="L360" s="291" t="s">
        <v>456</v>
      </c>
      <c r="M360" s="108">
        <f t="shared" si="5"/>
        <v>0</v>
      </c>
      <c r="N360">
        <v>1447130.6</v>
      </c>
      <c r="AH360">
        <v>203324.22</v>
      </c>
    </row>
    <row r="361" spans="1:67" ht="23.25">
      <c r="A361" s="121">
        <v>4</v>
      </c>
      <c r="B361" s="122" t="s">
        <v>913</v>
      </c>
      <c r="C361" s="123" t="s">
        <v>914</v>
      </c>
      <c r="D361" s="123">
        <v>4.0999999999999996</v>
      </c>
      <c r="E361" s="266" t="s">
        <v>1073</v>
      </c>
      <c r="F361" s="122" t="s">
        <v>1392</v>
      </c>
      <c r="G361" s="122" t="s">
        <v>1393</v>
      </c>
      <c r="H361" s="201" t="s">
        <v>1394</v>
      </c>
      <c r="I361" s="150" t="s">
        <v>1395</v>
      </c>
      <c r="J361" s="150"/>
      <c r="K361" s="278">
        <v>4201020106.1009998</v>
      </c>
      <c r="L361" s="291" t="s">
        <v>457</v>
      </c>
      <c r="M361" s="108">
        <f t="shared" si="5"/>
        <v>0</v>
      </c>
      <c r="AH361">
        <v>13714349.119999999</v>
      </c>
      <c r="AV361">
        <v>850629.16</v>
      </c>
    </row>
    <row r="362" spans="1:67" ht="23.25">
      <c r="A362" s="121">
        <v>4</v>
      </c>
      <c r="B362" s="122" t="s">
        <v>913</v>
      </c>
      <c r="C362" s="123" t="s">
        <v>914</v>
      </c>
      <c r="D362" s="123">
        <v>4.0999999999999996</v>
      </c>
      <c r="E362" s="266" t="s">
        <v>1073</v>
      </c>
      <c r="F362" s="122" t="s">
        <v>1392</v>
      </c>
      <c r="G362" s="122" t="s">
        <v>1393</v>
      </c>
      <c r="H362" s="201" t="s">
        <v>1394</v>
      </c>
      <c r="I362" s="150" t="s">
        <v>1395</v>
      </c>
      <c r="J362" s="150"/>
      <c r="K362" s="278">
        <v>4201020199.1009998</v>
      </c>
      <c r="L362" s="291" t="s">
        <v>458</v>
      </c>
      <c r="M362" s="108">
        <f t="shared" si="5"/>
        <v>0</v>
      </c>
      <c r="N362">
        <v>11811</v>
      </c>
      <c r="AH362">
        <v>4000</v>
      </c>
      <c r="AV362">
        <v>41250</v>
      </c>
    </row>
    <row r="363" spans="1:67" ht="23.25">
      <c r="A363" s="121">
        <v>4</v>
      </c>
      <c r="B363" s="122" t="s">
        <v>913</v>
      </c>
      <c r="C363" s="123" t="s">
        <v>914</v>
      </c>
      <c r="D363" s="123">
        <v>4.0999999999999996</v>
      </c>
      <c r="E363" s="266" t="s">
        <v>1073</v>
      </c>
      <c r="F363" s="122" t="s">
        <v>1398</v>
      </c>
      <c r="G363" s="122" t="s">
        <v>1393</v>
      </c>
      <c r="H363" s="201" t="s">
        <v>1394</v>
      </c>
      <c r="I363" s="150" t="s">
        <v>1395</v>
      </c>
      <c r="J363" s="150"/>
      <c r="K363" s="278">
        <v>4202010199.1009998</v>
      </c>
      <c r="L363" s="291" t="s">
        <v>459</v>
      </c>
      <c r="M363" s="108">
        <f t="shared" si="5"/>
        <v>0</v>
      </c>
      <c r="N363">
        <v>13100</v>
      </c>
      <c r="AD363">
        <v>15300</v>
      </c>
      <c r="AH363">
        <v>40800</v>
      </c>
      <c r="AP363">
        <v>650</v>
      </c>
      <c r="AV363">
        <v>6200</v>
      </c>
      <c r="BL363">
        <v>4200</v>
      </c>
    </row>
    <row r="364" spans="1:67" ht="23.25">
      <c r="A364" s="121">
        <v>4</v>
      </c>
      <c r="B364" s="122" t="s">
        <v>913</v>
      </c>
      <c r="C364" s="123" t="s">
        <v>914</v>
      </c>
      <c r="D364" s="123">
        <v>4.0999999999999996</v>
      </c>
      <c r="E364" s="266" t="s">
        <v>1073</v>
      </c>
      <c r="F364" s="122" t="s">
        <v>1392</v>
      </c>
      <c r="G364" s="122" t="s">
        <v>1393</v>
      </c>
      <c r="H364" s="201" t="s">
        <v>1394</v>
      </c>
      <c r="I364" s="150" t="s">
        <v>1395</v>
      </c>
      <c r="J364" s="150"/>
      <c r="K364" s="278">
        <v>4202020102.1009998</v>
      </c>
      <c r="L364" s="291" t="s">
        <v>460</v>
      </c>
      <c r="M364" s="108">
        <f t="shared" si="5"/>
        <v>0</v>
      </c>
      <c r="N364">
        <v>34000</v>
      </c>
      <c r="AH364">
        <v>38000</v>
      </c>
    </row>
    <row r="365" spans="1:67" ht="23.25">
      <c r="A365" s="121">
        <v>4</v>
      </c>
      <c r="B365" s="122" t="s">
        <v>913</v>
      </c>
      <c r="C365" s="123" t="s">
        <v>914</v>
      </c>
      <c r="D365" s="123">
        <v>4.0999999999999996</v>
      </c>
      <c r="E365" s="266" t="s">
        <v>1073</v>
      </c>
      <c r="F365" s="122" t="s">
        <v>1392</v>
      </c>
      <c r="G365" s="122" t="s">
        <v>1393</v>
      </c>
      <c r="H365" s="201" t="s">
        <v>1394</v>
      </c>
      <c r="I365" s="150" t="s">
        <v>1395</v>
      </c>
      <c r="J365" s="150"/>
      <c r="K365" s="278">
        <v>4202030105.1009998</v>
      </c>
      <c r="L365" s="291" t="s">
        <v>461</v>
      </c>
      <c r="M365" s="108">
        <f t="shared" si="5"/>
        <v>282</v>
      </c>
      <c r="Z365">
        <v>282</v>
      </c>
    </row>
    <row r="366" spans="1:67" ht="23.25">
      <c r="A366" s="121">
        <v>4</v>
      </c>
      <c r="B366" s="122" t="s">
        <v>913</v>
      </c>
      <c r="C366" s="123" t="s">
        <v>914</v>
      </c>
      <c r="D366" s="123">
        <v>4.0999999999999996</v>
      </c>
      <c r="E366" s="266" t="s">
        <v>1073</v>
      </c>
      <c r="F366" s="122" t="s">
        <v>1402</v>
      </c>
      <c r="G366" s="122" t="s">
        <v>1393</v>
      </c>
      <c r="H366" s="201" t="s">
        <v>1394</v>
      </c>
      <c r="I366" s="150" t="s">
        <v>1395</v>
      </c>
      <c r="J366" s="150"/>
      <c r="K366" s="278">
        <v>4203010101.1009998</v>
      </c>
      <c r="L366" s="291" t="s">
        <v>462</v>
      </c>
      <c r="M366" s="108">
        <f t="shared" si="5"/>
        <v>877.7</v>
      </c>
      <c r="N366">
        <v>5352.78</v>
      </c>
      <c r="Z366">
        <v>877.7</v>
      </c>
      <c r="AD366">
        <v>63607.27</v>
      </c>
      <c r="AE366">
        <v>0</v>
      </c>
      <c r="AK366">
        <v>442.94</v>
      </c>
      <c r="AV366">
        <v>34426.050000000003</v>
      </c>
      <c r="AW366">
        <v>26409.23</v>
      </c>
      <c r="BB366">
        <v>22691.62</v>
      </c>
      <c r="BN366">
        <v>0</v>
      </c>
      <c r="BO366">
        <v>57419.54</v>
      </c>
    </row>
    <row r="367" spans="1:67" ht="23.25">
      <c r="A367" s="121">
        <v>4</v>
      </c>
      <c r="B367" s="122" t="s">
        <v>913</v>
      </c>
      <c r="C367" s="123" t="s">
        <v>914</v>
      </c>
      <c r="D367" s="123">
        <v>4.0999999999999996</v>
      </c>
      <c r="E367" s="266" t="s">
        <v>1073</v>
      </c>
      <c r="F367" s="122" t="s">
        <v>1392</v>
      </c>
      <c r="G367" s="122" t="s">
        <v>1393</v>
      </c>
      <c r="H367" s="201" t="s">
        <v>1394</v>
      </c>
      <c r="I367" s="150" t="s">
        <v>1395</v>
      </c>
      <c r="J367" s="150"/>
      <c r="K367" s="278">
        <v>4205010104.1009998</v>
      </c>
      <c r="L367" s="291" t="s">
        <v>463</v>
      </c>
      <c r="M367" s="108">
        <f t="shared" si="5"/>
        <v>0</v>
      </c>
      <c r="AD367">
        <v>11084.5</v>
      </c>
    </row>
    <row r="368" spans="1:67" ht="23.25">
      <c r="A368" s="121">
        <v>4</v>
      </c>
      <c r="B368" s="122" t="s">
        <v>913</v>
      </c>
      <c r="C368" s="123" t="s">
        <v>914</v>
      </c>
      <c r="D368" s="123">
        <v>4.0999999999999996</v>
      </c>
      <c r="E368" s="266" t="s">
        <v>1073</v>
      </c>
      <c r="F368" s="122" t="s">
        <v>1392</v>
      </c>
      <c r="G368" s="122" t="s">
        <v>1393</v>
      </c>
      <c r="H368" s="201" t="s">
        <v>1394</v>
      </c>
      <c r="I368" s="150" t="s">
        <v>1395</v>
      </c>
      <c r="J368" s="150"/>
      <c r="K368" s="278">
        <v>4205010110.1009998</v>
      </c>
      <c r="L368" s="291" t="s">
        <v>464</v>
      </c>
      <c r="M368" s="108">
        <f t="shared" si="5"/>
        <v>0</v>
      </c>
      <c r="AE368">
        <v>13000</v>
      </c>
      <c r="AH368">
        <v>13045</v>
      </c>
      <c r="BJ368">
        <v>1035</v>
      </c>
    </row>
    <row r="369" spans="1:67" ht="23.25">
      <c r="A369" s="121">
        <v>4</v>
      </c>
      <c r="B369" s="122" t="s">
        <v>913</v>
      </c>
      <c r="C369" s="123" t="s">
        <v>914</v>
      </c>
      <c r="D369" s="123">
        <v>4.0999999999999996</v>
      </c>
      <c r="E369" s="266" t="s">
        <v>1073</v>
      </c>
      <c r="F369" s="122" t="s">
        <v>1392</v>
      </c>
      <c r="G369" s="122" t="s">
        <v>1393</v>
      </c>
      <c r="H369" s="201" t="s">
        <v>1394</v>
      </c>
      <c r="I369" s="150" t="s">
        <v>1395</v>
      </c>
      <c r="J369" s="150"/>
      <c r="K369" s="278">
        <v>4206010102.1009998</v>
      </c>
      <c r="L369" s="291" t="s">
        <v>2259</v>
      </c>
      <c r="M369" s="108">
        <f t="shared" si="5"/>
        <v>457121.83</v>
      </c>
      <c r="N369">
        <v>85235.11</v>
      </c>
      <c r="Z369">
        <v>457121.83</v>
      </c>
      <c r="AV369">
        <v>563444.94999999995</v>
      </c>
    </row>
    <row r="370" spans="1:67" ht="23.25">
      <c r="A370" s="121">
        <v>4</v>
      </c>
      <c r="B370" s="122" t="s">
        <v>913</v>
      </c>
      <c r="C370" s="123" t="s">
        <v>914</v>
      </c>
      <c r="D370" s="123">
        <v>4.0999999999999996</v>
      </c>
      <c r="E370" s="266" t="s">
        <v>1073</v>
      </c>
      <c r="F370" s="122" t="s">
        <v>1392</v>
      </c>
      <c r="G370" s="122" t="s">
        <v>1393</v>
      </c>
      <c r="H370" s="201" t="s">
        <v>1394</v>
      </c>
      <c r="I370" s="150" t="s">
        <v>1395</v>
      </c>
      <c r="J370" s="150"/>
      <c r="K370" s="278">
        <v>4207010102.1020002</v>
      </c>
      <c r="L370" s="291" t="s">
        <v>467</v>
      </c>
      <c r="M370" s="108">
        <f t="shared" si="5"/>
        <v>0</v>
      </c>
    </row>
    <row r="371" spans="1:67" ht="23.25">
      <c r="A371" s="121">
        <v>4</v>
      </c>
      <c r="B371" s="122" t="s">
        <v>913</v>
      </c>
      <c r="C371" s="123" t="s">
        <v>915</v>
      </c>
      <c r="D371" s="123">
        <v>4.0999999999999996</v>
      </c>
      <c r="E371" s="266" t="s">
        <v>1073</v>
      </c>
      <c r="F371" s="122" t="s">
        <v>1409</v>
      </c>
      <c r="G371" s="122" t="s">
        <v>1410</v>
      </c>
      <c r="H371" s="201" t="s">
        <v>1411</v>
      </c>
      <c r="I371" s="150" t="s">
        <v>1412</v>
      </c>
      <c r="J371" s="150"/>
      <c r="K371" s="278">
        <v>4301010102.1009998</v>
      </c>
      <c r="L371" s="291" t="s">
        <v>2264</v>
      </c>
      <c r="M371" s="108">
        <f t="shared" si="5"/>
        <v>35151</v>
      </c>
      <c r="Z371">
        <v>35151</v>
      </c>
      <c r="AD371">
        <v>53554</v>
      </c>
      <c r="AJ371">
        <v>3660</v>
      </c>
    </row>
    <row r="372" spans="1:67" ht="23.25">
      <c r="A372" s="121">
        <v>4</v>
      </c>
      <c r="B372" s="122" t="s">
        <v>913</v>
      </c>
      <c r="C372" s="123" t="s">
        <v>915</v>
      </c>
      <c r="D372" s="123">
        <v>4.0999999999999996</v>
      </c>
      <c r="E372" s="266" t="s">
        <v>1073</v>
      </c>
      <c r="F372" s="122" t="s">
        <v>1409</v>
      </c>
      <c r="G372" s="122" t="s">
        <v>1410</v>
      </c>
      <c r="H372" s="201" t="s">
        <v>1411</v>
      </c>
      <c r="I372" s="150" t="s">
        <v>1412</v>
      </c>
      <c r="J372" s="150"/>
      <c r="K372" s="278">
        <v>4301010102.1020002</v>
      </c>
      <c r="L372" s="291" t="s">
        <v>2265</v>
      </c>
      <c r="M372" s="108">
        <f t="shared" si="5"/>
        <v>0</v>
      </c>
      <c r="AD372">
        <v>480</v>
      </c>
    </row>
    <row r="373" spans="1:67" ht="23.25">
      <c r="A373" s="121">
        <v>4</v>
      </c>
      <c r="B373" s="122" t="s">
        <v>913</v>
      </c>
      <c r="C373" s="123" t="s">
        <v>915</v>
      </c>
      <c r="D373" s="123">
        <v>4.0999999999999996</v>
      </c>
      <c r="E373" s="266" t="s">
        <v>1073</v>
      </c>
      <c r="F373" s="122" t="s">
        <v>1409</v>
      </c>
      <c r="G373" s="122" t="s">
        <v>1410</v>
      </c>
      <c r="H373" s="201" t="s">
        <v>1411</v>
      </c>
      <c r="I373" s="150" t="s">
        <v>1412</v>
      </c>
      <c r="J373" s="150"/>
      <c r="K373" s="278">
        <v>4301010102.1029997</v>
      </c>
      <c r="L373" s="291" t="s">
        <v>2266</v>
      </c>
      <c r="M373" s="108">
        <f t="shared" si="5"/>
        <v>0</v>
      </c>
      <c r="AD373">
        <v>8899633.4399999995</v>
      </c>
      <c r="BK373">
        <v>4913000</v>
      </c>
    </row>
    <row r="374" spans="1:67" ht="23.25">
      <c r="A374" s="121">
        <v>4</v>
      </c>
      <c r="B374" s="122" t="s">
        <v>913</v>
      </c>
      <c r="C374" s="123" t="s">
        <v>915</v>
      </c>
      <c r="D374" s="123">
        <v>4.0999999999999996</v>
      </c>
      <c r="E374" s="266" t="s">
        <v>1073</v>
      </c>
      <c r="F374" s="122" t="s">
        <v>1409</v>
      </c>
      <c r="G374" s="122" t="s">
        <v>1410</v>
      </c>
      <c r="H374" s="201" t="s">
        <v>1411</v>
      </c>
      <c r="I374" s="150" t="s">
        <v>1412</v>
      </c>
      <c r="J374" s="150"/>
      <c r="K374" s="278">
        <v>4301010102.1040001</v>
      </c>
      <c r="L374" s="291" t="s">
        <v>2267</v>
      </c>
      <c r="M374" s="108">
        <f t="shared" si="5"/>
        <v>0</v>
      </c>
    </row>
    <row r="375" spans="1:67" ht="23.25">
      <c r="A375" s="121">
        <v>4</v>
      </c>
      <c r="B375" s="122" t="s">
        <v>913</v>
      </c>
      <c r="C375" s="123" t="s">
        <v>915</v>
      </c>
      <c r="D375" s="123">
        <v>4.0999999999999996</v>
      </c>
      <c r="E375" s="266" t="s">
        <v>1073</v>
      </c>
      <c r="F375" s="122" t="s">
        <v>1409</v>
      </c>
      <c r="G375" s="122" t="s">
        <v>1410</v>
      </c>
      <c r="H375" s="201" t="s">
        <v>1411</v>
      </c>
      <c r="I375" s="150" t="s">
        <v>1412</v>
      </c>
      <c r="J375" s="150"/>
      <c r="K375" s="278">
        <v>4301020102.1009998</v>
      </c>
      <c r="L375" s="291" t="s">
        <v>472</v>
      </c>
      <c r="M375" s="108">
        <f t="shared" si="5"/>
        <v>0</v>
      </c>
      <c r="AO375">
        <v>2900</v>
      </c>
      <c r="AV375">
        <v>405624</v>
      </c>
    </row>
    <row r="376" spans="1:67" ht="23.25">
      <c r="A376" s="121">
        <v>4</v>
      </c>
      <c r="B376" s="122" t="s">
        <v>913</v>
      </c>
      <c r="C376" s="123" t="s">
        <v>915</v>
      </c>
      <c r="D376" s="123">
        <v>4.0999999999999996</v>
      </c>
      <c r="E376" s="266" t="s">
        <v>1073</v>
      </c>
      <c r="F376" s="122" t="s">
        <v>1047</v>
      </c>
      <c r="G376" s="122" t="s">
        <v>1410</v>
      </c>
      <c r="H376" s="201" t="s">
        <v>1411</v>
      </c>
      <c r="I376" s="150" t="s">
        <v>1412</v>
      </c>
      <c r="J376" s="150"/>
      <c r="K376" s="278">
        <v>4301020102.1020002</v>
      </c>
      <c r="L376" s="291" t="s">
        <v>473</v>
      </c>
      <c r="M376" s="108">
        <f t="shared" si="5"/>
        <v>65840</v>
      </c>
      <c r="N376">
        <v>267240</v>
      </c>
      <c r="T376">
        <v>139705</v>
      </c>
      <c r="U376">
        <v>218180</v>
      </c>
      <c r="X376">
        <v>30980</v>
      </c>
      <c r="Z376">
        <v>65840</v>
      </c>
      <c r="AD376">
        <v>75259</v>
      </c>
      <c r="AE376">
        <v>5950</v>
      </c>
      <c r="AG376">
        <v>48230</v>
      </c>
      <c r="AH376">
        <v>1421320</v>
      </c>
      <c r="AJ376">
        <v>3280</v>
      </c>
      <c r="AK376">
        <v>57790</v>
      </c>
      <c r="AL376">
        <v>51830</v>
      </c>
      <c r="AN376">
        <v>21760</v>
      </c>
      <c r="AR376">
        <v>454125</v>
      </c>
      <c r="AS376">
        <v>20680</v>
      </c>
      <c r="AV376">
        <v>306210</v>
      </c>
      <c r="AX376">
        <v>8500</v>
      </c>
      <c r="AY376">
        <v>190550</v>
      </c>
      <c r="BA376">
        <v>1030</v>
      </c>
      <c r="BC376">
        <v>271920</v>
      </c>
      <c r="BL376">
        <v>7060</v>
      </c>
      <c r="BM376">
        <v>87660</v>
      </c>
      <c r="BN376">
        <v>66340</v>
      </c>
    </row>
    <row r="377" spans="1:67" ht="23.25">
      <c r="A377" s="121">
        <v>4</v>
      </c>
      <c r="B377" s="122" t="s">
        <v>913</v>
      </c>
      <c r="C377" s="123" t="s">
        <v>915</v>
      </c>
      <c r="D377" s="123">
        <v>4.0999999999999996</v>
      </c>
      <c r="E377" s="266" t="s">
        <v>1073</v>
      </c>
      <c r="F377" s="122" t="s">
        <v>1409</v>
      </c>
      <c r="G377" s="122" t="s">
        <v>1410</v>
      </c>
      <c r="H377" s="201" t="s">
        <v>1411</v>
      </c>
      <c r="I377" s="150" t="s">
        <v>1412</v>
      </c>
      <c r="J377" s="150"/>
      <c r="K377" s="278">
        <v>4301020102.1029997</v>
      </c>
      <c r="L377" s="291" t="s">
        <v>474</v>
      </c>
      <c r="M377" s="108">
        <f t="shared" si="5"/>
        <v>3311855</v>
      </c>
      <c r="N377">
        <v>1423177</v>
      </c>
      <c r="Z377">
        <v>3311855</v>
      </c>
      <c r="AB377">
        <v>5000</v>
      </c>
      <c r="AH377">
        <v>6414113</v>
      </c>
      <c r="AJ377">
        <v>3900</v>
      </c>
      <c r="AN377">
        <v>0</v>
      </c>
      <c r="AR377">
        <v>89940</v>
      </c>
      <c r="AV377">
        <v>2486147</v>
      </c>
      <c r="AW377">
        <v>5940</v>
      </c>
      <c r="BA377">
        <v>22540</v>
      </c>
      <c r="BC377">
        <v>249295</v>
      </c>
      <c r="BE377">
        <v>3695.35</v>
      </c>
      <c r="BH377">
        <v>1301618</v>
      </c>
      <c r="BK377">
        <v>37400</v>
      </c>
    </row>
    <row r="378" spans="1:67" ht="23.25">
      <c r="A378" s="121">
        <v>4</v>
      </c>
      <c r="B378" s="122" t="s">
        <v>913</v>
      </c>
      <c r="C378" s="123" t="s">
        <v>915</v>
      </c>
      <c r="D378" s="123">
        <v>4.0999999999999996</v>
      </c>
      <c r="E378" s="266" t="s">
        <v>1073</v>
      </c>
      <c r="F378" s="122" t="s">
        <v>990</v>
      </c>
      <c r="G378" s="122" t="s">
        <v>1420</v>
      </c>
      <c r="H378" s="201" t="s">
        <v>1421</v>
      </c>
      <c r="I378" s="150" t="s">
        <v>1422</v>
      </c>
      <c r="J378" s="150"/>
      <c r="K378" s="278">
        <v>4301020102.1040001</v>
      </c>
      <c r="L378" s="291" t="s">
        <v>2270</v>
      </c>
      <c r="M378" s="108">
        <f t="shared" si="5"/>
        <v>878770</v>
      </c>
      <c r="N378">
        <v>667630</v>
      </c>
      <c r="P378">
        <v>44540</v>
      </c>
      <c r="Q378">
        <v>41410</v>
      </c>
      <c r="T378">
        <v>130840</v>
      </c>
      <c r="U378">
        <v>19840</v>
      </c>
      <c r="W378">
        <v>58180</v>
      </c>
      <c r="X378">
        <v>103400</v>
      </c>
      <c r="Y378">
        <v>34805</v>
      </c>
      <c r="Z378">
        <v>878770</v>
      </c>
      <c r="AA378">
        <v>45710</v>
      </c>
      <c r="AC378">
        <v>20930</v>
      </c>
      <c r="AD378">
        <v>117680</v>
      </c>
      <c r="AE378">
        <v>75840</v>
      </c>
      <c r="AF378">
        <v>8900</v>
      </c>
      <c r="AG378">
        <v>9500</v>
      </c>
      <c r="AH378">
        <v>2711460</v>
      </c>
      <c r="AI378">
        <v>79530</v>
      </c>
      <c r="AJ378">
        <v>251280</v>
      </c>
      <c r="AK378">
        <v>183330</v>
      </c>
      <c r="AL378">
        <v>321280</v>
      </c>
      <c r="AM378">
        <v>133875</v>
      </c>
      <c r="AN378">
        <v>104520</v>
      </c>
      <c r="AO378">
        <v>156355</v>
      </c>
      <c r="AP378">
        <v>158450</v>
      </c>
      <c r="AQ378">
        <v>23600</v>
      </c>
      <c r="AR378">
        <v>259992.5</v>
      </c>
      <c r="AS378">
        <v>147120</v>
      </c>
      <c r="AT378">
        <v>117440</v>
      </c>
      <c r="AU378">
        <v>102570</v>
      </c>
      <c r="AV378">
        <v>1383930</v>
      </c>
      <c r="AW378">
        <v>99685</v>
      </c>
      <c r="AX378">
        <v>131410</v>
      </c>
      <c r="AY378">
        <v>28880</v>
      </c>
      <c r="AZ378">
        <v>163880</v>
      </c>
      <c r="BA378">
        <v>147130</v>
      </c>
      <c r="BC378">
        <v>305130</v>
      </c>
      <c r="BD378">
        <v>104510</v>
      </c>
      <c r="BE378">
        <v>47010</v>
      </c>
      <c r="BF378">
        <v>78650</v>
      </c>
      <c r="BH378">
        <v>713940</v>
      </c>
      <c r="BI378">
        <v>977485</v>
      </c>
      <c r="BK378">
        <v>383690</v>
      </c>
      <c r="BL378">
        <v>23100</v>
      </c>
      <c r="BM378">
        <v>27480</v>
      </c>
      <c r="BN378">
        <v>82130</v>
      </c>
      <c r="BO378">
        <v>115350</v>
      </c>
    </row>
    <row r="379" spans="1:67" ht="23.25">
      <c r="A379" s="121">
        <v>4</v>
      </c>
      <c r="B379" s="122" t="s">
        <v>913</v>
      </c>
      <c r="C379" s="123" t="s">
        <v>915</v>
      </c>
      <c r="D379" s="123">
        <v>4.0999999999999996</v>
      </c>
      <c r="E379" s="266" t="s">
        <v>1073</v>
      </c>
      <c r="F379" s="122" t="s">
        <v>995</v>
      </c>
      <c r="G379" s="122" t="s">
        <v>1424</v>
      </c>
      <c r="H379" s="201"/>
      <c r="I379" s="150" t="s">
        <v>1425</v>
      </c>
      <c r="J379" s="150"/>
      <c r="K379" s="278">
        <v>4301020102.1049995</v>
      </c>
      <c r="L379" s="291" t="s">
        <v>2272</v>
      </c>
      <c r="M379" s="108">
        <f t="shared" si="5"/>
        <v>1131776.75</v>
      </c>
      <c r="N379">
        <v>226700</v>
      </c>
      <c r="O379">
        <v>27200</v>
      </c>
      <c r="P379">
        <v>69850</v>
      </c>
      <c r="Q379">
        <v>26000</v>
      </c>
      <c r="R379">
        <v>133600</v>
      </c>
      <c r="S379">
        <v>294550</v>
      </c>
      <c r="T379">
        <v>137200</v>
      </c>
      <c r="U379">
        <v>82200</v>
      </c>
      <c r="V379">
        <v>63450</v>
      </c>
      <c r="W379">
        <v>20450</v>
      </c>
      <c r="X379">
        <v>43050</v>
      </c>
      <c r="Y379">
        <v>33000</v>
      </c>
      <c r="Z379">
        <v>1131776.75</v>
      </c>
      <c r="AA379">
        <v>348500</v>
      </c>
      <c r="AB379">
        <v>332600</v>
      </c>
      <c r="AC379">
        <v>374750</v>
      </c>
      <c r="AD379">
        <v>346400</v>
      </c>
      <c r="AE379">
        <v>415400</v>
      </c>
      <c r="AF379">
        <v>257800</v>
      </c>
      <c r="AG379">
        <v>57500</v>
      </c>
      <c r="AH379">
        <v>1700975.29</v>
      </c>
      <c r="AI379">
        <v>312800</v>
      </c>
      <c r="AJ379">
        <v>351550</v>
      </c>
      <c r="AK379">
        <v>360250</v>
      </c>
      <c r="AL379">
        <v>201750</v>
      </c>
      <c r="AM379">
        <v>435450</v>
      </c>
      <c r="AN379">
        <v>1093150</v>
      </c>
      <c r="AO379">
        <v>165400</v>
      </c>
      <c r="AP379">
        <v>187150</v>
      </c>
      <c r="AQ379">
        <v>248350</v>
      </c>
      <c r="AR379">
        <v>389450</v>
      </c>
      <c r="AS379">
        <v>259400</v>
      </c>
      <c r="AT379">
        <v>103050</v>
      </c>
      <c r="AU379">
        <v>113150</v>
      </c>
      <c r="AV379">
        <v>1608526.75</v>
      </c>
      <c r="AW379">
        <v>142100</v>
      </c>
      <c r="AX379">
        <v>212300</v>
      </c>
      <c r="AY379">
        <v>237200</v>
      </c>
      <c r="AZ379">
        <v>102400</v>
      </c>
      <c r="BA379">
        <v>138650</v>
      </c>
      <c r="BB379">
        <v>108100</v>
      </c>
      <c r="BC379">
        <v>227250</v>
      </c>
      <c r="BD379">
        <v>66100</v>
      </c>
      <c r="BE379">
        <v>250350</v>
      </c>
      <c r="BF379">
        <v>158050</v>
      </c>
      <c r="BG379">
        <v>22150</v>
      </c>
      <c r="BH379">
        <v>503253.9</v>
      </c>
      <c r="BI379">
        <v>269300</v>
      </c>
      <c r="BJ379">
        <v>403500</v>
      </c>
      <c r="BK379">
        <v>195750</v>
      </c>
      <c r="BL379">
        <v>121400</v>
      </c>
      <c r="BM379">
        <v>158900</v>
      </c>
      <c r="BN379">
        <v>186050</v>
      </c>
      <c r="BO379">
        <v>137400</v>
      </c>
    </row>
    <row r="380" spans="1:67" ht="23.25">
      <c r="A380" s="121">
        <v>4</v>
      </c>
      <c r="B380" s="122" t="s">
        <v>913</v>
      </c>
      <c r="C380" s="123" t="s">
        <v>915</v>
      </c>
      <c r="D380" s="123">
        <v>4.0999999999999996</v>
      </c>
      <c r="E380" s="266" t="s">
        <v>1073</v>
      </c>
      <c r="F380" s="122" t="s">
        <v>1427</v>
      </c>
      <c r="G380" s="122" t="s">
        <v>1410</v>
      </c>
      <c r="H380" s="201" t="s">
        <v>1428</v>
      </c>
      <c r="I380" s="150" t="s">
        <v>1412</v>
      </c>
      <c r="J380" s="150"/>
      <c r="K380" s="278">
        <v>4301020102.1059999</v>
      </c>
      <c r="L380" s="291" t="s">
        <v>477</v>
      </c>
      <c r="M380" s="108">
        <f t="shared" si="5"/>
        <v>7845281</v>
      </c>
      <c r="N380">
        <v>25612280.789999999</v>
      </c>
      <c r="O380">
        <v>89675</v>
      </c>
      <c r="P380">
        <v>326840</v>
      </c>
      <c r="Q380">
        <v>253800</v>
      </c>
      <c r="R380">
        <v>385765</v>
      </c>
      <c r="S380">
        <v>305250</v>
      </c>
      <c r="T380">
        <v>1054603.26</v>
      </c>
      <c r="U380">
        <v>251369.75</v>
      </c>
      <c r="V380">
        <v>119135</v>
      </c>
      <c r="W380">
        <v>100486.1</v>
      </c>
      <c r="X380">
        <v>271179</v>
      </c>
      <c r="Y380">
        <v>220285</v>
      </c>
      <c r="Z380">
        <v>7845281</v>
      </c>
      <c r="AB380">
        <v>53678.69</v>
      </c>
      <c r="AC380">
        <v>4655.5200000000004</v>
      </c>
      <c r="AD380">
        <v>58319.75</v>
      </c>
      <c r="AE380">
        <v>710063.4</v>
      </c>
      <c r="AG380">
        <v>1800</v>
      </c>
      <c r="AI380">
        <v>27070.43</v>
      </c>
      <c r="AJ380">
        <v>95279.5</v>
      </c>
      <c r="AK380">
        <v>566188.36</v>
      </c>
      <c r="AP380">
        <v>26320</v>
      </c>
      <c r="AQ380">
        <v>273193.09999999998</v>
      </c>
      <c r="AR380">
        <v>4906803.59</v>
      </c>
      <c r="AS380">
        <v>66946.990000000005</v>
      </c>
      <c r="AU380">
        <v>127000</v>
      </c>
      <c r="AZ380">
        <v>3605184.71</v>
      </c>
      <c r="BB380">
        <v>567555.04</v>
      </c>
      <c r="BC380">
        <v>2799468.55</v>
      </c>
      <c r="BD380">
        <v>1177933.3899999999</v>
      </c>
      <c r="BH380">
        <v>10867642.189999999</v>
      </c>
      <c r="BI380">
        <v>2637785.25</v>
      </c>
      <c r="BJ380">
        <v>1269962.3899999999</v>
      </c>
      <c r="BK380">
        <v>2922071.24</v>
      </c>
      <c r="BL380">
        <v>129075.56</v>
      </c>
      <c r="BM380">
        <v>2529800.08</v>
      </c>
      <c r="BN380">
        <v>3449839.61</v>
      </c>
      <c r="BO380">
        <v>643018.69999999995</v>
      </c>
    </row>
    <row r="381" spans="1:67" ht="23.25">
      <c r="A381" s="121">
        <v>4</v>
      </c>
      <c r="B381" s="122" t="s">
        <v>913</v>
      </c>
      <c r="C381" s="123" t="s">
        <v>915</v>
      </c>
      <c r="D381" s="123">
        <v>4.0999999999999996</v>
      </c>
      <c r="E381" s="266" t="s">
        <v>1073</v>
      </c>
      <c r="F381" s="122" t="s">
        <v>1047</v>
      </c>
      <c r="G381" s="122" t="s">
        <v>1430</v>
      </c>
      <c r="H381" s="201" t="s">
        <v>1431</v>
      </c>
      <c r="I381" s="150" t="s">
        <v>1432</v>
      </c>
      <c r="J381" s="150"/>
      <c r="K381" s="278">
        <v>4301020104.1040001</v>
      </c>
      <c r="L381" s="291" t="s">
        <v>478</v>
      </c>
      <c r="M381" s="108">
        <f t="shared" si="5"/>
        <v>0</v>
      </c>
      <c r="N381">
        <v>118358</v>
      </c>
      <c r="V381">
        <v>18073</v>
      </c>
      <c r="X381">
        <v>29482.75</v>
      </c>
      <c r="Y381">
        <v>1170</v>
      </c>
      <c r="AB381">
        <v>424535</v>
      </c>
      <c r="AC381">
        <v>196578</v>
      </c>
      <c r="AE381">
        <v>123977</v>
      </c>
      <c r="AF381">
        <v>67362</v>
      </c>
      <c r="AK381">
        <v>265174</v>
      </c>
      <c r="AN381">
        <v>1903</v>
      </c>
      <c r="AU381">
        <v>21904</v>
      </c>
      <c r="AW381">
        <v>34446</v>
      </c>
      <c r="BA381">
        <v>100</v>
      </c>
      <c r="BB381">
        <v>111082.5</v>
      </c>
      <c r="BC381">
        <v>914</v>
      </c>
      <c r="BI381">
        <v>2702</v>
      </c>
      <c r="BL381">
        <v>15571</v>
      </c>
      <c r="BM381">
        <v>2033.25</v>
      </c>
    </row>
    <row r="382" spans="1:67" ht="23.25">
      <c r="A382" s="121">
        <v>4</v>
      </c>
      <c r="B382" s="122" t="s">
        <v>913</v>
      </c>
      <c r="C382" s="123" t="s">
        <v>915</v>
      </c>
      <c r="D382" s="123">
        <v>4.0999999999999996</v>
      </c>
      <c r="E382" s="266" t="s">
        <v>1073</v>
      </c>
      <c r="F382" s="122" t="s">
        <v>1047</v>
      </c>
      <c r="G382" s="122" t="s">
        <v>1430</v>
      </c>
      <c r="H382" s="201" t="s">
        <v>1434</v>
      </c>
      <c r="I382" s="150" t="s">
        <v>1435</v>
      </c>
      <c r="J382" s="150"/>
      <c r="K382" s="278">
        <v>4301020104.1049995</v>
      </c>
      <c r="L382" s="291" t="s">
        <v>479</v>
      </c>
      <c r="M382" s="108">
        <f t="shared" si="5"/>
        <v>2621255.63</v>
      </c>
      <c r="N382">
        <v>2121216</v>
      </c>
      <c r="O382">
        <v>7336</v>
      </c>
      <c r="P382">
        <v>82467</v>
      </c>
      <c r="Q382">
        <v>51286</v>
      </c>
      <c r="R382">
        <v>171617</v>
      </c>
      <c r="S382">
        <v>180092</v>
      </c>
      <c r="T382">
        <v>18055</v>
      </c>
      <c r="U382">
        <v>13335</v>
      </c>
      <c r="X382">
        <v>34555.25</v>
      </c>
      <c r="Z382">
        <v>2621255.63</v>
      </c>
      <c r="AA382">
        <v>13148</v>
      </c>
      <c r="AB382">
        <v>52157</v>
      </c>
      <c r="AC382">
        <v>2911.5</v>
      </c>
      <c r="AE382">
        <v>18008</v>
      </c>
      <c r="AF382">
        <v>33047.25</v>
      </c>
      <c r="AH382">
        <v>7995872</v>
      </c>
      <c r="AI382">
        <v>114823</v>
      </c>
      <c r="AJ382">
        <v>343087</v>
      </c>
      <c r="AK382">
        <v>410127.12</v>
      </c>
      <c r="AL382">
        <v>104801</v>
      </c>
      <c r="AM382">
        <v>42036.25</v>
      </c>
      <c r="AN382">
        <v>782587.2</v>
      </c>
      <c r="AO382">
        <v>24536</v>
      </c>
      <c r="AP382">
        <v>91029</v>
      </c>
      <c r="AQ382">
        <v>90021</v>
      </c>
      <c r="AR382">
        <v>146350.95000000001</v>
      </c>
      <c r="AS382">
        <v>72532.649999999994</v>
      </c>
      <c r="AT382">
        <v>17815</v>
      </c>
      <c r="AV382">
        <v>3840407.85</v>
      </c>
      <c r="AW382">
        <v>52582.75</v>
      </c>
      <c r="AX382">
        <v>55825.5</v>
      </c>
      <c r="AY382">
        <v>690585.25</v>
      </c>
      <c r="AZ382">
        <v>29617</v>
      </c>
      <c r="BA382">
        <v>32038</v>
      </c>
      <c r="BB382">
        <v>74611.25</v>
      </c>
      <c r="BC382">
        <v>1169065</v>
      </c>
      <c r="BD382">
        <v>17653.5</v>
      </c>
      <c r="BH382">
        <v>2063714.85</v>
      </c>
      <c r="BI382">
        <v>225693</v>
      </c>
      <c r="BJ382">
        <v>46615.25</v>
      </c>
      <c r="BK382">
        <v>258312</v>
      </c>
      <c r="BL382">
        <v>180.5</v>
      </c>
      <c r="BM382">
        <v>43294.25</v>
      </c>
      <c r="BN382">
        <v>49303</v>
      </c>
      <c r="BO382">
        <v>64361.75</v>
      </c>
    </row>
    <row r="383" spans="1:67" ht="23.25">
      <c r="A383" s="121">
        <v>4</v>
      </c>
      <c r="B383" s="122" t="s">
        <v>913</v>
      </c>
      <c r="C383" s="123" t="s">
        <v>915</v>
      </c>
      <c r="D383" s="123">
        <v>4.0999999999999996</v>
      </c>
      <c r="E383" s="266" t="s">
        <v>1073</v>
      </c>
      <c r="F383" s="122" t="s">
        <v>1044</v>
      </c>
      <c r="G383" s="122" t="s">
        <v>1410</v>
      </c>
      <c r="H383" s="201" t="s">
        <v>1437</v>
      </c>
      <c r="I383" s="150" t="s">
        <v>1438</v>
      </c>
      <c r="J383" s="150"/>
      <c r="K383" s="278">
        <v>4301020104.1059999</v>
      </c>
      <c r="L383" s="291" t="s">
        <v>480</v>
      </c>
      <c r="M383" s="108">
        <f t="shared" si="5"/>
        <v>8944605.9700000007</v>
      </c>
      <c r="N383">
        <v>45559617.880000003</v>
      </c>
      <c r="O383">
        <v>736297</v>
      </c>
      <c r="P383">
        <v>917128</v>
      </c>
      <c r="Q383">
        <v>1397045</v>
      </c>
      <c r="R383">
        <v>1831045</v>
      </c>
      <c r="S383">
        <v>5068839</v>
      </c>
      <c r="T383">
        <v>1870346.25</v>
      </c>
      <c r="U383">
        <v>1468504</v>
      </c>
      <c r="V383">
        <v>955234</v>
      </c>
      <c r="W383">
        <v>969066</v>
      </c>
      <c r="X383">
        <v>680881.25</v>
      </c>
      <c r="Y383">
        <v>453221</v>
      </c>
      <c r="Z383">
        <v>8944605.9700000007</v>
      </c>
      <c r="AA383">
        <v>904141</v>
      </c>
      <c r="AB383">
        <v>1555768.5</v>
      </c>
      <c r="AC383">
        <v>1796224</v>
      </c>
      <c r="AD383">
        <v>3193463.3</v>
      </c>
      <c r="AE383">
        <v>1882561</v>
      </c>
      <c r="AF383">
        <v>596136.5</v>
      </c>
      <c r="AG383">
        <v>95194</v>
      </c>
      <c r="AH383">
        <v>37150530.75</v>
      </c>
      <c r="AI383">
        <v>1557578</v>
      </c>
      <c r="AJ383">
        <v>2669892</v>
      </c>
      <c r="AK383">
        <v>2277552.25</v>
      </c>
      <c r="AL383">
        <v>2444058.5</v>
      </c>
      <c r="AM383">
        <v>1418072.25</v>
      </c>
      <c r="AN383">
        <v>7904137.5</v>
      </c>
      <c r="AO383">
        <v>1725497.5</v>
      </c>
      <c r="AP383">
        <v>1387245</v>
      </c>
      <c r="AQ383">
        <v>2077921.5</v>
      </c>
      <c r="AR383">
        <v>2608833.8199999998</v>
      </c>
      <c r="AS383">
        <v>1377041.7</v>
      </c>
      <c r="AT383">
        <v>925255</v>
      </c>
      <c r="AU383">
        <v>760646</v>
      </c>
      <c r="AV383">
        <v>24617114.300000001</v>
      </c>
      <c r="AW383">
        <v>1167270.8799999999</v>
      </c>
      <c r="AX383">
        <v>878386.75</v>
      </c>
      <c r="AY383">
        <v>4167001</v>
      </c>
      <c r="AZ383">
        <v>1502634.4</v>
      </c>
      <c r="BA383">
        <v>1703120.5</v>
      </c>
      <c r="BB383">
        <v>2590981</v>
      </c>
      <c r="BC383">
        <v>5089025</v>
      </c>
      <c r="BD383">
        <v>1190966.98</v>
      </c>
      <c r="BE383">
        <v>854949.6</v>
      </c>
      <c r="BF383">
        <v>626539</v>
      </c>
      <c r="BG383">
        <v>712777.5</v>
      </c>
      <c r="BH383">
        <v>10132010.699999999</v>
      </c>
      <c r="BI383">
        <v>8234949</v>
      </c>
      <c r="BJ383">
        <v>1984048.05</v>
      </c>
      <c r="BK383">
        <v>6712376.0800000001</v>
      </c>
      <c r="BL383">
        <v>346133</v>
      </c>
      <c r="BM383">
        <v>792991.29</v>
      </c>
      <c r="BN383">
        <v>2499629</v>
      </c>
      <c r="BO383">
        <v>1049845.6000000001</v>
      </c>
    </row>
    <row r="384" spans="1:67" ht="23.25">
      <c r="A384" s="121">
        <v>4</v>
      </c>
      <c r="B384" s="122" t="s">
        <v>913</v>
      </c>
      <c r="C384" s="123" t="s">
        <v>915</v>
      </c>
      <c r="D384" s="123">
        <v>4.0999999999999996</v>
      </c>
      <c r="E384" s="266" t="s">
        <v>1073</v>
      </c>
      <c r="F384" s="122" t="s">
        <v>1044</v>
      </c>
      <c r="G384" s="122" t="s">
        <v>1410</v>
      </c>
      <c r="H384" s="201" t="s">
        <v>1437</v>
      </c>
      <c r="I384" s="150" t="s">
        <v>1440</v>
      </c>
      <c r="J384" s="150"/>
      <c r="K384" s="278">
        <v>4301020104.1070004</v>
      </c>
      <c r="L384" s="291" t="s">
        <v>481</v>
      </c>
      <c r="M384" s="108">
        <f t="shared" si="5"/>
        <v>19724906.879999999</v>
      </c>
      <c r="O384">
        <v>9884</v>
      </c>
      <c r="P384">
        <v>565030</v>
      </c>
      <c r="Q384">
        <v>888757</v>
      </c>
      <c r="R384">
        <v>2896070.1</v>
      </c>
      <c r="S384">
        <v>56489</v>
      </c>
      <c r="T384">
        <v>928589.5</v>
      </c>
      <c r="U384">
        <v>499893</v>
      </c>
      <c r="V384">
        <v>369923</v>
      </c>
      <c r="W384">
        <v>197346</v>
      </c>
      <c r="X384">
        <v>1152628</v>
      </c>
      <c r="Y384">
        <v>99084</v>
      </c>
      <c r="Z384">
        <v>19724906.879999999</v>
      </c>
      <c r="AA384">
        <v>720980</v>
      </c>
      <c r="AE384">
        <v>16060</v>
      </c>
      <c r="AF384">
        <v>139888</v>
      </c>
      <c r="AH384">
        <v>41162668.5</v>
      </c>
      <c r="AJ384">
        <v>1446141</v>
      </c>
      <c r="AK384">
        <v>390</v>
      </c>
      <c r="AL384">
        <v>2688425.5</v>
      </c>
      <c r="AM384">
        <v>426549.5</v>
      </c>
      <c r="AO384">
        <v>1100942.5</v>
      </c>
      <c r="AP384">
        <v>511760.5</v>
      </c>
      <c r="AQ384">
        <v>217584</v>
      </c>
      <c r="AR384">
        <v>1943025.72</v>
      </c>
      <c r="AS384">
        <v>906420</v>
      </c>
      <c r="AT384">
        <v>165418</v>
      </c>
      <c r="AV384">
        <v>17840406.399999999</v>
      </c>
      <c r="AW384">
        <v>685551</v>
      </c>
      <c r="AX384">
        <v>419978.5</v>
      </c>
      <c r="AY384">
        <v>4793345.5</v>
      </c>
      <c r="AZ384">
        <v>899675.5</v>
      </c>
      <c r="BA384">
        <v>431999</v>
      </c>
      <c r="BB384">
        <v>263098</v>
      </c>
      <c r="BC384">
        <v>8018505.25</v>
      </c>
      <c r="BD384">
        <v>354572</v>
      </c>
      <c r="BH384">
        <v>26078620.989999998</v>
      </c>
      <c r="BI384">
        <v>979480</v>
      </c>
      <c r="BJ384">
        <v>632896.5</v>
      </c>
      <c r="BK384">
        <v>1339866.53</v>
      </c>
      <c r="BL384">
        <v>20077</v>
      </c>
      <c r="BM384">
        <v>1162158.28</v>
      </c>
      <c r="BN384">
        <v>995067</v>
      </c>
      <c r="BO384">
        <v>13795.5</v>
      </c>
    </row>
    <row r="385" spans="1:67" ht="23.25">
      <c r="A385" s="121">
        <v>4</v>
      </c>
      <c r="B385" s="122" t="s">
        <v>913</v>
      </c>
      <c r="C385" s="123" t="s">
        <v>915</v>
      </c>
      <c r="D385" s="123">
        <v>4.0999999999999996</v>
      </c>
      <c r="E385" s="266" t="s">
        <v>1073</v>
      </c>
      <c r="F385" s="122" t="s">
        <v>1047</v>
      </c>
      <c r="G385" s="122" t="s">
        <v>1430</v>
      </c>
      <c r="H385" s="203" t="s">
        <v>1431</v>
      </c>
      <c r="I385" s="150" t="s">
        <v>1432</v>
      </c>
      <c r="J385" s="150"/>
      <c r="K385" s="279">
        <v>4301020104.1079998</v>
      </c>
      <c r="L385" s="292" t="s">
        <v>2276</v>
      </c>
      <c r="M385" s="108">
        <f t="shared" si="5"/>
        <v>84955</v>
      </c>
      <c r="N385">
        <v>44496.25</v>
      </c>
      <c r="T385">
        <v>1503</v>
      </c>
      <c r="Z385">
        <v>84955</v>
      </c>
      <c r="AD385">
        <v>63161.4</v>
      </c>
      <c r="AV385">
        <v>121064</v>
      </c>
      <c r="BI385">
        <v>481956</v>
      </c>
      <c r="BK385">
        <v>452880.1</v>
      </c>
    </row>
    <row r="386" spans="1:67" ht="23.25">
      <c r="A386" s="121">
        <v>4</v>
      </c>
      <c r="B386" s="122" t="s">
        <v>913</v>
      </c>
      <c r="C386" s="123" t="s">
        <v>915</v>
      </c>
      <c r="D386" s="123">
        <v>4.0999999999999996</v>
      </c>
      <c r="E386" s="266" t="s">
        <v>1073</v>
      </c>
      <c r="F386" s="122" t="s">
        <v>1047</v>
      </c>
      <c r="G386" s="122" t="s">
        <v>1430</v>
      </c>
      <c r="H386" s="203" t="s">
        <v>1434</v>
      </c>
      <c r="I386" s="150" t="s">
        <v>1435</v>
      </c>
      <c r="J386" s="150"/>
      <c r="K386" s="279">
        <v>4301020104.1090002</v>
      </c>
      <c r="L386" s="292" t="s">
        <v>2277</v>
      </c>
      <c r="M386" s="108">
        <f t="shared" si="5"/>
        <v>8960.5</v>
      </c>
      <c r="N386">
        <v>10294</v>
      </c>
      <c r="Z386">
        <v>8960.5</v>
      </c>
      <c r="AV386">
        <v>66680.5</v>
      </c>
      <c r="BI386">
        <v>221386</v>
      </c>
      <c r="BK386">
        <v>237419.99</v>
      </c>
      <c r="BO386">
        <v>2111.5</v>
      </c>
    </row>
    <row r="387" spans="1:67" ht="23.25">
      <c r="A387" s="121">
        <v>4</v>
      </c>
      <c r="B387" s="122" t="s">
        <v>913</v>
      </c>
      <c r="C387" s="123" t="s">
        <v>915</v>
      </c>
      <c r="D387" s="123">
        <v>4.0999999999999996</v>
      </c>
      <c r="E387" s="266" t="s">
        <v>952</v>
      </c>
      <c r="F387" s="122" t="s">
        <v>1047</v>
      </c>
      <c r="G387" s="122" t="s">
        <v>1430</v>
      </c>
      <c r="H387" s="203" t="s">
        <v>1434</v>
      </c>
      <c r="I387" s="150" t="s">
        <v>1432</v>
      </c>
      <c r="J387" s="150"/>
      <c r="K387" s="279">
        <v>4301020104.1099997</v>
      </c>
      <c r="L387" s="292" t="s">
        <v>2278</v>
      </c>
      <c r="M387" s="108">
        <f t="shared" si="5"/>
        <v>-1559.43</v>
      </c>
      <c r="Z387">
        <v>-1559.43</v>
      </c>
      <c r="AV387">
        <v>-2934.94</v>
      </c>
      <c r="BI387">
        <v>-24618.23</v>
      </c>
      <c r="BK387">
        <v>-40473.97</v>
      </c>
    </row>
    <row r="388" spans="1:67" ht="23.25">
      <c r="A388" s="121">
        <v>4</v>
      </c>
      <c r="B388" s="122" t="s">
        <v>913</v>
      </c>
      <c r="C388" s="123" t="s">
        <v>915</v>
      </c>
      <c r="D388" s="123">
        <v>4.0999999999999996</v>
      </c>
      <c r="E388" s="266" t="s">
        <v>1073</v>
      </c>
      <c r="F388" s="122" t="s">
        <v>1047</v>
      </c>
      <c r="G388" s="122" t="s">
        <v>1430</v>
      </c>
      <c r="H388" s="203" t="s">
        <v>1434</v>
      </c>
      <c r="I388" s="150" t="s">
        <v>1435</v>
      </c>
      <c r="J388" s="150"/>
      <c r="K388" s="279">
        <v>4301020104.1110001</v>
      </c>
      <c r="L388" s="292" t="s">
        <v>2279</v>
      </c>
      <c r="M388" s="108">
        <f t="shared" ref="M388:M451" si="6">SUMIF($N$1:$BO$1,$M$1,$N388:$BO388)</f>
        <v>71653.899999999994</v>
      </c>
      <c r="N388">
        <v>10629.51</v>
      </c>
      <c r="Z388">
        <v>71653.899999999994</v>
      </c>
      <c r="AD388">
        <v>561</v>
      </c>
      <c r="AI388">
        <v>462.86</v>
      </c>
      <c r="AR388">
        <v>2000</v>
      </c>
      <c r="AV388">
        <v>7065.34</v>
      </c>
      <c r="BI388">
        <v>23028.9</v>
      </c>
      <c r="BK388">
        <v>12470.23</v>
      </c>
      <c r="BL388">
        <v>711</v>
      </c>
      <c r="BN388">
        <v>2086</v>
      </c>
    </row>
    <row r="389" spans="1:67" ht="23.25">
      <c r="A389" s="121">
        <v>4</v>
      </c>
      <c r="B389" s="122" t="s">
        <v>913</v>
      </c>
      <c r="C389" s="123" t="s">
        <v>915</v>
      </c>
      <c r="D389" s="123">
        <v>4.0999999999999996</v>
      </c>
      <c r="E389" s="266" t="s">
        <v>1073</v>
      </c>
      <c r="F389" s="122" t="s">
        <v>1022</v>
      </c>
      <c r="G389" s="122" t="s">
        <v>1420</v>
      </c>
      <c r="H389" s="201" t="s">
        <v>1446</v>
      </c>
      <c r="I389" s="150" t="s">
        <v>1447</v>
      </c>
      <c r="J389" s="150"/>
      <c r="K389" s="278">
        <v>4301020104.401</v>
      </c>
      <c r="L389" s="291" t="s">
        <v>486</v>
      </c>
      <c r="M389" s="108">
        <f t="shared" si="6"/>
        <v>71845137.25</v>
      </c>
      <c r="N389">
        <v>66365107.950000003</v>
      </c>
      <c r="O389">
        <v>1784259</v>
      </c>
      <c r="P389">
        <v>3535243</v>
      </c>
      <c r="Q389">
        <v>4049090</v>
      </c>
      <c r="R389">
        <v>6081587.5</v>
      </c>
      <c r="S389">
        <v>12077290</v>
      </c>
      <c r="T389">
        <v>6536158</v>
      </c>
      <c r="U389">
        <v>6401392</v>
      </c>
      <c r="V389">
        <v>3377548.2</v>
      </c>
      <c r="W389">
        <v>1757600</v>
      </c>
      <c r="X389">
        <v>4668881.2300000004</v>
      </c>
      <c r="Y389">
        <v>1253987</v>
      </c>
      <c r="Z389">
        <v>71845137.25</v>
      </c>
      <c r="AA389">
        <v>2962967.25</v>
      </c>
      <c r="AB389">
        <v>4840135.0999999996</v>
      </c>
      <c r="AC389">
        <v>6663209.6299999999</v>
      </c>
      <c r="AD389">
        <v>9783019.5</v>
      </c>
      <c r="AE389">
        <v>4843758</v>
      </c>
      <c r="AF389">
        <v>1601804.25</v>
      </c>
      <c r="AG389">
        <v>604709.09</v>
      </c>
      <c r="AH389">
        <v>235462644.18000001</v>
      </c>
      <c r="AI389">
        <v>10191966</v>
      </c>
      <c r="AJ389">
        <v>8438120</v>
      </c>
      <c r="AK389">
        <v>5512424.1600000001</v>
      </c>
      <c r="AL389">
        <v>6677207.75</v>
      </c>
      <c r="AM389">
        <v>5673296.3899999997</v>
      </c>
      <c r="AN389">
        <v>11157290.75</v>
      </c>
      <c r="AO389">
        <v>6331623.5</v>
      </c>
      <c r="AP389">
        <v>3466914.25</v>
      </c>
      <c r="AQ389">
        <v>7387039.5</v>
      </c>
      <c r="AR389">
        <v>10399644.34</v>
      </c>
      <c r="AS389">
        <v>3565030.51</v>
      </c>
      <c r="AT389">
        <v>1687510.25</v>
      </c>
      <c r="AU389">
        <v>875039</v>
      </c>
      <c r="AV389">
        <v>89922508.659999996</v>
      </c>
      <c r="AW389">
        <v>2906343.23</v>
      </c>
      <c r="AX389">
        <v>3055546.61</v>
      </c>
      <c r="AY389">
        <v>26196335.899999999</v>
      </c>
      <c r="AZ389">
        <v>7264955.75</v>
      </c>
      <c r="BA389">
        <v>5519679</v>
      </c>
      <c r="BB389">
        <v>5509143.6699999999</v>
      </c>
      <c r="BC389">
        <v>18038275.350000001</v>
      </c>
      <c r="BD389">
        <v>2366273.31</v>
      </c>
      <c r="BE389">
        <v>1922067.72</v>
      </c>
      <c r="BF389">
        <v>908395</v>
      </c>
      <c r="BG389">
        <v>1357026.5</v>
      </c>
      <c r="BH389">
        <v>71696005.900000006</v>
      </c>
      <c r="BI389">
        <v>28302891</v>
      </c>
      <c r="BJ389">
        <v>4606101.0999999996</v>
      </c>
      <c r="BK389">
        <v>24370485.859999999</v>
      </c>
      <c r="BL389">
        <v>3486550.6</v>
      </c>
      <c r="BM389">
        <v>4836840.95</v>
      </c>
      <c r="BN389">
        <v>5393550.2400000002</v>
      </c>
      <c r="BO389">
        <v>1592860.25</v>
      </c>
    </row>
    <row r="390" spans="1:67" ht="23.25">
      <c r="A390" s="121">
        <v>4</v>
      </c>
      <c r="B390" s="122" t="s">
        <v>913</v>
      </c>
      <c r="C390" s="123" t="s">
        <v>915</v>
      </c>
      <c r="D390" s="123">
        <v>4.0999999999999996</v>
      </c>
      <c r="E390" s="266" t="s">
        <v>1073</v>
      </c>
      <c r="F390" s="122" t="s">
        <v>1024</v>
      </c>
      <c r="G390" s="122" t="s">
        <v>1420</v>
      </c>
      <c r="H390" s="201" t="s">
        <v>1449</v>
      </c>
      <c r="I390" s="150" t="s">
        <v>1450</v>
      </c>
      <c r="J390" s="150"/>
      <c r="K390" s="278">
        <v>4301020104.4020004</v>
      </c>
      <c r="L390" s="291" t="s">
        <v>487</v>
      </c>
      <c r="M390" s="108">
        <f t="shared" si="6"/>
        <v>49362524.409999996</v>
      </c>
      <c r="N390">
        <v>47438373.479999997</v>
      </c>
      <c r="O390">
        <v>388240.25</v>
      </c>
      <c r="P390">
        <v>792408</v>
      </c>
      <c r="Q390">
        <v>1865391.75</v>
      </c>
      <c r="R390">
        <v>3575037</v>
      </c>
      <c r="S390">
        <v>6245046.6100000003</v>
      </c>
      <c r="T390">
        <v>1540748.54</v>
      </c>
      <c r="U390">
        <v>511276.5</v>
      </c>
      <c r="V390">
        <v>757161</v>
      </c>
      <c r="W390">
        <v>401565</v>
      </c>
      <c r="X390">
        <v>730564.89</v>
      </c>
      <c r="Y390">
        <v>87649.29</v>
      </c>
      <c r="Z390">
        <v>49362524.409999996</v>
      </c>
      <c r="AA390">
        <v>1251236.51</v>
      </c>
      <c r="AB390">
        <v>1048273.5</v>
      </c>
      <c r="AC390">
        <v>1227301.83</v>
      </c>
      <c r="AD390">
        <v>3027180.85</v>
      </c>
      <c r="AE390">
        <v>1144508</v>
      </c>
      <c r="AF390">
        <v>409751.35</v>
      </c>
      <c r="AH390">
        <v>135156183.62</v>
      </c>
      <c r="AI390">
        <v>1112062.19</v>
      </c>
      <c r="AJ390">
        <v>3421158</v>
      </c>
      <c r="AK390">
        <v>2719686.27</v>
      </c>
      <c r="AL390">
        <v>3394856.25</v>
      </c>
      <c r="AM390">
        <v>1280970.25</v>
      </c>
      <c r="AN390">
        <v>7041140.75</v>
      </c>
      <c r="AO390">
        <v>1945817.5</v>
      </c>
      <c r="AP390">
        <v>1845778.5</v>
      </c>
      <c r="AQ390">
        <v>1579421.45</v>
      </c>
      <c r="AR390">
        <v>3910158.7</v>
      </c>
      <c r="AS390">
        <v>1224802.8799999999</v>
      </c>
      <c r="AT390">
        <v>468422</v>
      </c>
      <c r="AV390">
        <v>60154582.939999998</v>
      </c>
      <c r="AW390">
        <v>1419496.66</v>
      </c>
      <c r="AX390">
        <v>843813.3</v>
      </c>
      <c r="AY390">
        <v>9231833.5</v>
      </c>
      <c r="AZ390">
        <v>1615705.75</v>
      </c>
      <c r="BA390">
        <v>1252265</v>
      </c>
      <c r="BB390">
        <v>1433611.78</v>
      </c>
      <c r="BC390">
        <v>11418520.460000001</v>
      </c>
      <c r="BD390">
        <v>661404.88</v>
      </c>
      <c r="BH390">
        <v>46322401.289999999</v>
      </c>
      <c r="BI390">
        <v>5343415</v>
      </c>
      <c r="BJ390">
        <v>1375706.85</v>
      </c>
      <c r="BK390">
        <v>8575448.9199999999</v>
      </c>
      <c r="BL390">
        <v>182390.5</v>
      </c>
      <c r="BM390">
        <v>1524925.25</v>
      </c>
      <c r="BN390">
        <v>2432184.7999999998</v>
      </c>
      <c r="BO390">
        <v>2118005.5499999998</v>
      </c>
    </row>
    <row r="391" spans="1:67" ht="23.25">
      <c r="A391" s="121">
        <v>4</v>
      </c>
      <c r="B391" s="122" t="s">
        <v>913</v>
      </c>
      <c r="C391" s="123" t="s">
        <v>915</v>
      </c>
      <c r="D391" s="123">
        <v>4.0999999999999996</v>
      </c>
      <c r="E391" s="266" t="s">
        <v>952</v>
      </c>
      <c r="F391" s="122" t="s">
        <v>1024</v>
      </c>
      <c r="G391" s="122" t="s">
        <v>1420</v>
      </c>
      <c r="H391" s="201" t="s">
        <v>1449</v>
      </c>
      <c r="I391" s="150" t="s">
        <v>1452</v>
      </c>
      <c r="J391" s="150"/>
      <c r="K391" s="278">
        <v>4301020104.4049997</v>
      </c>
      <c r="L391" s="291" t="s">
        <v>488</v>
      </c>
      <c r="M391" s="108">
        <f t="shared" si="6"/>
        <v>-1487616.29</v>
      </c>
      <c r="O391">
        <v>-68054.84</v>
      </c>
      <c r="P391">
        <v>-66421.61</v>
      </c>
      <c r="Q391">
        <v>-167485.94</v>
      </c>
      <c r="R391">
        <v>-512461.97</v>
      </c>
      <c r="S391">
        <v>-1383656.49</v>
      </c>
      <c r="T391">
        <v>-386567.49</v>
      </c>
      <c r="U391">
        <v>-49879.93</v>
      </c>
      <c r="V391">
        <v>-42630.239999999998</v>
      </c>
      <c r="W391">
        <v>-44601.38</v>
      </c>
      <c r="X391">
        <v>-46347.37</v>
      </c>
      <c r="Y391">
        <v>-20231.95</v>
      </c>
      <c r="Z391">
        <v>-1487616.29</v>
      </c>
      <c r="AB391">
        <v>-188275.93</v>
      </c>
      <c r="AC391">
        <v>-68862.960000000006</v>
      </c>
      <c r="AD391">
        <v>-643475.79</v>
      </c>
      <c r="AF391">
        <v>-50682.01</v>
      </c>
      <c r="AH391">
        <v>-162315.35</v>
      </c>
      <c r="AI391">
        <v>-247910.34</v>
      </c>
      <c r="AJ391">
        <v>-387290.37</v>
      </c>
      <c r="AK391">
        <v>-53560.42</v>
      </c>
      <c r="AL391">
        <v>-463855.57</v>
      </c>
      <c r="AM391">
        <v>-317393.39</v>
      </c>
      <c r="AN391">
        <v>-1317196.07</v>
      </c>
      <c r="AO391">
        <v>-126414.21</v>
      </c>
      <c r="AP391">
        <v>-200868.83</v>
      </c>
      <c r="AR391">
        <v>-530987.68000000005</v>
      </c>
      <c r="AS391">
        <v>-126472.76</v>
      </c>
      <c r="AT391">
        <v>-32310.57</v>
      </c>
      <c r="AU391">
        <v>-220</v>
      </c>
      <c r="AV391">
        <v>-8942176.8699999992</v>
      </c>
      <c r="AW391">
        <v>-172470.62</v>
      </c>
      <c r="AX391">
        <v>-120900.15</v>
      </c>
      <c r="AY391">
        <v>-1372472.79</v>
      </c>
      <c r="AZ391">
        <v>-160725.20000000001</v>
      </c>
      <c r="BA391">
        <v>-3841.75</v>
      </c>
      <c r="BB391">
        <v>-132292.13</v>
      </c>
      <c r="BD391">
        <v>-90856.639999999999</v>
      </c>
      <c r="BH391">
        <v>-5410662.1299999999</v>
      </c>
      <c r="BI391">
        <v>-523727.3</v>
      </c>
      <c r="BJ391">
        <v>-289587.42</v>
      </c>
      <c r="BK391">
        <v>-1679882.47</v>
      </c>
      <c r="BL391">
        <v>-45251.49</v>
      </c>
      <c r="BM391">
        <v>-245512.24</v>
      </c>
      <c r="BN391">
        <v>-476437.29</v>
      </c>
      <c r="BO391">
        <v>-510772.71</v>
      </c>
    </row>
    <row r="392" spans="1:67" ht="23.25">
      <c r="A392" s="121">
        <v>4</v>
      </c>
      <c r="B392" s="122" t="s">
        <v>913</v>
      </c>
      <c r="C392" s="123" t="s">
        <v>915</v>
      </c>
      <c r="D392" s="123">
        <v>4.0999999999999996</v>
      </c>
      <c r="E392" s="266" t="s">
        <v>1073</v>
      </c>
      <c r="F392" s="122" t="s">
        <v>1024</v>
      </c>
      <c r="G392" s="122" t="s">
        <v>1420</v>
      </c>
      <c r="H392" s="201" t="s">
        <v>1449</v>
      </c>
      <c r="I392" s="150" t="s">
        <v>1452</v>
      </c>
      <c r="J392" s="150"/>
      <c r="K392" s="278">
        <v>4301020104.4060001</v>
      </c>
      <c r="L392" s="291" t="s">
        <v>489</v>
      </c>
      <c r="M392" s="108">
        <f t="shared" si="6"/>
        <v>725206.24</v>
      </c>
      <c r="N392">
        <v>6469999.2599999998</v>
      </c>
      <c r="O392">
        <v>42691.17</v>
      </c>
      <c r="P392">
        <v>174356.85</v>
      </c>
      <c r="Q392">
        <v>504395.26</v>
      </c>
      <c r="R392">
        <v>102809.74</v>
      </c>
      <c r="S392">
        <v>538548.13</v>
      </c>
      <c r="T392">
        <v>173523.62</v>
      </c>
      <c r="U392">
        <v>51593.11</v>
      </c>
      <c r="V392">
        <v>228609.81</v>
      </c>
      <c r="W392">
        <v>99267.95</v>
      </c>
      <c r="X392">
        <v>165400.35</v>
      </c>
      <c r="Y392">
        <v>2682.04</v>
      </c>
      <c r="Z392">
        <v>725206.24</v>
      </c>
      <c r="AA392">
        <v>189665.71</v>
      </c>
      <c r="AB392">
        <v>159480.14000000001</v>
      </c>
      <c r="AC392">
        <v>78547.75</v>
      </c>
      <c r="AD392">
        <v>164032.43</v>
      </c>
      <c r="AE392">
        <v>24471.8</v>
      </c>
      <c r="AF392">
        <v>27481.87</v>
      </c>
      <c r="AH392">
        <v>5123887.6900000004</v>
      </c>
      <c r="AI392">
        <v>62669.440000000002</v>
      </c>
      <c r="AJ392">
        <v>1199670.21</v>
      </c>
      <c r="AL392">
        <v>987825.25</v>
      </c>
      <c r="AM392">
        <v>182958.9</v>
      </c>
      <c r="AN392">
        <v>1071826.3700000001</v>
      </c>
      <c r="AO392">
        <v>363547.04</v>
      </c>
      <c r="AP392">
        <v>307690.8</v>
      </c>
      <c r="AQ392">
        <v>862965.77</v>
      </c>
      <c r="AR392">
        <v>765551.64</v>
      </c>
      <c r="AS392">
        <v>432182.78</v>
      </c>
      <c r="AT392">
        <v>188516.04</v>
      </c>
      <c r="AV392">
        <v>16129730.58</v>
      </c>
      <c r="AW392">
        <v>307632.09000000003</v>
      </c>
      <c r="AX392">
        <v>430045</v>
      </c>
      <c r="AY392">
        <v>1719361.75</v>
      </c>
      <c r="AZ392">
        <v>459505.08</v>
      </c>
      <c r="BA392">
        <v>319939.23</v>
      </c>
      <c r="BB392">
        <v>53651.34</v>
      </c>
      <c r="BC392">
        <v>2303167.7400000002</v>
      </c>
      <c r="BD392">
        <v>127339.52</v>
      </c>
      <c r="BH392">
        <v>9609690.7899999991</v>
      </c>
      <c r="BI392">
        <v>1756741.53</v>
      </c>
      <c r="BJ392">
        <v>118559.88</v>
      </c>
      <c r="BK392">
        <v>1389830.45</v>
      </c>
      <c r="BL392">
        <v>70291.179999999993</v>
      </c>
      <c r="BM392">
        <v>125181.19</v>
      </c>
      <c r="BN392">
        <v>222598.61</v>
      </c>
      <c r="BO392">
        <v>71493.58</v>
      </c>
    </row>
    <row r="393" spans="1:67" ht="23.25">
      <c r="A393" s="121">
        <v>4</v>
      </c>
      <c r="B393" s="122" t="s">
        <v>913</v>
      </c>
      <c r="C393" s="123" t="s">
        <v>915</v>
      </c>
      <c r="D393" s="123">
        <v>4.0999999999999996</v>
      </c>
      <c r="E393" s="266" t="s">
        <v>1073</v>
      </c>
      <c r="F393" s="122" t="s">
        <v>1056</v>
      </c>
      <c r="G393" s="122" t="s">
        <v>1410</v>
      </c>
      <c r="H393" s="201" t="s">
        <v>1455</v>
      </c>
      <c r="I393" s="150" t="s">
        <v>1438</v>
      </c>
      <c r="J393" s="150"/>
      <c r="K393" s="278">
        <v>4301020104.6020002</v>
      </c>
      <c r="L393" s="291" t="s">
        <v>490</v>
      </c>
      <c r="M393" s="108">
        <f t="shared" si="6"/>
        <v>1087968</v>
      </c>
      <c r="N393">
        <v>126280.5</v>
      </c>
      <c r="O393">
        <v>449625</v>
      </c>
      <c r="P393">
        <v>870062</v>
      </c>
      <c r="Q393">
        <v>757387</v>
      </c>
      <c r="R393">
        <v>1078147.75</v>
      </c>
      <c r="S393">
        <v>481105</v>
      </c>
      <c r="T393">
        <v>497352</v>
      </c>
      <c r="U393">
        <v>541608</v>
      </c>
      <c r="V393">
        <v>684492</v>
      </c>
      <c r="W393">
        <v>570698</v>
      </c>
      <c r="X393">
        <v>550245</v>
      </c>
      <c r="Y393">
        <v>181804</v>
      </c>
      <c r="Z393">
        <v>1087968</v>
      </c>
      <c r="AA393">
        <v>837861</v>
      </c>
      <c r="AB393">
        <v>602464</v>
      </c>
      <c r="AC393">
        <v>390214.25</v>
      </c>
      <c r="AD393">
        <v>1043391.7</v>
      </c>
      <c r="AE393">
        <v>1076820</v>
      </c>
      <c r="AF393">
        <v>294291.25</v>
      </c>
      <c r="AG393">
        <v>43458</v>
      </c>
      <c r="AI393">
        <v>970286.5</v>
      </c>
      <c r="AJ393">
        <v>843603</v>
      </c>
      <c r="AK393">
        <v>780860</v>
      </c>
      <c r="AL393">
        <v>1320464</v>
      </c>
      <c r="AM393">
        <v>644659.98</v>
      </c>
      <c r="AN393">
        <v>575885</v>
      </c>
      <c r="AO393">
        <v>667334</v>
      </c>
      <c r="AP393">
        <v>626209</v>
      </c>
      <c r="AQ393">
        <v>570565</v>
      </c>
      <c r="AR393">
        <v>830153.65</v>
      </c>
      <c r="AS393">
        <v>837066.4</v>
      </c>
      <c r="AT393">
        <v>336971</v>
      </c>
      <c r="AU393">
        <v>398454</v>
      </c>
      <c r="AV393">
        <v>855875</v>
      </c>
      <c r="AW393">
        <v>800429.5</v>
      </c>
      <c r="AX393">
        <v>504386.55</v>
      </c>
      <c r="AY393">
        <v>971933</v>
      </c>
      <c r="AZ393">
        <v>793713</v>
      </c>
      <c r="BA393">
        <v>239404</v>
      </c>
      <c r="BB393">
        <v>818550</v>
      </c>
      <c r="BC393">
        <v>1143373.5</v>
      </c>
      <c r="BD393">
        <v>974207.78</v>
      </c>
      <c r="BE393">
        <v>578003.69999999995</v>
      </c>
      <c r="BF393">
        <v>426347.46</v>
      </c>
      <c r="BG393">
        <v>441141</v>
      </c>
      <c r="BH393">
        <v>630224</v>
      </c>
      <c r="BI393">
        <v>813646</v>
      </c>
      <c r="BJ393">
        <v>228397</v>
      </c>
      <c r="BK393">
        <v>1645027.5</v>
      </c>
      <c r="BL393">
        <v>135991.54999999999</v>
      </c>
      <c r="BM393">
        <v>561355.15</v>
      </c>
      <c r="BN393">
        <v>990209.92</v>
      </c>
      <c r="BO393">
        <v>313292.45</v>
      </c>
    </row>
    <row r="394" spans="1:67" ht="23.25">
      <c r="A394" s="121">
        <v>4</v>
      </c>
      <c r="B394" s="122" t="s">
        <v>913</v>
      </c>
      <c r="C394" s="123" t="s">
        <v>915</v>
      </c>
      <c r="D394" s="123">
        <v>4.0999999999999996</v>
      </c>
      <c r="E394" s="266" t="s">
        <v>1073</v>
      </c>
      <c r="F394" s="122" t="s">
        <v>1056</v>
      </c>
      <c r="G394" s="122" t="s">
        <v>1410</v>
      </c>
      <c r="H394" s="201" t="s">
        <v>1457</v>
      </c>
      <c r="I394" s="150" t="s">
        <v>1440</v>
      </c>
      <c r="J394" s="150"/>
      <c r="K394" s="278">
        <v>4301020104.6029997</v>
      </c>
      <c r="L394" s="291" t="s">
        <v>491</v>
      </c>
      <c r="M394" s="108">
        <f t="shared" si="6"/>
        <v>9866508.25</v>
      </c>
      <c r="N394">
        <v>26170965.75</v>
      </c>
      <c r="O394">
        <v>82889</v>
      </c>
      <c r="P394">
        <v>131971</v>
      </c>
      <c r="Q394">
        <v>208173</v>
      </c>
      <c r="R394">
        <v>1549851.75</v>
      </c>
      <c r="S394">
        <v>525892</v>
      </c>
      <c r="T394">
        <v>188139</v>
      </c>
      <c r="U394">
        <v>229561</v>
      </c>
      <c r="V394">
        <v>232505</v>
      </c>
      <c r="W394">
        <v>66634</v>
      </c>
      <c r="X394">
        <v>312583</v>
      </c>
      <c r="Y394">
        <v>99060</v>
      </c>
      <c r="Z394">
        <v>9866508.25</v>
      </c>
      <c r="AA394">
        <v>401945</v>
      </c>
      <c r="AB394">
        <v>232438</v>
      </c>
      <c r="AC394">
        <v>218734.5</v>
      </c>
      <c r="AD394">
        <v>592512</v>
      </c>
      <c r="AE394">
        <v>370615</v>
      </c>
      <c r="AF394">
        <v>244525.75</v>
      </c>
      <c r="AH394">
        <v>37549632</v>
      </c>
      <c r="AI394">
        <v>24075</v>
      </c>
      <c r="AJ394">
        <v>330316</v>
      </c>
      <c r="AK394">
        <v>405544</v>
      </c>
      <c r="AL394">
        <v>729408</v>
      </c>
      <c r="AM394">
        <v>307188.25</v>
      </c>
      <c r="AN394">
        <v>858763</v>
      </c>
      <c r="AO394">
        <v>105903</v>
      </c>
      <c r="AP394">
        <v>220937</v>
      </c>
      <c r="AR394">
        <v>620656.69999999995</v>
      </c>
      <c r="AS394">
        <v>416939.25</v>
      </c>
      <c r="AT394">
        <v>132829</v>
      </c>
      <c r="AV394">
        <v>20656333.800000001</v>
      </c>
      <c r="AW394">
        <v>461021.5</v>
      </c>
      <c r="AX394">
        <v>253550.5</v>
      </c>
      <c r="AY394">
        <v>1531069</v>
      </c>
      <c r="AZ394">
        <v>605786</v>
      </c>
      <c r="BA394">
        <v>245979</v>
      </c>
      <c r="BB394">
        <v>612326</v>
      </c>
      <c r="BC394">
        <v>3052507</v>
      </c>
      <c r="BD394">
        <v>618457</v>
      </c>
      <c r="BH394">
        <v>18202731.25</v>
      </c>
      <c r="BI394">
        <v>711206</v>
      </c>
      <c r="BJ394">
        <v>250717</v>
      </c>
      <c r="BK394">
        <v>916806</v>
      </c>
      <c r="BL394">
        <v>10283</v>
      </c>
      <c r="BM394">
        <v>393760.47</v>
      </c>
      <c r="BN394">
        <v>369377.63</v>
      </c>
      <c r="BO394">
        <v>268764</v>
      </c>
    </row>
    <row r="395" spans="1:67" ht="42">
      <c r="A395" s="121">
        <v>4</v>
      </c>
      <c r="B395" s="122" t="s">
        <v>913</v>
      </c>
      <c r="C395" s="123" t="s">
        <v>915</v>
      </c>
      <c r="D395" s="123">
        <v>4.0999999999999996</v>
      </c>
      <c r="E395" s="266" t="s">
        <v>1073</v>
      </c>
      <c r="F395" s="122" t="s">
        <v>1060</v>
      </c>
      <c r="G395" s="122" t="s">
        <v>1459</v>
      </c>
      <c r="H395" s="270" t="s">
        <v>1460</v>
      </c>
      <c r="I395" s="150" t="s">
        <v>1461</v>
      </c>
      <c r="J395" s="150"/>
      <c r="K395" s="278">
        <v>4301020104.8009996</v>
      </c>
      <c r="L395" s="291" t="s">
        <v>2284</v>
      </c>
      <c r="M395" s="108">
        <f t="shared" si="6"/>
        <v>7667396</v>
      </c>
      <c r="N395">
        <v>9762730.75</v>
      </c>
      <c r="O395">
        <v>289485</v>
      </c>
      <c r="P395">
        <v>684807</v>
      </c>
      <c r="Q395">
        <v>571941</v>
      </c>
      <c r="R395">
        <v>983738</v>
      </c>
      <c r="S395">
        <v>1724225</v>
      </c>
      <c r="T395">
        <v>1169016</v>
      </c>
      <c r="U395">
        <v>1613090.5</v>
      </c>
      <c r="V395">
        <v>481115</v>
      </c>
      <c r="W395">
        <v>372358.40000000002</v>
      </c>
      <c r="X395">
        <v>578630.09</v>
      </c>
      <c r="Y395">
        <v>281752.34000000003</v>
      </c>
      <c r="Z395">
        <v>7667396</v>
      </c>
      <c r="AA395">
        <v>322766.5</v>
      </c>
      <c r="AB395">
        <v>744956.75</v>
      </c>
      <c r="AC395">
        <v>1049781</v>
      </c>
      <c r="AD395">
        <v>986739.34</v>
      </c>
      <c r="AE395">
        <v>601804.31999999995</v>
      </c>
      <c r="AF395">
        <v>167814.75</v>
      </c>
      <c r="AG395">
        <v>73410</v>
      </c>
      <c r="AH395">
        <v>20452353.43</v>
      </c>
      <c r="AI395">
        <v>942941.5</v>
      </c>
      <c r="AJ395">
        <v>1489929</v>
      </c>
      <c r="AK395">
        <v>492770.33</v>
      </c>
      <c r="AL395">
        <v>794462.5</v>
      </c>
      <c r="AM395">
        <v>628859.25</v>
      </c>
      <c r="AN395">
        <v>1083239.5</v>
      </c>
      <c r="AO395">
        <v>798824</v>
      </c>
      <c r="AP395">
        <v>543462.05000000005</v>
      </c>
      <c r="AQ395">
        <v>603434</v>
      </c>
      <c r="AR395">
        <v>1476293.12</v>
      </c>
      <c r="AS395">
        <v>498085</v>
      </c>
      <c r="AT395">
        <v>194119.75</v>
      </c>
      <c r="AU395">
        <v>74053</v>
      </c>
      <c r="AV395">
        <v>12733961.75</v>
      </c>
      <c r="AW395">
        <v>311129.34000000003</v>
      </c>
      <c r="AX395">
        <v>494207.8</v>
      </c>
      <c r="AY395">
        <v>2444894.75</v>
      </c>
      <c r="AZ395">
        <v>775052.75</v>
      </c>
      <c r="BA395">
        <v>505537</v>
      </c>
      <c r="BB395">
        <v>652136</v>
      </c>
      <c r="BC395">
        <v>3090001.23</v>
      </c>
      <c r="BD395">
        <v>198793.29</v>
      </c>
      <c r="BE395">
        <v>330569.15999999997</v>
      </c>
      <c r="BF395">
        <v>123365</v>
      </c>
      <c r="BG395">
        <v>149708.75</v>
      </c>
      <c r="BH395">
        <v>7853976.3200000003</v>
      </c>
      <c r="BI395">
        <v>3452830.07</v>
      </c>
      <c r="BJ395">
        <v>762264.65</v>
      </c>
      <c r="BK395">
        <v>2355669.6</v>
      </c>
      <c r="BL395">
        <v>350541.34</v>
      </c>
      <c r="BM395">
        <v>739766.5</v>
      </c>
      <c r="BN395">
        <v>913961.33</v>
      </c>
      <c r="BO395">
        <v>100210.25</v>
      </c>
    </row>
    <row r="396" spans="1:67" ht="42">
      <c r="A396" s="121">
        <v>4</v>
      </c>
      <c r="B396" s="122" t="s">
        <v>913</v>
      </c>
      <c r="C396" s="123" t="s">
        <v>915</v>
      </c>
      <c r="D396" s="123">
        <v>4.0999999999999996</v>
      </c>
      <c r="E396" s="266" t="s">
        <v>1073</v>
      </c>
      <c r="F396" s="122" t="s">
        <v>1060</v>
      </c>
      <c r="G396" s="122" t="s">
        <v>1459</v>
      </c>
      <c r="H396" s="270" t="s">
        <v>1463</v>
      </c>
      <c r="I396" s="150" t="s">
        <v>1464</v>
      </c>
      <c r="J396" s="150"/>
      <c r="K396" s="278">
        <v>4301020104.802</v>
      </c>
      <c r="L396" s="291" t="s">
        <v>2285</v>
      </c>
      <c r="M396" s="108">
        <f t="shared" si="6"/>
        <v>5477467.7999999998</v>
      </c>
      <c r="N396">
        <v>6209687.8099999996</v>
      </c>
      <c r="O396">
        <v>43377</v>
      </c>
      <c r="P396">
        <v>105517</v>
      </c>
      <c r="Q396">
        <v>240825.45</v>
      </c>
      <c r="R396">
        <v>540215.54</v>
      </c>
      <c r="S396">
        <v>810387</v>
      </c>
      <c r="T396">
        <v>286917.64</v>
      </c>
      <c r="U396">
        <v>77946</v>
      </c>
      <c r="V396">
        <v>189940</v>
      </c>
      <c r="W396">
        <v>56615</v>
      </c>
      <c r="X396">
        <v>86208.25</v>
      </c>
      <c r="Y396">
        <v>67995.75</v>
      </c>
      <c r="Z396">
        <v>5477467.7999999998</v>
      </c>
      <c r="AA396">
        <v>156421.1</v>
      </c>
      <c r="AB396">
        <v>149496</v>
      </c>
      <c r="AC396">
        <v>146370.95000000001</v>
      </c>
      <c r="AD396">
        <v>247112.5</v>
      </c>
      <c r="AE396">
        <v>78777.72</v>
      </c>
      <c r="AF396">
        <v>25799.5</v>
      </c>
      <c r="AH396">
        <v>23248614.969999999</v>
      </c>
      <c r="AI396">
        <v>77514.039999999994</v>
      </c>
      <c r="AJ396">
        <v>741049</v>
      </c>
      <c r="AK396">
        <v>230233.5</v>
      </c>
      <c r="AL396">
        <v>285417</v>
      </c>
      <c r="AM396">
        <v>102998.75</v>
      </c>
      <c r="AN396">
        <v>644660.24</v>
      </c>
      <c r="AO396">
        <v>361553.68</v>
      </c>
      <c r="AP396">
        <v>162716</v>
      </c>
      <c r="AQ396">
        <v>163603</v>
      </c>
      <c r="AR396">
        <v>262627.67</v>
      </c>
      <c r="AS396">
        <v>98843</v>
      </c>
      <c r="AT396">
        <v>93192</v>
      </c>
      <c r="AV396">
        <v>10126335.15</v>
      </c>
      <c r="AW396">
        <v>83160.56</v>
      </c>
      <c r="AX396">
        <v>75243.8</v>
      </c>
      <c r="AY396">
        <v>962015.25</v>
      </c>
      <c r="AZ396">
        <v>166280</v>
      </c>
      <c r="BA396">
        <v>62794</v>
      </c>
      <c r="BB396">
        <v>183115.25</v>
      </c>
      <c r="BC396">
        <v>850744.77</v>
      </c>
      <c r="BD396">
        <v>132239.63</v>
      </c>
      <c r="BH396">
        <v>3708590</v>
      </c>
      <c r="BI396">
        <v>700181.06</v>
      </c>
      <c r="BJ396">
        <v>215828.75</v>
      </c>
      <c r="BK396">
        <v>402010.24</v>
      </c>
      <c r="BL396">
        <v>13568.75</v>
      </c>
      <c r="BM396">
        <v>192061.25</v>
      </c>
      <c r="BN396">
        <v>255879.75</v>
      </c>
      <c r="BO396">
        <v>83073.75</v>
      </c>
    </row>
    <row r="397" spans="1:67" ht="42">
      <c r="A397" s="121">
        <v>4</v>
      </c>
      <c r="B397" s="122" t="s">
        <v>913</v>
      </c>
      <c r="C397" s="123" t="s">
        <v>915</v>
      </c>
      <c r="D397" s="123">
        <v>4.0999999999999996</v>
      </c>
      <c r="E397" s="266" t="s">
        <v>952</v>
      </c>
      <c r="F397" s="122" t="s">
        <v>1060</v>
      </c>
      <c r="G397" s="122" t="s">
        <v>1459</v>
      </c>
      <c r="H397" s="270" t="s">
        <v>1463</v>
      </c>
      <c r="I397" s="150" t="s">
        <v>1466</v>
      </c>
      <c r="J397" s="150"/>
      <c r="K397" s="278">
        <v>4301020104.8030005</v>
      </c>
      <c r="L397" s="291" t="s">
        <v>2286</v>
      </c>
      <c r="M397" s="108">
        <f t="shared" si="6"/>
        <v>-1036236.6</v>
      </c>
      <c r="N397">
        <v>-684467.91</v>
      </c>
      <c r="O397">
        <v>-3960.12</v>
      </c>
      <c r="P397">
        <v>-5463.36</v>
      </c>
      <c r="Q397">
        <v>-24278.17</v>
      </c>
      <c r="R397">
        <v>-193363.84</v>
      </c>
      <c r="S397">
        <v>-192436.69</v>
      </c>
      <c r="T397">
        <v>-71543.06</v>
      </c>
      <c r="U397">
        <v>-5665.4</v>
      </c>
      <c r="V397">
        <v>-30562</v>
      </c>
      <c r="W397">
        <v>-6688.84</v>
      </c>
      <c r="Y397">
        <v>-30130.7</v>
      </c>
      <c r="Z397">
        <v>-1036236.6</v>
      </c>
      <c r="AA397">
        <v>-6441.03</v>
      </c>
      <c r="AB397">
        <v>-16940.79</v>
      </c>
      <c r="AC397">
        <v>-61764.02</v>
      </c>
      <c r="AD397">
        <v>-49606.52</v>
      </c>
      <c r="AF397">
        <v>-4024.88</v>
      </c>
      <c r="AH397">
        <v>-2555666.6</v>
      </c>
      <c r="AI397">
        <v>-410.94</v>
      </c>
      <c r="AJ397">
        <v>-15581.82</v>
      </c>
      <c r="AK397">
        <v>-11238.53</v>
      </c>
      <c r="AL397">
        <v>-20272.259999999998</v>
      </c>
      <c r="AM397">
        <v>-19579.47</v>
      </c>
      <c r="AN397">
        <v>-275065.78999999998</v>
      </c>
      <c r="AO397">
        <v>-85528.39</v>
      </c>
      <c r="AP397">
        <v>-15183.32</v>
      </c>
      <c r="AR397">
        <v>-6386.8</v>
      </c>
      <c r="AS397">
        <v>-21981.5</v>
      </c>
      <c r="AT397">
        <v>-29350.67</v>
      </c>
      <c r="AU397">
        <v>-2278</v>
      </c>
      <c r="AV397">
        <v>-1389300.03</v>
      </c>
      <c r="AW397">
        <v>-10223.219999999999</v>
      </c>
      <c r="AX397">
        <v>-10870.9</v>
      </c>
      <c r="AY397">
        <v>-59898.38</v>
      </c>
      <c r="AZ397">
        <v>-5376.73</v>
      </c>
      <c r="BA397">
        <v>-5457.18</v>
      </c>
      <c r="BB397">
        <v>-24477.81</v>
      </c>
      <c r="BC397">
        <v>-236059.39</v>
      </c>
      <c r="BD397">
        <v>-23404.16</v>
      </c>
      <c r="BG397">
        <v>0</v>
      </c>
      <c r="BH397">
        <v>-219482.13</v>
      </c>
      <c r="BI397">
        <v>-84309.46</v>
      </c>
      <c r="BJ397">
        <v>-36096.11</v>
      </c>
      <c r="BK397">
        <v>-96817.26</v>
      </c>
      <c r="BL397">
        <v>-2536.4899999999998</v>
      </c>
      <c r="BM397">
        <v>-34524.03</v>
      </c>
      <c r="BN397">
        <v>-64735.54</v>
      </c>
      <c r="BO397">
        <v>-10601.25</v>
      </c>
    </row>
    <row r="398" spans="1:67" ht="42">
      <c r="A398" s="121">
        <v>4</v>
      </c>
      <c r="B398" s="122" t="s">
        <v>913</v>
      </c>
      <c r="C398" s="123" t="s">
        <v>915</v>
      </c>
      <c r="D398" s="123">
        <v>4.0999999999999996</v>
      </c>
      <c r="E398" s="266" t="s">
        <v>1073</v>
      </c>
      <c r="F398" s="122" t="s">
        <v>1060</v>
      </c>
      <c r="G398" s="122" t="s">
        <v>1459</v>
      </c>
      <c r="H398" s="270" t="s">
        <v>1463</v>
      </c>
      <c r="I398" s="150" t="s">
        <v>1466</v>
      </c>
      <c r="J398" s="150"/>
      <c r="K398" s="278">
        <v>4301020104.8039999</v>
      </c>
      <c r="L398" s="291" t="s">
        <v>2287</v>
      </c>
      <c r="M398" s="108">
        <f t="shared" si="6"/>
        <v>912444.17</v>
      </c>
      <c r="N398">
        <v>1433722.35</v>
      </c>
      <c r="O398">
        <v>2562.66</v>
      </c>
      <c r="P398">
        <v>24048.39</v>
      </c>
      <c r="Q398">
        <v>53514.85</v>
      </c>
      <c r="R398">
        <v>2438.6799999999998</v>
      </c>
      <c r="S398">
        <v>151602.20000000001</v>
      </c>
      <c r="T398">
        <v>19116.060000000001</v>
      </c>
      <c r="U398">
        <v>12331.23</v>
      </c>
      <c r="V398">
        <v>42406.400000000001</v>
      </c>
      <c r="W398">
        <v>17005.689999999999</v>
      </c>
      <c r="X398">
        <v>24344.32</v>
      </c>
      <c r="Z398">
        <v>912444.17</v>
      </c>
      <c r="AA398">
        <v>29362.04</v>
      </c>
      <c r="AB398">
        <v>35535.199999999997</v>
      </c>
      <c r="AC398">
        <v>2772.85</v>
      </c>
      <c r="AD398">
        <v>52278.34</v>
      </c>
      <c r="AE398">
        <v>2626.65</v>
      </c>
      <c r="AF398">
        <v>1081.8499999999999</v>
      </c>
      <c r="AH398">
        <v>146303.9</v>
      </c>
      <c r="AI398">
        <v>323.29000000000002</v>
      </c>
      <c r="AJ398">
        <v>268267.83</v>
      </c>
      <c r="AL398">
        <v>95851.59</v>
      </c>
      <c r="AM398">
        <v>4047.35</v>
      </c>
      <c r="AN398">
        <v>110738.45</v>
      </c>
      <c r="AO398">
        <v>22828.18</v>
      </c>
      <c r="AP398">
        <v>34590.21</v>
      </c>
      <c r="AR398">
        <v>55249.61</v>
      </c>
      <c r="AS398">
        <v>35158.800000000003</v>
      </c>
      <c r="AU398">
        <v>96</v>
      </c>
      <c r="AV398">
        <v>2424499.35</v>
      </c>
      <c r="AW398">
        <v>34613.599999999999</v>
      </c>
      <c r="AX398">
        <v>59199.13</v>
      </c>
      <c r="AY398">
        <v>4275.0200000000004</v>
      </c>
      <c r="AZ398">
        <v>35099.33</v>
      </c>
      <c r="BA398">
        <v>14694.73</v>
      </c>
      <c r="BB398">
        <v>33160.769999999997</v>
      </c>
      <c r="BC398">
        <v>40003.410000000003</v>
      </c>
      <c r="BD398">
        <v>9576.9</v>
      </c>
      <c r="BH398">
        <v>625736.66</v>
      </c>
      <c r="BI398">
        <v>147464.16</v>
      </c>
      <c r="BJ398">
        <v>20099.32</v>
      </c>
      <c r="BK398">
        <v>43504.36</v>
      </c>
      <c r="BL398">
        <v>4306.08</v>
      </c>
      <c r="BM398">
        <v>16035.44</v>
      </c>
      <c r="BN398">
        <v>51272.47</v>
      </c>
      <c r="BO398">
        <v>4404.6400000000003</v>
      </c>
    </row>
    <row r="399" spans="1:67" ht="42">
      <c r="A399" s="121">
        <v>4</v>
      </c>
      <c r="B399" s="122" t="s">
        <v>913</v>
      </c>
      <c r="C399" s="123" t="s">
        <v>915</v>
      </c>
      <c r="D399" s="123">
        <v>4.0999999999999996</v>
      </c>
      <c r="E399" s="266" t="s">
        <v>1073</v>
      </c>
      <c r="F399" s="122" t="s">
        <v>1060</v>
      </c>
      <c r="G399" s="122" t="s">
        <v>1459</v>
      </c>
      <c r="H399" s="270" t="s">
        <v>1460</v>
      </c>
      <c r="I399" s="150" t="s">
        <v>1461</v>
      </c>
      <c r="J399" s="150"/>
      <c r="K399" s="278">
        <v>4301020104.8050003</v>
      </c>
      <c r="L399" s="291" t="s">
        <v>496</v>
      </c>
      <c r="M399" s="108">
        <f t="shared" si="6"/>
        <v>1423399</v>
      </c>
      <c r="N399">
        <v>1316178.8</v>
      </c>
      <c r="O399">
        <v>10916</v>
      </c>
      <c r="P399">
        <v>27150</v>
      </c>
      <c r="Q399">
        <v>54683</v>
      </c>
      <c r="R399">
        <v>97387.4</v>
      </c>
      <c r="T399">
        <v>65858.5</v>
      </c>
      <c r="U399">
        <v>10245</v>
      </c>
      <c r="V399">
        <v>36810.51</v>
      </c>
      <c r="W399">
        <v>66272.600000000006</v>
      </c>
      <c r="X399">
        <v>324401.13</v>
      </c>
      <c r="Z399">
        <v>1423399</v>
      </c>
      <c r="AD399">
        <v>164622.65</v>
      </c>
      <c r="AE399">
        <v>171479</v>
      </c>
      <c r="AH399">
        <v>1727676.73</v>
      </c>
      <c r="AI399">
        <v>122860</v>
      </c>
      <c r="AJ399">
        <v>148493</v>
      </c>
      <c r="AK399">
        <v>318813</v>
      </c>
      <c r="AL399">
        <v>99861.5</v>
      </c>
      <c r="AN399">
        <v>120754.25</v>
      </c>
      <c r="AO399">
        <v>111529.5</v>
      </c>
      <c r="AP399">
        <v>32096</v>
      </c>
      <c r="AQ399">
        <v>54836</v>
      </c>
      <c r="AR399">
        <v>275607.83</v>
      </c>
      <c r="AS399">
        <v>73388</v>
      </c>
      <c r="AV399">
        <v>1454582.75</v>
      </c>
      <c r="AY399">
        <v>265482.5</v>
      </c>
      <c r="BB399">
        <v>105184.84</v>
      </c>
      <c r="BC399">
        <v>269661.45</v>
      </c>
      <c r="BG399">
        <v>93263.35</v>
      </c>
      <c r="BH399">
        <v>730732.5</v>
      </c>
      <c r="BI399">
        <v>0</v>
      </c>
      <c r="BJ399">
        <v>66041.149999999994</v>
      </c>
      <c r="BM399">
        <v>76293.5</v>
      </c>
    </row>
    <row r="400" spans="1:67" ht="42">
      <c r="A400" s="121">
        <v>4</v>
      </c>
      <c r="B400" s="122" t="s">
        <v>913</v>
      </c>
      <c r="C400" s="123" t="s">
        <v>915</v>
      </c>
      <c r="D400" s="123">
        <v>4.0999999999999996</v>
      </c>
      <c r="E400" s="266" t="s">
        <v>1073</v>
      </c>
      <c r="F400" s="122" t="s">
        <v>1060</v>
      </c>
      <c r="G400" s="122" t="s">
        <v>1459</v>
      </c>
      <c r="H400" s="270" t="s">
        <v>1463</v>
      </c>
      <c r="I400" s="150" t="s">
        <v>1464</v>
      </c>
      <c r="J400" s="150"/>
      <c r="K400" s="278">
        <v>4301020104.8059998</v>
      </c>
      <c r="L400" s="291" t="s">
        <v>2288</v>
      </c>
      <c r="M400" s="108">
        <f t="shared" si="6"/>
        <v>1206102.75</v>
      </c>
      <c r="N400">
        <v>833254</v>
      </c>
      <c r="P400">
        <v>87572</v>
      </c>
      <c r="Q400">
        <v>15036</v>
      </c>
      <c r="R400">
        <v>136818</v>
      </c>
      <c r="T400">
        <v>7035.5</v>
      </c>
      <c r="U400">
        <v>2647</v>
      </c>
      <c r="V400">
        <v>20793.759999999998</v>
      </c>
      <c r="W400">
        <v>36969.5</v>
      </c>
      <c r="X400">
        <v>243315.75</v>
      </c>
      <c r="Z400">
        <v>1206102.75</v>
      </c>
      <c r="AC400">
        <v>9045</v>
      </c>
      <c r="AD400">
        <v>10437.15</v>
      </c>
      <c r="AE400">
        <v>68169.98</v>
      </c>
      <c r="AH400">
        <v>3067216.12</v>
      </c>
      <c r="AI400">
        <v>53950.33</v>
      </c>
      <c r="AJ400">
        <v>132733</v>
      </c>
      <c r="AK400">
        <v>31736.68</v>
      </c>
      <c r="AL400">
        <v>181124.5</v>
      </c>
      <c r="AN400">
        <v>914176</v>
      </c>
      <c r="AP400">
        <v>5603</v>
      </c>
      <c r="AQ400">
        <v>37905</v>
      </c>
      <c r="AR400">
        <v>102365.03</v>
      </c>
      <c r="AS400">
        <v>26248</v>
      </c>
      <c r="AV400">
        <v>1033690.75</v>
      </c>
      <c r="BB400">
        <v>56049.5</v>
      </c>
      <c r="BC400">
        <v>135371.54</v>
      </c>
      <c r="BH400">
        <v>621875.30000000005</v>
      </c>
      <c r="BI400">
        <v>0</v>
      </c>
      <c r="BJ400">
        <v>52414</v>
      </c>
      <c r="BM400">
        <v>18929.77</v>
      </c>
    </row>
    <row r="401" spans="1:67" ht="42">
      <c r="A401" s="121">
        <v>4</v>
      </c>
      <c r="B401" s="122" t="s">
        <v>913</v>
      </c>
      <c r="C401" s="123" t="s">
        <v>915</v>
      </c>
      <c r="D401" s="123">
        <v>4.0999999999999996</v>
      </c>
      <c r="E401" s="266" t="s">
        <v>952</v>
      </c>
      <c r="F401" s="122" t="s">
        <v>1060</v>
      </c>
      <c r="G401" s="122" t="s">
        <v>1459</v>
      </c>
      <c r="H401" s="270" t="s">
        <v>1463</v>
      </c>
      <c r="I401" s="150" t="s">
        <v>1466</v>
      </c>
      <c r="J401" s="150"/>
      <c r="K401" s="278">
        <v>4301020104.8070002</v>
      </c>
      <c r="L401" s="291" t="s">
        <v>2289</v>
      </c>
      <c r="M401" s="108">
        <f t="shared" si="6"/>
        <v>-88955.19</v>
      </c>
      <c r="N401">
        <v>-25260.75</v>
      </c>
      <c r="P401">
        <v>-20649.72</v>
      </c>
      <c r="Q401">
        <v>-9599.7199999999993</v>
      </c>
      <c r="R401">
        <v>-28638.45</v>
      </c>
      <c r="V401">
        <v>-5712.12</v>
      </c>
      <c r="W401">
        <v>-1646.56</v>
      </c>
      <c r="X401">
        <v>-35009.129999999997</v>
      </c>
      <c r="Z401">
        <v>-88955.19</v>
      </c>
      <c r="AH401">
        <v>-81991.77</v>
      </c>
      <c r="AI401">
        <v>-3312.46</v>
      </c>
      <c r="AJ401">
        <v>-2423.38</v>
      </c>
      <c r="AL401">
        <v>-36318.26</v>
      </c>
      <c r="AN401">
        <v>-250779.22</v>
      </c>
      <c r="AO401">
        <v>-7197.39</v>
      </c>
      <c r="AR401">
        <v>-21813.16</v>
      </c>
      <c r="AS401">
        <v>-1763.66</v>
      </c>
      <c r="AV401">
        <v>-257679.56</v>
      </c>
      <c r="AY401">
        <v>927</v>
      </c>
      <c r="BH401">
        <v>-39295.06</v>
      </c>
      <c r="BI401">
        <v>0</v>
      </c>
      <c r="BJ401">
        <v>-15315.71</v>
      </c>
    </row>
    <row r="402" spans="1:67" ht="42">
      <c r="A402" s="121">
        <v>4</v>
      </c>
      <c r="B402" s="122" t="s">
        <v>913</v>
      </c>
      <c r="C402" s="123" t="s">
        <v>915</v>
      </c>
      <c r="D402" s="123">
        <v>4.0999999999999996</v>
      </c>
      <c r="E402" s="266" t="s">
        <v>1073</v>
      </c>
      <c r="F402" s="122" t="s">
        <v>1060</v>
      </c>
      <c r="G402" s="122" t="s">
        <v>1459</v>
      </c>
      <c r="H402" s="270" t="s">
        <v>1463</v>
      </c>
      <c r="I402" s="150" t="s">
        <v>1466</v>
      </c>
      <c r="J402" s="150"/>
      <c r="K402" s="278">
        <v>4301020104.8079996</v>
      </c>
      <c r="L402" s="291" t="s">
        <v>2290</v>
      </c>
      <c r="M402" s="108">
        <f t="shared" si="6"/>
        <v>8545.11</v>
      </c>
      <c r="N402">
        <v>330329.44</v>
      </c>
      <c r="P402">
        <v>4595.6400000000003</v>
      </c>
      <c r="Q402">
        <v>4697.68</v>
      </c>
      <c r="R402">
        <v>10951.64</v>
      </c>
      <c r="T402">
        <v>311.67</v>
      </c>
      <c r="X402">
        <v>21164.76</v>
      </c>
      <c r="Z402">
        <v>8545.11</v>
      </c>
      <c r="AD402">
        <v>867.5</v>
      </c>
      <c r="AE402">
        <v>3685.37</v>
      </c>
      <c r="AH402">
        <v>328530.83</v>
      </c>
      <c r="AJ402">
        <v>27672.58</v>
      </c>
      <c r="AK402">
        <v>11238.53</v>
      </c>
      <c r="AL402">
        <v>23244.92</v>
      </c>
      <c r="AN402">
        <v>194037.26</v>
      </c>
      <c r="AO402">
        <v>10632.5</v>
      </c>
      <c r="AR402">
        <v>7580.35</v>
      </c>
      <c r="AS402">
        <v>5369.04</v>
      </c>
      <c r="AV402">
        <v>34516.410000000003</v>
      </c>
      <c r="BH402">
        <v>138947</v>
      </c>
      <c r="BI402">
        <v>0</v>
      </c>
      <c r="BJ402">
        <v>10463.870000000001</v>
      </c>
      <c r="BM402">
        <v>7527.75</v>
      </c>
    </row>
    <row r="403" spans="1:67" ht="23.25">
      <c r="A403" s="121">
        <v>4</v>
      </c>
      <c r="B403" s="267" t="s">
        <v>913</v>
      </c>
      <c r="C403" s="268" t="s">
        <v>915</v>
      </c>
      <c r="D403" s="123">
        <v>4.0999999999999996</v>
      </c>
      <c r="E403" s="266" t="s">
        <v>1073</v>
      </c>
      <c r="F403" s="267" t="s">
        <v>1473</v>
      </c>
      <c r="G403" s="267" t="s">
        <v>1474</v>
      </c>
      <c r="H403" s="217" t="s">
        <v>1475</v>
      </c>
      <c r="I403" s="271" t="s">
        <v>1476</v>
      </c>
      <c r="J403" s="271"/>
      <c r="K403" s="282">
        <v>4301020105.2010002</v>
      </c>
      <c r="L403" s="295" t="s">
        <v>2293</v>
      </c>
      <c r="M403" s="108">
        <f t="shared" si="6"/>
        <v>64967294.549999997</v>
      </c>
      <c r="N403">
        <v>120307285.20999999</v>
      </c>
      <c r="O403">
        <v>16477971</v>
      </c>
      <c r="P403">
        <v>27676990</v>
      </c>
      <c r="Q403">
        <v>41272433</v>
      </c>
      <c r="R403">
        <v>75613099</v>
      </c>
      <c r="S403">
        <v>49200933</v>
      </c>
      <c r="T403">
        <v>45887800.5</v>
      </c>
      <c r="U403">
        <v>37880175</v>
      </c>
      <c r="V403">
        <v>22444140</v>
      </c>
      <c r="W403">
        <v>24192962.75</v>
      </c>
      <c r="X403">
        <v>25385837</v>
      </c>
      <c r="Y403">
        <v>17786629</v>
      </c>
      <c r="Z403">
        <v>64967294.549999997</v>
      </c>
      <c r="AA403">
        <v>22072181.75</v>
      </c>
      <c r="AB403">
        <v>20693649.800000001</v>
      </c>
      <c r="AC403">
        <v>25378913.329999998</v>
      </c>
      <c r="AD403">
        <v>39717231</v>
      </c>
      <c r="AE403">
        <v>41723271</v>
      </c>
      <c r="AF403">
        <v>14742873.609999999</v>
      </c>
      <c r="AG403">
        <v>10923314</v>
      </c>
      <c r="AH403">
        <v>273443319.14999998</v>
      </c>
      <c r="AI403">
        <v>22160033.879999999</v>
      </c>
      <c r="AJ403">
        <v>50106139.93</v>
      </c>
      <c r="AK403">
        <v>51498713.799999997</v>
      </c>
      <c r="AL403">
        <v>47279382</v>
      </c>
      <c r="AM403">
        <v>27080168.850000001</v>
      </c>
      <c r="AN403">
        <v>67088352.5</v>
      </c>
      <c r="AO403">
        <v>41162378</v>
      </c>
      <c r="AP403">
        <v>36660482.350000001</v>
      </c>
      <c r="AQ403">
        <v>30896137.050000001</v>
      </c>
      <c r="AR403">
        <v>57972456.979999997</v>
      </c>
      <c r="AS403">
        <v>25114878</v>
      </c>
      <c r="AT403">
        <v>25147232</v>
      </c>
      <c r="AU403">
        <v>17290794</v>
      </c>
      <c r="AV403">
        <v>94066342.75</v>
      </c>
      <c r="AW403">
        <v>16501207.66</v>
      </c>
      <c r="AX403">
        <v>20256395.649999999</v>
      </c>
      <c r="AY403">
        <v>42517546.5</v>
      </c>
      <c r="AZ403">
        <v>29825924</v>
      </c>
      <c r="BA403">
        <v>21519784</v>
      </c>
      <c r="BB403">
        <v>22161564.079999998</v>
      </c>
      <c r="BC403">
        <v>54335227.5</v>
      </c>
      <c r="BD403">
        <v>18697089.079999998</v>
      </c>
      <c r="BE403">
        <v>18950136.75</v>
      </c>
      <c r="BF403">
        <v>12059053</v>
      </c>
      <c r="BG403">
        <v>11430104</v>
      </c>
      <c r="BH403">
        <v>41355642</v>
      </c>
      <c r="BI403">
        <v>25602783.190000001</v>
      </c>
      <c r="BJ403">
        <v>20086088</v>
      </c>
      <c r="BK403">
        <v>41998916.520000003</v>
      </c>
      <c r="BL403">
        <v>8445507.0399999991</v>
      </c>
      <c r="BM403">
        <v>36538805</v>
      </c>
      <c r="BN403">
        <v>34273428.869999997</v>
      </c>
      <c r="BO403">
        <v>15209679.210000001</v>
      </c>
    </row>
    <row r="404" spans="1:67" ht="23.25">
      <c r="A404" s="121">
        <v>4</v>
      </c>
      <c r="B404" s="122" t="s">
        <v>913</v>
      </c>
      <c r="C404" s="123" t="s">
        <v>915</v>
      </c>
      <c r="D404" s="123">
        <v>4.0999999999999996</v>
      </c>
      <c r="E404" s="266" t="s">
        <v>1073</v>
      </c>
      <c r="F404" s="122" t="s">
        <v>999</v>
      </c>
      <c r="G404" s="122" t="s">
        <v>1474</v>
      </c>
      <c r="H404" s="201" t="s">
        <v>1478</v>
      </c>
      <c r="I404" s="150" t="s">
        <v>1479</v>
      </c>
      <c r="J404" s="150"/>
      <c r="K404" s="278">
        <v>4301020105.2019997</v>
      </c>
      <c r="L404" s="291" t="s">
        <v>501</v>
      </c>
      <c r="M404" s="108">
        <f t="shared" si="6"/>
        <v>341393554.26999998</v>
      </c>
      <c r="N404">
        <v>518323595.23000002</v>
      </c>
      <c r="O404">
        <v>4038999.48</v>
      </c>
      <c r="P404">
        <v>12702074.9</v>
      </c>
      <c r="Q404">
        <v>22550397.469999999</v>
      </c>
      <c r="R404">
        <v>49789027</v>
      </c>
      <c r="S404">
        <v>46615309.130000003</v>
      </c>
      <c r="T404">
        <v>18453440.940000001</v>
      </c>
      <c r="U404">
        <v>9452383</v>
      </c>
      <c r="V404">
        <v>10025404.99</v>
      </c>
      <c r="W404">
        <v>8096106</v>
      </c>
      <c r="X404">
        <v>7855957.0700000003</v>
      </c>
      <c r="Y404">
        <v>4892793.13</v>
      </c>
      <c r="Z404">
        <v>341393554.26999998</v>
      </c>
      <c r="AA404">
        <v>8076276.7999999998</v>
      </c>
      <c r="AB404">
        <v>7850505.4299999997</v>
      </c>
      <c r="AC404">
        <v>7354400.1699999999</v>
      </c>
      <c r="AD404">
        <v>25107847</v>
      </c>
      <c r="AE404">
        <v>12771979</v>
      </c>
      <c r="AF404">
        <v>8647193.0800000001</v>
      </c>
      <c r="AH404">
        <v>960467765.61000001</v>
      </c>
      <c r="AI404">
        <v>9394578.1799999997</v>
      </c>
      <c r="AJ404">
        <v>25260621.52</v>
      </c>
      <c r="AK404">
        <v>29649976.43</v>
      </c>
      <c r="AL404">
        <v>34208315</v>
      </c>
      <c r="AM404">
        <v>13155539.869999999</v>
      </c>
      <c r="AN404">
        <v>47392827.25</v>
      </c>
      <c r="AO404">
        <v>23125311.190000001</v>
      </c>
      <c r="AP404">
        <v>20622881.780000001</v>
      </c>
      <c r="AQ404">
        <v>14217928.75</v>
      </c>
      <c r="AR404">
        <v>59823383.359999999</v>
      </c>
      <c r="AS404">
        <v>13557990.720000001</v>
      </c>
      <c r="AT404">
        <v>12109147.710000001</v>
      </c>
      <c r="AV404">
        <v>352884049.74000001</v>
      </c>
      <c r="AW404">
        <v>13900142.83</v>
      </c>
      <c r="AX404">
        <v>11494088.85</v>
      </c>
      <c r="AY404">
        <v>53635336.729999997</v>
      </c>
      <c r="AZ404">
        <v>17249531.800000001</v>
      </c>
      <c r="BA404">
        <v>9157305.0800000001</v>
      </c>
      <c r="BB404">
        <v>13202271</v>
      </c>
      <c r="BC404">
        <v>50923328</v>
      </c>
      <c r="BD404">
        <v>9760022.8599999994</v>
      </c>
      <c r="BH404">
        <v>213271859.49000001</v>
      </c>
      <c r="BI404">
        <v>23676615.809999999</v>
      </c>
      <c r="BJ404">
        <v>10438336.15</v>
      </c>
      <c r="BK404">
        <v>34148421.530000001</v>
      </c>
      <c r="BL404">
        <v>2093111.05</v>
      </c>
      <c r="BM404">
        <v>19929501</v>
      </c>
      <c r="BN404">
        <v>21898960.050000001</v>
      </c>
      <c r="BO404">
        <v>11787841.51</v>
      </c>
    </row>
    <row r="405" spans="1:67" ht="23.25">
      <c r="A405" s="121">
        <v>4</v>
      </c>
      <c r="B405" s="122" t="s">
        <v>913</v>
      </c>
      <c r="C405" s="123" t="s">
        <v>915</v>
      </c>
      <c r="D405" s="123">
        <v>4.0999999999999996</v>
      </c>
      <c r="E405" s="266" t="s">
        <v>1073</v>
      </c>
      <c r="F405" s="122" t="s">
        <v>1001</v>
      </c>
      <c r="G405" s="122" t="s">
        <v>1474</v>
      </c>
      <c r="H405" s="201" t="s">
        <v>1481</v>
      </c>
      <c r="I405" s="150" t="s">
        <v>1476</v>
      </c>
      <c r="J405" s="150"/>
      <c r="K405" s="278">
        <v>4301020105.2030001</v>
      </c>
      <c r="L405" s="291" t="s">
        <v>2297</v>
      </c>
      <c r="M405" s="108">
        <f t="shared" si="6"/>
        <v>55568489.329999998</v>
      </c>
      <c r="N405">
        <v>79159406.480000004</v>
      </c>
      <c r="O405">
        <v>358233</v>
      </c>
      <c r="P405">
        <v>111887</v>
      </c>
      <c r="Q405">
        <v>426791</v>
      </c>
      <c r="R405">
        <v>310040</v>
      </c>
      <c r="S405">
        <v>317461</v>
      </c>
      <c r="T405">
        <v>160154</v>
      </c>
      <c r="U405">
        <v>69111</v>
      </c>
      <c r="V405">
        <v>208799</v>
      </c>
      <c r="W405">
        <v>300725</v>
      </c>
      <c r="X405">
        <v>95382</v>
      </c>
      <c r="Y405">
        <v>86977</v>
      </c>
      <c r="Z405">
        <v>55568489.329999998</v>
      </c>
      <c r="AA405">
        <v>45535</v>
      </c>
      <c r="AB405">
        <v>648099.75</v>
      </c>
      <c r="AC405">
        <v>172058.75</v>
      </c>
      <c r="AD405">
        <v>832920.75</v>
      </c>
      <c r="AE405">
        <v>2189255</v>
      </c>
      <c r="AF405">
        <v>21926.25</v>
      </c>
      <c r="AG405">
        <v>914854</v>
      </c>
      <c r="AH405">
        <v>163649630.78</v>
      </c>
      <c r="AI405">
        <v>2641040</v>
      </c>
      <c r="AJ405">
        <v>2001023.75</v>
      </c>
      <c r="AK405">
        <v>962056.5</v>
      </c>
      <c r="AL405">
        <v>1325250</v>
      </c>
      <c r="AM405">
        <v>1682901.75</v>
      </c>
      <c r="AN405">
        <v>1496248</v>
      </c>
      <c r="AO405">
        <v>2111940.75</v>
      </c>
      <c r="AP405">
        <v>396697</v>
      </c>
      <c r="AQ405">
        <v>337154</v>
      </c>
      <c r="AR405">
        <v>5599160.0899999999</v>
      </c>
      <c r="AS405">
        <v>2351112</v>
      </c>
      <c r="AT405">
        <v>2383891.46</v>
      </c>
      <c r="AU405">
        <v>792840.5</v>
      </c>
      <c r="AV405">
        <v>61111246.75</v>
      </c>
      <c r="AW405">
        <v>318712.82</v>
      </c>
      <c r="AX405">
        <v>112706</v>
      </c>
      <c r="AY405">
        <v>6585630.5</v>
      </c>
      <c r="AZ405">
        <v>1932646.51</v>
      </c>
      <c r="BA405">
        <v>137586</v>
      </c>
      <c r="BB405">
        <v>213572.75</v>
      </c>
      <c r="BC405">
        <v>1421391</v>
      </c>
      <c r="BD405">
        <v>43403.72</v>
      </c>
      <c r="BE405">
        <v>75960</v>
      </c>
      <c r="BF405">
        <v>327701</v>
      </c>
      <c r="BG405">
        <v>374544.91</v>
      </c>
      <c r="BH405">
        <v>47849418</v>
      </c>
      <c r="BI405">
        <v>109481</v>
      </c>
      <c r="BJ405">
        <v>30144</v>
      </c>
      <c r="BK405">
        <v>51270.16</v>
      </c>
      <c r="BL405">
        <v>4817</v>
      </c>
      <c r="BM405">
        <v>67979</v>
      </c>
      <c r="BN405">
        <v>173938.25</v>
      </c>
      <c r="BO405">
        <v>525369</v>
      </c>
    </row>
    <row r="406" spans="1:67" ht="23.25">
      <c r="A406" s="121">
        <v>4</v>
      </c>
      <c r="B406" s="122" t="s">
        <v>913</v>
      </c>
      <c r="C406" s="123" t="s">
        <v>915</v>
      </c>
      <c r="D406" s="123">
        <v>4.0999999999999996</v>
      </c>
      <c r="E406" s="266" t="s">
        <v>1073</v>
      </c>
      <c r="F406" s="122" t="s">
        <v>1001</v>
      </c>
      <c r="G406" s="122" t="s">
        <v>1474</v>
      </c>
      <c r="H406" s="201" t="s">
        <v>1481</v>
      </c>
      <c r="I406" s="150" t="s">
        <v>1476</v>
      </c>
      <c r="J406" s="150"/>
      <c r="K406" s="278">
        <v>4301020105.2049999</v>
      </c>
      <c r="L406" s="291" t="s">
        <v>503</v>
      </c>
      <c r="M406" s="108">
        <f t="shared" si="6"/>
        <v>0</v>
      </c>
      <c r="AC406">
        <v>120293.11</v>
      </c>
      <c r="AD406">
        <v>8909</v>
      </c>
      <c r="AZ406">
        <v>0</v>
      </c>
      <c r="BA406">
        <v>978</v>
      </c>
      <c r="BH406">
        <v>731604.57</v>
      </c>
      <c r="BJ406">
        <v>427180.2</v>
      </c>
      <c r="BL406">
        <v>5688.75</v>
      </c>
      <c r="BN406">
        <v>42405</v>
      </c>
    </row>
    <row r="407" spans="1:67" ht="23.25">
      <c r="A407" s="121">
        <v>4</v>
      </c>
      <c r="B407" s="122" t="s">
        <v>913</v>
      </c>
      <c r="C407" s="123" t="s">
        <v>915</v>
      </c>
      <c r="D407" s="123">
        <v>4.0999999999999996</v>
      </c>
      <c r="E407" s="266" t="s">
        <v>1073</v>
      </c>
      <c r="F407" s="122" t="s">
        <v>1001</v>
      </c>
      <c r="G407" s="122" t="s">
        <v>1474</v>
      </c>
      <c r="H407" s="201" t="s">
        <v>1481</v>
      </c>
      <c r="I407" s="150" t="s">
        <v>1476</v>
      </c>
      <c r="J407" s="150"/>
      <c r="K407" s="278">
        <v>4301020105.2069998</v>
      </c>
      <c r="L407" s="291" t="s">
        <v>2299</v>
      </c>
      <c r="M407" s="108">
        <f t="shared" si="6"/>
        <v>0</v>
      </c>
      <c r="AF407">
        <v>590</v>
      </c>
      <c r="AH407">
        <v>841874</v>
      </c>
      <c r="AI407">
        <v>630</v>
      </c>
      <c r="AJ407">
        <v>5050</v>
      </c>
      <c r="AK407">
        <v>2100</v>
      </c>
      <c r="AL407">
        <v>7707</v>
      </c>
      <c r="AM407">
        <v>11216.75</v>
      </c>
      <c r="AN407">
        <v>42444.5</v>
      </c>
      <c r="AO407">
        <v>4015</v>
      </c>
      <c r="AQ407">
        <v>3174</v>
      </c>
      <c r="AR407">
        <v>4057.14</v>
      </c>
      <c r="AS407">
        <v>1925</v>
      </c>
      <c r="AT407">
        <v>2945</v>
      </c>
      <c r="AU407">
        <v>4071</v>
      </c>
      <c r="AX407">
        <v>942</v>
      </c>
      <c r="BH407">
        <v>7739</v>
      </c>
    </row>
    <row r="408" spans="1:67" ht="23.25">
      <c r="A408" s="121">
        <v>4</v>
      </c>
      <c r="B408" s="267" t="s">
        <v>913</v>
      </c>
      <c r="C408" s="268" t="s">
        <v>915</v>
      </c>
      <c r="D408" s="123">
        <v>4.2</v>
      </c>
      <c r="E408" s="266" t="s">
        <v>1073</v>
      </c>
      <c r="F408" s="267"/>
      <c r="G408" s="267" t="s">
        <v>1485</v>
      </c>
      <c r="H408" s="201" t="s">
        <v>1486</v>
      </c>
      <c r="I408" s="271" t="s">
        <v>1487</v>
      </c>
      <c r="J408" s="271"/>
      <c r="K408" s="282">
        <v>4301020105.2110004</v>
      </c>
      <c r="L408" s="295" t="s">
        <v>505</v>
      </c>
      <c r="M408" s="108">
        <f t="shared" si="6"/>
        <v>8093971.6799999997</v>
      </c>
      <c r="N408">
        <v>18267773.870000001</v>
      </c>
      <c r="O408">
        <v>1962291.5</v>
      </c>
      <c r="P408">
        <v>2500154.04</v>
      </c>
      <c r="Q408">
        <v>3246985.88</v>
      </c>
      <c r="R408">
        <v>6753798.9199999999</v>
      </c>
      <c r="S408">
        <v>6347460.4400000004</v>
      </c>
      <c r="T408">
        <v>5635029.6200000001</v>
      </c>
      <c r="U408">
        <v>4729246.6900000004</v>
      </c>
      <c r="V408">
        <v>1356671.4</v>
      </c>
      <c r="W408">
        <v>2544687.6</v>
      </c>
      <c r="X408">
        <v>2598411.1</v>
      </c>
      <c r="Y408">
        <v>770851.52</v>
      </c>
      <c r="Z408">
        <v>8093971.6799999997</v>
      </c>
      <c r="AA408">
        <v>1879003</v>
      </c>
      <c r="AB408">
        <v>2610361.0699999998</v>
      </c>
      <c r="AC408">
        <v>1507427</v>
      </c>
      <c r="AD408">
        <v>3733286.78</v>
      </c>
      <c r="AE408">
        <v>3288524.71</v>
      </c>
      <c r="AF408">
        <v>1442291.67</v>
      </c>
      <c r="AG408">
        <v>485742.53</v>
      </c>
      <c r="AH408">
        <v>30065166.050000001</v>
      </c>
      <c r="AI408">
        <v>2656046.9</v>
      </c>
      <c r="AJ408">
        <v>2565993.42</v>
      </c>
      <c r="AK408">
        <v>2514021.7999999998</v>
      </c>
      <c r="AL408">
        <v>4836538.3</v>
      </c>
      <c r="AM408">
        <v>2740868.09</v>
      </c>
      <c r="AN408">
        <v>4483799.9000000004</v>
      </c>
      <c r="AO408">
        <v>3071027.7</v>
      </c>
      <c r="AP408">
        <v>3500686.61</v>
      </c>
      <c r="AQ408">
        <v>2376524.79</v>
      </c>
      <c r="AR408">
        <v>6429364.6900000004</v>
      </c>
      <c r="AS408">
        <v>1367128.96</v>
      </c>
      <c r="AT408">
        <v>1963136.73</v>
      </c>
      <c r="AU408">
        <v>1427806.13</v>
      </c>
      <c r="AV408">
        <v>14935742.09</v>
      </c>
      <c r="AW408">
        <v>2982258.27</v>
      </c>
      <c r="AX408">
        <v>2102844.87</v>
      </c>
      <c r="AY408">
        <v>6590762.9900000002</v>
      </c>
      <c r="AZ408">
        <v>1986798.96</v>
      </c>
      <c r="BA408">
        <v>2353757.7200000002</v>
      </c>
      <c r="BB408">
        <v>1584810.44</v>
      </c>
      <c r="BC408">
        <v>5201048.99</v>
      </c>
      <c r="BD408">
        <v>1608962.68</v>
      </c>
      <c r="BE408">
        <v>965245.52</v>
      </c>
      <c r="BF408">
        <v>1425510.83</v>
      </c>
      <c r="BG408">
        <v>758743.82</v>
      </c>
      <c r="BH408">
        <v>8157106.8700000001</v>
      </c>
      <c r="BI408">
        <v>3773517.9</v>
      </c>
      <c r="BJ408">
        <v>1383629.27</v>
      </c>
      <c r="BK408">
        <v>2035408.65</v>
      </c>
      <c r="BL408">
        <v>1593749.13</v>
      </c>
      <c r="BM408">
        <v>5309773.8099999996</v>
      </c>
      <c r="BN408">
        <v>2610352.42</v>
      </c>
      <c r="BO408">
        <v>1659813.16</v>
      </c>
    </row>
    <row r="409" spans="1:67" ht="23.25">
      <c r="A409" s="121">
        <v>4</v>
      </c>
      <c r="B409" s="267" t="s">
        <v>913</v>
      </c>
      <c r="C409" s="268" t="s">
        <v>915</v>
      </c>
      <c r="D409" s="123">
        <v>4.0999999999999996</v>
      </c>
      <c r="E409" s="266" t="s">
        <v>1073</v>
      </c>
      <c r="F409" s="267" t="s">
        <v>1473</v>
      </c>
      <c r="G409" s="267" t="s">
        <v>1474</v>
      </c>
      <c r="H409" s="217" t="s">
        <v>1475</v>
      </c>
      <c r="I409" s="271" t="s">
        <v>1489</v>
      </c>
      <c r="J409" s="271"/>
      <c r="K409" s="282">
        <v>4301020105.2139997</v>
      </c>
      <c r="L409" s="295" t="s">
        <v>2300</v>
      </c>
      <c r="M409" s="108">
        <f t="shared" si="6"/>
        <v>0</v>
      </c>
      <c r="N409">
        <v>0</v>
      </c>
      <c r="O409">
        <v>7399104.8700000001</v>
      </c>
      <c r="P409">
        <v>13650035.449999999</v>
      </c>
      <c r="Q409">
        <v>8437985.1600000001</v>
      </c>
      <c r="R409">
        <v>0</v>
      </c>
      <c r="S409">
        <v>9471031.9600000009</v>
      </c>
      <c r="T409">
        <v>10602773.890000001</v>
      </c>
      <c r="U409">
        <v>0</v>
      </c>
      <c r="V409">
        <v>6247343.7800000003</v>
      </c>
      <c r="W409">
        <v>7983769.46</v>
      </c>
      <c r="X409">
        <v>1972812.37</v>
      </c>
      <c r="Y409">
        <v>10284912.65</v>
      </c>
      <c r="AA409">
        <v>8656041.1799999997</v>
      </c>
      <c r="AB409">
        <v>15613595</v>
      </c>
      <c r="AC409">
        <v>10124345.140000001</v>
      </c>
      <c r="AD409">
        <v>4486687.22</v>
      </c>
      <c r="AE409">
        <v>18049968.440000001</v>
      </c>
      <c r="AF409">
        <v>5137525.5</v>
      </c>
      <c r="AG409">
        <v>4909055.6500000004</v>
      </c>
      <c r="AI409">
        <v>12901352.060000001</v>
      </c>
      <c r="AJ409">
        <v>3272820.84</v>
      </c>
      <c r="AK409">
        <v>0</v>
      </c>
      <c r="AL409">
        <v>17343055.440000001</v>
      </c>
      <c r="AM409">
        <v>9535166.7799999993</v>
      </c>
      <c r="AN409">
        <v>2865478.4</v>
      </c>
      <c r="AO409">
        <v>13975840.32</v>
      </c>
      <c r="AP409">
        <v>23014316.789999999</v>
      </c>
      <c r="AQ409">
        <v>14527452.34</v>
      </c>
      <c r="AR409">
        <v>15581214.83</v>
      </c>
      <c r="AS409">
        <v>12316391.949999999</v>
      </c>
      <c r="AT409">
        <v>16843814.780000001</v>
      </c>
      <c r="AU409">
        <v>19859847.920000002</v>
      </c>
      <c r="AV409">
        <v>0.03</v>
      </c>
      <c r="AW409">
        <v>8094804.8600000003</v>
      </c>
      <c r="AX409">
        <v>21357017.670000002</v>
      </c>
      <c r="AY409">
        <v>9521283.1699999999</v>
      </c>
      <c r="AZ409">
        <v>13156224.039999999</v>
      </c>
      <c r="BA409">
        <v>16796009.760000002</v>
      </c>
      <c r="BB409">
        <v>12062168.130000001</v>
      </c>
      <c r="BC409">
        <v>17330724.199999999</v>
      </c>
      <c r="BD409">
        <v>11849705.23</v>
      </c>
      <c r="BE409">
        <v>2933540.01</v>
      </c>
      <c r="BF409">
        <v>6706224.1399999997</v>
      </c>
      <c r="BG409">
        <v>7057722.0300000003</v>
      </c>
      <c r="BH409">
        <v>4634870.38</v>
      </c>
      <c r="BI409">
        <v>9003322.1799999997</v>
      </c>
      <c r="BJ409">
        <v>11600087.640000001</v>
      </c>
      <c r="BK409">
        <v>2999891.8</v>
      </c>
      <c r="BL409">
        <v>6434898.5099999998</v>
      </c>
      <c r="BM409">
        <v>9643356.1099999994</v>
      </c>
      <c r="BN409">
        <v>15727451.59</v>
      </c>
      <c r="BO409">
        <v>9058876.1999999993</v>
      </c>
    </row>
    <row r="410" spans="1:67" ht="23.25">
      <c r="A410" s="121">
        <v>4</v>
      </c>
      <c r="B410" s="122" t="s">
        <v>913</v>
      </c>
      <c r="C410" s="123" t="s">
        <v>915</v>
      </c>
      <c r="D410" s="123">
        <v>4.0999999999999996</v>
      </c>
      <c r="E410" s="266" t="s">
        <v>1073</v>
      </c>
      <c r="F410" s="122" t="s">
        <v>1491</v>
      </c>
      <c r="G410" s="122" t="s">
        <v>1474</v>
      </c>
      <c r="H410" s="201" t="s">
        <v>1492</v>
      </c>
      <c r="I410" s="150" t="s">
        <v>1493</v>
      </c>
      <c r="J410" s="150"/>
      <c r="K410" s="278">
        <v>4301020105.2150002</v>
      </c>
      <c r="L410" s="291" t="s">
        <v>507</v>
      </c>
      <c r="M410" s="108">
        <f t="shared" si="6"/>
        <v>344344.16</v>
      </c>
      <c r="O410">
        <v>433992.13</v>
      </c>
      <c r="Q410">
        <v>312381.25</v>
      </c>
      <c r="T410">
        <v>391873.71</v>
      </c>
      <c r="X410">
        <v>180207.98</v>
      </c>
      <c r="Z410">
        <v>344344.16</v>
      </c>
      <c r="AA410">
        <v>410875.85</v>
      </c>
      <c r="AB410">
        <v>284016.77</v>
      </c>
      <c r="AC410">
        <v>401743.99</v>
      </c>
      <c r="AD410">
        <v>301080.65000000002</v>
      </c>
      <c r="AE410">
        <v>309710.19</v>
      </c>
      <c r="AF410">
        <v>366795.03</v>
      </c>
      <c r="AG410">
        <v>492455.53</v>
      </c>
      <c r="AH410">
        <v>411677.28</v>
      </c>
      <c r="AI410">
        <v>329222.63</v>
      </c>
      <c r="AJ410">
        <v>311408.38</v>
      </c>
      <c r="AK410">
        <v>368183.29</v>
      </c>
      <c r="AL410">
        <v>309590.77</v>
      </c>
      <c r="AM410">
        <v>410073.1</v>
      </c>
      <c r="AN410">
        <v>272440.53999999998</v>
      </c>
      <c r="AP410">
        <v>362208.77</v>
      </c>
      <c r="AQ410">
        <v>294214.88</v>
      </c>
      <c r="AR410">
        <v>178213.89</v>
      </c>
      <c r="AS410">
        <v>248615.73</v>
      </c>
      <c r="AT410">
        <v>230484.46</v>
      </c>
      <c r="AU410">
        <v>243111.35</v>
      </c>
      <c r="AV410">
        <v>40003.730000000003</v>
      </c>
      <c r="AX410">
        <v>369101.08</v>
      </c>
      <c r="AY410">
        <v>343794.86</v>
      </c>
      <c r="AZ410">
        <v>47550.05</v>
      </c>
      <c r="BA410">
        <v>358482.3</v>
      </c>
      <c r="BB410">
        <v>465587.42</v>
      </c>
      <c r="BC410">
        <v>404804.58</v>
      </c>
      <c r="BD410">
        <v>75529.08</v>
      </c>
      <c r="BE410">
        <v>244943.28</v>
      </c>
      <c r="BH410">
        <v>321560.94</v>
      </c>
      <c r="BI410">
        <v>320750.78000000003</v>
      </c>
      <c r="BJ410">
        <v>463888.81</v>
      </c>
      <c r="BK410">
        <v>311810.17</v>
      </c>
      <c r="BL410">
        <v>339839.5</v>
      </c>
      <c r="BM410">
        <v>363084.37</v>
      </c>
      <c r="BN410">
        <v>333991.33</v>
      </c>
      <c r="BO410">
        <v>486626.21</v>
      </c>
    </row>
    <row r="411" spans="1:67" ht="23.25">
      <c r="A411" s="121">
        <v>4</v>
      </c>
      <c r="B411" s="267" t="s">
        <v>913</v>
      </c>
      <c r="C411" s="268" t="s">
        <v>915</v>
      </c>
      <c r="D411" s="123">
        <v>4.0999999999999996</v>
      </c>
      <c r="E411" s="266" t="s">
        <v>1073</v>
      </c>
      <c r="F411" s="267" t="s">
        <v>1495</v>
      </c>
      <c r="G411" s="267" t="s">
        <v>1474</v>
      </c>
      <c r="H411" s="217" t="s">
        <v>1496</v>
      </c>
      <c r="I411" s="271" t="s">
        <v>1489</v>
      </c>
      <c r="J411" s="271"/>
      <c r="K411" s="282">
        <v>4301020105.217</v>
      </c>
      <c r="L411" s="295" t="s">
        <v>2302</v>
      </c>
      <c r="M411" s="108">
        <f t="shared" si="6"/>
        <v>15152551.18</v>
      </c>
      <c r="N411">
        <v>23096805.629999999</v>
      </c>
      <c r="O411">
        <v>3380413.46</v>
      </c>
      <c r="P411">
        <v>7897144.2800000003</v>
      </c>
      <c r="Q411">
        <v>8100122.0300000003</v>
      </c>
      <c r="R411">
        <v>12826623.189999999</v>
      </c>
      <c r="T411">
        <v>9827861.9199999999</v>
      </c>
      <c r="U411">
        <v>7232000.96</v>
      </c>
      <c r="V411">
        <v>5756339.5099999998</v>
      </c>
      <c r="W411">
        <v>4850967.5</v>
      </c>
      <c r="X411">
        <v>2547965.6800000002</v>
      </c>
      <c r="Y411">
        <v>4254786.58</v>
      </c>
      <c r="Z411">
        <v>15152551.18</v>
      </c>
      <c r="AA411">
        <v>7568577.3499999996</v>
      </c>
      <c r="AB411">
        <v>4995719.08</v>
      </c>
      <c r="AC411">
        <v>8939174.4900000002</v>
      </c>
      <c r="AD411">
        <v>7696717.3799999999</v>
      </c>
      <c r="AE411">
        <v>8851249.75</v>
      </c>
      <c r="AF411">
        <v>3307846.48</v>
      </c>
      <c r="AG411">
        <v>3348358.89</v>
      </c>
      <c r="AH411">
        <v>39361564.299999997</v>
      </c>
      <c r="AI411">
        <v>7646890.7199999997</v>
      </c>
      <c r="AJ411">
        <v>7870024.04</v>
      </c>
      <c r="AK411">
        <v>14107488.300000001</v>
      </c>
      <c r="AL411">
        <v>16380504.810000001</v>
      </c>
      <c r="AM411">
        <v>6717678.9000000004</v>
      </c>
      <c r="AN411">
        <v>17300893.199999999</v>
      </c>
      <c r="AO411">
        <v>14205657.4</v>
      </c>
      <c r="AP411">
        <v>14463073.289999999</v>
      </c>
      <c r="AQ411">
        <v>12440426.48</v>
      </c>
      <c r="AR411">
        <v>14967122.939999999</v>
      </c>
      <c r="AS411">
        <v>6998654.2599999998</v>
      </c>
      <c r="AT411">
        <v>1985377.78</v>
      </c>
      <c r="AU411">
        <v>3810049.7</v>
      </c>
      <c r="AV411">
        <v>11229397.07</v>
      </c>
      <c r="AW411">
        <v>2175953.34</v>
      </c>
      <c r="AX411">
        <v>1989381.03</v>
      </c>
      <c r="AY411">
        <v>9896443.7200000007</v>
      </c>
      <c r="AZ411">
        <v>2458228.37</v>
      </c>
      <c r="BA411">
        <v>3039317.39</v>
      </c>
      <c r="BB411">
        <v>3485951.64</v>
      </c>
      <c r="BC411">
        <v>10652905.15</v>
      </c>
      <c r="BD411">
        <v>1628743.45</v>
      </c>
      <c r="BE411">
        <v>1539417.62</v>
      </c>
      <c r="BF411">
        <v>1556156.4</v>
      </c>
      <c r="BG411">
        <v>1716423.15</v>
      </c>
      <c r="BH411">
        <v>10331546.300000001</v>
      </c>
      <c r="BI411">
        <v>6121062.3899999997</v>
      </c>
      <c r="BJ411">
        <v>6468405.79</v>
      </c>
      <c r="BK411">
        <v>11068687.82</v>
      </c>
      <c r="BL411">
        <v>3377336.01</v>
      </c>
      <c r="BM411">
        <v>11466465.59</v>
      </c>
      <c r="BN411">
        <v>9268502.5999999996</v>
      </c>
      <c r="BO411">
        <v>3716428.92</v>
      </c>
    </row>
    <row r="412" spans="1:67" ht="23.25">
      <c r="A412" s="121">
        <v>4</v>
      </c>
      <c r="B412" s="122" t="s">
        <v>913</v>
      </c>
      <c r="C412" s="123" t="s">
        <v>915</v>
      </c>
      <c r="D412" s="123">
        <v>4.0999999999999996</v>
      </c>
      <c r="E412" s="266" t="s">
        <v>1073</v>
      </c>
      <c r="F412" s="122" t="s">
        <v>1498</v>
      </c>
      <c r="G412" s="122" t="s">
        <v>1474</v>
      </c>
      <c r="H412" s="201" t="s">
        <v>1492</v>
      </c>
      <c r="I412" s="150" t="s">
        <v>1493</v>
      </c>
      <c r="J412" s="150"/>
      <c r="K412" s="278">
        <v>4301020105.2220001</v>
      </c>
      <c r="L412" s="291" t="s">
        <v>509</v>
      </c>
      <c r="M412" s="108">
        <f t="shared" si="6"/>
        <v>3116249.82</v>
      </c>
      <c r="N412">
        <v>16058134.32</v>
      </c>
      <c r="O412">
        <v>1045997.25</v>
      </c>
      <c r="P412">
        <v>2380907.11</v>
      </c>
      <c r="Q412">
        <v>1333203.69</v>
      </c>
      <c r="R412">
        <v>2066840.24</v>
      </c>
      <c r="S412">
        <v>4014510.03</v>
      </c>
      <c r="T412">
        <v>1664113.28</v>
      </c>
      <c r="U412">
        <v>1305005.58</v>
      </c>
      <c r="V412">
        <v>1295034.8899999999</v>
      </c>
      <c r="W412">
        <v>1149408.52</v>
      </c>
      <c r="X412">
        <v>2432071.86</v>
      </c>
      <c r="Y412">
        <v>1558629.8</v>
      </c>
      <c r="Z412">
        <v>3116249.82</v>
      </c>
      <c r="AA412">
        <v>1151232.67</v>
      </c>
      <c r="AB412">
        <v>1347554.74</v>
      </c>
      <c r="AC412">
        <v>1578213.94</v>
      </c>
      <c r="AD412">
        <v>4642434.62</v>
      </c>
      <c r="AE412">
        <v>1502165.49</v>
      </c>
      <c r="AF412">
        <v>925439.83</v>
      </c>
      <c r="AG412">
        <v>1086653.9099999999</v>
      </c>
      <c r="AH412">
        <v>59854689.920000002</v>
      </c>
      <c r="AI412">
        <v>2777688.07</v>
      </c>
      <c r="AJ412">
        <v>4433106.8099999996</v>
      </c>
      <c r="AK412">
        <v>3029178.78</v>
      </c>
      <c r="AL412">
        <v>3442764.45</v>
      </c>
      <c r="AM412">
        <v>3248472.72</v>
      </c>
      <c r="AN412">
        <v>7179167.5</v>
      </c>
      <c r="AO412">
        <v>4367995.8499999996</v>
      </c>
      <c r="AP412">
        <v>3880142.34</v>
      </c>
      <c r="AQ412">
        <v>2788347.83</v>
      </c>
      <c r="AR412">
        <v>3576869.36</v>
      </c>
      <c r="AS412">
        <v>1781608.59</v>
      </c>
      <c r="AT412">
        <v>3727026.87</v>
      </c>
      <c r="AU412">
        <v>1396591.95</v>
      </c>
      <c r="AV412">
        <v>2674514.3199999998</v>
      </c>
      <c r="AW412">
        <v>1361153.04</v>
      </c>
      <c r="AX412">
        <v>1300995.1100000001</v>
      </c>
      <c r="AY412">
        <v>1655034.82</v>
      </c>
      <c r="AZ412">
        <v>1662994.55</v>
      </c>
      <c r="BA412">
        <v>2691000.91</v>
      </c>
      <c r="BB412">
        <v>1267160.01</v>
      </c>
      <c r="BC412">
        <v>1909881.47</v>
      </c>
      <c r="BD412">
        <v>1227091.78</v>
      </c>
      <c r="BE412">
        <v>1269002</v>
      </c>
      <c r="BF412">
        <v>1432126.38</v>
      </c>
      <c r="BG412">
        <v>960545</v>
      </c>
      <c r="BH412">
        <v>3995126.6</v>
      </c>
      <c r="BI412">
        <v>1362501.33</v>
      </c>
      <c r="BJ412">
        <v>1089973.76</v>
      </c>
      <c r="BK412">
        <v>1951565.09</v>
      </c>
      <c r="BL412">
        <v>1255581.3</v>
      </c>
      <c r="BM412">
        <v>2025641.89</v>
      </c>
      <c r="BN412">
        <v>1246508.7</v>
      </c>
      <c r="BO412">
        <v>1105147.78</v>
      </c>
    </row>
    <row r="413" spans="1:67" ht="23.25">
      <c r="A413" s="121">
        <v>4</v>
      </c>
      <c r="B413" s="122" t="s">
        <v>913</v>
      </c>
      <c r="C413" s="123" t="s">
        <v>915</v>
      </c>
      <c r="D413" s="123">
        <v>4.0999999999999996</v>
      </c>
      <c r="E413" s="266" t="s">
        <v>1073</v>
      </c>
      <c r="F413" s="122" t="s">
        <v>1495</v>
      </c>
      <c r="G413" s="122" t="s">
        <v>1474</v>
      </c>
      <c r="H413" s="201" t="s">
        <v>1492</v>
      </c>
      <c r="I413" s="150" t="s">
        <v>1493</v>
      </c>
      <c r="J413" s="150"/>
      <c r="K413" s="278">
        <v>4301020105.2229996</v>
      </c>
      <c r="L413" s="291" t="s">
        <v>510</v>
      </c>
      <c r="M413" s="108">
        <f t="shared" si="6"/>
        <v>2635368</v>
      </c>
      <c r="N413">
        <v>5535740</v>
      </c>
      <c r="O413">
        <v>513847</v>
      </c>
      <c r="P413">
        <v>1340554.08</v>
      </c>
      <c r="Q413">
        <v>5946643.7400000002</v>
      </c>
      <c r="R413">
        <v>4367989.2300000004</v>
      </c>
      <c r="S413">
        <v>3924796.08</v>
      </c>
      <c r="T413">
        <v>1775343.17</v>
      </c>
      <c r="U413">
        <v>2814649.97</v>
      </c>
      <c r="V413">
        <v>822575</v>
      </c>
      <c r="W413">
        <v>724488.54</v>
      </c>
      <c r="X413">
        <v>2352670.4300000002</v>
      </c>
      <c r="Y413">
        <v>796597</v>
      </c>
      <c r="Z413">
        <v>2635368</v>
      </c>
      <c r="AA413">
        <v>2191962.91</v>
      </c>
      <c r="AB413">
        <v>852462.1</v>
      </c>
      <c r="AC413">
        <v>1952664.28</v>
      </c>
      <c r="AD413">
        <v>663010</v>
      </c>
      <c r="AE413">
        <v>1880322.55</v>
      </c>
      <c r="AF413">
        <v>190870</v>
      </c>
      <c r="AG413">
        <v>410793.05</v>
      </c>
      <c r="AH413">
        <v>5127636.9800000004</v>
      </c>
      <c r="AI413">
        <v>1435100</v>
      </c>
      <c r="AJ413">
        <v>3506739.79</v>
      </c>
      <c r="AK413">
        <v>3081626.1</v>
      </c>
      <c r="AL413">
        <v>5202102.68</v>
      </c>
      <c r="AM413">
        <v>1140041.97</v>
      </c>
      <c r="AN413">
        <v>4619185.66</v>
      </c>
      <c r="AO413">
        <v>2529112.7999999998</v>
      </c>
      <c r="AP413">
        <v>2480829.36</v>
      </c>
      <c r="AQ413">
        <v>2929055.71</v>
      </c>
      <c r="AR413">
        <v>4777705.01</v>
      </c>
      <c r="AS413">
        <v>3414123.06</v>
      </c>
      <c r="AT413">
        <v>1867365.23</v>
      </c>
      <c r="AU413">
        <v>408013</v>
      </c>
      <c r="AV413">
        <v>10412837.310000001</v>
      </c>
      <c r="AW413">
        <v>2170839.9700000002</v>
      </c>
      <c r="AX413">
        <v>3284855.03</v>
      </c>
      <c r="AY413">
        <v>6135796.9100000001</v>
      </c>
      <c r="AZ413">
        <v>1651540.22</v>
      </c>
      <c r="BA413">
        <v>1572952.01</v>
      </c>
      <c r="BB413">
        <v>3218381.23</v>
      </c>
      <c r="BC413">
        <v>6325981.8899999997</v>
      </c>
      <c r="BD413">
        <v>1408676.23</v>
      </c>
      <c r="BE413">
        <v>1037587.99</v>
      </c>
      <c r="BF413">
        <v>637353.31000000006</v>
      </c>
      <c r="BG413">
        <v>667393.55000000005</v>
      </c>
      <c r="BH413">
        <v>1878644.92</v>
      </c>
      <c r="BI413">
        <v>945800</v>
      </c>
      <c r="BJ413">
        <v>824392.95</v>
      </c>
      <c r="BK413">
        <v>2085969</v>
      </c>
      <c r="BL413">
        <v>519455.91</v>
      </c>
      <c r="BM413">
        <v>2106105.54</v>
      </c>
      <c r="BN413">
        <v>1411650</v>
      </c>
      <c r="BO413">
        <v>952370</v>
      </c>
    </row>
    <row r="414" spans="1:67" ht="23.25">
      <c r="A414" s="121">
        <v>4</v>
      </c>
      <c r="B414" s="122" t="s">
        <v>913</v>
      </c>
      <c r="C414" s="123" t="s">
        <v>915</v>
      </c>
      <c r="D414" s="123">
        <v>4.0999999999999996</v>
      </c>
      <c r="E414" s="266" t="s">
        <v>1073</v>
      </c>
      <c r="F414" s="122" t="s">
        <v>1427</v>
      </c>
      <c r="G414" s="122" t="s">
        <v>1474</v>
      </c>
      <c r="H414" s="201" t="s">
        <v>1492</v>
      </c>
      <c r="I414" s="150" t="s">
        <v>1493</v>
      </c>
      <c r="J414" s="150"/>
      <c r="K414" s="278">
        <v>4301020105.2279997</v>
      </c>
      <c r="L414" s="291" t="s">
        <v>511</v>
      </c>
      <c r="M414" s="108">
        <f t="shared" si="6"/>
        <v>2926067.65</v>
      </c>
      <c r="N414">
        <v>8709393.9800000004</v>
      </c>
      <c r="O414">
        <v>1100024.9099999999</v>
      </c>
      <c r="P414">
        <v>1170434.6299999999</v>
      </c>
      <c r="Q414">
        <v>853166.75</v>
      </c>
      <c r="R414">
        <v>2732257.1</v>
      </c>
      <c r="S414">
        <v>1281329.1399999999</v>
      </c>
      <c r="T414">
        <v>752096.45</v>
      </c>
      <c r="U414">
        <v>615320.16</v>
      </c>
      <c r="V414">
        <v>1218173.9099999999</v>
      </c>
      <c r="W414">
        <v>679703</v>
      </c>
      <c r="X414">
        <v>1454022.32</v>
      </c>
      <c r="Y414">
        <v>878918.77</v>
      </c>
      <c r="Z414">
        <v>2926067.65</v>
      </c>
      <c r="AA414">
        <v>692627.08</v>
      </c>
      <c r="AB414">
        <v>687294.84</v>
      </c>
      <c r="AC414">
        <v>2558966.64</v>
      </c>
      <c r="AD414">
        <v>3943907.56</v>
      </c>
      <c r="AE414">
        <v>1447992.26</v>
      </c>
      <c r="AF414">
        <v>606665.22</v>
      </c>
      <c r="AG414">
        <v>376094.04</v>
      </c>
      <c r="AH414">
        <v>7811365.9900000002</v>
      </c>
      <c r="AI414">
        <v>1442400.2</v>
      </c>
      <c r="AJ414">
        <v>1223721.5</v>
      </c>
      <c r="AK414">
        <v>1013751.26</v>
      </c>
      <c r="AL414">
        <v>2021241.64</v>
      </c>
      <c r="AM414">
        <v>937407.87</v>
      </c>
      <c r="AN414">
        <v>2457339.81</v>
      </c>
      <c r="AO414">
        <v>1188781.01</v>
      </c>
      <c r="AP414">
        <v>797523.91</v>
      </c>
      <c r="AQ414">
        <v>634543.26</v>
      </c>
      <c r="AR414">
        <v>1655429.71</v>
      </c>
      <c r="AS414">
        <v>528412.67000000004</v>
      </c>
      <c r="AT414">
        <v>577535.5</v>
      </c>
      <c r="AU414">
        <v>227688.03</v>
      </c>
      <c r="AV414">
        <v>3454320.8</v>
      </c>
      <c r="AW414">
        <v>168908</v>
      </c>
      <c r="AX414">
        <v>411777.96</v>
      </c>
      <c r="AY414">
        <v>1769706.89</v>
      </c>
      <c r="AZ414">
        <v>981745.22</v>
      </c>
      <c r="BA414">
        <v>314497.73</v>
      </c>
      <c r="BB414">
        <v>723862.87</v>
      </c>
      <c r="BC414">
        <v>739031.71</v>
      </c>
      <c r="BD414">
        <v>666898.68999999994</v>
      </c>
      <c r="BE414">
        <v>309563.63</v>
      </c>
      <c r="BF414">
        <v>402279</v>
      </c>
      <c r="BG414">
        <v>523270.5</v>
      </c>
      <c r="BH414">
        <v>4300382.53</v>
      </c>
      <c r="BI414">
        <v>1904622.04</v>
      </c>
      <c r="BJ414">
        <v>1785449.82</v>
      </c>
      <c r="BK414">
        <v>2539112.54</v>
      </c>
      <c r="BL414">
        <v>376990.44</v>
      </c>
      <c r="BM414">
        <v>1271406.3500000001</v>
      </c>
      <c r="BN414">
        <v>2882753.45</v>
      </c>
      <c r="BO414">
        <v>710805.83</v>
      </c>
    </row>
    <row r="415" spans="1:67" ht="23.25">
      <c r="A415" s="121">
        <v>4</v>
      </c>
      <c r="B415" s="267" t="s">
        <v>913</v>
      </c>
      <c r="C415" s="268" t="s">
        <v>915</v>
      </c>
      <c r="D415" s="123">
        <v>4.0999999999999996</v>
      </c>
      <c r="E415" s="266" t="s">
        <v>952</v>
      </c>
      <c r="F415" s="267" t="s">
        <v>1473</v>
      </c>
      <c r="G415" s="267" t="s">
        <v>1474</v>
      </c>
      <c r="H415" s="217" t="s">
        <v>1475</v>
      </c>
      <c r="I415" s="271" t="s">
        <v>1489</v>
      </c>
      <c r="J415" s="271"/>
      <c r="K415" s="282">
        <v>4301020105.2290001</v>
      </c>
      <c r="L415" s="295" t="s">
        <v>2305</v>
      </c>
      <c r="M415" s="108">
        <f t="shared" si="6"/>
        <v>-12336398.710000001</v>
      </c>
      <c r="N415">
        <v>-12206402.5</v>
      </c>
      <c r="R415">
        <v>-2625389.94</v>
      </c>
      <c r="U415">
        <v>-1089396.26</v>
      </c>
      <c r="X415">
        <v>0</v>
      </c>
      <c r="Z415">
        <v>-12336398.710000001</v>
      </c>
      <c r="AB415">
        <v>0</v>
      </c>
      <c r="AH415">
        <v>-130862147.28</v>
      </c>
      <c r="AK415">
        <v>-3669287.42</v>
      </c>
      <c r="AV415">
        <v>-22553144.129999999</v>
      </c>
      <c r="AX415">
        <v>0</v>
      </c>
      <c r="BA415">
        <v>-362</v>
      </c>
      <c r="BC415">
        <v>-977436</v>
      </c>
      <c r="BD415">
        <v>-80</v>
      </c>
      <c r="BM415">
        <v>0</v>
      </c>
      <c r="BO415">
        <v>-627538.38</v>
      </c>
    </row>
    <row r="416" spans="1:67" ht="23.25">
      <c r="A416" s="121">
        <v>4</v>
      </c>
      <c r="B416" s="122" t="s">
        <v>913</v>
      </c>
      <c r="C416" s="123" t="s">
        <v>915</v>
      </c>
      <c r="D416" s="123">
        <v>4.0999999999999996</v>
      </c>
      <c r="E416" s="266" t="s">
        <v>952</v>
      </c>
      <c r="F416" s="122" t="s">
        <v>1503</v>
      </c>
      <c r="G416" s="122" t="s">
        <v>1474</v>
      </c>
      <c r="H416" s="201" t="s">
        <v>1478</v>
      </c>
      <c r="I416" s="150" t="s">
        <v>1489</v>
      </c>
      <c r="J416" s="150"/>
      <c r="K416" s="278">
        <v>4301020105.2309999</v>
      </c>
      <c r="L416" s="291" t="s">
        <v>2306</v>
      </c>
      <c r="M416" s="108">
        <f t="shared" si="6"/>
        <v>-180050446.16</v>
      </c>
      <c r="N416">
        <v>-80187055.890000001</v>
      </c>
      <c r="O416">
        <v>-669836.66</v>
      </c>
      <c r="P416">
        <v>-1772721.65</v>
      </c>
      <c r="Q416">
        <v>-3955737.8</v>
      </c>
      <c r="R416">
        <v>-8547638.1300000008</v>
      </c>
      <c r="S416">
        <v>-19171735.920000002</v>
      </c>
      <c r="T416">
        <v>-4716456</v>
      </c>
      <c r="U416">
        <v>-401237.8</v>
      </c>
      <c r="V416">
        <v>-747687.54</v>
      </c>
      <c r="W416">
        <v>-658058.21</v>
      </c>
      <c r="X416">
        <v>0</v>
      </c>
      <c r="Y416">
        <v>-1233807.28</v>
      </c>
      <c r="Z416">
        <v>-180050446.16</v>
      </c>
      <c r="AA416">
        <v>-149303.53</v>
      </c>
      <c r="AB416">
        <v>0</v>
      </c>
      <c r="AC416">
        <v>-436547.08</v>
      </c>
      <c r="AD416">
        <v>-6649847.7000000002</v>
      </c>
      <c r="AE416">
        <v>-492120.06</v>
      </c>
      <c r="AF416">
        <v>-1287892.6299999999</v>
      </c>
      <c r="AH416">
        <v>-334692062.19999999</v>
      </c>
      <c r="AI416">
        <v>-1652297.7</v>
      </c>
      <c r="AJ416">
        <v>-4860630.51</v>
      </c>
      <c r="AL416">
        <v>-516008.35</v>
      </c>
      <c r="AM416">
        <v>-4137334.52</v>
      </c>
      <c r="AN416">
        <v>-17285417.09</v>
      </c>
      <c r="AO416">
        <v>-1803790.57</v>
      </c>
      <c r="AP416">
        <v>-5316476.09</v>
      </c>
      <c r="AQ416">
        <v>-765290.51</v>
      </c>
      <c r="AR416">
        <v>-16778681.960000001</v>
      </c>
      <c r="AS416">
        <v>-257926.02</v>
      </c>
      <c r="AT416">
        <v>-2107465.4300000002</v>
      </c>
      <c r="AV416">
        <v>-49662778.719999999</v>
      </c>
      <c r="AW416">
        <v>-2939837.95</v>
      </c>
      <c r="AX416">
        <v>-1480032.68</v>
      </c>
      <c r="AY416">
        <v>-10640457.08</v>
      </c>
      <c r="AZ416">
        <v>-3097102.38</v>
      </c>
      <c r="BA416">
        <v>-663378.6</v>
      </c>
      <c r="BC416">
        <v>316999.21999999997</v>
      </c>
      <c r="BD416">
        <v>-1274970.92</v>
      </c>
      <c r="BH416">
        <v>-80469551.609999999</v>
      </c>
      <c r="BJ416">
        <v>-273329.42</v>
      </c>
      <c r="BK416">
        <v>-12988624.470000001</v>
      </c>
      <c r="BL416">
        <v>-101774.45</v>
      </c>
      <c r="BM416">
        <v>-2656411.0299999998</v>
      </c>
      <c r="BN416">
        <v>-4788657</v>
      </c>
      <c r="BO416">
        <v>-2874352.88</v>
      </c>
    </row>
    <row r="417" spans="1:67" ht="23.25">
      <c r="A417" s="121">
        <v>4</v>
      </c>
      <c r="B417" s="122" t="s">
        <v>913</v>
      </c>
      <c r="C417" s="123" t="s">
        <v>915</v>
      </c>
      <c r="D417" s="123">
        <v>4.0999999999999996</v>
      </c>
      <c r="E417" s="266" t="s">
        <v>1073</v>
      </c>
      <c r="F417" s="122" t="s">
        <v>1503</v>
      </c>
      <c r="G417" s="122" t="s">
        <v>1474</v>
      </c>
      <c r="H417" s="201" t="s">
        <v>1478</v>
      </c>
      <c r="I417" s="150" t="s">
        <v>1489</v>
      </c>
      <c r="J417" s="150"/>
      <c r="K417" s="278">
        <v>4301020105.2320004</v>
      </c>
      <c r="L417" s="291" t="s">
        <v>2307</v>
      </c>
      <c r="M417" s="108">
        <f t="shared" si="6"/>
        <v>0</v>
      </c>
      <c r="N417">
        <v>321607.98</v>
      </c>
      <c r="O417">
        <v>948836.89</v>
      </c>
      <c r="P417">
        <v>6217225.4500000002</v>
      </c>
      <c r="Q417">
        <v>13636833.289999999</v>
      </c>
      <c r="R417">
        <v>64100.08</v>
      </c>
      <c r="S417">
        <v>5158108.95</v>
      </c>
      <c r="T417">
        <v>4454372.9000000004</v>
      </c>
      <c r="U417">
        <v>3242025.21</v>
      </c>
      <c r="V417">
        <v>7508023.1699999999</v>
      </c>
      <c r="W417">
        <v>2785085.84</v>
      </c>
      <c r="X417">
        <v>6133908.9100000001</v>
      </c>
      <c r="Y417">
        <v>1074049.45</v>
      </c>
      <c r="AA417">
        <v>6085503.8300000001</v>
      </c>
      <c r="AB417">
        <v>4107270.38</v>
      </c>
      <c r="AC417">
        <v>2257863.48</v>
      </c>
      <c r="AD417">
        <v>4143080.81</v>
      </c>
      <c r="AE417">
        <v>3854007.43</v>
      </c>
      <c r="AF417">
        <v>773292.15</v>
      </c>
      <c r="AI417">
        <v>344740.29</v>
      </c>
      <c r="AJ417">
        <v>12550851.24</v>
      </c>
      <c r="AK417">
        <v>3235524.28</v>
      </c>
      <c r="AL417">
        <v>11335730.15</v>
      </c>
      <c r="AM417">
        <v>4340526.38</v>
      </c>
      <c r="AN417">
        <v>17671273.940000001</v>
      </c>
      <c r="AO417">
        <v>2094669.82</v>
      </c>
      <c r="AP417">
        <v>7119296.8099999996</v>
      </c>
      <c r="AQ417">
        <v>5354309.93</v>
      </c>
      <c r="AR417">
        <v>10630763.460000001</v>
      </c>
      <c r="AS417">
        <v>3347510.8</v>
      </c>
      <c r="AT417">
        <v>6047918.3499999996</v>
      </c>
      <c r="AV417">
        <v>361574.88</v>
      </c>
      <c r="AW417">
        <v>8221248.4800000004</v>
      </c>
      <c r="AX417">
        <v>14198565.789999999</v>
      </c>
      <c r="AY417">
        <v>5091921.74</v>
      </c>
      <c r="AZ417">
        <v>10974430.66</v>
      </c>
      <c r="BA417">
        <v>4740469.37</v>
      </c>
      <c r="BB417">
        <v>5658416.1200000001</v>
      </c>
      <c r="BC417">
        <v>6595027.4100000001</v>
      </c>
      <c r="BD417">
        <v>5683209.0899999999</v>
      </c>
      <c r="BH417">
        <v>31818934.329999998</v>
      </c>
      <c r="BI417">
        <v>4795943.45</v>
      </c>
      <c r="BJ417">
        <v>3755324.15</v>
      </c>
      <c r="BK417">
        <v>7242585.5999999996</v>
      </c>
      <c r="BL417">
        <v>4253483.8499999996</v>
      </c>
      <c r="BM417">
        <v>4291824.7</v>
      </c>
      <c r="BN417">
        <v>6169800.9199999999</v>
      </c>
      <c r="BO417">
        <v>2914615.18</v>
      </c>
    </row>
    <row r="418" spans="1:67" ht="23.25">
      <c r="A418" s="121">
        <v>4</v>
      </c>
      <c r="B418" s="122" t="s">
        <v>913</v>
      </c>
      <c r="C418" s="123" t="s">
        <v>915</v>
      </c>
      <c r="D418" s="123">
        <v>4.0999999999999996</v>
      </c>
      <c r="E418" s="266" t="s">
        <v>952</v>
      </c>
      <c r="F418" s="122" t="s">
        <v>1473</v>
      </c>
      <c r="G418" s="122" t="s">
        <v>1474</v>
      </c>
      <c r="H418" s="201" t="s">
        <v>1481</v>
      </c>
      <c r="I418" s="150" t="s">
        <v>1489</v>
      </c>
      <c r="J418" s="150"/>
      <c r="K418" s="278">
        <v>4301020105.2390003</v>
      </c>
      <c r="L418" s="291" t="s">
        <v>2308</v>
      </c>
      <c r="M418" s="108">
        <f t="shared" si="6"/>
        <v>0</v>
      </c>
      <c r="N418">
        <v>-49229994.369999997</v>
      </c>
      <c r="O418">
        <v>-93386</v>
      </c>
      <c r="P418">
        <v>-47610</v>
      </c>
      <c r="Q418">
        <v>-205886</v>
      </c>
      <c r="R418">
        <v>-131816</v>
      </c>
      <c r="S418">
        <v>-112548</v>
      </c>
      <c r="T418">
        <v>-44382</v>
      </c>
      <c r="U418">
        <v>-18769</v>
      </c>
      <c r="V418">
        <v>-43542</v>
      </c>
      <c r="W418">
        <v>-140124</v>
      </c>
      <c r="X418">
        <v>-32790</v>
      </c>
      <c r="Y418">
        <v>-11163</v>
      </c>
      <c r="AA418">
        <v>-13545.25</v>
      </c>
      <c r="AB418">
        <v>-491589.4</v>
      </c>
      <c r="AD418">
        <v>-514</v>
      </c>
      <c r="AE418">
        <v>-16793</v>
      </c>
      <c r="AF418">
        <v>-6560</v>
      </c>
      <c r="AH418">
        <v>-105048906.69</v>
      </c>
      <c r="AI418">
        <v>-1727531.56</v>
      </c>
      <c r="AJ418">
        <v>-278188.56</v>
      </c>
      <c r="AK418">
        <v>-135825.01999999999</v>
      </c>
      <c r="AL418">
        <v>-459758.9</v>
      </c>
      <c r="AM418">
        <v>-685104</v>
      </c>
      <c r="AN418">
        <v>-2627631.6</v>
      </c>
      <c r="AO418">
        <v>-1080623.75</v>
      </c>
      <c r="AP418">
        <v>-242509.21</v>
      </c>
      <c r="AQ418">
        <v>-1681792.76</v>
      </c>
      <c r="AR418">
        <v>-3151025.1</v>
      </c>
      <c r="AS418">
        <v>-1262541.96</v>
      </c>
      <c r="AT418">
        <v>-1804412.08</v>
      </c>
      <c r="AU418">
        <v>-802158.13</v>
      </c>
      <c r="AV418">
        <v>-36898900.859999999</v>
      </c>
      <c r="AW418">
        <v>-353910.47</v>
      </c>
      <c r="AX418">
        <v>-741302.94</v>
      </c>
      <c r="AY418">
        <v>-7254732.9199999999</v>
      </c>
      <c r="AZ418">
        <v>-984</v>
      </c>
      <c r="BA418">
        <v>-48815.45</v>
      </c>
      <c r="BB418">
        <v>-1411</v>
      </c>
      <c r="BC418">
        <v>-533998</v>
      </c>
      <c r="BD418">
        <v>-20783.22</v>
      </c>
      <c r="BE418">
        <v>-31191</v>
      </c>
      <c r="BF418">
        <v>-158724.09</v>
      </c>
      <c r="BG418">
        <v>-89620.25</v>
      </c>
      <c r="BH418">
        <v>-19267807.829999998</v>
      </c>
      <c r="BI418">
        <v>-64935</v>
      </c>
      <c r="BJ418">
        <v>-221370.85</v>
      </c>
      <c r="BM418">
        <v>-86.75</v>
      </c>
      <c r="BN418">
        <v>-139393.92000000001</v>
      </c>
      <c r="BO418">
        <v>-76708.5</v>
      </c>
    </row>
    <row r="419" spans="1:67" ht="23.25">
      <c r="A419" s="121">
        <v>4</v>
      </c>
      <c r="B419" s="122" t="s">
        <v>913</v>
      </c>
      <c r="C419" s="123" t="s">
        <v>915</v>
      </c>
      <c r="D419" s="123">
        <v>4.0999999999999996</v>
      </c>
      <c r="E419" s="266" t="s">
        <v>1073</v>
      </c>
      <c r="F419" s="122" t="s">
        <v>1473</v>
      </c>
      <c r="G419" s="122" t="s">
        <v>1474</v>
      </c>
      <c r="H419" s="201" t="s">
        <v>1481</v>
      </c>
      <c r="I419" s="150" t="s">
        <v>1489</v>
      </c>
      <c r="J419" s="150"/>
      <c r="K419" s="278">
        <v>4301020105.2399998</v>
      </c>
      <c r="L419" s="291" t="s">
        <v>2309</v>
      </c>
      <c r="M419" s="108">
        <f t="shared" si="6"/>
        <v>59871.75</v>
      </c>
      <c r="O419">
        <v>2189766</v>
      </c>
      <c r="P419">
        <v>5224179</v>
      </c>
      <c r="Q419">
        <v>6594623</v>
      </c>
      <c r="R419">
        <v>4457097.42</v>
      </c>
      <c r="S419">
        <v>5424393</v>
      </c>
      <c r="T419">
        <v>6899560</v>
      </c>
      <c r="U419">
        <v>4533454</v>
      </c>
      <c r="V419">
        <v>3142638</v>
      </c>
      <c r="W419">
        <v>3229482</v>
      </c>
      <c r="X419">
        <v>2429557.0299999998</v>
      </c>
      <c r="Y419">
        <v>3458599.5</v>
      </c>
      <c r="Z419">
        <v>59871.75</v>
      </c>
      <c r="AA419">
        <v>540058.4</v>
      </c>
      <c r="AB419">
        <v>12859.5</v>
      </c>
      <c r="AE419">
        <v>9004</v>
      </c>
      <c r="AF419">
        <v>301698.25</v>
      </c>
      <c r="AH419">
        <v>2768876.22</v>
      </c>
      <c r="AI419">
        <v>3926496.03</v>
      </c>
      <c r="AJ419">
        <v>7047500.7800000003</v>
      </c>
      <c r="AK419">
        <v>4454722.07</v>
      </c>
      <c r="AL419">
        <v>9962884.2699999996</v>
      </c>
      <c r="AM419">
        <v>6120094.3899999997</v>
      </c>
      <c r="AN419">
        <v>8275245.2400000002</v>
      </c>
      <c r="AO419">
        <v>12829421.630000001</v>
      </c>
      <c r="AP419">
        <v>10420140.75</v>
      </c>
      <c r="AQ419">
        <v>5340014.01</v>
      </c>
      <c r="AR419">
        <v>7961837.0999999996</v>
      </c>
      <c r="AS419">
        <v>3648475.24</v>
      </c>
      <c r="AT419">
        <v>5031749.5999999996</v>
      </c>
      <c r="AU419">
        <v>4374938.92</v>
      </c>
      <c r="AW419">
        <v>1769460.66</v>
      </c>
      <c r="AX419">
        <v>3685758.48</v>
      </c>
      <c r="AY419">
        <v>1961900.05</v>
      </c>
      <c r="BA419">
        <v>3944.85</v>
      </c>
      <c r="BB419">
        <v>310471.90999999997</v>
      </c>
      <c r="BC419">
        <v>2725778.53</v>
      </c>
      <c r="BD419">
        <v>3249453.98</v>
      </c>
      <c r="BE419">
        <v>6069190.25</v>
      </c>
      <c r="BF419">
        <v>890764.75</v>
      </c>
      <c r="BG419">
        <v>2999710.5</v>
      </c>
      <c r="BI419">
        <v>865622.46</v>
      </c>
      <c r="BJ419">
        <v>38745.5</v>
      </c>
      <c r="BK419">
        <v>10344.5</v>
      </c>
      <c r="BM419">
        <v>17028.25</v>
      </c>
      <c r="BN419">
        <v>1198.75</v>
      </c>
      <c r="BO419">
        <v>19425.75</v>
      </c>
    </row>
    <row r="420" spans="1:67" ht="23.25">
      <c r="A420" s="121">
        <v>4</v>
      </c>
      <c r="B420" s="267" t="s">
        <v>913</v>
      </c>
      <c r="C420" s="268" t="s">
        <v>915</v>
      </c>
      <c r="D420" s="123">
        <v>4.0999999999999996</v>
      </c>
      <c r="E420" s="266" t="s">
        <v>1073</v>
      </c>
      <c r="F420" s="267" t="s">
        <v>1495</v>
      </c>
      <c r="G420" s="267" t="s">
        <v>1474</v>
      </c>
      <c r="H420" s="217" t="s">
        <v>1496</v>
      </c>
      <c r="I420" s="271" t="s">
        <v>1476</v>
      </c>
      <c r="J420" s="271"/>
      <c r="K420" s="282">
        <v>4301020105.2410002</v>
      </c>
      <c r="L420" s="295" t="s">
        <v>517</v>
      </c>
      <c r="M420" s="108">
        <f t="shared" si="6"/>
        <v>0</v>
      </c>
      <c r="N420">
        <v>1445191.25</v>
      </c>
      <c r="O420">
        <v>1140973</v>
      </c>
      <c r="P420">
        <v>2075842.93</v>
      </c>
      <c r="Q420">
        <v>4377747</v>
      </c>
      <c r="R420">
        <v>2496007</v>
      </c>
      <c r="S420">
        <v>16007462.189999999</v>
      </c>
      <c r="T420">
        <v>4238767.25</v>
      </c>
      <c r="U420">
        <v>803353</v>
      </c>
      <c r="V420">
        <v>1211480</v>
      </c>
      <c r="W420">
        <v>1871469</v>
      </c>
      <c r="X420">
        <v>2760833.5</v>
      </c>
      <c r="Y420">
        <v>2456107.5699999998</v>
      </c>
      <c r="AA420">
        <v>3855</v>
      </c>
      <c r="AB420">
        <v>1736305.75</v>
      </c>
      <c r="AC420">
        <v>661222</v>
      </c>
      <c r="AD420">
        <v>5701109.9699999997</v>
      </c>
      <c r="AE420">
        <v>699174</v>
      </c>
      <c r="AF420">
        <v>734342.5</v>
      </c>
      <c r="AG420">
        <v>8600</v>
      </c>
      <c r="AH420">
        <v>4519500</v>
      </c>
      <c r="AI420">
        <v>144550</v>
      </c>
      <c r="AJ420">
        <v>25080</v>
      </c>
      <c r="AK420">
        <v>773402</v>
      </c>
      <c r="AL420">
        <v>2106550</v>
      </c>
      <c r="AN420">
        <v>1869416</v>
      </c>
      <c r="AS420">
        <v>1225965.8</v>
      </c>
      <c r="AT420">
        <v>5510362</v>
      </c>
      <c r="AU420">
        <v>1247563</v>
      </c>
      <c r="AV420">
        <v>4938840</v>
      </c>
      <c r="AW420">
        <v>1122081.32</v>
      </c>
      <c r="AX420">
        <v>3003451</v>
      </c>
      <c r="AY420">
        <v>810477.5</v>
      </c>
      <c r="AZ420">
        <v>2690207</v>
      </c>
      <c r="BA420">
        <v>3310062</v>
      </c>
      <c r="BB420">
        <v>3132371</v>
      </c>
      <c r="BC420">
        <v>164346</v>
      </c>
      <c r="BD420">
        <v>3276563.21</v>
      </c>
      <c r="BE420">
        <v>1086250.72</v>
      </c>
      <c r="BF420">
        <v>676422</v>
      </c>
      <c r="BG420">
        <v>695933</v>
      </c>
      <c r="BH420">
        <v>1740223</v>
      </c>
      <c r="BI420">
        <v>2424600</v>
      </c>
      <c r="BJ420">
        <v>141453</v>
      </c>
      <c r="BK420">
        <v>734266.22</v>
      </c>
      <c r="BL420">
        <v>104884.5</v>
      </c>
      <c r="BM420">
        <v>1211418</v>
      </c>
      <c r="BN420">
        <v>1021715.75</v>
      </c>
      <c r="BO420">
        <v>855619.25</v>
      </c>
    </row>
    <row r="421" spans="1:67" ht="23.25">
      <c r="A421" s="121">
        <v>4</v>
      </c>
      <c r="B421" s="122" t="s">
        <v>913</v>
      </c>
      <c r="C421" s="123" t="s">
        <v>915</v>
      </c>
      <c r="D421" s="123">
        <v>4.0999999999999996</v>
      </c>
      <c r="E421" s="266" t="s">
        <v>1073</v>
      </c>
      <c r="F421" s="122" t="s">
        <v>1427</v>
      </c>
      <c r="G421" s="122" t="s">
        <v>1474</v>
      </c>
      <c r="H421" s="201" t="s">
        <v>1492</v>
      </c>
      <c r="I421" s="150" t="s">
        <v>1493</v>
      </c>
      <c r="J421" s="150"/>
      <c r="K421" s="278">
        <v>4301020105.2419996</v>
      </c>
      <c r="L421" s="291" t="s">
        <v>518</v>
      </c>
      <c r="M421" s="108">
        <f t="shared" si="6"/>
        <v>0</v>
      </c>
      <c r="W421">
        <v>3798325.6</v>
      </c>
      <c r="AT421">
        <v>2615344.7999999998</v>
      </c>
      <c r="AU421">
        <v>4381416.5999999996</v>
      </c>
    </row>
    <row r="422" spans="1:67" ht="23.25">
      <c r="A422" s="121">
        <v>4</v>
      </c>
      <c r="B422" s="267" t="s">
        <v>913</v>
      </c>
      <c r="C422" s="268" t="s">
        <v>915</v>
      </c>
      <c r="D422" s="123">
        <v>4.0999999999999996</v>
      </c>
      <c r="E422" s="266" t="s">
        <v>1073</v>
      </c>
      <c r="F422" s="267" t="s">
        <v>1427</v>
      </c>
      <c r="G422" s="267" t="s">
        <v>1474</v>
      </c>
      <c r="H422" s="217" t="s">
        <v>1510</v>
      </c>
      <c r="I422" s="271" t="s">
        <v>1493</v>
      </c>
      <c r="J422" s="271"/>
      <c r="K422" s="282">
        <v>4301020105.243</v>
      </c>
      <c r="L422" s="295" t="s">
        <v>519</v>
      </c>
      <c r="M422" s="108">
        <f t="shared" si="6"/>
        <v>3796785.06</v>
      </c>
      <c r="N422">
        <v>4405805.22</v>
      </c>
      <c r="O422">
        <v>82500</v>
      </c>
      <c r="P422">
        <v>3277762</v>
      </c>
      <c r="Q422">
        <v>3045000</v>
      </c>
      <c r="R422">
        <v>1387500</v>
      </c>
      <c r="S422">
        <v>2960000</v>
      </c>
      <c r="T422">
        <v>1431000</v>
      </c>
      <c r="U422">
        <v>1000000</v>
      </c>
      <c r="V422">
        <v>322500</v>
      </c>
      <c r="W422">
        <v>165000</v>
      </c>
      <c r="X422">
        <v>784000</v>
      </c>
      <c r="Y422">
        <v>2507605</v>
      </c>
      <c r="Z422">
        <v>3796785.06</v>
      </c>
      <c r="AA422">
        <v>1476456.87</v>
      </c>
      <c r="AB422">
        <v>808693.37</v>
      </c>
      <c r="AC422">
        <v>2158918.81</v>
      </c>
      <c r="AD422">
        <v>10955519.720000001</v>
      </c>
      <c r="AE422">
        <v>1572457.29</v>
      </c>
      <c r="AF422">
        <v>1861091.26</v>
      </c>
      <c r="AG422">
        <v>828678.76</v>
      </c>
      <c r="AH422">
        <v>7751335.5099999998</v>
      </c>
      <c r="AI422">
        <v>3408741.04</v>
      </c>
      <c r="AJ422">
        <v>2475000</v>
      </c>
      <c r="AK422">
        <v>2133959.66</v>
      </c>
      <c r="AL422">
        <v>2700000</v>
      </c>
      <c r="AM422">
        <v>937500</v>
      </c>
      <c r="AN422">
        <v>4864783</v>
      </c>
      <c r="AO422">
        <v>6336994.5300000003</v>
      </c>
      <c r="AP422">
        <v>1866000</v>
      </c>
      <c r="AQ422">
        <v>1524000</v>
      </c>
      <c r="AR422">
        <v>3521565</v>
      </c>
      <c r="AS422">
        <v>1937250</v>
      </c>
      <c r="AT422">
        <v>1260000</v>
      </c>
      <c r="AU422">
        <v>802500</v>
      </c>
      <c r="AV422">
        <v>1622499.82</v>
      </c>
      <c r="AW422">
        <v>2123000</v>
      </c>
      <c r="AX422">
        <v>1404325</v>
      </c>
      <c r="AY422">
        <v>3199340.47</v>
      </c>
      <c r="AZ422">
        <v>1390000</v>
      </c>
      <c r="BA422">
        <v>812500</v>
      </c>
      <c r="BB422">
        <v>1421475</v>
      </c>
      <c r="BC422">
        <v>1277500</v>
      </c>
      <c r="BD422">
        <v>1510000</v>
      </c>
      <c r="BE422">
        <v>1801575</v>
      </c>
      <c r="BF422">
        <v>2438076.2999999998</v>
      </c>
      <c r="BG422">
        <v>2667298.25</v>
      </c>
      <c r="BH422">
        <v>1515088.15</v>
      </c>
      <c r="BI422">
        <v>2339576.71</v>
      </c>
      <c r="BJ422">
        <v>1367267.86</v>
      </c>
      <c r="BK422">
        <v>5453026.4800000004</v>
      </c>
      <c r="BL422">
        <v>1038365.68</v>
      </c>
      <c r="BM422">
        <v>3557866.84</v>
      </c>
      <c r="BN422">
        <v>1680746.24</v>
      </c>
      <c r="BO422">
        <v>1452639.09</v>
      </c>
    </row>
    <row r="423" spans="1:67" ht="23.25">
      <c r="A423" s="121">
        <v>4</v>
      </c>
      <c r="B423" s="122" t="s">
        <v>913</v>
      </c>
      <c r="C423" s="123" t="s">
        <v>915</v>
      </c>
      <c r="D423" s="123">
        <v>4.0999999999999996</v>
      </c>
      <c r="E423" s="266" t="s">
        <v>1073</v>
      </c>
      <c r="F423" s="122" t="s">
        <v>1512</v>
      </c>
      <c r="G423" s="122" t="s">
        <v>1474</v>
      </c>
      <c r="H423" s="201" t="s">
        <v>1513</v>
      </c>
      <c r="I423" s="150" t="s">
        <v>1476</v>
      </c>
      <c r="J423" s="150"/>
      <c r="K423" s="278">
        <v>4301020105.2440004</v>
      </c>
      <c r="L423" s="291" t="s">
        <v>2313</v>
      </c>
      <c r="M423" s="108">
        <f t="shared" si="6"/>
        <v>10817912.66</v>
      </c>
      <c r="N423">
        <v>15045562.039999999</v>
      </c>
      <c r="O423">
        <v>491008.15</v>
      </c>
      <c r="P423">
        <v>900421.2</v>
      </c>
      <c r="Q423">
        <v>611431.67000000004</v>
      </c>
      <c r="R423">
        <v>1861396</v>
      </c>
      <c r="S423">
        <v>1130048</v>
      </c>
      <c r="T423">
        <v>1223737.81</v>
      </c>
      <c r="U423">
        <v>1040170.21</v>
      </c>
      <c r="V423">
        <v>1221848.58</v>
      </c>
      <c r="W423">
        <v>548138.35</v>
      </c>
      <c r="X423">
        <v>445950</v>
      </c>
      <c r="Y423">
        <v>595174</v>
      </c>
      <c r="Z423">
        <v>10817912.66</v>
      </c>
      <c r="AA423">
        <v>739471.63</v>
      </c>
      <c r="AB423">
        <v>785055.1</v>
      </c>
      <c r="AC423">
        <v>1093982.8500000001</v>
      </c>
      <c r="AD423">
        <v>2057048.1</v>
      </c>
      <c r="AE423">
        <v>1596894.45</v>
      </c>
      <c r="AF423">
        <v>657917.19999999995</v>
      </c>
      <c r="AG423">
        <v>422343.95</v>
      </c>
      <c r="AH423">
        <v>53905793.840000004</v>
      </c>
      <c r="AI423">
        <v>988150.4</v>
      </c>
      <c r="AJ423">
        <v>938151.3</v>
      </c>
      <c r="AK423">
        <v>1296353.08</v>
      </c>
      <c r="AL423">
        <v>1154832.0900000001</v>
      </c>
      <c r="AM423">
        <v>1438520.65</v>
      </c>
      <c r="AN423">
        <v>2874842.96</v>
      </c>
      <c r="AO423">
        <v>2345174.7400000002</v>
      </c>
      <c r="AP423">
        <v>2324252.25</v>
      </c>
      <c r="AQ423">
        <v>737140.79</v>
      </c>
      <c r="AR423">
        <v>2996374.42</v>
      </c>
      <c r="AS423">
        <v>770311.57</v>
      </c>
      <c r="AT423">
        <v>1097811</v>
      </c>
      <c r="AU423">
        <v>578214</v>
      </c>
      <c r="AV423">
        <v>19586850.960000001</v>
      </c>
      <c r="AW423">
        <v>655763.71</v>
      </c>
      <c r="AX423">
        <v>626784.82999999996</v>
      </c>
      <c r="AY423">
        <v>11652041.23</v>
      </c>
      <c r="AZ423">
        <v>1328814.75</v>
      </c>
      <c r="BA423">
        <v>951996.33</v>
      </c>
      <c r="BB423">
        <v>715615.75</v>
      </c>
      <c r="BC423">
        <v>1890248.5</v>
      </c>
      <c r="BD423">
        <v>595790.81999999995</v>
      </c>
      <c r="BE423">
        <v>546493.07999999996</v>
      </c>
      <c r="BF423">
        <v>345789</v>
      </c>
      <c r="BG423">
        <v>580645.35</v>
      </c>
      <c r="BH423">
        <v>10706272.9</v>
      </c>
      <c r="BI423">
        <v>1237870.5</v>
      </c>
      <c r="BJ423">
        <v>2034021.4</v>
      </c>
      <c r="BK423">
        <v>838808.99</v>
      </c>
      <c r="BL423">
        <v>123271</v>
      </c>
      <c r="BM423">
        <v>1096683</v>
      </c>
      <c r="BN423">
        <v>2469391.19</v>
      </c>
      <c r="BO423">
        <v>840750.18</v>
      </c>
    </row>
    <row r="424" spans="1:67" ht="23.25">
      <c r="A424" s="121">
        <v>4</v>
      </c>
      <c r="B424" s="122" t="s">
        <v>913</v>
      </c>
      <c r="C424" s="123" t="s">
        <v>915</v>
      </c>
      <c r="D424" s="123">
        <v>4.0999999999999996</v>
      </c>
      <c r="E424" s="266" t="s">
        <v>1073</v>
      </c>
      <c r="F424" s="122" t="s">
        <v>1512</v>
      </c>
      <c r="G424" s="122" t="s">
        <v>1474</v>
      </c>
      <c r="H424" s="201" t="s">
        <v>1513</v>
      </c>
      <c r="I424" s="150" t="s">
        <v>1479</v>
      </c>
      <c r="J424" s="150"/>
      <c r="K424" s="278">
        <v>4301020105.2449999</v>
      </c>
      <c r="L424" s="291" t="s">
        <v>2314</v>
      </c>
      <c r="M424" s="108">
        <f t="shared" si="6"/>
        <v>56910239.039999999</v>
      </c>
      <c r="N424">
        <v>49683879.270000003</v>
      </c>
      <c r="O424">
        <v>500</v>
      </c>
      <c r="P424">
        <v>246631.1</v>
      </c>
      <c r="Q424">
        <v>881928</v>
      </c>
      <c r="R424">
        <v>5424826</v>
      </c>
      <c r="S424">
        <v>1065508.1000000001</v>
      </c>
      <c r="T424">
        <v>177619.68</v>
      </c>
      <c r="U424">
        <v>194607.25</v>
      </c>
      <c r="V424">
        <v>222228.25</v>
      </c>
      <c r="W424">
        <v>172614.55</v>
      </c>
      <c r="X424">
        <v>87583</v>
      </c>
      <c r="Y424">
        <v>72001.48</v>
      </c>
      <c r="Z424">
        <v>56910239.039999999</v>
      </c>
      <c r="AA424">
        <v>55135.6</v>
      </c>
      <c r="AB424">
        <v>594683.06000000006</v>
      </c>
      <c r="AC424">
        <v>339919.5</v>
      </c>
      <c r="AD424">
        <v>308300</v>
      </c>
      <c r="AE424">
        <v>306410</v>
      </c>
      <c r="AF424">
        <v>373046.75</v>
      </c>
      <c r="AH424">
        <v>139829018.72999999</v>
      </c>
      <c r="AI424">
        <v>50731.4</v>
      </c>
      <c r="AJ424">
        <v>7623603.6500000004</v>
      </c>
      <c r="AK424">
        <v>277216.98</v>
      </c>
      <c r="AL424">
        <v>254411.2</v>
      </c>
      <c r="AM424">
        <v>365293.57</v>
      </c>
      <c r="AP424">
        <v>170860.6</v>
      </c>
      <c r="AQ424">
        <v>82974</v>
      </c>
      <c r="AR424">
        <v>63036.95</v>
      </c>
      <c r="AT424">
        <v>273280</v>
      </c>
      <c r="AV424">
        <v>42742858.75</v>
      </c>
      <c r="AW424">
        <v>304398.5</v>
      </c>
      <c r="AX424">
        <v>378726.75</v>
      </c>
      <c r="AY424">
        <v>12818510.5</v>
      </c>
      <c r="AZ424">
        <v>387073.95</v>
      </c>
      <c r="BA424">
        <v>129396</v>
      </c>
      <c r="BB424">
        <v>929945.75</v>
      </c>
      <c r="BC424">
        <v>3375563.32</v>
      </c>
      <c r="BD424">
        <v>520978.41</v>
      </c>
      <c r="BH424">
        <v>33398912.670000002</v>
      </c>
      <c r="BI424">
        <v>211709.54</v>
      </c>
      <c r="BJ424">
        <v>231411</v>
      </c>
      <c r="BK424">
        <v>2000651.28</v>
      </c>
      <c r="BL424">
        <v>9063.2000000000007</v>
      </c>
      <c r="BM424">
        <v>1287655</v>
      </c>
      <c r="BN424">
        <v>665366.37</v>
      </c>
      <c r="BO424">
        <v>599292.12</v>
      </c>
    </row>
    <row r="425" spans="1:67" ht="23.25">
      <c r="A425" s="121">
        <v>4</v>
      </c>
      <c r="B425" s="122" t="s">
        <v>913</v>
      </c>
      <c r="C425" s="123" t="s">
        <v>915</v>
      </c>
      <c r="D425" s="123">
        <v>4.0999999999999996</v>
      </c>
      <c r="E425" s="266" t="s">
        <v>952</v>
      </c>
      <c r="F425" s="122" t="s">
        <v>1512</v>
      </c>
      <c r="G425" s="122" t="s">
        <v>1474</v>
      </c>
      <c r="H425" s="206" t="s">
        <v>1513</v>
      </c>
      <c r="I425" s="150" t="s">
        <v>1489</v>
      </c>
      <c r="J425" s="150"/>
      <c r="K425" s="280">
        <v>4301020105.2510004</v>
      </c>
      <c r="L425" s="293" t="s">
        <v>2534</v>
      </c>
      <c r="M425" s="108">
        <f t="shared" si="6"/>
        <v>-22774965.07</v>
      </c>
      <c r="P425">
        <v>-160244.51</v>
      </c>
      <c r="Q425">
        <v>-180451.04</v>
      </c>
      <c r="R425">
        <v>-3861976.95</v>
      </c>
      <c r="S425">
        <v>-455053.51</v>
      </c>
      <c r="T425">
        <v>-14075</v>
      </c>
      <c r="V425">
        <v>-153774.92000000001</v>
      </c>
      <c r="W425">
        <v>-6707.17</v>
      </c>
      <c r="X425">
        <v>-91976.37</v>
      </c>
      <c r="Y425">
        <v>-148041.79</v>
      </c>
      <c r="Z425">
        <v>-22774965.07</v>
      </c>
      <c r="AB425">
        <v>-169479.83</v>
      </c>
      <c r="AC425">
        <v>-376612.66</v>
      </c>
      <c r="AD425">
        <v>-72979.520000000004</v>
      </c>
      <c r="AE425">
        <v>-73204.23</v>
      </c>
      <c r="AF425">
        <v>-52215.25</v>
      </c>
      <c r="AH425">
        <v>-13308061.91</v>
      </c>
      <c r="AJ425">
        <v>-1839745</v>
      </c>
      <c r="AM425">
        <v>-253596.01</v>
      </c>
      <c r="AN425">
        <v>-463416.8</v>
      </c>
      <c r="AO425">
        <v>-172120.5</v>
      </c>
      <c r="AR425">
        <v>-220123.33</v>
      </c>
      <c r="AT425">
        <v>-48752.3</v>
      </c>
      <c r="AV425">
        <v>-2760</v>
      </c>
      <c r="AW425">
        <v>-3251.4</v>
      </c>
      <c r="AX425">
        <v>-112984.39</v>
      </c>
      <c r="AY425">
        <v>-2264989.91</v>
      </c>
      <c r="AZ425">
        <v>-94099.16</v>
      </c>
      <c r="BA425">
        <v>-73779.3</v>
      </c>
      <c r="BB425">
        <v>-356275.46</v>
      </c>
      <c r="BD425">
        <v>-112721.99</v>
      </c>
      <c r="BE425">
        <v>-14800.34</v>
      </c>
      <c r="BF425">
        <v>-28653.35</v>
      </c>
      <c r="BH425">
        <v>-288531.7</v>
      </c>
      <c r="BI425">
        <v>-456571.54</v>
      </c>
      <c r="BJ425">
        <v>-47703.56</v>
      </c>
      <c r="BK425">
        <v>-205527.03</v>
      </c>
      <c r="BL425">
        <v>-5414.69</v>
      </c>
      <c r="BM425">
        <v>-229132.57</v>
      </c>
      <c r="BN425">
        <v>-158754.93</v>
      </c>
    </row>
    <row r="426" spans="1:67" ht="23.25">
      <c r="A426" s="121">
        <v>4</v>
      </c>
      <c r="B426" s="122" t="s">
        <v>913</v>
      </c>
      <c r="C426" s="123" t="s">
        <v>915</v>
      </c>
      <c r="D426" s="123">
        <v>4.0999999999999996</v>
      </c>
      <c r="E426" s="266" t="s">
        <v>1073</v>
      </c>
      <c r="F426" s="122" t="s">
        <v>1512</v>
      </c>
      <c r="G426" s="122" t="s">
        <v>1474</v>
      </c>
      <c r="H426" s="206" t="s">
        <v>1513</v>
      </c>
      <c r="I426" s="150" t="s">
        <v>1489</v>
      </c>
      <c r="J426" s="150"/>
      <c r="K426" s="280">
        <v>4301020105.2519999</v>
      </c>
      <c r="L426" s="293" t="s">
        <v>2535</v>
      </c>
      <c r="M426" s="108">
        <f t="shared" si="6"/>
        <v>0</v>
      </c>
      <c r="Q426">
        <v>86243.79</v>
      </c>
      <c r="R426">
        <v>49072.65</v>
      </c>
      <c r="S426">
        <v>561331.37</v>
      </c>
      <c r="V426">
        <v>5045.8500000000004</v>
      </c>
      <c r="X426">
        <v>56228.800000000003</v>
      </c>
      <c r="Y426">
        <v>374323.77</v>
      </c>
      <c r="AA426">
        <v>22698.45</v>
      </c>
      <c r="AB426">
        <v>169411.31</v>
      </c>
      <c r="AC426">
        <v>16451.099999999999</v>
      </c>
      <c r="AD426">
        <v>76109.75</v>
      </c>
      <c r="AJ426">
        <v>7523</v>
      </c>
      <c r="AM426">
        <v>95090.62</v>
      </c>
      <c r="AN426">
        <v>1035974.43</v>
      </c>
      <c r="AO426">
        <v>433259.4</v>
      </c>
      <c r="AR426">
        <v>40821.58</v>
      </c>
      <c r="AW426">
        <v>36951.25</v>
      </c>
      <c r="AX426">
        <v>98479.12</v>
      </c>
      <c r="AY426">
        <v>403827.98</v>
      </c>
      <c r="AZ426">
        <v>292193.07</v>
      </c>
      <c r="BA426">
        <v>2000</v>
      </c>
      <c r="BD426">
        <v>106038.86</v>
      </c>
      <c r="BH426">
        <v>147198.54999999999</v>
      </c>
      <c r="BI426">
        <v>712167.13</v>
      </c>
      <c r="BJ426">
        <v>44998.64</v>
      </c>
      <c r="BK426">
        <v>191841.74</v>
      </c>
      <c r="BL426">
        <v>126374.8</v>
      </c>
      <c r="BN426">
        <v>68458.81</v>
      </c>
    </row>
    <row r="427" spans="1:67" ht="23.25">
      <c r="A427" s="121">
        <v>4</v>
      </c>
      <c r="B427" s="122" t="s">
        <v>913</v>
      </c>
      <c r="C427" s="123" t="s">
        <v>915</v>
      </c>
      <c r="D427" s="123">
        <v>4.0999999999999996</v>
      </c>
      <c r="E427" s="266" t="s">
        <v>1073</v>
      </c>
      <c r="F427" s="122" t="s">
        <v>1491</v>
      </c>
      <c r="G427" s="122" t="s">
        <v>1474</v>
      </c>
      <c r="H427" s="201" t="s">
        <v>1492</v>
      </c>
      <c r="I427" s="150" t="s">
        <v>1493</v>
      </c>
      <c r="J427" s="150"/>
      <c r="K427" s="278">
        <v>4301020105.2550001</v>
      </c>
      <c r="L427" s="291" t="s">
        <v>524</v>
      </c>
      <c r="M427" s="108">
        <f t="shared" si="6"/>
        <v>410880.61</v>
      </c>
      <c r="N427">
        <v>142000</v>
      </c>
      <c r="O427">
        <v>517850.96</v>
      </c>
      <c r="P427">
        <v>404971.33</v>
      </c>
      <c r="Q427">
        <v>0</v>
      </c>
      <c r="S427">
        <v>6885</v>
      </c>
      <c r="X427">
        <v>214616.52</v>
      </c>
      <c r="Y427">
        <v>446295.62</v>
      </c>
      <c r="Z427">
        <v>410880.61</v>
      </c>
      <c r="AA427">
        <v>453934.25</v>
      </c>
      <c r="AB427">
        <v>1707229.37</v>
      </c>
      <c r="AC427">
        <v>479371.62</v>
      </c>
      <c r="AD427">
        <v>359397.45</v>
      </c>
      <c r="AE427">
        <v>169554.44</v>
      </c>
      <c r="AF427">
        <v>486531.27</v>
      </c>
      <c r="AG427">
        <v>224410.08</v>
      </c>
      <c r="AH427">
        <v>491224.28</v>
      </c>
      <c r="AI427">
        <v>392837.18</v>
      </c>
      <c r="AJ427">
        <v>371580.76</v>
      </c>
      <c r="AK427">
        <v>439326.09</v>
      </c>
      <c r="AL427">
        <v>369411.94</v>
      </c>
      <c r="AM427">
        <v>760560.13</v>
      </c>
      <c r="AN427">
        <v>50738.34</v>
      </c>
      <c r="AP427">
        <v>432197.14</v>
      </c>
      <c r="AQ427">
        <v>351065.02</v>
      </c>
      <c r="AS427">
        <v>404529.41</v>
      </c>
      <c r="AT427">
        <v>225016.53</v>
      </c>
      <c r="AU427">
        <v>51811.53</v>
      </c>
      <c r="AV427">
        <v>708640.64</v>
      </c>
      <c r="AX427">
        <v>0</v>
      </c>
      <c r="AY427">
        <v>410765.17</v>
      </c>
      <c r="AZ427">
        <v>29639.87</v>
      </c>
      <c r="BA427">
        <v>427750.62</v>
      </c>
      <c r="BB427">
        <v>563051.30000000005</v>
      </c>
      <c r="BC427">
        <v>483023.6</v>
      </c>
      <c r="BD427">
        <v>8392.1200000000008</v>
      </c>
      <c r="BE427">
        <v>117570.66</v>
      </c>
      <c r="BF427">
        <v>7660.68</v>
      </c>
      <c r="BH427">
        <v>383695.07</v>
      </c>
      <c r="BI427">
        <v>382728.37</v>
      </c>
      <c r="BJ427">
        <v>553524.47</v>
      </c>
      <c r="BK427">
        <v>372060.2</v>
      </c>
      <c r="BM427">
        <v>433241.93</v>
      </c>
      <c r="BN427">
        <v>279906.03000000003</v>
      </c>
      <c r="BO427">
        <v>580655.35</v>
      </c>
    </row>
    <row r="428" spans="1:67" ht="23.25">
      <c r="A428" s="121">
        <v>4</v>
      </c>
      <c r="B428" s="122" t="s">
        <v>913</v>
      </c>
      <c r="C428" s="123" t="s">
        <v>915</v>
      </c>
      <c r="D428" s="123">
        <v>4.0999999999999996</v>
      </c>
      <c r="E428" s="266" t="s">
        <v>1073</v>
      </c>
      <c r="F428" s="122"/>
      <c r="G428" s="122" t="s">
        <v>1474</v>
      </c>
      <c r="H428" s="201" t="s">
        <v>1492</v>
      </c>
      <c r="I428" s="150" t="s">
        <v>1493</v>
      </c>
      <c r="J428" s="150"/>
      <c r="K428" s="278">
        <v>4301020105.2559996</v>
      </c>
      <c r="L428" s="291" t="s">
        <v>2317</v>
      </c>
      <c r="M428" s="108">
        <f t="shared" si="6"/>
        <v>0</v>
      </c>
      <c r="N428">
        <v>591577.5</v>
      </c>
      <c r="O428">
        <v>629516.53</v>
      </c>
      <c r="P428">
        <v>1477811.6</v>
      </c>
      <c r="Q428">
        <v>2097247.41</v>
      </c>
      <c r="R428">
        <v>1540184.84</v>
      </c>
      <c r="S428">
        <v>2165944.13</v>
      </c>
      <c r="T428">
        <v>2203727.19</v>
      </c>
      <c r="U428">
        <v>970243.75</v>
      </c>
      <c r="V428">
        <v>622465.9</v>
      </c>
      <c r="W428">
        <v>1173859.07</v>
      </c>
      <c r="X428">
        <v>1032819.08</v>
      </c>
      <c r="Y428">
        <v>1628108.25</v>
      </c>
      <c r="AB428">
        <v>476126.15</v>
      </c>
      <c r="AD428">
        <v>736850.14</v>
      </c>
      <c r="AF428">
        <v>205662.35</v>
      </c>
      <c r="AG428">
        <v>759775</v>
      </c>
      <c r="AZ428">
        <v>759946</v>
      </c>
      <c r="BB428">
        <v>395114.4</v>
      </c>
      <c r="BE428">
        <v>500000</v>
      </c>
      <c r="BF428">
        <v>826000</v>
      </c>
      <c r="BG428">
        <v>1445328.7</v>
      </c>
      <c r="BI428">
        <v>128217.61</v>
      </c>
      <c r="BJ428">
        <v>713805.63</v>
      </c>
      <c r="BK428">
        <v>4342974.7</v>
      </c>
      <c r="BL428">
        <v>2068496.27</v>
      </c>
      <c r="BM428">
        <v>910554</v>
      </c>
      <c r="BN428">
        <v>1123918.22</v>
      </c>
      <c r="BO428">
        <v>774966.45</v>
      </c>
    </row>
    <row r="429" spans="1:67" ht="23.25">
      <c r="A429" s="121">
        <v>4</v>
      </c>
      <c r="B429" s="267" t="s">
        <v>913</v>
      </c>
      <c r="C429" s="268" t="s">
        <v>915</v>
      </c>
      <c r="D429" s="123">
        <v>4.0999999999999996</v>
      </c>
      <c r="E429" s="266" t="s">
        <v>952</v>
      </c>
      <c r="F429" s="267" t="s">
        <v>1495</v>
      </c>
      <c r="G429" s="267" t="s">
        <v>1474</v>
      </c>
      <c r="H429" s="217" t="s">
        <v>1496</v>
      </c>
      <c r="I429" s="271" t="s">
        <v>1489</v>
      </c>
      <c r="J429" s="271"/>
      <c r="K429" s="282">
        <v>4301020105.257</v>
      </c>
      <c r="L429" s="295" t="s">
        <v>526</v>
      </c>
      <c r="M429" s="108">
        <f t="shared" si="6"/>
        <v>0</v>
      </c>
      <c r="S429">
        <v>-3081066.55</v>
      </c>
      <c r="AB429">
        <v>0</v>
      </c>
      <c r="AD429">
        <v>-261858</v>
      </c>
      <c r="BA429">
        <v>-5358.94</v>
      </c>
    </row>
    <row r="430" spans="1:67" ht="23.25">
      <c r="A430" s="121">
        <v>4</v>
      </c>
      <c r="B430" s="122" t="s">
        <v>913</v>
      </c>
      <c r="C430" s="123" t="s">
        <v>915</v>
      </c>
      <c r="D430" s="123">
        <v>4.0999999999999996</v>
      </c>
      <c r="E430" s="266" t="s">
        <v>952</v>
      </c>
      <c r="F430" s="122" t="s">
        <v>1512</v>
      </c>
      <c r="G430" s="122" t="s">
        <v>1474</v>
      </c>
      <c r="H430" s="206" t="s">
        <v>1513</v>
      </c>
      <c r="I430" s="150" t="s">
        <v>1489</v>
      </c>
      <c r="J430" s="150"/>
      <c r="K430" s="280">
        <v>4301020105.2580004</v>
      </c>
      <c r="L430" s="293" t="s">
        <v>2318</v>
      </c>
      <c r="M430" s="108">
        <f t="shared" si="6"/>
        <v>-282154.78999999998</v>
      </c>
      <c r="O430">
        <v>-22428.3</v>
      </c>
      <c r="P430">
        <v>-245801.15</v>
      </c>
      <c r="S430">
        <v>-106083.6</v>
      </c>
      <c r="T430">
        <v>-62628.6</v>
      </c>
      <c r="U430">
        <v>-109405.3</v>
      </c>
      <c r="V430">
        <v>-578.70000000000005</v>
      </c>
      <c r="W430">
        <v>-28150.39</v>
      </c>
      <c r="Z430">
        <v>-282154.78999999998</v>
      </c>
      <c r="AB430">
        <v>-108730.52</v>
      </c>
      <c r="AD430">
        <v>-104557.79</v>
      </c>
      <c r="AE430">
        <v>-42622.95</v>
      </c>
      <c r="AF430">
        <v>-114742.8</v>
      </c>
      <c r="AG430">
        <v>-127445.85</v>
      </c>
      <c r="AH430">
        <v>-8752502.6500000004</v>
      </c>
      <c r="AJ430">
        <v>-53816.97</v>
      </c>
      <c r="AM430">
        <v>-1558.19</v>
      </c>
      <c r="AP430">
        <v>-1430245.37</v>
      </c>
      <c r="AQ430">
        <v>-75189.2</v>
      </c>
      <c r="AR430">
        <v>-139800</v>
      </c>
      <c r="AS430">
        <v>-196474.1</v>
      </c>
      <c r="AT430">
        <v>-84976.37</v>
      </c>
      <c r="AU430">
        <v>-451397.39</v>
      </c>
      <c r="AW430">
        <v>-39747.51</v>
      </c>
      <c r="AX430">
        <v>-78408.259999999995</v>
      </c>
      <c r="AY430">
        <v>-1470222.69</v>
      </c>
      <c r="AZ430">
        <v>-123395.91</v>
      </c>
      <c r="BA430">
        <v>-26485.94</v>
      </c>
      <c r="BB430">
        <v>-397791.35</v>
      </c>
      <c r="BD430">
        <v>-16426.240000000002</v>
      </c>
      <c r="BF430">
        <v>-29172.720000000001</v>
      </c>
      <c r="BG430">
        <v>-1684</v>
      </c>
      <c r="BI430">
        <v>-80418</v>
      </c>
      <c r="BJ430">
        <v>-40195.599999999999</v>
      </c>
      <c r="BK430">
        <v>-7808.99</v>
      </c>
      <c r="BM430">
        <v>-75879.63</v>
      </c>
      <c r="BN430">
        <v>-50113.54</v>
      </c>
    </row>
    <row r="431" spans="1:67" ht="23.25">
      <c r="A431" s="121">
        <v>4</v>
      </c>
      <c r="B431" s="122" t="s">
        <v>913</v>
      </c>
      <c r="C431" s="123" t="s">
        <v>915</v>
      </c>
      <c r="D431" s="123">
        <v>4.0999999999999996</v>
      </c>
      <c r="E431" s="266" t="s">
        <v>1073</v>
      </c>
      <c r="F431" s="122" t="s">
        <v>1512</v>
      </c>
      <c r="G431" s="122" t="s">
        <v>1474</v>
      </c>
      <c r="H431" s="206" t="s">
        <v>1513</v>
      </c>
      <c r="I431" s="150" t="s">
        <v>1489</v>
      </c>
      <c r="J431" s="150"/>
      <c r="K431" s="280">
        <v>4301020105.2600002</v>
      </c>
      <c r="L431" s="293" t="s">
        <v>528</v>
      </c>
      <c r="M431" s="108">
        <f t="shared" si="6"/>
        <v>0</v>
      </c>
      <c r="P431">
        <v>3368.2</v>
      </c>
      <c r="W431">
        <v>2879.25</v>
      </c>
      <c r="AD431">
        <v>312107.01</v>
      </c>
      <c r="AF431">
        <v>52117</v>
      </c>
      <c r="AJ431">
        <v>5159.05</v>
      </c>
      <c r="AP431">
        <v>146287.35</v>
      </c>
      <c r="AT431">
        <v>142813.79999999999</v>
      </c>
      <c r="AU431">
        <v>167853.15</v>
      </c>
      <c r="AW431">
        <v>12743.04</v>
      </c>
      <c r="AX431">
        <v>339158.11</v>
      </c>
      <c r="AY431">
        <v>88698.07</v>
      </c>
      <c r="BD431">
        <v>112064.52</v>
      </c>
      <c r="BK431">
        <v>20639.310000000001</v>
      </c>
      <c r="BL431">
        <v>26622.86</v>
      </c>
      <c r="BM431">
        <v>53869.54</v>
      </c>
      <c r="BN431">
        <v>6907.43</v>
      </c>
    </row>
    <row r="432" spans="1:67" ht="23.25">
      <c r="A432" s="121">
        <v>4</v>
      </c>
      <c r="B432" s="122" t="s">
        <v>913</v>
      </c>
      <c r="C432" s="123" t="s">
        <v>915</v>
      </c>
      <c r="D432" s="123">
        <v>4.0999999999999996</v>
      </c>
      <c r="E432" s="266" t="s">
        <v>1073</v>
      </c>
      <c r="F432" s="122" t="s">
        <v>1008</v>
      </c>
      <c r="G432" s="122" t="s">
        <v>1474</v>
      </c>
      <c r="H432" s="201" t="s">
        <v>1492</v>
      </c>
      <c r="I432" s="150">
        <v>41010</v>
      </c>
      <c r="J432" s="150"/>
      <c r="K432" s="278">
        <v>4301020105.2629995</v>
      </c>
      <c r="L432" s="291" t="s">
        <v>529</v>
      </c>
      <c r="M432" s="108">
        <f t="shared" si="6"/>
        <v>15600.25</v>
      </c>
      <c r="Z432">
        <v>15600.25</v>
      </c>
      <c r="AH432">
        <v>13235279.949999999</v>
      </c>
      <c r="AJ432">
        <v>76834</v>
      </c>
      <c r="AV432">
        <v>318750.25</v>
      </c>
      <c r="AW432">
        <v>1089189.68</v>
      </c>
      <c r="AY432">
        <v>108467.5</v>
      </c>
      <c r="BH432">
        <v>41094.5</v>
      </c>
      <c r="BN432">
        <v>123612.35</v>
      </c>
    </row>
    <row r="433" spans="1:67" ht="23.25">
      <c r="A433" s="121">
        <v>4</v>
      </c>
      <c r="B433" s="267" t="s">
        <v>913</v>
      </c>
      <c r="C433" s="268" t="s">
        <v>915</v>
      </c>
      <c r="D433" s="123">
        <v>4.0999999999999996</v>
      </c>
      <c r="E433" s="266" t="s">
        <v>952</v>
      </c>
      <c r="F433" s="267" t="s">
        <v>1008</v>
      </c>
      <c r="G433" s="267" t="s">
        <v>1474</v>
      </c>
      <c r="H433" s="217" t="s">
        <v>1475</v>
      </c>
      <c r="I433" s="271" t="s">
        <v>1489</v>
      </c>
      <c r="J433" s="271"/>
      <c r="K433" s="282">
        <v>4301020105.2639999</v>
      </c>
      <c r="L433" s="295" t="s">
        <v>530</v>
      </c>
      <c r="M433" s="108">
        <f t="shared" si="6"/>
        <v>-49550995.899999999</v>
      </c>
      <c r="N433">
        <v>-64736040.369999997</v>
      </c>
      <c r="O433">
        <v>-9347320.2100000009</v>
      </c>
      <c r="P433">
        <v>-16403251.789999999</v>
      </c>
      <c r="Q433">
        <v>-19921213.550000001</v>
      </c>
      <c r="R433">
        <v>-30642921.440000001</v>
      </c>
      <c r="S433">
        <v>-21956284.649999999</v>
      </c>
      <c r="T433">
        <v>-25190383.609999999</v>
      </c>
      <c r="U433">
        <v>-14670445.52</v>
      </c>
      <c r="V433">
        <v>-11151120.68</v>
      </c>
      <c r="W433">
        <v>-8751728.5999999996</v>
      </c>
      <c r="X433">
        <v>-8772680.0399999991</v>
      </c>
      <c r="Y433">
        <v>-10019675.99</v>
      </c>
      <c r="Z433">
        <v>-49550995.899999999</v>
      </c>
      <c r="AA433">
        <v>-15777934.949999999</v>
      </c>
      <c r="AB433">
        <v>-20130893.739999998</v>
      </c>
      <c r="AC433">
        <v>-22800379.670000002</v>
      </c>
      <c r="AD433">
        <v>-30995822.149999999</v>
      </c>
      <c r="AE433">
        <v>-20891727.350000001</v>
      </c>
      <c r="AF433">
        <v>-7309134.9199999999</v>
      </c>
      <c r="AG433">
        <v>-6840286.2300000004</v>
      </c>
      <c r="AH433">
        <v>-80319721.579999998</v>
      </c>
      <c r="AI433">
        <v>-21421346.93</v>
      </c>
      <c r="AJ433">
        <v>-25080846.960000001</v>
      </c>
      <c r="AK433">
        <v>-26703367.789999999</v>
      </c>
      <c r="AL433">
        <v>-30208446.82</v>
      </c>
      <c r="AM433">
        <v>-18604826.030000001</v>
      </c>
      <c r="AN433">
        <v>-32930947.18</v>
      </c>
      <c r="AO433">
        <v>-28784943.16</v>
      </c>
      <c r="AP433">
        <v>-25279747.469999999</v>
      </c>
      <c r="AQ433">
        <v>-21203436.539999999</v>
      </c>
      <c r="AR433">
        <v>-33433223.629999999</v>
      </c>
      <c r="AS433">
        <v>-18082055.640000001</v>
      </c>
      <c r="AT433">
        <v>-11832881.609999999</v>
      </c>
      <c r="AU433">
        <v>-5949689.4400000004</v>
      </c>
      <c r="AV433">
        <v>-48215575.079999998</v>
      </c>
      <c r="AW433">
        <v>-13368923.6</v>
      </c>
      <c r="AX433">
        <v>-19553109.469999999</v>
      </c>
      <c r="AY433">
        <v>-25832753.940000001</v>
      </c>
      <c r="AZ433">
        <v>-22116043.68</v>
      </c>
      <c r="BA433">
        <v>-15614289.07</v>
      </c>
      <c r="BB433">
        <v>-18544743.359999999</v>
      </c>
      <c r="BC433">
        <v>-35459257.32</v>
      </c>
      <c r="BD433">
        <v>-13867314.16</v>
      </c>
      <c r="BE433">
        <v>-7500683.6600000001</v>
      </c>
      <c r="BF433">
        <v>-6702965.0800000001</v>
      </c>
      <c r="BG433">
        <v>-7274106.5800000001</v>
      </c>
      <c r="BH433">
        <v>-37482959.759999998</v>
      </c>
      <c r="BI433">
        <v>-24130395.18</v>
      </c>
      <c r="BJ433">
        <v>-15066386.880000001</v>
      </c>
      <c r="BK433">
        <v>-28628249.07</v>
      </c>
      <c r="BL433">
        <v>-9743578.1999999993</v>
      </c>
      <c r="BM433">
        <v>-20873218.91</v>
      </c>
      <c r="BN433">
        <v>-22985924.100000001</v>
      </c>
      <c r="BO433">
        <v>-10506807.32</v>
      </c>
    </row>
    <row r="434" spans="1:67" ht="23.25">
      <c r="A434" s="121">
        <v>4</v>
      </c>
      <c r="B434" s="122" t="s">
        <v>913</v>
      </c>
      <c r="C434" s="123" t="s">
        <v>915</v>
      </c>
      <c r="D434" s="123">
        <v>4.0999999999999996</v>
      </c>
      <c r="E434" s="266" t="s">
        <v>952</v>
      </c>
      <c r="F434" s="122" t="s">
        <v>999</v>
      </c>
      <c r="G434" s="122" t="s">
        <v>1474</v>
      </c>
      <c r="H434" s="201" t="s">
        <v>1478</v>
      </c>
      <c r="I434" s="150" t="s">
        <v>1489</v>
      </c>
      <c r="J434" s="150"/>
      <c r="K434" s="278">
        <v>4301020105.2650003</v>
      </c>
      <c r="L434" s="291" t="s">
        <v>531</v>
      </c>
      <c r="M434" s="108">
        <f t="shared" si="6"/>
        <v>-115173990.81</v>
      </c>
      <c r="N434">
        <v>-153739478.19</v>
      </c>
      <c r="O434">
        <v>-1897043.35</v>
      </c>
      <c r="P434">
        <v>-5341395.0199999996</v>
      </c>
      <c r="Q434">
        <v>-10556714.710000001</v>
      </c>
      <c r="R434">
        <v>-12312378.82</v>
      </c>
      <c r="S434">
        <v>-10930395.300000001</v>
      </c>
      <c r="T434">
        <v>-7129561.7699999996</v>
      </c>
      <c r="U434">
        <v>-3928487.51</v>
      </c>
      <c r="V434">
        <v>-5186908.03</v>
      </c>
      <c r="W434">
        <v>-2699131.25</v>
      </c>
      <c r="X434">
        <v>-3914140</v>
      </c>
      <c r="Y434">
        <v>-220682.26</v>
      </c>
      <c r="Z434">
        <v>-115173990.81</v>
      </c>
      <c r="AA434">
        <v>-4959383.66</v>
      </c>
      <c r="AB434">
        <v>-6287719.9800000004</v>
      </c>
      <c r="AC434">
        <v>-4279149.91</v>
      </c>
      <c r="AD434">
        <v>-7899592.7199999997</v>
      </c>
      <c r="AE434">
        <v>-5288554.0599999996</v>
      </c>
      <c r="AF434">
        <v>-1423194.56</v>
      </c>
      <c r="AH434">
        <v>-278416853.95999998</v>
      </c>
      <c r="AI434">
        <v>-4341856.79</v>
      </c>
      <c r="AJ434">
        <v>-10764648.720000001</v>
      </c>
      <c r="AK434">
        <v>-10586176.66</v>
      </c>
      <c r="AL434">
        <v>-13389790.710000001</v>
      </c>
      <c r="AM434">
        <v>-6568248.2300000004</v>
      </c>
      <c r="AN434">
        <v>-14620354.050000001</v>
      </c>
      <c r="AO434">
        <v>-7994424.5499999998</v>
      </c>
      <c r="AP434">
        <v>-6695441.6799999997</v>
      </c>
      <c r="AQ434">
        <v>-6290220</v>
      </c>
      <c r="AR434">
        <v>-19477260.98</v>
      </c>
      <c r="AS434">
        <v>-8682138.2400000002</v>
      </c>
      <c r="AT434">
        <v>-3156798.72</v>
      </c>
      <c r="AV434">
        <v>-151063009.78999999</v>
      </c>
      <c r="AW434">
        <v>-7831276.9000000004</v>
      </c>
      <c r="AX434">
        <v>-6635041.5300000003</v>
      </c>
      <c r="AY434">
        <v>-20214386.170000002</v>
      </c>
      <c r="AZ434">
        <v>-8608016.3399999999</v>
      </c>
      <c r="BA434">
        <v>-3125537.5</v>
      </c>
      <c r="BB434">
        <v>-4624027.62</v>
      </c>
      <c r="BC434">
        <v>-22137360.359999999</v>
      </c>
      <c r="BD434">
        <v>-5666709.7800000003</v>
      </c>
      <c r="BH434">
        <v>-117287471.34</v>
      </c>
      <c r="BI434">
        <v>-17347575.420000002</v>
      </c>
      <c r="BJ434">
        <v>-5866870.3700000001</v>
      </c>
      <c r="BK434">
        <v>-14378073.27</v>
      </c>
      <c r="BL434">
        <v>-3679361.44</v>
      </c>
      <c r="BM434">
        <v>-6462306.4800000004</v>
      </c>
      <c r="BN434">
        <v>-8460663.1999999993</v>
      </c>
      <c r="BO434">
        <v>-5220926.47</v>
      </c>
    </row>
    <row r="435" spans="1:67" ht="23.25">
      <c r="A435" s="121">
        <v>4</v>
      </c>
      <c r="B435" s="267" t="s">
        <v>913</v>
      </c>
      <c r="C435" s="268" t="s">
        <v>915</v>
      </c>
      <c r="D435" s="123">
        <v>4.0999999999999996</v>
      </c>
      <c r="E435" s="266" t="s">
        <v>952</v>
      </c>
      <c r="F435" s="267" t="s">
        <v>1526</v>
      </c>
      <c r="G435" s="267" t="s">
        <v>1474</v>
      </c>
      <c r="H435" s="217" t="s">
        <v>1496</v>
      </c>
      <c r="I435" s="271" t="s">
        <v>1489</v>
      </c>
      <c r="J435" s="271"/>
      <c r="K435" s="282">
        <v>4301020105.2659998</v>
      </c>
      <c r="L435" s="295" t="s">
        <v>532</v>
      </c>
      <c r="M435" s="108">
        <f t="shared" si="6"/>
        <v>-8651485.9900000002</v>
      </c>
      <c r="N435">
        <v>-11329381.58</v>
      </c>
      <c r="O435">
        <v>-1643159.14</v>
      </c>
      <c r="P435">
        <v>-2870076.77</v>
      </c>
      <c r="Q435">
        <v>-3488335.26</v>
      </c>
      <c r="R435">
        <v>-5366730.38</v>
      </c>
      <c r="S435">
        <v>-3841798.89</v>
      </c>
      <c r="T435">
        <v>-4411439.3</v>
      </c>
      <c r="U435">
        <v>-2567486.71</v>
      </c>
      <c r="V435">
        <v>-1951491.84</v>
      </c>
      <c r="W435">
        <v>-1531974.45</v>
      </c>
      <c r="X435">
        <v>-1536072.38</v>
      </c>
      <c r="Y435">
        <v>-1745041.36</v>
      </c>
      <c r="Z435">
        <v>-8651485.9900000002</v>
      </c>
      <c r="AA435">
        <v>-2755735.21</v>
      </c>
      <c r="AB435">
        <v>-3551452.89</v>
      </c>
      <c r="AC435">
        <v>-3996359.31</v>
      </c>
      <c r="AD435">
        <v>-5409648.21</v>
      </c>
      <c r="AE435">
        <v>-3647998.65</v>
      </c>
      <c r="AF435">
        <v>-1276071.07</v>
      </c>
      <c r="AG435">
        <v>-1198597.57</v>
      </c>
      <c r="AH435">
        <v>-13976749.699999999</v>
      </c>
      <c r="AI435">
        <v>-3732887.16</v>
      </c>
      <c r="AJ435">
        <v>-4359803.3899999997</v>
      </c>
      <c r="AK435">
        <v>-4642713.75</v>
      </c>
      <c r="AL435">
        <v>-5179007.71</v>
      </c>
      <c r="AM435">
        <v>-3248597.03</v>
      </c>
      <c r="AN435">
        <v>-5722373.1799999997</v>
      </c>
      <c r="AO435">
        <v>-5010619.46</v>
      </c>
      <c r="AP435">
        <v>-4393315.34</v>
      </c>
      <c r="AQ435">
        <v>-3684622.05</v>
      </c>
      <c r="AR435">
        <v>-5826731.8799999999</v>
      </c>
      <c r="AS435">
        <v>-3143274.97</v>
      </c>
      <c r="AT435">
        <v>-2055669.15</v>
      </c>
      <c r="AU435">
        <v>-1034333.85</v>
      </c>
      <c r="AV435">
        <v>-8368163.9800000004</v>
      </c>
      <c r="AW435">
        <v>-2324211.9500000002</v>
      </c>
      <c r="AX435">
        <v>-3392952.58</v>
      </c>
      <c r="AY435">
        <v>-5288688.71</v>
      </c>
      <c r="AZ435">
        <v>-3836975.83</v>
      </c>
      <c r="BA435">
        <v>-2707556.31</v>
      </c>
      <c r="BB435">
        <v>-3213529.53</v>
      </c>
      <c r="BC435">
        <v>-6172468.7300000004</v>
      </c>
      <c r="BD435">
        <v>-2404457.5699999998</v>
      </c>
      <c r="BE435">
        <v>-1299836.8799999999</v>
      </c>
      <c r="BF435">
        <v>-1161595.6100000001</v>
      </c>
      <c r="BG435">
        <v>-1263577.2</v>
      </c>
      <c r="BH435">
        <v>-6515970.6299999999</v>
      </c>
      <c r="BI435">
        <v>-4197583.41</v>
      </c>
      <c r="BJ435">
        <v>-2619012.38</v>
      </c>
      <c r="BK435">
        <v>-4981425.7300000004</v>
      </c>
      <c r="BL435">
        <v>-1699795.42</v>
      </c>
      <c r="BM435">
        <v>-3629048</v>
      </c>
      <c r="BN435">
        <v>-3998168.45</v>
      </c>
      <c r="BO435">
        <v>-1827499.82</v>
      </c>
    </row>
    <row r="436" spans="1:67" ht="23.25">
      <c r="A436" s="121">
        <v>4</v>
      </c>
      <c r="B436" s="122" t="s">
        <v>913</v>
      </c>
      <c r="C436" s="123" t="s">
        <v>915</v>
      </c>
      <c r="D436" s="123">
        <v>4.0999999999999996</v>
      </c>
      <c r="E436" s="266" t="s">
        <v>1073</v>
      </c>
      <c r="F436" s="122" t="s">
        <v>1012</v>
      </c>
      <c r="G436" s="122" t="s">
        <v>1530</v>
      </c>
      <c r="H436" s="201" t="s">
        <v>1531</v>
      </c>
      <c r="I436" s="150" t="s">
        <v>1532</v>
      </c>
      <c r="J436" s="150"/>
      <c r="K436" s="278">
        <v>4301020106.3030005</v>
      </c>
      <c r="L436" s="291" t="s">
        <v>535</v>
      </c>
      <c r="M436" s="108">
        <f t="shared" si="6"/>
        <v>9962580.9299999997</v>
      </c>
      <c r="N436">
        <v>12490079.85</v>
      </c>
      <c r="O436">
        <v>5228.8500000000004</v>
      </c>
      <c r="P436">
        <v>185872.49</v>
      </c>
      <c r="Q436">
        <v>541588.30000000005</v>
      </c>
      <c r="T436">
        <v>90551.84</v>
      </c>
      <c r="U436">
        <v>59577.45</v>
      </c>
      <c r="V436">
        <v>323362.40000000002</v>
      </c>
      <c r="W436">
        <v>30617.64</v>
      </c>
      <c r="X436">
        <v>81568.259999999995</v>
      </c>
      <c r="Z436">
        <v>9962580.9299999997</v>
      </c>
      <c r="AH436">
        <v>3312435.07</v>
      </c>
      <c r="AJ436">
        <v>354305.22</v>
      </c>
      <c r="AM436">
        <v>544197.74</v>
      </c>
      <c r="AN436">
        <v>146001.26</v>
      </c>
      <c r="AO436">
        <v>4143.53</v>
      </c>
      <c r="AP436">
        <v>155745.53</v>
      </c>
      <c r="AQ436">
        <v>486767</v>
      </c>
      <c r="AR436">
        <v>612288.38</v>
      </c>
      <c r="AS436">
        <v>108593.59</v>
      </c>
      <c r="AT436">
        <v>125906.81</v>
      </c>
      <c r="AV436">
        <v>13067420.43</v>
      </c>
      <c r="BA436">
        <v>50</v>
      </c>
      <c r="BH436">
        <v>8089432.8700000001</v>
      </c>
      <c r="BI436">
        <v>715.38</v>
      </c>
      <c r="BL436">
        <v>16440</v>
      </c>
      <c r="BM436">
        <v>0</v>
      </c>
      <c r="BN436">
        <v>130807.96</v>
      </c>
    </row>
    <row r="437" spans="1:67" ht="23.25">
      <c r="A437" s="121">
        <v>4</v>
      </c>
      <c r="B437" s="122" t="s">
        <v>913</v>
      </c>
      <c r="C437" s="123" t="s">
        <v>915</v>
      </c>
      <c r="D437" s="123">
        <v>4.0999999999999996</v>
      </c>
      <c r="E437" s="266" t="s">
        <v>1073</v>
      </c>
      <c r="F437" s="122" t="s">
        <v>1012</v>
      </c>
      <c r="G437" s="122" t="s">
        <v>1530</v>
      </c>
      <c r="H437" s="201" t="s">
        <v>1534</v>
      </c>
      <c r="I437" s="150" t="s">
        <v>1535</v>
      </c>
      <c r="J437" s="150"/>
      <c r="K437" s="278">
        <v>4301020106.3050003</v>
      </c>
      <c r="L437" s="291" t="s">
        <v>536</v>
      </c>
      <c r="M437" s="108">
        <f t="shared" si="6"/>
        <v>26030682.719999999</v>
      </c>
      <c r="N437">
        <v>24317108.300000001</v>
      </c>
      <c r="O437">
        <v>588072</v>
      </c>
      <c r="P437">
        <v>884769.5</v>
      </c>
      <c r="Q437">
        <v>1688197</v>
      </c>
      <c r="R437">
        <v>2975087.06</v>
      </c>
      <c r="S437">
        <v>4025802.04</v>
      </c>
      <c r="T437">
        <v>1902949.25</v>
      </c>
      <c r="U437">
        <v>4162440.5</v>
      </c>
      <c r="V437">
        <v>811010.36</v>
      </c>
      <c r="W437">
        <v>492598.48</v>
      </c>
      <c r="X437">
        <v>925325.98</v>
      </c>
      <c r="Y437">
        <v>666735.86</v>
      </c>
      <c r="Z437">
        <v>26030682.719999999</v>
      </c>
      <c r="AA437">
        <v>1380512</v>
      </c>
      <c r="AB437">
        <v>1135321.92</v>
      </c>
      <c r="AC437">
        <v>855372.49</v>
      </c>
      <c r="AD437">
        <v>1622967.2</v>
      </c>
      <c r="AE437">
        <v>2050604</v>
      </c>
      <c r="AF437">
        <v>350317.76</v>
      </c>
      <c r="AG437">
        <v>271271</v>
      </c>
      <c r="AH437">
        <v>86745875.620000005</v>
      </c>
      <c r="AI437">
        <v>1339772</v>
      </c>
      <c r="AJ437">
        <v>1989914</v>
      </c>
      <c r="AK437">
        <v>1950873.03</v>
      </c>
      <c r="AL437">
        <v>2678380.75</v>
      </c>
      <c r="AM437">
        <v>1329484.47</v>
      </c>
      <c r="AN437">
        <v>5715731.7599999998</v>
      </c>
      <c r="AO437">
        <v>1597922.5</v>
      </c>
      <c r="AP437">
        <v>960446.5</v>
      </c>
      <c r="AQ437">
        <v>2197063.7999999998</v>
      </c>
      <c r="AR437">
        <v>3520974.18</v>
      </c>
      <c r="AS437">
        <v>2439602.85</v>
      </c>
      <c r="AT437">
        <v>984728</v>
      </c>
      <c r="AU437">
        <v>406277</v>
      </c>
      <c r="AV437">
        <v>24379569.359999999</v>
      </c>
      <c r="AW437">
        <v>809813.44</v>
      </c>
      <c r="AX437">
        <v>1072254</v>
      </c>
      <c r="AY437">
        <v>2654468.9500000002</v>
      </c>
      <c r="AZ437">
        <v>1359640.7</v>
      </c>
      <c r="BA437">
        <v>1208067.8600000001</v>
      </c>
      <c r="BB437">
        <v>1363771.99</v>
      </c>
      <c r="BC437">
        <v>4663465</v>
      </c>
      <c r="BD437">
        <v>1124262.57</v>
      </c>
      <c r="BE437">
        <v>775638.11</v>
      </c>
      <c r="BF437">
        <v>403531.25</v>
      </c>
      <c r="BG437">
        <v>581520.06999999995</v>
      </c>
      <c r="BH437">
        <v>13253123</v>
      </c>
      <c r="BI437">
        <v>1502066.5</v>
      </c>
      <c r="BJ437">
        <v>754110.85</v>
      </c>
      <c r="BK437">
        <v>2622751.1</v>
      </c>
      <c r="BL437">
        <v>455572.9</v>
      </c>
      <c r="BM437">
        <v>1408141.18</v>
      </c>
      <c r="BN437">
        <v>1302289.48</v>
      </c>
      <c r="BO437">
        <v>603483.35</v>
      </c>
    </row>
    <row r="438" spans="1:67" ht="23.25">
      <c r="A438" s="121">
        <v>4</v>
      </c>
      <c r="B438" s="122" t="s">
        <v>913</v>
      </c>
      <c r="C438" s="123" t="s">
        <v>915</v>
      </c>
      <c r="D438" s="123">
        <v>4.0999999999999996</v>
      </c>
      <c r="E438" s="266" t="s">
        <v>1073</v>
      </c>
      <c r="F438" s="122" t="s">
        <v>1012</v>
      </c>
      <c r="G438" s="122" t="s">
        <v>1530</v>
      </c>
      <c r="H438" s="201" t="s">
        <v>1537</v>
      </c>
      <c r="I438" s="150" t="s">
        <v>1538</v>
      </c>
      <c r="J438" s="150"/>
      <c r="K438" s="278">
        <v>4301020106.3059998</v>
      </c>
      <c r="L438" s="291" t="s">
        <v>537</v>
      </c>
      <c r="M438" s="108">
        <f t="shared" si="6"/>
        <v>20775268.809999999</v>
      </c>
      <c r="N438">
        <v>27559890.5</v>
      </c>
      <c r="O438">
        <v>142649</v>
      </c>
      <c r="P438">
        <v>159137</v>
      </c>
      <c r="Q438">
        <v>530801</v>
      </c>
      <c r="R438">
        <v>1384575.35</v>
      </c>
      <c r="S438">
        <v>2288335.7400000002</v>
      </c>
      <c r="T438">
        <v>485014</v>
      </c>
      <c r="U438">
        <v>544125</v>
      </c>
      <c r="V438">
        <v>167383</v>
      </c>
      <c r="W438">
        <v>95313.66</v>
      </c>
      <c r="X438">
        <v>135202.56</v>
      </c>
      <c r="Y438">
        <v>161727.75</v>
      </c>
      <c r="Z438">
        <v>20775268.809999999</v>
      </c>
      <c r="AA438">
        <v>420331</v>
      </c>
      <c r="AB438">
        <v>260279.82</v>
      </c>
      <c r="AC438">
        <v>192380.19</v>
      </c>
      <c r="AD438">
        <v>538066</v>
      </c>
      <c r="AE438">
        <v>329923</v>
      </c>
      <c r="AF438">
        <v>106674.02</v>
      </c>
      <c r="AH438">
        <v>69731085.209999993</v>
      </c>
      <c r="AI438">
        <v>495920.5</v>
      </c>
      <c r="AJ438">
        <v>479172</v>
      </c>
      <c r="AK438">
        <v>1236442.3799999999</v>
      </c>
      <c r="AL438">
        <v>1119964</v>
      </c>
      <c r="AM438">
        <v>466985.5</v>
      </c>
      <c r="AN438">
        <v>2132516</v>
      </c>
      <c r="AO438">
        <v>785733</v>
      </c>
      <c r="AP438">
        <v>698634.8</v>
      </c>
      <c r="AQ438">
        <v>495845</v>
      </c>
      <c r="AR438">
        <v>1316256.19</v>
      </c>
      <c r="AS438">
        <v>438930.4</v>
      </c>
      <c r="AT438">
        <v>195451</v>
      </c>
      <c r="AV438">
        <v>6844947.0499999998</v>
      </c>
      <c r="AW438">
        <v>488284.26</v>
      </c>
      <c r="AX438">
        <v>264979.05</v>
      </c>
      <c r="AY438">
        <v>1439611.5</v>
      </c>
      <c r="AZ438">
        <v>437411.5</v>
      </c>
      <c r="BA438">
        <v>262814.75</v>
      </c>
      <c r="BB438">
        <v>564144.32999999996</v>
      </c>
      <c r="BC438">
        <v>2463319</v>
      </c>
      <c r="BD438">
        <v>253923</v>
      </c>
      <c r="BH438">
        <v>12285228.75</v>
      </c>
      <c r="BI438">
        <v>719345</v>
      </c>
      <c r="BJ438">
        <v>306921.5</v>
      </c>
      <c r="BK438">
        <v>1558635.58</v>
      </c>
      <c r="BL438">
        <v>60702</v>
      </c>
      <c r="BM438">
        <v>410228.69</v>
      </c>
      <c r="BN438">
        <v>599920.15</v>
      </c>
      <c r="BO438">
        <v>155264.54999999999</v>
      </c>
    </row>
    <row r="439" spans="1:67" ht="23.25">
      <c r="A439" s="121">
        <v>4</v>
      </c>
      <c r="B439" s="122" t="s">
        <v>913</v>
      </c>
      <c r="C439" s="123" t="s">
        <v>915</v>
      </c>
      <c r="D439" s="123">
        <v>4.0999999999999996</v>
      </c>
      <c r="E439" s="266" t="s">
        <v>1073</v>
      </c>
      <c r="F439" s="122" t="s">
        <v>1012</v>
      </c>
      <c r="G439" s="122" t="s">
        <v>1530</v>
      </c>
      <c r="H439" s="201" t="s">
        <v>1534</v>
      </c>
      <c r="I439" s="150" t="s">
        <v>1535</v>
      </c>
      <c r="J439" s="150"/>
      <c r="K439" s="278">
        <v>4301020106.3070002</v>
      </c>
      <c r="L439" s="291" t="s">
        <v>2325</v>
      </c>
      <c r="M439" s="108">
        <f t="shared" si="6"/>
        <v>19306</v>
      </c>
      <c r="N439">
        <v>73751.25</v>
      </c>
      <c r="O439">
        <v>22601</v>
      </c>
      <c r="T439">
        <v>83191</v>
      </c>
      <c r="W439">
        <v>46787</v>
      </c>
      <c r="X439">
        <v>12328.55</v>
      </c>
      <c r="Y439">
        <v>3380</v>
      </c>
      <c r="Z439">
        <v>19306</v>
      </c>
      <c r="AA439">
        <v>92371</v>
      </c>
      <c r="AB439">
        <v>20164.5</v>
      </c>
      <c r="AC439">
        <v>87194.75</v>
      </c>
      <c r="AD439">
        <v>158481</v>
      </c>
      <c r="AE439">
        <v>222678</v>
      </c>
      <c r="AF439">
        <v>3590</v>
      </c>
      <c r="AG439">
        <v>50</v>
      </c>
      <c r="AH439">
        <v>5015127.82</v>
      </c>
      <c r="AJ439">
        <v>3589</v>
      </c>
      <c r="AN439">
        <v>40669.5</v>
      </c>
      <c r="AQ439">
        <v>3248</v>
      </c>
      <c r="AR439">
        <v>4868</v>
      </c>
      <c r="AS439">
        <v>176696.3</v>
      </c>
      <c r="AT439">
        <v>7876</v>
      </c>
      <c r="AU439">
        <v>44607</v>
      </c>
      <c r="AV439">
        <v>14688.75</v>
      </c>
      <c r="AW439">
        <v>32449.75</v>
      </c>
      <c r="AY439">
        <v>638850.1</v>
      </c>
      <c r="AZ439">
        <v>23058</v>
      </c>
      <c r="BA439">
        <v>86212.5</v>
      </c>
      <c r="BB439">
        <v>108915.5</v>
      </c>
      <c r="BD439">
        <v>40799.81</v>
      </c>
      <c r="BE439">
        <v>56393.5</v>
      </c>
      <c r="BG439">
        <v>45693</v>
      </c>
      <c r="BH439">
        <v>37507.25</v>
      </c>
      <c r="BI439">
        <v>128753</v>
      </c>
      <c r="BJ439">
        <v>10422.75</v>
      </c>
      <c r="BL439">
        <v>3988</v>
      </c>
      <c r="BM439">
        <v>40719</v>
      </c>
      <c r="BN439">
        <v>53123</v>
      </c>
    </row>
    <row r="440" spans="1:67" ht="23.25">
      <c r="A440" s="121">
        <v>4</v>
      </c>
      <c r="B440" s="122" t="s">
        <v>913</v>
      </c>
      <c r="C440" s="123" t="s">
        <v>915</v>
      </c>
      <c r="D440" s="123">
        <v>4.0999999999999996</v>
      </c>
      <c r="E440" s="266" t="s">
        <v>1073</v>
      </c>
      <c r="F440" s="122" t="s">
        <v>1012</v>
      </c>
      <c r="G440" s="122" t="s">
        <v>1530</v>
      </c>
      <c r="H440" s="201" t="s">
        <v>1537</v>
      </c>
      <c r="I440" s="150" t="s">
        <v>1538</v>
      </c>
      <c r="J440" s="150"/>
      <c r="K440" s="278">
        <v>4301020106.3079996</v>
      </c>
      <c r="L440" s="291" t="s">
        <v>2326</v>
      </c>
      <c r="M440" s="108">
        <f t="shared" si="6"/>
        <v>546461.5</v>
      </c>
      <c r="N440">
        <v>1766224.51</v>
      </c>
      <c r="O440">
        <v>30827</v>
      </c>
      <c r="Q440">
        <v>11451</v>
      </c>
      <c r="S440">
        <v>14953</v>
      </c>
      <c r="T440">
        <v>1178</v>
      </c>
      <c r="V440">
        <v>16493</v>
      </c>
      <c r="W440">
        <v>50458</v>
      </c>
      <c r="X440">
        <v>14369.25</v>
      </c>
      <c r="Y440">
        <v>6706</v>
      </c>
      <c r="Z440">
        <v>546461.5</v>
      </c>
      <c r="AB440">
        <v>17829</v>
      </c>
      <c r="AC440">
        <v>66955.5</v>
      </c>
      <c r="AD440">
        <v>248609</v>
      </c>
      <c r="AF440">
        <v>32965</v>
      </c>
      <c r="AH440">
        <v>17654271.629999999</v>
      </c>
      <c r="AI440">
        <v>38996</v>
      </c>
      <c r="AJ440">
        <v>1040</v>
      </c>
      <c r="AO440">
        <v>29695</v>
      </c>
      <c r="AP440">
        <v>58600.5</v>
      </c>
      <c r="AR440">
        <v>375197.16</v>
      </c>
      <c r="AS440">
        <v>167041.35</v>
      </c>
      <c r="AT440">
        <v>22583</v>
      </c>
      <c r="AV440">
        <v>1398945.5</v>
      </c>
      <c r="AW440">
        <v>109278.75</v>
      </c>
      <c r="AY440">
        <v>233092.75</v>
      </c>
      <c r="AZ440">
        <v>75197</v>
      </c>
      <c r="BA440">
        <v>59771</v>
      </c>
      <c r="BB440">
        <v>4775.5</v>
      </c>
      <c r="BC440">
        <v>161620</v>
      </c>
      <c r="BD440">
        <v>78361.7</v>
      </c>
      <c r="BH440">
        <v>1992757.5</v>
      </c>
      <c r="BJ440">
        <v>56114</v>
      </c>
      <c r="BL440">
        <v>10046</v>
      </c>
      <c r="BM440">
        <v>54757.75</v>
      </c>
      <c r="BN440">
        <v>143137</v>
      </c>
    </row>
    <row r="441" spans="1:67" ht="23.25">
      <c r="A441" s="121">
        <v>4</v>
      </c>
      <c r="B441" s="122" t="s">
        <v>913</v>
      </c>
      <c r="C441" s="123" t="s">
        <v>915</v>
      </c>
      <c r="D441" s="123">
        <v>4.0999999999999996</v>
      </c>
      <c r="E441" s="266" t="s">
        <v>1073</v>
      </c>
      <c r="F441" s="122" t="s">
        <v>1012</v>
      </c>
      <c r="G441" s="122" t="s">
        <v>1530</v>
      </c>
      <c r="H441" s="201" t="s">
        <v>1531</v>
      </c>
      <c r="I441" s="150" t="s">
        <v>1532</v>
      </c>
      <c r="J441" s="150"/>
      <c r="K441" s="278">
        <v>4301020106.3109999</v>
      </c>
      <c r="L441" s="291" t="s">
        <v>542</v>
      </c>
      <c r="M441" s="108">
        <f t="shared" si="6"/>
        <v>1000844.03</v>
      </c>
      <c r="N441">
        <v>3190912.82</v>
      </c>
      <c r="O441">
        <v>56397</v>
      </c>
      <c r="P441">
        <v>48769.65</v>
      </c>
      <c r="Q441">
        <v>181907.34</v>
      </c>
      <c r="R441">
        <v>187251.18</v>
      </c>
      <c r="S441">
        <v>190538.08</v>
      </c>
      <c r="T441">
        <v>142125.48000000001</v>
      </c>
      <c r="U441">
        <v>100244</v>
      </c>
      <c r="V441">
        <v>74053.37</v>
      </c>
      <c r="W441">
        <v>67687.75</v>
      </c>
      <c r="X441">
        <v>101400.05</v>
      </c>
      <c r="Y441">
        <v>59629.81</v>
      </c>
      <c r="Z441">
        <v>1000844.03</v>
      </c>
      <c r="AA441">
        <v>198547.25</v>
      </c>
      <c r="AB441">
        <v>127548.05</v>
      </c>
      <c r="AC441">
        <v>40220.43</v>
      </c>
      <c r="AD441">
        <v>417613.35</v>
      </c>
      <c r="AE441">
        <v>148388.17000000001</v>
      </c>
      <c r="AF441">
        <v>57000.75</v>
      </c>
      <c r="AG441">
        <v>28475</v>
      </c>
      <c r="AH441">
        <v>2904346.85</v>
      </c>
      <c r="AI441">
        <v>93090.2</v>
      </c>
      <c r="AJ441">
        <v>210353.8</v>
      </c>
      <c r="AK441">
        <v>293422.40000000002</v>
      </c>
      <c r="AL441">
        <v>359914.86</v>
      </c>
      <c r="AM441">
        <v>250625</v>
      </c>
      <c r="AN441">
        <v>1030495.1</v>
      </c>
      <c r="AO441">
        <v>113252.7</v>
      </c>
      <c r="AP441">
        <v>193306.23</v>
      </c>
      <c r="AQ441">
        <v>101596.75</v>
      </c>
      <c r="AR441">
        <v>374642.21</v>
      </c>
      <c r="AS441">
        <v>119265.5</v>
      </c>
      <c r="AT441">
        <v>85300</v>
      </c>
      <c r="AU441">
        <v>55870</v>
      </c>
      <c r="AV441">
        <v>1840109.3</v>
      </c>
      <c r="AW441">
        <v>81105.5</v>
      </c>
      <c r="AX441">
        <v>53550.71</v>
      </c>
      <c r="AY441">
        <v>137024.03</v>
      </c>
      <c r="AZ441">
        <v>180505.64</v>
      </c>
      <c r="BA441">
        <v>158906.1</v>
      </c>
      <c r="BB441">
        <v>17071</v>
      </c>
      <c r="BC441">
        <v>217027.97</v>
      </c>
      <c r="BD441">
        <v>158339.96</v>
      </c>
      <c r="BE441">
        <v>79601.88</v>
      </c>
      <c r="BF441">
        <v>57816.5</v>
      </c>
      <c r="BG441">
        <v>123922.3</v>
      </c>
      <c r="BH441">
        <v>1597670.76</v>
      </c>
      <c r="BI441">
        <v>512990.09</v>
      </c>
      <c r="BJ441">
        <v>200975.55</v>
      </c>
      <c r="BK441">
        <v>27524.36</v>
      </c>
      <c r="BL441">
        <v>34647.5</v>
      </c>
      <c r="BM441">
        <v>64208.3</v>
      </c>
      <c r="BN441">
        <v>36342</v>
      </c>
      <c r="BO441">
        <v>83354.740000000005</v>
      </c>
    </row>
    <row r="442" spans="1:67" ht="23.25">
      <c r="A442" s="121">
        <v>4</v>
      </c>
      <c r="B442" s="122" t="s">
        <v>913</v>
      </c>
      <c r="C442" s="123" t="s">
        <v>915</v>
      </c>
      <c r="D442" s="123">
        <v>4.0999999999999996</v>
      </c>
      <c r="E442" s="266" t="s">
        <v>1073</v>
      </c>
      <c r="F442" s="122" t="s">
        <v>1012</v>
      </c>
      <c r="G442" s="122" t="s">
        <v>1530</v>
      </c>
      <c r="H442" s="201" t="s">
        <v>1531</v>
      </c>
      <c r="I442" s="150" t="s">
        <v>1538</v>
      </c>
      <c r="J442" s="150"/>
      <c r="K442" s="278">
        <v>4301020106.3120003</v>
      </c>
      <c r="L442" s="291" t="s">
        <v>543</v>
      </c>
      <c r="M442" s="108">
        <f t="shared" si="6"/>
        <v>2588025.1</v>
      </c>
      <c r="N442">
        <v>4036350.25</v>
      </c>
      <c r="P442">
        <v>74429</v>
      </c>
      <c r="Q442">
        <v>140977</v>
      </c>
      <c r="R442">
        <v>406381</v>
      </c>
      <c r="S442">
        <v>279053</v>
      </c>
      <c r="T442">
        <v>163781</v>
      </c>
      <c r="U442">
        <v>62245</v>
      </c>
      <c r="V442">
        <v>26930</v>
      </c>
      <c r="X442">
        <v>96501.75</v>
      </c>
      <c r="Y442">
        <v>1749</v>
      </c>
      <c r="Z442">
        <v>2588025.1</v>
      </c>
      <c r="AA442">
        <v>119666</v>
      </c>
      <c r="AE442">
        <v>81990</v>
      </c>
      <c r="AH442">
        <v>11147080.75</v>
      </c>
      <c r="AI442">
        <v>10754</v>
      </c>
      <c r="AJ442">
        <v>293226</v>
      </c>
      <c r="AK442">
        <v>91154</v>
      </c>
      <c r="AL442">
        <v>198634.5</v>
      </c>
      <c r="AM442">
        <v>178276.5</v>
      </c>
      <c r="AO442">
        <v>7082</v>
      </c>
      <c r="AP442">
        <v>84508</v>
      </c>
      <c r="AQ442">
        <v>50692</v>
      </c>
      <c r="AT442">
        <v>77224</v>
      </c>
      <c r="AV442">
        <v>1763873</v>
      </c>
      <c r="AX442">
        <v>38187</v>
      </c>
      <c r="BC442">
        <v>397091</v>
      </c>
      <c r="BI442">
        <v>212788</v>
      </c>
      <c r="BK442">
        <v>236115</v>
      </c>
      <c r="BL442">
        <v>679.5</v>
      </c>
      <c r="BN442">
        <v>30142.3</v>
      </c>
      <c r="BO442">
        <v>34216.5</v>
      </c>
    </row>
    <row r="443" spans="1:67" ht="23.25">
      <c r="A443" s="121">
        <v>4</v>
      </c>
      <c r="B443" s="122" t="s">
        <v>913</v>
      </c>
      <c r="C443" s="123" t="s">
        <v>915</v>
      </c>
      <c r="D443" s="123">
        <v>4.0999999999999996</v>
      </c>
      <c r="E443" s="266" t="s">
        <v>1073</v>
      </c>
      <c r="F443" s="122" t="s">
        <v>1012</v>
      </c>
      <c r="G443" s="122" t="s">
        <v>1530</v>
      </c>
      <c r="H443" s="201" t="s">
        <v>1531</v>
      </c>
      <c r="I443" s="150" t="s">
        <v>1535</v>
      </c>
      <c r="J443" s="150"/>
      <c r="K443" s="278">
        <v>4301020106.3129997</v>
      </c>
      <c r="L443" s="291" t="s">
        <v>544</v>
      </c>
      <c r="M443" s="108">
        <f t="shared" si="6"/>
        <v>688807</v>
      </c>
      <c r="N443">
        <v>138648.25</v>
      </c>
      <c r="P443">
        <v>52112</v>
      </c>
      <c r="Q443">
        <v>112889</v>
      </c>
      <c r="S443">
        <v>57132</v>
      </c>
      <c r="U443">
        <v>76546</v>
      </c>
      <c r="X443">
        <v>871</v>
      </c>
      <c r="Z443">
        <v>688807</v>
      </c>
      <c r="AC443">
        <v>91157</v>
      </c>
      <c r="AH443">
        <v>2245000</v>
      </c>
      <c r="AK443">
        <v>15447.5</v>
      </c>
      <c r="AL443">
        <v>2500</v>
      </c>
      <c r="AQ443">
        <v>11031</v>
      </c>
      <c r="AS443">
        <v>309.60000000000002</v>
      </c>
      <c r="AT443">
        <v>2246</v>
      </c>
      <c r="AV443">
        <v>1674480.56</v>
      </c>
      <c r="AZ443">
        <v>40780</v>
      </c>
      <c r="BC443">
        <v>76974</v>
      </c>
      <c r="BF443">
        <v>18999</v>
      </c>
      <c r="BH443">
        <v>44520</v>
      </c>
      <c r="BK443">
        <v>37884.879999999997</v>
      </c>
      <c r="BM443">
        <v>50899</v>
      </c>
      <c r="BN443">
        <v>37755.5</v>
      </c>
    </row>
    <row r="444" spans="1:67" ht="23.25">
      <c r="A444" s="121">
        <v>4</v>
      </c>
      <c r="B444" s="122" t="s">
        <v>913</v>
      </c>
      <c r="C444" s="123" t="s">
        <v>915</v>
      </c>
      <c r="D444" s="123">
        <v>4.0999999999999996</v>
      </c>
      <c r="E444" s="266" t="s">
        <v>1073</v>
      </c>
      <c r="F444" s="122" t="s">
        <v>1012</v>
      </c>
      <c r="G444" s="122" t="s">
        <v>1530</v>
      </c>
      <c r="H444" s="201" t="s">
        <v>1531</v>
      </c>
      <c r="I444" s="150" t="s">
        <v>1538</v>
      </c>
      <c r="J444" s="150"/>
      <c r="K444" s="278">
        <v>4301020106.3140001</v>
      </c>
      <c r="L444" s="291" t="s">
        <v>545</v>
      </c>
      <c r="M444" s="108">
        <f t="shared" si="6"/>
        <v>19231848.129999999</v>
      </c>
      <c r="N444">
        <v>11820680.130000001</v>
      </c>
      <c r="Z444">
        <v>19231848.129999999</v>
      </c>
      <c r="AH444">
        <v>44213781.869999997</v>
      </c>
      <c r="AK444">
        <v>18685</v>
      </c>
      <c r="AP444">
        <v>16901.759999999998</v>
      </c>
      <c r="AV444">
        <v>28326103.960000001</v>
      </c>
      <c r="AZ444">
        <v>17523</v>
      </c>
      <c r="BH444">
        <v>52593</v>
      </c>
      <c r="BI444">
        <v>72085.8</v>
      </c>
      <c r="BM444">
        <v>32218.75</v>
      </c>
      <c r="BN444">
        <v>69297.08</v>
      </c>
    </row>
    <row r="445" spans="1:67" ht="23.25">
      <c r="A445" s="121">
        <v>4</v>
      </c>
      <c r="B445" s="122" t="s">
        <v>913</v>
      </c>
      <c r="C445" s="123" t="s">
        <v>915</v>
      </c>
      <c r="D445" s="123">
        <v>4.0999999999999996</v>
      </c>
      <c r="E445" s="266" t="s">
        <v>952</v>
      </c>
      <c r="F445" s="122" t="s">
        <v>1012</v>
      </c>
      <c r="G445" s="122" t="s">
        <v>1530</v>
      </c>
      <c r="H445" s="201" t="s">
        <v>1534</v>
      </c>
      <c r="I445" s="150" t="s">
        <v>1548</v>
      </c>
      <c r="J445" s="150"/>
      <c r="K445" s="278">
        <v>4301020106.3149996</v>
      </c>
      <c r="L445" s="291" t="s">
        <v>546</v>
      </c>
      <c r="M445" s="108">
        <f t="shared" si="6"/>
        <v>-18119096.34</v>
      </c>
      <c r="N445">
        <v>-6406120.0700000003</v>
      </c>
      <c r="O445">
        <v>-147765.57</v>
      </c>
      <c r="P445">
        <v>-9721.74</v>
      </c>
      <c r="Q445">
        <v>-230325</v>
      </c>
      <c r="R445">
        <v>-1109377.01</v>
      </c>
      <c r="S445">
        <v>-703019.57</v>
      </c>
      <c r="T445">
        <v>-484233.54</v>
      </c>
      <c r="U445">
        <v>-668993.44999999995</v>
      </c>
      <c r="V445">
        <v>-57456</v>
      </c>
      <c r="W445">
        <v>-38642.35</v>
      </c>
      <c r="X445">
        <v>-166546.59</v>
      </c>
      <c r="Y445">
        <v>-80626.25</v>
      </c>
      <c r="Z445">
        <v>-18119096.34</v>
      </c>
      <c r="AA445">
        <v>-569017.61</v>
      </c>
      <c r="AB445">
        <v>-601448.28</v>
      </c>
      <c r="AC445">
        <v>-357833.63</v>
      </c>
      <c r="AD445">
        <v>-772469.33</v>
      </c>
      <c r="AE445">
        <v>-1167076.33</v>
      </c>
      <c r="AF445">
        <v>-155418.23999999999</v>
      </c>
      <c r="AG445">
        <v>-162490.13</v>
      </c>
      <c r="AH445">
        <v>-38224308.899999999</v>
      </c>
      <c r="AI445">
        <v>-962932.52</v>
      </c>
      <c r="AJ445">
        <v>-1545418.21</v>
      </c>
      <c r="AK445">
        <v>-911107.64</v>
      </c>
      <c r="AL445">
        <v>-1837698.54</v>
      </c>
      <c r="AM445">
        <v>-404510.42</v>
      </c>
      <c r="AN445">
        <v>-1726073.11</v>
      </c>
      <c r="AO445">
        <v>-302306.89</v>
      </c>
      <c r="AP445">
        <v>-774710.43</v>
      </c>
      <c r="AQ445">
        <v>-1298552.07</v>
      </c>
      <c r="AR445">
        <v>-1767953.74</v>
      </c>
      <c r="AS445">
        <v>-828647.02</v>
      </c>
      <c r="AT445">
        <v>-560549.94999999995</v>
      </c>
      <c r="AU445">
        <v>-268257.73</v>
      </c>
      <c r="AV445">
        <v>-9318369.8800000008</v>
      </c>
      <c r="AW445">
        <v>-360212.52</v>
      </c>
      <c r="AX445">
        <v>-662270.05000000005</v>
      </c>
      <c r="AY445">
        <v>-1297263.19</v>
      </c>
      <c r="AZ445">
        <v>-726590.72</v>
      </c>
      <c r="BA445">
        <v>-451414.06</v>
      </c>
      <c r="BB445">
        <v>-538863.11</v>
      </c>
      <c r="BC445">
        <v>-2063234.24</v>
      </c>
      <c r="BD445">
        <v>-453395.33</v>
      </c>
      <c r="BE445">
        <v>-380625.64</v>
      </c>
      <c r="BF445">
        <v>-133743.79999999999</v>
      </c>
      <c r="BG445">
        <v>-293827.43</v>
      </c>
      <c r="BH445">
        <v>-8146086.9800000004</v>
      </c>
      <c r="BI445">
        <v>-1038895.08</v>
      </c>
      <c r="BJ445">
        <v>-322319.37</v>
      </c>
      <c r="BK445">
        <v>-1397860.29</v>
      </c>
      <c r="BM445">
        <v>-212444.48</v>
      </c>
      <c r="BN445">
        <v>-900168.44</v>
      </c>
      <c r="BO445">
        <v>-138899.07</v>
      </c>
    </row>
    <row r="446" spans="1:67" ht="23.25">
      <c r="A446" s="121">
        <v>4</v>
      </c>
      <c r="B446" s="122" t="s">
        <v>913</v>
      </c>
      <c r="C446" s="123" t="s">
        <v>915</v>
      </c>
      <c r="D446" s="123">
        <v>4.0999999999999996</v>
      </c>
      <c r="E446" s="266" t="s">
        <v>952</v>
      </c>
      <c r="F446" s="122" t="s">
        <v>1012</v>
      </c>
      <c r="G446" s="122" t="s">
        <v>1530</v>
      </c>
      <c r="H446" s="201" t="s">
        <v>1537</v>
      </c>
      <c r="I446" s="150" t="s">
        <v>1548</v>
      </c>
      <c r="J446" s="150"/>
      <c r="K446" s="278">
        <v>4301020106.3170004</v>
      </c>
      <c r="L446" s="291" t="s">
        <v>547</v>
      </c>
      <c r="M446" s="108">
        <f t="shared" si="6"/>
        <v>-12352658.369999999</v>
      </c>
      <c r="N446">
        <v>-249444.25</v>
      </c>
      <c r="O446">
        <v>-126523.83</v>
      </c>
      <c r="Q446">
        <v>-94366.01</v>
      </c>
      <c r="R446">
        <v>-963118.6</v>
      </c>
      <c r="S446">
        <v>-890852.09</v>
      </c>
      <c r="T446">
        <v>-124288.18</v>
      </c>
      <c r="U446">
        <v>-117832.21</v>
      </c>
      <c r="W446">
        <v>0</v>
      </c>
      <c r="X446">
        <v>-15431.7</v>
      </c>
      <c r="Y446">
        <v>-177598.5</v>
      </c>
      <c r="Z446">
        <v>-12352658.369999999</v>
      </c>
      <c r="AA446">
        <v>-120347.57</v>
      </c>
      <c r="AB446">
        <v>-99198.39</v>
      </c>
      <c r="AC446">
        <v>-33993.72</v>
      </c>
      <c r="AD446">
        <v>-154697.73000000001</v>
      </c>
      <c r="AE446">
        <v>-188446.56</v>
      </c>
      <c r="AF446">
        <v>-47367.27</v>
      </c>
      <c r="AH446">
        <v>-34775021.770000003</v>
      </c>
      <c r="AI446">
        <v>-352591.81</v>
      </c>
      <c r="AJ446">
        <v>-86381</v>
      </c>
      <c r="AL446">
        <v>-383536.18</v>
      </c>
      <c r="AN446">
        <v>-110434.74</v>
      </c>
      <c r="AO446">
        <v>-861</v>
      </c>
      <c r="AP446">
        <v>-304284.68</v>
      </c>
      <c r="AQ446">
        <v>-61328.08</v>
      </c>
      <c r="AR446">
        <v>-1750</v>
      </c>
      <c r="AS446">
        <v>-31300.17</v>
      </c>
      <c r="AW446">
        <v>-159873.94</v>
      </c>
      <c r="AX446">
        <v>-89358.22</v>
      </c>
      <c r="AY446">
        <v>-614232.68000000005</v>
      </c>
      <c r="AZ446">
        <v>-214261.67</v>
      </c>
      <c r="BA446">
        <v>-37677.71</v>
      </c>
      <c r="BB446">
        <v>-115006.19</v>
      </c>
      <c r="BC446">
        <v>-999404.52</v>
      </c>
      <c r="BD446">
        <v>-53092.71</v>
      </c>
      <c r="BH446">
        <v>-2594766.5099999998</v>
      </c>
      <c r="BI446">
        <v>-99036.6</v>
      </c>
      <c r="BJ446">
        <v>-53319.94</v>
      </c>
      <c r="BM446">
        <v>-47319.21</v>
      </c>
      <c r="BN446">
        <v>-389032.84</v>
      </c>
    </row>
    <row r="447" spans="1:67" ht="23.25">
      <c r="A447" s="121">
        <v>4</v>
      </c>
      <c r="B447" s="122" t="s">
        <v>913</v>
      </c>
      <c r="C447" s="123" t="s">
        <v>915</v>
      </c>
      <c r="D447" s="123">
        <v>4.0999999999999996</v>
      </c>
      <c r="E447" s="266" t="s">
        <v>952</v>
      </c>
      <c r="F447" s="122" t="s">
        <v>1012</v>
      </c>
      <c r="G447" s="122" t="s">
        <v>1530</v>
      </c>
      <c r="H447" s="201" t="s">
        <v>1534</v>
      </c>
      <c r="I447" s="150" t="s">
        <v>1548</v>
      </c>
      <c r="J447" s="150"/>
      <c r="K447" s="278">
        <v>4301020106.3190002</v>
      </c>
      <c r="L447" s="291" t="s">
        <v>2327</v>
      </c>
      <c r="M447" s="108">
        <f t="shared" si="6"/>
        <v>-14575</v>
      </c>
      <c r="N447">
        <v>-10693.75</v>
      </c>
      <c r="P447">
        <v>-12586.84</v>
      </c>
      <c r="Q447">
        <v>-264.8</v>
      </c>
      <c r="U447">
        <v>-1211.5</v>
      </c>
      <c r="Z447">
        <v>-14575</v>
      </c>
      <c r="AA447">
        <v>-1937.4</v>
      </c>
      <c r="AB447">
        <v>-10</v>
      </c>
      <c r="AD447">
        <v>-830649</v>
      </c>
      <c r="AF447">
        <v>-2</v>
      </c>
      <c r="AK447">
        <v>-923519.83</v>
      </c>
      <c r="AL447">
        <v>-280</v>
      </c>
      <c r="AM447">
        <v>0</v>
      </c>
      <c r="AN447">
        <v>-8608</v>
      </c>
      <c r="AO447">
        <v>-137921.60000000001</v>
      </c>
      <c r="AP447">
        <v>-4293</v>
      </c>
      <c r="AR447">
        <v>0</v>
      </c>
      <c r="AS447">
        <v>0</v>
      </c>
      <c r="AV447">
        <v>-2387785.77</v>
      </c>
      <c r="AW447">
        <v>-75152.37</v>
      </c>
      <c r="BA447">
        <v>-175591.98</v>
      </c>
      <c r="BD447">
        <v>-18815.25</v>
      </c>
      <c r="BE447">
        <v>-50</v>
      </c>
      <c r="BH447">
        <v>-236325.28</v>
      </c>
      <c r="BK447">
        <v>-532807.93999999994</v>
      </c>
      <c r="BL447">
        <v>-93937.600000000006</v>
      </c>
      <c r="BM447">
        <v>-158313.25</v>
      </c>
      <c r="BO447">
        <v>-85574.38</v>
      </c>
    </row>
    <row r="448" spans="1:67" ht="23.25">
      <c r="A448" s="121">
        <v>4</v>
      </c>
      <c r="B448" s="122" t="s">
        <v>913</v>
      </c>
      <c r="C448" s="123" t="s">
        <v>915</v>
      </c>
      <c r="D448" s="123">
        <v>4.0999999999999996</v>
      </c>
      <c r="E448" s="266" t="s">
        <v>1073</v>
      </c>
      <c r="F448" s="122" t="s">
        <v>1012</v>
      </c>
      <c r="G448" s="122" t="s">
        <v>1530</v>
      </c>
      <c r="H448" s="201" t="s">
        <v>1534</v>
      </c>
      <c r="I448" s="150" t="s">
        <v>1548</v>
      </c>
      <c r="J448" s="150"/>
      <c r="K448" s="278">
        <v>4301020106.3199997</v>
      </c>
      <c r="L448" s="291" t="s">
        <v>2328</v>
      </c>
      <c r="M448" s="108">
        <f t="shared" si="6"/>
        <v>873164.37</v>
      </c>
      <c r="N448">
        <v>3407263.3</v>
      </c>
      <c r="Q448">
        <v>5708.55</v>
      </c>
      <c r="X448">
        <v>16515.75</v>
      </c>
      <c r="Z448">
        <v>873164.37</v>
      </c>
      <c r="AB448">
        <v>0.25</v>
      </c>
      <c r="AD448">
        <v>460</v>
      </c>
      <c r="AE448">
        <v>17849</v>
      </c>
      <c r="AL448">
        <v>5</v>
      </c>
      <c r="AM448">
        <v>0</v>
      </c>
      <c r="AN448">
        <v>20329.55</v>
      </c>
      <c r="AP448">
        <v>3129</v>
      </c>
      <c r="AR448">
        <v>0</v>
      </c>
      <c r="AS448">
        <v>0</v>
      </c>
      <c r="AV448">
        <v>125632.14</v>
      </c>
      <c r="AW448">
        <v>9270</v>
      </c>
      <c r="BA448">
        <v>89262.71</v>
      </c>
      <c r="BB448">
        <v>97563.87</v>
      </c>
      <c r="BD448">
        <v>4282.5600000000004</v>
      </c>
      <c r="BI448">
        <v>24539</v>
      </c>
      <c r="BK448">
        <v>3683.71</v>
      </c>
      <c r="BL448">
        <v>24242.3</v>
      </c>
      <c r="BM448">
        <v>275328</v>
      </c>
    </row>
    <row r="449" spans="1:67" ht="23.25">
      <c r="A449" s="121">
        <v>4</v>
      </c>
      <c r="B449" s="122" t="s">
        <v>913</v>
      </c>
      <c r="C449" s="123" t="s">
        <v>915</v>
      </c>
      <c r="D449" s="123">
        <v>4.0999999999999996</v>
      </c>
      <c r="E449" s="266" t="s">
        <v>1073</v>
      </c>
      <c r="F449" s="122" t="s">
        <v>1012</v>
      </c>
      <c r="G449" s="122" t="s">
        <v>1530</v>
      </c>
      <c r="H449" s="201" t="s">
        <v>1531</v>
      </c>
      <c r="I449" s="150" t="s">
        <v>1532</v>
      </c>
      <c r="J449" s="150"/>
      <c r="K449" s="278">
        <v>4301020106.3210001</v>
      </c>
      <c r="L449" s="291" t="s">
        <v>550</v>
      </c>
      <c r="M449" s="108">
        <f t="shared" si="6"/>
        <v>1401843.75</v>
      </c>
      <c r="N449">
        <v>1490283.68</v>
      </c>
      <c r="P449">
        <v>637778.41</v>
      </c>
      <c r="Q449">
        <v>1000000</v>
      </c>
      <c r="S449">
        <v>1000000</v>
      </c>
      <c r="Z449">
        <v>1401843.75</v>
      </c>
      <c r="AA449">
        <v>269950.99</v>
      </c>
      <c r="AD449">
        <v>230768.08</v>
      </c>
      <c r="AE449">
        <v>268201.75</v>
      </c>
      <c r="AF449">
        <v>53570.38</v>
      </c>
      <c r="AG449">
        <v>34416.239999999998</v>
      </c>
      <c r="AV449">
        <v>3695000</v>
      </c>
      <c r="BI449">
        <v>113354.77</v>
      </c>
      <c r="BL449">
        <v>20948.53</v>
      </c>
      <c r="BM449">
        <v>55162.42</v>
      </c>
      <c r="BN449">
        <v>23757.3</v>
      </c>
    </row>
    <row r="450" spans="1:67" ht="23.25">
      <c r="A450" s="121">
        <v>4</v>
      </c>
      <c r="B450" s="122" t="s">
        <v>913</v>
      </c>
      <c r="C450" s="123" t="s">
        <v>915</v>
      </c>
      <c r="D450" s="123">
        <v>4.0999999999999996</v>
      </c>
      <c r="E450" s="266" t="s">
        <v>1073</v>
      </c>
      <c r="F450" s="122" t="s">
        <v>1012</v>
      </c>
      <c r="G450" s="122" t="s">
        <v>1530</v>
      </c>
      <c r="H450" s="201" t="s">
        <v>1531</v>
      </c>
      <c r="I450" s="150" t="s">
        <v>1532</v>
      </c>
      <c r="J450" s="150"/>
      <c r="K450" s="278">
        <v>4301020106.3219995</v>
      </c>
      <c r="L450" s="291" t="s">
        <v>551</v>
      </c>
      <c r="M450" s="108">
        <f t="shared" si="6"/>
        <v>0</v>
      </c>
      <c r="AC450">
        <v>134472.59</v>
      </c>
      <c r="AV450">
        <v>450000</v>
      </c>
    </row>
    <row r="451" spans="1:67">
      <c r="A451" s="121">
        <v>4</v>
      </c>
      <c r="B451" s="122" t="s">
        <v>913</v>
      </c>
      <c r="C451" s="123" t="s">
        <v>915</v>
      </c>
      <c r="D451" s="123">
        <v>4.0999999999999996</v>
      </c>
      <c r="E451" s="266" t="s">
        <v>1073</v>
      </c>
      <c r="F451" s="122" t="s">
        <v>1026</v>
      </c>
      <c r="G451" s="122" t="s">
        <v>1555</v>
      </c>
      <c r="H451" s="272" t="s">
        <v>1573</v>
      </c>
      <c r="I451" s="150" t="s">
        <v>1556</v>
      </c>
      <c r="J451" s="150"/>
      <c r="K451" s="284" t="s">
        <v>2330</v>
      </c>
      <c r="L451" s="297" t="s">
        <v>2331</v>
      </c>
      <c r="M451" s="108">
        <f t="shared" si="6"/>
        <v>46424.63</v>
      </c>
      <c r="N451">
        <v>796154</v>
      </c>
      <c r="O451">
        <v>43603.62</v>
      </c>
      <c r="P451">
        <v>37707.300000000003</v>
      </c>
      <c r="Q451">
        <v>19849.87</v>
      </c>
      <c r="R451">
        <v>103029.51</v>
      </c>
      <c r="S451">
        <v>23586.68</v>
      </c>
      <c r="T451">
        <v>4000</v>
      </c>
      <c r="V451">
        <v>4000</v>
      </c>
      <c r="W451">
        <v>2000</v>
      </c>
      <c r="X451">
        <v>5000</v>
      </c>
      <c r="Y451">
        <v>2000</v>
      </c>
      <c r="Z451">
        <v>46424.63</v>
      </c>
      <c r="AA451">
        <v>13832.22</v>
      </c>
      <c r="AF451">
        <v>5594.7</v>
      </c>
      <c r="AH451">
        <v>1692076.72</v>
      </c>
      <c r="AI451">
        <v>263284.05</v>
      </c>
      <c r="AJ451">
        <v>263138.90999999997</v>
      </c>
      <c r="AK451">
        <v>269912.06</v>
      </c>
      <c r="AL451">
        <v>100000</v>
      </c>
      <c r="AM451">
        <v>715724.49</v>
      </c>
      <c r="AN451">
        <v>205495.55</v>
      </c>
      <c r="AO451">
        <v>291869.46000000002</v>
      </c>
      <c r="AP451">
        <v>256027.31</v>
      </c>
      <c r="AQ451">
        <v>255175.01</v>
      </c>
      <c r="AR451">
        <v>269622.28000000003</v>
      </c>
      <c r="AS451">
        <v>259775.96</v>
      </c>
      <c r="AU451">
        <v>100000</v>
      </c>
      <c r="BB451">
        <v>6234.85</v>
      </c>
      <c r="BC451">
        <v>135894</v>
      </c>
      <c r="BD451">
        <v>2838.78</v>
      </c>
      <c r="BI451">
        <v>6518.3</v>
      </c>
      <c r="BJ451">
        <v>6419.57</v>
      </c>
      <c r="BM451">
        <v>6613.99</v>
      </c>
      <c r="BN451">
        <v>79555.39</v>
      </c>
      <c r="BO451">
        <v>30086.400000000001</v>
      </c>
    </row>
    <row r="452" spans="1:67" ht="23.25">
      <c r="A452" s="121">
        <v>4</v>
      </c>
      <c r="B452" s="122" t="s">
        <v>913</v>
      </c>
      <c r="C452" s="123" t="s">
        <v>915</v>
      </c>
      <c r="D452" s="123">
        <v>4.0999999999999996</v>
      </c>
      <c r="E452" s="266" t="s">
        <v>1073</v>
      </c>
      <c r="F452" s="122" t="s">
        <v>1026</v>
      </c>
      <c r="G452" s="122" t="s">
        <v>1555</v>
      </c>
      <c r="H452" s="201" t="s">
        <v>1558</v>
      </c>
      <c r="I452" s="150" t="s">
        <v>1556</v>
      </c>
      <c r="J452" s="150"/>
      <c r="K452" s="278">
        <v>4301020106.5030003</v>
      </c>
      <c r="L452" s="291" t="s">
        <v>2333</v>
      </c>
      <c r="M452" s="108">
        <f t="shared" ref="M452:M515" si="7">SUMIF($N$1:$BO$1,$M$1,$N452:$BO452)</f>
        <v>84682.65</v>
      </c>
      <c r="N452">
        <v>451611</v>
      </c>
      <c r="O452">
        <v>97140</v>
      </c>
      <c r="P452">
        <v>162994</v>
      </c>
      <c r="Q452">
        <v>18557</v>
      </c>
      <c r="R452">
        <v>366441</v>
      </c>
      <c r="S452">
        <v>198049</v>
      </c>
      <c r="T452">
        <v>95388.7</v>
      </c>
      <c r="U452">
        <v>52217</v>
      </c>
      <c r="V452">
        <v>153902</v>
      </c>
      <c r="W452">
        <v>32628</v>
      </c>
      <c r="X452">
        <v>159064</v>
      </c>
      <c r="Y452">
        <v>28195</v>
      </c>
      <c r="Z452">
        <v>84682.65</v>
      </c>
      <c r="AA452">
        <v>6373</v>
      </c>
      <c r="AB452">
        <v>7611.25</v>
      </c>
      <c r="AC452">
        <v>2739</v>
      </c>
      <c r="AD452">
        <v>47972</v>
      </c>
      <c r="AE452">
        <v>43979</v>
      </c>
      <c r="AF452">
        <v>120</v>
      </c>
      <c r="AH452">
        <v>586105</v>
      </c>
      <c r="AI452">
        <v>38234</v>
      </c>
      <c r="AJ452">
        <v>29263</v>
      </c>
      <c r="AK452">
        <v>42098</v>
      </c>
      <c r="AL452">
        <v>89446</v>
      </c>
      <c r="AM452">
        <v>15000</v>
      </c>
      <c r="AN452">
        <v>45388</v>
      </c>
      <c r="AP452">
        <v>43823</v>
      </c>
      <c r="AR452">
        <v>73796.53</v>
      </c>
      <c r="AS452">
        <v>29786.400000000001</v>
      </c>
      <c r="AT452">
        <v>18983</v>
      </c>
      <c r="AW452">
        <v>1672.5</v>
      </c>
      <c r="AX452">
        <v>46216.54</v>
      </c>
      <c r="AY452">
        <v>24958.25</v>
      </c>
      <c r="AZ452">
        <v>13388</v>
      </c>
      <c r="BA452">
        <v>612</v>
      </c>
      <c r="BB452">
        <v>858</v>
      </c>
      <c r="BD452">
        <v>8999.73</v>
      </c>
      <c r="BH452">
        <v>104567</v>
      </c>
      <c r="BI452">
        <v>29970</v>
      </c>
      <c r="BJ452">
        <v>36527</v>
      </c>
      <c r="BK452">
        <v>45924</v>
      </c>
      <c r="BL452">
        <v>503</v>
      </c>
      <c r="BM452">
        <v>89670.41</v>
      </c>
      <c r="BN452">
        <v>49162</v>
      </c>
      <c r="BO452">
        <v>65343.5</v>
      </c>
    </row>
    <row r="453" spans="1:67" ht="23.25">
      <c r="A453" s="121">
        <v>4</v>
      </c>
      <c r="B453" s="122" t="s">
        <v>913</v>
      </c>
      <c r="C453" s="123" t="s">
        <v>915</v>
      </c>
      <c r="D453" s="123">
        <v>4.0999999999999996</v>
      </c>
      <c r="E453" s="266" t="s">
        <v>1073</v>
      </c>
      <c r="F453" s="122" t="s">
        <v>1026</v>
      </c>
      <c r="G453" s="122" t="s">
        <v>1555</v>
      </c>
      <c r="H453" s="201" t="s">
        <v>1560</v>
      </c>
      <c r="I453" s="150" t="s">
        <v>1561</v>
      </c>
      <c r="J453" s="150"/>
      <c r="K453" s="278">
        <v>4301020106.5039997</v>
      </c>
      <c r="L453" s="291" t="s">
        <v>2334</v>
      </c>
      <c r="M453" s="108">
        <f t="shared" si="7"/>
        <v>109344.66</v>
      </c>
      <c r="N453">
        <v>14300.98</v>
      </c>
      <c r="O453">
        <v>40101.4</v>
      </c>
      <c r="P453">
        <v>47603</v>
      </c>
      <c r="Q453">
        <v>33827</v>
      </c>
      <c r="R453">
        <v>190311</v>
      </c>
      <c r="S453">
        <v>287071</v>
      </c>
      <c r="T453">
        <v>28235.5</v>
      </c>
      <c r="U453">
        <v>23361</v>
      </c>
      <c r="V453">
        <v>118455</v>
      </c>
      <c r="W453">
        <v>3677</v>
      </c>
      <c r="X453">
        <v>111619</v>
      </c>
      <c r="Y453">
        <v>2237</v>
      </c>
      <c r="Z453">
        <v>109344.66</v>
      </c>
      <c r="AA453">
        <v>5286</v>
      </c>
      <c r="AD453">
        <v>20073</v>
      </c>
      <c r="AE453">
        <v>4559</v>
      </c>
      <c r="AF453">
        <v>2477.75</v>
      </c>
      <c r="AH453">
        <v>4469264</v>
      </c>
      <c r="AL453">
        <v>52302</v>
      </c>
      <c r="AP453">
        <v>4480</v>
      </c>
      <c r="AR453">
        <v>49891.19</v>
      </c>
      <c r="AV453">
        <v>462842.8</v>
      </c>
      <c r="AX453">
        <v>32755</v>
      </c>
      <c r="AY453">
        <v>8265.5</v>
      </c>
      <c r="AZ453">
        <v>243</v>
      </c>
      <c r="BC453">
        <v>34825</v>
      </c>
      <c r="BD453">
        <v>7275</v>
      </c>
      <c r="BH453">
        <v>326045</v>
      </c>
      <c r="BI453">
        <v>12625</v>
      </c>
      <c r="BJ453">
        <v>6181</v>
      </c>
      <c r="BK453">
        <v>35611</v>
      </c>
      <c r="BM453">
        <v>27162.5</v>
      </c>
      <c r="BN453">
        <v>22522.5</v>
      </c>
      <c r="BO453">
        <v>58649</v>
      </c>
    </row>
    <row r="454" spans="1:67" ht="23.25">
      <c r="A454" s="121">
        <v>4</v>
      </c>
      <c r="B454" s="122" t="s">
        <v>913</v>
      </c>
      <c r="C454" s="123" t="s">
        <v>915</v>
      </c>
      <c r="D454" s="123">
        <v>4.0999999999999996</v>
      </c>
      <c r="E454" s="266" t="s">
        <v>952</v>
      </c>
      <c r="F454" s="122" t="s">
        <v>1026</v>
      </c>
      <c r="G454" s="122" t="s">
        <v>1555</v>
      </c>
      <c r="H454" s="201" t="s">
        <v>1558</v>
      </c>
      <c r="I454" s="150" t="s">
        <v>1563</v>
      </c>
      <c r="J454" s="150"/>
      <c r="K454" s="278">
        <v>4301020106.5050001</v>
      </c>
      <c r="L454" s="291" t="s">
        <v>2335</v>
      </c>
      <c r="M454" s="108">
        <f t="shared" si="7"/>
        <v>-84682.65</v>
      </c>
      <c r="P454">
        <v>-7467</v>
      </c>
      <c r="Q454">
        <v>-2693.08</v>
      </c>
      <c r="Z454">
        <v>-84682.65</v>
      </c>
      <c r="AB454">
        <v>-7442.5</v>
      </c>
      <c r="AC454">
        <v>-3654</v>
      </c>
      <c r="AD454">
        <v>-45502</v>
      </c>
      <c r="AH454">
        <v>-528254</v>
      </c>
      <c r="AJ454">
        <v>-629</v>
      </c>
      <c r="AL454">
        <v>-18180</v>
      </c>
      <c r="AN454">
        <v>-4694</v>
      </c>
      <c r="AR454">
        <v>-12554.5</v>
      </c>
      <c r="AT454">
        <v>-941</v>
      </c>
      <c r="BH454">
        <v>-36472</v>
      </c>
      <c r="BI454">
        <v>-34231.9</v>
      </c>
      <c r="BJ454">
        <v>-73116</v>
      </c>
      <c r="BK454">
        <v>-44824</v>
      </c>
      <c r="BL454">
        <v>-503</v>
      </c>
      <c r="BM454">
        <v>-89670.41</v>
      </c>
      <c r="BN454">
        <v>-48394</v>
      </c>
      <c r="BO454">
        <v>-65343.5</v>
      </c>
    </row>
    <row r="455" spans="1:67" ht="23.25">
      <c r="A455" s="121">
        <v>4</v>
      </c>
      <c r="B455" s="122" t="s">
        <v>913</v>
      </c>
      <c r="C455" s="123" t="s">
        <v>915</v>
      </c>
      <c r="D455" s="123">
        <v>4.0999999999999996</v>
      </c>
      <c r="E455" s="266" t="s">
        <v>952</v>
      </c>
      <c r="F455" s="122" t="s">
        <v>1026</v>
      </c>
      <c r="G455" s="122" t="s">
        <v>1555</v>
      </c>
      <c r="H455" s="201" t="s">
        <v>1560</v>
      </c>
      <c r="I455" s="150" t="s">
        <v>1563</v>
      </c>
      <c r="J455" s="150"/>
      <c r="K455" s="278">
        <v>4301020106.507</v>
      </c>
      <c r="L455" s="291" t="s">
        <v>2336</v>
      </c>
      <c r="M455" s="108">
        <f t="shared" si="7"/>
        <v>-109344.66</v>
      </c>
      <c r="P455">
        <v>-8750</v>
      </c>
      <c r="Q455">
        <v>-4904</v>
      </c>
      <c r="Z455">
        <v>-109344.66</v>
      </c>
      <c r="AD455">
        <v>-17892</v>
      </c>
      <c r="AH455">
        <v>-3044539</v>
      </c>
      <c r="AL455">
        <v>-15412</v>
      </c>
      <c r="AR455">
        <v>-5220.5</v>
      </c>
      <c r="AY455">
        <v>-15072</v>
      </c>
      <c r="BH455">
        <v>-99182</v>
      </c>
      <c r="BI455">
        <v>-1591</v>
      </c>
      <c r="BJ455">
        <v>-26872</v>
      </c>
      <c r="BK455">
        <v>-35611</v>
      </c>
      <c r="BM455">
        <v>-23075.75</v>
      </c>
      <c r="BN455">
        <v>-22522.5</v>
      </c>
      <c r="BO455">
        <v>-58649</v>
      </c>
    </row>
    <row r="456" spans="1:67" ht="23.25">
      <c r="A456" s="121">
        <v>4</v>
      </c>
      <c r="B456" s="122" t="s">
        <v>913</v>
      </c>
      <c r="C456" s="123" t="s">
        <v>915</v>
      </c>
      <c r="D456" s="123">
        <v>4.0999999999999996</v>
      </c>
      <c r="E456" s="266" t="s">
        <v>1073</v>
      </c>
      <c r="F456" s="122" t="s">
        <v>1026</v>
      </c>
      <c r="G456" s="122" t="s">
        <v>1555</v>
      </c>
      <c r="H456" s="201" t="s">
        <v>1558</v>
      </c>
      <c r="I456" s="150">
        <v>41060</v>
      </c>
      <c r="J456" s="150"/>
      <c r="K456" s="278">
        <v>4301020106.5089998</v>
      </c>
      <c r="L456" s="291" t="s">
        <v>2337</v>
      </c>
      <c r="M456" s="108">
        <f t="shared" si="7"/>
        <v>0</v>
      </c>
      <c r="AE456">
        <v>25506.92</v>
      </c>
      <c r="AH456">
        <v>166616.57</v>
      </c>
      <c r="AR456">
        <v>63553.91</v>
      </c>
      <c r="AV456">
        <v>7650.29</v>
      </c>
      <c r="BM456">
        <v>120</v>
      </c>
    </row>
    <row r="457" spans="1:67" ht="23.25">
      <c r="A457" s="121">
        <v>4</v>
      </c>
      <c r="B457" s="122" t="s">
        <v>913</v>
      </c>
      <c r="C457" s="123" t="s">
        <v>915</v>
      </c>
      <c r="D457" s="123">
        <v>4.0999999999999996</v>
      </c>
      <c r="E457" s="266" t="s">
        <v>952</v>
      </c>
      <c r="F457" s="122" t="s">
        <v>1026</v>
      </c>
      <c r="G457" s="122" t="s">
        <v>1555</v>
      </c>
      <c r="H457" s="201" t="s">
        <v>1560</v>
      </c>
      <c r="I457" s="150" t="s">
        <v>1563</v>
      </c>
      <c r="J457" s="150"/>
      <c r="K457" s="278">
        <v>4301020106.5100002</v>
      </c>
      <c r="L457" s="291" t="s">
        <v>2338</v>
      </c>
      <c r="M457" s="108">
        <f t="shared" si="7"/>
        <v>0</v>
      </c>
      <c r="N457">
        <v>-607386.18000000005</v>
      </c>
      <c r="R457">
        <v>-8680.7999999999993</v>
      </c>
      <c r="S457">
        <v>-77586</v>
      </c>
      <c r="W457">
        <v>-724.4</v>
      </c>
      <c r="AD457">
        <v>-26959</v>
      </c>
      <c r="AF457">
        <v>-2477.75</v>
      </c>
      <c r="AT457">
        <v>-16690.98</v>
      </c>
    </row>
    <row r="458" spans="1:67" ht="23.25">
      <c r="A458" s="121">
        <v>4</v>
      </c>
      <c r="B458" s="122" t="s">
        <v>913</v>
      </c>
      <c r="C458" s="123" t="s">
        <v>915</v>
      </c>
      <c r="D458" s="123">
        <v>4.0999999999999996</v>
      </c>
      <c r="E458" s="266" t="s">
        <v>1073</v>
      </c>
      <c r="F458" s="122" t="s">
        <v>1026</v>
      </c>
      <c r="G458" s="122" t="s">
        <v>1555</v>
      </c>
      <c r="H458" s="201" t="s">
        <v>1560</v>
      </c>
      <c r="I458" s="150" t="s">
        <v>1563</v>
      </c>
      <c r="J458" s="150"/>
      <c r="K458" s="278">
        <v>4301020106.5109997</v>
      </c>
      <c r="L458" s="291" t="s">
        <v>2339</v>
      </c>
      <c r="M458" s="108">
        <f t="shared" si="7"/>
        <v>24587</v>
      </c>
      <c r="N458">
        <v>252630.7</v>
      </c>
      <c r="R458">
        <v>26472.5</v>
      </c>
      <c r="W458">
        <v>1588.5</v>
      </c>
      <c r="Z458">
        <v>24587</v>
      </c>
    </row>
    <row r="459" spans="1:67" ht="23.25">
      <c r="A459" s="121">
        <v>4</v>
      </c>
      <c r="B459" s="122" t="s">
        <v>913</v>
      </c>
      <c r="C459" s="123" t="s">
        <v>915</v>
      </c>
      <c r="D459" s="123">
        <v>4.0999999999999996</v>
      </c>
      <c r="E459" s="266" t="s">
        <v>1073</v>
      </c>
      <c r="F459" s="122" t="s">
        <v>1026</v>
      </c>
      <c r="G459" s="122" t="s">
        <v>1555</v>
      </c>
      <c r="H459" s="201" t="s">
        <v>1558</v>
      </c>
      <c r="I459" s="150" t="s">
        <v>1556</v>
      </c>
      <c r="J459" s="150"/>
      <c r="K459" s="278">
        <v>4301020106.5120001</v>
      </c>
      <c r="L459" s="291" t="s">
        <v>2340</v>
      </c>
      <c r="M459" s="108">
        <f t="shared" si="7"/>
        <v>74498</v>
      </c>
      <c r="N459">
        <v>233159.25</v>
      </c>
      <c r="R459">
        <v>2052</v>
      </c>
      <c r="W459">
        <v>698</v>
      </c>
      <c r="Z459">
        <v>74498</v>
      </c>
      <c r="AE459">
        <v>636</v>
      </c>
      <c r="AG459">
        <v>297</v>
      </c>
      <c r="AH459">
        <v>131669</v>
      </c>
      <c r="AL459">
        <v>1746.5</v>
      </c>
      <c r="AU459">
        <v>10201</v>
      </c>
      <c r="AV459">
        <v>9722.5</v>
      </c>
      <c r="AY459">
        <v>3070</v>
      </c>
      <c r="BM459">
        <v>88864.93</v>
      </c>
      <c r="BN459">
        <v>3065</v>
      </c>
    </row>
    <row r="460" spans="1:67" ht="23.25">
      <c r="A460" s="121">
        <v>4</v>
      </c>
      <c r="B460" s="122" t="s">
        <v>913</v>
      </c>
      <c r="C460" s="123" t="s">
        <v>915</v>
      </c>
      <c r="D460" s="123">
        <v>4.0999999999999996</v>
      </c>
      <c r="E460" s="266" t="s">
        <v>1073</v>
      </c>
      <c r="F460" s="122" t="s">
        <v>1026</v>
      </c>
      <c r="G460" s="122" t="s">
        <v>1555</v>
      </c>
      <c r="H460" s="201" t="s">
        <v>1560</v>
      </c>
      <c r="I460" s="150" t="s">
        <v>1561</v>
      </c>
      <c r="J460" s="150"/>
      <c r="K460" s="278">
        <v>4301020106.5129995</v>
      </c>
      <c r="L460" s="291" t="s">
        <v>2341</v>
      </c>
      <c r="M460" s="108">
        <f t="shared" si="7"/>
        <v>32455</v>
      </c>
      <c r="N460">
        <v>1318928.1399999999</v>
      </c>
      <c r="R460">
        <v>16004</v>
      </c>
      <c r="Z460">
        <v>32455</v>
      </c>
      <c r="AH460">
        <v>262339.90000000002</v>
      </c>
      <c r="AL460">
        <v>7231</v>
      </c>
      <c r="AV460">
        <v>21613.360000000001</v>
      </c>
      <c r="BM460">
        <v>18303.5</v>
      </c>
    </row>
    <row r="461" spans="1:67" ht="23.25">
      <c r="A461" s="121">
        <v>4</v>
      </c>
      <c r="B461" s="122" t="s">
        <v>913</v>
      </c>
      <c r="C461" s="123" t="s">
        <v>915</v>
      </c>
      <c r="D461" s="123">
        <v>4.0999999999999996</v>
      </c>
      <c r="E461" s="266" t="s">
        <v>1073</v>
      </c>
      <c r="F461" s="122" t="s">
        <v>1026</v>
      </c>
      <c r="G461" s="122" t="s">
        <v>1555</v>
      </c>
      <c r="H461" s="201" t="s">
        <v>1560</v>
      </c>
      <c r="I461" s="150" t="s">
        <v>1561</v>
      </c>
      <c r="J461" s="150"/>
      <c r="K461" s="278">
        <v>4301020106.5139999</v>
      </c>
      <c r="L461" s="291" t="s">
        <v>2342</v>
      </c>
      <c r="M461" s="108">
        <f t="shared" si="7"/>
        <v>0</v>
      </c>
      <c r="N461">
        <v>571177.31999999995</v>
      </c>
      <c r="X461">
        <v>5236.5200000000004</v>
      </c>
      <c r="AH461">
        <v>1890641.79</v>
      </c>
      <c r="AN461">
        <v>7959.7</v>
      </c>
      <c r="AV461">
        <v>200653.74</v>
      </c>
      <c r="BO461">
        <v>4384.3999999999996</v>
      </c>
    </row>
    <row r="462" spans="1:67" ht="23.25">
      <c r="A462" s="121">
        <v>4</v>
      </c>
      <c r="B462" s="122" t="s">
        <v>913</v>
      </c>
      <c r="C462" s="123" t="s">
        <v>915</v>
      </c>
      <c r="D462" s="123">
        <v>4.0999999999999996</v>
      </c>
      <c r="E462" s="266" t="s">
        <v>952</v>
      </c>
      <c r="F462" s="122" t="s">
        <v>1026</v>
      </c>
      <c r="G462" s="122" t="s">
        <v>1555</v>
      </c>
      <c r="H462" s="201" t="s">
        <v>1558</v>
      </c>
      <c r="I462" s="150" t="s">
        <v>1563</v>
      </c>
      <c r="J462" s="150"/>
      <c r="K462" s="278">
        <v>4301020106.5150003</v>
      </c>
      <c r="L462" s="291" t="s">
        <v>2343</v>
      </c>
      <c r="M462" s="108">
        <f t="shared" si="7"/>
        <v>0</v>
      </c>
      <c r="N462">
        <v>-45523</v>
      </c>
      <c r="S462">
        <v>-11966</v>
      </c>
      <c r="AF462">
        <v>-120</v>
      </c>
      <c r="AN462">
        <v>-2602</v>
      </c>
      <c r="AR462">
        <v>-11142.9</v>
      </c>
      <c r="AS462">
        <v>-19989.150000000001</v>
      </c>
      <c r="AU462">
        <v>-6900</v>
      </c>
      <c r="AY462">
        <v>-37101.5</v>
      </c>
      <c r="BA462">
        <v>1500</v>
      </c>
      <c r="BB462">
        <v>-439</v>
      </c>
    </row>
    <row r="463" spans="1:67" ht="23.25">
      <c r="A463" s="121">
        <v>4</v>
      </c>
      <c r="B463" s="122" t="s">
        <v>913</v>
      </c>
      <c r="C463" s="123" t="s">
        <v>915</v>
      </c>
      <c r="D463" s="123">
        <v>4.0999999999999996</v>
      </c>
      <c r="E463" s="266" t="s">
        <v>1073</v>
      </c>
      <c r="F463" s="122" t="s">
        <v>1026</v>
      </c>
      <c r="G463" s="122" t="s">
        <v>1555</v>
      </c>
      <c r="H463" s="201" t="s">
        <v>1573</v>
      </c>
      <c r="I463" s="150" t="s">
        <v>1574</v>
      </c>
      <c r="J463" s="150"/>
      <c r="K463" s="278">
        <v>4301020106.5159998</v>
      </c>
      <c r="L463" s="291" t="s">
        <v>2344</v>
      </c>
      <c r="M463" s="108">
        <f t="shared" si="7"/>
        <v>0</v>
      </c>
      <c r="N463">
        <v>870000</v>
      </c>
      <c r="O463">
        <v>83000</v>
      </c>
      <c r="P463">
        <v>124500</v>
      </c>
      <c r="Q463">
        <v>132500</v>
      </c>
      <c r="R463">
        <v>332500</v>
      </c>
      <c r="S463">
        <v>721000</v>
      </c>
      <c r="T463">
        <v>212000</v>
      </c>
      <c r="U463">
        <v>100820</v>
      </c>
      <c r="V463">
        <v>246500</v>
      </c>
      <c r="W463">
        <v>65500</v>
      </c>
      <c r="X463">
        <v>255000</v>
      </c>
      <c r="Y463">
        <v>57000</v>
      </c>
      <c r="AA463">
        <v>78000</v>
      </c>
      <c r="AB463">
        <v>16452</v>
      </c>
      <c r="AC463">
        <v>58558</v>
      </c>
      <c r="AD463">
        <v>69500</v>
      </c>
      <c r="AE463">
        <v>106750</v>
      </c>
      <c r="AF463">
        <v>9426</v>
      </c>
      <c r="AH463">
        <v>1434040</v>
      </c>
      <c r="AI463">
        <v>98000</v>
      </c>
      <c r="AJ463">
        <v>31880</v>
      </c>
      <c r="AK463">
        <v>87120</v>
      </c>
      <c r="AL463">
        <v>124100</v>
      </c>
      <c r="AM463">
        <v>94368</v>
      </c>
      <c r="AN463">
        <v>164000</v>
      </c>
      <c r="AO463">
        <v>81500</v>
      </c>
      <c r="AP463">
        <v>23500</v>
      </c>
      <c r="AQ463">
        <v>72265</v>
      </c>
      <c r="AR463">
        <v>93000</v>
      </c>
      <c r="AS463">
        <v>70500</v>
      </c>
      <c r="AT463">
        <v>41500</v>
      </c>
      <c r="AV463">
        <v>215500</v>
      </c>
      <c r="AW463">
        <v>16180</v>
      </c>
      <c r="AX463">
        <v>27000</v>
      </c>
      <c r="AY463">
        <v>30500</v>
      </c>
      <c r="AZ463">
        <v>30160</v>
      </c>
      <c r="BA463">
        <v>1000</v>
      </c>
      <c r="BC463">
        <v>25216</v>
      </c>
      <c r="BD463">
        <v>48500</v>
      </c>
      <c r="BH463">
        <v>131770</v>
      </c>
      <c r="BI463">
        <v>3000</v>
      </c>
      <c r="BK463">
        <v>500</v>
      </c>
      <c r="BM463">
        <v>40157</v>
      </c>
      <c r="BN463">
        <v>24500</v>
      </c>
      <c r="BO463">
        <v>78524</v>
      </c>
    </row>
    <row r="464" spans="1:67" ht="23.25">
      <c r="A464" s="121">
        <v>4</v>
      </c>
      <c r="B464" s="122" t="s">
        <v>913</v>
      </c>
      <c r="C464" s="123" t="s">
        <v>915</v>
      </c>
      <c r="D464" s="123">
        <v>4.0999999999999996</v>
      </c>
      <c r="E464" s="266" t="s">
        <v>1073</v>
      </c>
      <c r="F464" s="122" t="s">
        <v>1026</v>
      </c>
      <c r="G464" s="122" t="s">
        <v>1555</v>
      </c>
      <c r="H464" s="201" t="s">
        <v>1573</v>
      </c>
      <c r="I464" s="150" t="s">
        <v>1574</v>
      </c>
      <c r="J464" s="150"/>
      <c r="K464" s="278">
        <v>4301020106.5170002</v>
      </c>
      <c r="L464" s="291" t="s">
        <v>2345</v>
      </c>
      <c r="M464" s="108">
        <f t="shared" si="7"/>
        <v>0</v>
      </c>
      <c r="T464">
        <v>62681.98</v>
      </c>
      <c r="AB464">
        <v>2594</v>
      </c>
      <c r="AE464">
        <v>104235</v>
      </c>
      <c r="BH464">
        <v>0</v>
      </c>
    </row>
    <row r="465" spans="1:67" ht="23.25">
      <c r="A465" s="121">
        <v>4</v>
      </c>
      <c r="B465" s="122" t="s">
        <v>913</v>
      </c>
      <c r="C465" s="123" t="s">
        <v>915</v>
      </c>
      <c r="D465" s="123">
        <v>4.0999999999999996</v>
      </c>
      <c r="E465" s="266" t="s">
        <v>1073</v>
      </c>
      <c r="F465" s="122" t="s">
        <v>1026</v>
      </c>
      <c r="G465" s="122" t="s">
        <v>1555</v>
      </c>
      <c r="H465" s="201" t="s">
        <v>1577</v>
      </c>
      <c r="I465" s="150" t="s">
        <v>1574</v>
      </c>
      <c r="J465" s="150"/>
      <c r="K465" s="278">
        <v>4301020106.5179996</v>
      </c>
      <c r="L465" s="291" t="s">
        <v>2346</v>
      </c>
      <c r="M465" s="108">
        <f t="shared" si="7"/>
        <v>15304</v>
      </c>
      <c r="U465">
        <v>2000</v>
      </c>
      <c r="Z465">
        <v>15304</v>
      </c>
      <c r="AA465">
        <v>4813.8999999999996</v>
      </c>
      <c r="AC465">
        <v>915</v>
      </c>
      <c r="AE465">
        <v>13037</v>
      </c>
    </row>
    <row r="466" spans="1:67" ht="23.25">
      <c r="A466" s="121">
        <v>4</v>
      </c>
      <c r="B466" s="122" t="s">
        <v>913</v>
      </c>
      <c r="C466" s="123" t="s">
        <v>915</v>
      </c>
      <c r="D466" s="123">
        <v>4.0999999999999996</v>
      </c>
      <c r="E466" s="266" t="s">
        <v>1073</v>
      </c>
      <c r="F466" s="122" t="s">
        <v>1026</v>
      </c>
      <c r="G466" s="122" t="s">
        <v>1555</v>
      </c>
      <c r="H466" s="203" t="s">
        <v>1558</v>
      </c>
      <c r="I466" s="150" t="s">
        <v>1563</v>
      </c>
      <c r="J466" s="150"/>
      <c r="K466" s="279">
        <v>4301020106.5190001</v>
      </c>
      <c r="L466" s="292" t="s">
        <v>2347</v>
      </c>
      <c r="M466" s="108">
        <f t="shared" si="7"/>
        <v>6049</v>
      </c>
      <c r="Z466">
        <v>6049</v>
      </c>
      <c r="AJ466">
        <v>662</v>
      </c>
      <c r="AL466">
        <v>2440</v>
      </c>
      <c r="AM466">
        <v>0</v>
      </c>
    </row>
    <row r="467" spans="1:67" ht="23.25">
      <c r="A467" s="121">
        <v>4</v>
      </c>
      <c r="B467" s="122" t="s">
        <v>913</v>
      </c>
      <c r="C467" s="123" t="s">
        <v>915</v>
      </c>
      <c r="D467" s="123">
        <v>4.0999999999999996</v>
      </c>
      <c r="E467" s="266" t="s">
        <v>1073</v>
      </c>
      <c r="F467" s="122" t="s">
        <v>1034</v>
      </c>
      <c r="G467" s="122" t="s">
        <v>1410</v>
      </c>
      <c r="H467" s="201" t="s">
        <v>1580</v>
      </c>
      <c r="I467" s="150" t="s">
        <v>1438</v>
      </c>
      <c r="J467" s="150"/>
      <c r="K467" s="278">
        <v>4301020106.7010002</v>
      </c>
      <c r="L467" s="291" t="s">
        <v>568</v>
      </c>
      <c r="M467" s="108">
        <f t="shared" si="7"/>
        <v>0</v>
      </c>
      <c r="N467">
        <v>26414</v>
      </c>
      <c r="P467">
        <v>1480</v>
      </c>
      <c r="W467">
        <v>12661</v>
      </c>
      <c r="Y467">
        <v>808</v>
      </c>
      <c r="AH467">
        <v>26900</v>
      </c>
      <c r="AN467">
        <v>34453.760000000002</v>
      </c>
      <c r="AV467">
        <v>3904</v>
      </c>
      <c r="AW467">
        <v>1575</v>
      </c>
      <c r="AX467">
        <v>5052.75</v>
      </c>
      <c r="BB467">
        <v>191</v>
      </c>
      <c r="BC467">
        <v>1916.06</v>
      </c>
      <c r="BE467">
        <v>8671</v>
      </c>
      <c r="BO467">
        <v>1039</v>
      </c>
    </row>
    <row r="468" spans="1:67" ht="23.25">
      <c r="A468" s="121">
        <v>4</v>
      </c>
      <c r="B468" s="122" t="s">
        <v>913</v>
      </c>
      <c r="C468" s="123" t="s">
        <v>915</v>
      </c>
      <c r="D468" s="123">
        <v>4.0999999999999996</v>
      </c>
      <c r="E468" s="266" t="s">
        <v>1073</v>
      </c>
      <c r="F468" s="122" t="s">
        <v>1034</v>
      </c>
      <c r="G468" s="122" t="s">
        <v>1410</v>
      </c>
      <c r="H468" s="201" t="s">
        <v>1580</v>
      </c>
      <c r="I468" s="150" t="s">
        <v>1438</v>
      </c>
      <c r="J468" s="150"/>
      <c r="K468" s="278">
        <v>4301020106.7030001</v>
      </c>
      <c r="L468" s="291" t="s">
        <v>2350</v>
      </c>
      <c r="M468" s="108">
        <f t="shared" si="7"/>
        <v>0</v>
      </c>
      <c r="N468">
        <v>33113.5</v>
      </c>
      <c r="O468">
        <v>3379</v>
      </c>
      <c r="P468">
        <v>5012</v>
      </c>
      <c r="Q468">
        <v>1693</v>
      </c>
      <c r="S468">
        <v>14220</v>
      </c>
      <c r="Y468">
        <v>72.89</v>
      </c>
      <c r="AA468">
        <v>26824.880000000001</v>
      </c>
      <c r="AH468">
        <v>15527.97</v>
      </c>
      <c r="AJ468">
        <v>2039</v>
      </c>
      <c r="AK468">
        <v>25000</v>
      </c>
      <c r="AO468">
        <v>18400</v>
      </c>
      <c r="AP468">
        <v>0</v>
      </c>
      <c r="AS468">
        <v>246</v>
      </c>
      <c r="AV468">
        <v>91811</v>
      </c>
      <c r="AY468">
        <v>29884.5</v>
      </c>
      <c r="BH468">
        <v>91361.3</v>
      </c>
      <c r="BI468">
        <v>0</v>
      </c>
      <c r="BJ468">
        <v>3006</v>
      </c>
      <c r="BK468">
        <v>63382</v>
      </c>
      <c r="BM468">
        <v>3417</v>
      </c>
    </row>
    <row r="469" spans="1:67" ht="23.25">
      <c r="A469" s="121">
        <v>4</v>
      </c>
      <c r="B469" s="122" t="s">
        <v>913</v>
      </c>
      <c r="C469" s="123" t="s">
        <v>915</v>
      </c>
      <c r="D469" s="123">
        <v>4.0999999999999996</v>
      </c>
      <c r="E469" s="266" t="s">
        <v>952</v>
      </c>
      <c r="F469" s="122" t="s">
        <v>1034</v>
      </c>
      <c r="G469" s="122" t="s">
        <v>1410</v>
      </c>
      <c r="H469" s="201" t="s">
        <v>1580</v>
      </c>
      <c r="I469" s="150" t="s">
        <v>1438</v>
      </c>
      <c r="J469" s="150"/>
      <c r="K469" s="278">
        <v>4301020106.7040005</v>
      </c>
      <c r="L469" s="291" t="s">
        <v>570</v>
      </c>
      <c r="M469" s="108">
        <f t="shared" si="7"/>
        <v>0</v>
      </c>
      <c r="O469">
        <v>-690</v>
      </c>
      <c r="P469">
        <v>-2795.62</v>
      </c>
      <c r="W469">
        <v>-6273.96</v>
      </c>
      <c r="AK469">
        <v>-59808</v>
      </c>
      <c r="BE469">
        <v>-2819</v>
      </c>
    </row>
    <row r="470" spans="1:67" ht="23.25">
      <c r="A470" s="121">
        <v>4</v>
      </c>
      <c r="B470" s="122" t="s">
        <v>913</v>
      </c>
      <c r="C470" s="123" t="s">
        <v>915</v>
      </c>
      <c r="D470" s="123">
        <v>4.0999999999999996</v>
      </c>
      <c r="E470" s="266" t="s">
        <v>952</v>
      </c>
      <c r="F470" s="122" t="s">
        <v>1034</v>
      </c>
      <c r="G470" s="122" t="s">
        <v>1410</v>
      </c>
      <c r="H470" s="201" t="s">
        <v>1580</v>
      </c>
      <c r="I470" s="150" t="s">
        <v>1440</v>
      </c>
      <c r="J470" s="150"/>
      <c r="K470" s="278">
        <v>4301020106.7049999</v>
      </c>
      <c r="L470" s="291" t="s">
        <v>571</v>
      </c>
      <c r="M470" s="108">
        <f t="shared" si="7"/>
        <v>-11196.42</v>
      </c>
      <c r="N470">
        <v>-24157.22</v>
      </c>
      <c r="P470">
        <v>-2847.4</v>
      </c>
      <c r="Q470">
        <v>-350</v>
      </c>
      <c r="S470">
        <v>-6051.16</v>
      </c>
      <c r="Z470">
        <v>-11196.42</v>
      </c>
      <c r="AD470">
        <v>-2392</v>
      </c>
      <c r="AH470">
        <v>-8273.2000000000007</v>
      </c>
      <c r="AX470">
        <v>-6630</v>
      </c>
      <c r="BH470">
        <v>-47546.32</v>
      </c>
      <c r="BM470">
        <v>-2039.2</v>
      </c>
    </row>
    <row r="471" spans="1:67" ht="23.25">
      <c r="A471" s="121">
        <v>4</v>
      </c>
      <c r="B471" s="122" t="s">
        <v>913</v>
      </c>
      <c r="C471" s="123" t="s">
        <v>915</v>
      </c>
      <c r="D471" s="123">
        <v>4.0999999999999996</v>
      </c>
      <c r="E471" s="266" t="s">
        <v>1073</v>
      </c>
      <c r="F471" s="122" t="s">
        <v>1034</v>
      </c>
      <c r="G471" s="122" t="s">
        <v>1410</v>
      </c>
      <c r="H471" s="201" t="s">
        <v>1580</v>
      </c>
      <c r="I471" s="150" t="s">
        <v>1440</v>
      </c>
      <c r="J471" s="150"/>
      <c r="K471" s="278">
        <v>4301020106.7060003</v>
      </c>
      <c r="L471" s="291" t="s">
        <v>572</v>
      </c>
      <c r="M471" s="108">
        <f t="shared" si="7"/>
        <v>6677.55</v>
      </c>
      <c r="N471">
        <v>187458.29</v>
      </c>
      <c r="P471">
        <v>1787.2</v>
      </c>
      <c r="Q471">
        <v>20714.560000000001</v>
      </c>
      <c r="S471">
        <v>1059.6400000000001</v>
      </c>
      <c r="Z471">
        <v>6677.55</v>
      </c>
      <c r="AD471">
        <v>22258.47</v>
      </c>
      <c r="AP471">
        <v>2221.08</v>
      </c>
      <c r="AW471">
        <v>3380.98</v>
      </c>
    </row>
    <row r="472" spans="1:67" ht="23.25">
      <c r="A472" s="121">
        <v>4</v>
      </c>
      <c r="B472" s="122" t="s">
        <v>913</v>
      </c>
      <c r="C472" s="123" t="s">
        <v>915</v>
      </c>
      <c r="D472" s="123">
        <v>4.0999999999999996</v>
      </c>
      <c r="E472" s="266" t="s">
        <v>1073</v>
      </c>
      <c r="F472" s="122" t="s">
        <v>1034</v>
      </c>
      <c r="G472" s="122" t="s">
        <v>1410</v>
      </c>
      <c r="H472" s="201" t="s">
        <v>1580</v>
      </c>
      <c r="I472" s="150" t="s">
        <v>1438</v>
      </c>
      <c r="J472" s="150"/>
      <c r="K472" s="278">
        <v>4301020106.7089996</v>
      </c>
      <c r="L472" s="291" t="s">
        <v>573</v>
      </c>
      <c r="M472" s="108">
        <f t="shared" si="7"/>
        <v>0</v>
      </c>
      <c r="N472">
        <v>31567.5</v>
      </c>
      <c r="P472">
        <v>4854</v>
      </c>
      <c r="Q472">
        <v>23677</v>
      </c>
      <c r="T472">
        <v>565</v>
      </c>
      <c r="X472">
        <v>4814</v>
      </c>
      <c r="Y472">
        <v>2006</v>
      </c>
      <c r="AC472">
        <v>55723.03</v>
      </c>
      <c r="AD472">
        <v>8941</v>
      </c>
      <c r="AE472">
        <v>1216</v>
      </c>
      <c r="AH472">
        <v>104301</v>
      </c>
      <c r="AJ472">
        <v>1528</v>
      </c>
      <c r="AL472">
        <v>1916.06</v>
      </c>
      <c r="AP472">
        <v>8350.25</v>
      </c>
      <c r="AR472">
        <v>587</v>
      </c>
      <c r="AW472">
        <v>3329.5</v>
      </c>
      <c r="AX472">
        <v>7500.25</v>
      </c>
      <c r="AZ472">
        <v>27392</v>
      </c>
      <c r="BA472">
        <v>35026.120000000003</v>
      </c>
      <c r="BB472">
        <v>189</v>
      </c>
      <c r="BC472">
        <v>267.48</v>
      </c>
      <c r="BD472">
        <v>48457</v>
      </c>
      <c r="BF472">
        <v>856</v>
      </c>
      <c r="BL472">
        <v>11346</v>
      </c>
      <c r="BM472">
        <v>36507</v>
      </c>
      <c r="BN472">
        <v>260</v>
      </c>
      <c r="BO472">
        <v>2139</v>
      </c>
    </row>
    <row r="473" spans="1:67" ht="23.25">
      <c r="A473" s="121">
        <v>4</v>
      </c>
      <c r="B473" s="122" t="s">
        <v>913</v>
      </c>
      <c r="C473" s="123" t="s">
        <v>915</v>
      </c>
      <c r="D473" s="123">
        <v>4.0999999999999996</v>
      </c>
      <c r="E473" s="266" t="s">
        <v>1073</v>
      </c>
      <c r="F473" s="122" t="s">
        <v>1034</v>
      </c>
      <c r="G473" s="122" t="s">
        <v>1410</v>
      </c>
      <c r="H473" s="201" t="s">
        <v>1580</v>
      </c>
      <c r="I473" s="150" t="s">
        <v>1440</v>
      </c>
      <c r="J473" s="150"/>
      <c r="K473" s="278">
        <v>4301020106.71</v>
      </c>
      <c r="L473" s="291" t="s">
        <v>2351</v>
      </c>
      <c r="M473" s="108">
        <f t="shared" si="7"/>
        <v>83347.75</v>
      </c>
      <c r="N473">
        <v>342349.5</v>
      </c>
      <c r="P473">
        <v>7737</v>
      </c>
      <c r="Q473">
        <v>43699</v>
      </c>
      <c r="S473">
        <v>22128</v>
      </c>
      <c r="Z473">
        <v>83347.75</v>
      </c>
      <c r="AH473">
        <v>315124.03000000003</v>
      </c>
      <c r="AP473">
        <v>3501.48</v>
      </c>
      <c r="AV473">
        <v>312278.96000000002</v>
      </c>
      <c r="AW473">
        <v>6447.5</v>
      </c>
      <c r="AX473">
        <v>6630</v>
      </c>
      <c r="AY473">
        <v>16317.75</v>
      </c>
      <c r="AZ473">
        <v>0</v>
      </c>
      <c r="BH473">
        <v>352753.05</v>
      </c>
      <c r="BI473">
        <v>13716.67</v>
      </c>
      <c r="BK473">
        <v>17249</v>
      </c>
      <c r="BM473">
        <v>16988.75</v>
      </c>
    </row>
    <row r="474" spans="1:67" ht="23.25">
      <c r="A474" s="121">
        <v>4</v>
      </c>
      <c r="B474" s="122" t="s">
        <v>913</v>
      </c>
      <c r="C474" s="123" t="s">
        <v>915</v>
      </c>
      <c r="D474" s="123">
        <v>4.0999999999999996</v>
      </c>
      <c r="E474" s="266" t="s">
        <v>952</v>
      </c>
      <c r="F474" s="122" t="s">
        <v>1034</v>
      </c>
      <c r="G474" s="122" t="s">
        <v>1410</v>
      </c>
      <c r="H474" s="201" t="s">
        <v>1580</v>
      </c>
      <c r="I474" s="150" t="s">
        <v>1438</v>
      </c>
      <c r="J474" s="150"/>
      <c r="K474" s="278">
        <v>4301020106.7110004</v>
      </c>
      <c r="L474" s="291" t="s">
        <v>2352</v>
      </c>
      <c r="M474" s="108">
        <f t="shared" si="7"/>
        <v>0</v>
      </c>
      <c r="N474">
        <v>-208.86</v>
      </c>
      <c r="P474">
        <v>-2757</v>
      </c>
      <c r="Q474">
        <v>-23677</v>
      </c>
      <c r="T474">
        <v>-565</v>
      </c>
      <c r="AH474">
        <v>-4150</v>
      </c>
      <c r="AP474">
        <v>-8350.25</v>
      </c>
      <c r="AR474">
        <v>-587</v>
      </c>
      <c r="AW474">
        <v>-4904.5</v>
      </c>
      <c r="AX474">
        <v>-12553</v>
      </c>
      <c r="AY474">
        <v>-46202.25</v>
      </c>
      <c r="AZ474">
        <v>-5914.72</v>
      </c>
      <c r="BA474">
        <v>-87</v>
      </c>
      <c r="BI474">
        <v>-11175</v>
      </c>
      <c r="BM474">
        <v>-183.64</v>
      </c>
      <c r="BN474">
        <v>-90</v>
      </c>
    </row>
    <row r="475" spans="1:67" ht="23.25">
      <c r="A475" s="121">
        <v>4</v>
      </c>
      <c r="B475" s="122" t="s">
        <v>913</v>
      </c>
      <c r="C475" s="123" t="s">
        <v>915</v>
      </c>
      <c r="D475" s="123">
        <v>4.0999999999999996</v>
      </c>
      <c r="E475" s="266" t="s">
        <v>1073</v>
      </c>
      <c r="F475" s="122" t="s">
        <v>1034</v>
      </c>
      <c r="G475" s="122" t="s">
        <v>1410</v>
      </c>
      <c r="H475" s="201" t="s">
        <v>1580</v>
      </c>
      <c r="I475" s="150" t="s">
        <v>1412</v>
      </c>
      <c r="J475" s="150"/>
      <c r="K475" s="278">
        <v>4301020106.7119999</v>
      </c>
      <c r="L475" s="291" t="s">
        <v>576</v>
      </c>
      <c r="M475" s="108">
        <f t="shared" si="7"/>
        <v>45964.2</v>
      </c>
      <c r="N475">
        <v>20400</v>
      </c>
      <c r="O475">
        <v>40031.120000000003</v>
      </c>
      <c r="P475">
        <v>42913.4</v>
      </c>
      <c r="U475">
        <v>70206.490000000005</v>
      </c>
      <c r="V475">
        <v>7556</v>
      </c>
      <c r="W475">
        <v>39531</v>
      </c>
      <c r="X475">
        <v>5401.7</v>
      </c>
      <c r="Z475">
        <v>45964.2</v>
      </c>
      <c r="AA475">
        <v>25000</v>
      </c>
      <c r="AB475">
        <v>40216.019999999997</v>
      </c>
      <c r="AE475">
        <v>44628.34</v>
      </c>
      <c r="AH475">
        <v>-68557.259999999995</v>
      </c>
      <c r="AN475">
        <v>40075.83</v>
      </c>
      <c r="AO475">
        <v>958.04</v>
      </c>
      <c r="AP475">
        <v>17244.560000000001</v>
      </c>
      <c r="AQ475">
        <v>62835.51</v>
      </c>
      <c r="AV475">
        <v>37184.120000000003</v>
      </c>
      <c r="AW475">
        <v>66915.960000000006</v>
      </c>
      <c r="AX475">
        <v>82533.429999999993</v>
      </c>
      <c r="AY475">
        <v>94885.17</v>
      </c>
      <c r="AZ475">
        <v>8401.92</v>
      </c>
      <c r="BF475">
        <v>1684.55</v>
      </c>
      <c r="BJ475">
        <v>14370.46</v>
      </c>
      <c r="BK475">
        <v>51924.04</v>
      </c>
      <c r="BL475">
        <v>958.04</v>
      </c>
      <c r="BM475">
        <v>0</v>
      </c>
      <c r="BN475">
        <v>114062.39999999999</v>
      </c>
      <c r="BO475">
        <v>4790.16</v>
      </c>
    </row>
    <row r="476" spans="1:67" ht="23.25">
      <c r="A476" s="121">
        <v>4</v>
      </c>
      <c r="B476" s="122" t="s">
        <v>913</v>
      </c>
      <c r="C476" s="123" t="s">
        <v>915</v>
      </c>
      <c r="D476" s="123">
        <v>4.0999999999999996</v>
      </c>
      <c r="E476" s="266" t="s">
        <v>1073</v>
      </c>
      <c r="F476" s="122" t="s">
        <v>1392</v>
      </c>
      <c r="G476" s="122" t="s">
        <v>1393</v>
      </c>
      <c r="H476" s="201" t="s">
        <v>1394</v>
      </c>
      <c r="I476" s="150" t="s">
        <v>1395</v>
      </c>
      <c r="J476" s="150"/>
      <c r="K476" s="278">
        <v>4301020108.1009998</v>
      </c>
      <c r="L476" s="291" t="s">
        <v>577</v>
      </c>
      <c r="M476" s="108">
        <f t="shared" si="7"/>
        <v>0</v>
      </c>
      <c r="V476">
        <v>500</v>
      </c>
      <c r="AY476">
        <v>471196</v>
      </c>
    </row>
    <row r="477" spans="1:67" ht="23.25">
      <c r="A477" s="121">
        <v>4</v>
      </c>
      <c r="B477" s="122" t="s">
        <v>913</v>
      </c>
      <c r="C477" s="123" t="s">
        <v>915</v>
      </c>
      <c r="D477" s="123">
        <v>4.0999999999999996</v>
      </c>
      <c r="E477" s="266" t="s">
        <v>1073</v>
      </c>
      <c r="F477" s="122" t="s">
        <v>1392</v>
      </c>
      <c r="G477" s="122" t="s">
        <v>1393</v>
      </c>
      <c r="H477" s="201" t="s">
        <v>1394</v>
      </c>
      <c r="I477" s="150" t="s">
        <v>1395</v>
      </c>
      <c r="J477" s="150"/>
      <c r="K477" s="278">
        <v>4301030102.1009998</v>
      </c>
      <c r="L477" s="291" t="s">
        <v>578</v>
      </c>
      <c r="M477" s="108">
        <f t="shared" si="7"/>
        <v>0</v>
      </c>
    </row>
    <row r="478" spans="1:67" ht="23.25">
      <c r="A478" s="121">
        <v>4</v>
      </c>
      <c r="B478" s="122" t="s">
        <v>913</v>
      </c>
      <c r="C478" s="123" t="s">
        <v>915</v>
      </c>
      <c r="D478" s="123">
        <v>4.0999999999999996</v>
      </c>
      <c r="E478" s="266" t="s">
        <v>1073</v>
      </c>
      <c r="F478" s="122" t="s">
        <v>1392</v>
      </c>
      <c r="G478" s="122" t="s">
        <v>1393</v>
      </c>
      <c r="H478" s="201" t="s">
        <v>1394</v>
      </c>
      <c r="I478" s="150" t="s">
        <v>1395</v>
      </c>
      <c r="J478" s="150"/>
      <c r="K478" s="278">
        <v>4301030104.1009998</v>
      </c>
      <c r="L478" s="291" t="s">
        <v>579</v>
      </c>
      <c r="M478" s="108">
        <f t="shared" si="7"/>
        <v>0</v>
      </c>
      <c r="N478">
        <v>50000</v>
      </c>
      <c r="AC478">
        <v>24250</v>
      </c>
      <c r="AE478">
        <v>76033</v>
      </c>
      <c r="AL478">
        <v>223205</v>
      </c>
      <c r="AS478">
        <v>1007</v>
      </c>
      <c r="BK478">
        <v>82000</v>
      </c>
    </row>
    <row r="479" spans="1:67" ht="23.25">
      <c r="A479" s="121">
        <v>4</v>
      </c>
      <c r="B479" s="122" t="s">
        <v>913</v>
      </c>
      <c r="C479" s="123" t="s">
        <v>915</v>
      </c>
      <c r="D479" s="123">
        <v>4.0999999999999996</v>
      </c>
      <c r="E479" s="266" t="s">
        <v>1073</v>
      </c>
      <c r="F479" s="122" t="s">
        <v>1392</v>
      </c>
      <c r="G479" s="122" t="s">
        <v>1393</v>
      </c>
      <c r="H479" s="201" t="s">
        <v>1394</v>
      </c>
      <c r="I479" s="150" t="s">
        <v>1395</v>
      </c>
      <c r="J479" s="150"/>
      <c r="K479" s="278">
        <v>4302010106.1009998</v>
      </c>
      <c r="L479" s="291" t="s">
        <v>580</v>
      </c>
      <c r="M479" s="108">
        <f t="shared" si="7"/>
        <v>0</v>
      </c>
      <c r="O479">
        <v>43950</v>
      </c>
      <c r="P479">
        <v>411340</v>
      </c>
      <c r="Q479">
        <v>350233</v>
      </c>
      <c r="R479">
        <v>119962</v>
      </c>
      <c r="S479">
        <v>497645</v>
      </c>
      <c r="U479">
        <v>184010</v>
      </c>
      <c r="V479">
        <v>189290</v>
      </c>
      <c r="X479">
        <v>424700</v>
      </c>
      <c r="Y479">
        <v>47100</v>
      </c>
      <c r="AA479">
        <v>386783.31</v>
      </c>
      <c r="AB479">
        <v>26964</v>
      </c>
      <c r="AC479">
        <v>65950</v>
      </c>
      <c r="AD479">
        <v>406962</v>
      </c>
      <c r="AH479">
        <v>616166.88</v>
      </c>
      <c r="AI479">
        <v>60440</v>
      </c>
      <c r="AJ479">
        <v>139770</v>
      </c>
      <c r="AL479">
        <v>58350</v>
      </c>
      <c r="AM479">
        <v>66000</v>
      </c>
      <c r="AN479">
        <v>317700</v>
      </c>
      <c r="AO479">
        <v>25410</v>
      </c>
      <c r="AS479">
        <v>20000</v>
      </c>
      <c r="AT479">
        <v>18930</v>
      </c>
      <c r="AU479">
        <v>196638</v>
      </c>
      <c r="AV479">
        <v>19960</v>
      </c>
      <c r="AW479">
        <v>272786.88</v>
      </c>
      <c r="AZ479">
        <v>126680.29</v>
      </c>
      <c r="BB479">
        <v>181393.03</v>
      </c>
      <c r="BC479">
        <v>768869.46</v>
      </c>
      <c r="BD479">
        <v>233945</v>
      </c>
      <c r="BE479">
        <v>134123.26999999999</v>
      </c>
      <c r="BK479">
        <v>109385</v>
      </c>
      <c r="BL479">
        <v>701898.52</v>
      </c>
      <c r="BM479">
        <v>7700</v>
      </c>
      <c r="BN479">
        <v>82780</v>
      </c>
      <c r="BO479">
        <v>43986</v>
      </c>
    </row>
    <row r="480" spans="1:67" ht="23.25">
      <c r="A480" s="121">
        <v>4</v>
      </c>
      <c r="B480" s="122" t="s">
        <v>913</v>
      </c>
      <c r="C480" s="123" t="s">
        <v>915</v>
      </c>
      <c r="D480" s="123">
        <v>4.0999999999999996</v>
      </c>
      <c r="E480" s="266" t="s">
        <v>1073</v>
      </c>
      <c r="F480" s="122" t="s">
        <v>1392</v>
      </c>
      <c r="G480" s="122" t="s">
        <v>1393</v>
      </c>
      <c r="H480" s="201" t="s">
        <v>1394</v>
      </c>
      <c r="I480" s="150" t="s">
        <v>1395</v>
      </c>
      <c r="J480" s="150"/>
      <c r="K480" s="278">
        <v>4302010199.1009998</v>
      </c>
      <c r="L480" s="291" t="s">
        <v>581</v>
      </c>
      <c r="M480" s="108">
        <f t="shared" si="7"/>
        <v>1770134.14</v>
      </c>
      <c r="N480">
        <v>20000</v>
      </c>
      <c r="O480">
        <v>363764.1</v>
      </c>
      <c r="P480">
        <v>1060629.3600000001</v>
      </c>
      <c r="Q480">
        <v>1460523.25</v>
      </c>
      <c r="R480">
        <v>216850</v>
      </c>
      <c r="S480">
        <v>1558664.1</v>
      </c>
      <c r="T480">
        <v>170150</v>
      </c>
      <c r="U480">
        <v>1132856.6399999999</v>
      </c>
      <c r="V480">
        <v>639500.19999999995</v>
      </c>
      <c r="W480">
        <v>406317.15</v>
      </c>
      <c r="X480">
        <v>418223.25</v>
      </c>
      <c r="Y480">
        <v>86950</v>
      </c>
      <c r="Z480">
        <v>1770134.14</v>
      </c>
      <c r="AB480">
        <v>336214.1</v>
      </c>
      <c r="AC480">
        <v>66382.55</v>
      </c>
      <c r="AE480">
        <v>427217.15</v>
      </c>
      <c r="AF480">
        <v>312324.09999999998</v>
      </c>
      <c r="AG480">
        <v>56950</v>
      </c>
      <c r="AH480">
        <v>250000</v>
      </c>
      <c r="AI480">
        <v>481167.15</v>
      </c>
      <c r="AJ480">
        <v>738629.36</v>
      </c>
      <c r="AK480">
        <v>609450</v>
      </c>
      <c r="AL480">
        <v>747332.41</v>
      </c>
      <c r="AM480">
        <v>597929.36</v>
      </c>
      <c r="AN480">
        <v>1637270.2</v>
      </c>
      <c r="AO480">
        <v>1356189.15</v>
      </c>
      <c r="AP480">
        <v>1029735.46</v>
      </c>
      <c r="AQ480">
        <v>552570.19999999995</v>
      </c>
      <c r="AR480">
        <v>887917.15</v>
      </c>
      <c r="AT480">
        <v>643573.25</v>
      </c>
      <c r="AU480">
        <v>362911.04</v>
      </c>
      <c r="AV480">
        <v>4536615.01</v>
      </c>
      <c r="AW480">
        <v>696382.41</v>
      </c>
      <c r="AX480">
        <v>436735.46</v>
      </c>
      <c r="AY480">
        <v>5040</v>
      </c>
      <c r="AZ480">
        <v>486970.2</v>
      </c>
      <c r="BC480">
        <v>3912109.36</v>
      </c>
      <c r="BD480">
        <v>508535.46</v>
      </c>
      <c r="BE480">
        <v>368711.04</v>
      </c>
      <c r="BH480">
        <v>14694360.380000001</v>
      </c>
      <c r="BI480">
        <v>21000</v>
      </c>
      <c r="BJ480">
        <v>742673.84</v>
      </c>
      <c r="BM480">
        <v>14000</v>
      </c>
      <c r="BN480">
        <v>771091.5</v>
      </c>
    </row>
    <row r="481" spans="1:67" ht="23.25">
      <c r="A481" s="121">
        <v>4</v>
      </c>
      <c r="B481" s="122" t="s">
        <v>913</v>
      </c>
      <c r="C481" s="123" t="s">
        <v>915</v>
      </c>
      <c r="D481" s="123">
        <v>4.2</v>
      </c>
      <c r="E481" s="266" t="s">
        <v>1073</v>
      </c>
      <c r="F481" s="122" t="s">
        <v>1392</v>
      </c>
      <c r="G481" s="122" t="s">
        <v>1485</v>
      </c>
      <c r="H481" s="201" t="s">
        <v>1595</v>
      </c>
      <c r="I481" s="150" t="s">
        <v>1596</v>
      </c>
      <c r="J481" s="150"/>
      <c r="K481" s="278">
        <v>4302020107.1009998</v>
      </c>
      <c r="L481" s="291" t="s">
        <v>582</v>
      </c>
      <c r="M481" s="108">
        <f t="shared" si="7"/>
        <v>0</v>
      </c>
    </row>
    <row r="482" spans="1:67" ht="23.25">
      <c r="A482" s="121">
        <v>4</v>
      </c>
      <c r="B482" s="122" t="s">
        <v>913</v>
      </c>
      <c r="C482" s="123" t="s">
        <v>915</v>
      </c>
      <c r="D482" s="123">
        <v>4.2</v>
      </c>
      <c r="E482" s="266" t="s">
        <v>1073</v>
      </c>
      <c r="F482" s="122" t="s">
        <v>1392</v>
      </c>
      <c r="G482" s="122" t="s">
        <v>1485</v>
      </c>
      <c r="H482" s="201" t="s">
        <v>1595</v>
      </c>
      <c r="I482" s="150" t="s">
        <v>1596</v>
      </c>
      <c r="J482" s="150"/>
      <c r="K482" s="278">
        <v>4302020199.1009998</v>
      </c>
      <c r="L482" s="291" t="s">
        <v>583</v>
      </c>
      <c r="M482" s="108">
        <f t="shared" si="7"/>
        <v>0</v>
      </c>
      <c r="N482">
        <v>1225368</v>
      </c>
    </row>
    <row r="483" spans="1:67" ht="23.25">
      <c r="A483" s="121">
        <v>4</v>
      </c>
      <c r="B483" s="122" t="s">
        <v>913</v>
      </c>
      <c r="C483" s="123" t="s">
        <v>915</v>
      </c>
      <c r="D483" s="123">
        <v>4.0999999999999996</v>
      </c>
      <c r="E483" s="266" t="s">
        <v>1073</v>
      </c>
      <c r="F483" s="122" t="s">
        <v>1599</v>
      </c>
      <c r="G483" s="122" t="s">
        <v>1393</v>
      </c>
      <c r="H483" s="201" t="s">
        <v>1600</v>
      </c>
      <c r="I483" s="150" t="s">
        <v>1395</v>
      </c>
      <c r="J483" s="150"/>
      <c r="K483" s="278">
        <v>4302030101.1009998</v>
      </c>
      <c r="L483" s="291" t="s">
        <v>2359</v>
      </c>
      <c r="M483" s="108">
        <f t="shared" si="7"/>
        <v>16672103.050000001</v>
      </c>
      <c r="N483">
        <v>15830645.83</v>
      </c>
      <c r="O483">
        <v>1000</v>
      </c>
      <c r="P483">
        <v>124600</v>
      </c>
      <c r="Q483">
        <v>2000</v>
      </c>
      <c r="R483">
        <v>388021.24</v>
      </c>
      <c r="S483">
        <v>461320</v>
      </c>
      <c r="T483">
        <v>308593</v>
      </c>
      <c r="U483">
        <v>18670883.329999998</v>
      </c>
      <c r="V483">
        <v>12733</v>
      </c>
      <c r="W483">
        <v>21500</v>
      </c>
      <c r="X483">
        <v>53346.09</v>
      </c>
      <c r="Z483">
        <v>16672103.050000001</v>
      </c>
      <c r="AA483">
        <v>964226.43</v>
      </c>
      <c r="AB483">
        <v>503983.5</v>
      </c>
      <c r="AC483">
        <v>483000</v>
      </c>
      <c r="AD483">
        <v>1707400.74</v>
      </c>
      <c r="AE483">
        <v>902240.62</v>
      </c>
      <c r="AF483">
        <v>1809499</v>
      </c>
      <c r="AG483">
        <v>860623</v>
      </c>
      <c r="AH483">
        <v>78078479.390000001</v>
      </c>
      <c r="AI483">
        <v>479401</v>
      </c>
      <c r="AJ483">
        <v>2067983</v>
      </c>
      <c r="AK483">
        <v>364045.71</v>
      </c>
      <c r="AL483">
        <v>2891044.78</v>
      </c>
      <c r="AM483">
        <v>408160.6</v>
      </c>
      <c r="AN483">
        <v>3009442.67</v>
      </c>
      <c r="AO483">
        <v>103158.23</v>
      </c>
      <c r="AP483">
        <v>391430.88</v>
      </c>
      <c r="AQ483">
        <v>1050317</v>
      </c>
      <c r="AR483">
        <v>6969427.5099999998</v>
      </c>
      <c r="AS483">
        <v>780296</v>
      </c>
      <c r="AT483">
        <v>723200</v>
      </c>
      <c r="AU483">
        <v>1162944</v>
      </c>
      <c r="AV483">
        <v>12462449.390000001</v>
      </c>
      <c r="AW483">
        <v>5134730.6399999997</v>
      </c>
      <c r="AX483">
        <v>194495.44</v>
      </c>
      <c r="AY483">
        <v>2922032.5</v>
      </c>
      <c r="AZ483">
        <v>749287.25</v>
      </c>
      <c r="BA483">
        <v>30070.48</v>
      </c>
      <c r="BB483">
        <v>1287473</v>
      </c>
      <c r="BC483">
        <v>5054107.76</v>
      </c>
      <c r="BD483">
        <v>153499.64000000001</v>
      </c>
      <c r="BE483">
        <v>1070780</v>
      </c>
      <c r="BF483">
        <v>46310</v>
      </c>
      <c r="BG483">
        <v>1251775</v>
      </c>
      <c r="BH483">
        <v>53285.27</v>
      </c>
      <c r="BI483">
        <v>582708.13</v>
      </c>
      <c r="BJ483">
        <v>436343.6</v>
      </c>
      <c r="BK483">
        <v>1127939.7</v>
      </c>
      <c r="BL483">
        <v>254952</v>
      </c>
      <c r="BM483">
        <v>1871275.85</v>
      </c>
      <c r="BN483">
        <v>947758</v>
      </c>
      <c r="BO483">
        <v>827341</v>
      </c>
    </row>
    <row r="484" spans="1:67" ht="23.25">
      <c r="A484" s="121">
        <v>4</v>
      </c>
      <c r="B484" s="122" t="s">
        <v>913</v>
      </c>
      <c r="C484" s="123" t="s">
        <v>915</v>
      </c>
      <c r="D484" s="123">
        <v>4.0999999999999996</v>
      </c>
      <c r="E484" s="266" t="s">
        <v>1073</v>
      </c>
      <c r="F484" s="122" t="s">
        <v>1599</v>
      </c>
      <c r="G484" s="122" t="s">
        <v>1393</v>
      </c>
      <c r="H484" s="201" t="s">
        <v>1600</v>
      </c>
      <c r="I484" s="150" t="s">
        <v>1395</v>
      </c>
      <c r="J484" s="150"/>
      <c r="K484" s="278">
        <v>4302030101.1020002</v>
      </c>
      <c r="L484" s="291" t="s">
        <v>2360</v>
      </c>
      <c r="M484" s="108">
        <f t="shared" si="7"/>
        <v>4581980.96</v>
      </c>
      <c r="N484">
        <v>4134433.84</v>
      </c>
      <c r="P484">
        <v>313335.59000000003</v>
      </c>
      <c r="Q484">
        <v>304500.14</v>
      </c>
      <c r="R484">
        <v>62130</v>
      </c>
      <c r="S484">
        <v>1611025.74</v>
      </c>
      <c r="T484">
        <v>489148.36</v>
      </c>
      <c r="U484">
        <v>248339.6</v>
      </c>
      <c r="V484">
        <v>53544.38</v>
      </c>
      <c r="X484">
        <v>142710</v>
      </c>
      <c r="Y484">
        <v>469749.69</v>
      </c>
      <c r="Z484">
        <v>4581980.96</v>
      </c>
      <c r="AA484">
        <v>618952.78</v>
      </c>
      <c r="AB484">
        <v>15907</v>
      </c>
      <c r="AD484">
        <v>347650.09</v>
      </c>
      <c r="AE484">
        <v>105194</v>
      </c>
      <c r="AF484">
        <v>164352</v>
      </c>
      <c r="AG484">
        <v>453090</v>
      </c>
      <c r="AH484">
        <v>3009494.24</v>
      </c>
      <c r="AI484">
        <v>16706.099999999999</v>
      </c>
      <c r="AJ484">
        <v>1050743.79</v>
      </c>
      <c r="AK484">
        <v>49779.17</v>
      </c>
      <c r="AL484">
        <v>1203559.19</v>
      </c>
      <c r="AM484">
        <v>57459.68</v>
      </c>
      <c r="AN484">
        <v>7851058.4299999997</v>
      </c>
      <c r="AO484">
        <v>246099.97</v>
      </c>
      <c r="AP484">
        <v>580719.61</v>
      </c>
      <c r="AR484">
        <v>1779380.83</v>
      </c>
      <c r="AS484">
        <v>548188.21</v>
      </c>
      <c r="AT484">
        <v>1066886.55</v>
      </c>
      <c r="AU484">
        <v>188674.08</v>
      </c>
      <c r="AV484">
        <v>5296417.0599999996</v>
      </c>
      <c r="AW484">
        <v>12300</v>
      </c>
      <c r="AX484">
        <v>112794.48</v>
      </c>
      <c r="AY484">
        <v>2914403.65</v>
      </c>
      <c r="AZ484">
        <v>94847.66</v>
      </c>
      <c r="BA484">
        <v>1492685.54</v>
      </c>
      <c r="BB484">
        <v>131033.02</v>
      </c>
      <c r="BD484">
        <v>22276.16</v>
      </c>
      <c r="BE484">
        <v>62178.76</v>
      </c>
      <c r="BF484">
        <v>126089.66</v>
      </c>
      <c r="BG484">
        <v>5750.45</v>
      </c>
      <c r="BH484">
        <v>24256380.140000001</v>
      </c>
      <c r="BJ484">
        <v>221190</v>
      </c>
      <c r="BK484">
        <v>47100</v>
      </c>
      <c r="BL484">
        <v>173553.42</v>
      </c>
      <c r="BM484">
        <v>184400</v>
      </c>
      <c r="BN484">
        <v>159535.07999999999</v>
      </c>
      <c r="BO484">
        <v>1044566</v>
      </c>
    </row>
    <row r="485" spans="1:67" ht="23.25">
      <c r="A485" s="121">
        <v>4</v>
      </c>
      <c r="B485" s="122" t="s">
        <v>913</v>
      </c>
      <c r="C485" s="123" t="s">
        <v>915</v>
      </c>
      <c r="D485" s="123">
        <v>4.0999999999999996</v>
      </c>
      <c r="E485" s="266" t="s">
        <v>1073</v>
      </c>
      <c r="F485" s="122"/>
      <c r="G485" s="122" t="s">
        <v>1603</v>
      </c>
      <c r="H485" s="201"/>
      <c r="I485" s="150">
        <v>45111</v>
      </c>
      <c r="J485" s="150"/>
      <c r="K485" s="278">
        <v>4302040101.1009998</v>
      </c>
      <c r="L485" s="291" t="s">
        <v>586</v>
      </c>
      <c r="M485" s="108">
        <f t="shared" si="7"/>
        <v>0</v>
      </c>
      <c r="AV485">
        <v>13671000</v>
      </c>
    </row>
    <row r="486" spans="1:67" ht="23.25">
      <c r="A486" s="121">
        <v>4</v>
      </c>
      <c r="B486" s="122" t="s">
        <v>913</v>
      </c>
      <c r="C486" s="123" t="s">
        <v>915</v>
      </c>
      <c r="D486" s="123">
        <v>4.0999999999999996</v>
      </c>
      <c r="E486" s="266" t="s">
        <v>1073</v>
      </c>
      <c r="F486" s="122" t="s">
        <v>1402</v>
      </c>
      <c r="G486" s="122" t="s">
        <v>1393</v>
      </c>
      <c r="H486" s="201" t="s">
        <v>1394</v>
      </c>
      <c r="I486" s="150" t="s">
        <v>1395</v>
      </c>
      <c r="J486" s="150"/>
      <c r="K486" s="278">
        <v>4303010101.1009998</v>
      </c>
      <c r="L486" s="291" t="s">
        <v>587</v>
      </c>
      <c r="M486" s="108">
        <f t="shared" si="7"/>
        <v>312656.75</v>
      </c>
      <c r="N486">
        <v>854049.67</v>
      </c>
      <c r="O486">
        <v>144089.38</v>
      </c>
      <c r="P486">
        <v>129674.14</v>
      </c>
      <c r="Q486">
        <v>154894.17000000001</v>
      </c>
      <c r="R486">
        <v>146875.78</v>
      </c>
      <c r="S486">
        <v>137234.57999999999</v>
      </c>
      <c r="T486">
        <v>184561.99</v>
      </c>
      <c r="U486">
        <v>163363.26999999999</v>
      </c>
      <c r="V486">
        <v>118378.84</v>
      </c>
      <c r="W486">
        <v>161289.31</v>
      </c>
      <c r="X486">
        <v>67496.17</v>
      </c>
      <c r="Y486">
        <v>111588.97</v>
      </c>
      <c r="Z486">
        <v>312656.75</v>
      </c>
      <c r="AA486">
        <v>83925.42</v>
      </c>
      <c r="AB486">
        <v>69329.960000000006</v>
      </c>
      <c r="AC486">
        <v>88521.95</v>
      </c>
      <c r="AE486">
        <v>157320.91</v>
      </c>
      <c r="AF486">
        <v>67746.05</v>
      </c>
      <c r="AG486">
        <v>75996.58</v>
      </c>
      <c r="AH486">
        <v>8108178.8300000001</v>
      </c>
      <c r="AI486">
        <v>51528.45</v>
      </c>
      <c r="AJ486">
        <v>185894.47</v>
      </c>
      <c r="AK486">
        <v>130575.33</v>
      </c>
      <c r="AL486">
        <v>144264.10999999999</v>
      </c>
      <c r="AM486">
        <v>78790.75</v>
      </c>
      <c r="AN486">
        <v>161251.01999999999</v>
      </c>
      <c r="AO486">
        <v>64369.73</v>
      </c>
      <c r="AP486">
        <v>169664.89</v>
      </c>
      <c r="AQ486">
        <v>124594.1</v>
      </c>
      <c r="AR486">
        <v>224592.16</v>
      </c>
      <c r="AS486">
        <v>79907.570000000007</v>
      </c>
      <c r="AT486">
        <v>142809.12</v>
      </c>
      <c r="AU486">
        <v>138368.71</v>
      </c>
      <c r="AV486">
        <v>597074.14</v>
      </c>
      <c r="AW486">
        <v>27197.32</v>
      </c>
      <c r="AX486">
        <v>40914.18</v>
      </c>
      <c r="AY486">
        <v>103950.87</v>
      </c>
      <c r="AZ486">
        <v>101995.23</v>
      </c>
      <c r="BA486">
        <v>50199.19</v>
      </c>
      <c r="BB486">
        <v>44310.37</v>
      </c>
      <c r="BC486">
        <v>125036.08</v>
      </c>
      <c r="BD486">
        <v>37614.85</v>
      </c>
      <c r="BE486">
        <v>60286.98</v>
      </c>
      <c r="BF486">
        <v>40581.089999999997</v>
      </c>
      <c r="BG486">
        <v>52770.06</v>
      </c>
      <c r="BH486">
        <v>424494.04</v>
      </c>
      <c r="BI486">
        <v>139062.53</v>
      </c>
      <c r="BJ486">
        <v>80243.09</v>
      </c>
      <c r="BK486">
        <v>41670.239999999998</v>
      </c>
      <c r="BL486">
        <v>50649.37</v>
      </c>
      <c r="BM486">
        <v>96738.72</v>
      </c>
      <c r="BN486">
        <v>67694.240000000005</v>
      </c>
      <c r="BO486">
        <v>418</v>
      </c>
    </row>
    <row r="487" spans="1:67" ht="23.25">
      <c r="A487" s="121">
        <v>4</v>
      </c>
      <c r="B487" s="122" t="s">
        <v>913</v>
      </c>
      <c r="C487" s="123" t="s">
        <v>915</v>
      </c>
      <c r="D487" s="123">
        <v>4.0999999999999996</v>
      </c>
      <c r="E487" s="266" t="s">
        <v>1073</v>
      </c>
      <c r="F487" s="122" t="s">
        <v>1392</v>
      </c>
      <c r="G487" s="122" t="s">
        <v>1393</v>
      </c>
      <c r="H487" s="201" t="s">
        <v>1394</v>
      </c>
      <c r="I487" s="150" t="s">
        <v>1395</v>
      </c>
      <c r="J487" s="150"/>
      <c r="K487" s="278">
        <v>4306010104.1009998</v>
      </c>
      <c r="L487" s="291" t="s">
        <v>463</v>
      </c>
      <c r="M487" s="108">
        <f t="shared" si="7"/>
        <v>0</v>
      </c>
      <c r="AR487">
        <v>2000</v>
      </c>
    </row>
    <row r="488" spans="1:67" ht="23.25">
      <c r="A488" s="121">
        <v>4</v>
      </c>
      <c r="B488" s="122" t="s">
        <v>913</v>
      </c>
      <c r="C488" s="123" t="s">
        <v>915</v>
      </c>
      <c r="D488" s="123">
        <v>4.0999999999999996</v>
      </c>
      <c r="E488" s="266" t="s">
        <v>1073</v>
      </c>
      <c r="F488" s="122" t="s">
        <v>1392</v>
      </c>
      <c r="G488" s="122" t="s">
        <v>1393</v>
      </c>
      <c r="H488" s="201" t="s">
        <v>1394</v>
      </c>
      <c r="I488" s="150" t="s">
        <v>1395</v>
      </c>
      <c r="J488" s="150"/>
      <c r="K488" s="278">
        <v>4306010110.1009998</v>
      </c>
      <c r="L488" s="291" t="s">
        <v>464</v>
      </c>
      <c r="M488" s="108">
        <f t="shared" si="7"/>
        <v>62318</v>
      </c>
      <c r="P488">
        <v>23332</v>
      </c>
      <c r="S488">
        <v>29780</v>
      </c>
      <c r="Z488">
        <v>62318</v>
      </c>
      <c r="AA488">
        <v>2045.61</v>
      </c>
      <c r="AC488">
        <v>2200</v>
      </c>
      <c r="AG488">
        <v>690</v>
      </c>
      <c r="AH488">
        <v>77455</v>
      </c>
      <c r="AZ488">
        <v>1720</v>
      </c>
      <c r="BE488">
        <v>1150</v>
      </c>
      <c r="BH488">
        <v>78100</v>
      </c>
      <c r="BI488">
        <v>3210</v>
      </c>
      <c r="BK488">
        <v>9950</v>
      </c>
      <c r="BL488">
        <v>2029</v>
      </c>
      <c r="BM488">
        <v>30000</v>
      </c>
    </row>
    <row r="489" spans="1:67" ht="23.25">
      <c r="A489" s="121">
        <v>4</v>
      </c>
      <c r="B489" s="122" t="s">
        <v>913</v>
      </c>
      <c r="C489" s="123" t="s">
        <v>915</v>
      </c>
      <c r="D489" s="123">
        <v>4.0999999999999996</v>
      </c>
      <c r="E489" s="266" t="s">
        <v>1073</v>
      </c>
      <c r="F489" s="122" t="s">
        <v>1392</v>
      </c>
      <c r="G489" s="122" t="s">
        <v>1393</v>
      </c>
      <c r="H489" s="201" t="s">
        <v>1394</v>
      </c>
      <c r="I489" s="150" t="s">
        <v>1395</v>
      </c>
      <c r="J489" s="150"/>
      <c r="K489" s="278">
        <v>4306010110.1020002</v>
      </c>
      <c r="L489" s="291" t="s">
        <v>588</v>
      </c>
      <c r="M489" s="108">
        <f t="shared" si="7"/>
        <v>0</v>
      </c>
      <c r="N489">
        <v>13000</v>
      </c>
      <c r="P489">
        <v>5357</v>
      </c>
    </row>
    <row r="490" spans="1:67" ht="23.25">
      <c r="A490" s="121">
        <v>4</v>
      </c>
      <c r="B490" s="122" t="s">
        <v>913</v>
      </c>
      <c r="C490" s="123" t="s">
        <v>915</v>
      </c>
      <c r="D490" s="123">
        <v>4.0999999999999996</v>
      </c>
      <c r="E490" s="266" t="s">
        <v>1073</v>
      </c>
      <c r="F490" s="122"/>
      <c r="G490" s="122" t="s">
        <v>1607</v>
      </c>
      <c r="H490" s="201"/>
      <c r="I490" s="150" t="s">
        <v>1608</v>
      </c>
      <c r="J490" s="150"/>
      <c r="K490" s="278">
        <v>4307010103.2010002</v>
      </c>
      <c r="L490" s="291" t="s">
        <v>589</v>
      </c>
      <c r="M490" s="108">
        <f t="shared" si="7"/>
        <v>258795627.62</v>
      </c>
      <c r="N490">
        <v>313793877.49000001</v>
      </c>
      <c r="O490">
        <v>21734049.18</v>
      </c>
      <c r="P490">
        <v>30487554.57</v>
      </c>
      <c r="Q490">
        <v>44200157.240000002</v>
      </c>
      <c r="R490">
        <v>62616422.719999999</v>
      </c>
      <c r="S490">
        <v>50789990.659999996</v>
      </c>
      <c r="T490">
        <v>50745809.079999998</v>
      </c>
      <c r="U490">
        <v>29597883.920000002</v>
      </c>
      <c r="V490">
        <v>26098876.140000001</v>
      </c>
      <c r="W490">
        <v>18925554.329999998</v>
      </c>
      <c r="X490">
        <v>18707343.600000001</v>
      </c>
      <c r="Y490">
        <v>11119000.960000001</v>
      </c>
      <c r="Z490">
        <v>258795627.62</v>
      </c>
      <c r="AA490">
        <v>29842758.66</v>
      </c>
      <c r="AB490">
        <v>38761823.039999999</v>
      </c>
      <c r="AC490">
        <v>39481319.340000004</v>
      </c>
      <c r="AD490">
        <v>56490402.159999996</v>
      </c>
      <c r="AE490">
        <v>48904542.289999999</v>
      </c>
      <c r="AF490">
        <v>11850308.6</v>
      </c>
      <c r="AG490">
        <v>4917267.07</v>
      </c>
      <c r="AH490">
        <v>569955318.24000001</v>
      </c>
      <c r="AI490">
        <v>34690430.409999996</v>
      </c>
      <c r="AJ490">
        <v>52183903.479999997</v>
      </c>
      <c r="AK490">
        <v>37237068.75</v>
      </c>
      <c r="AL490">
        <v>64906139.93</v>
      </c>
      <c r="AM490">
        <v>33791550.619999997</v>
      </c>
      <c r="AN490">
        <v>76881240.920000002</v>
      </c>
      <c r="AO490">
        <v>48223681.189999998</v>
      </c>
      <c r="AP490">
        <v>47217885.740000002</v>
      </c>
      <c r="AQ490">
        <v>37201255.75</v>
      </c>
      <c r="AR490">
        <v>71149337.930000007</v>
      </c>
      <c r="AS490">
        <v>40459072.759999998</v>
      </c>
      <c r="AT490">
        <v>22851530.489999998</v>
      </c>
      <c r="AU490">
        <v>8414864.8699999992</v>
      </c>
      <c r="AV490">
        <v>319812730.42000002</v>
      </c>
      <c r="AW490">
        <v>32023606.449999999</v>
      </c>
      <c r="AX490">
        <v>38053155.600000001</v>
      </c>
      <c r="AY490">
        <v>67160969.730000004</v>
      </c>
      <c r="AZ490">
        <v>41246947.57</v>
      </c>
      <c r="BA490">
        <v>34561689.030000001</v>
      </c>
      <c r="BB490">
        <v>36197684.619999997</v>
      </c>
      <c r="BC490">
        <v>84006613.849999994</v>
      </c>
      <c r="BD490">
        <v>30182897.960000001</v>
      </c>
      <c r="BE490">
        <v>10138990.810000001</v>
      </c>
      <c r="BF490">
        <v>7588160.1600000001</v>
      </c>
      <c r="BG490">
        <v>8655941.7400000002</v>
      </c>
      <c r="BH490">
        <v>241498161.69</v>
      </c>
      <c r="BI490">
        <v>56345803.780000001</v>
      </c>
      <c r="BJ490">
        <v>36695491</v>
      </c>
      <c r="BK490">
        <v>54427505.149999999</v>
      </c>
      <c r="BL490">
        <v>18011840</v>
      </c>
      <c r="BM490">
        <v>40237395</v>
      </c>
      <c r="BN490">
        <v>44893915.490000002</v>
      </c>
      <c r="BO490">
        <v>24582033.870000001</v>
      </c>
    </row>
    <row r="491" spans="1:67" ht="23.25">
      <c r="A491" s="121">
        <v>4</v>
      </c>
      <c r="B491" s="122" t="s">
        <v>913</v>
      </c>
      <c r="C491" s="123" t="s">
        <v>915</v>
      </c>
      <c r="D491" s="123">
        <v>4.2</v>
      </c>
      <c r="E491" s="266" t="s">
        <v>1073</v>
      </c>
      <c r="F491" s="122"/>
      <c r="G491" s="122" t="s">
        <v>1485</v>
      </c>
      <c r="H491" s="201" t="s">
        <v>1595</v>
      </c>
      <c r="I491" s="150" t="s">
        <v>1610</v>
      </c>
      <c r="J491" s="150"/>
      <c r="K491" s="278">
        <v>4307010104.1009998</v>
      </c>
      <c r="L491" s="291" t="s">
        <v>590</v>
      </c>
      <c r="M491" s="108">
        <f t="shared" si="7"/>
        <v>30088000</v>
      </c>
      <c r="N491">
        <v>64780500</v>
      </c>
      <c r="Z491">
        <v>30088000</v>
      </c>
      <c r="AH491">
        <v>253966683.41999999</v>
      </c>
      <c r="AV491">
        <v>35156088</v>
      </c>
      <c r="BH491">
        <v>60423079</v>
      </c>
      <c r="BL491">
        <v>98700</v>
      </c>
    </row>
    <row r="492" spans="1:67" ht="23.25">
      <c r="A492" s="121">
        <v>4</v>
      </c>
      <c r="B492" s="122" t="s">
        <v>913</v>
      </c>
      <c r="C492" s="123" t="s">
        <v>915</v>
      </c>
      <c r="D492" s="123">
        <v>4.0999999999999996</v>
      </c>
      <c r="E492" s="266" t="s">
        <v>1073</v>
      </c>
      <c r="F492" s="122"/>
      <c r="G492" s="122" t="s">
        <v>1393</v>
      </c>
      <c r="H492" s="201" t="s">
        <v>1612</v>
      </c>
      <c r="I492" s="150" t="s">
        <v>1395</v>
      </c>
      <c r="J492" s="150"/>
      <c r="K492" s="278">
        <v>4307010105.1009998</v>
      </c>
      <c r="L492" s="291" t="s">
        <v>591</v>
      </c>
      <c r="M492" s="108">
        <f t="shared" si="7"/>
        <v>17757306.149999999</v>
      </c>
      <c r="N492">
        <v>30225807.780000001</v>
      </c>
      <c r="O492">
        <v>7563.6</v>
      </c>
      <c r="R492">
        <v>31339.5</v>
      </c>
      <c r="S492">
        <v>10063.32</v>
      </c>
      <c r="Z492">
        <v>17757306.149999999</v>
      </c>
      <c r="AA492">
        <v>22546.97</v>
      </c>
      <c r="AE492">
        <v>161220</v>
      </c>
      <c r="AH492">
        <v>59763428</v>
      </c>
      <c r="AK492">
        <v>3065</v>
      </c>
      <c r="AL492">
        <v>0</v>
      </c>
      <c r="AQ492">
        <v>0</v>
      </c>
      <c r="AV492">
        <v>24637784.329999998</v>
      </c>
      <c r="AW492">
        <v>573708</v>
      </c>
      <c r="AY492">
        <v>10500</v>
      </c>
      <c r="BA492">
        <v>2400</v>
      </c>
      <c r="BC492">
        <v>65494.29</v>
      </c>
      <c r="BE492">
        <v>287969</v>
      </c>
      <c r="BF492">
        <v>242674.67</v>
      </c>
      <c r="BG492">
        <v>108309.55</v>
      </c>
      <c r="BH492">
        <v>16266787</v>
      </c>
      <c r="BI492">
        <v>10350</v>
      </c>
      <c r="BJ492">
        <v>16542.599999999999</v>
      </c>
      <c r="BK492">
        <v>26850</v>
      </c>
      <c r="BL492">
        <v>1124927.8</v>
      </c>
      <c r="BM492">
        <v>480</v>
      </c>
      <c r="BN492">
        <v>32048.02</v>
      </c>
    </row>
    <row r="493" spans="1:67" ht="23.25">
      <c r="A493" s="121">
        <v>4</v>
      </c>
      <c r="B493" s="122" t="s">
        <v>913</v>
      </c>
      <c r="C493" s="123" t="s">
        <v>915</v>
      </c>
      <c r="D493" s="123">
        <v>4.0999999999999996</v>
      </c>
      <c r="E493" s="266" t="s">
        <v>1073</v>
      </c>
      <c r="F493" s="122"/>
      <c r="G493" s="122" t="s">
        <v>1393</v>
      </c>
      <c r="H493" s="201" t="s">
        <v>1612</v>
      </c>
      <c r="I493" s="150" t="s">
        <v>1395</v>
      </c>
      <c r="J493" s="150"/>
      <c r="K493" s="278">
        <v>4307010106.1009998</v>
      </c>
      <c r="L493" s="291" t="s">
        <v>592</v>
      </c>
      <c r="M493" s="108">
        <f t="shared" si="7"/>
        <v>79980</v>
      </c>
      <c r="Z493">
        <v>79980</v>
      </c>
      <c r="AH493">
        <v>90000</v>
      </c>
      <c r="AQ493">
        <v>0</v>
      </c>
      <c r="AV493">
        <v>13925452</v>
      </c>
    </row>
    <row r="494" spans="1:67" ht="23.25">
      <c r="A494" s="121">
        <v>4</v>
      </c>
      <c r="B494" s="122" t="s">
        <v>913</v>
      </c>
      <c r="C494" s="123" t="s">
        <v>915</v>
      </c>
      <c r="D494" s="123">
        <v>4.0999999999999996</v>
      </c>
      <c r="E494" s="266" t="s">
        <v>1073</v>
      </c>
      <c r="F494" s="122"/>
      <c r="G494" s="122" t="s">
        <v>1393</v>
      </c>
      <c r="H494" s="201" t="s">
        <v>1612</v>
      </c>
      <c r="I494" s="150" t="s">
        <v>1395</v>
      </c>
      <c r="J494" s="150"/>
      <c r="K494" s="278">
        <v>4307010107.1009998</v>
      </c>
      <c r="L494" s="291" t="s">
        <v>593</v>
      </c>
      <c r="M494" s="108">
        <f t="shared" si="7"/>
        <v>0</v>
      </c>
    </row>
    <row r="495" spans="1:67" ht="23.25">
      <c r="A495" s="121">
        <v>4</v>
      </c>
      <c r="B495" s="122" t="s">
        <v>913</v>
      </c>
      <c r="C495" s="123" t="s">
        <v>915</v>
      </c>
      <c r="D495" s="123">
        <v>4.0999999999999996</v>
      </c>
      <c r="E495" s="266" t="s">
        <v>1073</v>
      </c>
      <c r="F495" s="122"/>
      <c r="G495" s="122" t="s">
        <v>1393</v>
      </c>
      <c r="H495" s="201" t="s">
        <v>1612</v>
      </c>
      <c r="I495" s="150" t="s">
        <v>1395</v>
      </c>
      <c r="J495" s="150"/>
      <c r="K495" s="278">
        <v>4307010108.1009998</v>
      </c>
      <c r="L495" s="291" t="s">
        <v>594</v>
      </c>
      <c r="M495" s="108">
        <f t="shared" si="7"/>
        <v>12151936.24</v>
      </c>
      <c r="N495">
        <v>16560685.33</v>
      </c>
      <c r="O495">
        <v>743091.82</v>
      </c>
      <c r="P495">
        <v>1327102.69</v>
      </c>
      <c r="Q495">
        <v>1539121.74</v>
      </c>
      <c r="R495">
        <v>2758707.61</v>
      </c>
      <c r="S495">
        <v>2106766.14</v>
      </c>
      <c r="T495">
        <v>2449672.4300000002</v>
      </c>
      <c r="U495">
        <v>1256415.92</v>
      </c>
      <c r="V495">
        <v>999241.58</v>
      </c>
      <c r="W495">
        <v>852810.93</v>
      </c>
      <c r="X495">
        <v>779866.49</v>
      </c>
      <c r="Y495">
        <v>418335.19</v>
      </c>
      <c r="Z495">
        <v>12151936.24</v>
      </c>
      <c r="AA495">
        <v>1006214.29</v>
      </c>
      <c r="AB495">
        <v>1447034.23</v>
      </c>
      <c r="AC495">
        <v>1407692.63</v>
      </c>
      <c r="AD495">
        <v>2049656.66</v>
      </c>
      <c r="AE495">
        <v>1942491.27</v>
      </c>
      <c r="AG495">
        <v>172395.8</v>
      </c>
      <c r="AH495">
        <v>26940097.440000001</v>
      </c>
      <c r="AI495">
        <v>1367181.68</v>
      </c>
      <c r="AJ495">
        <v>2115971.56</v>
      </c>
      <c r="AK495">
        <v>2012893.23</v>
      </c>
      <c r="AL495">
        <v>2709386.39</v>
      </c>
      <c r="AM495">
        <v>1148478.8700000001</v>
      </c>
      <c r="AN495">
        <v>3091359.24</v>
      </c>
      <c r="AO495">
        <v>2054861.7</v>
      </c>
      <c r="AP495">
        <v>1909483.82</v>
      </c>
      <c r="AQ495">
        <v>1340747.42</v>
      </c>
      <c r="AR495">
        <v>3022376.52</v>
      </c>
      <c r="AS495">
        <v>1532448.37</v>
      </c>
      <c r="AT495">
        <v>1005050.51</v>
      </c>
      <c r="AU495">
        <v>392094.29</v>
      </c>
      <c r="AV495">
        <v>17218025.780000001</v>
      </c>
      <c r="AW495">
        <v>1187401.8799999999</v>
      </c>
      <c r="AX495">
        <v>1507957.49</v>
      </c>
      <c r="AY495">
        <v>2605870.58</v>
      </c>
      <c r="AZ495">
        <v>1814489.46</v>
      </c>
      <c r="BA495">
        <v>2024671.32</v>
      </c>
      <c r="BB495">
        <v>1209979.47</v>
      </c>
      <c r="BC495">
        <v>3566656.05</v>
      </c>
      <c r="BD495">
        <v>1307461.46</v>
      </c>
      <c r="BE495">
        <v>358545.03</v>
      </c>
      <c r="BF495">
        <v>318010.59999999998</v>
      </c>
      <c r="BG495">
        <v>257089</v>
      </c>
      <c r="BH495">
        <v>12109309.970000001</v>
      </c>
      <c r="BI495">
        <v>2563074.34</v>
      </c>
      <c r="BJ495">
        <v>1290646.79</v>
      </c>
      <c r="BK495">
        <v>2380490.02</v>
      </c>
      <c r="BL495">
        <v>764870.2</v>
      </c>
      <c r="BM495">
        <v>1803898.81</v>
      </c>
      <c r="BN495">
        <v>1752437.29</v>
      </c>
      <c r="BO495">
        <v>843066.2</v>
      </c>
    </row>
    <row r="496" spans="1:67" ht="23.25">
      <c r="A496" s="121">
        <v>4</v>
      </c>
      <c r="B496" s="122" t="s">
        <v>913</v>
      </c>
      <c r="C496" s="123" t="s">
        <v>915</v>
      </c>
      <c r="D496" s="123">
        <v>4.0999999999999996</v>
      </c>
      <c r="E496" s="266" t="s">
        <v>1073</v>
      </c>
      <c r="F496" s="122"/>
      <c r="G496" s="122" t="s">
        <v>1393</v>
      </c>
      <c r="H496" s="201" t="s">
        <v>1612</v>
      </c>
      <c r="I496" s="150" t="s">
        <v>1395</v>
      </c>
      <c r="J496" s="150"/>
      <c r="K496" s="278">
        <v>4307010110.1009998</v>
      </c>
      <c r="L496" s="291" t="s">
        <v>595</v>
      </c>
      <c r="M496" s="108">
        <f t="shared" si="7"/>
        <v>0</v>
      </c>
    </row>
    <row r="497" spans="1:67" ht="23.25">
      <c r="A497" s="121">
        <v>4</v>
      </c>
      <c r="B497" s="122" t="s">
        <v>913</v>
      </c>
      <c r="C497" s="123" t="s">
        <v>915</v>
      </c>
      <c r="D497" s="123">
        <v>4.0999999999999996</v>
      </c>
      <c r="E497" s="266" t="s">
        <v>1073</v>
      </c>
      <c r="F497" s="122" t="s">
        <v>1619</v>
      </c>
      <c r="G497" s="122" t="s">
        <v>1603</v>
      </c>
      <c r="H497" s="201"/>
      <c r="I497" s="150">
        <v>45111</v>
      </c>
      <c r="J497" s="150"/>
      <c r="K497" s="278">
        <v>4308010101.1009998</v>
      </c>
      <c r="L497" s="291" t="s">
        <v>2373</v>
      </c>
      <c r="M497" s="108">
        <f t="shared" si="7"/>
        <v>0</v>
      </c>
    </row>
    <row r="498" spans="1:67" ht="23.25">
      <c r="A498" s="121">
        <v>4</v>
      </c>
      <c r="B498" s="122" t="s">
        <v>913</v>
      </c>
      <c r="C498" s="123" t="s">
        <v>915</v>
      </c>
      <c r="D498" s="123">
        <v>4.0999999999999996</v>
      </c>
      <c r="E498" s="266" t="s">
        <v>1073</v>
      </c>
      <c r="F498" s="122"/>
      <c r="G498" s="122" t="s">
        <v>1603</v>
      </c>
      <c r="H498" s="201"/>
      <c r="I498" s="150">
        <v>45111</v>
      </c>
      <c r="J498" s="150"/>
      <c r="K498" s="278">
        <v>4308010105.1009998</v>
      </c>
      <c r="L498" s="291" t="s">
        <v>2374</v>
      </c>
      <c r="M498" s="108">
        <f t="shared" si="7"/>
        <v>257128000</v>
      </c>
      <c r="Z498">
        <v>257128000</v>
      </c>
    </row>
    <row r="499" spans="1:67" ht="23.25">
      <c r="A499" s="121">
        <v>4</v>
      </c>
      <c r="B499" s="122" t="s">
        <v>913</v>
      </c>
      <c r="C499" s="123" t="s">
        <v>915</v>
      </c>
      <c r="D499" s="123">
        <v>4.0999999999999996</v>
      </c>
      <c r="E499" s="266" t="s">
        <v>1073</v>
      </c>
      <c r="F499" s="122" t="s">
        <v>1619</v>
      </c>
      <c r="G499" s="122" t="s">
        <v>1603</v>
      </c>
      <c r="H499" s="201"/>
      <c r="I499" s="150">
        <v>45111</v>
      </c>
      <c r="J499" s="150"/>
      <c r="K499" s="278">
        <v>4308010106.1009998</v>
      </c>
      <c r="L499" s="291" t="s">
        <v>2375</v>
      </c>
      <c r="M499" s="108">
        <f t="shared" si="7"/>
        <v>0</v>
      </c>
    </row>
    <row r="500" spans="1:67" ht="23.25">
      <c r="A500" s="121">
        <v>4</v>
      </c>
      <c r="B500" s="122" t="s">
        <v>913</v>
      </c>
      <c r="C500" s="123" t="s">
        <v>915</v>
      </c>
      <c r="D500" s="123">
        <v>4.0999999999999996</v>
      </c>
      <c r="E500" s="266" t="s">
        <v>1073</v>
      </c>
      <c r="F500" s="122"/>
      <c r="G500" s="122" t="s">
        <v>1603</v>
      </c>
      <c r="H500" s="201"/>
      <c r="I500" s="150">
        <v>45111</v>
      </c>
      <c r="J500" s="150"/>
      <c r="K500" s="278">
        <v>4308010111.1009998</v>
      </c>
      <c r="L500" s="291" t="s">
        <v>600</v>
      </c>
      <c r="M500" s="108">
        <f t="shared" si="7"/>
        <v>0</v>
      </c>
    </row>
    <row r="501" spans="1:67" ht="23.25">
      <c r="A501" s="121">
        <v>4</v>
      </c>
      <c r="B501" s="122" t="s">
        <v>913</v>
      </c>
      <c r="C501" s="123" t="s">
        <v>915</v>
      </c>
      <c r="D501" s="123">
        <v>4.0999999999999996</v>
      </c>
      <c r="E501" s="266" t="s">
        <v>1073</v>
      </c>
      <c r="F501" s="122"/>
      <c r="G501" s="122" t="s">
        <v>1603</v>
      </c>
      <c r="H501" s="201"/>
      <c r="I501" s="150">
        <v>45111</v>
      </c>
      <c r="J501" s="150"/>
      <c r="K501" s="278">
        <v>4308010117.1009998</v>
      </c>
      <c r="L501" s="291" t="s">
        <v>2376</v>
      </c>
      <c r="M501" s="108">
        <f t="shared" si="7"/>
        <v>0</v>
      </c>
    </row>
    <row r="502" spans="1:67" ht="23.25">
      <c r="A502" s="121">
        <v>4</v>
      </c>
      <c r="B502" s="122" t="s">
        <v>913</v>
      </c>
      <c r="C502" s="123" t="s">
        <v>915</v>
      </c>
      <c r="D502" s="123">
        <v>4.0999999999999996</v>
      </c>
      <c r="E502" s="266" t="s">
        <v>1073</v>
      </c>
      <c r="F502" s="122" t="s">
        <v>1619</v>
      </c>
      <c r="G502" s="122" t="s">
        <v>1603</v>
      </c>
      <c r="H502" s="201"/>
      <c r="I502" s="150">
        <v>45111</v>
      </c>
      <c r="J502" s="150"/>
      <c r="K502" s="278">
        <v>4308010118.1009998</v>
      </c>
      <c r="L502" s="291" t="s">
        <v>2377</v>
      </c>
      <c r="M502" s="108">
        <f t="shared" si="7"/>
        <v>86776.77</v>
      </c>
      <c r="Z502">
        <v>86776.77</v>
      </c>
      <c r="BA502">
        <v>101070.04</v>
      </c>
      <c r="BF502">
        <v>76940</v>
      </c>
      <c r="BG502">
        <v>72132.72</v>
      </c>
    </row>
    <row r="503" spans="1:67" ht="23.25">
      <c r="A503" s="121">
        <v>4</v>
      </c>
      <c r="B503" s="122" t="s">
        <v>913</v>
      </c>
      <c r="C503" s="123" t="s">
        <v>915</v>
      </c>
      <c r="D503" s="123">
        <v>4.0999999999999996</v>
      </c>
      <c r="E503" s="266" t="s">
        <v>1073</v>
      </c>
      <c r="F503" s="122" t="s">
        <v>1392</v>
      </c>
      <c r="G503" s="122" t="s">
        <v>1393</v>
      </c>
      <c r="H503" s="201" t="s">
        <v>1394</v>
      </c>
      <c r="I503" s="150" t="s">
        <v>1395</v>
      </c>
      <c r="J503" s="150"/>
      <c r="K503" s="278">
        <v>4313010101.1009998</v>
      </c>
      <c r="L503" s="291" t="s">
        <v>604</v>
      </c>
      <c r="M503" s="108">
        <f t="shared" si="7"/>
        <v>0</v>
      </c>
      <c r="P503">
        <v>3671</v>
      </c>
      <c r="Q503">
        <v>5239</v>
      </c>
      <c r="S503">
        <v>16055</v>
      </c>
      <c r="U503">
        <v>3964</v>
      </c>
      <c r="W503">
        <v>2425</v>
      </c>
      <c r="X503">
        <v>2073</v>
      </c>
      <c r="AF503">
        <v>200</v>
      </c>
      <c r="AH503">
        <v>897031.32</v>
      </c>
      <c r="AM503">
        <v>1121.5</v>
      </c>
      <c r="AW503">
        <v>1370</v>
      </c>
    </row>
    <row r="504" spans="1:67" ht="23.25">
      <c r="A504" s="121">
        <v>4</v>
      </c>
      <c r="B504" s="122" t="s">
        <v>913</v>
      </c>
      <c r="C504" s="123" t="s">
        <v>915</v>
      </c>
      <c r="D504" s="123">
        <v>4.0999999999999996</v>
      </c>
      <c r="E504" s="266" t="s">
        <v>1073</v>
      </c>
      <c r="F504" s="122" t="s">
        <v>1392</v>
      </c>
      <c r="G504" s="122" t="s">
        <v>1393</v>
      </c>
      <c r="H504" s="201" t="s">
        <v>1394</v>
      </c>
      <c r="I504" s="150" t="s">
        <v>1395</v>
      </c>
      <c r="J504" s="150"/>
      <c r="K504" s="278">
        <v>4313010103.1009998</v>
      </c>
      <c r="L504" s="291" t="s">
        <v>605</v>
      </c>
      <c r="M504" s="108">
        <f t="shared" si="7"/>
        <v>105155.18</v>
      </c>
      <c r="N504">
        <v>28322.98</v>
      </c>
      <c r="P504">
        <v>8874.9</v>
      </c>
      <c r="Q504">
        <v>28322.98</v>
      </c>
      <c r="R504">
        <v>16434</v>
      </c>
      <c r="U504">
        <v>143200</v>
      </c>
      <c r="Z504">
        <v>105155.18</v>
      </c>
      <c r="AB504">
        <v>3884.02</v>
      </c>
      <c r="AE504">
        <v>16994.599999999999</v>
      </c>
      <c r="AH504">
        <v>364239.35999999999</v>
      </c>
      <c r="AN504">
        <v>250506.26</v>
      </c>
      <c r="AO504">
        <v>15000</v>
      </c>
      <c r="AR504">
        <v>79942</v>
      </c>
      <c r="AS504">
        <v>741</v>
      </c>
      <c r="AU504">
        <v>116147.8</v>
      </c>
      <c r="AV504">
        <v>292802.15999999997</v>
      </c>
      <c r="BF504">
        <v>38.700000000000003</v>
      </c>
      <c r="BH504">
        <v>13475</v>
      </c>
      <c r="BL504">
        <v>15502</v>
      </c>
      <c r="BM504">
        <v>4320</v>
      </c>
      <c r="BN504">
        <v>8606</v>
      </c>
      <c r="BO504">
        <v>7568</v>
      </c>
    </row>
    <row r="505" spans="1:67" ht="23.25">
      <c r="A505" s="121">
        <v>4</v>
      </c>
      <c r="B505" s="122" t="s">
        <v>913</v>
      </c>
      <c r="C505" s="123" t="s">
        <v>915</v>
      </c>
      <c r="D505" s="123">
        <v>4.0999999999999996</v>
      </c>
      <c r="E505" s="266" t="s">
        <v>1073</v>
      </c>
      <c r="F505" s="122" t="s">
        <v>1409</v>
      </c>
      <c r="G505" s="122" t="s">
        <v>1410</v>
      </c>
      <c r="H505" s="201" t="s">
        <v>1411</v>
      </c>
      <c r="I505" s="150" t="s">
        <v>1412</v>
      </c>
      <c r="J505" s="150"/>
      <c r="K505" s="278">
        <v>4313010199.1009998</v>
      </c>
      <c r="L505" s="291" t="s">
        <v>2380</v>
      </c>
      <c r="M505" s="108">
        <f t="shared" si="7"/>
        <v>0</v>
      </c>
      <c r="AH505">
        <v>5358274.4400000004</v>
      </c>
      <c r="AV505">
        <v>125474.98</v>
      </c>
      <c r="BA505">
        <v>39400.54</v>
      </c>
    </row>
    <row r="506" spans="1:67" ht="23.25">
      <c r="A506" s="121">
        <v>4</v>
      </c>
      <c r="B506" s="122" t="s">
        <v>913</v>
      </c>
      <c r="C506" s="123" t="s">
        <v>915</v>
      </c>
      <c r="D506" s="123">
        <v>4.0999999999999996</v>
      </c>
      <c r="E506" s="266" t="s">
        <v>1073</v>
      </c>
      <c r="F506" s="122" t="s">
        <v>1409</v>
      </c>
      <c r="G506" s="122" t="s">
        <v>1410</v>
      </c>
      <c r="H506" s="201" t="s">
        <v>1411</v>
      </c>
      <c r="I506" s="150" t="s">
        <v>1412</v>
      </c>
      <c r="J506" s="150"/>
      <c r="K506" s="278">
        <v>4313010199.1020002</v>
      </c>
      <c r="L506" s="291" t="s">
        <v>2381</v>
      </c>
      <c r="M506" s="108">
        <f t="shared" si="7"/>
        <v>0</v>
      </c>
      <c r="N506">
        <v>188341</v>
      </c>
      <c r="P506">
        <v>34500</v>
      </c>
    </row>
    <row r="507" spans="1:67" ht="23.25">
      <c r="A507" s="121">
        <v>4</v>
      </c>
      <c r="B507" s="122" t="s">
        <v>913</v>
      </c>
      <c r="C507" s="123" t="s">
        <v>915</v>
      </c>
      <c r="D507" s="123">
        <v>4.0999999999999996</v>
      </c>
      <c r="E507" s="266" t="s">
        <v>1073</v>
      </c>
      <c r="F507" s="122" t="s">
        <v>1392</v>
      </c>
      <c r="G507" s="122" t="s">
        <v>1393</v>
      </c>
      <c r="H507" s="201" t="s">
        <v>1394</v>
      </c>
      <c r="I507" s="150" t="s">
        <v>1395</v>
      </c>
      <c r="J507" s="150"/>
      <c r="K507" s="278">
        <v>4313010199.1049995</v>
      </c>
      <c r="L507" s="291" t="s">
        <v>608</v>
      </c>
      <c r="M507" s="108">
        <f t="shared" si="7"/>
        <v>47500</v>
      </c>
      <c r="Y507">
        <v>115932</v>
      </c>
      <c r="Z507">
        <v>47500</v>
      </c>
      <c r="AA507">
        <v>175300</v>
      </c>
      <c r="AB507">
        <v>20766</v>
      </c>
      <c r="AD507">
        <v>318419</v>
      </c>
      <c r="AE507">
        <v>23740</v>
      </c>
      <c r="AF507">
        <v>49590</v>
      </c>
      <c r="AG507">
        <v>108790</v>
      </c>
      <c r="AH507">
        <v>313200</v>
      </c>
      <c r="AQ507">
        <v>19750</v>
      </c>
      <c r="AX507">
        <v>8520</v>
      </c>
      <c r="AZ507">
        <v>358294</v>
      </c>
      <c r="BA507">
        <v>27090</v>
      </c>
      <c r="BJ507">
        <v>93650</v>
      </c>
      <c r="BK507">
        <v>232045</v>
      </c>
      <c r="BL507">
        <v>33320</v>
      </c>
      <c r="BM507">
        <v>117531.75</v>
      </c>
      <c r="BN507">
        <v>91430</v>
      </c>
    </row>
    <row r="508" spans="1:67" ht="23.25">
      <c r="A508" s="121">
        <v>4</v>
      </c>
      <c r="B508" s="122" t="s">
        <v>913</v>
      </c>
      <c r="C508" s="123" t="s">
        <v>915</v>
      </c>
      <c r="D508" s="123">
        <v>4.0999999999999996</v>
      </c>
      <c r="E508" s="266" t="s">
        <v>1073</v>
      </c>
      <c r="F508" s="122" t="s">
        <v>1392</v>
      </c>
      <c r="G508" s="122" t="s">
        <v>1393</v>
      </c>
      <c r="H508" s="201" t="s">
        <v>1394</v>
      </c>
      <c r="I508" s="150" t="s">
        <v>1395</v>
      </c>
      <c r="J508" s="150"/>
      <c r="K508" s="278">
        <v>4313010199.1079998</v>
      </c>
      <c r="L508" s="291" t="s">
        <v>609</v>
      </c>
      <c r="M508" s="108">
        <f t="shared" si="7"/>
        <v>0</v>
      </c>
      <c r="N508">
        <v>200000</v>
      </c>
      <c r="R508">
        <v>3000</v>
      </c>
      <c r="U508">
        <v>4700</v>
      </c>
      <c r="AE508">
        <v>29900</v>
      </c>
      <c r="AH508">
        <v>528377.93000000005</v>
      </c>
      <c r="AJ508">
        <v>120880</v>
      </c>
      <c r="AL508">
        <v>53000</v>
      </c>
      <c r="AP508">
        <v>3000</v>
      </c>
      <c r="BI508">
        <v>158922</v>
      </c>
    </row>
    <row r="509" spans="1:67" ht="23.25">
      <c r="A509" s="121">
        <v>4</v>
      </c>
      <c r="B509" s="122" t="s">
        <v>913</v>
      </c>
      <c r="C509" s="123" t="s">
        <v>915</v>
      </c>
      <c r="D509" s="123">
        <v>4.0999999999999996</v>
      </c>
      <c r="E509" s="266" t="s">
        <v>1073</v>
      </c>
      <c r="F509" s="122" t="s">
        <v>1392</v>
      </c>
      <c r="G509" s="122" t="s">
        <v>1393</v>
      </c>
      <c r="H509" s="201" t="s">
        <v>1394</v>
      </c>
      <c r="I509" s="150" t="s">
        <v>1395</v>
      </c>
      <c r="J509" s="150"/>
      <c r="K509" s="278">
        <v>4313010199.1090002</v>
      </c>
      <c r="L509" s="291" t="s">
        <v>610</v>
      </c>
      <c r="M509" s="108">
        <f t="shared" si="7"/>
        <v>0</v>
      </c>
      <c r="Q509">
        <v>3000</v>
      </c>
      <c r="R509">
        <v>3980</v>
      </c>
      <c r="S509">
        <v>4300</v>
      </c>
      <c r="U509">
        <v>2667</v>
      </c>
      <c r="W509">
        <v>13240</v>
      </c>
      <c r="X509">
        <v>150000</v>
      </c>
      <c r="AH509">
        <v>110000</v>
      </c>
      <c r="AJ509">
        <v>4300</v>
      </c>
      <c r="AL509">
        <v>34320</v>
      </c>
      <c r="AM509">
        <v>50000</v>
      </c>
      <c r="AN509">
        <v>80000</v>
      </c>
      <c r="AO509">
        <v>51500</v>
      </c>
      <c r="AP509">
        <v>108400</v>
      </c>
      <c r="AS509">
        <v>7960</v>
      </c>
      <c r="AU509">
        <v>50000</v>
      </c>
      <c r="AY509">
        <v>21250</v>
      </c>
      <c r="BB509">
        <v>64440</v>
      </c>
      <c r="BH509">
        <v>495384</v>
      </c>
      <c r="BI509">
        <v>9600</v>
      </c>
      <c r="BJ509">
        <v>9200</v>
      </c>
      <c r="BM509">
        <v>21000</v>
      </c>
    </row>
    <row r="510" spans="1:67" ht="23.25">
      <c r="A510" s="121">
        <v>4</v>
      </c>
      <c r="B510" s="122" t="s">
        <v>913</v>
      </c>
      <c r="C510" s="123" t="s">
        <v>915</v>
      </c>
      <c r="D510" s="123">
        <v>4.0999999999999996</v>
      </c>
      <c r="E510" s="266" t="s">
        <v>1073</v>
      </c>
      <c r="F510" s="122" t="s">
        <v>1392</v>
      </c>
      <c r="G510" s="122" t="s">
        <v>1393</v>
      </c>
      <c r="H510" s="201" t="s">
        <v>1394</v>
      </c>
      <c r="I510" s="150" t="s">
        <v>1395</v>
      </c>
      <c r="J510" s="150"/>
      <c r="K510" s="278">
        <v>4313010199.1099997</v>
      </c>
      <c r="L510" s="291" t="s">
        <v>611</v>
      </c>
      <c r="M510" s="108">
        <f t="shared" si="7"/>
        <v>3322733.41</v>
      </c>
      <c r="N510">
        <v>1742069.4</v>
      </c>
      <c r="O510">
        <v>6937.5</v>
      </c>
      <c r="P510">
        <v>19900</v>
      </c>
      <c r="Q510">
        <v>31738</v>
      </c>
      <c r="R510">
        <v>2071</v>
      </c>
      <c r="S510">
        <v>25780</v>
      </c>
      <c r="T510">
        <v>102062.5</v>
      </c>
      <c r="U510">
        <v>79419.350000000006</v>
      </c>
      <c r="V510">
        <v>4100.2</v>
      </c>
      <c r="W510">
        <v>15300</v>
      </c>
      <c r="X510">
        <v>203920.29</v>
      </c>
      <c r="Y510">
        <v>19290</v>
      </c>
      <c r="Z510">
        <v>3322733.41</v>
      </c>
      <c r="AA510">
        <v>13637.57</v>
      </c>
      <c r="AB510">
        <v>323473</v>
      </c>
      <c r="AC510">
        <v>164701.29999999999</v>
      </c>
      <c r="AD510">
        <v>8278.75</v>
      </c>
      <c r="AE510">
        <v>215735.95</v>
      </c>
      <c r="AF510">
        <v>178071</v>
      </c>
      <c r="AG510">
        <v>24550</v>
      </c>
      <c r="AH510">
        <v>1498307.16</v>
      </c>
      <c r="AI510">
        <v>34210</v>
      </c>
      <c r="AJ510">
        <v>192807.85</v>
      </c>
      <c r="AK510">
        <v>3000</v>
      </c>
      <c r="AL510">
        <v>204172.88</v>
      </c>
      <c r="AM510">
        <v>49748.65</v>
      </c>
      <c r="AN510">
        <v>67789.899999999994</v>
      </c>
      <c r="AO510">
        <v>245807.91</v>
      </c>
      <c r="AP510">
        <v>325051.75</v>
      </c>
      <c r="AQ510">
        <v>50725</v>
      </c>
      <c r="AR510">
        <v>125829.35</v>
      </c>
      <c r="AS510">
        <v>693666.34</v>
      </c>
      <c r="AT510">
        <v>23737.39</v>
      </c>
      <c r="AU510">
        <v>43769.35</v>
      </c>
      <c r="AV510">
        <v>296800.5</v>
      </c>
      <c r="AW510">
        <v>95137</v>
      </c>
      <c r="AX510">
        <v>9276</v>
      </c>
      <c r="AY510">
        <v>81653.83</v>
      </c>
      <c r="AZ510">
        <v>230765.13</v>
      </c>
      <c r="BA510">
        <v>133295</v>
      </c>
      <c r="BB510">
        <v>124482.43</v>
      </c>
      <c r="BC510">
        <v>555400.04</v>
      </c>
      <c r="BD510">
        <v>23150</v>
      </c>
      <c r="BE510">
        <v>22162.07</v>
      </c>
      <c r="BF510">
        <v>18300</v>
      </c>
      <c r="BG510">
        <v>78460.05</v>
      </c>
      <c r="BH510">
        <v>7524993.6299999999</v>
      </c>
      <c r="BI510">
        <v>254092</v>
      </c>
      <c r="BJ510">
        <v>26000</v>
      </c>
      <c r="BK510">
        <v>586301.72</v>
      </c>
      <c r="BL510">
        <v>60090.01</v>
      </c>
      <c r="BM510">
        <v>43843.63</v>
      </c>
      <c r="BN510">
        <v>20042</v>
      </c>
      <c r="BO510">
        <v>20850</v>
      </c>
    </row>
    <row r="511" spans="1:67" ht="23.25">
      <c r="A511" s="121">
        <v>4</v>
      </c>
      <c r="B511" s="122" t="s">
        <v>913</v>
      </c>
      <c r="C511" s="123" t="s">
        <v>915</v>
      </c>
      <c r="D511" s="123">
        <v>4.0999999999999996</v>
      </c>
      <c r="E511" s="266" t="s">
        <v>1073</v>
      </c>
      <c r="F511" s="122" t="s">
        <v>1398</v>
      </c>
      <c r="G511" s="122" t="s">
        <v>1393</v>
      </c>
      <c r="H511" s="201" t="s">
        <v>1394</v>
      </c>
      <c r="I511" s="150" t="s">
        <v>1395</v>
      </c>
      <c r="J511" s="150"/>
      <c r="K511" s="278">
        <v>4313010199.1129999</v>
      </c>
      <c r="L511" s="291" t="s">
        <v>612</v>
      </c>
      <c r="M511" s="108">
        <f t="shared" si="7"/>
        <v>0</v>
      </c>
      <c r="N511">
        <v>21.19</v>
      </c>
      <c r="O511">
        <v>8130</v>
      </c>
      <c r="P511">
        <v>3720</v>
      </c>
      <c r="R511">
        <v>7830</v>
      </c>
      <c r="V511">
        <v>9750</v>
      </c>
      <c r="AD511">
        <v>1550</v>
      </c>
      <c r="AJ511">
        <v>150</v>
      </c>
      <c r="AK511">
        <v>30</v>
      </c>
      <c r="AM511">
        <v>1500</v>
      </c>
      <c r="AO511">
        <v>660</v>
      </c>
      <c r="AP511">
        <v>720</v>
      </c>
      <c r="AR511">
        <v>5295</v>
      </c>
      <c r="AY511">
        <v>180</v>
      </c>
      <c r="AZ511">
        <v>4320</v>
      </c>
      <c r="BL511">
        <v>1400</v>
      </c>
    </row>
    <row r="512" spans="1:67" ht="23.25">
      <c r="A512" s="121">
        <v>4</v>
      </c>
      <c r="B512" s="122" t="s">
        <v>913</v>
      </c>
      <c r="C512" s="123" t="s">
        <v>915</v>
      </c>
      <c r="D512" s="123">
        <v>4.0999999999999996</v>
      </c>
      <c r="E512" s="266" t="s">
        <v>1073</v>
      </c>
      <c r="F512" s="122" t="s">
        <v>1392</v>
      </c>
      <c r="G512" s="122" t="s">
        <v>1393</v>
      </c>
      <c r="H512" s="201" t="s">
        <v>1635</v>
      </c>
      <c r="I512" s="150" t="s">
        <v>1395</v>
      </c>
      <c r="J512" s="150"/>
      <c r="K512" s="278">
        <v>4313010199.1140003</v>
      </c>
      <c r="L512" s="291" t="s">
        <v>613</v>
      </c>
      <c r="M512" s="108">
        <f t="shared" si="7"/>
        <v>0</v>
      </c>
    </row>
    <row r="513" spans="1:67" ht="23.25">
      <c r="A513" s="121">
        <v>4</v>
      </c>
      <c r="B513" s="122" t="s">
        <v>913</v>
      </c>
      <c r="C513" s="123" t="s">
        <v>915</v>
      </c>
      <c r="D513" s="123">
        <v>4.0999999999999996</v>
      </c>
      <c r="E513" s="266" t="s">
        <v>1073</v>
      </c>
      <c r="F513" s="122" t="s">
        <v>1392</v>
      </c>
      <c r="G513" s="122" t="s">
        <v>1393</v>
      </c>
      <c r="H513" s="201" t="s">
        <v>1635</v>
      </c>
      <c r="I513" s="150" t="s">
        <v>1395</v>
      </c>
      <c r="J513" s="150"/>
      <c r="K513" s="278">
        <v>4313010199.1149998</v>
      </c>
      <c r="L513" s="291" t="s">
        <v>614</v>
      </c>
      <c r="M513" s="108">
        <f t="shared" si="7"/>
        <v>0</v>
      </c>
      <c r="V513">
        <v>5000</v>
      </c>
      <c r="W513">
        <v>15000</v>
      </c>
      <c r="BA513">
        <v>285262.94</v>
      </c>
      <c r="BF513">
        <v>52100</v>
      </c>
    </row>
    <row r="514" spans="1:67" ht="23.25">
      <c r="A514" s="121">
        <v>4</v>
      </c>
      <c r="B514" s="122" t="s">
        <v>913</v>
      </c>
      <c r="C514" s="123" t="s">
        <v>915</v>
      </c>
      <c r="D514" s="123">
        <v>4.0999999999999996</v>
      </c>
      <c r="E514" s="266" t="s">
        <v>1073</v>
      </c>
      <c r="F514" s="122" t="s">
        <v>1392</v>
      </c>
      <c r="G514" s="122" t="s">
        <v>1393</v>
      </c>
      <c r="H514" s="201" t="s">
        <v>1635</v>
      </c>
      <c r="I514" s="150" t="s">
        <v>1395</v>
      </c>
      <c r="J514" s="150"/>
      <c r="K514" s="278">
        <v>4313010199.1160002</v>
      </c>
      <c r="L514" s="291" t="s">
        <v>2382</v>
      </c>
      <c r="M514" s="108">
        <f t="shared" si="7"/>
        <v>0</v>
      </c>
      <c r="S514">
        <v>8469400</v>
      </c>
      <c r="AB514">
        <v>280000</v>
      </c>
      <c r="AF514">
        <v>3</v>
      </c>
      <c r="AN514">
        <v>867750</v>
      </c>
      <c r="BA514">
        <v>1683500</v>
      </c>
      <c r="BC514">
        <v>15142176.23</v>
      </c>
      <c r="BF514">
        <v>11510</v>
      </c>
    </row>
    <row r="515" spans="1:67" ht="23.25">
      <c r="A515" s="121">
        <v>4</v>
      </c>
      <c r="B515" s="122" t="s">
        <v>913</v>
      </c>
      <c r="C515" s="123" t="s">
        <v>915</v>
      </c>
      <c r="D515" s="123">
        <v>4.0999999999999996</v>
      </c>
      <c r="E515" s="266" t="s">
        <v>1073</v>
      </c>
      <c r="F515" s="122" t="s">
        <v>1619</v>
      </c>
      <c r="G515" s="122" t="s">
        <v>1393</v>
      </c>
      <c r="H515" s="201" t="s">
        <v>1635</v>
      </c>
      <c r="I515" s="150" t="s">
        <v>1395</v>
      </c>
      <c r="J515" s="150"/>
      <c r="K515" s="278">
        <v>4313010199.1169996</v>
      </c>
      <c r="L515" s="291" t="s">
        <v>616</v>
      </c>
      <c r="M515" s="108">
        <f t="shared" si="7"/>
        <v>0</v>
      </c>
      <c r="N515">
        <v>505722.37</v>
      </c>
      <c r="O515">
        <v>157514.07</v>
      </c>
      <c r="P515">
        <v>257922.39</v>
      </c>
      <c r="Q515">
        <v>278155.58</v>
      </c>
      <c r="R515">
        <v>309101.81</v>
      </c>
      <c r="S515">
        <v>281095.09000000003</v>
      </c>
      <c r="T515">
        <v>184663.1</v>
      </c>
      <c r="U515">
        <v>176714.71</v>
      </c>
      <c r="V515">
        <v>162950.31</v>
      </c>
      <c r="W515">
        <v>268026.94</v>
      </c>
      <c r="X515">
        <v>120103.19</v>
      </c>
      <c r="Y515">
        <v>363493.54</v>
      </c>
      <c r="AD515">
        <v>278678.27</v>
      </c>
      <c r="AF515">
        <v>197441.72</v>
      </c>
      <c r="AG515">
        <v>160989.46</v>
      </c>
      <c r="AH515">
        <v>3000000</v>
      </c>
      <c r="AI515">
        <v>100038.69</v>
      </c>
      <c r="AJ515">
        <v>237466.51</v>
      </c>
      <c r="AK515">
        <v>187056.7</v>
      </c>
      <c r="AL515">
        <v>328444.46000000002</v>
      </c>
      <c r="AM515">
        <v>164453.85999999999</v>
      </c>
      <c r="AN515">
        <v>223067.62</v>
      </c>
      <c r="AO515">
        <v>250502.03</v>
      </c>
      <c r="AP515">
        <v>164670.20000000001</v>
      </c>
      <c r="AQ515">
        <v>189505.41</v>
      </c>
      <c r="AR515">
        <v>347705.32</v>
      </c>
      <c r="AS515">
        <v>200937.26</v>
      </c>
      <c r="AT515">
        <v>339047.73</v>
      </c>
      <c r="AU515">
        <v>170502.76</v>
      </c>
      <c r="AV515">
        <v>500110</v>
      </c>
      <c r="AW515">
        <v>832925.68</v>
      </c>
      <c r="AY515">
        <v>334004.93</v>
      </c>
      <c r="BA515">
        <v>90720</v>
      </c>
      <c r="BE515">
        <v>325000</v>
      </c>
      <c r="BF515">
        <v>170198.7</v>
      </c>
      <c r="BG515">
        <v>215680.4</v>
      </c>
      <c r="BI515">
        <v>69350.12</v>
      </c>
      <c r="BK515">
        <v>359819.65</v>
      </c>
      <c r="BL515">
        <v>20000</v>
      </c>
      <c r="BM515">
        <v>28900</v>
      </c>
      <c r="BN515">
        <v>219165.16</v>
      </c>
    </row>
    <row r="516" spans="1:67" ht="23.25">
      <c r="A516" s="121">
        <v>4</v>
      </c>
      <c r="B516" s="122" t="s">
        <v>913</v>
      </c>
      <c r="C516" s="123" t="s">
        <v>915</v>
      </c>
      <c r="D516" s="123">
        <v>4.2</v>
      </c>
      <c r="E516" s="266" t="s">
        <v>1073</v>
      </c>
      <c r="F516" s="122"/>
      <c r="G516" s="122" t="s">
        <v>1485</v>
      </c>
      <c r="H516" s="201" t="s">
        <v>1595</v>
      </c>
      <c r="I516" s="150" t="s">
        <v>1610</v>
      </c>
      <c r="J516" s="150"/>
      <c r="K516" s="278">
        <v>4313010199.118</v>
      </c>
      <c r="L516" s="291" t="s">
        <v>2383</v>
      </c>
      <c r="M516" s="108">
        <f t="shared" ref="M516:M579" si="8">SUMIF($N$1:$BO$1,$M$1,$N516:$BO516)</f>
        <v>0</v>
      </c>
      <c r="U516">
        <v>1204000</v>
      </c>
      <c r="AE516">
        <v>1489000</v>
      </c>
      <c r="AF516">
        <v>2445543.0299999998</v>
      </c>
      <c r="AJ516">
        <v>2910000</v>
      </c>
      <c r="AK516">
        <v>3060100</v>
      </c>
      <c r="AM516">
        <v>1337746.68</v>
      </c>
      <c r="AN516">
        <v>8250800</v>
      </c>
      <c r="AO516">
        <v>3552400</v>
      </c>
      <c r="AP516">
        <v>367500</v>
      </c>
      <c r="AR516">
        <v>2980800</v>
      </c>
      <c r="AS516">
        <v>2771500</v>
      </c>
      <c r="AT516">
        <v>2996200</v>
      </c>
      <c r="AU516">
        <v>12543300</v>
      </c>
      <c r="AW516">
        <v>13350</v>
      </c>
      <c r="AX516">
        <v>1161800</v>
      </c>
      <c r="AZ516">
        <v>1523500</v>
      </c>
      <c r="BA516">
        <v>3680000</v>
      </c>
      <c r="BB516">
        <v>101350</v>
      </c>
      <c r="BD516">
        <v>10480000</v>
      </c>
      <c r="BE516">
        <v>428000</v>
      </c>
      <c r="BF516">
        <v>635000</v>
      </c>
      <c r="BG516">
        <v>489000</v>
      </c>
      <c r="BI516">
        <v>5082900</v>
      </c>
      <c r="BJ516">
        <v>2080900</v>
      </c>
      <c r="BK516">
        <v>1790000</v>
      </c>
      <c r="BL516">
        <v>150000</v>
      </c>
      <c r="BN516">
        <v>7125500</v>
      </c>
      <c r="BO516">
        <v>3691300</v>
      </c>
    </row>
    <row r="517" spans="1:67" ht="23.25">
      <c r="A517" s="121">
        <v>4</v>
      </c>
      <c r="B517" s="122" t="s">
        <v>913</v>
      </c>
      <c r="C517" s="123" t="s">
        <v>915</v>
      </c>
      <c r="D517" s="123">
        <v>4.0999999999999996</v>
      </c>
      <c r="E517" s="266" t="s">
        <v>1073</v>
      </c>
      <c r="F517" s="122"/>
      <c r="G517" s="122" t="s">
        <v>1393</v>
      </c>
      <c r="H517" s="201" t="s">
        <v>1635</v>
      </c>
      <c r="I517" s="150" t="s">
        <v>1395</v>
      </c>
      <c r="J517" s="150"/>
      <c r="K517" s="278">
        <v>4313010199.1190004</v>
      </c>
      <c r="L517" s="291" t="s">
        <v>618</v>
      </c>
      <c r="M517" s="108">
        <f t="shared" si="8"/>
        <v>0</v>
      </c>
      <c r="O517">
        <v>2083885.93</v>
      </c>
      <c r="P517">
        <v>4201399.8</v>
      </c>
      <c r="Q517">
        <v>4046671.6</v>
      </c>
      <c r="R517">
        <v>7888299.9699999997</v>
      </c>
      <c r="S517">
        <v>7252525.8600000003</v>
      </c>
      <c r="T517">
        <v>5232503.87</v>
      </c>
      <c r="U517">
        <v>4035533.64</v>
      </c>
      <c r="V517">
        <v>3891062.88</v>
      </c>
      <c r="W517">
        <v>3142211.8</v>
      </c>
      <c r="X517">
        <v>2871536.98</v>
      </c>
      <c r="Y517">
        <v>2293635.2000000002</v>
      </c>
      <c r="AA517">
        <v>3308756</v>
      </c>
      <c r="AB517">
        <v>2690882.1</v>
      </c>
      <c r="AC517">
        <v>4563560</v>
      </c>
      <c r="AD517">
        <v>3571890</v>
      </c>
      <c r="AE517">
        <v>4722869</v>
      </c>
      <c r="AF517">
        <v>2330124</v>
      </c>
      <c r="AG517">
        <v>1227655.3999999999</v>
      </c>
      <c r="AH517">
        <v>1482152.3</v>
      </c>
      <c r="AI517">
        <v>4805770.96</v>
      </c>
      <c r="AJ517">
        <v>5114836.16</v>
      </c>
      <c r="AK517">
        <v>2131810</v>
      </c>
      <c r="AL517">
        <v>6064482.8799999999</v>
      </c>
      <c r="AM517">
        <v>4660893.24</v>
      </c>
      <c r="AN517">
        <v>6439491.0199999996</v>
      </c>
      <c r="AO517">
        <v>6045560.5</v>
      </c>
      <c r="AP517">
        <v>6487914.8700000001</v>
      </c>
      <c r="AQ517">
        <v>3984030.9</v>
      </c>
      <c r="AR517">
        <v>7385301.1600000001</v>
      </c>
      <c r="AS517">
        <v>4386491.38</v>
      </c>
      <c r="AT517">
        <v>3293885</v>
      </c>
      <c r="AU517">
        <v>1237756.33</v>
      </c>
      <c r="AV517">
        <v>65250</v>
      </c>
      <c r="AW517">
        <v>2062416.4</v>
      </c>
      <c r="AX517">
        <v>1952106.86</v>
      </c>
      <c r="AY517">
        <v>5357683.91</v>
      </c>
      <c r="AZ517">
        <v>675833.25</v>
      </c>
      <c r="BA517">
        <v>2737290.72</v>
      </c>
      <c r="BB517">
        <v>1808987.34</v>
      </c>
      <c r="BC517">
        <v>7097914.1399999997</v>
      </c>
      <c r="BD517">
        <v>2047669.1</v>
      </c>
      <c r="BE517">
        <v>617410</v>
      </c>
      <c r="BF517">
        <v>648442.81999999995</v>
      </c>
      <c r="BG517">
        <v>1363975.59</v>
      </c>
      <c r="BI517">
        <v>9416681.1600000001</v>
      </c>
      <c r="BJ517">
        <v>3389672.99</v>
      </c>
      <c r="BK517">
        <v>4975636.43</v>
      </c>
      <c r="BL517">
        <v>1112693.06</v>
      </c>
      <c r="BM517">
        <v>5544427</v>
      </c>
      <c r="BN517">
        <v>5037308.24</v>
      </c>
      <c r="BO517">
        <v>2885138.94</v>
      </c>
    </row>
    <row r="518" spans="1:67" ht="23.25">
      <c r="A518" s="121">
        <v>4</v>
      </c>
      <c r="B518" s="122" t="s">
        <v>913</v>
      </c>
      <c r="C518" s="123" t="s">
        <v>915</v>
      </c>
      <c r="D518" s="123">
        <v>4.0999999999999996</v>
      </c>
      <c r="E518" s="266" t="s">
        <v>1073</v>
      </c>
      <c r="F518" s="122"/>
      <c r="G518" s="122" t="s">
        <v>1393</v>
      </c>
      <c r="H518" s="201" t="s">
        <v>1635</v>
      </c>
      <c r="I518" s="150" t="s">
        <v>1395</v>
      </c>
      <c r="J518" s="150"/>
      <c r="K518" s="278">
        <v>4313010199.1199999</v>
      </c>
      <c r="L518" s="291" t="s">
        <v>2384</v>
      </c>
      <c r="M518" s="108">
        <f t="shared" si="8"/>
        <v>0</v>
      </c>
      <c r="N518">
        <v>593910</v>
      </c>
      <c r="AH518">
        <v>620000</v>
      </c>
      <c r="AL518">
        <v>35000</v>
      </c>
      <c r="AQ518">
        <v>0</v>
      </c>
      <c r="AW518">
        <v>50000</v>
      </c>
      <c r="BL518">
        <v>9500</v>
      </c>
      <c r="BM518">
        <v>1365400</v>
      </c>
    </row>
    <row r="519" spans="1:67" ht="23.25">
      <c r="A519" s="121">
        <v>4</v>
      </c>
      <c r="B519" s="122" t="s">
        <v>913</v>
      </c>
      <c r="C519" s="123" t="s">
        <v>915</v>
      </c>
      <c r="D519" s="123">
        <v>4.0999999999999996</v>
      </c>
      <c r="E519" s="266" t="s">
        <v>1073</v>
      </c>
      <c r="F519" s="122"/>
      <c r="G519" s="122" t="s">
        <v>1393</v>
      </c>
      <c r="H519" s="201" t="s">
        <v>1635</v>
      </c>
      <c r="I519" s="150" t="s">
        <v>1395</v>
      </c>
      <c r="J519" s="150"/>
      <c r="K519" s="278">
        <v>4313010199.1210003</v>
      </c>
      <c r="L519" s="291" t="s">
        <v>2385</v>
      </c>
      <c r="M519" s="108">
        <f t="shared" si="8"/>
        <v>0</v>
      </c>
      <c r="AB519">
        <v>104026.17</v>
      </c>
      <c r="AF519">
        <v>89288.45</v>
      </c>
      <c r="BL519">
        <v>9770</v>
      </c>
    </row>
    <row r="520" spans="1:67" ht="23.25">
      <c r="A520" s="121">
        <v>4</v>
      </c>
      <c r="B520" s="122" t="s">
        <v>913</v>
      </c>
      <c r="C520" s="123" t="s">
        <v>915</v>
      </c>
      <c r="D520" s="123">
        <v>4.0999999999999996</v>
      </c>
      <c r="E520" s="266" t="s">
        <v>1073</v>
      </c>
      <c r="F520" s="122"/>
      <c r="G520" s="122" t="s">
        <v>1393</v>
      </c>
      <c r="H520" s="201" t="s">
        <v>1635</v>
      </c>
      <c r="I520" s="150" t="s">
        <v>1395</v>
      </c>
      <c r="J520" s="150"/>
      <c r="K520" s="278">
        <v>4313010199.1219997</v>
      </c>
      <c r="L520" s="291" t="s">
        <v>2386</v>
      </c>
      <c r="M520" s="108">
        <f t="shared" si="8"/>
        <v>0</v>
      </c>
      <c r="N520">
        <v>1535000</v>
      </c>
      <c r="O520">
        <v>230571</v>
      </c>
      <c r="P520">
        <v>277942.5</v>
      </c>
      <c r="Q520">
        <v>674174.9</v>
      </c>
      <c r="R520">
        <v>757199.5</v>
      </c>
      <c r="S520">
        <v>600570.25</v>
      </c>
      <c r="T520">
        <v>717759.25</v>
      </c>
      <c r="U520">
        <v>392248</v>
      </c>
      <c r="V520">
        <v>255898.25</v>
      </c>
      <c r="W520">
        <v>332415</v>
      </c>
      <c r="X520">
        <v>745566</v>
      </c>
      <c r="Y520">
        <v>146838</v>
      </c>
      <c r="AA520">
        <v>330774</v>
      </c>
      <c r="AB520">
        <v>598096.15</v>
      </c>
      <c r="AC520">
        <v>199306.5</v>
      </c>
      <c r="AD520">
        <v>401562</v>
      </c>
      <c r="AE520">
        <v>360088.5</v>
      </c>
      <c r="AF520">
        <v>443905.75</v>
      </c>
      <c r="AG520">
        <v>64945</v>
      </c>
      <c r="AH520">
        <v>2447500</v>
      </c>
      <c r="AI520">
        <v>475635</v>
      </c>
      <c r="AJ520">
        <v>867168.5</v>
      </c>
      <c r="AK520">
        <v>2095507.5</v>
      </c>
      <c r="AL520">
        <v>1079945</v>
      </c>
      <c r="AM520">
        <v>445128</v>
      </c>
      <c r="AN520">
        <v>607328.5</v>
      </c>
      <c r="AO520">
        <v>596443.18999999994</v>
      </c>
      <c r="AP520">
        <v>652051</v>
      </c>
      <c r="AQ520">
        <v>301575</v>
      </c>
      <c r="AR520">
        <v>1349332.18</v>
      </c>
      <c r="AS520">
        <v>538406</v>
      </c>
      <c r="AT520">
        <v>326905</v>
      </c>
      <c r="AU520">
        <v>72167</v>
      </c>
      <c r="AV520">
        <v>196330</v>
      </c>
      <c r="AW520">
        <v>625119.9</v>
      </c>
      <c r="AX520">
        <v>291656.65999999997</v>
      </c>
      <c r="AY520">
        <v>1239131.8799999999</v>
      </c>
      <c r="AZ520">
        <v>2101899.25</v>
      </c>
      <c r="BA520">
        <v>66732</v>
      </c>
      <c r="BB520">
        <v>366059.5</v>
      </c>
      <c r="BC520">
        <v>939390</v>
      </c>
      <c r="BD520">
        <v>323219.59999999998</v>
      </c>
      <c r="BE520">
        <v>157055</v>
      </c>
      <c r="BF520">
        <v>62885.25</v>
      </c>
      <c r="BG520">
        <v>66118</v>
      </c>
      <c r="BH520">
        <v>661940.51</v>
      </c>
      <c r="BI520">
        <v>1418446</v>
      </c>
      <c r="BJ520">
        <v>327684</v>
      </c>
      <c r="BK520">
        <v>798695.5</v>
      </c>
      <c r="BL520">
        <v>353725.5</v>
      </c>
      <c r="BM520">
        <v>428694.12</v>
      </c>
      <c r="BN520">
        <v>541689.25</v>
      </c>
      <c r="BO520">
        <v>531253</v>
      </c>
    </row>
    <row r="521" spans="1:67" ht="23.25">
      <c r="A521" s="121">
        <v>4</v>
      </c>
      <c r="B521" s="122" t="s">
        <v>913</v>
      </c>
      <c r="C521" s="123" t="s">
        <v>915</v>
      </c>
      <c r="D521" s="123">
        <v>4.0999999999999996</v>
      </c>
      <c r="E521" s="266" t="s">
        <v>1073</v>
      </c>
      <c r="F521" s="122" t="s">
        <v>1398</v>
      </c>
      <c r="G521" s="122" t="s">
        <v>1393</v>
      </c>
      <c r="H521" s="201" t="s">
        <v>1394</v>
      </c>
      <c r="I521" s="150" t="s">
        <v>1395</v>
      </c>
      <c r="J521" s="150"/>
      <c r="K521" s="278">
        <v>4313010199.2019997</v>
      </c>
      <c r="L521" s="291" t="s">
        <v>623</v>
      </c>
      <c r="M521" s="108">
        <f t="shared" si="8"/>
        <v>716730</v>
      </c>
      <c r="N521">
        <v>1403160</v>
      </c>
      <c r="O521">
        <v>137850</v>
      </c>
      <c r="P521">
        <v>287650</v>
      </c>
      <c r="Q521">
        <v>408990</v>
      </c>
      <c r="R521">
        <v>616060</v>
      </c>
      <c r="S521">
        <v>437100</v>
      </c>
      <c r="T521">
        <v>305820</v>
      </c>
      <c r="U521">
        <v>188310</v>
      </c>
      <c r="V521">
        <v>184020</v>
      </c>
      <c r="W521">
        <v>189690</v>
      </c>
      <c r="X521">
        <v>260600</v>
      </c>
      <c r="Y521">
        <v>215470</v>
      </c>
      <c r="Z521">
        <v>716730</v>
      </c>
      <c r="AA521">
        <v>187620</v>
      </c>
      <c r="AB521">
        <v>229260</v>
      </c>
      <c r="AC521">
        <v>195380</v>
      </c>
      <c r="AD521">
        <v>259410</v>
      </c>
      <c r="AE521">
        <v>311050</v>
      </c>
      <c r="AF521">
        <v>124480</v>
      </c>
      <c r="AG521">
        <v>78470</v>
      </c>
      <c r="AH521">
        <v>2315874</v>
      </c>
      <c r="AI521">
        <v>306916</v>
      </c>
      <c r="AJ521">
        <v>429790</v>
      </c>
      <c r="AK521">
        <v>957999</v>
      </c>
      <c r="AL521">
        <v>668060</v>
      </c>
      <c r="AN521">
        <v>765419</v>
      </c>
      <c r="AO521">
        <v>453960</v>
      </c>
      <c r="AP521">
        <v>519960</v>
      </c>
      <c r="AQ521">
        <v>326056</v>
      </c>
      <c r="AR521">
        <v>571470</v>
      </c>
      <c r="AS521">
        <v>400170</v>
      </c>
      <c r="AT521">
        <v>257690</v>
      </c>
      <c r="AU521">
        <v>135260</v>
      </c>
      <c r="AV521">
        <v>104700</v>
      </c>
      <c r="AW521">
        <v>167695</v>
      </c>
      <c r="AX521">
        <v>152380</v>
      </c>
      <c r="AY521">
        <v>546490</v>
      </c>
      <c r="AZ521">
        <v>355030</v>
      </c>
      <c r="BC521">
        <v>522600</v>
      </c>
      <c r="BD521">
        <v>286610</v>
      </c>
      <c r="BF521">
        <v>141710</v>
      </c>
      <c r="BG521">
        <v>123322</v>
      </c>
      <c r="BH521">
        <v>749138</v>
      </c>
      <c r="BJ521">
        <v>205740</v>
      </c>
      <c r="BK521">
        <v>472263</v>
      </c>
      <c r="BL521">
        <v>57250</v>
      </c>
      <c r="BM521">
        <v>682601</v>
      </c>
      <c r="BN521">
        <v>372280</v>
      </c>
      <c r="BO521">
        <v>346080</v>
      </c>
    </row>
    <row r="522" spans="1:67" ht="23.25">
      <c r="A522" s="121">
        <v>5</v>
      </c>
      <c r="B522" s="122" t="s">
        <v>916</v>
      </c>
      <c r="C522" s="123" t="s">
        <v>917</v>
      </c>
      <c r="D522" s="123">
        <v>5.0999999999999996</v>
      </c>
      <c r="E522" s="266" t="s">
        <v>952</v>
      </c>
      <c r="F522" s="122"/>
      <c r="G522" s="122" t="s">
        <v>1646</v>
      </c>
      <c r="H522" s="201"/>
      <c r="I522" s="150" t="s">
        <v>1647</v>
      </c>
      <c r="J522" s="150"/>
      <c r="K522" s="278">
        <v>5101010101.1009998</v>
      </c>
      <c r="L522" s="291" t="s">
        <v>624</v>
      </c>
      <c r="M522" s="108">
        <f t="shared" si="8"/>
        <v>194639702.19</v>
      </c>
      <c r="N522">
        <v>255101694.97999999</v>
      </c>
      <c r="O522">
        <v>17731880.469999999</v>
      </c>
      <c r="P522">
        <v>25054715.73</v>
      </c>
      <c r="Q522">
        <v>36761097.240000002</v>
      </c>
      <c r="R522">
        <v>52727583.450000003</v>
      </c>
      <c r="S522">
        <v>45420198.789999999</v>
      </c>
      <c r="T522">
        <v>44785766.07</v>
      </c>
      <c r="U522">
        <v>22419620.579999998</v>
      </c>
      <c r="V522">
        <v>22502000.050000001</v>
      </c>
      <c r="W522">
        <v>14242912.65</v>
      </c>
      <c r="X522">
        <v>16970670.260000002</v>
      </c>
      <c r="Y522">
        <v>9202967.5600000005</v>
      </c>
      <c r="Z522">
        <v>194639702.19</v>
      </c>
      <c r="AA522">
        <v>23981738.66</v>
      </c>
      <c r="AB522">
        <v>33552519.489999998</v>
      </c>
      <c r="AC522">
        <v>34007340.630000003</v>
      </c>
      <c r="AD522">
        <v>48212620.219999999</v>
      </c>
      <c r="AE522">
        <v>42492074.960000001</v>
      </c>
      <c r="AF522">
        <v>10287725.27</v>
      </c>
      <c r="AG522">
        <v>4371230.43</v>
      </c>
      <c r="AH522">
        <v>448049152.99000001</v>
      </c>
      <c r="AI522">
        <v>28807324.77</v>
      </c>
      <c r="AJ522">
        <v>43070058.210000001</v>
      </c>
      <c r="AK522">
        <v>31277222.120000001</v>
      </c>
      <c r="AL522">
        <v>55588022.170000002</v>
      </c>
      <c r="AM522">
        <v>27913703.859999999</v>
      </c>
      <c r="AN522">
        <v>53178712.530000001</v>
      </c>
      <c r="AO522">
        <v>40739260.259999998</v>
      </c>
      <c r="AP522">
        <v>39549432.799999997</v>
      </c>
      <c r="AQ522">
        <v>29382751.02</v>
      </c>
      <c r="AR522">
        <v>59804665.590000004</v>
      </c>
      <c r="AS522">
        <v>32533531.059999999</v>
      </c>
      <c r="AT522">
        <v>18396837.59</v>
      </c>
      <c r="AU522">
        <v>7690106.04</v>
      </c>
      <c r="AV522">
        <v>241161946.25</v>
      </c>
      <c r="AW522">
        <v>26370763.870000001</v>
      </c>
      <c r="AX522">
        <v>30951515.289999999</v>
      </c>
      <c r="AY522">
        <v>52077576.350000001</v>
      </c>
      <c r="AZ522">
        <v>34490238.369999997</v>
      </c>
      <c r="BA522">
        <v>26901031.449999999</v>
      </c>
      <c r="BB522">
        <v>27940762.289999999</v>
      </c>
      <c r="BC522">
        <v>68323547.719999999</v>
      </c>
      <c r="BD522">
        <v>25569243.920000002</v>
      </c>
      <c r="BE522">
        <v>8195840.8099999996</v>
      </c>
      <c r="BF522">
        <v>5898872</v>
      </c>
      <c r="BG522">
        <v>7310911.0700000003</v>
      </c>
      <c r="BH522">
        <v>153825194.28</v>
      </c>
      <c r="BI522">
        <v>50215135.729999997</v>
      </c>
      <c r="BJ522">
        <v>31863920.120000001</v>
      </c>
      <c r="BK522">
        <v>45562035.539999999</v>
      </c>
      <c r="BL522">
        <v>13377470</v>
      </c>
      <c r="BM522">
        <v>34719724.350000001</v>
      </c>
      <c r="BN522">
        <v>37359887.75</v>
      </c>
      <c r="BO522">
        <v>20984520</v>
      </c>
    </row>
    <row r="523" spans="1:67" ht="23.25">
      <c r="A523" s="121">
        <v>5</v>
      </c>
      <c r="B523" s="122" t="s">
        <v>916</v>
      </c>
      <c r="C523" s="123" t="s">
        <v>917</v>
      </c>
      <c r="D523" s="123">
        <v>5.0999999999999996</v>
      </c>
      <c r="E523" s="266" t="s">
        <v>952</v>
      </c>
      <c r="F523" s="122"/>
      <c r="G523" s="122" t="s">
        <v>1646</v>
      </c>
      <c r="H523" s="201"/>
      <c r="I523" s="150" t="s">
        <v>1647</v>
      </c>
      <c r="J523" s="150"/>
      <c r="K523" s="278">
        <v>5101010101.1020002</v>
      </c>
      <c r="L523" s="291" t="s">
        <v>625</v>
      </c>
      <c r="M523" s="108">
        <f t="shared" si="8"/>
        <v>21626633.579999998</v>
      </c>
      <c r="N523">
        <v>14159245.17</v>
      </c>
      <c r="O523">
        <v>762060</v>
      </c>
      <c r="P523">
        <v>1140154.8400000001</v>
      </c>
      <c r="Q523">
        <v>430670</v>
      </c>
      <c r="R523">
        <v>909117.1</v>
      </c>
      <c r="S523">
        <v>643792.26</v>
      </c>
      <c r="T523">
        <v>937200</v>
      </c>
      <c r="U523">
        <v>2201520</v>
      </c>
      <c r="V523">
        <v>564120</v>
      </c>
      <c r="W523">
        <v>1177950</v>
      </c>
      <c r="X523">
        <v>225000</v>
      </c>
      <c r="Y523">
        <v>534420</v>
      </c>
      <c r="Z523">
        <v>21626633.579999998</v>
      </c>
      <c r="AA523">
        <v>1889290</v>
      </c>
      <c r="AB523">
        <v>1409130</v>
      </c>
      <c r="AC523">
        <v>856640</v>
      </c>
      <c r="AD523">
        <v>2230643.0099999998</v>
      </c>
      <c r="AE523">
        <v>1512540</v>
      </c>
      <c r="AF523">
        <v>638194.84</v>
      </c>
      <c r="AG523">
        <v>357480</v>
      </c>
      <c r="AH523">
        <v>26182437.989999998</v>
      </c>
      <c r="AI523">
        <v>1101720</v>
      </c>
      <c r="AJ523">
        <v>1551422.9</v>
      </c>
      <c r="AK523">
        <v>1255820</v>
      </c>
      <c r="AL523">
        <v>2879266.45</v>
      </c>
      <c r="AM523">
        <v>1833067.6</v>
      </c>
      <c r="AN523">
        <v>14361388.390000001</v>
      </c>
      <c r="AO523">
        <v>1712798.39</v>
      </c>
      <c r="AP523">
        <v>1115165.81</v>
      </c>
      <c r="AQ523">
        <v>2412371.29</v>
      </c>
      <c r="AR523">
        <v>3362688.83</v>
      </c>
      <c r="AS523">
        <v>1519208.71</v>
      </c>
      <c r="AT523">
        <v>1097520</v>
      </c>
      <c r="AU523">
        <v>78280</v>
      </c>
      <c r="AV523">
        <v>18777127.649999999</v>
      </c>
      <c r="AW523">
        <v>814820</v>
      </c>
      <c r="AX523">
        <v>638814.18999999994</v>
      </c>
      <c r="AY523">
        <v>5400000</v>
      </c>
      <c r="AZ523">
        <v>624120</v>
      </c>
      <c r="BA523">
        <v>2345447.42</v>
      </c>
      <c r="BB523">
        <v>2206261.94</v>
      </c>
      <c r="BC523">
        <v>3989219.03</v>
      </c>
      <c r="BD523">
        <v>1074080</v>
      </c>
      <c r="BE523">
        <v>637410</v>
      </c>
      <c r="BF523">
        <v>452340</v>
      </c>
      <c r="BG523">
        <v>391380</v>
      </c>
      <c r="BH523">
        <v>42909054.600000001</v>
      </c>
      <c r="BI523">
        <v>273960</v>
      </c>
      <c r="BJ523">
        <v>1192245.56</v>
      </c>
      <c r="BK523">
        <v>2734440</v>
      </c>
      <c r="BL523">
        <v>1943520</v>
      </c>
      <c r="BM523">
        <v>1094850</v>
      </c>
      <c r="BN523">
        <v>1554670</v>
      </c>
      <c r="BO523">
        <v>426313.87</v>
      </c>
    </row>
    <row r="524" spans="1:67" ht="23.25">
      <c r="A524" s="121">
        <v>5</v>
      </c>
      <c r="B524" s="122" t="s">
        <v>916</v>
      </c>
      <c r="C524" s="123" t="s">
        <v>917</v>
      </c>
      <c r="D524" s="123">
        <v>5.0999999999999996</v>
      </c>
      <c r="E524" s="266" t="s">
        <v>952</v>
      </c>
      <c r="F524" s="122"/>
      <c r="G524" s="122" t="s">
        <v>1646</v>
      </c>
      <c r="H524" s="201"/>
      <c r="I524" s="150" t="s">
        <v>1647</v>
      </c>
      <c r="J524" s="150"/>
      <c r="K524" s="278">
        <v>5101010103.1009998</v>
      </c>
      <c r="L524" s="291" t="s">
        <v>626</v>
      </c>
      <c r="M524" s="108">
        <f t="shared" si="8"/>
        <v>120000</v>
      </c>
      <c r="N524">
        <v>357600</v>
      </c>
      <c r="Z524">
        <v>120000</v>
      </c>
      <c r="AA524">
        <v>36907.800000000003</v>
      </c>
      <c r="AH524">
        <v>386700</v>
      </c>
      <c r="AI524">
        <v>0</v>
      </c>
      <c r="AV524">
        <v>120000</v>
      </c>
      <c r="BH524">
        <v>120000</v>
      </c>
    </row>
    <row r="525" spans="1:67" ht="23.25">
      <c r="A525" s="121">
        <v>5</v>
      </c>
      <c r="B525" s="122" t="s">
        <v>916</v>
      </c>
      <c r="C525" s="123" t="s">
        <v>917</v>
      </c>
      <c r="D525" s="123">
        <v>5.0999999999999996</v>
      </c>
      <c r="E525" s="266" t="s">
        <v>952</v>
      </c>
      <c r="F525" s="122"/>
      <c r="G525" s="122" t="s">
        <v>1646</v>
      </c>
      <c r="H525" s="201"/>
      <c r="I525" s="150" t="s">
        <v>1647</v>
      </c>
      <c r="J525" s="150"/>
      <c r="K525" s="278">
        <v>5101010103.1020002</v>
      </c>
      <c r="L525" s="291" t="s">
        <v>627</v>
      </c>
      <c r="M525" s="108">
        <f t="shared" si="8"/>
        <v>12112014.189999999</v>
      </c>
      <c r="N525">
        <v>14985457.34</v>
      </c>
      <c r="O525">
        <v>1002738.71</v>
      </c>
      <c r="P525">
        <v>1429200</v>
      </c>
      <c r="Q525">
        <v>1963500</v>
      </c>
      <c r="R525">
        <v>2689565.59</v>
      </c>
      <c r="S525">
        <v>1723400</v>
      </c>
      <c r="T525">
        <v>1742209.68</v>
      </c>
      <c r="U525">
        <v>1027133.34</v>
      </c>
      <c r="V525">
        <v>1016400</v>
      </c>
      <c r="W525">
        <v>672519.35</v>
      </c>
      <c r="X525">
        <v>821100</v>
      </c>
      <c r="Y525">
        <v>67200</v>
      </c>
      <c r="Z525">
        <v>12112014.189999999</v>
      </c>
      <c r="AA525">
        <v>1222200</v>
      </c>
      <c r="AC525">
        <v>2300538.71</v>
      </c>
      <c r="AD525">
        <v>3275200</v>
      </c>
      <c r="AE525">
        <v>2181173.33</v>
      </c>
      <c r="AF525">
        <v>327483.33</v>
      </c>
      <c r="AG525">
        <v>109200</v>
      </c>
      <c r="AH525">
        <v>27470611.449999999</v>
      </c>
      <c r="AI525">
        <v>1540480</v>
      </c>
      <c r="AJ525">
        <v>2232661.29</v>
      </c>
      <c r="AK525">
        <v>1224300</v>
      </c>
      <c r="AL525">
        <v>2895990.32</v>
      </c>
      <c r="AM525">
        <v>1687000</v>
      </c>
      <c r="AN525">
        <v>2985900</v>
      </c>
      <c r="AO525">
        <v>2100825.81</v>
      </c>
      <c r="AP525">
        <v>1612100</v>
      </c>
      <c r="AQ525">
        <v>2145789.56</v>
      </c>
      <c r="AR525">
        <v>3371433.33</v>
      </c>
      <c r="AS525">
        <v>1333266.67</v>
      </c>
      <c r="AT525">
        <v>775600</v>
      </c>
      <c r="AU525">
        <v>67200</v>
      </c>
      <c r="AV525">
        <v>13918819.01</v>
      </c>
      <c r="AW525">
        <v>1404600</v>
      </c>
      <c r="AX525">
        <v>1983712.9</v>
      </c>
      <c r="AY525">
        <v>2797316.67</v>
      </c>
      <c r="AZ525">
        <v>2165912.9</v>
      </c>
      <c r="BA525">
        <v>1268932.8999999999</v>
      </c>
      <c r="BB525">
        <v>1558340.33</v>
      </c>
      <c r="BC525">
        <v>3675033.87</v>
      </c>
      <c r="BD525">
        <v>1512414.71</v>
      </c>
      <c r="BE525">
        <v>249200</v>
      </c>
      <c r="BF525">
        <v>280000</v>
      </c>
      <c r="BG525">
        <v>94500</v>
      </c>
      <c r="BH525">
        <v>11348266.77</v>
      </c>
      <c r="BI525">
        <v>3225237.64</v>
      </c>
      <c r="BJ525">
        <v>1536748.39</v>
      </c>
      <c r="BK525">
        <v>2222183.87</v>
      </c>
      <c r="BL525">
        <v>772800</v>
      </c>
      <c r="BM525">
        <v>1306700</v>
      </c>
      <c r="BN525">
        <v>1299567.74</v>
      </c>
      <c r="BO525">
        <v>201600</v>
      </c>
    </row>
    <row r="526" spans="1:67" ht="23.25">
      <c r="A526" s="121">
        <v>5</v>
      </c>
      <c r="B526" s="122" t="s">
        <v>916</v>
      </c>
      <c r="C526" s="123" t="s">
        <v>917</v>
      </c>
      <c r="D526" s="123">
        <v>5.0999999999999996</v>
      </c>
      <c r="E526" s="266" t="s">
        <v>952</v>
      </c>
      <c r="F526" s="122"/>
      <c r="G526" s="122" t="s">
        <v>1646</v>
      </c>
      <c r="H526" s="201"/>
      <c r="I526" s="150" t="s">
        <v>1647</v>
      </c>
      <c r="J526" s="150"/>
      <c r="K526" s="278">
        <v>5101010103.1029997</v>
      </c>
      <c r="L526" s="291" t="s">
        <v>2391</v>
      </c>
      <c r="M526" s="108">
        <f t="shared" si="8"/>
        <v>1306800</v>
      </c>
      <c r="R526">
        <v>118800</v>
      </c>
      <c r="T526">
        <v>369413.33</v>
      </c>
      <c r="Z526">
        <v>1306800</v>
      </c>
      <c r="AA526">
        <v>108900</v>
      </c>
      <c r="AB526">
        <v>1874893.55</v>
      </c>
      <c r="AF526">
        <v>151900</v>
      </c>
      <c r="AI526">
        <v>261980</v>
      </c>
      <c r="AL526">
        <v>237600</v>
      </c>
      <c r="AO526">
        <v>247500</v>
      </c>
      <c r="AP526">
        <v>118800</v>
      </c>
      <c r="AR526">
        <v>118800</v>
      </c>
      <c r="AS526">
        <v>349600</v>
      </c>
      <c r="AT526">
        <v>69300</v>
      </c>
      <c r="AV526">
        <v>2076982.24</v>
      </c>
      <c r="AX526">
        <v>118800</v>
      </c>
      <c r="AY526">
        <v>237600</v>
      </c>
      <c r="AZ526">
        <v>118800</v>
      </c>
      <c r="BC526">
        <v>247500</v>
      </c>
      <c r="BH526">
        <v>495810.11</v>
      </c>
      <c r="BI526">
        <v>332993.27</v>
      </c>
      <c r="BL526">
        <v>237600</v>
      </c>
      <c r="BM526">
        <v>282780.65000000002</v>
      </c>
      <c r="BN526">
        <v>642800</v>
      </c>
    </row>
    <row r="527" spans="1:67" ht="23.25">
      <c r="A527" s="121">
        <v>5</v>
      </c>
      <c r="B527" s="122" t="s">
        <v>916</v>
      </c>
      <c r="C527" s="123" t="s">
        <v>917</v>
      </c>
      <c r="D527" s="123">
        <v>5.0999999999999996</v>
      </c>
      <c r="E527" s="266" t="s">
        <v>952</v>
      </c>
      <c r="F527" s="122" t="s">
        <v>1653</v>
      </c>
      <c r="G527" s="122" t="s">
        <v>1654</v>
      </c>
      <c r="H527" s="201" t="s">
        <v>1655</v>
      </c>
      <c r="I527" s="150" t="s">
        <v>1656</v>
      </c>
      <c r="J527" s="150"/>
      <c r="K527" s="278">
        <v>5101010108.1009998</v>
      </c>
      <c r="L527" s="291" t="s">
        <v>629</v>
      </c>
      <c r="M527" s="108">
        <f t="shared" si="8"/>
        <v>127460</v>
      </c>
      <c r="N527">
        <v>6720</v>
      </c>
      <c r="P527">
        <v>172620</v>
      </c>
      <c r="V527">
        <v>97000</v>
      </c>
      <c r="Z527">
        <v>127460</v>
      </c>
      <c r="AL527">
        <v>157240</v>
      </c>
      <c r="BH527">
        <v>7800</v>
      </c>
    </row>
    <row r="528" spans="1:67" ht="23.25">
      <c r="A528" s="121">
        <v>5</v>
      </c>
      <c r="B528" s="122" t="s">
        <v>916</v>
      </c>
      <c r="C528" s="123" t="s">
        <v>917</v>
      </c>
      <c r="D528" s="123">
        <v>5.0999999999999996</v>
      </c>
      <c r="E528" s="266" t="s">
        <v>952</v>
      </c>
      <c r="F528" s="122"/>
      <c r="G528" s="122" t="s">
        <v>1646</v>
      </c>
      <c r="H528" s="201"/>
      <c r="I528" s="150" t="s">
        <v>1647</v>
      </c>
      <c r="J528" s="150"/>
      <c r="K528" s="278">
        <v>5101010109.1009998</v>
      </c>
      <c r="L528" s="291" t="s">
        <v>630</v>
      </c>
      <c r="M528" s="108">
        <f t="shared" si="8"/>
        <v>145486.22</v>
      </c>
      <c r="N528">
        <v>4712009.45</v>
      </c>
      <c r="R528">
        <v>28339.5</v>
      </c>
      <c r="S528">
        <v>18978.599999999999</v>
      </c>
      <c r="Z528">
        <v>145486.22</v>
      </c>
      <c r="AA528">
        <v>22546.97</v>
      </c>
      <c r="AG528">
        <v>67200</v>
      </c>
      <c r="AH528">
        <v>8736732.0399999991</v>
      </c>
      <c r="AI528">
        <v>14089.48</v>
      </c>
      <c r="AJ528">
        <v>23382.42</v>
      </c>
      <c r="AL528">
        <v>23255.7</v>
      </c>
      <c r="AM528">
        <v>9076.7199999999993</v>
      </c>
      <c r="AO528">
        <v>11806.74</v>
      </c>
      <c r="AS528">
        <v>7011.18</v>
      </c>
      <c r="AV528">
        <v>159996.63</v>
      </c>
      <c r="BF528">
        <v>21918.67</v>
      </c>
      <c r="BH528">
        <v>129519.9</v>
      </c>
      <c r="BJ528">
        <v>16542.599999999999</v>
      </c>
      <c r="BN528">
        <v>23434.62</v>
      </c>
    </row>
    <row r="529" spans="1:67" ht="23.25">
      <c r="A529" s="121">
        <v>5</v>
      </c>
      <c r="B529" s="122" t="s">
        <v>916</v>
      </c>
      <c r="C529" s="123" t="s">
        <v>917</v>
      </c>
      <c r="D529" s="123">
        <v>5.0999999999999996</v>
      </c>
      <c r="E529" s="266" t="s">
        <v>952</v>
      </c>
      <c r="F529" s="122"/>
      <c r="G529" s="122" t="s">
        <v>1646</v>
      </c>
      <c r="H529" s="201"/>
      <c r="I529" s="150" t="s">
        <v>1647</v>
      </c>
      <c r="J529" s="150"/>
      <c r="K529" s="278">
        <v>5101010109.1020002</v>
      </c>
      <c r="L529" s="291" t="s">
        <v>631</v>
      </c>
      <c r="M529" s="108">
        <f t="shared" si="8"/>
        <v>16165.12</v>
      </c>
      <c r="N529">
        <v>191598</v>
      </c>
      <c r="Z529">
        <v>16165.12</v>
      </c>
      <c r="AH529">
        <v>397629.78</v>
      </c>
      <c r="AM529">
        <v>4135.68</v>
      </c>
      <c r="AO529">
        <v>4881.6000000000004</v>
      </c>
      <c r="BF529">
        <v>10560</v>
      </c>
    </row>
    <row r="530" spans="1:67" ht="23.25">
      <c r="A530" s="121">
        <v>5</v>
      </c>
      <c r="B530" s="122" t="s">
        <v>916</v>
      </c>
      <c r="C530" s="123" t="s">
        <v>917</v>
      </c>
      <c r="D530" s="123">
        <v>5.0999999999999996</v>
      </c>
      <c r="E530" s="266" t="s">
        <v>952</v>
      </c>
      <c r="F530" s="122"/>
      <c r="G530" s="122" t="s">
        <v>1646</v>
      </c>
      <c r="H530" s="201"/>
      <c r="I530" s="150" t="s">
        <v>1647</v>
      </c>
      <c r="J530" s="150"/>
      <c r="K530" s="278">
        <v>5101010109.1029997</v>
      </c>
      <c r="L530" s="291" t="s">
        <v>632</v>
      </c>
      <c r="M530" s="108">
        <f t="shared" si="8"/>
        <v>65815.929999999993</v>
      </c>
      <c r="Z530">
        <v>65815.929999999993</v>
      </c>
      <c r="AH530">
        <v>164810</v>
      </c>
      <c r="AI530">
        <v>10496.84</v>
      </c>
      <c r="AK530">
        <v>6160.8</v>
      </c>
      <c r="AO530">
        <v>11091.18</v>
      </c>
      <c r="AR530">
        <v>4622.2</v>
      </c>
      <c r="AS530">
        <v>5042.3999999999996</v>
      </c>
      <c r="AZ530">
        <v>5042.3999999999996</v>
      </c>
      <c r="BH530">
        <v>12463.8</v>
      </c>
      <c r="BN530">
        <v>513.4</v>
      </c>
    </row>
    <row r="531" spans="1:67" ht="23.25">
      <c r="A531" s="121">
        <v>5</v>
      </c>
      <c r="B531" s="122" t="s">
        <v>916</v>
      </c>
      <c r="C531" s="123" t="s">
        <v>917</v>
      </c>
      <c r="D531" s="123">
        <v>5.0999999999999996</v>
      </c>
      <c r="E531" s="266" t="s">
        <v>952</v>
      </c>
      <c r="F531" s="122"/>
      <c r="G531" s="122" t="s">
        <v>1646</v>
      </c>
      <c r="H531" s="201"/>
      <c r="I531" s="150" t="s">
        <v>1647</v>
      </c>
      <c r="J531" s="150"/>
      <c r="K531" s="278">
        <v>5101010109.1040001</v>
      </c>
      <c r="L531" s="291" t="s">
        <v>633</v>
      </c>
      <c r="M531" s="108">
        <f t="shared" si="8"/>
        <v>7312.88</v>
      </c>
      <c r="O531">
        <v>7563.6</v>
      </c>
      <c r="W531">
        <v>2521</v>
      </c>
      <c r="Z531">
        <v>7312.88</v>
      </c>
      <c r="AH531">
        <v>10271.200000000001</v>
      </c>
      <c r="AM531">
        <v>5042.3999999999996</v>
      </c>
      <c r="AR531">
        <v>420.2</v>
      </c>
      <c r="AS531">
        <v>12606</v>
      </c>
      <c r="AV531">
        <v>3080.4</v>
      </c>
      <c r="AW531">
        <v>7563.4</v>
      </c>
      <c r="BL531">
        <v>6160.8</v>
      </c>
    </row>
    <row r="532" spans="1:67" ht="23.25">
      <c r="A532" s="121">
        <v>5</v>
      </c>
      <c r="B532" s="122" t="s">
        <v>916</v>
      </c>
      <c r="C532" s="123" t="s">
        <v>917</v>
      </c>
      <c r="D532" s="123">
        <v>5.0999999999999996</v>
      </c>
      <c r="E532" s="266" t="s">
        <v>952</v>
      </c>
      <c r="F532" s="122"/>
      <c r="G532" s="122" t="s">
        <v>1646</v>
      </c>
      <c r="H532" s="201"/>
      <c r="I532" s="150" t="s">
        <v>1647</v>
      </c>
      <c r="J532" s="150"/>
      <c r="K532" s="278">
        <v>5101010113.1009998</v>
      </c>
      <c r="L532" s="291" t="s">
        <v>634</v>
      </c>
      <c r="M532" s="108">
        <f t="shared" si="8"/>
        <v>12718386.300000001</v>
      </c>
      <c r="N532">
        <v>10933320</v>
      </c>
      <c r="O532">
        <v>291180</v>
      </c>
      <c r="P532">
        <v>1095308</v>
      </c>
      <c r="Q532">
        <v>2202880</v>
      </c>
      <c r="R532">
        <v>2970740</v>
      </c>
      <c r="S532">
        <v>1691040</v>
      </c>
      <c r="T532">
        <v>2338180</v>
      </c>
      <c r="U532">
        <v>1399400</v>
      </c>
      <c r="V532">
        <v>546900</v>
      </c>
      <c r="W532">
        <v>1068900</v>
      </c>
      <c r="Z532">
        <v>12718386.300000001</v>
      </c>
      <c r="AA532">
        <v>265240</v>
      </c>
      <c r="AB532">
        <v>787310</v>
      </c>
      <c r="AC532">
        <v>1148160</v>
      </c>
      <c r="AD532">
        <v>1394618.08</v>
      </c>
      <c r="AH532">
        <v>25738230</v>
      </c>
      <c r="AI532">
        <v>872640</v>
      </c>
      <c r="AJ532">
        <v>1761300</v>
      </c>
      <c r="AK532">
        <v>1876810.6</v>
      </c>
      <c r="AL532">
        <v>1294710</v>
      </c>
      <c r="AM532">
        <v>519120</v>
      </c>
      <c r="AN532">
        <v>4329540</v>
      </c>
      <c r="AO532">
        <v>1013170</v>
      </c>
      <c r="AP532">
        <v>2819070</v>
      </c>
      <c r="AQ532">
        <v>1510310</v>
      </c>
      <c r="AR532">
        <v>2355360</v>
      </c>
      <c r="AS532">
        <v>2812470</v>
      </c>
      <c r="AT532">
        <v>843840</v>
      </c>
      <c r="AV532">
        <v>4527900</v>
      </c>
      <c r="AW532">
        <v>815070</v>
      </c>
      <c r="AX532">
        <v>2280000</v>
      </c>
      <c r="AY532">
        <v>4087630</v>
      </c>
      <c r="AZ532">
        <v>1577570</v>
      </c>
      <c r="BA532">
        <v>1178160</v>
      </c>
      <c r="BB532">
        <v>1976794.5</v>
      </c>
      <c r="BC532">
        <v>2502760</v>
      </c>
      <c r="BD532">
        <v>484580</v>
      </c>
      <c r="BH532">
        <v>5327745</v>
      </c>
      <c r="BI532">
        <v>1434867.14</v>
      </c>
      <c r="BJ532">
        <v>577944.67000000004</v>
      </c>
      <c r="BK532">
        <v>3058363.8</v>
      </c>
      <c r="BL532">
        <v>94180</v>
      </c>
      <c r="BM532">
        <v>2284840</v>
      </c>
      <c r="BN532">
        <v>2201870</v>
      </c>
      <c r="BO532">
        <v>1082820</v>
      </c>
    </row>
    <row r="533" spans="1:67" ht="23.25">
      <c r="A533" s="121">
        <v>5</v>
      </c>
      <c r="B533" s="122" t="s">
        <v>916</v>
      </c>
      <c r="C533" s="123" t="s">
        <v>917</v>
      </c>
      <c r="D533" s="123">
        <v>5.0999999999999996</v>
      </c>
      <c r="E533" s="266" t="s">
        <v>952</v>
      </c>
      <c r="F533" s="122"/>
      <c r="G533" s="122" t="s">
        <v>1646</v>
      </c>
      <c r="H533" s="201"/>
      <c r="I533" s="150" t="s">
        <v>1647</v>
      </c>
      <c r="J533" s="150"/>
      <c r="K533" s="278">
        <v>5101010113.1020002</v>
      </c>
      <c r="L533" s="291" t="s">
        <v>635</v>
      </c>
      <c r="M533" s="108">
        <f t="shared" si="8"/>
        <v>1413154.03</v>
      </c>
      <c r="N533">
        <v>7925210</v>
      </c>
      <c r="O533">
        <v>1188300</v>
      </c>
      <c r="P533">
        <v>1013332</v>
      </c>
      <c r="Q533">
        <v>1714700</v>
      </c>
      <c r="R533">
        <v>1724820</v>
      </c>
      <c r="S533">
        <v>260280</v>
      </c>
      <c r="T533">
        <v>21500</v>
      </c>
      <c r="U533">
        <v>1667520</v>
      </c>
      <c r="V533">
        <v>755220</v>
      </c>
      <c r="W533">
        <v>1007521</v>
      </c>
      <c r="Z533">
        <v>1413154.03</v>
      </c>
      <c r="AA533">
        <v>1504080</v>
      </c>
      <c r="AB533">
        <v>1137970</v>
      </c>
      <c r="AC533">
        <v>618080</v>
      </c>
      <c r="AD533">
        <v>315958</v>
      </c>
      <c r="AE533">
        <v>1827720</v>
      </c>
      <c r="AH533">
        <v>13913510</v>
      </c>
      <c r="AI533">
        <v>1102800</v>
      </c>
      <c r="AJ533">
        <v>1997640</v>
      </c>
      <c r="AL533">
        <v>568890</v>
      </c>
      <c r="AM533">
        <v>579480</v>
      </c>
      <c r="AN533">
        <v>610520</v>
      </c>
      <c r="AO533">
        <v>930906.67</v>
      </c>
      <c r="AP533">
        <v>286710</v>
      </c>
      <c r="AQ533">
        <v>620370</v>
      </c>
      <c r="AR533">
        <v>852000</v>
      </c>
      <c r="AS533">
        <v>846510</v>
      </c>
      <c r="AT533">
        <v>345720</v>
      </c>
      <c r="AV533">
        <v>23869560</v>
      </c>
      <c r="AW533">
        <v>1227270</v>
      </c>
      <c r="AX533">
        <v>935100</v>
      </c>
      <c r="AY533">
        <v>1561500</v>
      </c>
      <c r="AZ533">
        <v>1480090</v>
      </c>
      <c r="BA533">
        <v>1467720</v>
      </c>
      <c r="BB533">
        <v>1221180</v>
      </c>
      <c r="BC533">
        <v>3747940</v>
      </c>
      <c r="BD533">
        <v>785740</v>
      </c>
      <c r="BH533">
        <v>12924255</v>
      </c>
      <c r="BI533">
        <v>542640</v>
      </c>
      <c r="BJ533">
        <v>604680</v>
      </c>
      <c r="BL533">
        <v>1292060</v>
      </c>
      <c r="BM533">
        <v>293120</v>
      </c>
      <c r="BN533">
        <v>1194920</v>
      </c>
      <c r="BO533">
        <v>255860</v>
      </c>
    </row>
    <row r="534" spans="1:67" ht="23.25">
      <c r="A534" s="121">
        <v>5</v>
      </c>
      <c r="B534" s="122" t="s">
        <v>916</v>
      </c>
      <c r="C534" s="123" t="s">
        <v>917</v>
      </c>
      <c r="D534" s="123">
        <v>5.0999999999999996</v>
      </c>
      <c r="E534" s="266" t="s">
        <v>952</v>
      </c>
      <c r="F534" s="122" t="s">
        <v>1664</v>
      </c>
      <c r="G534" s="122" t="s">
        <v>1665</v>
      </c>
      <c r="H534" s="201"/>
      <c r="I534" s="150" t="s">
        <v>1666</v>
      </c>
      <c r="J534" s="150"/>
      <c r="K534" s="278">
        <v>5101010113.1029997</v>
      </c>
      <c r="L534" s="291" t="s">
        <v>636</v>
      </c>
      <c r="M534" s="108">
        <f t="shared" si="8"/>
        <v>12399173.9</v>
      </c>
      <c r="N534">
        <v>20914340.75</v>
      </c>
      <c r="O534">
        <v>110344.2</v>
      </c>
      <c r="P534">
        <v>630998.80000000005</v>
      </c>
      <c r="Q534">
        <v>969431</v>
      </c>
      <c r="R534">
        <v>1932606.86</v>
      </c>
      <c r="S534">
        <v>3904002.75</v>
      </c>
      <c r="T534">
        <v>645190.18000000005</v>
      </c>
      <c r="U534">
        <v>1719775.4</v>
      </c>
      <c r="V534">
        <v>885303.22</v>
      </c>
      <c r="W534">
        <v>1120557.79</v>
      </c>
      <c r="X534">
        <v>855884.22</v>
      </c>
      <c r="Y534">
        <v>2175767.77</v>
      </c>
      <c r="Z534">
        <v>12399173.9</v>
      </c>
      <c r="AA534">
        <v>1262701</v>
      </c>
      <c r="AB534">
        <v>1055892</v>
      </c>
      <c r="AC534">
        <v>727696.56</v>
      </c>
      <c r="AD534">
        <v>4814160.66</v>
      </c>
      <c r="AE534">
        <v>2635431.77</v>
      </c>
      <c r="AF534">
        <v>972777.87</v>
      </c>
      <c r="AG534">
        <v>215906</v>
      </c>
      <c r="AH534">
        <v>30507875.27</v>
      </c>
      <c r="AI534">
        <v>578147.65</v>
      </c>
      <c r="AJ534">
        <v>3354741</v>
      </c>
      <c r="AK534">
        <v>3523781.75</v>
      </c>
      <c r="AL534">
        <v>4904300.97</v>
      </c>
      <c r="AM534">
        <v>1696585</v>
      </c>
      <c r="AN534">
        <v>5242700.6500000004</v>
      </c>
      <c r="AO534">
        <v>3633776</v>
      </c>
      <c r="AP534">
        <v>3183419.8</v>
      </c>
      <c r="AQ534">
        <v>4431975.68</v>
      </c>
      <c r="AR534">
        <v>2235572.9300000002</v>
      </c>
      <c r="AS534">
        <v>2401665.67</v>
      </c>
      <c r="AT534">
        <v>1177380</v>
      </c>
      <c r="AU534">
        <v>1509516.06</v>
      </c>
      <c r="AV534">
        <v>8696086.5299999993</v>
      </c>
      <c r="AW534">
        <v>1342334</v>
      </c>
      <c r="AX534">
        <v>615803.69999999995</v>
      </c>
      <c r="AY534">
        <v>800646.75</v>
      </c>
      <c r="AZ534">
        <v>753693.17</v>
      </c>
      <c r="BA534">
        <v>1518889.88</v>
      </c>
      <c r="BB534">
        <v>743315.49</v>
      </c>
      <c r="BC534">
        <v>3604783.36</v>
      </c>
      <c r="BD534">
        <v>580716.84</v>
      </c>
      <c r="BE534">
        <v>381040</v>
      </c>
      <c r="BF534">
        <v>830728.84</v>
      </c>
      <c r="BG534">
        <v>531387</v>
      </c>
      <c r="BH534">
        <v>3532721.61</v>
      </c>
      <c r="BI534">
        <v>154580</v>
      </c>
      <c r="BJ534">
        <v>1172960</v>
      </c>
      <c r="BK534">
        <v>2954682.87</v>
      </c>
      <c r="BL534">
        <v>643252.32999999996</v>
      </c>
      <c r="BM534">
        <v>1206845</v>
      </c>
      <c r="BN534">
        <v>1740949.87</v>
      </c>
    </row>
    <row r="535" spans="1:67" ht="23.25">
      <c r="A535" s="121">
        <v>5</v>
      </c>
      <c r="B535" s="122" t="s">
        <v>916</v>
      </c>
      <c r="C535" s="123" t="s">
        <v>917</v>
      </c>
      <c r="D535" s="123">
        <v>5.0999999999999996</v>
      </c>
      <c r="E535" s="266" t="s">
        <v>952</v>
      </c>
      <c r="F535" s="122" t="s">
        <v>1664</v>
      </c>
      <c r="G535" s="122" t="s">
        <v>1665</v>
      </c>
      <c r="H535" s="201"/>
      <c r="I535" s="150" t="s">
        <v>1666</v>
      </c>
      <c r="J535" s="150"/>
      <c r="K535" s="278">
        <v>5101010113.1040001</v>
      </c>
      <c r="L535" s="291" t="s">
        <v>637</v>
      </c>
      <c r="M535" s="108">
        <f t="shared" si="8"/>
        <v>1667998.1</v>
      </c>
      <c r="N535">
        <v>4142502.31</v>
      </c>
      <c r="O535">
        <v>76320</v>
      </c>
      <c r="P535">
        <v>965.16</v>
      </c>
      <c r="Q535">
        <v>85700</v>
      </c>
      <c r="R535">
        <v>695390.06</v>
      </c>
      <c r="S535">
        <v>713571</v>
      </c>
      <c r="U535">
        <v>344728.5</v>
      </c>
      <c r="V535">
        <v>292362</v>
      </c>
      <c r="W535">
        <v>14380</v>
      </c>
      <c r="Y535">
        <v>98735.24</v>
      </c>
      <c r="Z535">
        <v>1667998.1</v>
      </c>
      <c r="AB535">
        <v>144000</v>
      </c>
      <c r="AC535">
        <v>79703.100000000006</v>
      </c>
      <c r="AD535">
        <v>753023</v>
      </c>
      <c r="AE535">
        <v>1521531.4</v>
      </c>
      <c r="AH535">
        <v>8927905</v>
      </c>
      <c r="AI535">
        <v>167241</v>
      </c>
      <c r="AJ535">
        <v>1353409</v>
      </c>
      <c r="AK535">
        <v>1497438.04</v>
      </c>
      <c r="AL535">
        <v>1086300.03</v>
      </c>
      <c r="AM535">
        <v>47800</v>
      </c>
      <c r="AN535">
        <v>3002365</v>
      </c>
      <c r="AO535">
        <v>2025013</v>
      </c>
      <c r="AP535">
        <v>405454</v>
      </c>
      <c r="AQ535">
        <v>171230.5</v>
      </c>
      <c r="AR535">
        <v>2570051</v>
      </c>
      <c r="AS535">
        <v>267720</v>
      </c>
      <c r="AT535">
        <v>1646516.25</v>
      </c>
      <c r="AU535">
        <v>528647.5</v>
      </c>
      <c r="AV535">
        <v>1382927.1</v>
      </c>
      <c r="AX535">
        <v>41880</v>
      </c>
      <c r="AY535">
        <v>1138635.76</v>
      </c>
      <c r="AZ535">
        <v>360678.35</v>
      </c>
      <c r="BA535">
        <v>235773.77</v>
      </c>
      <c r="BB535">
        <v>148984.19</v>
      </c>
      <c r="BC535">
        <v>874517.33</v>
      </c>
      <c r="BD535">
        <v>65852</v>
      </c>
      <c r="BE535">
        <v>35516</v>
      </c>
      <c r="BF535">
        <v>63329.81</v>
      </c>
      <c r="BH535">
        <v>3002041.44</v>
      </c>
      <c r="BJ535">
        <v>865075</v>
      </c>
      <c r="BL535">
        <v>321151</v>
      </c>
      <c r="BM535">
        <v>1544202.95</v>
      </c>
      <c r="BN535">
        <v>531638.39</v>
      </c>
      <c r="BO535">
        <v>286300</v>
      </c>
    </row>
    <row r="536" spans="1:67" ht="23.25">
      <c r="A536" s="121">
        <v>5</v>
      </c>
      <c r="B536" s="122" t="s">
        <v>916</v>
      </c>
      <c r="C536" s="123" t="s">
        <v>917</v>
      </c>
      <c r="D536" s="123">
        <v>5.0999999999999996</v>
      </c>
      <c r="E536" s="266" t="s">
        <v>952</v>
      </c>
      <c r="F536" s="122" t="s">
        <v>1664</v>
      </c>
      <c r="G536" s="122" t="s">
        <v>1665</v>
      </c>
      <c r="H536" s="201"/>
      <c r="I536" s="150" t="s">
        <v>1669</v>
      </c>
      <c r="J536" s="150"/>
      <c r="K536" s="278">
        <v>5101010113.1049995</v>
      </c>
      <c r="L536" s="291" t="s">
        <v>2395</v>
      </c>
      <c r="M536" s="108">
        <f t="shared" si="8"/>
        <v>27211082.399999999</v>
      </c>
      <c r="N536">
        <v>35082099.299999997</v>
      </c>
      <c r="O536">
        <v>1214114.96</v>
      </c>
      <c r="P536">
        <v>3061841.47</v>
      </c>
      <c r="Q536">
        <v>5605127.1100000003</v>
      </c>
      <c r="R536">
        <v>8775623.3000000007</v>
      </c>
      <c r="S536">
        <v>5984894</v>
      </c>
      <c r="T536">
        <v>6829075.8399999999</v>
      </c>
      <c r="U536">
        <v>4190822.91</v>
      </c>
      <c r="V536">
        <v>4562623.7699999996</v>
      </c>
      <c r="W536">
        <v>2655871.48</v>
      </c>
      <c r="X536">
        <v>6006010.46</v>
      </c>
      <c r="Y536">
        <v>1807045.23</v>
      </c>
      <c r="Z536">
        <v>27211082.399999999</v>
      </c>
      <c r="AA536">
        <v>2727376.29</v>
      </c>
      <c r="AB536">
        <v>4107731.32</v>
      </c>
      <c r="AC536">
        <v>900891.36</v>
      </c>
      <c r="AD536">
        <v>5787085.7599999998</v>
      </c>
      <c r="AE536">
        <v>962479.45</v>
      </c>
      <c r="AF536">
        <v>3030235.12</v>
      </c>
      <c r="AG536">
        <v>1418672.78</v>
      </c>
      <c r="AH536">
        <v>44355498</v>
      </c>
      <c r="AI536">
        <v>4015168.84</v>
      </c>
      <c r="AJ536">
        <v>7175804</v>
      </c>
      <c r="AK536">
        <v>6246360.0999999996</v>
      </c>
      <c r="AL536">
        <v>9849647</v>
      </c>
      <c r="AM536">
        <v>5764114</v>
      </c>
      <c r="AN536">
        <v>9259461.2899999991</v>
      </c>
      <c r="AO536">
        <v>5069592.4000000004</v>
      </c>
      <c r="AP536">
        <v>7087184.5700000003</v>
      </c>
      <c r="AQ536">
        <v>5293214.26</v>
      </c>
      <c r="AR536">
        <v>5402524.3399999999</v>
      </c>
      <c r="AS536">
        <v>3883456.33</v>
      </c>
      <c r="AT536">
        <v>3545555.28</v>
      </c>
      <c r="AU536">
        <v>2380160.0099999998</v>
      </c>
      <c r="AV536">
        <v>37064344.710000001</v>
      </c>
      <c r="AW536">
        <v>2421518.7799999998</v>
      </c>
      <c r="AX536">
        <v>2755337.48</v>
      </c>
      <c r="AY536">
        <v>754524.75</v>
      </c>
      <c r="AZ536">
        <v>4988373.57</v>
      </c>
      <c r="BA536">
        <v>4534456.37</v>
      </c>
      <c r="BB536">
        <v>3735467.55</v>
      </c>
      <c r="BC536">
        <v>7966983.0700000003</v>
      </c>
      <c r="BD536">
        <v>4455248.9800000004</v>
      </c>
      <c r="BE536">
        <v>1541471.98</v>
      </c>
      <c r="BF536">
        <v>2270719.09</v>
      </c>
      <c r="BG536">
        <v>1439010</v>
      </c>
      <c r="BH536">
        <v>9132278.7300000004</v>
      </c>
      <c r="BI536">
        <v>11279040.84</v>
      </c>
      <c r="BJ536">
        <v>5000131</v>
      </c>
      <c r="BK536">
        <v>9701514.1699999999</v>
      </c>
      <c r="BL536">
        <v>1609894.2</v>
      </c>
      <c r="BM536">
        <v>8337265.4199999999</v>
      </c>
      <c r="BN536">
        <v>8960043.7200000007</v>
      </c>
      <c r="BO536">
        <v>2509326.0699999998</v>
      </c>
    </row>
    <row r="537" spans="1:67" ht="23.25">
      <c r="A537" s="121">
        <v>5</v>
      </c>
      <c r="B537" s="122" t="s">
        <v>916</v>
      </c>
      <c r="C537" s="123" t="s">
        <v>917</v>
      </c>
      <c r="D537" s="123">
        <v>5.0999999999999996</v>
      </c>
      <c r="E537" s="266" t="s">
        <v>952</v>
      </c>
      <c r="F537" s="122" t="s">
        <v>1664</v>
      </c>
      <c r="G537" s="122" t="s">
        <v>1665</v>
      </c>
      <c r="H537" s="201"/>
      <c r="I537" s="150" t="s">
        <v>1669</v>
      </c>
      <c r="J537" s="150"/>
      <c r="K537" s="278">
        <v>5101010113.1059999</v>
      </c>
      <c r="L537" s="291" t="s">
        <v>2396</v>
      </c>
      <c r="M537" s="108">
        <f t="shared" si="8"/>
        <v>3023453.6</v>
      </c>
      <c r="N537">
        <v>12014353.390000001</v>
      </c>
      <c r="O537">
        <v>1388014</v>
      </c>
      <c r="P537">
        <v>3583499.88</v>
      </c>
      <c r="Q537">
        <v>1658499.89</v>
      </c>
      <c r="R537">
        <v>3906222.86</v>
      </c>
      <c r="S537">
        <v>3309230</v>
      </c>
      <c r="T537">
        <v>1503824.98</v>
      </c>
      <c r="U537">
        <v>1930500.97</v>
      </c>
      <c r="V537">
        <v>2070000</v>
      </c>
      <c r="W537">
        <v>1049153.3</v>
      </c>
      <c r="X537">
        <v>2004752</v>
      </c>
      <c r="Y537">
        <v>1204653.23</v>
      </c>
      <c r="Z537">
        <v>3023453.6</v>
      </c>
      <c r="AA537">
        <v>684832.71</v>
      </c>
      <c r="AB537">
        <v>2028515</v>
      </c>
      <c r="AC537">
        <v>3518100.42</v>
      </c>
      <c r="AD537">
        <v>1827051</v>
      </c>
      <c r="AE537">
        <v>5678762</v>
      </c>
      <c r="AF537">
        <v>926848.08</v>
      </c>
      <c r="AG537">
        <v>392060</v>
      </c>
      <c r="AH537">
        <v>21268245</v>
      </c>
      <c r="AI537">
        <v>1330168</v>
      </c>
      <c r="AJ537">
        <v>2022568</v>
      </c>
      <c r="AK537">
        <v>948986.23</v>
      </c>
      <c r="AL537">
        <v>2171340</v>
      </c>
      <c r="AM537">
        <v>1365440</v>
      </c>
      <c r="AN537">
        <v>2813068</v>
      </c>
      <c r="AO537">
        <v>2322961</v>
      </c>
      <c r="AP537">
        <v>1299302.8999999999</v>
      </c>
      <c r="AQ537">
        <v>669308.68000000005</v>
      </c>
      <c r="AR537">
        <v>7174655.6600000001</v>
      </c>
      <c r="AS537">
        <v>1638870</v>
      </c>
      <c r="AT537">
        <v>3443655.74</v>
      </c>
      <c r="AU537">
        <v>1000694</v>
      </c>
      <c r="AV537">
        <v>9798253.3599999994</v>
      </c>
      <c r="AW537">
        <v>1200120</v>
      </c>
      <c r="AX537">
        <v>1575796.45</v>
      </c>
      <c r="AY537">
        <v>10158191.800000001</v>
      </c>
      <c r="AZ537">
        <v>3344528.32</v>
      </c>
      <c r="BA537">
        <v>1131621.29</v>
      </c>
      <c r="BB537">
        <v>2237930</v>
      </c>
      <c r="BC537">
        <v>3099950</v>
      </c>
      <c r="BD537">
        <v>1205068</v>
      </c>
      <c r="BE537">
        <v>966348.78</v>
      </c>
      <c r="BF537">
        <v>696085</v>
      </c>
      <c r="BG537">
        <v>834520</v>
      </c>
      <c r="BH537">
        <v>16216770.73</v>
      </c>
      <c r="BI537">
        <v>738840</v>
      </c>
      <c r="BJ537">
        <v>3330811</v>
      </c>
      <c r="BK537">
        <v>3006379.35</v>
      </c>
      <c r="BL537">
        <v>586290</v>
      </c>
      <c r="BM537">
        <v>3265182.46</v>
      </c>
      <c r="BN537">
        <v>2408379.61</v>
      </c>
      <c r="BO537">
        <v>3765592.03</v>
      </c>
    </row>
    <row r="538" spans="1:67" ht="23.25">
      <c r="A538" s="121">
        <v>5</v>
      </c>
      <c r="B538" s="122" t="s">
        <v>916</v>
      </c>
      <c r="C538" s="123" t="s">
        <v>917</v>
      </c>
      <c r="D538" s="123">
        <v>5.0999999999999996</v>
      </c>
      <c r="E538" s="266" t="s">
        <v>952</v>
      </c>
      <c r="F538" s="122" t="s">
        <v>1664</v>
      </c>
      <c r="G538" s="122" t="s">
        <v>1665</v>
      </c>
      <c r="H538" s="201"/>
      <c r="I538" s="150" t="s">
        <v>1672</v>
      </c>
      <c r="J538" s="150"/>
      <c r="K538" s="278">
        <v>5101010113.1070004</v>
      </c>
      <c r="L538" s="291" t="s">
        <v>2397</v>
      </c>
      <c r="M538" s="108">
        <f t="shared" si="8"/>
        <v>0</v>
      </c>
      <c r="O538">
        <v>284947.53000000003</v>
      </c>
      <c r="P538">
        <v>1579426.83</v>
      </c>
      <c r="Q538">
        <v>2049791</v>
      </c>
      <c r="R538">
        <v>815706.33</v>
      </c>
      <c r="S538">
        <v>1255581.94</v>
      </c>
      <c r="T538">
        <v>3279766</v>
      </c>
      <c r="U538">
        <v>2274910.77</v>
      </c>
      <c r="V538">
        <v>604240.05000000005</v>
      </c>
      <c r="W538">
        <v>2280112.2799999998</v>
      </c>
      <c r="X538">
        <v>1928077</v>
      </c>
      <c r="Y538">
        <v>631255.12</v>
      </c>
      <c r="AA538">
        <v>2515872</v>
      </c>
      <c r="AB538">
        <v>1098798.03</v>
      </c>
      <c r="AC538">
        <v>181335</v>
      </c>
      <c r="AE538">
        <v>698865</v>
      </c>
      <c r="AF538">
        <v>1563186</v>
      </c>
      <c r="AG538">
        <v>1219340</v>
      </c>
      <c r="AI538">
        <v>3347536</v>
      </c>
      <c r="AJ538">
        <v>19000</v>
      </c>
      <c r="AL538">
        <v>670150</v>
      </c>
      <c r="AM538">
        <v>397040</v>
      </c>
      <c r="AN538">
        <v>188350</v>
      </c>
      <c r="AO538">
        <v>228150</v>
      </c>
      <c r="AP538">
        <v>27540</v>
      </c>
      <c r="AR538">
        <v>1618590</v>
      </c>
      <c r="AS538">
        <v>2594956</v>
      </c>
      <c r="AW538">
        <v>1076407</v>
      </c>
      <c r="AX538">
        <v>945892</v>
      </c>
      <c r="AY538">
        <v>896770.12</v>
      </c>
      <c r="AZ538">
        <v>1292566.97</v>
      </c>
      <c r="BA538">
        <v>2060058</v>
      </c>
      <c r="BB538">
        <v>1501339.35</v>
      </c>
      <c r="BC538">
        <v>550596.06000000006</v>
      </c>
      <c r="BD538">
        <v>380126.53</v>
      </c>
      <c r="BE538">
        <v>518216.47</v>
      </c>
      <c r="BF538">
        <v>367005.5</v>
      </c>
      <c r="BG538">
        <v>462069</v>
      </c>
      <c r="BH538">
        <v>100456</v>
      </c>
      <c r="BI538">
        <v>1740942.1</v>
      </c>
      <c r="BJ538">
        <v>188265</v>
      </c>
      <c r="BK538">
        <v>2288015</v>
      </c>
      <c r="BL538">
        <v>367038.6</v>
      </c>
    </row>
    <row r="539" spans="1:67" ht="23.25">
      <c r="A539" s="121">
        <v>5</v>
      </c>
      <c r="B539" s="122" t="s">
        <v>916</v>
      </c>
      <c r="C539" s="123" t="s">
        <v>917</v>
      </c>
      <c r="D539" s="123">
        <v>5.0999999999999996</v>
      </c>
      <c r="E539" s="266" t="s">
        <v>952</v>
      </c>
      <c r="F539" s="122" t="s">
        <v>1664</v>
      </c>
      <c r="G539" s="122" t="s">
        <v>1665</v>
      </c>
      <c r="H539" s="201"/>
      <c r="I539" s="150" t="s">
        <v>1672</v>
      </c>
      <c r="J539" s="150"/>
      <c r="K539" s="278">
        <v>5101010113.1079998</v>
      </c>
      <c r="L539" s="291" t="s">
        <v>2398</v>
      </c>
      <c r="M539" s="108">
        <f t="shared" si="8"/>
        <v>0</v>
      </c>
      <c r="O539">
        <v>1053451.3500000001</v>
      </c>
      <c r="P539">
        <v>1520957.55</v>
      </c>
      <c r="Q539">
        <v>879146</v>
      </c>
      <c r="R539">
        <v>221925</v>
      </c>
      <c r="S539">
        <v>995798.65</v>
      </c>
      <c r="V539">
        <v>211794.93</v>
      </c>
      <c r="W539">
        <v>595546.81000000006</v>
      </c>
      <c r="X539">
        <v>967131</v>
      </c>
      <c r="Y539">
        <v>673359.31</v>
      </c>
      <c r="AB539">
        <v>259467.78</v>
      </c>
      <c r="AC539">
        <v>785948</v>
      </c>
      <c r="AE539">
        <v>335472</v>
      </c>
      <c r="AF539">
        <v>531845</v>
      </c>
      <c r="AG539">
        <v>513085</v>
      </c>
      <c r="AI539">
        <v>1235716.75</v>
      </c>
      <c r="AJ539">
        <v>17750</v>
      </c>
      <c r="AK539">
        <v>70200</v>
      </c>
      <c r="AL539">
        <v>10000</v>
      </c>
      <c r="AM539">
        <v>6600</v>
      </c>
      <c r="AS539">
        <v>153845</v>
      </c>
      <c r="AV539">
        <v>20160</v>
      </c>
      <c r="AW539">
        <v>486973</v>
      </c>
      <c r="AX539">
        <v>485312</v>
      </c>
      <c r="AZ539">
        <v>303064.13</v>
      </c>
      <c r="BB539">
        <v>412216.5</v>
      </c>
      <c r="BC539">
        <v>697388.96</v>
      </c>
      <c r="BD539">
        <v>305064.52</v>
      </c>
      <c r="BF539">
        <v>76024</v>
      </c>
      <c r="BI539">
        <v>3150848</v>
      </c>
      <c r="BJ539">
        <v>100800</v>
      </c>
      <c r="BL539">
        <v>195035</v>
      </c>
    </row>
    <row r="540" spans="1:67" ht="23.25">
      <c r="A540" s="121">
        <v>5</v>
      </c>
      <c r="B540" s="122" t="s">
        <v>916</v>
      </c>
      <c r="C540" s="123" t="s">
        <v>917</v>
      </c>
      <c r="D540" s="123">
        <v>5.0999999999999996</v>
      </c>
      <c r="E540" s="266" t="s">
        <v>952</v>
      </c>
      <c r="F540" s="122"/>
      <c r="G540" s="122" t="s">
        <v>1646</v>
      </c>
      <c r="H540" s="201"/>
      <c r="I540" s="150" t="s">
        <v>1647</v>
      </c>
      <c r="J540" s="150"/>
      <c r="K540" s="278">
        <v>5101010115.1009998</v>
      </c>
      <c r="L540" s="291" t="s">
        <v>2399</v>
      </c>
      <c r="M540" s="108">
        <f t="shared" si="8"/>
        <v>0</v>
      </c>
      <c r="N540">
        <v>1326890</v>
      </c>
      <c r="O540">
        <v>68250</v>
      </c>
      <c r="P540">
        <v>68250</v>
      </c>
      <c r="R540">
        <v>182970</v>
      </c>
      <c r="S540">
        <v>139800</v>
      </c>
      <c r="U540">
        <v>278020</v>
      </c>
      <c r="V540">
        <v>232420.97</v>
      </c>
      <c r="AA540">
        <v>45800</v>
      </c>
      <c r="AB540">
        <v>214440</v>
      </c>
      <c r="AF540">
        <v>183320.9</v>
      </c>
      <c r="AH540">
        <v>5693950</v>
      </c>
      <c r="AJ540">
        <v>83424.14</v>
      </c>
      <c r="AK540">
        <v>333619.34999999998</v>
      </c>
      <c r="AL540">
        <v>480563.29</v>
      </c>
      <c r="AM540">
        <v>501369.03</v>
      </c>
      <c r="AN540">
        <v>205810</v>
      </c>
      <c r="AP540">
        <v>670544.46</v>
      </c>
      <c r="AR540">
        <v>209458.39</v>
      </c>
      <c r="AS540">
        <v>219028.07</v>
      </c>
      <c r="AU540">
        <v>263609.33</v>
      </c>
      <c r="AV540">
        <v>1941224.84</v>
      </c>
      <c r="AW540">
        <v>409335.58</v>
      </c>
      <c r="AX540">
        <v>68250</v>
      </c>
      <c r="BH540">
        <v>3134085.36</v>
      </c>
      <c r="BJ540">
        <v>198000</v>
      </c>
      <c r="BK540">
        <v>105991.94</v>
      </c>
      <c r="BL540">
        <v>68250</v>
      </c>
    </row>
    <row r="541" spans="1:67" ht="23.25">
      <c r="A541" s="121">
        <v>5</v>
      </c>
      <c r="B541" s="122" t="s">
        <v>916</v>
      </c>
      <c r="C541" s="123" t="s">
        <v>917</v>
      </c>
      <c r="D541" s="123">
        <v>5.0999999999999996</v>
      </c>
      <c r="E541" s="266" t="s">
        <v>952</v>
      </c>
      <c r="F541" s="122"/>
      <c r="G541" s="122" t="s">
        <v>1646</v>
      </c>
      <c r="H541" s="201"/>
      <c r="I541" s="150" t="s">
        <v>1647</v>
      </c>
      <c r="J541" s="150"/>
      <c r="K541" s="278">
        <v>5101010115.1020002</v>
      </c>
      <c r="L541" s="291" t="s">
        <v>2400</v>
      </c>
      <c r="M541" s="108">
        <f t="shared" si="8"/>
        <v>10282318</v>
      </c>
      <c r="N541">
        <v>8986700</v>
      </c>
      <c r="O541">
        <v>555240</v>
      </c>
      <c r="P541">
        <v>427920</v>
      </c>
      <c r="Q541">
        <v>791310</v>
      </c>
      <c r="R541">
        <v>728040</v>
      </c>
      <c r="S541">
        <v>759970</v>
      </c>
      <c r="T541">
        <v>560090</v>
      </c>
      <c r="U541">
        <v>470270</v>
      </c>
      <c r="V541">
        <v>341019.35</v>
      </c>
      <c r="W541">
        <v>541860</v>
      </c>
      <c r="X541">
        <v>565920</v>
      </c>
      <c r="Y541">
        <v>793200</v>
      </c>
      <c r="Z541">
        <v>10282318</v>
      </c>
      <c r="AA541">
        <v>558510</v>
      </c>
      <c r="AB541">
        <v>275460</v>
      </c>
      <c r="AC541">
        <v>550560</v>
      </c>
      <c r="AD541">
        <v>813680</v>
      </c>
      <c r="AE541">
        <v>879080</v>
      </c>
      <c r="AF541">
        <v>225240</v>
      </c>
      <c r="AH541">
        <v>13046271</v>
      </c>
      <c r="AI541">
        <v>616320</v>
      </c>
      <c r="AJ541">
        <v>1128014.52</v>
      </c>
      <c r="AK541">
        <v>323495</v>
      </c>
      <c r="AL541">
        <v>295800</v>
      </c>
      <c r="AM541">
        <v>335450</v>
      </c>
      <c r="AN541">
        <v>906970</v>
      </c>
      <c r="AO541">
        <v>1015323.87</v>
      </c>
      <c r="AP541">
        <v>720894</v>
      </c>
      <c r="AQ541">
        <v>972617.36</v>
      </c>
      <c r="AR541">
        <v>520593.61</v>
      </c>
      <c r="AS541">
        <v>816030</v>
      </c>
      <c r="AT541">
        <v>1023812.9</v>
      </c>
      <c r="AU541">
        <v>228770</v>
      </c>
      <c r="AV541">
        <v>8377059.9100000001</v>
      </c>
      <c r="AW541">
        <v>789650</v>
      </c>
      <c r="AX541">
        <v>1076963.22</v>
      </c>
      <c r="AY541">
        <v>540450</v>
      </c>
      <c r="AZ541">
        <v>383047</v>
      </c>
      <c r="BA541">
        <v>1131922.26</v>
      </c>
      <c r="BB541">
        <v>1073630</v>
      </c>
      <c r="BC541">
        <v>813263.23</v>
      </c>
      <c r="BD541">
        <v>504660</v>
      </c>
      <c r="BE541">
        <v>985920</v>
      </c>
      <c r="BF541">
        <v>957005.16</v>
      </c>
      <c r="BG541">
        <v>857576.67</v>
      </c>
      <c r="BH541">
        <v>7000413.7699999996</v>
      </c>
      <c r="BI541">
        <v>317670</v>
      </c>
      <c r="BJ541">
        <v>561720</v>
      </c>
      <c r="BK541">
        <v>744490</v>
      </c>
      <c r="BL541">
        <v>225960</v>
      </c>
      <c r="BM541">
        <v>255380</v>
      </c>
      <c r="BN541">
        <v>319800</v>
      </c>
      <c r="BO541">
        <v>505320</v>
      </c>
    </row>
    <row r="542" spans="1:67" ht="23.25">
      <c r="A542" s="121">
        <v>5</v>
      </c>
      <c r="B542" s="122" t="s">
        <v>916</v>
      </c>
      <c r="C542" s="123" t="s">
        <v>917</v>
      </c>
      <c r="D542" s="123">
        <v>5.0999999999999996</v>
      </c>
      <c r="E542" s="266" t="s">
        <v>952</v>
      </c>
      <c r="F542" s="122"/>
      <c r="G542" s="122" t="s">
        <v>1646</v>
      </c>
      <c r="H542" s="201"/>
      <c r="I542" s="150" t="s">
        <v>1647</v>
      </c>
      <c r="J542" s="150"/>
      <c r="K542" s="278">
        <v>5101010116.1009998</v>
      </c>
      <c r="L542" s="291" t="s">
        <v>2401</v>
      </c>
      <c r="M542" s="108">
        <f t="shared" si="8"/>
        <v>3273740.73</v>
      </c>
      <c r="N542">
        <v>6125</v>
      </c>
      <c r="P542">
        <v>5474</v>
      </c>
      <c r="R542">
        <v>8464</v>
      </c>
      <c r="S542">
        <v>8194.33</v>
      </c>
      <c r="V542">
        <v>5945.77</v>
      </c>
      <c r="W542">
        <v>3695.33</v>
      </c>
      <c r="X542">
        <v>7053.34</v>
      </c>
      <c r="Z542">
        <v>3273740.73</v>
      </c>
      <c r="AE542">
        <v>5474</v>
      </c>
      <c r="AF542">
        <v>28754.26</v>
      </c>
      <c r="AG542">
        <v>5916.64</v>
      </c>
      <c r="AH542">
        <v>48165.34</v>
      </c>
      <c r="AI542">
        <v>7279.32</v>
      </c>
      <c r="AK542">
        <v>5474</v>
      </c>
      <c r="AM542">
        <v>1395.33</v>
      </c>
      <c r="AP542">
        <v>4768.67</v>
      </c>
      <c r="AQ542">
        <v>1400</v>
      </c>
      <c r="AS542">
        <v>4768.67</v>
      </c>
      <c r="AU542">
        <v>19699.5</v>
      </c>
      <c r="AV542">
        <v>25419.84</v>
      </c>
      <c r="AY542">
        <v>24190.71</v>
      </c>
      <c r="BC542">
        <v>26357.29</v>
      </c>
      <c r="BD542">
        <v>7006</v>
      </c>
      <c r="BG542">
        <v>525</v>
      </c>
      <c r="BH542">
        <v>19046.48</v>
      </c>
    </row>
    <row r="543" spans="1:67" ht="23.25">
      <c r="A543" s="121">
        <v>5</v>
      </c>
      <c r="B543" s="122" t="s">
        <v>916</v>
      </c>
      <c r="C543" s="123" t="s">
        <v>917</v>
      </c>
      <c r="D543" s="123">
        <v>5.0999999999999996</v>
      </c>
      <c r="E543" s="266" t="s">
        <v>952</v>
      </c>
      <c r="F543" s="122"/>
      <c r="G543" s="122" t="s">
        <v>1646</v>
      </c>
      <c r="H543" s="201"/>
      <c r="I543" s="150" t="s">
        <v>1647</v>
      </c>
      <c r="J543" s="150"/>
      <c r="K543" s="278">
        <v>5101010116.1020002</v>
      </c>
      <c r="L543" s="291" t="s">
        <v>645</v>
      </c>
      <c r="M543" s="108">
        <f t="shared" si="8"/>
        <v>2018.6</v>
      </c>
      <c r="N543">
        <v>12658.34</v>
      </c>
      <c r="W543">
        <v>6075</v>
      </c>
      <c r="Y543">
        <v>20465</v>
      </c>
      <c r="Z543">
        <v>2018.6</v>
      </c>
      <c r="AE543">
        <v>6480</v>
      </c>
      <c r="AF543">
        <v>7690</v>
      </c>
      <c r="AG543">
        <v>6240</v>
      </c>
      <c r="AH543">
        <v>2245.65</v>
      </c>
      <c r="AL543">
        <v>1242</v>
      </c>
      <c r="AM543">
        <v>10710</v>
      </c>
      <c r="AO543">
        <v>15716.67</v>
      </c>
      <c r="AR543">
        <v>7354.17</v>
      </c>
      <c r="AV543">
        <v>28440</v>
      </c>
      <c r="AZ543">
        <v>14156.9</v>
      </c>
      <c r="BA543">
        <v>18155</v>
      </c>
      <c r="BC543">
        <v>13925</v>
      </c>
      <c r="BE543">
        <v>4620</v>
      </c>
      <c r="BG543">
        <v>1050</v>
      </c>
      <c r="BH543">
        <v>6386.89</v>
      </c>
    </row>
    <row r="544" spans="1:67" ht="23.25">
      <c r="A544" s="121">
        <v>5</v>
      </c>
      <c r="B544" s="122" t="s">
        <v>916</v>
      </c>
      <c r="C544" s="123" t="s">
        <v>917</v>
      </c>
      <c r="D544" s="123">
        <v>5.0999999999999996</v>
      </c>
      <c r="E544" s="266" t="s">
        <v>952</v>
      </c>
      <c r="F544" s="122"/>
      <c r="G544" s="122" t="s">
        <v>1646</v>
      </c>
      <c r="H544" s="201"/>
      <c r="I544" s="150" t="s">
        <v>1647</v>
      </c>
      <c r="J544" s="150"/>
      <c r="K544" s="278">
        <v>5101010116.1029997</v>
      </c>
      <c r="L544" s="291" t="s">
        <v>646</v>
      </c>
      <c r="M544" s="108">
        <f t="shared" si="8"/>
        <v>1156194</v>
      </c>
      <c r="Z544">
        <v>1156194</v>
      </c>
      <c r="AY544">
        <v>12606</v>
      </c>
      <c r="BC544">
        <v>3781.8</v>
      </c>
    </row>
    <row r="545" spans="1:67" ht="23.25">
      <c r="A545" s="121">
        <v>5</v>
      </c>
      <c r="B545" s="122" t="s">
        <v>916</v>
      </c>
      <c r="C545" s="123" t="s">
        <v>917</v>
      </c>
      <c r="D545" s="123">
        <v>5.0999999999999996</v>
      </c>
      <c r="E545" s="266" t="s">
        <v>952</v>
      </c>
      <c r="F545" s="122"/>
      <c r="G545" s="122" t="s">
        <v>1646</v>
      </c>
      <c r="H545" s="201"/>
      <c r="I545" s="150" t="s">
        <v>1647</v>
      </c>
      <c r="J545" s="150"/>
      <c r="K545" s="278">
        <v>5101010116.1040001</v>
      </c>
      <c r="L545" s="291" t="s">
        <v>647</v>
      </c>
      <c r="M545" s="108">
        <f t="shared" si="8"/>
        <v>128466</v>
      </c>
      <c r="Z545">
        <v>128466</v>
      </c>
      <c r="BC545">
        <v>21430.2</v>
      </c>
    </row>
    <row r="546" spans="1:67" ht="23.25">
      <c r="A546" s="121">
        <v>5</v>
      </c>
      <c r="B546" s="122" t="s">
        <v>916</v>
      </c>
      <c r="C546" s="123" t="s">
        <v>917</v>
      </c>
      <c r="D546" s="123">
        <v>5.0999999999999996</v>
      </c>
      <c r="E546" s="266" t="s">
        <v>952</v>
      </c>
      <c r="F546" s="122"/>
      <c r="G546" s="122" t="s">
        <v>1646</v>
      </c>
      <c r="H546" s="201"/>
      <c r="I546" s="150" t="s">
        <v>1647</v>
      </c>
      <c r="J546" s="150"/>
      <c r="K546" s="278">
        <v>5101010116.1049995</v>
      </c>
      <c r="L546" s="291" t="s">
        <v>648</v>
      </c>
      <c r="M546" s="108">
        <f t="shared" si="8"/>
        <v>0</v>
      </c>
      <c r="N546">
        <v>17760</v>
      </c>
      <c r="AH546">
        <v>43500</v>
      </c>
      <c r="AU546">
        <v>4000</v>
      </c>
      <c r="AV546">
        <v>107400</v>
      </c>
      <c r="AW546">
        <v>15997</v>
      </c>
      <c r="BH546">
        <v>94960</v>
      </c>
    </row>
    <row r="547" spans="1:67" ht="23.25">
      <c r="A547" s="121">
        <v>5</v>
      </c>
      <c r="B547" s="122" t="s">
        <v>916</v>
      </c>
      <c r="C547" s="123" t="s">
        <v>917</v>
      </c>
      <c r="D547" s="123">
        <v>5.0999999999999996</v>
      </c>
      <c r="E547" s="266" t="s">
        <v>952</v>
      </c>
      <c r="F547" s="122"/>
      <c r="G547" s="122" t="s">
        <v>1646</v>
      </c>
      <c r="H547" s="201"/>
      <c r="I547" s="150" t="s">
        <v>1647</v>
      </c>
      <c r="J547" s="150"/>
      <c r="K547" s="278">
        <v>5101010116.1059999</v>
      </c>
      <c r="L547" s="291" t="s">
        <v>649</v>
      </c>
      <c r="M547" s="108">
        <f t="shared" si="8"/>
        <v>0</v>
      </c>
      <c r="AH547">
        <v>2700</v>
      </c>
      <c r="AV547">
        <v>36420</v>
      </c>
      <c r="AZ547">
        <v>370</v>
      </c>
      <c r="BH547">
        <v>11480</v>
      </c>
    </row>
    <row r="548" spans="1:67" ht="23.25">
      <c r="A548" s="121">
        <v>5</v>
      </c>
      <c r="B548" s="122" t="s">
        <v>916</v>
      </c>
      <c r="C548" s="123" t="s">
        <v>917</v>
      </c>
      <c r="D548" s="123">
        <v>5.0999999999999996</v>
      </c>
      <c r="E548" s="266" t="s">
        <v>952</v>
      </c>
      <c r="F548" s="122"/>
      <c r="G548" s="122" t="s">
        <v>1646</v>
      </c>
      <c r="H548" s="201"/>
      <c r="I548" s="150" t="s">
        <v>1647</v>
      </c>
      <c r="J548" s="150"/>
      <c r="K548" s="278">
        <v>5101010199.1009998</v>
      </c>
      <c r="L548" s="291" t="s">
        <v>2403</v>
      </c>
      <c r="M548" s="108">
        <f t="shared" si="8"/>
        <v>0</v>
      </c>
      <c r="O548">
        <v>134400</v>
      </c>
      <c r="P548">
        <v>253200</v>
      </c>
      <c r="Q548">
        <v>336000</v>
      </c>
      <c r="R548">
        <v>556322.57999999996</v>
      </c>
      <c r="S548">
        <v>134400</v>
      </c>
      <c r="U548">
        <v>134400</v>
      </c>
      <c r="V548">
        <v>134400</v>
      </c>
      <c r="W548">
        <v>201600</v>
      </c>
      <c r="X548">
        <v>117600</v>
      </c>
      <c r="Y548">
        <v>500748.4</v>
      </c>
      <c r="AA548">
        <v>267000</v>
      </c>
      <c r="AI548">
        <v>355300</v>
      </c>
      <c r="AJ548">
        <v>336000</v>
      </c>
      <c r="AK548">
        <v>100800</v>
      </c>
      <c r="AL548">
        <v>640800</v>
      </c>
      <c r="AM548">
        <v>392000</v>
      </c>
      <c r="AN548">
        <v>302400</v>
      </c>
      <c r="AO548">
        <v>416800</v>
      </c>
      <c r="AP548">
        <v>320400</v>
      </c>
      <c r="AQ548">
        <v>481124.62</v>
      </c>
      <c r="AR548">
        <v>522000</v>
      </c>
      <c r="AT548">
        <v>298900</v>
      </c>
      <c r="AU548">
        <v>67200</v>
      </c>
      <c r="AV548">
        <v>4731587.88</v>
      </c>
      <c r="AW548">
        <v>176100</v>
      </c>
      <c r="AY548">
        <v>439200</v>
      </c>
      <c r="AZ548">
        <v>387600</v>
      </c>
      <c r="BA548">
        <v>250320</v>
      </c>
      <c r="BC548">
        <v>729100</v>
      </c>
      <c r="BD548">
        <v>245173.33</v>
      </c>
      <c r="BE548">
        <v>67200</v>
      </c>
      <c r="BH548">
        <v>2950299.57</v>
      </c>
      <c r="BJ548">
        <v>160232.26</v>
      </c>
      <c r="BN548">
        <v>320400</v>
      </c>
      <c r="BO548">
        <v>1125600</v>
      </c>
    </row>
    <row r="549" spans="1:67" ht="23.25">
      <c r="A549" s="121">
        <v>5</v>
      </c>
      <c r="B549" s="122" t="s">
        <v>916</v>
      </c>
      <c r="C549" s="123" t="s">
        <v>917</v>
      </c>
      <c r="D549" s="123">
        <v>5.0999999999999996</v>
      </c>
      <c r="E549" s="266" t="s">
        <v>952</v>
      </c>
      <c r="F549" s="122"/>
      <c r="G549" s="122" t="s">
        <v>1646</v>
      </c>
      <c r="H549" s="201"/>
      <c r="I549" s="150" t="s">
        <v>1647</v>
      </c>
      <c r="J549" s="150"/>
      <c r="K549" s="278">
        <v>5101010199.1020002</v>
      </c>
      <c r="L549" s="291" t="s">
        <v>2404</v>
      </c>
      <c r="M549" s="108">
        <f t="shared" si="8"/>
        <v>0</v>
      </c>
      <c r="AV549">
        <v>84000</v>
      </c>
      <c r="BH549">
        <v>126000</v>
      </c>
    </row>
    <row r="550" spans="1:67" ht="23.25">
      <c r="A550" s="121">
        <v>5</v>
      </c>
      <c r="B550" s="122" t="s">
        <v>916</v>
      </c>
      <c r="C550" s="123" t="s">
        <v>917</v>
      </c>
      <c r="D550" s="123">
        <v>5.0999999999999996</v>
      </c>
      <c r="E550" s="266" t="s">
        <v>952</v>
      </c>
      <c r="F550" s="122" t="s">
        <v>1653</v>
      </c>
      <c r="G550" s="122" t="s">
        <v>1654</v>
      </c>
      <c r="H550" s="201" t="s">
        <v>1685</v>
      </c>
      <c r="I550" s="150" t="s">
        <v>1656</v>
      </c>
      <c r="J550" s="150"/>
      <c r="K550" s="278">
        <v>5101010199.1029997</v>
      </c>
      <c r="L550" s="291" t="s">
        <v>652</v>
      </c>
      <c r="M550" s="108">
        <f t="shared" si="8"/>
        <v>7016360</v>
      </c>
      <c r="N550">
        <v>14237920</v>
      </c>
      <c r="O550">
        <v>475080</v>
      </c>
      <c r="P550">
        <v>752760</v>
      </c>
      <c r="Q550">
        <v>1175910</v>
      </c>
      <c r="R550">
        <v>1882555</v>
      </c>
      <c r="S550">
        <v>1766880</v>
      </c>
      <c r="T550">
        <v>1235000</v>
      </c>
      <c r="U550">
        <v>784800</v>
      </c>
      <c r="V550">
        <v>810240</v>
      </c>
      <c r="W550">
        <v>399600</v>
      </c>
      <c r="X550">
        <v>610560</v>
      </c>
      <c r="Y550">
        <v>555660</v>
      </c>
      <c r="Z550">
        <v>7016360</v>
      </c>
      <c r="AA550">
        <v>910470</v>
      </c>
      <c r="AB550">
        <v>711360</v>
      </c>
      <c r="AC550">
        <v>734880</v>
      </c>
      <c r="AD550">
        <v>1059660</v>
      </c>
      <c r="AE550">
        <v>478560</v>
      </c>
      <c r="AF550">
        <v>550800</v>
      </c>
      <c r="AH550">
        <v>17461647.5</v>
      </c>
      <c r="AI550">
        <v>456180</v>
      </c>
      <c r="AJ550">
        <v>945360</v>
      </c>
      <c r="AK550">
        <v>1080370</v>
      </c>
      <c r="AL550">
        <v>1662780</v>
      </c>
      <c r="AM550">
        <v>668735</v>
      </c>
      <c r="AN550">
        <v>2303020</v>
      </c>
      <c r="AO550">
        <v>1400590</v>
      </c>
      <c r="AP550">
        <v>745580</v>
      </c>
      <c r="AQ550">
        <v>50880</v>
      </c>
      <c r="AR550">
        <v>1078560</v>
      </c>
      <c r="AS550">
        <v>724560</v>
      </c>
      <c r="AT550">
        <v>538080</v>
      </c>
      <c r="AV550">
        <v>6747035.0599999996</v>
      </c>
      <c r="AW550">
        <v>647000</v>
      </c>
      <c r="AX550">
        <v>688980</v>
      </c>
      <c r="AY550">
        <v>1452827.5</v>
      </c>
      <c r="AZ550">
        <v>1890782.5</v>
      </c>
      <c r="BA550">
        <v>811750</v>
      </c>
      <c r="BB550">
        <v>901358</v>
      </c>
      <c r="BC550">
        <v>1828500</v>
      </c>
      <c r="BD550">
        <v>906560</v>
      </c>
      <c r="BF550">
        <v>310250</v>
      </c>
      <c r="BG550">
        <v>1031937</v>
      </c>
      <c r="BI550">
        <v>1275240</v>
      </c>
      <c r="BJ550">
        <v>637260</v>
      </c>
      <c r="BK550">
        <v>1532645</v>
      </c>
      <c r="BL550">
        <v>236780</v>
      </c>
      <c r="BM550">
        <v>1499257.5</v>
      </c>
      <c r="BN550">
        <v>1116360</v>
      </c>
    </row>
    <row r="551" spans="1:67" ht="23.25">
      <c r="A551" s="121">
        <v>5</v>
      </c>
      <c r="B551" s="122" t="s">
        <v>916</v>
      </c>
      <c r="C551" s="123" t="s">
        <v>917</v>
      </c>
      <c r="D551" s="123">
        <v>5.0999999999999996</v>
      </c>
      <c r="E551" s="266" t="s">
        <v>952</v>
      </c>
      <c r="F551" s="122"/>
      <c r="G551" s="122" t="s">
        <v>1687</v>
      </c>
      <c r="H551" s="201"/>
      <c r="I551" s="150" t="s">
        <v>1688</v>
      </c>
      <c r="J551" s="150"/>
      <c r="K551" s="278">
        <v>5101020101.1009998</v>
      </c>
      <c r="L551" s="291" t="s">
        <v>653</v>
      </c>
      <c r="M551" s="108">
        <f t="shared" si="8"/>
        <v>69172.56</v>
      </c>
      <c r="Z551">
        <v>69172.56</v>
      </c>
      <c r="AR551">
        <v>29820</v>
      </c>
      <c r="AV551">
        <v>340680</v>
      </c>
      <c r="BH551">
        <v>33628.800000000003</v>
      </c>
    </row>
    <row r="552" spans="1:67" ht="23.25">
      <c r="A552" s="121">
        <v>5</v>
      </c>
      <c r="B552" s="122" t="s">
        <v>916</v>
      </c>
      <c r="C552" s="123" t="s">
        <v>917</v>
      </c>
      <c r="D552" s="123">
        <v>5.0999999999999996</v>
      </c>
      <c r="E552" s="266" t="s">
        <v>952</v>
      </c>
      <c r="F552" s="122"/>
      <c r="G552" s="122" t="s">
        <v>1687</v>
      </c>
      <c r="H552" s="201"/>
      <c r="I552" s="150" t="s">
        <v>1688</v>
      </c>
      <c r="J552" s="150"/>
      <c r="K552" s="278">
        <v>5101020102.1009998</v>
      </c>
      <c r="L552" s="291" t="s">
        <v>655</v>
      </c>
      <c r="M552" s="108">
        <f t="shared" si="8"/>
        <v>0</v>
      </c>
    </row>
    <row r="553" spans="1:67" ht="23.25">
      <c r="A553" s="121">
        <v>5</v>
      </c>
      <c r="B553" s="122" t="s">
        <v>916</v>
      </c>
      <c r="C553" s="123" t="s">
        <v>917</v>
      </c>
      <c r="D553" s="123">
        <v>5.0999999999999996</v>
      </c>
      <c r="E553" s="266" t="s">
        <v>952</v>
      </c>
      <c r="F553" s="122"/>
      <c r="G553" s="122" t="s">
        <v>1687</v>
      </c>
      <c r="H553" s="201"/>
      <c r="I553" s="150" t="s">
        <v>1688</v>
      </c>
      <c r="J553" s="150"/>
      <c r="K553" s="278">
        <v>5101020103.1009998</v>
      </c>
      <c r="L553" s="291" t="s">
        <v>656</v>
      </c>
      <c r="M553" s="108">
        <f t="shared" si="8"/>
        <v>3683312.54</v>
      </c>
      <c r="N553">
        <v>4810487.01</v>
      </c>
      <c r="O553">
        <v>282508.40999999997</v>
      </c>
      <c r="P553">
        <v>514263.79</v>
      </c>
      <c r="Q553">
        <v>568637.73</v>
      </c>
      <c r="R553">
        <v>1051210.8</v>
      </c>
      <c r="S553">
        <v>819290.62</v>
      </c>
      <c r="T553">
        <v>878540.81</v>
      </c>
      <c r="U553">
        <v>465944.01</v>
      </c>
      <c r="V553">
        <v>384071.18</v>
      </c>
      <c r="W553">
        <v>297725.25</v>
      </c>
      <c r="X553">
        <v>311946.58</v>
      </c>
      <c r="Y553">
        <v>167334.07999999999</v>
      </c>
      <c r="Z553">
        <v>3683312.54</v>
      </c>
      <c r="AA553">
        <v>390221.55</v>
      </c>
      <c r="AB553">
        <v>559327.57999999996</v>
      </c>
      <c r="AC553">
        <v>539112.94999999995</v>
      </c>
      <c r="AD553">
        <v>803637.94</v>
      </c>
      <c r="AE553">
        <v>767173.67</v>
      </c>
      <c r="AH553">
        <v>7563492.2800000003</v>
      </c>
      <c r="AI553">
        <v>520311.79</v>
      </c>
      <c r="AJ553">
        <v>815763.42</v>
      </c>
      <c r="AK553">
        <v>736785.14</v>
      </c>
      <c r="AL553">
        <v>1061391.3500000001</v>
      </c>
      <c r="AM553">
        <v>446208.35</v>
      </c>
      <c r="AN553">
        <v>1124432.95</v>
      </c>
      <c r="AO553">
        <v>798630.35</v>
      </c>
      <c r="AP553">
        <v>730131.36</v>
      </c>
      <c r="AR553">
        <v>1170462.28</v>
      </c>
      <c r="AS553">
        <v>569071.57999999996</v>
      </c>
      <c r="AT553">
        <v>583021.14</v>
      </c>
      <c r="AU553">
        <v>155355.29999999999</v>
      </c>
      <c r="AV553">
        <v>4401750.63</v>
      </c>
      <c r="AW553">
        <v>450175.07</v>
      </c>
      <c r="AX553">
        <v>564601.77</v>
      </c>
      <c r="AY553">
        <v>977721.73</v>
      </c>
      <c r="AZ553">
        <v>689103.86</v>
      </c>
      <c r="BA553">
        <v>285742.40000000002</v>
      </c>
      <c r="BB553">
        <v>480644.43</v>
      </c>
      <c r="BC553">
        <v>1357103.27</v>
      </c>
      <c r="BD553">
        <v>510649.53</v>
      </c>
      <c r="BE553">
        <v>143418.01</v>
      </c>
      <c r="BF553">
        <v>127024.24</v>
      </c>
      <c r="BG553">
        <v>151389.62</v>
      </c>
      <c r="BH553">
        <v>3495825.23</v>
      </c>
      <c r="BI553">
        <v>1004094</v>
      </c>
      <c r="BJ553">
        <v>491574.07</v>
      </c>
      <c r="BK553">
        <v>998160.45</v>
      </c>
      <c r="BL553">
        <v>455491.4</v>
      </c>
      <c r="BM553">
        <v>695430.8</v>
      </c>
      <c r="BN553">
        <v>673238.35</v>
      </c>
      <c r="BO553">
        <v>481604.7</v>
      </c>
    </row>
    <row r="554" spans="1:67" ht="23.25">
      <c r="A554" s="121">
        <v>5</v>
      </c>
      <c r="B554" s="122" t="s">
        <v>916</v>
      </c>
      <c r="C554" s="123" t="s">
        <v>917</v>
      </c>
      <c r="D554" s="123">
        <v>5.0999999999999996</v>
      </c>
      <c r="E554" s="266" t="s">
        <v>952</v>
      </c>
      <c r="F554" s="122"/>
      <c r="G554" s="122" t="s">
        <v>1687</v>
      </c>
      <c r="H554" s="201"/>
      <c r="I554" s="150" t="s">
        <v>1688</v>
      </c>
      <c r="J554" s="150"/>
      <c r="K554" s="278">
        <v>5101020104.1009998</v>
      </c>
      <c r="L554" s="291" t="s">
        <v>657</v>
      </c>
      <c r="M554" s="108">
        <f t="shared" si="8"/>
        <v>5523439.6100000003</v>
      </c>
      <c r="N554">
        <v>7215730.5199999996</v>
      </c>
      <c r="O554">
        <v>423762.61</v>
      </c>
      <c r="P554">
        <v>771395.7</v>
      </c>
      <c r="Q554">
        <v>852956.61</v>
      </c>
      <c r="R554">
        <v>1576816.21</v>
      </c>
      <c r="S554">
        <v>1228935.92</v>
      </c>
      <c r="T554">
        <v>1500341.22</v>
      </c>
      <c r="U554">
        <v>698464.31</v>
      </c>
      <c r="V554">
        <v>576106.80000000005</v>
      </c>
      <c r="W554">
        <v>492856.08</v>
      </c>
      <c r="X554">
        <v>467919.91</v>
      </c>
      <c r="Y554">
        <v>251001.11</v>
      </c>
      <c r="Z554">
        <v>5523439.6100000003</v>
      </c>
      <c r="AA554">
        <v>530026.23999999999</v>
      </c>
      <c r="AB554">
        <v>838990.55</v>
      </c>
      <c r="AC554">
        <v>824564.28</v>
      </c>
      <c r="AD554">
        <v>1023742.22</v>
      </c>
      <c r="AE554">
        <v>1150760.5</v>
      </c>
      <c r="AF554">
        <v>380610.75</v>
      </c>
      <c r="AG554">
        <v>172395.8</v>
      </c>
      <c r="AH554">
        <v>12271384.720000001</v>
      </c>
      <c r="AI554">
        <v>787606.69</v>
      </c>
      <c r="AJ554">
        <v>1223645.1399999999</v>
      </c>
      <c r="AK554">
        <v>1104774.52</v>
      </c>
      <c r="AL554">
        <v>1592087.04</v>
      </c>
      <c r="AM554">
        <v>669312.52</v>
      </c>
      <c r="AN554">
        <v>1834948.49</v>
      </c>
      <c r="AO554">
        <v>1197945.55</v>
      </c>
      <c r="AP554">
        <v>1095197.06</v>
      </c>
      <c r="AQ554">
        <v>904583.86</v>
      </c>
      <c r="AR554">
        <v>1755693.44</v>
      </c>
      <c r="AS554">
        <v>853607.39</v>
      </c>
      <c r="AT554">
        <v>388680.77</v>
      </c>
      <c r="AU554">
        <v>233032.99</v>
      </c>
      <c r="AV554">
        <v>6602626</v>
      </c>
      <c r="AW554">
        <v>675247.61</v>
      </c>
      <c r="AX554">
        <v>846902.68</v>
      </c>
      <c r="AY554">
        <v>1466238.55</v>
      </c>
      <c r="AZ554">
        <v>1040981.8</v>
      </c>
      <c r="BA554">
        <v>1149851.52</v>
      </c>
      <c r="BB554">
        <v>720733.01</v>
      </c>
      <c r="BC554">
        <v>2036225.98</v>
      </c>
      <c r="BD554">
        <v>765974.33</v>
      </c>
      <c r="BE554">
        <v>215127.02</v>
      </c>
      <c r="BF554">
        <v>190986.36</v>
      </c>
      <c r="BG554">
        <v>214008.93</v>
      </c>
      <c r="BH554">
        <v>5256073.1900000004</v>
      </c>
      <c r="BI554">
        <v>1506141.34</v>
      </c>
      <c r="BJ554">
        <v>763594.72</v>
      </c>
      <c r="BK554">
        <v>1290686.47</v>
      </c>
      <c r="BL554">
        <v>276047.3</v>
      </c>
      <c r="BM554">
        <v>1030430.81</v>
      </c>
      <c r="BN554">
        <v>1009857.54</v>
      </c>
      <c r="BO554">
        <v>321070.09999999998</v>
      </c>
    </row>
    <row r="555" spans="1:67" ht="23.25">
      <c r="A555" s="121">
        <v>5</v>
      </c>
      <c r="B555" s="122" t="s">
        <v>916</v>
      </c>
      <c r="C555" s="123" t="s">
        <v>917</v>
      </c>
      <c r="D555" s="123">
        <v>5.0999999999999996</v>
      </c>
      <c r="E555" s="266" t="s">
        <v>952</v>
      </c>
      <c r="F555" s="122"/>
      <c r="G555" s="122" t="s">
        <v>1687</v>
      </c>
      <c r="H555" s="201"/>
      <c r="I555" s="150" t="s">
        <v>1688</v>
      </c>
      <c r="J555" s="150"/>
      <c r="K555" s="278">
        <v>5101020105.1009998</v>
      </c>
      <c r="L555" s="291" t="s">
        <v>658</v>
      </c>
      <c r="M555" s="108">
        <f t="shared" si="8"/>
        <v>301030.81</v>
      </c>
      <c r="N555">
        <v>508634.7</v>
      </c>
      <c r="O555">
        <v>36820.800000000003</v>
      </c>
      <c r="P555">
        <v>41443.199999999997</v>
      </c>
      <c r="Q555">
        <v>117527.4</v>
      </c>
      <c r="R555">
        <v>130680.6</v>
      </c>
      <c r="S555">
        <v>58539.6</v>
      </c>
      <c r="T555">
        <v>70790.399999999994</v>
      </c>
      <c r="U555">
        <v>92007.6</v>
      </c>
      <c r="V555">
        <v>39063.599999999999</v>
      </c>
      <c r="W555">
        <v>62229.599999999999</v>
      </c>
      <c r="Z555">
        <v>301030.81</v>
      </c>
      <c r="AA555">
        <v>49058.7</v>
      </c>
      <c r="AB555">
        <v>48716.1</v>
      </c>
      <c r="AC555">
        <v>44015.4</v>
      </c>
      <c r="AD555">
        <v>45165.5</v>
      </c>
      <c r="AE555">
        <v>24557.1</v>
      </c>
      <c r="AH555">
        <v>885783.3</v>
      </c>
      <c r="AI555">
        <v>59263.199999999997</v>
      </c>
      <c r="AJ555">
        <v>76563</v>
      </c>
      <c r="AK555">
        <v>97604.57</v>
      </c>
      <c r="AL555">
        <v>55908</v>
      </c>
      <c r="AM555">
        <v>32958</v>
      </c>
      <c r="AN555">
        <v>131977.79999999999</v>
      </c>
      <c r="AO555">
        <v>58285.8</v>
      </c>
      <c r="AP555">
        <v>84155.4</v>
      </c>
      <c r="AQ555">
        <v>51890.3</v>
      </c>
      <c r="AR555">
        <v>96220.800000000003</v>
      </c>
      <c r="AS555">
        <v>109769.4</v>
      </c>
      <c r="AT555">
        <v>33348.6</v>
      </c>
      <c r="AV555">
        <v>788216.4</v>
      </c>
      <c r="AW555">
        <v>150270.20000000001</v>
      </c>
      <c r="AX555">
        <v>96453.04</v>
      </c>
      <c r="AY555">
        <v>161910.29999999999</v>
      </c>
      <c r="AZ555">
        <v>84403.8</v>
      </c>
      <c r="BA555">
        <v>79376.399999999994</v>
      </c>
      <c r="BB555">
        <v>65128.59</v>
      </c>
      <c r="BC555">
        <v>173326.8</v>
      </c>
      <c r="BD555">
        <v>30837.599999999999</v>
      </c>
      <c r="BH555">
        <v>460296</v>
      </c>
      <c r="BI555">
        <v>52839</v>
      </c>
      <c r="BJ555">
        <v>35478</v>
      </c>
      <c r="BK555">
        <v>91643.1</v>
      </c>
      <c r="BL555">
        <v>33331.5</v>
      </c>
      <c r="BM555">
        <v>78037.2</v>
      </c>
      <c r="BN555">
        <v>69341.399999999994</v>
      </c>
      <c r="BO555">
        <v>40391.4</v>
      </c>
    </row>
    <row r="556" spans="1:67" ht="23.25">
      <c r="A556" s="121">
        <v>5</v>
      </c>
      <c r="B556" s="122" t="s">
        <v>916</v>
      </c>
      <c r="C556" s="123" t="s">
        <v>917</v>
      </c>
      <c r="D556" s="123">
        <v>5.0999999999999996</v>
      </c>
      <c r="E556" s="266" t="s">
        <v>952</v>
      </c>
      <c r="F556" s="122" t="s">
        <v>1664</v>
      </c>
      <c r="G556" s="122" t="s">
        <v>1687</v>
      </c>
      <c r="H556" s="206"/>
      <c r="I556" s="150" t="s">
        <v>1688</v>
      </c>
      <c r="J556" s="150"/>
      <c r="K556" s="278">
        <v>5101020106.1009998</v>
      </c>
      <c r="L556" s="291" t="s">
        <v>2407</v>
      </c>
      <c r="M556" s="108">
        <f t="shared" si="8"/>
        <v>336996</v>
      </c>
      <c r="N556">
        <v>407965</v>
      </c>
      <c r="O556">
        <v>18000</v>
      </c>
      <c r="P556">
        <v>18000</v>
      </c>
      <c r="Q556">
        <v>41014</v>
      </c>
      <c r="R556">
        <v>27600</v>
      </c>
      <c r="S556">
        <v>23550</v>
      </c>
      <c r="T556">
        <v>5700</v>
      </c>
      <c r="U556">
        <v>24750</v>
      </c>
      <c r="V556">
        <v>21450</v>
      </c>
      <c r="W556">
        <v>15600</v>
      </c>
      <c r="X556">
        <v>3000</v>
      </c>
      <c r="Y556">
        <v>20982</v>
      </c>
      <c r="Z556">
        <v>336996</v>
      </c>
      <c r="AA556">
        <v>18300</v>
      </c>
      <c r="AC556">
        <v>17400</v>
      </c>
      <c r="AD556">
        <v>20700</v>
      </c>
      <c r="AE556">
        <v>24000</v>
      </c>
      <c r="AF556">
        <v>3600</v>
      </c>
      <c r="AH556">
        <v>671172</v>
      </c>
      <c r="AI556">
        <v>12600</v>
      </c>
      <c r="AJ556">
        <v>27336</v>
      </c>
      <c r="AK556">
        <v>7500</v>
      </c>
      <c r="AL556">
        <v>18011</v>
      </c>
      <c r="AM556">
        <v>18900</v>
      </c>
      <c r="AN556">
        <v>21600</v>
      </c>
      <c r="AO556">
        <v>25800</v>
      </c>
      <c r="AP556">
        <v>35281</v>
      </c>
      <c r="AQ556">
        <v>17100</v>
      </c>
      <c r="AR556">
        <v>16650</v>
      </c>
      <c r="AS556">
        <v>25200</v>
      </c>
      <c r="AT556">
        <v>21600</v>
      </c>
      <c r="AU556">
        <v>12600</v>
      </c>
      <c r="AV556">
        <v>379692</v>
      </c>
      <c r="BB556">
        <v>2400</v>
      </c>
      <c r="BG556">
        <v>27373</v>
      </c>
      <c r="BH556">
        <v>365676</v>
      </c>
      <c r="BI556">
        <v>7350</v>
      </c>
      <c r="BJ556">
        <v>24000</v>
      </c>
      <c r="BK556">
        <v>26850</v>
      </c>
      <c r="BL556">
        <v>9900</v>
      </c>
      <c r="BM556">
        <v>8100</v>
      </c>
      <c r="BN556">
        <v>8100</v>
      </c>
      <c r="BO556">
        <v>16200</v>
      </c>
    </row>
    <row r="557" spans="1:67" ht="23.25">
      <c r="A557" s="121">
        <v>5</v>
      </c>
      <c r="B557" s="122" t="s">
        <v>916</v>
      </c>
      <c r="C557" s="123" t="s">
        <v>917</v>
      </c>
      <c r="D557" s="123">
        <v>5.0999999999999996</v>
      </c>
      <c r="E557" s="266" t="s">
        <v>952</v>
      </c>
      <c r="F557" s="122" t="s">
        <v>1664</v>
      </c>
      <c r="G557" s="122" t="s">
        <v>1687</v>
      </c>
      <c r="H557" s="206"/>
      <c r="I557" s="150" t="s">
        <v>1688</v>
      </c>
      <c r="J557" s="150"/>
      <c r="K557" s="278">
        <v>5101020106.1020002</v>
      </c>
      <c r="L557" s="291" t="s">
        <v>2408</v>
      </c>
      <c r="M557" s="108">
        <f t="shared" si="8"/>
        <v>1947227</v>
      </c>
      <c r="N557">
        <v>2962024</v>
      </c>
      <c r="O557">
        <v>122912</v>
      </c>
      <c r="P557">
        <v>323892</v>
      </c>
      <c r="Q557">
        <v>325713</v>
      </c>
      <c r="R557">
        <v>702360</v>
      </c>
      <c r="S557">
        <v>539505</v>
      </c>
      <c r="T557">
        <v>334827</v>
      </c>
      <c r="U557">
        <v>364408</v>
      </c>
      <c r="V557">
        <v>314154</v>
      </c>
      <c r="W557">
        <v>211759</v>
      </c>
      <c r="X557">
        <v>384910</v>
      </c>
      <c r="Y557">
        <v>230249</v>
      </c>
      <c r="Z557">
        <v>1947227</v>
      </c>
      <c r="AA557">
        <v>183914</v>
      </c>
      <c r="AB557">
        <v>328547</v>
      </c>
      <c r="AC557">
        <v>236040</v>
      </c>
      <c r="AD557">
        <v>472619</v>
      </c>
      <c r="AE557">
        <v>433405</v>
      </c>
      <c r="AF557">
        <v>232188</v>
      </c>
      <c r="AG557">
        <v>95465</v>
      </c>
      <c r="AH557">
        <v>4551077</v>
      </c>
      <c r="AI557">
        <v>293203</v>
      </c>
      <c r="AJ557">
        <v>464061</v>
      </c>
      <c r="AK557">
        <v>323109</v>
      </c>
      <c r="AL557">
        <v>836757</v>
      </c>
      <c r="AM557">
        <v>379307</v>
      </c>
      <c r="AN557">
        <v>894915</v>
      </c>
      <c r="AO557">
        <v>609859</v>
      </c>
      <c r="AP557">
        <v>564554</v>
      </c>
      <c r="AQ557">
        <v>430655</v>
      </c>
      <c r="AR557">
        <v>798629</v>
      </c>
      <c r="AS557">
        <v>379196</v>
      </c>
      <c r="AT557">
        <v>422804</v>
      </c>
      <c r="AU557">
        <v>234063</v>
      </c>
      <c r="AV557">
        <v>3068634</v>
      </c>
      <c r="AW557">
        <v>220879</v>
      </c>
      <c r="AX557">
        <v>215377</v>
      </c>
      <c r="AY557">
        <v>551004.44999999995</v>
      </c>
      <c r="AZ557">
        <v>422248</v>
      </c>
      <c r="BA557">
        <v>399670</v>
      </c>
      <c r="BB557">
        <v>304533</v>
      </c>
      <c r="BC557">
        <v>708466</v>
      </c>
      <c r="BD557">
        <v>274172</v>
      </c>
      <c r="BE557">
        <v>139726</v>
      </c>
      <c r="BF557">
        <v>157244</v>
      </c>
      <c r="BG557">
        <v>124219.59</v>
      </c>
      <c r="BH557">
        <v>1403368.78</v>
      </c>
      <c r="BI557">
        <v>624521</v>
      </c>
      <c r="BJ557">
        <v>472173</v>
      </c>
      <c r="BK557">
        <v>774204</v>
      </c>
      <c r="BL557">
        <v>172437.4</v>
      </c>
      <c r="BM557">
        <v>676494.87</v>
      </c>
      <c r="BN557">
        <v>648582</v>
      </c>
      <c r="BO557">
        <v>288306</v>
      </c>
    </row>
    <row r="558" spans="1:67" ht="23.25">
      <c r="A558" s="121">
        <v>5</v>
      </c>
      <c r="B558" s="122" t="s">
        <v>916</v>
      </c>
      <c r="C558" s="123" t="s">
        <v>917</v>
      </c>
      <c r="D558" s="123">
        <v>5.0999999999999996</v>
      </c>
      <c r="E558" s="266" t="s">
        <v>952</v>
      </c>
      <c r="F558" s="122" t="s">
        <v>1697</v>
      </c>
      <c r="G558" s="122" t="s">
        <v>1687</v>
      </c>
      <c r="H558" s="201"/>
      <c r="I558" s="150" t="s">
        <v>1688</v>
      </c>
      <c r="J558" s="150"/>
      <c r="K558" s="278">
        <v>5101020108.1009998</v>
      </c>
      <c r="L558" s="291" t="s">
        <v>661</v>
      </c>
      <c r="M558" s="108">
        <f t="shared" si="8"/>
        <v>0</v>
      </c>
      <c r="AH558">
        <v>27970</v>
      </c>
      <c r="AL558">
        <v>37392</v>
      </c>
      <c r="AN558">
        <v>24000</v>
      </c>
      <c r="AV558">
        <v>12000</v>
      </c>
      <c r="BH558">
        <v>42000</v>
      </c>
      <c r="BI558">
        <v>10000</v>
      </c>
    </row>
    <row r="559" spans="1:67" ht="23.25">
      <c r="A559" s="121">
        <v>5</v>
      </c>
      <c r="B559" s="122" t="s">
        <v>916</v>
      </c>
      <c r="C559" s="123" t="s">
        <v>917</v>
      </c>
      <c r="D559" s="123">
        <v>5.0999999999999996</v>
      </c>
      <c r="E559" s="266" t="s">
        <v>952</v>
      </c>
      <c r="F559" s="122" t="s">
        <v>1664</v>
      </c>
      <c r="G559" s="122" t="s">
        <v>1687</v>
      </c>
      <c r="H559" s="201"/>
      <c r="I559" s="150" t="s">
        <v>1688</v>
      </c>
      <c r="J559" s="150"/>
      <c r="K559" s="278">
        <v>5101020112.1009998</v>
      </c>
      <c r="L559" s="291" t="s">
        <v>2410</v>
      </c>
      <c r="M559" s="108">
        <f t="shared" si="8"/>
        <v>0</v>
      </c>
      <c r="N559">
        <v>287140</v>
      </c>
      <c r="Q559">
        <v>1178.4000000000001</v>
      </c>
      <c r="R559">
        <v>5729</v>
      </c>
      <c r="S559">
        <v>101315.26</v>
      </c>
      <c r="T559">
        <v>103071</v>
      </c>
      <c r="V559">
        <v>69816.960000000006</v>
      </c>
      <c r="W559">
        <v>12996.96</v>
      </c>
      <c r="AH559">
        <v>535435.93999999994</v>
      </c>
      <c r="AL559">
        <v>128093</v>
      </c>
      <c r="AM559">
        <v>44560.4</v>
      </c>
      <c r="AN559">
        <v>108583.06</v>
      </c>
      <c r="AO559">
        <v>3275.8</v>
      </c>
      <c r="AP559">
        <v>12379.8</v>
      </c>
      <c r="AQ559">
        <v>81227.820000000007</v>
      </c>
      <c r="AS559">
        <v>929</v>
      </c>
      <c r="AV559">
        <v>328841.74</v>
      </c>
      <c r="AW559">
        <v>44756.4</v>
      </c>
      <c r="AX559">
        <v>3796</v>
      </c>
      <c r="AY559">
        <v>205713.32</v>
      </c>
      <c r="AZ559">
        <v>34881.599999999999</v>
      </c>
      <c r="BA559">
        <v>49583.99</v>
      </c>
      <c r="BB559">
        <v>26340</v>
      </c>
      <c r="BD559">
        <v>53199.8</v>
      </c>
      <c r="BE559">
        <v>46479.199999999997</v>
      </c>
      <c r="BF559">
        <v>14555.7</v>
      </c>
      <c r="BG559">
        <v>18951.2</v>
      </c>
      <c r="BH559">
        <v>192372</v>
      </c>
      <c r="BI559">
        <v>131822.51999999999</v>
      </c>
      <c r="BJ559">
        <v>46951</v>
      </c>
      <c r="BK559">
        <v>78553.570000000007</v>
      </c>
      <c r="BM559">
        <v>184590.27</v>
      </c>
      <c r="BN559">
        <v>14521.05</v>
      </c>
      <c r="BO559">
        <v>56303.91</v>
      </c>
    </row>
    <row r="560" spans="1:67" ht="23.25">
      <c r="A560" s="121">
        <v>5</v>
      </c>
      <c r="B560" s="122" t="s">
        <v>916</v>
      </c>
      <c r="C560" s="123" t="s">
        <v>917</v>
      </c>
      <c r="D560" s="123">
        <v>5.0999999999999996</v>
      </c>
      <c r="E560" s="266" t="s">
        <v>952</v>
      </c>
      <c r="F560" s="122"/>
      <c r="G560" s="122" t="s">
        <v>1654</v>
      </c>
      <c r="H560" s="201" t="s">
        <v>1700</v>
      </c>
      <c r="I560" s="150" t="s">
        <v>1701</v>
      </c>
      <c r="J560" s="150"/>
      <c r="K560" s="278">
        <v>5101020114.1070004</v>
      </c>
      <c r="L560" s="291" t="s">
        <v>2411</v>
      </c>
      <c r="M560" s="108">
        <f t="shared" si="8"/>
        <v>14268500</v>
      </c>
      <c r="N560">
        <v>20126010</v>
      </c>
      <c r="O560">
        <v>906750</v>
      </c>
      <c r="P560">
        <v>1603302</v>
      </c>
      <c r="Q560">
        <v>1973354</v>
      </c>
      <c r="R560">
        <v>3403998</v>
      </c>
      <c r="S560">
        <v>2785385.06</v>
      </c>
      <c r="T560">
        <v>1780858</v>
      </c>
      <c r="U560">
        <v>1448328</v>
      </c>
      <c r="V560">
        <v>1812460.08</v>
      </c>
      <c r="W560">
        <v>913999</v>
      </c>
      <c r="X560">
        <v>1126197</v>
      </c>
      <c r="Y560">
        <v>853630.12</v>
      </c>
      <c r="Z560">
        <v>14268500</v>
      </c>
      <c r="AA560">
        <v>1653355</v>
      </c>
      <c r="AB560">
        <v>1284800</v>
      </c>
      <c r="AC560">
        <v>1542145</v>
      </c>
      <c r="AD560">
        <v>1317000</v>
      </c>
      <c r="AE560">
        <v>2064274</v>
      </c>
      <c r="AF560">
        <v>1015901</v>
      </c>
      <c r="AG560">
        <v>326000</v>
      </c>
      <c r="AH560">
        <v>37920844</v>
      </c>
      <c r="AI560">
        <v>1469984</v>
      </c>
      <c r="AJ560">
        <v>2478384.16</v>
      </c>
      <c r="AK560">
        <v>1531905</v>
      </c>
      <c r="AL560">
        <v>3062258</v>
      </c>
      <c r="AM560">
        <v>1469757.94</v>
      </c>
      <c r="AN560">
        <v>4086411</v>
      </c>
      <c r="AO560">
        <v>2556112</v>
      </c>
      <c r="AP560">
        <v>2222787.37</v>
      </c>
      <c r="AQ560">
        <v>1142430</v>
      </c>
      <c r="AR560">
        <v>3847840</v>
      </c>
      <c r="AS560">
        <v>1692957.94</v>
      </c>
      <c r="AT560">
        <v>1274758</v>
      </c>
      <c r="AU560">
        <v>755516.33</v>
      </c>
      <c r="AV560">
        <v>20037323</v>
      </c>
      <c r="AW560">
        <v>1374500</v>
      </c>
      <c r="AX560">
        <v>1147250</v>
      </c>
      <c r="AY560">
        <v>3925254.84</v>
      </c>
      <c r="AZ560">
        <v>1785000</v>
      </c>
      <c r="BA560">
        <v>1173000</v>
      </c>
      <c r="BB560">
        <v>1236500</v>
      </c>
      <c r="BC560">
        <v>4354732.2300000004</v>
      </c>
      <c r="BD560">
        <v>1430000</v>
      </c>
      <c r="BE560">
        <v>582500</v>
      </c>
      <c r="BF560">
        <v>501000</v>
      </c>
      <c r="BG560">
        <v>689435</v>
      </c>
      <c r="BH560">
        <v>12236251</v>
      </c>
      <c r="BI560">
        <v>3374919</v>
      </c>
      <c r="BJ560">
        <v>1753118</v>
      </c>
      <c r="BK560">
        <v>2941917.23</v>
      </c>
      <c r="BL560">
        <v>836000</v>
      </c>
      <c r="BM560">
        <v>2553176</v>
      </c>
      <c r="BN560">
        <v>2651328</v>
      </c>
      <c r="BO560">
        <v>1250300</v>
      </c>
    </row>
    <row r="561" spans="1:67" ht="23.25">
      <c r="A561" s="121">
        <v>5</v>
      </c>
      <c r="B561" s="122" t="s">
        <v>916</v>
      </c>
      <c r="C561" s="123" t="s">
        <v>917</v>
      </c>
      <c r="D561" s="123">
        <v>5.0999999999999996</v>
      </c>
      <c r="E561" s="266" t="s">
        <v>952</v>
      </c>
      <c r="F561" s="122" t="s">
        <v>1703</v>
      </c>
      <c r="G561" s="122" t="s">
        <v>1654</v>
      </c>
      <c r="H561" s="201" t="s">
        <v>1700</v>
      </c>
      <c r="I561" s="150" t="s">
        <v>1701</v>
      </c>
      <c r="J561" s="150"/>
      <c r="K561" s="278">
        <v>5101020114.1140003</v>
      </c>
      <c r="L561" s="291" t="s">
        <v>2412</v>
      </c>
      <c r="M561" s="108">
        <f t="shared" si="8"/>
        <v>536776</v>
      </c>
      <c r="N561">
        <v>991852</v>
      </c>
      <c r="O561">
        <v>42443.519999999997</v>
      </c>
      <c r="P561">
        <v>79946</v>
      </c>
      <c r="Q561">
        <v>91500</v>
      </c>
      <c r="R561">
        <v>296792</v>
      </c>
      <c r="S561">
        <v>124000</v>
      </c>
      <c r="T561">
        <v>187022</v>
      </c>
      <c r="U561">
        <v>83175</v>
      </c>
      <c r="V561">
        <v>46475.26</v>
      </c>
      <c r="W561">
        <v>83290.33</v>
      </c>
      <c r="X561">
        <v>188281</v>
      </c>
      <c r="Y561">
        <v>149517.88</v>
      </c>
      <c r="Z561">
        <v>536776</v>
      </c>
      <c r="AA561">
        <v>56000</v>
      </c>
      <c r="AB561">
        <v>89500</v>
      </c>
      <c r="AC561">
        <v>62000</v>
      </c>
      <c r="AD561">
        <v>270352.14</v>
      </c>
      <c r="AE561">
        <v>145000</v>
      </c>
      <c r="AF561">
        <v>75342</v>
      </c>
      <c r="AG561">
        <v>24833.33</v>
      </c>
      <c r="AH561">
        <v>803826</v>
      </c>
      <c r="AI561">
        <v>35812</v>
      </c>
      <c r="AJ561">
        <v>118254</v>
      </c>
      <c r="AK561">
        <v>113000</v>
      </c>
      <c r="AL561">
        <v>317409</v>
      </c>
      <c r="AM561">
        <v>51600</v>
      </c>
      <c r="AN561">
        <v>156077</v>
      </c>
      <c r="AO561">
        <v>76900</v>
      </c>
      <c r="AP561">
        <v>107775.27</v>
      </c>
      <c r="AQ561">
        <v>88327.3</v>
      </c>
      <c r="AR561">
        <v>170822.62</v>
      </c>
      <c r="AS561">
        <v>41316</v>
      </c>
      <c r="AT561">
        <v>79092</v>
      </c>
      <c r="AU561">
        <v>45742</v>
      </c>
      <c r="AV561">
        <v>885353</v>
      </c>
      <c r="AW561">
        <v>57500</v>
      </c>
      <c r="AX561">
        <v>26833.34</v>
      </c>
      <c r="AY561">
        <v>53774.2</v>
      </c>
      <c r="AZ561">
        <v>13500</v>
      </c>
      <c r="BA561">
        <v>151000</v>
      </c>
      <c r="BB561">
        <v>59000</v>
      </c>
      <c r="BC561">
        <v>285612.75</v>
      </c>
      <c r="BD561">
        <v>30000</v>
      </c>
      <c r="BE561">
        <v>48500</v>
      </c>
      <c r="BF561">
        <v>106500</v>
      </c>
      <c r="BG561">
        <v>28500</v>
      </c>
      <c r="BH561">
        <v>349551</v>
      </c>
      <c r="BI561">
        <v>111000</v>
      </c>
      <c r="BJ561">
        <v>62080</v>
      </c>
      <c r="BK561">
        <v>132491</v>
      </c>
      <c r="BL561">
        <v>33354</v>
      </c>
      <c r="BM561">
        <v>121160</v>
      </c>
      <c r="BN561">
        <v>82797</v>
      </c>
      <c r="BO561">
        <v>42000</v>
      </c>
    </row>
    <row r="562" spans="1:67" ht="23.25">
      <c r="A562" s="121">
        <v>5</v>
      </c>
      <c r="B562" s="122" t="s">
        <v>916</v>
      </c>
      <c r="C562" s="123" t="s">
        <v>917</v>
      </c>
      <c r="D562" s="123">
        <v>5.0999999999999996</v>
      </c>
      <c r="E562" s="266" t="s">
        <v>952</v>
      </c>
      <c r="F562" s="122" t="s">
        <v>1705</v>
      </c>
      <c r="G562" s="122" t="s">
        <v>1654</v>
      </c>
      <c r="H562" s="201" t="s">
        <v>1706</v>
      </c>
      <c r="I562" s="150" t="s">
        <v>1707</v>
      </c>
      <c r="J562" s="150"/>
      <c r="K562" s="278">
        <v>5101020114.1160002</v>
      </c>
      <c r="L562" s="291" t="s">
        <v>2413</v>
      </c>
      <c r="M562" s="108">
        <f t="shared" si="8"/>
        <v>2196420.2999999998</v>
      </c>
      <c r="N562">
        <v>1535130</v>
      </c>
      <c r="Z562">
        <v>2196420.2999999998</v>
      </c>
      <c r="AH562">
        <v>2628140.5</v>
      </c>
      <c r="AN562">
        <v>0</v>
      </c>
      <c r="AV562">
        <v>3267670</v>
      </c>
      <c r="BH562">
        <v>1124730</v>
      </c>
    </row>
    <row r="563" spans="1:67" ht="23.25">
      <c r="A563" s="121">
        <v>5</v>
      </c>
      <c r="B563" s="122" t="s">
        <v>916</v>
      </c>
      <c r="C563" s="123" t="s">
        <v>917</v>
      </c>
      <c r="D563" s="123">
        <v>5.0999999999999996</v>
      </c>
      <c r="E563" s="266" t="s">
        <v>952</v>
      </c>
      <c r="F563" s="122" t="s">
        <v>1705</v>
      </c>
      <c r="G563" s="122" t="s">
        <v>1654</v>
      </c>
      <c r="H563" s="201" t="s">
        <v>1706</v>
      </c>
      <c r="I563" s="150" t="s">
        <v>1707</v>
      </c>
      <c r="J563" s="150"/>
      <c r="K563" s="278">
        <v>5101020114.1169996</v>
      </c>
      <c r="L563" s="291" t="s">
        <v>2414</v>
      </c>
      <c r="M563" s="108">
        <f t="shared" si="8"/>
        <v>244046.7</v>
      </c>
      <c r="Z563">
        <v>244046.7</v>
      </c>
      <c r="AV563">
        <v>4823</v>
      </c>
      <c r="BH563">
        <v>35005</v>
      </c>
    </row>
    <row r="564" spans="1:67" ht="23.25">
      <c r="A564" s="121">
        <v>5</v>
      </c>
      <c r="B564" s="122" t="s">
        <v>916</v>
      </c>
      <c r="C564" s="123" t="s">
        <v>917</v>
      </c>
      <c r="D564" s="123">
        <v>5.0999999999999996</v>
      </c>
      <c r="E564" s="266" t="s">
        <v>952</v>
      </c>
      <c r="F564" s="122" t="s">
        <v>1705</v>
      </c>
      <c r="G564" s="122" t="s">
        <v>1654</v>
      </c>
      <c r="H564" s="201" t="s">
        <v>1710</v>
      </c>
      <c r="I564" s="150" t="s">
        <v>1711</v>
      </c>
      <c r="J564" s="150"/>
      <c r="K564" s="278">
        <v>5101020114.1199999</v>
      </c>
      <c r="L564" s="291" t="s">
        <v>2415</v>
      </c>
      <c r="M564" s="108">
        <f t="shared" si="8"/>
        <v>0</v>
      </c>
      <c r="O564">
        <v>941124.4</v>
      </c>
      <c r="P564">
        <v>2339285.7999999998</v>
      </c>
      <c r="Q564">
        <v>1724970.6</v>
      </c>
      <c r="R564">
        <v>3749400</v>
      </c>
      <c r="S564">
        <v>4086630.8</v>
      </c>
      <c r="T564">
        <v>2880900</v>
      </c>
      <c r="U564">
        <v>2099025.2000000002</v>
      </c>
      <c r="V564">
        <v>1890554.8</v>
      </c>
      <c r="W564">
        <v>1989450.8</v>
      </c>
      <c r="X564">
        <v>1315600</v>
      </c>
      <c r="Y564">
        <v>1468871.1</v>
      </c>
      <c r="AA564">
        <v>1481700</v>
      </c>
      <c r="AB564">
        <v>912431</v>
      </c>
      <c r="AC564">
        <v>1671000</v>
      </c>
      <c r="AD564">
        <v>2415190</v>
      </c>
      <c r="AE564">
        <v>2576495</v>
      </c>
      <c r="AF564">
        <v>1069700</v>
      </c>
      <c r="AG564">
        <v>862800</v>
      </c>
      <c r="AJ564">
        <v>2464146</v>
      </c>
      <c r="AK564">
        <v>1258170</v>
      </c>
      <c r="AM564">
        <v>2488600</v>
      </c>
      <c r="AO564">
        <v>3263450</v>
      </c>
      <c r="AP564">
        <v>4111400</v>
      </c>
      <c r="AQ564">
        <v>5127035.87</v>
      </c>
      <c r="AS564">
        <v>2339000</v>
      </c>
      <c r="AT564">
        <v>7254400</v>
      </c>
      <c r="AU564">
        <v>415200</v>
      </c>
      <c r="AW564">
        <v>1570820</v>
      </c>
      <c r="AX564">
        <v>784239</v>
      </c>
      <c r="BA564">
        <v>354922.4</v>
      </c>
      <c r="BD564">
        <v>88140</v>
      </c>
      <c r="BE564">
        <v>287969</v>
      </c>
      <c r="BF564">
        <v>210196</v>
      </c>
      <c r="BG564">
        <v>468655</v>
      </c>
      <c r="BI564">
        <v>3077350</v>
      </c>
      <c r="BJ564">
        <v>1243600</v>
      </c>
      <c r="BK564">
        <v>1884100</v>
      </c>
      <c r="BL564">
        <v>1183995</v>
      </c>
      <c r="BM564">
        <v>2446800</v>
      </c>
      <c r="BN564">
        <v>1706150</v>
      </c>
    </row>
    <row r="565" spans="1:67" ht="23.25">
      <c r="A565" s="121">
        <v>5</v>
      </c>
      <c r="B565" s="122" t="s">
        <v>916</v>
      </c>
      <c r="C565" s="123" t="s">
        <v>917</v>
      </c>
      <c r="D565" s="123">
        <v>5.0999999999999996</v>
      </c>
      <c r="E565" s="266" t="s">
        <v>952</v>
      </c>
      <c r="F565" s="122" t="s">
        <v>1705</v>
      </c>
      <c r="G565" s="122" t="s">
        <v>1654</v>
      </c>
      <c r="H565" s="201" t="s">
        <v>1710</v>
      </c>
      <c r="I565" s="150" t="s">
        <v>1711</v>
      </c>
      <c r="J565" s="150"/>
      <c r="K565" s="278">
        <v>5101020114.1210003</v>
      </c>
      <c r="L565" s="291" t="s">
        <v>2416</v>
      </c>
      <c r="M565" s="108">
        <f t="shared" si="8"/>
        <v>0</v>
      </c>
      <c r="Y565">
        <v>25500</v>
      </c>
      <c r="AM565">
        <v>40400</v>
      </c>
      <c r="AN565">
        <v>2137200</v>
      </c>
      <c r="AO565">
        <v>114600</v>
      </c>
      <c r="AQ565">
        <v>1327100</v>
      </c>
      <c r="BL565">
        <v>43800</v>
      </c>
      <c r="BN565">
        <v>13500</v>
      </c>
    </row>
    <row r="566" spans="1:67" ht="23.25">
      <c r="A566" s="121">
        <v>5</v>
      </c>
      <c r="B566" s="122" t="s">
        <v>916</v>
      </c>
      <c r="C566" s="123" t="s">
        <v>917</v>
      </c>
      <c r="D566" s="123">
        <v>5.0999999999999996</v>
      </c>
      <c r="E566" s="266" t="s">
        <v>952</v>
      </c>
      <c r="F566" s="122" t="s">
        <v>1703</v>
      </c>
      <c r="G566" s="122" t="s">
        <v>1654</v>
      </c>
      <c r="H566" s="206" t="s">
        <v>1706</v>
      </c>
      <c r="I566" s="150" t="s">
        <v>1707</v>
      </c>
      <c r="J566" s="150"/>
      <c r="K566" s="278">
        <v>5101020114.1219997</v>
      </c>
      <c r="L566" s="291" t="s">
        <v>2417</v>
      </c>
      <c r="M566" s="108">
        <f t="shared" si="8"/>
        <v>25233360.440000001</v>
      </c>
      <c r="N566">
        <v>42705511</v>
      </c>
      <c r="T566">
        <v>379800</v>
      </c>
      <c r="Z566">
        <v>25233360.440000001</v>
      </c>
      <c r="AH566">
        <v>47318815.810000002</v>
      </c>
      <c r="AV566">
        <v>33642516</v>
      </c>
      <c r="BA566">
        <v>336400</v>
      </c>
      <c r="BB566">
        <v>2366.2399999999998</v>
      </c>
      <c r="BC566">
        <v>2750000</v>
      </c>
      <c r="BH566">
        <v>13710530</v>
      </c>
    </row>
    <row r="567" spans="1:67" ht="23.25">
      <c r="A567" s="121">
        <v>5</v>
      </c>
      <c r="B567" s="122" t="s">
        <v>916</v>
      </c>
      <c r="C567" s="123" t="s">
        <v>917</v>
      </c>
      <c r="D567" s="123">
        <v>5.0999999999999996</v>
      </c>
      <c r="E567" s="266" t="s">
        <v>952</v>
      </c>
      <c r="F567" s="122" t="s">
        <v>1703</v>
      </c>
      <c r="G567" s="122" t="s">
        <v>1654</v>
      </c>
      <c r="H567" s="206" t="s">
        <v>1706</v>
      </c>
      <c r="I567" s="150" t="s">
        <v>1707</v>
      </c>
      <c r="J567" s="150"/>
      <c r="K567" s="278">
        <v>5101020114.1230001</v>
      </c>
      <c r="L567" s="291" t="s">
        <v>2418</v>
      </c>
      <c r="M567" s="108">
        <f t="shared" si="8"/>
        <v>2803706.73</v>
      </c>
      <c r="N567">
        <v>3088595</v>
      </c>
      <c r="Z567">
        <v>2803706.73</v>
      </c>
      <c r="AV567">
        <v>4591518</v>
      </c>
      <c r="BA567">
        <v>63000</v>
      </c>
      <c r="BH567">
        <v>5367940</v>
      </c>
    </row>
    <row r="568" spans="1:67" ht="23.25">
      <c r="A568" s="121">
        <v>5</v>
      </c>
      <c r="B568" s="122" t="s">
        <v>916</v>
      </c>
      <c r="C568" s="123" t="s">
        <v>917</v>
      </c>
      <c r="D568" s="123">
        <v>5.0999999999999996</v>
      </c>
      <c r="E568" s="266" t="s">
        <v>952</v>
      </c>
      <c r="F568" s="122" t="s">
        <v>1703</v>
      </c>
      <c r="G568" s="122" t="s">
        <v>1654</v>
      </c>
      <c r="H568" s="206" t="s">
        <v>1710</v>
      </c>
      <c r="I568" s="150" t="s">
        <v>1707</v>
      </c>
      <c r="J568" s="150"/>
      <c r="K568" s="278">
        <v>5101020114.1239996</v>
      </c>
      <c r="L568" s="291" t="s">
        <v>2419</v>
      </c>
      <c r="M568" s="108">
        <f t="shared" si="8"/>
        <v>0</v>
      </c>
      <c r="O568">
        <v>1593275.6</v>
      </c>
      <c r="P568">
        <v>3359514.2</v>
      </c>
      <c r="Q568">
        <v>4842326.5999999996</v>
      </c>
      <c r="R568">
        <v>6582300</v>
      </c>
      <c r="S568">
        <v>5166369.2</v>
      </c>
      <c r="T568">
        <v>4059100</v>
      </c>
      <c r="U568">
        <v>3339874.8</v>
      </c>
      <c r="V568">
        <v>3220145.2</v>
      </c>
      <c r="W568">
        <v>3361249.2</v>
      </c>
      <c r="X568">
        <v>3267600</v>
      </c>
      <c r="Y568">
        <v>1742588.9</v>
      </c>
      <c r="AA568">
        <v>2597045</v>
      </c>
      <c r="AB568">
        <v>3281900</v>
      </c>
      <c r="AC568">
        <v>3249800</v>
      </c>
      <c r="AD568">
        <v>3466710</v>
      </c>
      <c r="AE568">
        <v>4104305</v>
      </c>
      <c r="AF568">
        <v>1656790</v>
      </c>
      <c r="AG568">
        <v>784200</v>
      </c>
      <c r="AI568">
        <v>4818400</v>
      </c>
      <c r="AJ568">
        <v>4407854</v>
      </c>
      <c r="AK568">
        <v>6108910</v>
      </c>
      <c r="AL568">
        <v>13085650</v>
      </c>
      <c r="AM568">
        <v>2924701</v>
      </c>
      <c r="AN568">
        <v>8838900</v>
      </c>
      <c r="AO568">
        <v>3810850</v>
      </c>
      <c r="AP568">
        <v>3119055</v>
      </c>
      <c r="AQ568">
        <v>265266.67</v>
      </c>
      <c r="AR568">
        <v>9714306.4499999993</v>
      </c>
      <c r="AS568">
        <v>4247600</v>
      </c>
      <c r="AU568">
        <v>3320000</v>
      </c>
      <c r="AW568">
        <v>2488580</v>
      </c>
      <c r="AX568">
        <v>3172161</v>
      </c>
      <c r="AY568">
        <v>8781828</v>
      </c>
      <c r="AZ568">
        <v>6223400</v>
      </c>
      <c r="BA568">
        <v>4094439.3</v>
      </c>
      <c r="BB568">
        <v>4501500</v>
      </c>
      <c r="BC568">
        <v>11653300</v>
      </c>
      <c r="BD568">
        <v>5186960</v>
      </c>
      <c r="BE568">
        <v>1386734.23</v>
      </c>
      <c r="BF568">
        <v>1385104</v>
      </c>
      <c r="BG568">
        <v>1853345</v>
      </c>
      <c r="BH568">
        <v>450</v>
      </c>
      <c r="BI568">
        <v>5717550</v>
      </c>
      <c r="BJ568">
        <v>4269200</v>
      </c>
      <c r="BK568">
        <v>5555800</v>
      </c>
      <c r="BL568">
        <v>1606305</v>
      </c>
      <c r="BM568">
        <v>4268800</v>
      </c>
      <c r="BN568">
        <v>4132050</v>
      </c>
      <c r="BO568">
        <v>4347900</v>
      </c>
    </row>
    <row r="569" spans="1:67" ht="23.25">
      <c r="A569" s="121">
        <v>5</v>
      </c>
      <c r="B569" s="122" t="s">
        <v>916</v>
      </c>
      <c r="C569" s="123" t="s">
        <v>917</v>
      </c>
      <c r="D569" s="123">
        <v>5.0999999999999996</v>
      </c>
      <c r="E569" s="266" t="s">
        <v>952</v>
      </c>
      <c r="F569" s="122" t="s">
        <v>1703</v>
      </c>
      <c r="G569" s="122" t="s">
        <v>1654</v>
      </c>
      <c r="H569" s="206" t="s">
        <v>1710</v>
      </c>
      <c r="I569" s="150" t="s">
        <v>1707</v>
      </c>
      <c r="J569" s="150"/>
      <c r="K569" s="278">
        <v>5101020114.125</v>
      </c>
      <c r="L569" s="291" t="s">
        <v>2420</v>
      </c>
      <c r="M569" s="108">
        <f t="shared" si="8"/>
        <v>0</v>
      </c>
      <c r="O569">
        <v>275100</v>
      </c>
      <c r="P569">
        <v>605300</v>
      </c>
      <c r="Q569">
        <v>294700</v>
      </c>
      <c r="R569">
        <v>652400</v>
      </c>
      <c r="S569">
        <v>567400</v>
      </c>
      <c r="U569">
        <v>464900</v>
      </c>
      <c r="V569">
        <v>200700</v>
      </c>
      <c r="X569">
        <v>327400</v>
      </c>
      <c r="Y569">
        <v>247700</v>
      </c>
      <c r="AJ569">
        <v>2315600</v>
      </c>
      <c r="AK569">
        <v>167100</v>
      </c>
      <c r="AL569">
        <v>528900</v>
      </c>
      <c r="AM569">
        <v>324900</v>
      </c>
      <c r="AO569">
        <v>368000</v>
      </c>
      <c r="AP569">
        <v>2326700</v>
      </c>
      <c r="AQ569">
        <v>1233900</v>
      </c>
      <c r="AR569">
        <v>1123500</v>
      </c>
      <c r="AS569">
        <v>561400</v>
      </c>
      <c r="AU569">
        <v>332400</v>
      </c>
      <c r="AW569">
        <v>751300</v>
      </c>
      <c r="AX569">
        <v>445200</v>
      </c>
      <c r="AY569">
        <v>1863500</v>
      </c>
      <c r="AZ569">
        <v>718400</v>
      </c>
      <c r="BA569">
        <v>814400</v>
      </c>
      <c r="BB569">
        <v>533200</v>
      </c>
      <c r="BC569">
        <v>246800</v>
      </c>
      <c r="BD569">
        <v>843700</v>
      </c>
      <c r="BE569">
        <v>326600</v>
      </c>
      <c r="BF569">
        <v>453000</v>
      </c>
      <c r="BG569">
        <v>232600</v>
      </c>
      <c r="BJ569">
        <v>324700</v>
      </c>
      <c r="BK569">
        <v>165600</v>
      </c>
      <c r="BL569">
        <v>99200</v>
      </c>
      <c r="BN569">
        <v>392700</v>
      </c>
      <c r="BO569">
        <v>307500</v>
      </c>
    </row>
    <row r="570" spans="1:67" ht="23.25">
      <c r="A570" s="121">
        <v>5</v>
      </c>
      <c r="B570" s="122" t="s">
        <v>916</v>
      </c>
      <c r="C570" s="123" t="s">
        <v>917</v>
      </c>
      <c r="D570" s="123">
        <v>5.0999999999999996</v>
      </c>
      <c r="E570" s="266" t="s">
        <v>952</v>
      </c>
      <c r="F570" s="122" t="s">
        <v>1703</v>
      </c>
      <c r="G570" s="122" t="s">
        <v>1654</v>
      </c>
      <c r="H570" s="201" t="s">
        <v>1718</v>
      </c>
      <c r="I570" s="150" t="s">
        <v>1707</v>
      </c>
      <c r="J570" s="150"/>
      <c r="K570" s="278">
        <v>5101020115.1009998</v>
      </c>
      <c r="L570" s="291" t="s">
        <v>2421</v>
      </c>
      <c r="M570" s="108">
        <f t="shared" si="8"/>
        <v>16200</v>
      </c>
      <c r="Z570">
        <v>16200</v>
      </c>
    </row>
    <row r="571" spans="1:67" ht="23.25">
      <c r="A571" s="121">
        <v>5</v>
      </c>
      <c r="B571" s="122" t="s">
        <v>916</v>
      </c>
      <c r="C571" s="123" t="s">
        <v>917</v>
      </c>
      <c r="D571" s="123">
        <v>5.0999999999999996</v>
      </c>
      <c r="E571" s="266" t="s">
        <v>952</v>
      </c>
      <c r="F571" s="122" t="s">
        <v>1703</v>
      </c>
      <c r="G571" s="122" t="s">
        <v>1687</v>
      </c>
      <c r="H571" s="206"/>
      <c r="I571" s="150" t="s">
        <v>1688</v>
      </c>
      <c r="J571" s="150"/>
      <c r="K571" s="278">
        <v>5101020116.1009998</v>
      </c>
      <c r="L571" s="291" t="s">
        <v>2422</v>
      </c>
      <c r="M571" s="108">
        <f t="shared" si="8"/>
        <v>18756</v>
      </c>
      <c r="T571">
        <v>16600</v>
      </c>
      <c r="Z571">
        <v>18756</v>
      </c>
      <c r="BH571">
        <v>20196</v>
      </c>
      <c r="BJ571">
        <v>1390</v>
      </c>
      <c r="BL571">
        <v>437</v>
      </c>
      <c r="BM571">
        <v>480</v>
      </c>
      <c r="BN571">
        <v>480</v>
      </c>
    </row>
    <row r="572" spans="1:67" ht="23.25">
      <c r="A572" s="121">
        <v>5</v>
      </c>
      <c r="B572" s="122" t="s">
        <v>916</v>
      </c>
      <c r="C572" s="123" t="s">
        <v>917</v>
      </c>
      <c r="D572" s="123">
        <v>5.0999999999999996</v>
      </c>
      <c r="E572" s="266" t="s">
        <v>952</v>
      </c>
      <c r="F572" s="122" t="s">
        <v>1703</v>
      </c>
      <c r="G572" s="122" t="s">
        <v>1687</v>
      </c>
      <c r="H572" s="206"/>
      <c r="I572" s="150" t="s">
        <v>1688</v>
      </c>
      <c r="J572" s="150"/>
      <c r="K572" s="278">
        <v>5101020116.1020002</v>
      </c>
      <c r="L572" s="291" t="s">
        <v>2423</v>
      </c>
      <c r="M572" s="108">
        <f t="shared" si="8"/>
        <v>79244</v>
      </c>
      <c r="O572">
        <v>7716.37</v>
      </c>
      <c r="P572">
        <v>14463</v>
      </c>
      <c r="Q572">
        <v>15705</v>
      </c>
      <c r="R572">
        <v>30451</v>
      </c>
      <c r="S572">
        <v>22889</v>
      </c>
      <c r="U572">
        <v>17093</v>
      </c>
      <c r="V572">
        <v>14252</v>
      </c>
      <c r="W572">
        <v>10400</v>
      </c>
      <c r="X572">
        <v>18400</v>
      </c>
      <c r="Y572">
        <v>10600</v>
      </c>
      <c r="Z572">
        <v>79244</v>
      </c>
      <c r="AA572">
        <v>7350</v>
      </c>
      <c r="AB572">
        <v>15200</v>
      </c>
      <c r="AC572">
        <v>10554</v>
      </c>
      <c r="AD572">
        <v>23000</v>
      </c>
      <c r="AE572">
        <v>18400</v>
      </c>
      <c r="AF572">
        <v>8800</v>
      </c>
      <c r="AG572">
        <v>4200</v>
      </c>
      <c r="AH572">
        <v>214000</v>
      </c>
      <c r="AI572">
        <v>11995</v>
      </c>
      <c r="AJ572">
        <v>21182.48</v>
      </c>
      <c r="AK572">
        <v>15200</v>
      </c>
      <c r="AL572">
        <v>34594</v>
      </c>
      <c r="AM572">
        <v>18769</v>
      </c>
      <c r="AO572">
        <v>25800</v>
      </c>
      <c r="AP572">
        <v>23806</v>
      </c>
      <c r="AQ572">
        <v>18000</v>
      </c>
      <c r="AR572">
        <v>31839</v>
      </c>
      <c r="AS572">
        <v>16390</v>
      </c>
      <c r="AT572">
        <v>20800</v>
      </c>
      <c r="AU572">
        <v>12006</v>
      </c>
      <c r="AV572">
        <v>125882</v>
      </c>
      <c r="AW572">
        <v>8494</v>
      </c>
      <c r="AX572">
        <v>9000</v>
      </c>
      <c r="AZ572">
        <v>19200</v>
      </c>
      <c r="BB572">
        <v>12600</v>
      </c>
      <c r="BC572">
        <v>31542</v>
      </c>
      <c r="BD572">
        <v>13600</v>
      </c>
      <c r="BE572">
        <v>6137</v>
      </c>
      <c r="BF572">
        <v>10573</v>
      </c>
      <c r="BG572">
        <v>5000</v>
      </c>
      <c r="BH572">
        <v>54200</v>
      </c>
      <c r="BI572">
        <v>32349</v>
      </c>
      <c r="BJ572">
        <v>20400</v>
      </c>
      <c r="BK572">
        <v>36200</v>
      </c>
      <c r="BL572">
        <v>7529</v>
      </c>
      <c r="BM572">
        <v>34980</v>
      </c>
      <c r="BN572">
        <v>27520</v>
      </c>
      <c r="BO572">
        <v>14368</v>
      </c>
    </row>
    <row r="573" spans="1:67" ht="23.25">
      <c r="A573" s="121">
        <v>5</v>
      </c>
      <c r="B573" s="122" t="s">
        <v>916</v>
      </c>
      <c r="C573" s="123" t="s">
        <v>917</v>
      </c>
      <c r="D573" s="123">
        <v>5.0999999999999996</v>
      </c>
      <c r="E573" s="266" t="s">
        <v>952</v>
      </c>
      <c r="F573" s="122" t="s">
        <v>1703</v>
      </c>
      <c r="G573" s="122" t="s">
        <v>1654</v>
      </c>
      <c r="H573" s="201" t="s">
        <v>1718</v>
      </c>
      <c r="I573" s="150" t="s">
        <v>1707</v>
      </c>
      <c r="J573" s="150"/>
      <c r="K573" s="278">
        <v>5101020199.1020002</v>
      </c>
      <c r="L573" s="291" t="s">
        <v>2424</v>
      </c>
      <c r="M573" s="108">
        <f t="shared" si="8"/>
        <v>0</v>
      </c>
      <c r="O573">
        <v>4500</v>
      </c>
      <c r="R573">
        <v>9000</v>
      </c>
    </row>
    <row r="574" spans="1:67" ht="23.25">
      <c r="A574" s="121">
        <v>5</v>
      </c>
      <c r="B574" s="122" t="s">
        <v>916</v>
      </c>
      <c r="C574" s="123" t="s">
        <v>917</v>
      </c>
      <c r="D574" s="123">
        <v>5.0999999999999996</v>
      </c>
      <c r="E574" s="266" t="s">
        <v>952</v>
      </c>
      <c r="F574" s="122" t="s">
        <v>1703</v>
      </c>
      <c r="G574" s="122" t="s">
        <v>1654</v>
      </c>
      <c r="H574" s="201" t="s">
        <v>1718</v>
      </c>
      <c r="I574" s="150" t="s">
        <v>1707</v>
      </c>
      <c r="J574" s="150"/>
      <c r="K574" s="278">
        <v>5101020199.1029997</v>
      </c>
      <c r="L574" s="291" t="s">
        <v>2425</v>
      </c>
      <c r="M574" s="108">
        <f t="shared" si="8"/>
        <v>0</v>
      </c>
    </row>
    <row r="575" spans="1:67" ht="23.25">
      <c r="A575" s="121">
        <v>5</v>
      </c>
      <c r="B575" s="122" t="s">
        <v>916</v>
      </c>
      <c r="C575" s="123" t="s">
        <v>917</v>
      </c>
      <c r="D575" s="123">
        <v>5.0999999999999996</v>
      </c>
      <c r="E575" s="266" t="s">
        <v>952</v>
      </c>
      <c r="F575" s="122"/>
      <c r="G575" s="122" t="s">
        <v>1687</v>
      </c>
      <c r="H575" s="201"/>
      <c r="I575" s="150" t="s">
        <v>1688</v>
      </c>
      <c r="J575" s="150"/>
      <c r="K575" s="278">
        <v>5101030101.1009998</v>
      </c>
      <c r="L575" s="291" t="s">
        <v>670</v>
      </c>
      <c r="M575" s="108">
        <f t="shared" si="8"/>
        <v>1391420</v>
      </c>
      <c r="N575">
        <v>1731850</v>
      </c>
      <c r="O575">
        <v>162765</v>
      </c>
      <c r="P575">
        <v>147994</v>
      </c>
      <c r="Q575">
        <v>177989</v>
      </c>
      <c r="R575">
        <v>279320</v>
      </c>
      <c r="T575">
        <v>325446.25</v>
      </c>
      <c r="U575">
        <v>186825</v>
      </c>
      <c r="V575">
        <v>111238</v>
      </c>
      <c r="W575">
        <v>66025</v>
      </c>
      <c r="X575">
        <v>85750</v>
      </c>
      <c r="Y575">
        <v>71850</v>
      </c>
      <c r="Z575">
        <v>1391420</v>
      </c>
      <c r="AA575">
        <v>228634</v>
      </c>
      <c r="AB575">
        <v>172666.17</v>
      </c>
      <c r="AC575">
        <v>124720</v>
      </c>
      <c r="AD575">
        <v>214827</v>
      </c>
      <c r="AE575">
        <v>205510</v>
      </c>
      <c r="AF575">
        <v>36700</v>
      </c>
      <c r="AG575">
        <v>42230</v>
      </c>
      <c r="AH575">
        <v>3573091.75</v>
      </c>
      <c r="AI575">
        <v>217280</v>
      </c>
      <c r="AJ575">
        <v>298217</v>
      </c>
      <c r="AK575">
        <v>212350</v>
      </c>
      <c r="AL575">
        <v>343140</v>
      </c>
      <c r="AM575">
        <v>135050</v>
      </c>
      <c r="AN575">
        <v>256170</v>
      </c>
      <c r="AO575">
        <v>264820</v>
      </c>
      <c r="AP575">
        <v>295170</v>
      </c>
      <c r="AQ575">
        <v>53913</v>
      </c>
      <c r="AR575">
        <v>313635.5</v>
      </c>
      <c r="AS575">
        <v>246255</v>
      </c>
      <c r="AT575">
        <v>133720</v>
      </c>
      <c r="AU575">
        <v>8185</v>
      </c>
      <c r="AV575">
        <v>2063100</v>
      </c>
      <c r="AW575">
        <v>129120</v>
      </c>
      <c r="AX575">
        <v>155574.75</v>
      </c>
      <c r="AY575">
        <v>394437</v>
      </c>
      <c r="AZ575">
        <v>162400.25</v>
      </c>
      <c r="BA575">
        <v>143008</v>
      </c>
      <c r="BB575">
        <v>192189.5</v>
      </c>
      <c r="BC575">
        <v>365690</v>
      </c>
      <c r="BD575">
        <v>206242</v>
      </c>
      <c r="BE575">
        <v>17030</v>
      </c>
      <c r="BG575">
        <v>5150</v>
      </c>
      <c r="BH575">
        <v>1447971.75</v>
      </c>
      <c r="BJ575">
        <v>98640</v>
      </c>
      <c r="BK575">
        <v>255260</v>
      </c>
      <c r="BL575">
        <v>157670</v>
      </c>
      <c r="BM575">
        <v>179820</v>
      </c>
      <c r="BN575">
        <v>305010</v>
      </c>
      <c r="BO575">
        <v>89780</v>
      </c>
    </row>
    <row r="576" spans="1:67" ht="23.25">
      <c r="A576" s="121">
        <v>5</v>
      </c>
      <c r="B576" s="122" t="s">
        <v>916</v>
      </c>
      <c r="C576" s="123" t="s">
        <v>917</v>
      </c>
      <c r="D576" s="123">
        <v>5.0999999999999996</v>
      </c>
      <c r="E576" s="266" t="s">
        <v>952</v>
      </c>
      <c r="F576" s="122"/>
      <c r="G576" s="122" t="s">
        <v>1687</v>
      </c>
      <c r="H576" s="201"/>
      <c r="I576" s="150" t="s">
        <v>1688</v>
      </c>
      <c r="J576" s="150"/>
      <c r="K576" s="278">
        <v>5101030205.1009998</v>
      </c>
      <c r="L576" s="291" t="s">
        <v>671</v>
      </c>
      <c r="M576" s="108">
        <f t="shared" si="8"/>
        <v>737667.52</v>
      </c>
      <c r="N576">
        <v>1339125.5</v>
      </c>
      <c r="O576">
        <v>17406</v>
      </c>
      <c r="P576">
        <v>87698.5</v>
      </c>
      <c r="Q576">
        <v>302165.90000000002</v>
      </c>
      <c r="R576">
        <v>358695.5</v>
      </c>
      <c r="S576">
        <v>295475</v>
      </c>
      <c r="T576">
        <v>279118</v>
      </c>
      <c r="U576">
        <v>120123</v>
      </c>
      <c r="V576">
        <v>82066.5</v>
      </c>
      <c r="W576">
        <v>205710</v>
      </c>
      <c r="X576">
        <v>622816</v>
      </c>
      <c r="Y576">
        <v>71488</v>
      </c>
      <c r="Z576">
        <v>737667.52</v>
      </c>
      <c r="AA576">
        <v>43140</v>
      </c>
      <c r="AB576">
        <v>101593</v>
      </c>
      <c r="AC576">
        <v>74586.5</v>
      </c>
      <c r="AD576">
        <v>120346</v>
      </c>
      <c r="AE576">
        <v>54703.5</v>
      </c>
      <c r="AF576">
        <v>26595</v>
      </c>
      <c r="AG576">
        <v>6415</v>
      </c>
      <c r="AH576">
        <v>1455205.28</v>
      </c>
      <c r="AI576">
        <v>72945</v>
      </c>
      <c r="AJ576">
        <v>165139</v>
      </c>
      <c r="AK576">
        <v>94921</v>
      </c>
      <c r="AL576">
        <v>353667.5</v>
      </c>
      <c r="AM576">
        <v>146878</v>
      </c>
      <c r="AN576">
        <v>147596</v>
      </c>
      <c r="AO576">
        <v>107744</v>
      </c>
      <c r="AP576">
        <v>199941</v>
      </c>
      <c r="AQ576">
        <v>48099</v>
      </c>
      <c r="AR576">
        <v>263176.68</v>
      </c>
      <c r="AS576">
        <v>85151</v>
      </c>
      <c r="AT576">
        <v>17335</v>
      </c>
      <c r="AU576">
        <v>3982</v>
      </c>
      <c r="AV576">
        <v>2235544.25</v>
      </c>
      <c r="AW576">
        <v>199319.4</v>
      </c>
      <c r="AX576">
        <v>168642</v>
      </c>
      <c r="AY576">
        <v>202408</v>
      </c>
      <c r="AZ576">
        <v>113161.5</v>
      </c>
      <c r="BA576">
        <v>194563</v>
      </c>
      <c r="BB576">
        <v>222159</v>
      </c>
      <c r="BC576">
        <v>515700</v>
      </c>
      <c r="BD576">
        <v>77977.600000000006</v>
      </c>
      <c r="BE576">
        <v>18225</v>
      </c>
      <c r="BF576">
        <v>40357.5</v>
      </c>
      <c r="BG576">
        <v>54218</v>
      </c>
      <c r="BH576">
        <v>757096</v>
      </c>
      <c r="BJ576">
        <v>56544</v>
      </c>
      <c r="BK576">
        <v>238685.5</v>
      </c>
      <c r="BL576">
        <v>2920</v>
      </c>
      <c r="BM576">
        <v>16844</v>
      </c>
      <c r="BN576">
        <v>88492.25</v>
      </c>
      <c r="BO576">
        <v>39473</v>
      </c>
    </row>
    <row r="577" spans="1:67" ht="23.25">
      <c r="A577" s="121">
        <v>5</v>
      </c>
      <c r="B577" s="122" t="s">
        <v>916</v>
      </c>
      <c r="C577" s="123" t="s">
        <v>917</v>
      </c>
      <c r="D577" s="123">
        <v>5.0999999999999996</v>
      </c>
      <c r="E577" s="266" t="s">
        <v>952</v>
      </c>
      <c r="F577" s="122"/>
      <c r="G577" s="122" t="s">
        <v>1687</v>
      </c>
      <c r="H577" s="201"/>
      <c r="I577" s="150" t="s">
        <v>1688</v>
      </c>
      <c r="J577" s="150"/>
      <c r="K577" s="278">
        <v>5101030206.1009998</v>
      </c>
      <c r="L577" s="291" t="s">
        <v>672</v>
      </c>
      <c r="M577" s="108">
        <f t="shared" si="8"/>
        <v>0</v>
      </c>
      <c r="R577">
        <v>69184</v>
      </c>
      <c r="AO577">
        <v>15941.69</v>
      </c>
      <c r="BI577">
        <v>191892</v>
      </c>
    </row>
    <row r="578" spans="1:67" ht="23.25">
      <c r="A578" s="121">
        <v>5</v>
      </c>
      <c r="B578" s="122" t="s">
        <v>916</v>
      </c>
      <c r="C578" s="123" t="s">
        <v>917</v>
      </c>
      <c r="D578" s="123">
        <v>5.0999999999999996</v>
      </c>
      <c r="E578" s="266" t="s">
        <v>952</v>
      </c>
      <c r="F578" s="122"/>
      <c r="G578" s="122" t="s">
        <v>1687</v>
      </c>
      <c r="H578" s="201"/>
      <c r="I578" s="150" t="s">
        <v>1688</v>
      </c>
      <c r="J578" s="150"/>
      <c r="K578" s="278">
        <v>5101030207.1009998</v>
      </c>
      <c r="L578" s="291" t="s">
        <v>673</v>
      </c>
      <c r="M578" s="108">
        <f t="shared" si="8"/>
        <v>0</v>
      </c>
      <c r="AG578">
        <v>16300</v>
      </c>
    </row>
    <row r="579" spans="1:67" ht="23.25">
      <c r="A579" s="121">
        <v>5</v>
      </c>
      <c r="B579" s="122" t="s">
        <v>916</v>
      </c>
      <c r="C579" s="123" t="s">
        <v>917</v>
      </c>
      <c r="D579" s="123">
        <v>5.0999999999999996</v>
      </c>
      <c r="E579" s="266" t="s">
        <v>952</v>
      </c>
      <c r="F579" s="122"/>
      <c r="G579" s="122" t="s">
        <v>1687</v>
      </c>
      <c r="H579" s="201"/>
      <c r="I579" s="150" t="s">
        <v>1688</v>
      </c>
      <c r="J579" s="150"/>
      <c r="K579" s="278">
        <v>5101030208.1009998</v>
      </c>
      <c r="L579" s="291" t="s">
        <v>674</v>
      </c>
      <c r="M579" s="108">
        <f t="shared" si="8"/>
        <v>0</v>
      </c>
      <c r="AL579">
        <v>9450</v>
      </c>
    </row>
    <row r="580" spans="1:67" ht="23.25">
      <c r="A580" s="121">
        <v>5</v>
      </c>
      <c r="B580" s="122" t="s">
        <v>916</v>
      </c>
      <c r="C580" s="123" t="s">
        <v>917</v>
      </c>
      <c r="D580" s="123">
        <v>5.0999999999999996</v>
      </c>
      <c r="E580" s="266" t="s">
        <v>952</v>
      </c>
      <c r="F580" s="122"/>
      <c r="G580" s="122" t="s">
        <v>1687</v>
      </c>
      <c r="H580" s="201"/>
      <c r="I580" s="150" t="s">
        <v>1688</v>
      </c>
      <c r="J580" s="150"/>
      <c r="K580" s="278">
        <v>5101030211.1009998</v>
      </c>
      <c r="L580" s="291" t="s">
        <v>675</v>
      </c>
      <c r="M580" s="108">
        <f t="shared" ref="M580:M643" si="9">SUMIF($N$1:$BO$1,$M$1,$N580:$BO580)</f>
        <v>0</v>
      </c>
      <c r="AD580">
        <v>32000</v>
      </c>
      <c r="AR580">
        <v>91770</v>
      </c>
    </row>
    <row r="581" spans="1:67" ht="23.25">
      <c r="A581" s="121">
        <v>5</v>
      </c>
      <c r="B581" s="122" t="s">
        <v>916</v>
      </c>
      <c r="C581" s="123" t="s">
        <v>917</v>
      </c>
      <c r="D581" s="123">
        <v>5.0999999999999996</v>
      </c>
      <c r="E581" s="266" t="s">
        <v>952</v>
      </c>
      <c r="F581" s="122"/>
      <c r="G581" s="122" t="s">
        <v>1687</v>
      </c>
      <c r="H581" s="201"/>
      <c r="I581" s="150" t="s">
        <v>1688</v>
      </c>
      <c r="J581" s="150"/>
      <c r="K581" s="278">
        <v>5101040107.1009998</v>
      </c>
      <c r="L581" s="291" t="s">
        <v>676</v>
      </c>
      <c r="M581" s="108">
        <f t="shared" si="9"/>
        <v>0</v>
      </c>
    </row>
    <row r="582" spans="1:67" ht="23.25">
      <c r="A582" s="121">
        <v>5</v>
      </c>
      <c r="B582" s="122" t="s">
        <v>916</v>
      </c>
      <c r="C582" s="123" t="s">
        <v>917</v>
      </c>
      <c r="D582" s="123">
        <v>5.0999999999999996</v>
      </c>
      <c r="E582" s="266" t="s">
        <v>952</v>
      </c>
      <c r="F582" s="122"/>
      <c r="G582" s="122" t="s">
        <v>1687</v>
      </c>
      <c r="H582" s="201"/>
      <c r="I582" s="150" t="s">
        <v>1688</v>
      </c>
      <c r="J582" s="150"/>
      <c r="K582" s="278">
        <v>5101040111.1009998</v>
      </c>
      <c r="L582" s="291" t="s">
        <v>677</v>
      </c>
      <c r="M582" s="108">
        <f t="shared" si="9"/>
        <v>0</v>
      </c>
      <c r="N582">
        <v>181862.6</v>
      </c>
      <c r="AH582">
        <v>258763.41</v>
      </c>
      <c r="AV582">
        <v>97749</v>
      </c>
    </row>
    <row r="583" spans="1:67" ht="23.25">
      <c r="A583" s="121">
        <v>5</v>
      </c>
      <c r="B583" s="122" t="s">
        <v>916</v>
      </c>
      <c r="C583" s="123" t="s">
        <v>917</v>
      </c>
      <c r="D583" s="123">
        <v>5.0999999999999996</v>
      </c>
      <c r="E583" s="266" t="s">
        <v>952</v>
      </c>
      <c r="F583" s="122"/>
      <c r="G583" s="122" t="s">
        <v>1687</v>
      </c>
      <c r="H583" s="201"/>
      <c r="I583" s="150" t="s">
        <v>1688</v>
      </c>
      <c r="J583" s="150"/>
      <c r="K583" s="278">
        <v>5101040118.1009998</v>
      </c>
      <c r="L583" s="291" t="s">
        <v>678</v>
      </c>
      <c r="M583" s="108">
        <f t="shared" si="9"/>
        <v>0</v>
      </c>
    </row>
    <row r="584" spans="1:67" ht="23.25">
      <c r="A584" s="121">
        <v>5</v>
      </c>
      <c r="B584" s="122" t="s">
        <v>916</v>
      </c>
      <c r="C584" s="123" t="s">
        <v>917</v>
      </c>
      <c r="D584" s="123">
        <v>5.0999999999999996</v>
      </c>
      <c r="E584" s="266" t="s">
        <v>952</v>
      </c>
      <c r="F584" s="122"/>
      <c r="G584" s="122" t="s">
        <v>1687</v>
      </c>
      <c r="H584" s="201"/>
      <c r="I584" s="150" t="s">
        <v>1688</v>
      </c>
      <c r="J584" s="150"/>
      <c r="K584" s="278">
        <v>5101040202.1009998</v>
      </c>
      <c r="L584" s="291" t="s">
        <v>670</v>
      </c>
      <c r="M584" s="108">
        <f t="shared" si="9"/>
        <v>137820</v>
      </c>
      <c r="N584">
        <v>132370</v>
      </c>
      <c r="S584">
        <v>112745.25</v>
      </c>
      <c r="W584">
        <v>0</v>
      </c>
      <c r="Z584">
        <v>137820</v>
      </c>
      <c r="AH584">
        <v>423785</v>
      </c>
      <c r="AQ584">
        <v>145930</v>
      </c>
      <c r="AV584">
        <v>119500</v>
      </c>
      <c r="AW584">
        <v>34100</v>
      </c>
      <c r="BH584">
        <v>69600</v>
      </c>
      <c r="BI584">
        <v>324430</v>
      </c>
    </row>
    <row r="585" spans="1:67" ht="23.25">
      <c r="A585" s="121">
        <v>5</v>
      </c>
      <c r="B585" s="122" t="s">
        <v>916</v>
      </c>
      <c r="C585" s="123" t="s">
        <v>917</v>
      </c>
      <c r="D585" s="123">
        <v>5.0999999999999996</v>
      </c>
      <c r="E585" s="266" t="s">
        <v>952</v>
      </c>
      <c r="F585" s="122"/>
      <c r="G585" s="122" t="s">
        <v>1687</v>
      </c>
      <c r="H585" s="201"/>
      <c r="I585" s="150" t="s">
        <v>1688</v>
      </c>
      <c r="J585" s="150"/>
      <c r="K585" s="278">
        <v>5101040204.1009998</v>
      </c>
      <c r="L585" s="291" t="s">
        <v>679</v>
      </c>
      <c r="M585" s="108">
        <f t="shared" si="9"/>
        <v>88606.5</v>
      </c>
      <c r="N585">
        <v>292029</v>
      </c>
      <c r="Z585">
        <v>88606.5</v>
      </c>
      <c r="AH585">
        <v>228631.5</v>
      </c>
      <c r="AT585">
        <v>36220</v>
      </c>
      <c r="AV585">
        <v>319219.5</v>
      </c>
      <c r="BA585">
        <v>24162</v>
      </c>
      <c r="BH585">
        <v>66546</v>
      </c>
      <c r="BL585">
        <v>960</v>
      </c>
    </row>
    <row r="586" spans="1:67" ht="23.25">
      <c r="A586" s="121">
        <v>5</v>
      </c>
      <c r="B586" s="122" t="s">
        <v>916</v>
      </c>
      <c r="C586" s="123" t="s">
        <v>917</v>
      </c>
      <c r="D586" s="123">
        <v>5.0999999999999996</v>
      </c>
      <c r="E586" s="266" t="s">
        <v>952</v>
      </c>
      <c r="F586" s="122"/>
      <c r="G586" s="122" t="s">
        <v>1687</v>
      </c>
      <c r="H586" s="201"/>
      <c r="I586" s="150" t="s">
        <v>1688</v>
      </c>
      <c r="J586" s="150"/>
      <c r="K586" s="278">
        <v>5101040205.1009998</v>
      </c>
      <c r="L586" s="291" t="s">
        <v>2431</v>
      </c>
      <c r="M586" s="108">
        <f t="shared" si="9"/>
        <v>0</v>
      </c>
      <c r="V586">
        <v>52593.75</v>
      </c>
    </row>
    <row r="587" spans="1:67" ht="23.25">
      <c r="A587" s="121">
        <v>5</v>
      </c>
      <c r="B587" s="122" t="s">
        <v>916</v>
      </c>
      <c r="C587" s="123" t="s">
        <v>917</v>
      </c>
      <c r="D587" s="123">
        <v>5.0999999999999996</v>
      </c>
      <c r="E587" s="266" t="s">
        <v>952</v>
      </c>
      <c r="F587" s="122"/>
      <c r="G587" s="122" t="s">
        <v>1687</v>
      </c>
      <c r="H587" s="201"/>
      <c r="I587" s="150" t="s">
        <v>1688</v>
      </c>
      <c r="J587" s="150"/>
      <c r="K587" s="278">
        <v>5101040206.1009998</v>
      </c>
      <c r="L587" s="291" t="s">
        <v>2432</v>
      </c>
      <c r="M587" s="108">
        <f t="shared" si="9"/>
        <v>0</v>
      </c>
    </row>
    <row r="588" spans="1:67" ht="23.25">
      <c r="A588" s="121">
        <v>5</v>
      </c>
      <c r="B588" s="122" t="s">
        <v>916</v>
      </c>
      <c r="C588" s="123" t="s">
        <v>917</v>
      </c>
      <c r="D588" s="123">
        <v>5.0999999999999996</v>
      </c>
      <c r="E588" s="266" t="s">
        <v>952</v>
      </c>
      <c r="F588" s="122"/>
      <c r="G588" s="122" t="s">
        <v>1687</v>
      </c>
      <c r="H588" s="201"/>
      <c r="I588" s="150" t="s">
        <v>1688</v>
      </c>
      <c r="J588" s="150"/>
      <c r="K588" s="278">
        <v>5101040207.1009998</v>
      </c>
      <c r="L588" s="291" t="s">
        <v>2433</v>
      </c>
      <c r="M588" s="108">
        <f t="shared" si="9"/>
        <v>0</v>
      </c>
    </row>
    <row r="589" spans="1:67" ht="23.25">
      <c r="A589" s="121">
        <v>5</v>
      </c>
      <c r="B589" s="122" t="s">
        <v>916</v>
      </c>
      <c r="C589" s="123" t="s">
        <v>917</v>
      </c>
      <c r="D589" s="123">
        <v>5.0999999999999996</v>
      </c>
      <c r="E589" s="266" t="s">
        <v>952</v>
      </c>
      <c r="F589" s="122" t="s">
        <v>1358</v>
      </c>
      <c r="G589" s="122" t="s">
        <v>1687</v>
      </c>
      <c r="H589" s="201"/>
      <c r="I589" s="150" t="s">
        <v>1688</v>
      </c>
      <c r="J589" s="150"/>
      <c r="K589" s="278">
        <v>5102010106.1009998</v>
      </c>
      <c r="L589" s="291" t="s">
        <v>683</v>
      </c>
      <c r="M589" s="108">
        <f t="shared" si="9"/>
        <v>0</v>
      </c>
      <c r="T589">
        <v>80000</v>
      </c>
      <c r="AC589">
        <v>60000</v>
      </c>
      <c r="AD589">
        <v>660000</v>
      </c>
      <c r="AF589">
        <v>170000</v>
      </c>
      <c r="AG589">
        <v>340000</v>
      </c>
      <c r="AJ589">
        <v>0</v>
      </c>
      <c r="AQ589">
        <v>220000</v>
      </c>
      <c r="AR589">
        <v>60000</v>
      </c>
      <c r="AT589">
        <v>170000</v>
      </c>
      <c r="AV589">
        <v>1536400</v>
      </c>
      <c r="AW589">
        <v>240000</v>
      </c>
      <c r="BE589">
        <v>110000</v>
      </c>
      <c r="BF589">
        <v>110000</v>
      </c>
      <c r="BG589">
        <v>80000</v>
      </c>
      <c r="BH589">
        <v>970000</v>
      </c>
      <c r="BJ589">
        <v>450000</v>
      </c>
      <c r="BK589">
        <v>660000</v>
      </c>
      <c r="BL589">
        <v>200000</v>
      </c>
      <c r="BM589">
        <v>340000</v>
      </c>
    </row>
    <row r="590" spans="1:67" ht="23.25">
      <c r="A590" s="121">
        <v>5</v>
      </c>
      <c r="B590" s="122" t="s">
        <v>916</v>
      </c>
      <c r="C590" s="123" t="s">
        <v>917</v>
      </c>
      <c r="D590" s="123">
        <v>5.0999999999999996</v>
      </c>
      <c r="E590" s="266" t="s">
        <v>952</v>
      </c>
      <c r="F590" s="122" t="s">
        <v>1738</v>
      </c>
      <c r="G590" s="122" t="s">
        <v>1687</v>
      </c>
      <c r="H590" s="206"/>
      <c r="I590" s="150" t="s">
        <v>1688</v>
      </c>
      <c r="J590" s="150"/>
      <c r="K590" s="278">
        <v>5102010199.1009998</v>
      </c>
      <c r="L590" s="291" t="s">
        <v>684</v>
      </c>
      <c r="M590" s="108">
        <f t="shared" si="9"/>
        <v>65250</v>
      </c>
      <c r="O590">
        <v>50000</v>
      </c>
      <c r="Q590">
        <v>19622</v>
      </c>
      <c r="W590">
        <v>50000</v>
      </c>
      <c r="X590">
        <v>52568</v>
      </c>
      <c r="Y590">
        <v>13044</v>
      </c>
      <c r="Z590">
        <v>65250</v>
      </c>
      <c r="AA590">
        <v>2360</v>
      </c>
      <c r="AH590">
        <v>478502</v>
      </c>
      <c r="AQ590">
        <v>0</v>
      </c>
      <c r="AT590">
        <v>39932</v>
      </c>
      <c r="BE590">
        <v>1518</v>
      </c>
      <c r="BH590">
        <v>18200</v>
      </c>
      <c r="BO590">
        <v>18252</v>
      </c>
    </row>
    <row r="591" spans="1:67" ht="23.25">
      <c r="A591" s="121">
        <v>5</v>
      </c>
      <c r="B591" s="122" t="s">
        <v>916</v>
      </c>
      <c r="C591" s="123" t="s">
        <v>917</v>
      </c>
      <c r="D591" s="123">
        <v>5.0999999999999996</v>
      </c>
      <c r="E591" s="266" t="s">
        <v>952</v>
      </c>
      <c r="F591" s="122" t="s">
        <v>1738</v>
      </c>
      <c r="G591" s="122" t="s">
        <v>1687</v>
      </c>
      <c r="H591" s="206"/>
      <c r="I591" s="150" t="s">
        <v>1688</v>
      </c>
      <c r="J591" s="150"/>
      <c r="K591" s="278">
        <v>5102010199.1020002</v>
      </c>
      <c r="L591" s="291" t="s">
        <v>2436</v>
      </c>
      <c r="M591" s="108">
        <f t="shared" si="9"/>
        <v>1637387</v>
      </c>
      <c r="N591">
        <v>3798209</v>
      </c>
      <c r="O591">
        <v>137686</v>
      </c>
      <c r="P591">
        <v>275946</v>
      </c>
      <c r="Q591">
        <v>347872.11</v>
      </c>
      <c r="R591">
        <v>345858.5</v>
      </c>
      <c r="S591">
        <v>642371.05000000005</v>
      </c>
      <c r="T591">
        <v>720042.15</v>
      </c>
      <c r="U591">
        <v>347992.75</v>
      </c>
      <c r="V591">
        <v>222053.86</v>
      </c>
      <c r="W591">
        <v>174160.38</v>
      </c>
      <c r="X591">
        <v>227422</v>
      </c>
      <c r="Y591">
        <v>321577.03000000003</v>
      </c>
      <c r="Z591">
        <v>1637387</v>
      </c>
      <c r="AA591">
        <v>73912</v>
      </c>
      <c r="AB591">
        <v>26505</v>
      </c>
      <c r="AD591">
        <v>173677</v>
      </c>
      <c r="AE591">
        <v>225095</v>
      </c>
      <c r="AF591">
        <v>92900</v>
      </c>
      <c r="AG591">
        <v>0</v>
      </c>
      <c r="AH591">
        <v>4163245.05</v>
      </c>
      <c r="AI591">
        <v>154186</v>
      </c>
      <c r="AJ591">
        <v>220709</v>
      </c>
      <c r="AK591">
        <v>160109</v>
      </c>
      <c r="AL591">
        <v>241089</v>
      </c>
      <c r="AM591">
        <v>112742</v>
      </c>
      <c r="AN591">
        <v>495756.39</v>
      </c>
      <c r="AO591">
        <v>154886.5</v>
      </c>
      <c r="AP591">
        <v>384684</v>
      </c>
      <c r="AQ591">
        <v>316364</v>
      </c>
      <c r="AR591">
        <v>393834.5</v>
      </c>
      <c r="AS591">
        <v>180353</v>
      </c>
      <c r="AT591">
        <v>203373.75</v>
      </c>
      <c r="AU591">
        <v>163853</v>
      </c>
      <c r="AW591">
        <v>201072</v>
      </c>
      <c r="AX591">
        <v>191697</v>
      </c>
      <c r="AY591">
        <v>315118</v>
      </c>
      <c r="AZ591">
        <v>133884</v>
      </c>
      <c r="BA591">
        <v>350104</v>
      </c>
      <c r="BB591">
        <v>130990.6</v>
      </c>
      <c r="BC591">
        <v>821525.26</v>
      </c>
      <c r="BD591">
        <v>124572</v>
      </c>
      <c r="BE591">
        <v>155799</v>
      </c>
      <c r="BF591">
        <v>217638.39999999999</v>
      </c>
      <c r="BG591">
        <v>120821</v>
      </c>
      <c r="BH591">
        <v>810012.21</v>
      </c>
      <c r="BI591">
        <v>489255</v>
      </c>
      <c r="BJ591">
        <v>204743</v>
      </c>
      <c r="BK591">
        <v>409986</v>
      </c>
      <c r="BL591">
        <v>38500</v>
      </c>
      <c r="BM591">
        <v>257534</v>
      </c>
      <c r="BN591">
        <v>235702</v>
      </c>
      <c r="BO591">
        <v>70910</v>
      </c>
    </row>
    <row r="592" spans="1:67" ht="23.25">
      <c r="A592" s="121">
        <v>5</v>
      </c>
      <c r="B592" s="122" t="s">
        <v>916</v>
      </c>
      <c r="C592" s="123" t="s">
        <v>917</v>
      </c>
      <c r="D592" s="123">
        <v>5.0999999999999996</v>
      </c>
      <c r="E592" s="266" t="s">
        <v>952</v>
      </c>
      <c r="F592" s="122" t="s">
        <v>1738</v>
      </c>
      <c r="G592" s="122" t="s">
        <v>1687</v>
      </c>
      <c r="H592" s="206"/>
      <c r="I592" s="150" t="s">
        <v>1688</v>
      </c>
      <c r="J592" s="150"/>
      <c r="K592" s="278">
        <v>5102030199.1009998</v>
      </c>
      <c r="L592" s="291" t="s">
        <v>2438</v>
      </c>
      <c r="M592" s="108">
        <f t="shared" si="9"/>
        <v>0</v>
      </c>
      <c r="Y592">
        <v>13668</v>
      </c>
      <c r="AT592">
        <v>89160</v>
      </c>
    </row>
    <row r="593" spans="1:67" ht="23.25">
      <c r="A593" s="121">
        <v>5</v>
      </c>
      <c r="B593" s="122" t="s">
        <v>916</v>
      </c>
      <c r="C593" s="123" t="s">
        <v>917</v>
      </c>
      <c r="D593" s="123">
        <v>5.0999999999999996</v>
      </c>
      <c r="E593" s="266" t="s">
        <v>952</v>
      </c>
      <c r="F593" s="122" t="s">
        <v>1738</v>
      </c>
      <c r="G593" s="122" t="s">
        <v>1687</v>
      </c>
      <c r="H593" s="206"/>
      <c r="I593" s="150" t="s">
        <v>1688</v>
      </c>
      <c r="J593" s="150"/>
      <c r="K593" s="278">
        <v>5102030199.1020002</v>
      </c>
      <c r="L593" s="291" t="s">
        <v>2439</v>
      </c>
      <c r="M593" s="108">
        <f t="shared" si="9"/>
        <v>0</v>
      </c>
      <c r="U593">
        <v>32580</v>
      </c>
      <c r="AB593">
        <v>2400</v>
      </c>
      <c r="AH593">
        <v>3984</v>
      </c>
      <c r="AN593">
        <v>26837</v>
      </c>
      <c r="AR593">
        <v>7740</v>
      </c>
      <c r="BB593">
        <v>14880</v>
      </c>
    </row>
    <row r="594" spans="1:67" ht="23.25">
      <c r="A594" s="121">
        <v>5</v>
      </c>
      <c r="B594" s="122" t="s">
        <v>916</v>
      </c>
      <c r="C594" s="123" t="s">
        <v>917</v>
      </c>
      <c r="D594" s="123">
        <v>5.0999999999999996</v>
      </c>
      <c r="E594" s="266" t="s">
        <v>952</v>
      </c>
      <c r="F594" s="122" t="s">
        <v>1738</v>
      </c>
      <c r="G594" s="122" t="s">
        <v>1743</v>
      </c>
      <c r="H594" s="206" t="s">
        <v>1744</v>
      </c>
      <c r="I594" s="150" t="s">
        <v>1745</v>
      </c>
      <c r="J594" s="150"/>
      <c r="K594" s="278">
        <v>5103010102.1009998</v>
      </c>
      <c r="L594" s="291" t="s">
        <v>688</v>
      </c>
      <c r="M594" s="108">
        <f t="shared" si="9"/>
        <v>0</v>
      </c>
      <c r="R594">
        <v>2450</v>
      </c>
      <c r="X594">
        <v>10800</v>
      </c>
      <c r="AD594">
        <v>0</v>
      </c>
      <c r="AV594">
        <v>56240</v>
      </c>
    </row>
    <row r="595" spans="1:67" ht="23.25">
      <c r="A595" s="121">
        <v>5</v>
      </c>
      <c r="B595" s="122" t="s">
        <v>916</v>
      </c>
      <c r="C595" s="123" t="s">
        <v>917</v>
      </c>
      <c r="D595" s="123">
        <v>5.0999999999999996</v>
      </c>
      <c r="E595" s="266" t="s">
        <v>952</v>
      </c>
      <c r="F595" s="122" t="s">
        <v>1738</v>
      </c>
      <c r="G595" s="122" t="s">
        <v>1743</v>
      </c>
      <c r="H595" s="206" t="s">
        <v>1744</v>
      </c>
      <c r="I595" s="150" t="s">
        <v>1745</v>
      </c>
      <c r="J595" s="150"/>
      <c r="K595" s="278">
        <v>5103010102.1020002</v>
      </c>
      <c r="L595" s="291" t="s">
        <v>689</v>
      </c>
      <c r="M595" s="108">
        <f t="shared" si="9"/>
        <v>0</v>
      </c>
      <c r="N595">
        <v>82300</v>
      </c>
      <c r="O595">
        <v>4160</v>
      </c>
      <c r="P595">
        <v>2080</v>
      </c>
      <c r="R595">
        <v>1400</v>
      </c>
      <c r="V595">
        <v>2520</v>
      </c>
      <c r="W595">
        <v>664</v>
      </c>
      <c r="X595">
        <v>26160</v>
      </c>
      <c r="Y595">
        <v>0</v>
      </c>
      <c r="AB595">
        <v>13120</v>
      </c>
      <c r="AC595">
        <v>150299</v>
      </c>
      <c r="AD595">
        <v>51980</v>
      </c>
      <c r="AF595">
        <v>14760</v>
      </c>
      <c r="AG595">
        <v>160</v>
      </c>
      <c r="AH595">
        <v>220890</v>
      </c>
      <c r="AJ595">
        <v>3120</v>
      </c>
      <c r="AL595">
        <v>30400</v>
      </c>
      <c r="AN595">
        <v>2880</v>
      </c>
      <c r="AV595">
        <v>281640</v>
      </c>
      <c r="BI595">
        <v>47168</v>
      </c>
      <c r="BK595">
        <v>11520</v>
      </c>
      <c r="BL595">
        <v>5360</v>
      </c>
      <c r="BN595">
        <v>2040</v>
      </c>
      <c r="BO595">
        <v>2880</v>
      </c>
    </row>
    <row r="596" spans="1:67" ht="23.25">
      <c r="A596" s="121">
        <v>5</v>
      </c>
      <c r="B596" s="122" t="s">
        <v>916</v>
      </c>
      <c r="C596" s="123" t="s">
        <v>917</v>
      </c>
      <c r="D596" s="123">
        <v>5.0999999999999996</v>
      </c>
      <c r="E596" s="266" t="s">
        <v>952</v>
      </c>
      <c r="F596" s="122" t="s">
        <v>1738</v>
      </c>
      <c r="G596" s="122" t="s">
        <v>1743</v>
      </c>
      <c r="H596" s="206" t="s">
        <v>1744</v>
      </c>
      <c r="I596" s="150" t="s">
        <v>1745</v>
      </c>
      <c r="J596" s="150"/>
      <c r="K596" s="278">
        <v>5103010103.1009998</v>
      </c>
      <c r="L596" s="291" t="s">
        <v>690</v>
      </c>
      <c r="M596" s="108">
        <f t="shared" si="9"/>
        <v>0</v>
      </c>
      <c r="AV596">
        <v>178374</v>
      </c>
    </row>
    <row r="597" spans="1:67" ht="23.25">
      <c r="A597" s="121">
        <v>5</v>
      </c>
      <c r="B597" s="122" t="s">
        <v>916</v>
      </c>
      <c r="C597" s="123" t="s">
        <v>917</v>
      </c>
      <c r="D597" s="123">
        <v>5.0999999999999996</v>
      </c>
      <c r="E597" s="266" t="s">
        <v>952</v>
      </c>
      <c r="F597" s="122" t="s">
        <v>1738</v>
      </c>
      <c r="G597" s="122" t="s">
        <v>1743</v>
      </c>
      <c r="H597" s="206" t="s">
        <v>1744</v>
      </c>
      <c r="I597" s="150" t="s">
        <v>1745</v>
      </c>
      <c r="J597" s="150"/>
      <c r="K597" s="278">
        <v>5103010103.1020002</v>
      </c>
      <c r="L597" s="291" t="s">
        <v>691</v>
      </c>
      <c r="M597" s="108">
        <f t="shared" si="9"/>
        <v>0</v>
      </c>
      <c r="N597">
        <v>58095</v>
      </c>
      <c r="O597">
        <v>9600</v>
      </c>
      <c r="P597">
        <v>3300</v>
      </c>
      <c r="R597">
        <v>5700</v>
      </c>
      <c r="V597">
        <v>6300</v>
      </c>
      <c r="AD597">
        <v>53355</v>
      </c>
      <c r="AF597">
        <v>7055</v>
      </c>
      <c r="AG597">
        <v>9526</v>
      </c>
      <c r="AH597">
        <v>138200</v>
      </c>
      <c r="AL597">
        <v>51340</v>
      </c>
      <c r="AV597">
        <v>814353.02</v>
      </c>
      <c r="BI597">
        <v>66470</v>
      </c>
      <c r="BK597">
        <v>30049</v>
      </c>
      <c r="BL597">
        <v>19550</v>
      </c>
      <c r="BN597">
        <v>18850</v>
      </c>
      <c r="BO597">
        <v>9600</v>
      </c>
    </row>
    <row r="598" spans="1:67" ht="23.25">
      <c r="A598" s="121">
        <v>5</v>
      </c>
      <c r="B598" s="122" t="s">
        <v>916</v>
      </c>
      <c r="C598" s="123" t="s">
        <v>917</v>
      </c>
      <c r="D598" s="123">
        <v>5.0999999999999996</v>
      </c>
      <c r="E598" s="266" t="s">
        <v>952</v>
      </c>
      <c r="F598" s="122" t="s">
        <v>1738</v>
      </c>
      <c r="G598" s="122" t="s">
        <v>1743</v>
      </c>
      <c r="H598" s="206" t="s">
        <v>1744</v>
      </c>
      <c r="I598" s="150" t="s">
        <v>1745</v>
      </c>
      <c r="J598" s="150"/>
      <c r="K598" s="278">
        <v>5103010199.1009998</v>
      </c>
      <c r="L598" s="291" t="s">
        <v>2442</v>
      </c>
      <c r="M598" s="108">
        <f t="shared" si="9"/>
        <v>0</v>
      </c>
      <c r="Y598">
        <v>46500</v>
      </c>
      <c r="AV598">
        <v>111559</v>
      </c>
    </row>
    <row r="599" spans="1:67" ht="23.25">
      <c r="A599" s="121">
        <v>5</v>
      </c>
      <c r="B599" s="122" t="s">
        <v>916</v>
      </c>
      <c r="C599" s="123" t="s">
        <v>917</v>
      </c>
      <c r="D599" s="123">
        <v>5.0999999999999996</v>
      </c>
      <c r="E599" s="266" t="s">
        <v>952</v>
      </c>
      <c r="F599" s="122" t="s">
        <v>1738</v>
      </c>
      <c r="G599" s="122" t="s">
        <v>1743</v>
      </c>
      <c r="H599" s="206" t="s">
        <v>1744</v>
      </c>
      <c r="I599" s="150" t="s">
        <v>1745</v>
      </c>
      <c r="J599" s="150"/>
      <c r="K599" s="278">
        <v>5103010199.1020002</v>
      </c>
      <c r="L599" s="291" t="s">
        <v>2443</v>
      </c>
      <c r="M599" s="108">
        <f t="shared" si="9"/>
        <v>7597</v>
      </c>
      <c r="N599">
        <v>73775</v>
      </c>
      <c r="O599">
        <v>950</v>
      </c>
      <c r="P599">
        <v>6547</v>
      </c>
      <c r="R599">
        <v>94760</v>
      </c>
      <c r="V599">
        <v>9174.2000000000007</v>
      </c>
      <c r="W599">
        <v>484</v>
      </c>
      <c r="X599">
        <v>2304</v>
      </c>
      <c r="Y599">
        <v>528</v>
      </c>
      <c r="Z599">
        <v>7597</v>
      </c>
      <c r="AD599">
        <v>10881</v>
      </c>
      <c r="AF599">
        <v>5060</v>
      </c>
      <c r="AG599">
        <v>4480</v>
      </c>
      <c r="AH599">
        <v>67263</v>
      </c>
      <c r="AL599">
        <v>7670</v>
      </c>
      <c r="AO599">
        <v>510</v>
      </c>
      <c r="AV599">
        <v>1920200.5</v>
      </c>
      <c r="AW599">
        <v>224</v>
      </c>
      <c r="BB599">
        <v>2332</v>
      </c>
      <c r="BG599">
        <v>3200</v>
      </c>
      <c r="BI599">
        <v>89028</v>
      </c>
      <c r="BJ599">
        <v>9610</v>
      </c>
      <c r="BK599">
        <v>44149</v>
      </c>
      <c r="BL599">
        <v>19552</v>
      </c>
      <c r="BN599">
        <v>68881</v>
      </c>
      <c r="BO599">
        <v>4456</v>
      </c>
    </row>
    <row r="600" spans="1:67" ht="23.25">
      <c r="A600" s="121">
        <v>5</v>
      </c>
      <c r="B600" s="122" t="s">
        <v>916</v>
      </c>
      <c r="C600" s="123" t="s">
        <v>917</v>
      </c>
      <c r="D600" s="123">
        <v>5.0999999999999996</v>
      </c>
      <c r="E600" s="266" t="s">
        <v>952</v>
      </c>
      <c r="F600" s="122"/>
      <c r="G600" s="122" t="s">
        <v>1752</v>
      </c>
      <c r="H600" s="201" t="s">
        <v>1753</v>
      </c>
      <c r="I600" s="150" t="s">
        <v>1754</v>
      </c>
      <c r="J600" s="150"/>
      <c r="K600" s="278">
        <v>5104010104.1009998</v>
      </c>
      <c r="L600" s="291" t="s">
        <v>694</v>
      </c>
      <c r="M600" s="108">
        <f t="shared" si="9"/>
        <v>2571312.19</v>
      </c>
      <c r="N600">
        <v>8413200.75</v>
      </c>
      <c r="O600">
        <v>179309.5</v>
      </c>
      <c r="P600">
        <v>640667.62</v>
      </c>
      <c r="Q600">
        <v>752904</v>
      </c>
      <c r="R600">
        <v>1393882.5</v>
      </c>
      <c r="S600">
        <v>439266.5</v>
      </c>
      <c r="T600">
        <v>618014.02</v>
      </c>
      <c r="U600">
        <v>394696</v>
      </c>
      <c r="V600">
        <v>622329</v>
      </c>
      <c r="W600">
        <v>416721.85</v>
      </c>
      <c r="X600">
        <v>421169</v>
      </c>
      <c r="Y600">
        <v>572794</v>
      </c>
      <c r="Z600">
        <v>2571312.19</v>
      </c>
      <c r="AA600">
        <v>281873.02</v>
      </c>
      <c r="AB600">
        <v>364057</v>
      </c>
      <c r="AC600">
        <v>186665.25</v>
      </c>
      <c r="AD600">
        <v>688669</v>
      </c>
      <c r="AE600">
        <v>488567.58</v>
      </c>
      <c r="AF600">
        <v>198087</v>
      </c>
      <c r="AG600">
        <v>244938.75</v>
      </c>
      <c r="AH600">
        <v>5263131.5199999996</v>
      </c>
      <c r="AI600">
        <v>254743.62</v>
      </c>
      <c r="AJ600">
        <v>541120.36</v>
      </c>
      <c r="AK600">
        <v>751381.89</v>
      </c>
      <c r="AL600">
        <v>660368.21</v>
      </c>
      <c r="AM600">
        <v>326708.76</v>
      </c>
      <c r="AN600">
        <v>1771952</v>
      </c>
      <c r="AO600">
        <v>1072703.06</v>
      </c>
      <c r="AP600">
        <v>530996.78</v>
      </c>
      <c r="AQ600">
        <v>603791.01</v>
      </c>
      <c r="AR600">
        <v>390838.21</v>
      </c>
      <c r="AS600">
        <v>497678.59</v>
      </c>
      <c r="AT600">
        <v>273845.89</v>
      </c>
      <c r="AU600">
        <v>162645.51</v>
      </c>
      <c r="AV600">
        <v>3726797.93</v>
      </c>
      <c r="AW600">
        <v>390260.5</v>
      </c>
      <c r="AX600">
        <v>389694.27</v>
      </c>
      <c r="AY600">
        <v>713996.18</v>
      </c>
      <c r="AZ600">
        <v>450480</v>
      </c>
      <c r="BA600">
        <v>624800.9</v>
      </c>
      <c r="BB600">
        <v>549419</v>
      </c>
      <c r="BC600">
        <v>1259909.21</v>
      </c>
      <c r="BD600">
        <v>252974.83</v>
      </c>
      <c r="BE600">
        <v>102473</v>
      </c>
      <c r="BF600">
        <v>167058.5</v>
      </c>
      <c r="BG600">
        <v>124935.86</v>
      </c>
      <c r="BH600">
        <v>2387361.75</v>
      </c>
      <c r="BI600">
        <v>1209575.7</v>
      </c>
      <c r="BJ600">
        <v>352481.9</v>
      </c>
      <c r="BK600">
        <v>565114.44999999995</v>
      </c>
      <c r="BL600">
        <v>52841.8</v>
      </c>
      <c r="BM600">
        <v>178602</v>
      </c>
      <c r="BN600">
        <v>302302.40000000002</v>
      </c>
      <c r="BO600">
        <v>216740.2</v>
      </c>
    </row>
    <row r="601" spans="1:67" ht="23.25">
      <c r="A601" s="121">
        <v>5</v>
      </c>
      <c r="B601" s="122" t="s">
        <v>916</v>
      </c>
      <c r="C601" s="123" t="s">
        <v>917</v>
      </c>
      <c r="D601" s="123">
        <v>5.0999999999999996</v>
      </c>
      <c r="E601" s="266" t="s">
        <v>952</v>
      </c>
      <c r="F601" s="122"/>
      <c r="G601" s="122" t="s">
        <v>1752</v>
      </c>
      <c r="H601" s="201" t="s">
        <v>1756</v>
      </c>
      <c r="I601" s="150" t="s">
        <v>1754</v>
      </c>
      <c r="J601" s="150"/>
      <c r="K601" s="278">
        <v>5104010104.1020002</v>
      </c>
      <c r="L601" s="291" t="s">
        <v>695</v>
      </c>
      <c r="M601" s="108">
        <f t="shared" si="9"/>
        <v>108000</v>
      </c>
      <c r="N601">
        <v>161733</v>
      </c>
      <c r="O601">
        <v>31550</v>
      </c>
      <c r="P601">
        <v>76100</v>
      </c>
      <c r="Q601">
        <v>47400</v>
      </c>
      <c r="R601">
        <v>215485.5</v>
      </c>
      <c r="S601">
        <v>29475</v>
      </c>
      <c r="T601">
        <v>160</v>
      </c>
      <c r="U601">
        <v>149212.20000000001</v>
      </c>
      <c r="V601">
        <v>42128</v>
      </c>
      <c r="W601">
        <v>78652.759999999995</v>
      </c>
      <c r="X601">
        <v>275</v>
      </c>
      <c r="Y601">
        <v>21991.5</v>
      </c>
      <c r="Z601">
        <v>108000</v>
      </c>
      <c r="AB601">
        <v>27600</v>
      </c>
      <c r="AC601">
        <v>1110</v>
      </c>
      <c r="AE601">
        <v>25846</v>
      </c>
      <c r="AF601">
        <v>600</v>
      </c>
      <c r="AG601">
        <v>765</v>
      </c>
      <c r="AJ601">
        <v>2353</v>
      </c>
      <c r="AK601">
        <v>219655.83</v>
      </c>
      <c r="AL601">
        <v>60950</v>
      </c>
      <c r="AM601">
        <v>17440</v>
      </c>
      <c r="AN601">
        <v>100660</v>
      </c>
      <c r="AO601">
        <v>116990</v>
      </c>
      <c r="AP601">
        <v>118376.4</v>
      </c>
      <c r="AQ601">
        <v>48081.23</v>
      </c>
      <c r="AR601">
        <v>11009</v>
      </c>
      <c r="AS601">
        <v>101580</v>
      </c>
      <c r="AV601">
        <v>83110</v>
      </c>
      <c r="AW601">
        <v>42024.4</v>
      </c>
      <c r="AY601">
        <v>62140</v>
      </c>
      <c r="AZ601">
        <v>11295</v>
      </c>
      <c r="BA601">
        <v>5261.6</v>
      </c>
      <c r="BC601">
        <v>37860</v>
      </c>
      <c r="BF601">
        <v>25800</v>
      </c>
      <c r="BG601">
        <v>15800</v>
      </c>
      <c r="BH601">
        <v>164879</v>
      </c>
      <c r="BI601">
        <v>109396</v>
      </c>
      <c r="BJ601">
        <v>59765</v>
      </c>
      <c r="BK601">
        <v>19500</v>
      </c>
      <c r="BL601">
        <v>28940</v>
      </c>
      <c r="BM601">
        <v>9340</v>
      </c>
      <c r="BN601">
        <v>9350</v>
      </c>
    </row>
    <row r="602" spans="1:67" ht="23.25">
      <c r="A602" s="121">
        <v>5</v>
      </c>
      <c r="B602" s="122" t="s">
        <v>916</v>
      </c>
      <c r="C602" s="123" t="s">
        <v>917</v>
      </c>
      <c r="D602" s="123">
        <v>5.0999999999999996</v>
      </c>
      <c r="E602" s="266" t="s">
        <v>952</v>
      </c>
      <c r="F602" s="122"/>
      <c r="G602" s="122" t="s">
        <v>1752</v>
      </c>
      <c r="H602" s="201" t="s">
        <v>1758</v>
      </c>
      <c r="I602" s="150" t="s">
        <v>1754</v>
      </c>
      <c r="J602" s="150"/>
      <c r="K602" s="278">
        <v>5104010104.1029997</v>
      </c>
      <c r="L602" s="291" t="s">
        <v>696</v>
      </c>
      <c r="M602" s="108">
        <f t="shared" si="9"/>
        <v>478879</v>
      </c>
      <c r="N602">
        <v>1456092.8</v>
      </c>
      <c r="O602">
        <v>28360</v>
      </c>
      <c r="P602">
        <v>60829.3</v>
      </c>
      <c r="Q602">
        <v>271245</v>
      </c>
      <c r="R602">
        <v>64250.9</v>
      </c>
      <c r="S602">
        <v>152266</v>
      </c>
      <c r="T602">
        <v>270576</v>
      </c>
      <c r="U602">
        <v>242439.73</v>
      </c>
      <c r="V602">
        <v>27750.33</v>
      </c>
      <c r="W602">
        <v>45586.9</v>
      </c>
      <c r="X602">
        <v>48348</v>
      </c>
      <c r="Y602">
        <v>77846</v>
      </c>
      <c r="Z602">
        <v>478879</v>
      </c>
      <c r="AA602">
        <v>127706</v>
      </c>
      <c r="AB602">
        <v>110326</v>
      </c>
      <c r="AC602">
        <v>51646</v>
      </c>
      <c r="AD602">
        <v>43634</v>
      </c>
      <c r="AE602">
        <v>69706</v>
      </c>
      <c r="AF602">
        <v>59642</v>
      </c>
      <c r="AG602">
        <v>20860</v>
      </c>
      <c r="AH602">
        <v>2113478.81</v>
      </c>
      <c r="AI602">
        <v>33473.160000000003</v>
      </c>
      <c r="AJ602">
        <v>184516.17</v>
      </c>
      <c r="AK602">
        <v>264622.99</v>
      </c>
      <c r="AL602">
        <v>447216.95</v>
      </c>
      <c r="AM602">
        <v>131444.4</v>
      </c>
      <c r="AN602">
        <v>146670</v>
      </c>
      <c r="AO602">
        <v>109566.39999999999</v>
      </c>
      <c r="AP602">
        <v>105577</v>
      </c>
      <c r="AQ602">
        <v>175270.7</v>
      </c>
      <c r="AR602">
        <v>213569</v>
      </c>
      <c r="AS602">
        <v>99766.399999999994</v>
      </c>
      <c r="AT602">
        <v>78143.19</v>
      </c>
      <c r="AU602">
        <v>82095</v>
      </c>
      <c r="AV602">
        <v>1491009.42</v>
      </c>
      <c r="AW602">
        <v>96762</v>
      </c>
      <c r="AX602">
        <v>34640.01</v>
      </c>
      <c r="AY602">
        <v>146641.4</v>
      </c>
      <c r="AZ602">
        <v>42901</v>
      </c>
      <c r="BA602">
        <v>84087</v>
      </c>
      <c r="BB602">
        <v>86810.53</v>
      </c>
      <c r="BC602">
        <v>199082.89</v>
      </c>
      <c r="BD602">
        <v>24276</v>
      </c>
      <c r="BE602">
        <v>92721.55</v>
      </c>
      <c r="BF602">
        <v>20885</v>
      </c>
      <c r="BG602">
        <v>13807</v>
      </c>
      <c r="BH602">
        <v>1788163.12</v>
      </c>
      <c r="BI602">
        <v>101801</v>
      </c>
      <c r="BJ602">
        <v>142598</v>
      </c>
      <c r="BK602">
        <v>297460</v>
      </c>
      <c r="BL602">
        <v>51553</v>
      </c>
      <c r="BM602">
        <v>36160.68</v>
      </c>
      <c r="BN602">
        <v>139883</v>
      </c>
      <c r="BO602">
        <v>55465</v>
      </c>
    </row>
    <row r="603" spans="1:67" ht="23.25">
      <c r="A603" s="121">
        <v>5</v>
      </c>
      <c r="B603" s="122" t="s">
        <v>916</v>
      </c>
      <c r="C603" s="123" t="s">
        <v>917</v>
      </c>
      <c r="D603" s="123">
        <v>5.0999999999999996</v>
      </c>
      <c r="E603" s="266" t="s">
        <v>952</v>
      </c>
      <c r="F603" s="122"/>
      <c r="G603" s="122" t="s">
        <v>1752</v>
      </c>
      <c r="H603" s="201" t="s">
        <v>1760</v>
      </c>
      <c r="I603" s="150" t="s">
        <v>1754</v>
      </c>
      <c r="J603" s="150"/>
      <c r="K603" s="278">
        <v>5104010104.1040001</v>
      </c>
      <c r="L603" s="291" t="s">
        <v>697</v>
      </c>
      <c r="M603" s="108">
        <f t="shared" si="9"/>
        <v>377269</v>
      </c>
      <c r="N603">
        <v>405129</v>
      </c>
      <c r="O603">
        <v>4100</v>
      </c>
      <c r="P603">
        <v>50</v>
      </c>
      <c r="Q603">
        <v>178312</v>
      </c>
      <c r="R603">
        <v>13763</v>
      </c>
      <c r="S603">
        <v>600</v>
      </c>
      <c r="T603">
        <v>30130</v>
      </c>
      <c r="U603">
        <v>8200</v>
      </c>
      <c r="Y603">
        <v>28050</v>
      </c>
      <c r="Z603">
        <v>377269</v>
      </c>
      <c r="AB603">
        <v>5980</v>
      </c>
      <c r="AH603">
        <v>3592418.87</v>
      </c>
      <c r="AI603">
        <v>5210</v>
      </c>
      <c r="AJ603">
        <v>8170</v>
      </c>
      <c r="AK603">
        <v>120</v>
      </c>
      <c r="AN603">
        <v>7750</v>
      </c>
      <c r="AO603">
        <v>25140</v>
      </c>
      <c r="AR603">
        <v>240</v>
      </c>
      <c r="AS603">
        <v>1700</v>
      </c>
      <c r="AT603">
        <v>10960</v>
      </c>
      <c r="AU603">
        <v>1500</v>
      </c>
      <c r="AV603">
        <v>420</v>
      </c>
      <c r="AY603">
        <v>130915.69</v>
      </c>
      <c r="AZ603">
        <v>24100</v>
      </c>
      <c r="BA603">
        <v>7062</v>
      </c>
      <c r="BB603">
        <v>3102</v>
      </c>
      <c r="BC603">
        <v>133127.79999999999</v>
      </c>
      <c r="BE603">
        <v>23715</v>
      </c>
      <c r="BF603">
        <v>184</v>
      </c>
      <c r="BH603">
        <v>4900</v>
      </c>
      <c r="BJ603">
        <v>32610</v>
      </c>
      <c r="BN603">
        <v>3500</v>
      </c>
    </row>
    <row r="604" spans="1:67" ht="23.25">
      <c r="A604" s="121">
        <v>5</v>
      </c>
      <c r="B604" s="122" t="s">
        <v>916</v>
      </c>
      <c r="C604" s="123" t="s">
        <v>917</v>
      </c>
      <c r="D604" s="123">
        <v>5.0999999999999996</v>
      </c>
      <c r="E604" s="266" t="s">
        <v>952</v>
      </c>
      <c r="F604" s="122"/>
      <c r="G604" s="122" t="s">
        <v>1752</v>
      </c>
      <c r="H604" s="201" t="s">
        <v>1762</v>
      </c>
      <c r="I604" s="150" t="s">
        <v>1754</v>
      </c>
      <c r="J604" s="150"/>
      <c r="K604" s="278">
        <v>5104010104.1049995</v>
      </c>
      <c r="L604" s="291" t="s">
        <v>698</v>
      </c>
      <c r="M604" s="108">
        <f t="shared" si="9"/>
        <v>572231</v>
      </c>
      <c r="N604">
        <v>446140</v>
      </c>
      <c r="O604">
        <v>414730</v>
      </c>
      <c r="P604">
        <v>156958</v>
      </c>
      <c r="Q604">
        <v>576575</v>
      </c>
      <c r="R604">
        <v>26048</v>
      </c>
      <c r="S604">
        <v>245930</v>
      </c>
      <c r="T604">
        <v>376481.51</v>
      </c>
      <c r="U604">
        <v>557394</v>
      </c>
      <c r="V604">
        <v>129515</v>
      </c>
      <c r="W604">
        <v>317110.52</v>
      </c>
      <c r="X604">
        <v>177930</v>
      </c>
      <c r="Y604">
        <v>520550</v>
      </c>
      <c r="Z604">
        <v>572231</v>
      </c>
      <c r="AA604">
        <v>141901</v>
      </c>
      <c r="AB604">
        <v>125985</v>
      </c>
      <c r="AC604">
        <v>133825.99</v>
      </c>
      <c r="AD604">
        <v>203181.73</v>
      </c>
      <c r="AE604">
        <v>53760</v>
      </c>
      <c r="AF604">
        <v>151409.16</v>
      </c>
      <c r="AG604">
        <v>42710</v>
      </c>
      <c r="AH604">
        <v>3908895</v>
      </c>
      <c r="AI604">
        <v>172330.6</v>
      </c>
      <c r="AJ604">
        <v>154646.78</v>
      </c>
      <c r="AK604">
        <v>590026.54</v>
      </c>
      <c r="AL604">
        <v>283960</v>
      </c>
      <c r="AM604">
        <v>210470</v>
      </c>
      <c r="AN604">
        <v>558155</v>
      </c>
      <c r="AO604">
        <v>218870</v>
      </c>
      <c r="AP604">
        <v>193650</v>
      </c>
      <c r="AQ604">
        <v>81683.600000000006</v>
      </c>
      <c r="AR604">
        <v>158624</v>
      </c>
      <c r="AS604">
        <v>134941</v>
      </c>
      <c r="AT604">
        <v>274946</v>
      </c>
      <c r="AU604">
        <v>82800</v>
      </c>
      <c r="AV604">
        <v>1033053</v>
      </c>
      <c r="AW604">
        <v>154315</v>
      </c>
      <c r="AX604">
        <v>95045.6</v>
      </c>
      <c r="AY604">
        <v>673407.68</v>
      </c>
      <c r="AZ604">
        <v>380595</v>
      </c>
      <c r="BA604">
        <v>275558</v>
      </c>
      <c r="BB604">
        <v>49640</v>
      </c>
      <c r="BC604">
        <v>278229.34000000003</v>
      </c>
      <c r="BD604">
        <v>107529</v>
      </c>
      <c r="BE604">
        <v>63175</v>
      </c>
      <c r="BF604">
        <v>43510</v>
      </c>
      <c r="BG604">
        <v>51525</v>
      </c>
      <c r="BH604">
        <v>726530.82</v>
      </c>
      <c r="BI604">
        <v>227180</v>
      </c>
      <c r="BJ604">
        <v>214880</v>
      </c>
      <c r="BK604">
        <v>365115</v>
      </c>
      <c r="BL604">
        <v>79020</v>
      </c>
      <c r="BM604">
        <v>190500</v>
      </c>
      <c r="BN604">
        <v>329120</v>
      </c>
      <c r="BO604">
        <v>72590</v>
      </c>
    </row>
    <row r="605" spans="1:67" ht="23.25">
      <c r="A605" s="121">
        <v>5</v>
      </c>
      <c r="B605" s="122" t="s">
        <v>916</v>
      </c>
      <c r="C605" s="123" t="s">
        <v>917</v>
      </c>
      <c r="D605" s="123">
        <v>5.0999999999999996</v>
      </c>
      <c r="E605" s="266" t="s">
        <v>952</v>
      </c>
      <c r="F605" s="122"/>
      <c r="G605" s="122" t="s">
        <v>1752</v>
      </c>
      <c r="H605" s="201" t="s">
        <v>1764</v>
      </c>
      <c r="I605" s="150" t="s">
        <v>1754</v>
      </c>
      <c r="J605" s="150"/>
      <c r="K605" s="278">
        <v>5104010104.1059999</v>
      </c>
      <c r="L605" s="291" t="s">
        <v>699</v>
      </c>
      <c r="M605" s="108">
        <f t="shared" si="9"/>
        <v>1952031.06</v>
      </c>
      <c r="N605">
        <v>6121683.5899999999</v>
      </c>
      <c r="O605">
        <v>453474</v>
      </c>
      <c r="P605">
        <v>734029.83</v>
      </c>
      <c r="Q605">
        <v>2058814.32</v>
      </c>
      <c r="R605">
        <v>2732595.86</v>
      </c>
      <c r="S605">
        <v>1593030</v>
      </c>
      <c r="T605">
        <v>1202280.02</v>
      </c>
      <c r="U605">
        <v>670221.1</v>
      </c>
      <c r="V605">
        <v>610413.51</v>
      </c>
      <c r="W605">
        <v>586008.6</v>
      </c>
      <c r="X605">
        <v>447965.63</v>
      </c>
      <c r="Y605">
        <v>921261</v>
      </c>
      <c r="Z605">
        <v>1952031.06</v>
      </c>
      <c r="AA605">
        <v>624171.39</v>
      </c>
      <c r="AB605">
        <v>189461.4</v>
      </c>
      <c r="AC605">
        <v>424385.14</v>
      </c>
      <c r="AD605">
        <v>480055.25</v>
      </c>
      <c r="AE605">
        <v>367965.3</v>
      </c>
      <c r="AF605">
        <v>217911.15</v>
      </c>
      <c r="AG605">
        <v>45419</v>
      </c>
      <c r="AH605">
        <v>8634715.1999999993</v>
      </c>
      <c r="AI605">
        <v>487118.75</v>
      </c>
      <c r="AJ605">
        <v>256158.71</v>
      </c>
      <c r="AK605">
        <v>932308.93</v>
      </c>
      <c r="AL605">
        <v>1038875.31</v>
      </c>
      <c r="AM605">
        <v>520611.6</v>
      </c>
      <c r="AN605">
        <v>54940</v>
      </c>
      <c r="AO605">
        <v>760482.92</v>
      </c>
      <c r="AP605">
        <v>938006.16</v>
      </c>
      <c r="AQ605">
        <v>258522.66</v>
      </c>
      <c r="AR605">
        <v>1978293.74</v>
      </c>
      <c r="AS605">
        <v>367428.78</v>
      </c>
      <c r="AT605">
        <v>658506.31999999995</v>
      </c>
      <c r="AU605">
        <v>150349.13</v>
      </c>
      <c r="AV605">
        <v>5437398.8300000001</v>
      </c>
      <c r="AW605">
        <v>448059.34</v>
      </c>
      <c r="AX605">
        <v>601242.68000000005</v>
      </c>
      <c r="AY605">
        <v>695291.06</v>
      </c>
      <c r="AZ605">
        <v>434425.45</v>
      </c>
      <c r="BA605">
        <v>486305.48</v>
      </c>
      <c r="BB605">
        <v>388342.38</v>
      </c>
      <c r="BC605">
        <v>1190511.96</v>
      </c>
      <c r="BD605">
        <v>343264.47</v>
      </c>
      <c r="BE605">
        <v>175089.19</v>
      </c>
      <c r="BF605">
        <v>199492.34</v>
      </c>
      <c r="BG605">
        <v>102298.5</v>
      </c>
      <c r="BH605">
        <v>2729368.46</v>
      </c>
      <c r="BI605">
        <v>946454.45</v>
      </c>
      <c r="BJ605">
        <v>318022.12</v>
      </c>
      <c r="BK605">
        <v>1115944.1000000001</v>
      </c>
      <c r="BL605">
        <v>171880.12</v>
      </c>
      <c r="BM605">
        <v>461858.55</v>
      </c>
      <c r="BN605">
        <v>763826.1</v>
      </c>
      <c r="BO605">
        <v>362540.4</v>
      </c>
    </row>
    <row r="606" spans="1:67" ht="23.25">
      <c r="A606" s="121">
        <v>5</v>
      </c>
      <c r="B606" s="122" t="s">
        <v>916</v>
      </c>
      <c r="C606" s="123" t="s">
        <v>917</v>
      </c>
      <c r="D606" s="123">
        <v>5.0999999999999996</v>
      </c>
      <c r="E606" s="266" t="s">
        <v>952</v>
      </c>
      <c r="F606" s="122"/>
      <c r="G606" s="122" t="s">
        <v>1752</v>
      </c>
      <c r="H606" s="201" t="s">
        <v>1766</v>
      </c>
      <c r="I606" s="150" t="s">
        <v>1754</v>
      </c>
      <c r="J606" s="150"/>
      <c r="K606" s="278">
        <v>5104010104.1070004</v>
      </c>
      <c r="L606" s="291" t="s">
        <v>700</v>
      </c>
      <c r="M606" s="108">
        <f t="shared" si="9"/>
        <v>604479</v>
      </c>
      <c r="N606">
        <v>1525481</v>
      </c>
      <c r="O606">
        <v>104607</v>
      </c>
      <c r="P606">
        <v>84703.6</v>
      </c>
      <c r="Q606">
        <v>141768.9</v>
      </c>
      <c r="R606">
        <v>153045.81</v>
      </c>
      <c r="S606">
        <v>337261.97</v>
      </c>
      <c r="T606">
        <v>112427</v>
      </c>
      <c r="U606">
        <v>982541.11</v>
      </c>
      <c r="V606">
        <v>104322.71</v>
      </c>
      <c r="W606">
        <v>90286.55</v>
      </c>
      <c r="X606">
        <v>58475.75</v>
      </c>
      <c r="Y606">
        <v>91829</v>
      </c>
      <c r="Z606">
        <v>604479</v>
      </c>
      <c r="AA606">
        <v>331909</v>
      </c>
      <c r="AB606">
        <v>20529</v>
      </c>
      <c r="AC606">
        <v>61497.42</v>
      </c>
      <c r="AD606">
        <v>59252</v>
      </c>
      <c r="AE606">
        <v>122573.53</v>
      </c>
      <c r="AF606">
        <v>46754</v>
      </c>
      <c r="AG606">
        <v>2667</v>
      </c>
      <c r="AH606">
        <v>2180880.6</v>
      </c>
      <c r="AJ606">
        <v>162793.54999999999</v>
      </c>
      <c r="AK606">
        <v>544176.1</v>
      </c>
      <c r="AL606">
        <v>181971.7</v>
      </c>
      <c r="AM606">
        <v>124415</v>
      </c>
      <c r="AN606">
        <v>377492</v>
      </c>
      <c r="AO606">
        <v>113386.5</v>
      </c>
      <c r="AP606">
        <v>100909.84</v>
      </c>
      <c r="AQ606">
        <v>204987.61</v>
      </c>
      <c r="AR606">
        <v>225469.3</v>
      </c>
      <c r="AS606">
        <v>207629</v>
      </c>
      <c r="AT606">
        <v>225917</v>
      </c>
      <c r="AV606">
        <v>1137393</v>
      </c>
      <c r="AW606">
        <v>140239.70000000001</v>
      </c>
      <c r="AX606">
        <v>36420</v>
      </c>
      <c r="AY606">
        <v>166280.37</v>
      </c>
      <c r="AZ606">
        <v>101406.39999999999</v>
      </c>
      <c r="BA606">
        <v>113799.6</v>
      </c>
      <c r="BB606">
        <v>27520</v>
      </c>
      <c r="BC606">
        <v>293973.8</v>
      </c>
      <c r="BD606">
        <v>63731.6</v>
      </c>
      <c r="BE606">
        <v>7220</v>
      </c>
      <c r="BF606">
        <v>41229</v>
      </c>
      <c r="BG606">
        <v>11801</v>
      </c>
      <c r="BH606">
        <v>1129186</v>
      </c>
      <c r="BI606">
        <v>82874</v>
      </c>
      <c r="BJ606">
        <v>81142</v>
      </c>
      <c r="BK606">
        <v>191332</v>
      </c>
      <c r="BL606">
        <v>30670</v>
      </c>
      <c r="BM606">
        <v>64385.23</v>
      </c>
      <c r="BN606">
        <v>87394.8</v>
      </c>
      <c r="BO606">
        <v>104526</v>
      </c>
    </row>
    <row r="607" spans="1:67" ht="23.25">
      <c r="A607" s="121">
        <v>5</v>
      </c>
      <c r="B607" s="122" t="s">
        <v>916</v>
      </c>
      <c r="C607" s="123" t="s">
        <v>917</v>
      </c>
      <c r="D607" s="123">
        <v>5.0999999999999996</v>
      </c>
      <c r="E607" s="266" t="s">
        <v>952</v>
      </c>
      <c r="F607" s="122"/>
      <c r="G607" s="122" t="s">
        <v>1752</v>
      </c>
      <c r="H607" s="201" t="s">
        <v>1768</v>
      </c>
      <c r="I607" s="150" t="s">
        <v>1754</v>
      </c>
      <c r="J607" s="150"/>
      <c r="K607" s="278">
        <v>5104010104.1079998</v>
      </c>
      <c r="L607" s="291" t="s">
        <v>701</v>
      </c>
      <c r="M607" s="108">
        <f t="shared" si="9"/>
        <v>252131</v>
      </c>
      <c r="N607">
        <v>117975</v>
      </c>
      <c r="O607">
        <v>1000</v>
      </c>
      <c r="P607">
        <v>7240</v>
      </c>
      <c r="Q607">
        <v>1074795</v>
      </c>
      <c r="R607">
        <v>8558.1</v>
      </c>
      <c r="S607">
        <v>71156</v>
      </c>
      <c r="T607">
        <v>1190</v>
      </c>
      <c r="U607">
        <v>142528.88</v>
      </c>
      <c r="V607">
        <v>12915</v>
      </c>
      <c r="W607">
        <v>9512.9</v>
      </c>
      <c r="X607">
        <v>88565</v>
      </c>
      <c r="Y607">
        <v>505</v>
      </c>
      <c r="Z607">
        <v>252131</v>
      </c>
      <c r="AA607">
        <v>12140</v>
      </c>
      <c r="AB607">
        <v>143188.5</v>
      </c>
      <c r="AC607">
        <v>70728.820000000007</v>
      </c>
      <c r="AD607">
        <v>254307</v>
      </c>
      <c r="AE607">
        <v>9240</v>
      </c>
      <c r="AF607">
        <v>890</v>
      </c>
      <c r="AG607">
        <v>9789</v>
      </c>
      <c r="AH607">
        <v>1347603.64</v>
      </c>
      <c r="AI607">
        <v>109240.86</v>
      </c>
      <c r="AJ607">
        <v>69600</v>
      </c>
      <c r="AK607">
        <v>225129.8</v>
      </c>
      <c r="AL607">
        <v>25234.3</v>
      </c>
      <c r="AM607">
        <v>22208.95</v>
      </c>
      <c r="AN607">
        <v>1253369.8899999999</v>
      </c>
      <c r="AO607">
        <v>167640</v>
      </c>
      <c r="AP607">
        <v>82080.2</v>
      </c>
      <c r="AQ607">
        <v>59096.5</v>
      </c>
      <c r="AR607">
        <v>332483.46999999997</v>
      </c>
      <c r="AS607">
        <v>41142.449999999997</v>
      </c>
      <c r="AT607">
        <v>3590</v>
      </c>
      <c r="AU607">
        <v>105400.46</v>
      </c>
      <c r="AV607">
        <v>142879</v>
      </c>
      <c r="AW607">
        <v>1480</v>
      </c>
      <c r="AX607">
        <v>11709.99</v>
      </c>
      <c r="AY607">
        <v>118740</v>
      </c>
      <c r="AZ607">
        <v>16485</v>
      </c>
      <c r="BA607">
        <v>24325.8</v>
      </c>
      <c r="BB607">
        <v>104046.3</v>
      </c>
      <c r="BC607">
        <v>109783.57</v>
      </c>
      <c r="BD607">
        <v>902.5</v>
      </c>
      <c r="BE607">
        <v>69730.45</v>
      </c>
      <c r="BF607">
        <v>20780</v>
      </c>
      <c r="BG607">
        <v>1318</v>
      </c>
      <c r="BH607">
        <v>68350</v>
      </c>
      <c r="BI607">
        <v>88310</v>
      </c>
      <c r="BJ607">
        <v>22604</v>
      </c>
      <c r="BK607">
        <v>52680</v>
      </c>
      <c r="BL607">
        <v>4868.5</v>
      </c>
      <c r="BM607">
        <v>15660.96</v>
      </c>
      <c r="BN607">
        <v>148126.1</v>
      </c>
      <c r="BO607">
        <v>53389</v>
      </c>
    </row>
    <row r="608" spans="1:67" ht="23.25">
      <c r="A608" s="121">
        <v>5</v>
      </c>
      <c r="B608" s="122" t="s">
        <v>916</v>
      </c>
      <c r="C608" s="123" t="s">
        <v>917</v>
      </c>
      <c r="D608" s="123">
        <v>5.0999999999999996</v>
      </c>
      <c r="E608" s="266" t="s">
        <v>952</v>
      </c>
      <c r="F608" s="122"/>
      <c r="G608" s="122" t="s">
        <v>1752</v>
      </c>
      <c r="H608" s="201" t="s">
        <v>1770</v>
      </c>
      <c r="I608" s="150" t="s">
        <v>1754</v>
      </c>
      <c r="J608" s="150"/>
      <c r="K608" s="278">
        <v>5104010104.1090002</v>
      </c>
      <c r="L608" s="291" t="s">
        <v>702</v>
      </c>
      <c r="M608" s="108">
        <f t="shared" si="9"/>
        <v>0</v>
      </c>
      <c r="AD608">
        <v>4431603</v>
      </c>
      <c r="BK608">
        <v>3849022.81</v>
      </c>
      <c r="BN608">
        <v>48201.39</v>
      </c>
    </row>
    <row r="609" spans="1:67" ht="23.25">
      <c r="A609" s="121">
        <v>5</v>
      </c>
      <c r="B609" s="122" t="s">
        <v>916</v>
      </c>
      <c r="C609" s="123" t="s">
        <v>917</v>
      </c>
      <c r="D609" s="123">
        <v>5.0999999999999996</v>
      </c>
      <c r="E609" s="266" t="s">
        <v>952</v>
      </c>
      <c r="F609" s="122" t="s">
        <v>1772</v>
      </c>
      <c r="G609" s="122" t="s">
        <v>1743</v>
      </c>
      <c r="H609" s="201" t="s">
        <v>1773</v>
      </c>
      <c r="I609" s="150" t="s">
        <v>1774</v>
      </c>
      <c r="J609" s="150"/>
      <c r="K609" s="278">
        <v>5104010107.1009998</v>
      </c>
      <c r="L609" s="291" t="s">
        <v>703</v>
      </c>
      <c r="M609" s="108">
        <f t="shared" si="9"/>
        <v>5057671.51</v>
      </c>
      <c r="N609">
        <v>6340050.5</v>
      </c>
      <c r="P609">
        <v>574700</v>
      </c>
      <c r="Q609">
        <v>213602</v>
      </c>
      <c r="R609">
        <v>399820</v>
      </c>
      <c r="T609">
        <v>376908.6</v>
      </c>
      <c r="U609">
        <v>197813.3</v>
      </c>
      <c r="W609">
        <v>262700</v>
      </c>
      <c r="Y609">
        <v>0</v>
      </c>
      <c r="Z609">
        <v>5057671.51</v>
      </c>
      <c r="AB609">
        <v>243000</v>
      </c>
      <c r="AC609">
        <v>18000</v>
      </c>
      <c r="AD609">
        <v>278750</v>
      </c>
      <c r="AE609">
        <v>519525</v>
      </c>
      <c r="AG609">
        <v>235927</v>
      </c>
      <c r="AH609">
        <v>6074360</v>
      </c>
      <c r="AI609">
        <v>5</v>
      </c>
      <c r="AJ609">
        <v>29030.799999999999</v>
      </c>
      <c r="AK609">
        <v>475936.54</v>
      </c>
      <c r="AL609">
        <v>1160300</v>
      </c>
      <c r="AM609">
        <v>75100</v>
      </c>
      <c r="AN609">
        <v>23700</v>
      </c>
      <c r="AO609">
        <v>9000</v>
      </c>
      <c r="AP609">
        <v>34600</v>
      </c>
      <c r="AQ609">
        <v>107000</v>
      </c>
      <c r="AR609">
        <v>147000</v>
      </c>
      <c r="AS609">
        <v>196150</v>
      </c>
      <c r="AT609">
        <v>3600</v>
      </c>
      <c r="AU609">
        <v>63500</v>
      </c>
      <c r="AV609">
        <v>1883588</v>
      </c>
      <c r="AW609">
        <v>387676.48</v>
      </c>
      <c r="AX609">
        <v>345910</v>
      </c>
      <c r="AY609">
        <v>1114480</v>
      </c>
      <c r="AZ609">
        <v>270250</v>
      </c>
      <c r="BA609">
        <v>3500</v>
      </c>
      <c r="BB609">
        <v>13060</v>
      </c>
      <c r="BC609">
        <v>1186367</v>
      </c>
      <c r="BD609">
        <v>195110</v>
      </c>
      <c r="BE609">
        <v>475000</v>
      </c>
      <c r="BG609">
        <v>141100</v>
      </c>
      <c r="BH609">
        <v>350000</v>
      </c>
      <c r="BI609">
        <v>457825.02</v>
      </c>
      <c r="BK609">
        <v>1290300</v>
      </c>
      <c r="BL609">
        <v>4000</v>
      </c>
      <c r="BM609">
        <v>1091945</v>
      </c>
      <c r="BO609">
        <v>92341</v>
      </c>
    </row>
    <row r="610" spans="1:67" ht="23.25">
      <c r="A610" s="121">
        <v>5</v>
      </c>
      <c r="B610" s="122" t="s">
        <v>916</v>
      </c>
      <c r="C610" s="123" t="s">
        <v>917</v>
      </c>
      <c r="D610" s="123">
        <v>5.0999999999999996</v>
      </c>
      <c r="E610" s="266" t="s">
        <v>952</v>
      </c>
      <c r="F610" s="122" t="s">
        <v>1772</v>
      </c>
      <c r="G610" s="122" t="s">
        <v>1743</v>
      </c>
      <c r="H610" s="201" t="s">
        <v>1773</v>
      </c>
      <c r="I610" s="150" t="s">
        <v>1774</v>
      </c>
      <c r="J610" s="150"/>
      <c r="K610" s="278">
        <v>5104010107.1020002</v>
      </c>
      <c r="L610" s="291" t="s">
        <v>704</v>
      </c>
      <c r="M610" s="108">
        <f t="shared" si="9"/>
        <v>864516.62</v>
      </c>
      <c r="N610">
        <v>1554741.98</v>
      </c>
      <c r="O610">
        <v>44600</v>
      </c>
      <c r="P610">
        <v>21250</v>
      </c>
      <c r="Q610">
        <v>26185.75</v>
      </c>
      <c r="R610">
        <v>17900</v>
      </c>
      <c r="S610">
        <v>44870.03</v>
      </c>
      <c r="U610">
        <v>143350</v>
      </c>
      <c r="V610">
        <v>16100</v>
      </c>
      <c r="W610">
        <v>24604.61</v>
      </c>
      <c r="Y610">
        <v>6300</v>
      </c>
      <c r="Z610">
        <v>864516.62</v>
      </c>
      <c r="AC610">
        <v>203008</v>
      </c>
      <c r="AD610">
        <v>118400</v>
      </c>
      <c r="AG610">
        <v>3100</v>
      </c>
      <c r="AI610">
        <v>108100</v>
      </c>
      <c r="AJ610">
        <v>78292.5</v>
      </c>
      <c r="AK610">
        <v>380310.25</v>
      </c>
      <c r="AL610">
        <v>148636.67000000001</v>
      </c>
      <c r="AM610">
        <v>8850</v>
      </c>
      <c r="AN610">
        <v>277164.71999999997</v>
      </c>
      <c r="AO610">
        <v>141350</v>
      </c>
      <c r="AQ610">
        <v>38420.800000000003</v>
      </c>
      <c r="AR610">
        <v>220090.13</v>
      </c>
      <c r="AS610">
        <v>66106.05</v>
      </c>
      <c r="AT610">
        <v>44500</v>
      </c>
      <c r="AV610">
        <v>1004737.97</v>
      </c>
      <c r="AW610">
        <v>74893</v>
      </c>
      <c r="AX610">
        <v>32345</v>
      </c>
      <c r="AY610">
        <v>62100</v>
      </c>
      <c r="AZ610">
        <v>88710</v>
      </c>
      <c r="BA610">
        <v>132144</v>
      </c>
      <c r="BB610">
        <v>79850</v>
      </c>
      <c r="BC610">
        <v>242955.51</v>
      </c>
      <c r="BD610">
        <v>72700</v>
      </c>
      <c r="BE610">
        <v>40300</v>
      </c>
      <c r="BF610">
        <v>7600</v>
      </c>
      <c r="BG610">
        <v>19380</v>
      </c>
      <c r="BH610">
        <v>1716105.5</v>
      </c>
      <c r="BI610">
        <v>160467.16</v>
      </c>
      <c r="BJ610">
        <v>6000</v>
      </c>
      <c r="BK610">
        <v>31750</v>
      </c>
      <c r="BL610">
        <v>4850</v>
      </c>
      <c r="BM610">
        <v>46300</v>
      </c>
      <c r="BO610">
        <v>35340</v>
      </c>
    </row>
    <row r="611" spans="1:67" ht="23.25">
      <c r="A611" s="121">
        <v>5</v>
      </c>
      <c r="B611" s="122" t="s">
        <v>916</v>
      </c>
      <c r="C611" s="123" t="s">
        <v>917</v>
      </c>
      <c r="D611" s="123">
        <v>5.0999999999999996</v>
      </c>
      <c r="E611" s="266" t="s">
        <v>952</v>
      </c>
      <c r="F611" s="122" t="s">
        <v>1772</v>
      </c>
      <c r="G611" s="122" t="s">
        <v>1743</v>
      </c>
      <c r="H611" s="201" t="s">
        <v>1773</v>
      </c>
      <c r="I611" s="150" t="s">
        <v>1774</v>
      </c>
      <c r="J611" s="150"/>
      <c r="K611" s="278">
        <v>5104010107.1029997</v>
      </c>
      <c r="L611" s="291" t="s">
        <v>705</v>
      </c>
      <c r="M611" s="108">
        <f t="shared" si="9"/>
        <v>310229.42</v>
      </c>
      <c r="N611">
        <v>636410.93000000005</v>
      </c>
      <c r="O611">
        <v>41116.5</v>
      </c>
      <c r="P611">
        <v>98304.58</v>
      </c>
      <c r="Q611">
        <v>317561.8</v>
      </c>
      <c r="R611">
        <v>292939.63</v>
      </c>
      <c r="S611">
        <v>298585.83</v>
      </c>
      <c r="T611">
        <v>318768.21000000002</v>
      </c>
      <c r="U611">
        <v>213795</v>
      </c>
      <c r="V611">
        <v>128114.98</v>
      </c>
      <c r="W611">
        <v>241879.67999999999</v>
      </c>
      <c r="X611">
        <v>170557.18</v>
      </c>
      <c r="Y611">
        <v>33042.78</v>
      </c>
      <c r="Z611">
        <v>310229.42</v>
      </c>
      <c r="AA611">
        <v>180200.38</v>
      </c>
      <c r="AB611">
        <v>18821.3</v>
      </c>
      <c r="AC611">
        <v>86724.93</v>
      </c>
      <c r="AD611">
        <v>226519.98</v>
      </c>
      <c r="AE611">
        <v>158205.9</v>
      </c>
      <c r="AG611">
        <v>76984.66</v>
      </c>
      <c r="AH611">
        <v>522082.39</v>
      </c>
      <c r="AI611">
        <v>45250</v>
      </c>
      <c r="AJ611">
        <v>162082.34</v>
      </c>
      <c r="AK611">
        <v>51706.89</v>
      </c>
      <c r="AL611">
        <v>148195</v>
      </c>
      <c r="AM611">
        <v>273940.39</v>
      </c>
      <c r="AN611">
        <v>241480.87</v>
      </c>
      <c r="AO611">
        <v>195678.43</v>
      </c>
      <c r="AP611">
        <v>123636.4</v>
      </c>
      <c r="AQ611">
        <v>58812.43</v>
      </c>
      <c r="AR611">
        <v>175288.35</v>
      </c>
      <c r="AS611">
        <v>125484.47</v>
      </c>
      <c r="AT611">
        <v>136886.84</v>
      </c>
      <c r="AU611">
        <v>213954.32</v>
      </c>
      <c r="AV611">
        <v>709026.72</v>
      </c>
      <c r="AW611">
        <v>96884.84</v>
      </c>
      <c r="AX611">
        <v>127961.43</v>
      </c>
      <c r="AY611">
        <v>183381.46</v>
      </c>
      <c r="AZ611">
        <v>220728.75</v>
      </c>
      <c r="BA611">
        <v>111529.05</v>
      </c>
      <c r="BB611">
        <v>173985</v>
      </c>
      <c r="BC611">
        <v>200997.05</v>
      </c>
      <c r="BD611">
        <v>153742.53</v>
      </c>
      <c r="BE611">
        <v>76380.850000000006</v>
      </c>
      <c r="BF611">
        <v>126223.33</v>
      </c>
      <c r="BG611">
        <v>87464.41</v>
      </c>
      <c r="BH611">
        <v>187309.91</v>
      </c>
      <c r="BI611">
        <v>189925.29</v>
      </c>
      <c r="BK611">
        <v>276195.5</v>
      </c>
      <c r="BL611">
        <v>29285.03</v>
      </c>
      <c r="BM611">
        <v>264581.06</v>
      </c>
      <c r="BN611">
        <v>277500</v>
      </c>
      <c r="BO611">
        <v>98938.89</v>
      </c>
    </row>
    <row r="612" spans="1:67" ht="23.25">
      <c r="A612" s="121">
        <v>5</v>
      </c>
      <c r="B612" s="122" t="s">
        <v>916</v>
      </c>
      <c r="C612" s="123" t="s">
        <v>917</v>
      </c>
      <c r="D612" s="123">
        <v>5.0999999999999996</v>
      </c>
      <c r="E612" s="266" t="s">
        <v>952</v>
      </c>
      <c r="F612" s="122" t="s">
        <v>1772</v>
      </c>
      <c r="G612" s="122" t="s">
        <v>1743</v>
      </c>
      <c r="H612" s="201" t="s">
        <v>1773</v>
      </c>
      <c r="I612" s="150" t="s">
        <v>1774</v>
      </c>
      <c r="J612" s="150"/>
      <c r="K612" s="278">
        <v>5104010107.1040001</v>
      </c>
      <c r="L612" s="291" t="s">
        <v>706</v>
      </c>
      <c r="M612" s="108">
        <f t="shared" si="9"/>
        <v>412467.5</v>
      </c>
      <c r="N612">
        <v>148200</v>
      </c>
      <c r="O612">
        <v>116402.42</v>
      </c>
      <c r="Q612">
        <v>30826.7</v>
      </c>
      <c r="S612">
        <v>19260</v>
      </c>
      <c r="T612">
        <v>7500</v>
      </c>
      <c r="V612">
        <v>96366.88</v>
      </c>
      <c r="Z612">
        <v>412467.5</v>
      </c>
      <c r="AC612">
        <v>2500</v>
      </c>
      <c r="AD612">
        <v>1016.5</v>
      </c>
      <c r="AE612">
        <v>209399</v>
      </c>
      <c r="AG612">
        <v>29799.5</v>
      </c>
      <c r="AI612">
        <v>23100</v>
      </c>
      <c r="AJ612">
        <v>96727.5</v>
      </c>
      <c r="AK612">
        <v>105840</v>
      </c>
      <c r="AL612">
        <v>62916</v>
      </c>
      <c r="AM612">
        <v>26574.31</v>
      </c>
      <c r="AN612">
        <v>82604</v>
      </c>
      <c r="AP612">
        <v>41727.5</v>
      </c>
      <c r="AQ612">
        <v>103950</v>
      </c>
      <c r="AR612">
        <v>94615</v>
      </c>
      <c r="AS612">
        <v>31953</v>
      </c>
      <c r="AT612">
        <v>22600</v>
      </c>
      <c r="AU612">
        <v>79290</v>
      </c>
      <c r="AV612">
        <v>62895</v>
      </c>
      <c r="AW612">
        <v>76521</v>
      </c>
      <c r="AX612">
        <v>33860</v>
      </c>
      <c r="AZ612">
        <v>39055</v>
      </c>
      <c r="BB612">
        <v>25680</v>
      </c>
      <c r="BC612">
        <v>32320</v>
      </c>
      <c r="BD612">
        <v>153820.79999999999</v>
      </c>
      <c r="BG612">
        <v>21544</v>
      </c>
      <c r="BH612">
        <v>109865.89</v>
      </c>
      <c r="BI612">
        <v>13305</v>
      </c>
      <c r="BK612">
        <v>5440</v>
      </c>
      <c r="BL612">
        <v>4280</v>
      </c>
      <c r="BM612">
        <v>33350</v>
      </c>
      <c r="BN612">
        <v>130250</v>
      </c>
    </row>
    <row r="613" spans="1:67" ht="23.25">
      <c r="A613" s="121">
        <v>5</v>
      </c>
      <c r="B613" s="122" t="s">
        <v>916</v>
      </c>
      <c r="C613" s="123" t="s">
        <v>917</v>
      </c>
      <c r="D613" s="123">
        <v>5.0999999999999996</v>
      </c>
      <c r="E613" s="266" t="s">
        <v>952</v>
      </c>
      <c r="F613" s="122" t="s">
        <v>1772</v>
      </c>
      <c r="G613" s="122" t="s">
        <v>1743</v>
      </c>
      <c r="H613" s="201" t="s">
        <v>1773</v>
      </c>
      <c r="I613" s="150" t="s">
        <v>1774</v>
      </c>
      <c r="J613" s="150"/>
      <c r="K613" s="278">
        <v>5104010107.1049995</v>
      </c>
      <c r="L613" s="291" t="s">
        <v>707</v>
      </c>
      <c r="M613" s="108">
        <f t="shared" si="9"/>
        <v>3534.25</v>
      </c>
      <c r="O613">
        <v>14530</v>
      </c>
      <c r="T613">
        <v>550</v>
      </c>
      <c r="Y613">
        <v>3584.5</v>
      </c>
      <c r="Z613">
        <v>3534.25</v>
      </c>
      <c r="AC613">
        <v>6800</v>
      </c>
      <c r="AK613">
        <v>1600</v>
      </c>
      <c r="AN613">
        <v>2900</v>
      </c>
      <c r="AP613">
        <v>10450</v>
      </c>
      <c r="AV613">
        <v>20600</v>
      </c>
      <c r="AX613">
        <v>800</v>
      </c>
      <c r="AZ613">
        <v>2000</v>
      </c>
      <c r="BC613">
        <v>600</v>
      </c>
      <c r="BD613">
        <v>71250</v>
      </c>
      <c r="BF613">
        <v>24560</v>
      </c>
      <c r="BK613">
        <v>19548</v>
      </c>
    </row>
    <row r="614" spans="1:67" ht="23.25">
      <c r="A614" s="121">
        <v>5</v>
      </c>
      <c r="B614" s="122" t="s">
        <v>916</v>
      </c>
      <c r="C614" s="123" t="s">
        <v>917</v>
      </c>
      <c r="D614" s="123">
        <v>5.0999999999999996</v>
      </c>
      <c r="E614" s="266" t="s">
        <v>952</v>
      </c>
      <c r="F614" s="122" t="s">
        <v>1772</v>
      </c>
      <c r="G614" s="122" t="s">
        <v>1743</v>
      </c>
      <c r="H614" s="201" t="s">
        <v>1773</v>
      </c>
      <c r="I614" s="150" t="s">
        <v>1774</v>
      </c>
      <c r="J614" s="150"/>
      <c r="K614" s="278">
        <v>5104010107.1059999</v>
      </c>
      <c r="L614" s="291" t="s">
        <v>708</v>
      </c>
      <c r="M614" s="108">
        <f t="shared" si="9"/>
        <v>2022913.79</v>
      </c>
      <c r="N614">
        <v>3728838.17</v>
      </c>
      <c r="O614">
        <v>34750</v>
      </c>
      <c r="P614">
        <v>81651.7</v>
      </c>
      <c r="Q614">
        <v>254220</v>
      </c>
      <c r="R614">
        <v>288126</v>
      </c>
      <c r="S614">
        <v>436192.5</v>
      </c>
      <c r="T614">
        <v>204650</v>
      </c>
      <c r="U614">
        <v>284228.3</v>
      </c>
      <c r="V614">
        <v>337255</v>
      </c>
      <c r="W614">
        <v>263148.46999999997</v>
      </c>
      <c r="X614">
        <v>242353.3</v>
      </c>
      <c r="Y614">
        <v>97140</v>
      </c>
      <c r="Z614">
        <v>2022913.79</v>
      </c>
      <c r="AA614">
        <v>148228.5</v>
      </c>
      <c r="AC614">
        <v>26157</v>
      </c>
      <c r="AD614">
        <v>442659</v>
      </c>
      <c r="AE614">
        <v>307283.5</v>
      </c>
      <c r="AF614">
        <v>2000</v>
      </c>
      <c r="AG614">
        <v>40800</v>
      </c>
      <c r="AH614">
        <v>9262819.1799999997</v>
      </c>
      <c r="AI614">
        <v>90950</v>
      </c>
      <c r="AJ614">
        <v>216014</v>
      </c>
      <c r="AK614">
        <v>7680</v>
      </c>
      <c r="AL614">
        <v>546824.9</v>
      </c>
      <c r="AM614">
        <v>219185</v>
      </c>
      <c r="AN614">
        <v>737425</v>
      </c>
      <c r="AO614">
        <v>163320.04999999999</v>
      </c>
      <c r="AP614">
        <v>274906.3</v>
      </c>
      <c r="AQ614">
        <v>84930.7</v>
      </c>
      <c r="AR614">
        <v>992690.56</v>
      </c>
      <c r="AS614">
        <v>197656.57</v>
      </c>
      <c r="AT614">
        <v>357570.1</v>
      </c>
      <c r="AU614">
        <v>18940</v>
      </c>
      <c r="AV614">
        <v>7919492.9900000002</v>
      </c>
      <c r="AW614">
        <v>296284</v>
      </c>
      <c r="AX614">
        <v>312280.24</v>
      </c>
      <c r="AY614">
        <v>873131.17</v>
      </c>
      <c r="AZ614">
        <v>143775.4</v>
      </c>
      <c r="BA614">
        <v>571281.5</v>
      </c>
      <c r="BB614">
        <v>156854.21</v>
      </c>
      <c r="BC614">
        <v>672432.55</v>
      </c>
      <c r="BD614">
        <v>58683</v>
      </c>
      <c r="BF614">
        <v>57680</v>
      </c>
      <c r="BG614">
        <v>25400</v>
      </c>
      <c r="BH614">
        <v>6440477.4299999997</v>
      </c>
      <c r="BI614">
        <v>146258.23000000001</v>
      </c>
      <c r="BJ614">
        <v>60450</v>
      </c>
      <c r="BK614">
        <v>406991.2</v>
      </c>
      <c r="BL614">
        <v>28983.3</v>
      </c>
      <c r="BM614">
        <v>138350.29999999999</v>
      </c>
      <c r="BN614">
        <v>115865.75</v>
      </c>
      <c r="BO614">
        <v>121780.1</v>
      </c>
    </row>
    <row r="615" spans="1:67" ht="23.25">
      <c r="A615" s="121">
        <v>5</v>
      </c>
      <c r="B615" s="122" t="s">
        <v>916</v>
      </c>
      <c r="C615" s="123" t="s">
        <v>917</v>
      </c>
      <c r="D615" s="123">
        <v>5.0999999999999996</v>
      </c>
      <c r="E615" s="266" t="s">
        <v>952</v>
      </c>
      <c r="F615" s="122" t="s">
        <v>1772</v>
      </c>
      <c r="G615" s="122" t="s">
        <v>1743</v>
      </c>
      <c r="H615" s="201" t="s">
        <v>1773</v>
      </c>
      <c r="I615" s="150" t="s">
        <v>1774</v>
      </c>
      <c r="J615" s="150"/>
      <c r="K615" s="278">
        <v>5104010107.1070004</v>
      </c>
      <c r="L615" s="291" t="s">
        <v>709</v>
      </c>
      <c r="M615" s="108">
        <f t="shared" si="9"/>
        <v>5020</v>
      </c>
      <c r="N615">
        <v>159027</v>
      </c>
      <c r="O615">
        <v>9350</v>
      </c>
      <c r="P615">
        <v>2800</v>
      </c>
      <c r="Q615">
        <v>5400</v>
      </c>
      <c r="R615">
        <v>23400</v>
      </c>
      <c r="T615">
        <v>11150</v>
      </c>
      <c r="U615">
        <v>27180</v>
      </c>
      <c r="W615">
        <v>1600</v>
      </c>
      <c r="X615">
        <v>27900</v>
      </c>
      <c r="Y615">
        <v>2550</v>
      </c>
      <c r="Z615">
        <v>5020</v>
      </c>
      <c r="AA615">
        <v>7350</v>
      </c>
      <c r="AC615">
        <v>5200</v>
      </c>
      <c r="AD615">
        <v>31340</v>
      </c>
      <c r="AE615">
        <v>11920</v>
      </c>
      <c r="AG615">
        <v>17100</v>
      </c>
      <c r="AI615">
        <v>102650</v>
      </c>
      <c r="AJ615">
        <v>43220</v>
      </c>
      <c r="AK615">
        <v>25120</v>
      </c>
      <c r="AL615">
        <v>4246</v>
      </c>
      <c r="AN615">
        <v>313834</v>
      </c>
      <c r="AO615">
        <v>2500</v>
      </c>
      <c r="AP615">
        <v>18440</v>
      </c>
      <c r="AR615">
        <v>8620</v>
      </c>
      <c r="AS615">
        <v>950</v>
      </c>
      <c r="AT615">
        <v>82224</v>
      </c>
      <c r="AU615">
        <v>2400</v>
      </c>
      <c r="AV615">
        <v>19180</v>
      </c>
      <c r="AW615">
        <v>31772</v>
      </c>
      <c r="AX615">
        <v>14017</v>
      </c>
      <c r="AY615">
        <v>1900</v>
      </c>
      <c r="AZ615">
        <v>16690</v>
      </c>
      <c r="BC615">
        <v>3190</v>
      </c>
      <c r="BD615">
        <v>32130</v>
      </c>
      <c r="BE615">
        <v>8740</v>
      </c>
      <c r="BF615">
        <v>3900</v>
      </c>
      <c r="BG615">
        <v>8887.2900000000009</v>
      </c>
      <c r="BH615">
        <v>301152</v>
      </c>
      <c r="BI615">
        <v>28940</v>
      </c>
      <c r="BJ615">
        <v>3100</v>
      </c>
      <c r="BK615">
        <v>29000</v>
      </c>
      <c r="BL615">
        <v>9400</v>
      </c>
      <c r="BM615">
        <v>10330</v>
      </c>
      <c r="BN615">
        <v>30676.7</v>
      </c>
      <c r="BO615">
        <v>13100</v>
      </c>
    </row>
    <row r="616" spans="1:67" ht="23.25">
      <c r="A616" s="121">
        <v>5</v>
      </c>
      <c r="B616" s="122" t="s">
        <v>916</v>
      </c>
      <c r="C616" s="123" t="s">
        <v>917</v>
      </c>
      <c r="D616" s="123">
        <v>5.0999999999999996</v>
      </c>
      <c r="E616" s="266" t="s">
        <v>952</v>
      </c>
      <c r="F616" s="122" t="s">
        <v>1772</v>
      </c>
      <c r="G616" s="122" t="s">
        <v>1743</v>
      </c>
      <c r="H616" s="201" t="s">
        <v>1773</v>
      </c>
      <c r="I616" s="150" t="s">
        <v>1774</v>
      </c>
      <c r="J616" s="150"/>
      <c r="K616" s="278">
        <v>5104010107.1079998</v>
      </c>
      <c r="L616" s="291" t="s">
        <v>710</v>
      </c>
      <c r="M616" s="108">
        <f t="shared" si="9"/>
        <v>127000</v>
      </c>
      <c r="N616">
        <v>375536</v>
      </c>
      <c r="O616">
        <v>8165</v>
      </c>
      <c r="P616">
        <v>30461.279999999999</v>
      </c>
      <c r="Q616">
        <v>117164.4</v>
      </c>
      <c r="R616">
        <v>15850</v>
      </c>
      <c r="S616">
        <v>159882.09</v>
      </c>
      <c r="T616">
        <v>6340</v>
      </c>
      <c r="U616">
        <v>40190</v>
      </c>
      <c r="V616">
        <v>6824.2</v>
      </c>
      <c r="W616">
        <v>400</v>
      </c>
      <c r="X616">
        <v>12840</v>
      </c>
      <c r="Y616">
        <v>2350</v>
      </c>
      <c r="Z616">
        <v>127000</v>
      </c>
      <c r="AA616">
        <v>51855.7</v>
      </c>
      <c r="AC616">
        <v>126492.2</v>
      </c>
      <c r="AD616">
        <v>43869.599999999999</v>
      </c>
      <c r="AE616">
        <v>42430.85</v>
      </c>
      <c r="AG616">
        <v>13090</v>
      </c>
      <c r="AH616">
        <v>13671522.039999999</v>
      </c>
      <c r="AI616">
        <v>555296</v>
      </c>
      <c r="AJ616">
        <v>59116.69</v>
      </c>
      <c r="AK616">
        <v>173900</v>
      </c>
      <c r="AL616">
        <v>15024</v>
      </c>
      <c r="AM616">
        <v>35391.5</v>
      </c>
      <c r="AN616">
        <v>742106.35</v>
      </c>
      <c r="AO616">
        <v>49538.5</v>
      </c>
      <c r="AP616">
        <v>59854.400000000001</v>
      </c>
      <c r="AQ616">
        <v>224213.1</v>
      </c>
      <c r="AS616">
        <v>120962.95</v>
      </c>
      <c r="AT616">
        <v>134490.29999999999</v>
      </c>
      <c r="AU616">
        <v>8800</v>
      </c>
      <c r="AV616">
        <v>532452.25</v>
      </c>
      <c r="AW616">
        <v>146471.85999999999</v>
      </c>
      <c r="AX616">
        <v>27421.200000000001</v>
      </c>
      <c r="AY616">
        <v>483048.6</v>
      </c>
      <c r="AZ616">
        <v>33581.949999999997</v>
      </c>
      <c r="BA616">
        <v>57962.05</v>
      </c>
      <c r="BB616">
        <v>6280</v>
      </c>
      <c r="BC616">
        <v>336126.35</v>
      </c>
      <c r="BD616">
        <v>36995</v>
      </c>
      <c r="BE616">
        <v>6556.97</v>
      </c>
      <c r="BF616">
        <v>39460</v>
      </c>
      <c r="BG616">
        <v>9955</v>
      </c>
      <c r="BH616">
        <v>660230.98</v>
      </c>
      <c r="BI616">
        <v>66580</v>
      </c>
      <c r="BJ616">
        <v>6900</v>
      </c>
      <c r="BK616">
        <v>75803.399999999994</v>
      </c>
      <c r="BL616">
        <v>125826.4</v>
      </c>
      <c r="BM616">
        <v>110672.3</v>
      </c>
      <c r="BN616">
        <v>81816.7</v>
      </c>
      <c r="BO616">
        <v>29335</v>
      </c>
    </row>
    <row r="617" spans="1:67" ht="23.25">
      <c r="A617" s="121">
        <v>5</v>
      </c>
      <c r="B617" s="122" t="s">
        <v>916</v>
      </c>
      <c r="C617" s="123" t="s">
        <v>917</v>
      </c>
      <c r="D617" s="123">
        <v>5.0999999999999996</v>
      </c>
      <c r="E617" s="266" t="s">
        <v>952</v>
      </c>
      <c r="F617" s="122" t="s">
        <v>1783</v>
      </c>
      <c r="G617" s="122" t="s">
        <v>1743</v>
      </c>
      <c r="H617" s="201" t="s">
        <v>1784</v>
      </c>
      <c r="I617" s="150" t="s">
        <v>1785</v>
      </c>
      <c r="J617" s="150"/>
      <c r="K617" s="278">
        <v>5104010107.1090002</v>
      </c>
      <c r="L617" s="291" t="s">
        <v>711</v>
      </c>
      <c r="M617" s="108">
        <f t="shared" si="9"/>
        <v>338337.5</v>
      </c>
      <c r="N617">
        <v>297058.33</v>
      </c>
      <c r="T617">
        <v>19260</v>
      </c>
      <c r="Z617">
        <v>338337.5</v>
      </c>
      <c r="AD617">
        <v>47080</v>
      </c>
      <c r="AH617">
        <v>597702</v>
      </c>
      <c r="AV617">
        <v>280168</v>
      </c>
      <c r="BC617">
        <v>29424.959999999999</v>
      </c>
      <c r="BH617">
        <v>545348.34</v>
      </c>
    </row>
    <row r="618" spans="1:67" ht="23.25">
      <c r="A618" s="121">
        <v>5</v>
      </c>
      <c r="B618" s="122" t="s">
        <v>916</v>
      </c>
      <c r="C618" s="123" t="s">
        <v>917</v>
      </c>
      <c r="D618" s="123">
        <v>5.0999999999999996</v>
      </c>
      <c r="E618" s="266" t="s">
        <v>952</v>
      </c>
      <c r="F618" s="122" t="s">
        <v>1783</v>
      </c>
      <c r="G618" s="122" t="s">
        <v>1743</v>
      </c>
      <c r="H618" s="201" t="s">
        <v>1784</v>
      </c>
      <c r="I618" s="150" t="s">
        <v>1785</v>
      </c>
      <c r="J618" s="150"/>
      <c r="K618" s="278">
        <v>5104010107.1099997</v>
      </c>
      <c r="L618" s="291" t="s">
        <v>712</v>
      </c>
      <c r="M618" s="108">
        <f t="shared" si="9"/>
        <v>0</v>
      </c>
      <c r="AP618">
        <v>72000</v>
      </c>
      <c r="AY618">
        <v>306280</v>
      </c>
      <c r="BB618">
        <v>20000</v>
      </c>
      <c r="BD618">
        <v>77000</v>
      </c>
      <c r="BO618">
        <v>98250</v>
      </c>
    </row>
    <row r="619" spans="1:67" ht="23.25">
      <c r="A619" s="121">
        <v>5</v>
      </c>
      <c r="B619" s="122" t="s">
        <v>916</v>
      </c>
      <c r="C619" s="123" t="s">
        <v>917</v>
      </c>
      <c r="D619" s="123">
        <v>5.0999999999999996</v>
      </c>
      <c r="E619" s="266" t="s">
        <v>952</v>
      </c>
      <c r="F619" s="122" t="s">
        <v>1783</v>
      </c>
      <c r="G619" s="122" t="s">
        <v>1743</v>
      </c>
      <c r="H619" s="201" t="s">
        <v>1784</v>
      </c>
      <c r="I619" s="150" t="s">
        <v>1785</v>
      </c>
      <c r="J619" s="150"/>
      <c r="K619" s="278">
        <v>5104010107.1110001</v>
      </c>
      <c r="L619" s="291" t="s">
        <v>713</v>
      </c>
      <c r="M619" s="108">
        <f t="shared" si="9"/>
        <v>1445265</v>
      </c>
      <c r="P619">
        <v>26500</v>
      </c>
      <c r="V619">
        <v>89300</v>
      </c>
      <c r="X619">
        <v>24066.66</v>
      </c>
      <c r="Z619">
        <v>1445265</v>
      </c>
      <c r="AH619">
        <v>2528717.34</v>
      </c>
      <c r="AJ619">
        <v>40000</v>
      </c>
      <c r="AK619">
        <v>120490</v>
      </c>
      <c r="AL619">
        <v>98700</v>
      </c>
      <c r="AN619">
        <v>95560</v>
      </c>
      <c r="AO619">
        <v>4119.5</v>
      </c>
      <c r="AP619">
        <v>15600</v>
      </c>
      <c r="AQ619">
        <v>53905</v>
      </c>
      <c r="AR619">
        <v>169000</v>
      </c>
      <c r="AT619">
        <v>64280</v>
      </c>
      <c r="AV619">
        <v>8600</v>
      </c>
      <c r="BB619">
        <v>62163</v>
      </c>
      <c r="BC619">
        <v>111280</v>
      </c>
      <c r="BD619">
        <v>5000</v>
      </c>
      <c r="BF619">
        <v>9825</v>
      </c>
      <c r="BN619">
        <v>5350</v>
      </c>
    </row>
    <row r="620" spans="1:67" ht="23.25">
      <c r="A620" s="121">
        <v>5</v>
      </c>
      <c r="B620" s="122" t="s">
        <v>916</v>
      </c>
      <c r="C620" s="123" t="s">
        <v>917</v>
      </c>
      <c r="D620" s="123">
        <v>5.0999999999999996</v>
      </c>
      <c r="E620" s="266" t="s">
        <v>952</v>
      </c>
      <c r="F620" s="122" t="s">
        <v>1783</v>
      </c>
      <c r="G620" s="122" t="s">
        <v>1743</v>
      </c>
      <c r="H620" s="201" t="s">
        <v>1784</v>
      </c>
      <c r="I620" s="150" t="s">
        <v>1785</v>
      </c>
      <c r="J620" s="150"/>
      <c r="K620" s="278">
        <v>5104010107.1120005</v>
      </c>
      <c r="L620" s="291" t="s">
        <v>714</v>
      </c>
      <c r="M620" s="108">
        <f t="shared" si="9"/>
        <v>166400</v>
      </c>
      <c r="N620">
        <v>590000</v>
      </c>
      <c r="Q620">
        <v>90110</v>
      </c>
      <c r="R620">
        <v>193410</v>
      </c>
      <c r="S620">
        <v>189365</v>
      </c>
      <c r="T620">
        <v>90830</v>
      </c>
      <c r="U620">
        <v>41400</v>
      </c>
      <c r="V620">
        <v>68700</v>
      </c>
      <c r="W620">
        <v>36900</v>
      </c>
      <c r="X620">
        <v>81580</v>
      </c>
      <c r="Y620">
        <v>17800</v>
      </c>
      <c r="Z620">
        <v>166400</v>
      </c>
      <c r="AA620">
        <v>138620</v>
      </c>
      <c r="AD620">
        <v>139250</v>
      </c>
      <c r="AE620">
        <v>72600</v>
      </c>
      <c r="AG620">
        <v>19900</v>
      </c>
      <c r="AH620">
        <v>407300</v>
      </c>
      <c r="AJ620">
        <v>96303</v>
      </c>
      <c r="AK620">
        <v>12222.25</v>
      </c>
      <c r="AL620">
        <v>105695</v>
      </c>
      <c r="AM620">
        <v>77280</v>
      </c>
      <c r="AN620">
        <v>800</v>
      </c>
      <c r="AO620">
        <v>11800</v>
      </c>
      <c r="AP620">
        <v>66460</v>
      </c>
      <c r="AQ620">
        <v>169400</v>
      </c>
      <c r="AT620">
        <v>103530</v>
      </c>
      <c r="AU620">
        <v>31300</v>
      </c>
      <c r="AW620">
        <v>43700</v>
      </c>
      <c r="AX620">
        <v>37800</v>
      </c>
      <c r="AY620">
        <v>1750</v>
      </c>
      <c r="AZ620">
        <v>34500</v>
      </c>
      <c r="BB620">
        <v>27750</v>
      </c>
      <c r="BC620">
        <v>115400</v>
      </c>
      <c r="BD620">
        <v>37600</v>
      </c>
      <c r="BF620">
        <v>21200</v>
      </c>
      <c r="BG620">
        <v>15800</v>
      </c>
      <c r="BH620">
        <v>1033145</v>
      </c>
      <c r="BI620">
        <v>181526.66</v>
      </c>
      <c r="BJ620">
        <v>5000</v>
      </c>
      <c r="BK620">
        <v>193884</v>
      </c>
      <c r="BL620">
        <v>23130</v>
      </c>
      <c r="BN620">
        <v>41445</v>
      </c>
    </row>
    <row r="621" spans="1:67" ht="23.25">
      <c r="A621" s="121">
        <v>5</v>
      </c>
      <c r="B621" s="122" t="s">
        <v>916</v>
      </c>
      <c r="C621" s="123" t="s">
        <v>917</v>
      </c>
      <c r="D621" s="123">
        <v>5.0999999999999996</v>
      </c>
      <c r="E621" s="266" t="s">
        <v>952</v>
      </c>
      <c r="F621" s="122" t="s">
        <v>1783</v>
      </c>
      <c r="G621" s="122" t="s">
        <v>1743</v>
      </c>
      <c r="H621" s="201" t="s">
        <v>1784</v>
      </c>
      <c r="I621" s="150" t="s">
        <v>1785</v>
      </c>
      <c r="J621" s="150"/>
      <c r="K621" s="278">
        <v>5104010107.1129999</v>
      </c>
      <c r="L621" s="291" t="s">
        <v>715</v>
      </c>
      <c r="M621" s="108">
        <f t="shared" si="9"/>
        <v>0</v>
      </c>
      <c r="P621">
        <v>800000</v>
      </c>
      <c r="R621">
        <v>120741</v>
      </c>
      <c r="T621">
        <v>63375.7</v>
      </c>
      <c r="X621">
        <v>13688</v>
      </c>
      <c r="AE621">
        <v>80084</v>
      </c>
      <c r="AG621">
        <v>1280</v>
      </c>
      <c r="AL621">
        <v>34800</v>
      </c>
      <c r="AS621">
        <v>6000</v>
      </c>
      <c r="BD621">
        <v>53000</v>
      </c>
    </row>
    <row r="622" spans="1:67" ht="42">
      <c r="A622" s="121">
        <v>5</v>
      </c>
      <c r="B622" s="122" t="s">
        <v>916</v>
      </c>
      <c r="C622" s="123" t="s">
        <v>917</v>
      </c>
      <c r="D622" s="123">
        <v>5.0999999999999996</v>
      </c>
      <c r="E622" s="266" t="s">
        <v>952</v>
      </c>
      <c r="F622" s="122"/>
      <c r="G622" s="122" t="s">
        <v>1752</v>
      </c>
      <c r="H622" s="270" t="s">
        <v>1791</v>
      </c>
      <c r="I622" s="150" t="s">
        <v>1754</v>
      </c>
      <c r="J622" s="150"/>
      <c r="K622" s="278">
        <v>5104010110.1009998</v>
      </c>
      <c r="L622" s="291" t="s">
        <v>716</v>
      </c>
      <c r="M622" s="108">
        <f t="shared" si="9"/>
        <v>1943125</v>
      </c>
      <c r="N622">
        <v>4940602.2</v>
      </c>
      <c r="O622">
        <v>161342.70000000001</v>
      </c>
      <c r="P622">
        <v>551384.4</v>
      </c>
      <c r="Q622">
        <v>645892</v>
      </c>
      <c r="R622">
        <v>692090.02</v>
      </c>
      <c r="S622">
        <v>727429.6</v>
      </c>
      <c r="T622">
        <v>465753</v>
      </c>
      <c r="U622">
        <v>411753.81</v>
      </c>
      <c r="V622">
        <v>362864</v>
      </c>
      <c r="W622">
        <v>456428.87</v>
      </c>
      <c r="X622">
        <v>377114.1</v>
      </c>
      <c r="Y622">
        <v>328012</v>
      </c>
      <c r="Z622">
        <v>1943125</v>
      </c>
      <c r="AA622">
        <v>334742.73</v>
      </c>
      <c r="AB622">
        <v>207516.6</v>
      </c>
      <c r="AC622">
        <v>305098</v>
      </c>
      <c r="AD622">
        <v>589496.68000000005</v>
      </c>
      <c r="AE622">
        <v>653390</v>
      </c>
      <c r="AF622">
        <v>272103</v>
      </c>
      <c r="AG622">
        <v>184157</v>
      </c>
      <c r="AH622">
        <v>7910294.96</v>
      </c>
      <c r="AI622">
        <v>270173.7</v>
      </c>
      <c r="AJ622">
        <v>757736</v>
      </c>
      <c r="AK622">
        <v>1056247.53</v>
      </c>
      <c r="AL622">
        <v>611153.29</v>
      </c>
      <c r="AM622">
        <v>362042.15</v>
      </c>
      <c r="AN622">
        <v>1230254.8</v>
      </c>
      <c r="AO622">
        <v>540664.74</v>
      </c>
      <c r="AP622">
        <v>723481</v>
      </c>
      <c r="AQ622">
        <v>514730</v>
      </c>
      <c r="AR622">
        <v>694657</v>
      </c>
      <c r="AS622">
        <v>582933</v>
      </c>
      <c r="AT622">
        <v>598060.19999999995</v>
      </c>
      <c r="AU622">
        <v>409712.5</v>
      </c>
      <c r="AV622">
        <v>2778989.82</v>
      </c>
      <c r="AW622">
        <v>215857</v>
      </c>
      <c r="AX622">
        <v>240515.38</v>
      </c>
      <c r="AY622">
        <v>863303.78</v>
      </c>
      <c r="AZ622">
        <v>417508.24</v>
      </c>
      <c r="BA622">
        <v>253169.95</v>
      </c>
      <c r="BB622">
        <v>412426</v>
      </c>
      <c r="BC622">
        <v>816408.82</v>
      </c>
      <c r="BD622">
        <v>218224.86</v>
      </c>
      <c r="BE622">
        <v>217073.75</v>
      </c>
      <c r="BF622">
        <v>277870.40000000002</v>
      </c>
      <c r="BG622">
        <v>296552.02</v>
      </c>
      <c r="BH622">
        <v>1489406.14</v>
      </c>
      <c r="BI622">
        <v>624586.5</v>
      </c>
      <c r="BJ622">
        <v>395050.6</v>
      </c>
      <c r="BK622">
        <v>692259.9</v>
      </c>
      <c r="BL622">
        <v>134645.79999999999</v>
      </c>
      <c r="BM622">
        <v>816290.35</v>
      </c>
      <c r="BN622">
        <v>605422.9</v>
      </c>
      <c r="BO622">
        <v>441682.66</v>
      </c>
    </row>
    <row r="623" spans="1:67" ht="23.25">
      <c r="A623" s="121">
        <v>5</v>
      </c>
      <c r="B623" s="122" t="s">
        <v>916</v>
      </c>
      <c r="C623" s="123" t="s">
        <v>917</v>
      </c>
      <c r="D623" s="123">
        <v>5.0999999999999996</v>
      </c>
      <c r="E623" s="266" t="s">
        <v>952</v>
      </c>
      <c r="F623" s="122" t="s">
        <v>1783</v>
      </c>
      <c r="G623" s="122" t="s">
        <v>1743</v>
      </c>
      <c r="H623" s="201" t="s">
        <v>1793</v>
      </c>
      <c r="I623" s="150" t="s">
        <v>1794</v>
      </c>
      <c r="J623" s="150"/>
      <c r="K623" s="278">
        <v>5104010112.1009998</v>
      </c>
      <c r="L623" s="291" t="s">
        <v>717</v>
      </c>
      <c r="M623" s="108">
        <f t="shared" si="9"/>
        <v>0</v>
      </c>
      <c r="Y623">
        <v>15000</v>
      </c>
      <c r="AA623">
        <v>286000</v>
      </c>
      <c r="AF623">
        <v>454536</v>
      </c>
      <c r="AG623">
        <v>38400</v>
      </c>
      <c r="AH623">
        <v>9120595</v>
      </c>
      <c r="AM623">
        <v>740700</v>
      </c>
      <c r="AQ623">
        <v>652000</v>
      </c>
      <c r="AR623">
        <v>489075</v>
      </c>
      <c r="AV623">
        <v>1616000</v>
      </c>
      <c r="AW623">
        <v>10172</v>
      </c>
      <c r="AX623">
        <v>499667.4</v>
      </c>
      <c r="AY623">
        <v>1840642</v>
      </c>
      <c r="AZ623">
        <v>1088379.5</v>
      </c>
      <c r="BA623">
        <v>812680</v>
      </c>
      <c r="BC623">
        <v>2026512.5</v>
      </c>
      <c r="BD623">
        <v>772560</v>
      </c>
      <c r="BF623">
        <v>157553.84</v>
      </c>
      <c r="BI623">
        <v>3800</v>
      </c>
      <c r="BN623">
        <v>3000</v>
      </c>
    </row>
    <row r="624" spans="1:67" ht="23.25">
      <c r="A624" s="121">
        <v>5</v>
      </c>
      <c r="B624" s="122" t="s">
        <v>916</v>
      </c>
      <c r="C624" s="123" t="s">
        <v>917</v>
      </c>
      <c r="D624" s="123">
        <v>5.0999999999999996</v>
      </c>
      <c r="E624" s="266" t="s">
        <v>952</v>
      </c>
      <c r="F624" s="122" t="s">
        <v>1783</v>
      </c>
      <c r="G624" s="122" t="s">
        <v>1743</v>
      </c>
      <c r="H624" s="201" t="s">
        <v>1784</v>
      </c>
      <c r="I624" s="150" t="s">
        <v>1794</v>
      </c>
      <c r="J624" s="150"/>
      <c r="K624" s="278">
        <v>5104010112.1029997</v>
      </c>
      <c r="L624" s="291" t="s">
        <v>718</v>
      </c>
      <c r="M624" s="108">
        <f t="shared" si="9"/>
        <v>0</v>
      </c>
      <c r="N624">
        <v>9050260.3000000007</v>
      </c>
      <c r="Q624">
        <v>1120245</v>
      </c>
      <c r="Y624">
        <v>187530</v>
      </c>
      <c r="AA624">
        <v>509836</v>
      </c>
      <c r="AC624">
        <v>579700</v>
      </c>
      <c r="AF624">
        <v>396295</v>
      </c>
      <c r="AH624">
        <v>286140</v>
      </c>
      <c r="AI624">
        <v>455575</v>
      </c>
      <c r="AL624">
        <v>1706235</v>
      </c>
      <c r="AM624">
        <v>436052</v>
      </c>
      <c r="AP624">
        <v>2272</v>
      </c>
      <c r="AT624">
        <v>562725</v>
      </c>
      <c r="AW624">
        <v>714383.5</v>
      </c>
      <c r="AX624">
        <v>690580</v>
      </c>
      <c r="AZ624">
        <v>992440</v>
      </c>
      <c r="BA624">
        <v>694400</v>
      </c>
      <c r="BB624">
        <v>499340</v>
      </c>
      <c r="BD624">
        <v>634980</v>
      </c>
      <c r="BG624">
        <v>6720</v>
      </c>
      <c r="BK624">
        <v>23400</v>
      </c>
      <c r="BL624">
        <v>122670</v>
      </c>
    </row>
    <row r="625" spans="1:67" ht="23.25">
      <c r="A625" s="121">
        <v>5</v>
      </c>
      <c r="B625" s="122" t="s">
        <v>916</v>
      </c>
      <c r="C625" s="123" t="s">
        <v>917</v>
      </c>
      <c r="D625" s="123">
        <v>5.0999999999999996</v>
      </c>
      <c r="E625" s="266" t="s">
        <v>952</v>
      </c>
      <c r="F625" s="122" t="s">
        <v>1783</v>
      </c>
      <c r="G625" s="122" t="s">
        <v>1743</v>
      </c>
      <c r="H625" s="201" t="s">
        <v>1784</v>
      </c>
      <c r="I625" s="150" t="s">
        <v>1794</v>
      </c>
      <c r="J625" s="150"/>
      <c r="K625" s="278">
        <v>5104010112.1059999</v>
      </c>
      <c r="L625" s="291" t="s">
        <v>719</v>
      </c>
      <c r="M625" s="108">
        <f t="shared" si="9"/>
        <v>0</v>
      </c>
      <c r="AH625">
        <v>2427100</v>
      </c>
      <c r="BH625">
        <v>14000</v>
      </c>
    </row>
    <row r="626" spans="1:67" ht="23.25">
      <c r="A626" s="121">
        <v>5</v>
      </c>
      <c r="B626" s="122" t="s">
        <v>916</v>
      </c>
      <c r="C626" s="123" t="s">
        <v>917</v>
      </c>
      <c r="D626" s="123">
        <v>5.0999999999999996</v>
      </c>
      <c r="E626" s="266" t="s">
        <v>952</v>
      </c>
      <c r="F626" s="122" t="s">
        <v>1783</v>
      </c>
      <c r="G626" s="122" t="s">
        <v>1743</v>
      </c>
      <c r="H626" s="201" t="s">
        <v>1784</v>
      </c>
      <c r="I626" s="150" t="s">
        <v>1794</v>
      </c>
      <c r="J626" s="150"/>
      <c r="K626" s="278">
        <v>5104010112.1079998</v>
      </c>
      <c r="L626" s="291" t="s">
        <v>720</v>
      </c>
      <c r="M626" s="108">
        <f t="shared" si="9"/>
        <v>0</v>
      </c>
      <c r="N626">
        <v>1414252.75</v>
      </c>
      <c r="U626">
        <v>117023.76</v>
      </c>
      <c r="W626">
        <v>216000</v>
      </c>
      <c r="AC626">
        <v>18150</v>
      </c>
      <c r="AF626">
        <v>254215</v>
      </c>
      <c r="AH626">
        <v>6142000</v>
      </c>
      <c r="AM626">
        <v>50800</v>
      </c>
      <c r="BH626">
        <v>1891584</v>
      </c>
    </row>
    <row r="627" spans="1:67" ht="23.25">
      <c r="A627" s="121">
        <v>5</v>
      </c>
      <c r="B627" s="122" t="s">
        <v>916</v>
      </c>
      <c r="C627" s="123" t="s">
        <v>917</v>
      </c>
      <c r="D627" s="123">
        <v>5.0999999999999996</v>
      </c>
      <c r="E627" s="266" t="s">
        <v>952</v>
      </c>
      <c r="F627" s="122" t="s">
        <v>1783</v>
      </c>
      <c r="G627" s="122" t="s">
        <v>1743</v>
      </c>
      <c r="H627" s="201" t="s">
        <v>1784</v>
      </c>
      <c r="I627" s="150" t="s">
        <v>1794</v>
      </c>
      <c r="J627" s="150"/>
      <c r="K627" s="278">
        <v>5104010112.1099997</v>
      </c>
      <c r="L627" s="291" t="s">
        <v>721</v>
      </c>
      <c r="M627" s="108">
        <f t="shared" si="9"/>
        <v>0</v>
      </c>
      <c r="N627">
        <v>7517162.7999999998</v>
      </c>
      <c r="R627">
        <v>27600</v>
      </c>
      <c r="X627">
        <v>34600.5</v>
      </c>
      <c r="AE627">
        <v>6660</v>
      </c>
      <c r="AH627">
        <v>5518744.3300000001</v>
      </c>
      <c r="AP627">
        <v>21016</v>
      </c>
      <c r="AV627">
        <v>5787168.3499999996</v>
      </c>
      <c r="AY627">
        <v>8700</v>
      </c>
      <c r="BI627">
        <v>934710.91</v>
      </c>
    </row>
    <row r="628" spans="1:67" ht="23.25">
      <c r="A628" s="121">
        <v>5</v>
      </c>
      <c r="B628" s="122" t="s">
        <v>916</v>
      </c>
      <c r="C628" s="123" t="s">
        <v>917</v>
      </c>
      <c r="D628" s="123">
        <v>5.0999999999999996</v>
      </c>
      <c r="E628" s="266" t="s">
        <v>952</v>
      </c>
      <c r="F628" s="122" t="s">
        <v>1783</v>
      </c>
      <c r="G628" s="122" t="s">
        <v>1743</v>
      </c>
      <c r="H628" s="201" t="s">
        <v>1800</v>
      </c>
      <c r="I628" s="150" t="s">
        <v>1794</v>
      </c>
      <c r="J628" s="150"/>
      <c r="K628" s="278">
        <v>5104010112.1110001</v>
      </c>
      <c r="L628" s="291" t="s">
        <v>722</v>
      </c>
      <c r="M628" s="108">
        <f t="shared" si="9"/>
        <v>688778.65</v>
      </c>
      <c r="N628">
        <v>2036938.4</v>
      </c>
      <c r="O628">
        <v>45034</v>
      </c>
      <c r="P628">
        <v>43890</v>
      </c>
      <c r="Q628">
        <v>210254</v>
      </c>
      <c r="R628">
        <v>194733</v>
      </c>
      <c r="S628">
        <v>177984</v>
      </c>
      <c r="T628">
        <v>136090</v>
      </c>
      <c r="U628">
        <v>56763</v>
      </c>
      <c r="V628">
        <v>142703</v>
      </c>
      <c r="W628">
        <v>102300</v>
      </c>
      <c r="X628">
        <v>76659</v>
      </c>
      <c r="Y628">
        <v>38277</v>
      </c>
      <c r="Z628">
        <v>688778.65</v>
      </c>
      <c r="AA628">
        <v>64370</v>
      </c>
      <c r="AB628">
        <v>12685</v>
      </c>
      <c r="AC628">
        <v>62414.48</v>
      </c>
      <c r="AD628">
        <v>210555.06</v>
      </c>
      <c r="AE628">
        <v>92744.39</v>
      </c>
      <c r="AF628">
        <v>59003.01</v>
      </c>
      <c r="AG628">
        <v>9738.07</v>
      </c>
      <c r="AH628">
        <v>2453858.7400000002</v>
      </c>
      <c r="AI628">
        <v>124812</v>
      </c>
      <c r="AJ628">
        <v>223731</v>
      </c>
      <c r="AK628">
        <v>176407</v>
      </c>
      <c r="AL628">
        <v>273867.57</v>
      </c>
      <c r="AM628">
        <v>93348</v>
      </c>
      <c r="AN628">
        <v>533021.43000000005</v>
      </c>
      <c r="AO628">
        <v>113908.5</v>
      </c>
      <c r="AP628">
        <v>241731</v>
      </c>
      <c r="AQ628">
        <v>118056</v>
      </c>
      <c r="AR628">
        <v>308853</v>
      </c>
      <c r="AS628">
        <v>124845</v>
      </c>
      <c r="AT628">
        <v>127400</v>
      </c>
      <c r="AU628">
        <v>52026</v>
      </c>
      <c r="AV628">
        <v>1191221.75</v>
      </c>
      <c r="AW628">
        <v>93870.46</v>
      </c>
      <c r="AX628">
        <v>111402.76</v>
      </c>
      <c r="AY628">
        <v>324986.44</v>
      </c>
      <c r="AZ628">
        <v>145013.9</v>
      </c>
      <c r="BA628">
        <v>109519.09</v>
      </c>
      <c r="BB628">
        <v>85126.5</v>
      </c>
      <c r="BC628">
        <v>260056.58</v>
      </c>
      <c r="BD628">
        <v>92469.9</v>
      </c>
      <c r="BE628">
        <v>33654.82</v>
      </c>
      <c r="BF628">
        <v>29078.06</v>
      </c>
      <c r="BG628">
        <v>19845.740000000002</v>
      </c>
      <c r="BH628">
        <v>785617.11</v>
      </c>
      <c r="BI628">
        <v>186132</v>
      </c>
      <c r="BJ628">
        <v>109760</v>
      </c>
      <c r="BK628">
        <v>262471</v>
      </c>
      <c r="BL628">
        <v>34296</v>
      </c>
      <c r="BM628">
        <v>242000</v>
      </c>
      <c r="BN628">
        <v>180845</v>
      </c>
      <c r="BO628">
        <v>105746</v>
      </c>
    </row>
    <row r="629" spans="1:67" ht="23.25">
      <c r="A629" s="121">
        <v>5</v>
      </c>
      <c r="B629" s="122" t="s">
        <v>916</v>
      </c>
      <c r="C629" s="123" t="s">
        <v>917</v>
      </c>
      <c r="D629" s="123">
        <v>5.0999999999999996</v>
      </c>
      <c r="E629" s="266" t="s">
        <v>952</v>
      </c>
      <c r="F629" s="122" t="s">
        <v>1783</v>
      </c>
      <c r="G629" s="122" t="s">
        <v>1743</v>
      </c>
      <c r="H629" s="201" t="s">
        <v>1802</v>
      </c>
      <c r="I629" s="150" t="s">
        <v>1803</v>
      </c>
      <c r="J629" s="150"/>
      <c r="K629" s="278">
        <v>5104010112.1120005</v>
      </c>
      <c r="L629" s="291" t="s">
        <v>723</v>
      </c>
      <c r="M629" s="108">
        <f t="shared" si="9"/>
        <v>0</v>
      </c>
      <c r="N629">
        <v>6129130.6500000004</v>
      </c>
      <c r="R629">
        <v>25800</v>
      </c>
      <c r="Y629">
        <v>363790</v>
      </c>
      <c r="AA629">
        <v>5330</v>
      </c>
      <c r="AD629">
        <v>546500</v>
      </c>
      <c r="AH629">
        <v>5419740</v>
      </c>
      <c r="AK629">
        <v>70000</v>
      </c>
      <c r="AL629">
        <v>231500</v>
      </c>
      <c r="AN629">
        <v>226050</v>
      </c>
      <c r="AT629">
        <v>41654.449999999997</v>
      </c>
      <c r="AV629">
        <v>3853862</v>
      </c>
      <c r="AW629">
        <v>468000</v>
      </c>
      <c r="AX629">
        <v>429000</v>
      </c>
      <c r="AY629">
        <v>16834440</v>
      </c>
      <c r="AZ629">
        <v>429000</v>
      </c>
      <c r="BB629">
        <v>1034214</v>
      </c>
      <c r="BC629">
        <v>288377.5</v>
      </c>
      <c r="BF629">
        <v>54000</v>
      </c>
      <c r="BH629">
        <v>9831550</v>
      </c>
      <c r="BL629">
        <v>171601.04</v>
      </c>
    </row>
    <row r="630" spans="1:67" ht="23.25">
      <c r="A630" s="121">
        <v>5</v>
      </c>
      <c r="B630" s="122" t="s">
        <v>916</v>
      </c>
      <c r="C630" s="123" t="s">
        <v>917</v>
      </c>
      <c r="D630" s="123">
        <v>5.0999999999999996</v>
      </c>
      <c r="E630" s="266" t="s">
        <v>952</v>
      </c>
      <c r="F630" s="122" t="s">
        <v>1783</v>
      </c>
      <c r="G630" s="122" t="s">
        <v>1743</v>
      </c>
      <c r="H630" s="201" t="s">
        <v>1784</v>
      </c>
      <c r="I630" s="150" t="s">
        <v>1794</v>
      </c>
      <c r="J630" s="150"/>
      <c r="K630" s="278">
        <v>5104010112.1129999</v>
      </c>
      <c r="L630" s="291" t="s">
        <v>724</v>
      </c>
      <c r="M630" s="108">
        <f t="shared" si="9"/>
        <v>13889029.6</v>
      </c>
      <c r="N630">
        <v>12140279.02</v>
      </c>
      <c r="O630">
        <v>404426.82</v>
      </c>
      <c r="P630">
        <v>788489</v>
      </c>
      <c r="Q630">
        <v>587171.23</v>
      </c>
      <c r="R630">
        <v>454232.23</v>
      </c>
      <c r="S630">
        <v>461414.1</v>
      </c>
      <c r="T630">
        <v>572784</v>
      </c>
      <c r="U630">
        <v>1242720.75</v>
      </c>
      <c r="V630">
        <v>213396</v>
      </c>
      <c r="W630">
        <v>939254.15</v>
      </c>
      <c r="X630">
        <v>476140.56</v>
      </c>
      <c r="Y630">
        <v>794841.18</v>
      </c>
      <c r="Z630">
        <v>13889029.6</v>
      </c>
      <c r="AA630">
        <v>719092.69</v>
      </c>
      <c r="AB630">
        <v>491710.12</v>
      </c>
      <c r="AC630">
        <v>557535.22</v>
      </c>
      <c r="AD630">
        <v>1356456.97</v>
      </c>
      <c r="AE630">
        <v>2205074.39</v>
      </c>
      <c r="AF630">
        <v>1160970.07</v>
      </c>
      <c r="AG630">
        <v>442631.93</v>
      </c>
      <c r="AH630">
        <v>23419595.879999999</v>
      </c>
      <c r="AI630">
        <v>904904.31</v>
      </c>
      <c r="AJ630">
        <v>446903.64</v>
      </c>
      <c r="AK630">
        <v>190572.7</v>
      </c>
      <c r="AL630">
        <v>1026366.7</v>
      </c>
      <c r="AM630">
        <v>165840.44</v>
      </c>
      <c r="AN630">
        <v>2286067.7999999998</v>
      </c>
      <c r="AO630">
        <v>812062.7</v>
      </c>
      <c r="AP630">
        <v>368432.21</v>
      </c>
      <c r="AQ630">
        <v>2404576.0699999998</v>
      </c>
      <c r="AR630">
        <v>379571.5</v>
      </c>
      <c r="AS630">
        <v>214691.5</v>
      </c>
      <c r="AT630">
        <v>292224.2</v>
      </c>
      <c r="AU630">
        <v>1106717.55</v>
      </c>
      <c r="AV630">
        <v>2997454.04</v>
      </c>
      <c r="AW630">
        <v>182013.77</v>
      </c>
      <c r="AX630">
        <v>269394</v>
      </c>
      <c r="AY630">
        <v>431685.6</v>
      </c>
      <c r="AZ630">
        <v>232639.5</v>
      </c>
      <c r="BA630">
        <v>1387133.87</v>
      </c>
      <c r="BB630">
        <v>118620.4</v>
      </c>
      <c r="BC630">
        <v>473065.71</v>
      </c>
      <c r="BD630">
        <v>149732.71</v>
      </c>
      <c r="BE630">
        <v>228145.76</v>
      </c>
      <c r="BF630">
        <v>239458</v>
      </c>
      <c r="BG630">
        <v>107866</v>
      </c>
      <c r="BH630">
        <v>1802936.6</v>
      </c>
      <c r="BI630">
        <v>229839.2</v>
      </c>
      <c r="BJ630">
        <v>1001947</v>
      </c>
      <c r="BK630">
        <v>959858.67</v>
      </c>
      <c r="BL630">
        <v>239332.39</v>
      </c>
      <c r="BM630">
        <v>1011261.38</v>
      </c>
      <c r="BN630">
        <v>1564435.55</v>
      </c>
      <c r="BO630">
        <v>762954.06</v>
      </c>
    </row>
    <row r="631" spans="1:67" ht="23.25">
      <c r="A631" s="121">
        <v>5</v>
      </c>
      <c r="B631" s="122" t="s">
        <v>916</v>
      </c>
      <c r="C631" s="123" t="s">
        <v>917</v>
      </c>
      <c r="D631" s="123">
        <v>5.0999999999999996</v>
      </c>
      <c r="E631" s="266" t="s">
        <v>952</v>
      </c>
      <c r="F631" s="122" t="s">
        <v>1783</v>
      </c>
      <c r="G631" s="122" t="s">
        <v>1743</v>
      </c>
      <c r="H631" s="201" t="s">
        <v>1806</v>
      </c>
      <c r="I631" s="150" t="s">
        <v>1803</v>
      </c>
      <c r="J631" s="150"/>
      <c r="K631" s="278">
        <v>5104010112.1140003</v>
      </c>
      <c r="L631" s="291" t="s">
        <v>725</v>
      </c>
      <c r="M631" s="108">
        <f t="shared" si="9"/>
        <v>10139090</v>
      </c>
      <c r="N631">
        <v>12173066.4</v>
      </c>
      <c r="O631">
        <v>474676.3</v>
      </c>
      <c r="P631">
        <v>891263.9</v>
      </c>
      <c r="Q631">
        <v>1857496.5</v>
      </c>
      <c r="R631">
        <v>1594890</v>
      </c>
      <c r="S631">
        <v>1756565</v>
      </c>
      <c r="T631">
        <v>1118920</v>
      </c>
      <c r="U631">
        <v>584490</v>
      </c>
      <c r="V631">
        <v>400015</v>
      </c>
      <c r="W631">
        <v>436955</v>
      </c>
      <c r="X631">
        <v>643259.6</v>
      </c>
      <c r="Y631">
        <v>562185</v>
      </c>
      <c r="Z631">
        <v>10139090</v>
      </c>
      <c r="AA631">
        <v>441978</v>
      </c>
      <c r="AB631">
        <v>572509.6</v>
      </c>
      <c r="AC631">
        <v>980982.3</v>
      </c>
      <c r="AD631">
        <v>2154629.4500000002</v>
      </c>
      <c r="AE631">
        <v>1742953.6</v>
      </c>
      <c r="AF631">
        <v>574693.69999999995</v>
      </c>
      <c r="AG631">
        <v>259605</v>
      </c>
      <c r="AH631">
        <v>29806223</v>
      </c>
      <c r="AI631">
        <v>489790</v>
      </c>
      <c r="AJ631">
        <v>1631386.7</v>
      </c>
      <c r="AK631">
        <v>2080182.56</v>
      </c>
      <c r="AL631">
        <v>2002345.57</v>
      </c>
      <c r="AM631">
        <v>1457702.87</v>
      </c>
      <c r="AN631">
        <v>3932880</v>
      </c>
      <c r="AO631">
        <v>1687643.86</v>
      </c>
      <c r="AP631">
        <v>1774906.8</v>
      </c>
      <c r="AQ631">
        <v>1293977.52</v>
      </c>
      <c r="AR631">
        <v>2704988.26</v>
      </c>
      <c r="AS631">
        <v>947045</v>
      </c>
      <c r="AT631">
        <v>1075082</v>
      </c>
      <c r="AU631">
        <v>499165</v>
      </c>
      <c r="AV631">
        <v>17647430.699999999</v>
      </c>
      <c r="AW631">
        <v>886951.52</v>
      </c>
      <c r="AX631">
        <v>1794934</v>
      </c>
      <c r="AY631">
        <v>2038820.5</v>
      </c>
      <c r="AZ631">
        <v>1470811.6</v>
      </c>
      <c r="BA631">
        <v>812226</v>
      </c>
      <c r="BB631">
        <v>1424294.25</v>
      </c>
      <c r="BC631">
        <v>4236813.43</v>
      </c>
      <c r="BD631">
        <v>829880.9</v>
      </c>
      <c r="BE631">
        <v>442429.5</v>
      </c>
      <c r="BF631">
        <v>495155</v>
      </c>
      <c r="BG631">
        <v>607270.80000000005</v>
      </c>
      <c r="BH631">
        <v>9067516.4800000004</v>
      </c>
      <c r="BI631">
        <v>1470623.03</v>
      </c>
      <c r="BJ631">
        <v>1014278.5</v>
      </c>
      <c r="BK631">
        <v>1063229</v>
      </c>
      <c r="BL631">
        <v>57725</v>
      </c>
      <c r="BM631">
        <v>1234754.8700000001</v>
      </c>
      <c r="BN631">
        <v>891902.95</v>
      </c>
      <c r="BO631">
        <v>391100</v>
      </c>
    </row>
    <row r="632" spans="1:67" ht="23.25">
      <c r="A632" s="121">
        <v>5</v>
      </c>
      <c r="B632" s="122" t="s">
        <v>916</v>
      </c>
      <c r="C632" s="123" t="s">
        <v>917</v>
      </c>
      <c r="D632" s="123">
        <v>5.0999999999999996</v>
      </c>
      <c r="E632" s="266" t="s">
        <v>952</v>
      </c>
      <c r="F632" s="122" t="s">
        <v>1783</v>
      </c>
      <c r="G632" s="122" t="s">
        <v>1743</v>
      </c>
      <c r="H632" s="201" t="s">
        <v>1808</v>
      </c>
      <c r="I632" s="150" t="s">
        <v>1803</v>
      </c>
      <c r="J632" s="150"/>
      <c r="K632" s="278">
        <v>5104010112.1149998</v>
      </c>
      <c r="L632" s="291" t="s">
        <v>726</v>
      </c>
      <c r="M632" s="108">
        <f t="shared" si="9"/>
        <v>0</v>
      </c>
      <c r="N632">
        <v>7174046</v>
      </c>
      <c r="O632">
        <v>158910</v>
      </c>
      <c r="P632">
        <v>311022</v>
      </c>
      <c r="R632">
        <v>680508</v>
      </c>
      <c r="S632">
        <v>510080</v>
      </c>
      <c r="T632">
        <v>644777</v>
      </c>
      <c r="U632">
        <v>366914</v>
      </c>
      <c r="V632">
        <v>153310</v>
      </c>
      <c r="W632">
        <v>232367</v>
      </c>
      <c r="X632">
        <v>142080</v>
      </c>
      <c r="Y632">
        <v>279835</v>
      </c>
      <c r="AA632">
        <v>846670</v>
      </c>
      <c r="AB632">
        <v>902510</v>
      </c>
      <c r="AC632">
        <v>40000</v>
      </c>
      <c r="AD632">
        <v>1401570</v>
      </c>
      <c r="AE632">
        <v>1986917.1</v>
      </c>
      <c r="AF632">
        <v>104390</v>
      </c>
      <c r="AG632">
        <v>459240</v>
      </c>
      <c r="AH632">
        <v>43091546</v>
      </c>
      <c r="AK632">
        <v>41000</v>
      </c>
      <c r="AL632">
        <v>35915</v>
      </c>
      <c r="AM632">
        <v>612626</v>
      </c>
      <c r="AS632">
        <v>6000</v>
      </c>
      <c r="AT632">
        <v>3000</v>
      </c>
      <c r="AV632">
        <v>17921355</v>
      </c>
      <c r="AW632">
        <v>913518.25</v>
      </c>
      <c r="AX632">
        <v>2152072</v>
      </c>
      <c r="AY632">
        <v>4237824.3899999997</v>
      </c>
      <c r="AZ632">
        <v>2013529</v>
      </c>
      <c r="BA632">
        <v>268435</v>
      </c>
      <c r="BB632">
        <v>1481550</v>
      </c>
      <c r="BC632">
        <v>6217428.5</v>
      </c>
      <c r="BD632">
        <v>956352</v>
      </c>
      <c r="BE632">
        <v>1103036.5</v>
      </c>
      <c r="BF632">
        <v>614600</v>
      </c>
      <c r="BG632">
        <v>717862.25</v>
      </c>
      <c r="BH632">
        <v>18310202</v>
      </c>
      <c r="BI632">
        <v>591716.81000000006</v>
      </c>
      <c r="BJ632">
        <v>302756.27</v>
      </c>
      <c r="BK632">
        <v>2068125</v>
      </c>
      <c r="BL632">
        <v>148505.85999999999</v>
      </c>
      <c r="BM632">
        <v>499631.51</v>
      </c>
      <c r="BN632">
        <v>510365.51</v>
      </c>
      <c r="BO632">
        <v>11000</v>
      </c>
    </row>
    <row r="633" spans="1:67" ht="23.25">
      <c r="A633" s="121">
        <v>5</v>
      </c>
      <c r="B633" s="122" t="s">
        <v>916</v>
      </c>
      <c r="C633" s="123" t="s">
        <v>917</v>
      </c>
      <c r="D633" s="123">
        <v>5.0999999999999996</v>
      </c>
      <c r="E633" s="266" t="s">
        <v>952</v>
      </c>
      <c r="F633" s="122" t="s">
        <v>1783</v>
      </c>
      <c r="G633" s="122" t="s">
        <v>1743</v>
      </c>
      <c r="H633" s="201" t="s">
        <v>1810</v>
      </c>
      <c r="I633" s="150" t="s">
        <v>1745</v>
      </c>
      <c r="J633" s="150"/>
      <c r="K633" s="278">
        <v>5104010114.1009998</v>
      </c>
      <c r="L633" s="291" t="s">
        <v>727</v>
      </c>
      <c r="M633" s="108">
        <f t="shared" si="9"/>
        <v>0</v>
      </c>
      <c r="R633">
        <v>2143.69</v>
      </c>
      <c r="AQ633">
        <v>0</v>
      </c>
      <c r="BH633">
        <v>415000</v>
      </c>
    </row>
    <row r="634" spans="1:67" ht="23.25">
      <c r="A634" s="121">
        <v>5</v>
      </c>
      <c r="B634" s="122" t="s">
        <v>916</v>
      </c>
      <c r="C634" s="123" t="s">
        <v>917</v>
      </c>
      <c r="D634" s="123">
        <v>5.0999999999999996</v>
      </c>
      <c r="E634" s="266" t="s">
        <v>952</v>
      </c>
      <c r="F634" s="122" t="s">
        <v>1783</v>
      </c>
      <c r="G634" s="122" t="s">
        <v>1743</v>
      </c>
      <c r="H634" s="201" t="s">
        <v>1810</v>
      </c>
      <c r="I634" s="150" t="s">
        <v>1745</v>
      </c>
      <c r="J634" s="150"/>
      <c r="K634" s="278">
        <v>5104010115.1009998</v>
      </c>
      <c r="L634" s="291" t="s">
        <v>728</v>
      </c>
      <c r="M634" s="108">
        <f t="shared" si="9"/>
        <v>10744</v>
      </c>
      <c r="N634">
        <v>16198.48</v>
      </c>
      <c r="O634">
        <v>234</v>
      </c>
      <c r="P634">
        <v>234</v>
      </c>
      <c r="Q634">
        <v>270</v>
      </c>
      <c r="R634">
        <v>428</v>
      </c>
      <c r="S634">
        <v>276</v>
      </c>
      <c r="T634">
        <v>378</v>
      </c>
      <c r="U634">
        <v>409</v>
      </c>
      <c r="V634">
        <v>366</v>
      </c>
      <c r="W634">
        <v>619.55999999999995</v>
      </c>
      <c r="X634">
        <v>240</v>
      </c>
      <c r="Y634">
        <v>282</v>
      </c>
      <c r="Z634">
        <v>10744</v>
      </c>
      <c r="AA634">
        <v>116</v>
      </c>
      <c r="AB634">
        <v>306</v>
      </c>
      <c r="AC634">
        <v>312</v>
      </c>
      <c r="AE634">
        <v>228</v>
      </c>
      <c r="AF634">
        <v>228</v>
      </c>
      <c r="AG634">
        <v>162</v>
      </c>
      <c r="AH634">
        <v>2346</v>
      </c>
      <c r="AI634">
        <v>454</v>
      </c>
      <c r="AJ634">
        <v>378</v>
      </c>
      <c r="AK634">
        <v>983</v>
      </c>
      <c r="AL634">
        <v>358</v>
      </c>
      <c r="AM634">
        <v>294</v>
      </c>
      <c r="AN634">
        <v>62</v>
      </c>
      <c r="AO634">
        <v>476</v>
      </c>
      <c r="AQ634">
        <v>366</v>
      </c>
      <c r="AR634">
        <v>396</v>
      </c>
      <c r="AS634">
        <v>100</v>
      </c>
      <c r="AT634">
        <v>270</v>
      </c>
      <c r="AU634">
        <v>186</v>
      </c>
      <c r="AV634">
        <v>426</v>
      </c>
      <c r="AW634">
        <v>120</v>
      </c>
      <c r="AZ634">
        <v>6</v>
      </c>
      <c r="BB634">
        <v>24</v>
      </c>
      <c r="BC634">
        <v>12</v>
      </c>
      <c r="BE634">
        <v>300</v>
      </c>
      <c r="BH634">
        <v>10774.96</v>
      </c>
      <c r="BI634">
        <v>256</v>
      </c>
      <c r="BJ634">
        <v>496</v>
      </c>
      <c r="BK634">
        <v>206</v>
      </c>
      <c r="BL634">
        <v>401</v>
      </c>
      <c r="BM634">
        <v>224</v>
      </c>
      <c r="BN634">
        <v>108</v>
      </c>
      <c r="BO634">
        <v>120</v>
      </c>
    </row>
    <row r="635" spans="1:67" ht="23.25">
      <c r="A635" s="121">
        <v>5</v>
      </c>
      <c r="B635" s="122" t="s">
        <v>916</v>
      </c>
      <c r="C635" s="123" t="s">
        <v>917</v>
      </c>
      <c r="D635" s="123">
        <v>5.0999999999999996</v>
      </c>
      <c r="E635" s="266" t="s">
        <v>952</v>
      </c>
      <c r="F635" s="122" t="s">
        <v>1813</v>
      </c>
      <c r="G635" s="122" t="s">
        <v>1814</v>
      </c>
      <c r="H635" s="201" t="s">
        <v>1815</v>
      </c>
      <c r="I635" s="150" t="s">
        <v>1816</v>
      </c>
      <c r="J635" s="150"/>
      <c r="K635" s="278">
        <v>5104020101.1009998</v>
      </c>
      <c r="L635" s="291" t="s">
        <v>729</v>
      </c>
      <c r="M635" s="108">
        <f t="shared" si="9"/>
        <v>22819692.02</v>
      </c>
      <c r="N635">
        <v>21564830.710000001</v>
      </c>
      <c r="O635">
        <v>1331838.1399999999</v>
      </c>
      <c r="P635">
        <v>2547494.86</v>
      </c>
      <c r="Q635">
        <v>3475195.42</v>
      </c>
      <c r="R635">
        <v>4704652.8600000003</v>
      </c>
      <c r="S635">
        <v>3674464.11</v>
      </c>
      <c r="T635">
        <v>3243095.51</v>
      </c>
      <c r="U635">
        <v>2885804.45</v>
      </c>
      <c r="V635">
        <v>2059298.88</v>
      </c>
      <c r="W635">
        <v>1663749.59</v>
      </c>
      <c r="X635">
        <v>1785617.91</v>
      </c>
      <c r="Y635">
        <v>1141955.52</v>
      </c>
      <c r="Z635">
        <v>22819692.02</v>
      </c>
      <c r="AA635">
        <v>1656085.41</v>
      </c>
      <c r="AB635">
        <v>2265493.7599999998</v>
      </c>
      <c r="AC635">
        <v>1727192.14</v>
      </c>
      <c r="AD635">
        <v>3145603.66</v>
      </c>
      <c r="AE635">
        <v>2675786.63</v>
      </c>
      <c r="AF635">
        <v>948182.24</v>
      </c>
      <c r="AG635">
        <v>546009.81000000006</v>
      </c>
      <c r="AH635">
        <v>29517893.620000001</v>
      </c>
      <c r="AI635">
        <v>1890992.44</v>
      </c>
      <c r="AJ635">
        <v>4067391.23</v>
      </c>
      <c r="AK635">
        <v>3363775.77</v>
      </c>
      <c r="AL635">
        <v>3656398.94</v>
      </c>
      <c r="AM635">
        <v>2223702.31</v>
      </c>
      <c r="AN635">
        <v>6363350.2800000003</v>
      </c>
      <c r="AO635">
        <v>2889383.83</v>
      </c>
      <c r="AP635">
        <v>3300412.76</v>
      </c>
      <c r="AQ635">
        <v>2044999.28</v>
      </c>
      <c r="AR635">
        <v>5887718.6699999999</v>
      </c>
      <c r="AS635">
        <v>2311221.63</v>
      </c>
      <c r="AT635">
        <v>1863608.57</v>
      </c>
      <c r="AU635">
        <v>794206.71</v>
      </c>
      <c r="AV635">
        <v>20700536.760000002</v>
      </c>
      <c r="AW635">
        <v>1882044.51</v>
      </c>
      <c r="AX635">
        <v>1700397.12</v>
      </c>
      <c r="AY635">
        <v>5149035.7</v>
      </c>
      <c r="AZ635">
        <v>2778208.4</v>
      </c>
      <c r="BA635">
        <v>2201251.15</v>
      </c>
      <c r="BB635">
        <v>2436705.0699999998</v>
      </c>
      <c r="BC635">
        <v>5215114.08</v>
      </c>
      <c r="BD635">
        <v>1913933.36</v>
      </c>
      <c r="BE635">
        <v>803777.12</v>
      </c>
      <c r="BF635">
        <v>802489.57</v>
      </c>
      <c r="BG635">
        <v>595031.29</v>
      </c>
      <c r="BH635">
        <v>13247486.550000001</v>
      </c>
      <c r="BI635">
        <v>4834010.25</v>
      </c>
      <c r="BJ635">
        <v>2141817</v>
      </c>
      <c r="BK635">
        <v>5306784.8</v>
      </c>
      <c r="BL635">
        <v>1216474.1299999999</v>
      </c>
      <c r="BM635">
        <v>3284534.92</v>
      </c>
      <c r="BN635">
        <v>3511306.27</v>
      </c>
      <c r="BO635">
        <v>1547607.74</v>
      </c>
    </row>
    <row r="636" spans="1:67" ht="23.25">
      <c r="A636" s="121">
        <v>5</v>
      </c>
      <c r="B636" s="122" t="s">
        <v>916</v>
      </c>
      <c r="C636" s="123" t="s">
        <v>917</v>
      </c>
      <c r="D636" s="123">
        <v>5.0999999999999996</v>
      </c>
      <c r="E636" s="266" t="s">
        <v>952</v>
      </c>
      <c r="F636" s="122" t="s">
        <v>1818</v>
      </c>
      <c r="G636" s="122" t="s">
        <v>1814</v>
      </c>
      <c r="H636" s="201" t="s">
        <v>1819</v>
      </c>
      <c r="I636" s="150" t="s">
        <v>1816</v>
      </c>
      <c r="J636" s="150"/>
      <c r="K636" s="278">
        <v>5104020103.1009998</v>
      </c>
      <c r="L636" s="291" t="s">
        <v>730</v>
      </c>
      <c r="M636" s="108">
        <f t="shared" si="9"/>
        <v>2607711.5</v>
      </c>
      <c r="N636">
        <v>21818.84</v>
      </c>
      <c r="O636">
        <v>9085</v>
      </c>
      <c r="Q636">
        <v>132406.96</v>
      </c>
      <c r="R636">
        <v>17696.849999999999</v>
      </c>
      <c r="T636">
        <v>444080.96</v>
      </c>
      <c r="U636">
        <v>2681.97</v>
      </c>
      <c r="Y636">
        <v>8347</v>
      </c>
      <c r="Z636">
        <v>2607711.5</v>
      </c>
      <c r="AB636">
        <v>1913.16</v>
      </c>
      <c r="AE636">
        <v>495917.16</v>
      </c>
      <c r="AH636">
        <v>4881961.4800000004</v>
      </c>
      <c r="AI636">
        <v>22143.83</v>
      </c>
      <c r="AK636">
        <v>170504.62</v>
      </c>
      <c r="AM636">
        <v>414904.94</v>
      </c>
      <c r="AN636">
        <v>601073.56000000006</v>
      </c>
      <c r="AO636">
        <v>272057.83</v>
      </c>
      <c r="AP636">
        <v>152694.25</v>
      </c>
      <c r="AQ636">
        <v>634712.48</v>
      </c>
      <c r="AR636">
        <v>10088.94</v>
      </c>
      <c r="AV636">
        <v>24317.48</v>
      </c>
      <c r="AW636">
        <v>122946.33</v>
      </c>
      <c r="AX636">
        <v>2005</v>
      </c>
      <c r="AY636">
        <v>9724.92</v>
      </c>
      <c r="BA636">
        <v>45098.39</v>
      </c>
      <c r="BB636">
        <v>253249.79</v>
      </c>
      <c r="BC636">
        <v>7689.57</v>
      </c>
      <c r="BE636">
        <v>100</v>
      </c>
      <c r="BG636">
        <v>360</v>
      </c>
      <c r="BH636">
        <v>1367209.27</v>
      </c>
      <c r="BI636">
        <v>506670.72</v>
      </c>
      <c r="BJ636">
        <v>370374.12</v>
      </c>
      <c r="BK636">
        <v>634124.48</v>
      </c>
      <c r="BL636">
        <v>20632.259999999998</v>
      </c>
      <c r="BM636">
        <v>35781</v>
      </c>
      <c r="BN636">
        <v>27807.439999999999</v>
      </c>
      <c r="BO636">
        <v>4533</v>
      </c>
    </row>
    <row r="637" spans="1:67" ht="23.25">
      <c r="A637" s="121">
        <v>5</v>
      </c>
      <c r="B637" s="122" t="s">
        <v>916</v>
      </c>
      <c r="C637" s="123" t="s">
        <v>917</v>
      </c>
      <c r="D637" s="123">
        <v>5.0999999999999996</v>
      </c>
      <c r="E637" s="266" t="s">
        <v>952</v>
      </c>
      <c r="F637" s="122" t="s">
        <v>1821</v>
      </c>
      <c r="G637" s="122" t="s">
        <v>1814</v>
      </c>
      <c r="H637" s="201" t="s">
        <v>1822</v>
      </c>
      <c r="I637" s="150" t="s">
        <v>1816</v>
      </c>
      <c r="J637" s="150"/>
      <c r="K637" s="278">
        <v>5104020105.1009998</v>
      </c>
      <c r="L637" s="291" t="s">
        <v>731</v>
      </c>
      <c r="M637" s="108">
        <f t="shared" si="9"/>
        <v>408305.82</v>
      </c>
      <c r="N637">
        <v>647706.29</v>
      </c>
      <c r="O637">
        <v>26525.82</v>
      </c>
      <c r="P637">
        <v>8303.2000000000007</v>
      </c>
      <c r="Q637">
        <v>8582.26</v>
      </c>
      <c r="R637">
        <v>57669.75</v>
      </c>
      <c r="S637">
        <v>71887.3</v>
      </c>
      <c r="T637">
        <v>87172.03</v>
      </c>
      <c r="U637">
        <v>47423.63</v>
      </c>
      <c r="V637">
        <v>14512.41</v>
      </c>
      <c r="W637">
        <v>73673.490000000005</v>
      </c>
      <c r="X637">
        <v>7309.17</v>
      </c>
      <c r="Y637">
        <v>46580.37</v>
      </c>
      <c r="Z637">
        <v>408305.82</v>
      </c>
      <c r="AA637">
        <v>52563.06</v>
      </c>
      <c r="AB637">
        <v>30406</v>
      </c>
      <c r="AC637">
        <v>86723.06</v>
      </c>
      <c r="AD637">
        <v>74446.2</v>
      </c>
      <c r="AE637">
        <v>97241.49</v>
      </c>
      <c r="AF637">
        <v>13610.4</v>
      </c>
      <c r="AG637">
        <v>23907.07</v>
      </c>
      <c r="AH637">
        <v>1211609.3700000001</v>
      </c>
      <c r="AI637">
        <v>63334.62</v>
      </c>
      <c r="AJ637">
        <v>35229.199999999997</v>
      </c>
      <c r="AK637">
        <v>209597.51</v>
      </c>
      <c r="AL637">
        <v>61628.76</v>
      </c>
      <c r="AM637">
        <v>80114.740000000005</v>
      </c>
      <c r="AN637">
        <v>129779.84</v>
      </c>
      <c r="AO637">
        <v>17365.05</v>
      </c>
      <c r="AP637">
        <v>59648.37</v>
      </c>
      <c r="AQ637">
        <v>91495.12</v>
      </c>
      <c r="AR637">
        <v>118978.78</v>
      </c>
      <c r="AS637">
        <v>32952.22</v>
      </c>
      <c r="AT637">
        <v>45809.69</v>
      </c>
      <c r="AU637">
        <v>38996.160000000003</v>
      </c>
      <c r="AV637">
        <v>402203.91</v>
      </c>
      <c r="AW637">
        <v>32495.5</v>
      </c>
      <c r="AX637">
        <v>21902.86</v>
      </c>
      <c r="AY637">
        <v>125048.88</v>
      </c>
      <c r="AZ637">
        <v>26402.76</v>
      </c>
      <c r="BA637">
        <v>79427.67</v>
      </c>
      <c r="BB637">
        <v>40142.78</v>
      </c>
      <c r="BC637">
        <v>79169.42</v>
      </c>
      <c r="BD637">
        <v>48658.59</v>
      </c>
      <c r="BE637">
        <v>23562.880000000001</v>
      </c>
      <c r="BF637">
        <v>19355.61</v>
      </c>
      <c r="BG637">
        <v>34596.86</v>
      </c>
      <c r="BH637">
        <v>460797.91</v>
      </c>
      <c r="BI637">
        <v>100661.72</v>
      </c>
      <c r="BJ637">
        <v>28238.66</v>
      </c>
      <c r="BK637">
        <v>127906.65</v>
      </c>
      <c r="BL637">
        <v>40022.54</v>
      </c>
      <c r="BM637">
        <v>135028.88</v>
      </c>
      <c r="BN637">
        <v>9221.1299999999992</v>
      </c>
      <c r="BO637">
        <v>67760.149999999994</v>
      </c>
    </row>
    <row r="638" spans="1:67" ht="23.25">
      <c r="A638" s="121">
        <v>5</v>
      </c>
      <c r="B638" s="122" t="s">
        <v>916</v>
      </c>
      <c r="C638" s="123" t="s">
        <v>917</v>
      </c>
      <c r="D638" s="123">
        <v>5.0999999999999996</v>
      </c>
      <c r="E638" s="266" t="s">
        <v>952</v>
      </c>
      <c r="F638" s="122" t="s">
        <v>1824</v>
      </c>
      <c r="G638" s="122" t="s">
        <v>1814</v>
      </c>
      <c r="H638" s="201" t="s">
        <v>1822</v>
      </c>
      <c r="I638" s="150" t="s">
        <v>1816</v>
      </c>
      <c r="J638" s="150"/>
      <c r="K638" s="278">
        <v>5104020106.1009998</v>
      </c>
      <c r="L638" s="291" t="s">
        <v>732</v>
      </c>
      <c r="M638" s="108">
        <f t="shared" si="9"/>
        <v>69805.8</v>
      </c>
      <c r="N638">
        <v>654497.6</v>
      </c>
      <c r="O638">
        <v>152620.97</v>
      </c>
      <c r="P638">
        <v>144099.29999999999</v>
      </c>
      <c r="Q638">
        <v>267270.48</v>
      </c>
      <c r="R638">
        <v>196687.03</v>
      </c>
      <c r="S638">
        <v>317457.28000000003</v>
      </c>
      <c r="T638">
        <v>148608.20000000001</v>
      </c>
      <c r="U638">
        <v>96797.72</v>
      </c>
      <c r="V638">
        <v>116301.93</v>
      </c>
      <c r="W638">
        <v>131143.25</v>
      </c>
      <c r="X638">
        <v>113548.4</v>
      </c>
      <c r="Y638">
        <v>143240.9</v>
      </c>
      <c r="Z638">
        <v>69805.8</v>
      </c>
      <c r="AA638">
        <v>146968.29999999999</v>
      </c>
      <c r="AB638">
        <v>23513.86</v>
      </c>
      <c r="AD638">
        <v>27729.85</v>
      </c>
      <c r="AE638">
        <v>13963.5</v>
      </c>
      <c r="AF638">
        <v>24075</v>
      </c>
      <c r="AG638">
        <v>7960.8</v>
      </c>
      <c r="AH638">
        <v>540722.88</v>
      </c>
      <c r="AI638">
        <v>39089.5</v>
      </c>
      <c r="AJ638">
        <v>142643.79999999999</v>
      </c>
      <c r="AK638">
        <v>13118.2</v>
      </c>
      <c r="AL638">
        <v>62883.9</v>
      </c>
      <c r="AM638">
        <v>118213.9</v>
      </c>
      <c r="AN638">
        <v>118835.09</v>
      </c>
      <c r="AO638">
        <v>86900.78</v>
      </c>
      <c r="AP638">
        <v>131505.4</v>
      </c>
      <c r="AR638">
        <v>106924.03</v>
      </c>
      <c r="AS638">
        <v>93732</v>
      </c>
      <c r="AT638">
        <v>64121.39</v>
      </c>
      <c r="AU638">
        <v>25346.45</v>
      </c>
      <c r="AV638">
        <v>272079.59999999998</v>
      </c>
      <c r="AW638">
        <v>43455.02</v>
      </c>
      <c r="AX638">
        <v>47847</v>
      </c>
      <c r="AY638">
        <v>116355.87</v>
      </c>
      <c r="AZ638">
        <v>145881</v>
      </c>
      <c r="BA638">
        <v>65373</v>
      </c>
      <c r="BB638">
        <v>53416.22</v>
      </c>
      <c r="BC638">
        <v>98226</v>
      </c>
      <c r="BD638">
        <v>140339.29999999999</v>
      </c>
      <c r="BE638">
        <v>58575.21</v>
      </c>
      <c r="BF638">
        <v>40810.6</v>
      </c>
      <c r="BG638">
        <v>63569.5</v>
      </c>
      <c r="BI638">
        <v>184455.76</v>
      </c>
      <c r="BJ638">
        <v>86563</v>
      </c>
      <c r="BK638">
        <v>107481.5</v>
      </c>
      <c r="BL638">
        <v>3852</v>
      </c>
      <c r="BN638">
        <v>120696</v>
      </c>
      <c r="BO638">
        <v>9382.58</v>
      </c>
    </row>
    <row r="639" spans="1:67" ht="23.25">
      <c r="A639" s="121">
        <v>5</v>
      </c>
      <c r="B639" s="122" t="s">
        <v>916</v>
      </c>
      <c r="C639" s="123" t="s">
        <v>917</v>
      </c>
      <c r="D639" s="123">
        <v>5.0999999999999996</v>
      </c>
      <c r="E639" s="266" t="s">
        <v>952</v>
      </c>
      <c r="F639" s="122" t="s">
        <v>1824</v>
      </c>
      <c r="G639" s="122" t="s">
        <v>1814</v>
      </c>
      <c r="H639" s="201" t="s">
        <v>1822</v>
      </c>
      <c r="I639" s="150" t="s">
        <v>1816</v>
      </c>
      <c r="J639" s="150"/>
      <c r="K639" s="278">
        <v>5104020107.1009998</v>
      </c>
      <c r="L639" s="291" t="s">
        <v>733</v>
      </c>
      <c r="M639" s="108">
        <f t="shared" si="9"/>
        <v>104845.2</v>
      </c>
      <c r="N639">
        <v>203134</v>
      </c>
      <c r="O639">
        <v>8108</v>
      </c>
      <c r="P639">
        <v>18387.8</v>
      </c>
      <c r="Q639">
        <v>25621.8</v>
      </c>
      <c r="R639">
        <v>82757</v>
      </c>
      <c r="S639">
        <v>18714.400000000001</v>
      </c>
      <c r="T639">
        <v>25284</v>
      </c>
      <c r="U639">
        <v>13029.33</v>
      </c>
      <c r="V639">
        <v>12848.2</v>
      </c>
      <c r="W639">
        <v>8087.8</v>
      </c>
      <c r="X639">
        <v>9550</v>
      </c>
      <c r="Y639">
        <v>8874</v>
      </c>
      <c r="Z639">
        <v>104845.2</v>
      </c>
      <c r="AA639">
        <v>17342.2</v>
      </c>
      <c r="AB639">
        <v>6886</v>
      </c>
      <c r="AC639">
        <v>8809</v>
      </c>
      <c r="AD639">
        <v>14476</v>
      </c>
      <c r="AE639">
        <v>20149.95</v>
      </c>
      <c r="AF639">
        <v>5857</v>
      </c>
      <c r="AG639">
        <v>2962</v>
      </c>
      <c r="AH639">
        <v>513302.2</v>
      </c>
      <c r="AI639">
        <v>8544</v>
      </c>
      <c r="AJ639">
        <v>6609</v>
      </c>
      <c r="AK639">
        <v>11481.6</v>
      </c>
      <c r="AL639">
        <v>25915</v>
      </c>
      <c r="AM639">
        <v>11163.4</v>
      </c>
      <c r="AN639">
        <v>55989.1</v>
      </c>
      <c r="AO639">
        <v>10220</v>
      </c>
      <c r="AP639">
        <v>22905.200000000001</v>
      </c>
      <c r="AQ639">
        <v>18217.169999999998</v>
      </c>
      <c r="AR639">
        <v>13637</v>
      </c>
      <c r="AS639">
        <v>10078</v>
      </c>
      <c r="AT639">
        <v>30890</v>
      </c>
      <c r="AU639">
        <v>6151.4</v>
      </c>
      <c r="AV639">
        <v>325907.59999999998</v>
      </c>
      <c r="AW639">
        <v>18631</v>
      </c>
      <c r="AX639">
        <v>31519</v>
      </c>
      <c r="AY639">
        <v>30602.799999999999</v>
      </c>
      <c r="AZ639">
        <v>14201</v>
      </c>
      <c r="BA639">
        <v>9844</v>
      </c>
      <c r="BB639">
        <v>16754.599999999999</v>
      </c>
      <c r="BC639">
        <v>75081.399999999994</v>
      </c>
      <c r="BD639">
        <v>7097</v>
      </c>
      <c r="BE639">
        <v>10171.4</v>
      </c>
      <c r="BF639">
        <v>13215.8</v>
      </c>
      <c r="BG639">
        <v>14050</v>
      </c>
      <c r="BH639">
        <v>98889.600000000006</v>
      </c>
      <c r="BI639">
        <v>66072</v>
      </c>
      <c r="BJ639">
        <v>6409.4</v>
      </c>
      <c r="BK639">
        <v>23281</v>
      </c>
      <c r="BL639">
        <v>4986</v>
      </c>
      <c r="BM639">
        <v>32464.799999999999</v>
      </c>
      <c r="BN639">
        <v>40207.800000000003</v>
      </c>
      <c r="BO639">
        <v>13631</v>
      </c>
    </row>
    <row r="640" spans="1:67" ht="23.25">
      <c r="A640" s="121">
        <v>5</v>
      </c>
      <c r="B640" s="122" t="s">
        <v>916</v>
      </c>
      <c r="C640" s="123" t="s">
        <v>917</v>
      </c>
      <c r="D640" s="123">
        <v>5.0999999999999996</v>
      </c>
      <c r="E640" s="266" t="s">
        <v>952</v>
      </c>
      <c r="F640" s="122" t="s">
        <v>1783</v>
      </c>
      <c r="G640" s="122" t="s">
        <v>1743</v>
      </c>
      <c r="H640" s="201" t="s">
        <v>1810</v>
      </c>
      <c r="I640" s="150" t="s">
        <v>1745</v>
      </c>
      <c r="J640" s="150"/>
      <c r="K640" s="278">
        <v>5104030202.1009998</v>
      </c>
      <c r="L640" s="291" t="s">
        <v>734</v>
      </c>
      <c r="M640" s="108">
        <f t="shared" si="9"/>
        <v>0</v>
      </c>
      <c r="P640">
        <v>19855</v>
      </c>
      <c r="V640">
        <v>19855</v>
      </c>
      <c r="AA640">
        <v>39807.5</v>
      </c>
      <c r="AC640">
        <v>138502.5</v>
      </c>
    </row>
    <row r="641" spans="1:67" ht="23.25">
      <c r="A641" s="121">
        <v>5</v>
      </c>
      <c r="B641" s="122" t="s">
        <v>916</v>
      </c>
      <c r="C641" s="123" t="s">
        <v>917</v>
      </c>
      <c r="D641" s="123">
        <v>5.0999999999999996</v>
      </c>
      <c r="E641" s="266" t="s">
        <v>952</v>
      </c>
      <c r="F641" s="122" t="s">
        <v>1697</v>
      </c>
      <c r="G641" s="122" t="s">
        <v>1743</v>
      </c>
      <c r="H641" s="201" t="s">
        <v>1810</v>
      </c>
      <c r="I641" s="150" t="s">
        <v>1745</v>
      </c>
      <c r="J641" s="150"/>
      <c r="K641" s="278">
        <v>5104030203.1009998</v>
      </c>
      <c r="L641" s="291" t="s">
        <v>735</v>
      </c>
      <c r="M641" s="108">
        <f t="shared" si="9"/>
        <v>0</v>
      </c>
      <c r="O641">
        <v>19527.16</v>
      </c>
      <c r="P641">
        <v>23065.279999999999</v>
      </c>
      <c r="Q641">
        <v>94927.34</v>
      </c>
      <c r="R641">
        <v>157849.48000000001</v>
      </c>
      <c r="S641">
        <v>110664.75</v>
      </c>
      <c r="T641">
        <v>87384.95</v>
      </c>
      <c r="U641">
        <v>56748.38</v>
      </c>
      <c r="V641">
        <v>44749.39</v>
      </c>
      <c r="W641">
        <v>73388.09</v>
      </c>
      <c r="X641">
        <v>45126.82</v>
      </c>
      <c r="Y641">
        <v>75074.559999999998</v>
      </c>
      <c r="AA641">
        <v>55804.78</v>
      </c>
      <c r="AB641">
        <v>95799.24</v>
      </c>
      <c r="AC641">
        <v>74997.56</v>
      </c>
      <c r="AD641">
        <v>111757.22</v>
      </c>
      <c r="AE641">
        <v>148300</v>
      </c>
      <c r="AF641">
        <v>81932.039999999994</v>
      </c>
      <c r="AG641">
        <v>25540.9</v>
      </c>
      <c r="AH641">
        <v>442852.41</v>
      </c>
      <c r="AI641">
        <v>54514.080000000002</v>
      </c>
      <c r="AJ641">
        <v>18403</v>
      </c>
      <c r="AK641">
        <v>124748.67</v>
      </c>
      <c r="AL641">
        <v>120893.95</v>
      </c>
      <c r="AM641">
        <v>48677.09</v>
      </c>
      <c r="AN641">
        <v>253204.85</v>
      </c>
      <c r="AO641">
        <v>126702.78</v>
      </c>
      <c r="AP641">
        <v>59445.2</v>
      </c>
      <c r="AQ641">
        <v>17916.63</v>
      </c>
      <c r="AR641">
        <v>75372.929999999993</v>
      </c>
      <c r="AS641">
        <v>10933.91</v>
      </c>
      <c r="AT641">
        <v>103950.49</v>
      </c>
      <c r="AU641">
        <v>29322.84</v>
      </c>
      <c r="AV641">
        <v>154796.39000000001</v>
      </c>
      <c r="AW641">
        <v>49793.52</v>
      </c>
      <c r="AX641">
        <v>20181.88</v>
      </c>
      <c r="AY641">
        <v>194343.43</v>
      </c>
      <c r="AZ641">
        <v>93057.77</v>
      </c>
      <c r="BB641">
        <v>68252.09</v>
      </c>
      <c r="BC641">
        <v>57180</v>
      </c>
      <c r="BD641">
        <v>17497.75</v>
      </c>
      <c r="BE641">
        <v>8513.64</v>
      </c>
      <c r="BF641">
        <v>51727.01</v>
      </c>
      <c r="BG641">
        <v>80328.5</v>
      </c>
      <c r="BH641">
        <v>35497.160000000003</v>
      </c>
      <c r="BI641">
        <v>65734.899999999994</v>
      </c>
      <c r="BJ641">
        <v>33845.31</v>
      </c>
      <c r="BK641">
        <v>179095.95</v>
      </c>
      <c r="BL641">
        <v>20829.689999999999</v>
      </c>
      <c r="BM641">
        <v>187071</v>
      </c>
      <c r="BN641">
        <v>65742.23</v>
      </c>
      <c r="BO641">
        <v>35156.28</v>
      </c>
    </row>
    <row r="642" spans="1:67" ht="23.25">
      <c r="A642" s="121">
        <v>5</v>
      </c>
      <c r="B642" s="122" t="s">
        <v>916</v>
      </c>
      <c r="C642" s="123" t="s">
        <v>917</v>
      </c>
      <c r="D642" s="123">
        <v>5.0999999999999996</v>
      </c>
      <c r="E642" s="266" t="s">
        <v>952</v>
      </c>
      <c r="F642" s="122"/>
      <c r="G642" s="122" t="s">
        <v>1829</v>
      </c>
      <c r="H642" s="201"/>
      <c r="I642" s="150" t="s">
        <v>1830</v>
      </c>
      <c r="J642" s="150"/>
      <c r="K642" s="278">
        <v>5104030205.1009998</v>
      </c>
      <c r="L642" s="291" t="s">
        <v>736</v>
      </c>
      <c r="M642" s="108">
        <f t="shared" si="9"/>
        <v>102692751.37</v>
      </c>
      <c r="N642">
        <v>175854005.59999999</v>
      </c>
      <c r="O642">
        <v>5309424.6399999997</v>
      </c>
      <c r="P642">
        <v>10249557.800000001</v>
      </c>
      <c r="Q642">
        <v>16720027.99</v>
      </c>
      <c r="R642">
        <v>24692171.870000001</v>
      </c>
      <c r="S642">
        <v>27729846.739999998</v>
      </c>
      <c r="T642">
        <v>10582130.16</v>
      </c>
      <c r="U642">
        <v>9959794.4900000002</v>
      </c>
      <c r="V642">
        <v>5528953.7000000002</v>
      </c>
      <c r="W642">
        <v>6269073.7999999998</v>
      </c>
      <c r="X642">
        <v>5897856.8499999996</v>
      </c>
      <c r="Y642">
        <v>3824485.3</v>
      </c>
      <c r="Z642">
        <v>102692751.37</v>
      </c>
      <c r="AA642">
        <v>7254524.6399999997</v>
      </c>
      <c r="AB642">
        <v>4591061.95</v>
      </c>
      <c r="AC642">
        <v>6469789.5999999996</v>
      </c>
      <c r="AD642">
        <v>15107348.59</v>
      </c>
      <c r="AE642">
        <v>8694897.1999999993</v>
      </c>
      <c r="AF642">
        <v>3941688.68</v>
      </c>
      <c r="AG642">
        <v>2160286.19</v>
      </c>
      <c r="AH642">
        <v>488857507.17000002</v>
      </c>
      <c r="AI642">
        <v>7815695.0899999999</v>
      </c>
      <c r="AJ642">
        <v>20739992.800000001</v>
      </c>
      <c r="AK642">
        <v>20706933.949999999</v>
      </c>
      <c r="AL642">
        <v>21383403.870000001</v>
      </c>
      <c r="AM642">
        <v>9293048.6199999992</v>
      </c>
      <c r="AN642">
        <v>28121827.02</v>
      </c>
      <c r="AO642">
        <v>19095739.379999999</v>
      </c>
      <c r="AP642">
        <v>13914086.99</v>
      </c>
      <c r="AQ642">
        <v>13344514.119999999</v>
      </c>
      <c r="AR642">
        <v>28193128.699999999</v>
      </c>
      <c r="AS642">
        <v>11500145.58</v>
      </c>
      <c r="AT642">
        <v>10487780.310000001</v>
      </c>
      <c r="AU642">
        <v>4267788.76</v>
      </c>
      <c r="AV642">
        <v>179872372.22999999</v>
      </c>
      <c r="AW642">
        <v>6683969.1100000003</v>
      </c>
      <c r="AX642">
        <v>8452559.2300000004</v>
      </c>
      <c r="AY642">
        <v>24791684.120000001</v>
      </c>
      <c r="AZ642">
        <v>10624213.32</v>
      </c>
      <c r="BA642">
        <v>7983979.1500000004</v>
      </c>
      <c r="BB642">
        <v>8617129.1099999994</v>
      </c>
      <c r="BC642">
        <v>34572490.969999999</v>
      </c>
      <c r="BD642">
        <v>6273788.1600000001</v>
      </c>
      <c r="BE642">
        <v>4575579.93</v>
      </c>
      <c r="BF642">
        <v>3035998.61</v>
      </c>
      <c r="BG642">
        <v>3186563.52</v>
      </c>
      <c r="BH642">
        <v>92147810.400000006</v>
      </c>
      <c r="BI642">
        <v>14906896.82</v>
      </c>
      <c r="BJ642">
        <v>5786440.2699999996</v>
      </c>
      <c r="BK642">
        <v>15863948.4</v>
      </c>
      <c r="BL642">
        <v>2359121.39</v>
      </c>
      <c r="BM642">
        <v>9486140.6500000004</v>
      </c>
      <c r="BN642">
        <v>11979687.9</v>
      </c>
      <c r="BO642">
        <v>4699353.54</v>
      </c>
    </row>
    <row r="643" spans="1:67" ht="23.25">
      <c r="A643" s="121">
        <v>5</v>
      </c>
      <c r="B643" s="122" t="s">
        <v>916</v>
      </c>
      <c r="C643" s="123" t="s">
        <v>917</v>
      </c>
      <c r="D643" s="123">
        <v>5.0999999999999996</v>
      </c>
      <c r="E643" s="266" t="s">
        <v>952</v>
      </c>
      <c r="F643" s="122"/>
      <c r="G643" s="122" t="s">
        <v>1832</v>
      </c>
      <c r="H643" s="201" t="s">
        <v>1833</v>
      </c>
      <c r="I643" s="150" t="s">
        <v>1834</v>
      </c>
      <c r="J643" s="150"/>
      <c r="K643" s="278">
        <v>5104030205.1020002</v>
      </c>
      <c r="L643" s="291" t="s">
        <v>737</v>
      </c>
      <c r="M643" s="108">
        <f t="shared" si="9"/>
        <v>1723200.69</v>
      </c>
      <c r="N643">
        <v>4069635.25</v>
      </c>
      <c r="P643">
        <v>97740</v>
      </c>
      <c r="Q643">
        <v>271874.45</v>
      </c>
      <c r="R643">
        <v>874114.1</v>
      </c>
      <c r="S643">
        <v>2973764.43</v>
      </c>
      <c r="T643">
        <v>646269.18000000005</v>
      </c>
      <c r="U643">
        <v>2007388.12</v>
      </c>
      <c r="V643">
        <v>144909.44</v>
      </c>
      <c r="X643">
        <v>327430</v>
      </c>
      <c r="Y643">
        <v>374936.48</v>
      </c>
      <c r="Z643">
        <v>1723200.69</v>
      </c>
      <c r="AA643">
        <v>214328</v>
      </c>
      <c r="AD643">
        <v>2007877.75</v>
      </c>
      <c r="AE643">
        <v>255239</v>
      </c>
      <c r="AH643">
        <v>2274568.6</v>
      </c>
      <c r="AK643">
        <v>603752</v>
      </c>
      <c r="AN643">
        <v>229590.87</v>
      </c>
      <c r="AR643">
        <v>455270.2</v>
      </c>
      <c r="AS643">
        <v>243493</v>
      </c>
      <c r="AT643">
        <v>154188</v>
      </c>
      <c r="AU643">
        <v>12481</v>
      </c>
      <c r="AV643">
        <v>15854760.390000001</v>
      </c>
      <c r="AW643">
        <v>208478.07999999999</v>
      </c>
      <c r="AX643">
        <v>71102</v>
      </c>
      <c r="AY643">
        <v>270282.71000000002</v>
      </c>
      <c r="BA643">
        <v>1582613.38</v>
      </c>
      <c r="BC643">
        <v>298804</v>
      </c>
      <c r="BD643">
        <v>101785.45</v>
      </c>
      <c r="BE643">
        <v>121914.85</v>
      </c>
      <c r="BF643">
        <v>52492</v>
      </c>
      <c r="BG643">
        <v>32699.4</v>
      </c>
      <c r="BH643">
        <v>893385.28</v>
      </c>
      <c r="BI643">
        <v>777014.71</v>
      </c>
      <c r="BJ643">
        <v>9260.64</v>
      </c>
      <c r="BK643">
        <v>310429.59999999998</v>
      </c>
      <c r="BL643">
        <v>301652.01</v>
      </c>
      <c r="BM643">
        <v>2479268.7400000002</v>
      </c>
      <c r="BN643">
        <v>2198508.1</v>
      </c>
      <c r="BO643">
        <v>1165639.8600000001</v>
      </c>
    </row>
    <row r="644" spans="1:67" ht="23.25">
      <c r="A644" s="121">
        <v>5</v>
      </c>
      <c r="B644" s="122" t="s">
        <v>916</v>
      </c>
      <c r="C644" s="123" t="s">
        <v>917</v>
      </c>
      <c r="D644" s="123">
        <v>5.0999999999999996</v>
      </c>
      <c r="E644" s="266" t="s">
        <v>952</v>
      </c>
      <c r="F644" s="122"/>
      <c r="G644" s="122" t="s">
        <v>1832</v>
      </c>
      <c r="H644" s="201" t="s">
        <v>1836</v>
      </c>
      <c r="I644" s="150" t="s">
        <v>1837</v>
      </c>
      <c r="J644" s="150"/>
      <c r="K644" s="278">
        <v>5104030205.1029997</v>
      </c>
      <c r="L644" s="291" t="s">
        <v>738</v>
      </c>
      <c r="M644" s="108">
        <f t="shared" ref="M644:M707" si="10">SUMIF($N$1:$BO$1,$M$1,$N644:$BO644)</f>
        <v>45545365.090000004</v>
      </c>
      <c r="N644">
        <v>114797823.90000001</v>
      </c>
      <c r="O644">
        <v>1318088.18</v>
      </c>
      <c r="P644">
        <v>2240569.85</v>
      </c>
      <c r="Q644">
        <v>7667327.0199999996</v>
      </c>
      <c r="R644">
        <v>4542675.4800000004</v>
      </c>
      <c r="S644">
        <v>4110911.4</v>
      </c>
      <c r="T644">
        <v>4533456.3099999996</v>
      </c>
      <c r="U644">
        <v>1206194</v>
      </c>
      <c r="V644">
        <v>3453965.94</v>
      </c>
      <c r="W644">
        <v>1506986.72</v>
      </c>
      <c r="X644">
        <v>1904221.38</v>
      </c>
      <c r="Y644">
        <v>1593586.24</v>
      </c>
      <c r="Z644">
        <v>45545365.090000004</v>
      </c>
      <c r="AA644">
        <v>2034650.16</v>
      </c>
      <c r="AB644">
        <v>1270418.8500000001</v>
      </c>
      <c r="AC644">
        <v>1176054.75</v>
      </c>
      <c r="AD644">
        <v>449586.28</v>
      </c>
      <c r="AE644">
        <v>2391770.86</v>
      </c>
      <c r="AF644">
        <v>1174766.49</v>
      </c>
      <c r="AG644">
        <v>167863.06</v>
      </c>
      <c r="AH644">
        <v>280926183.57999998</v>
      </c>
      <c r="AI644">
        <v>1567218.33</v>
      </c>
      <c r="AJ644">
        <v>6437148.6399999997</v>
      </c>
      <c r="AK644">
        <v>3692161.11</v>
      </c>
      <c r="AL644">
        <v>6494418.1100000003</v>
      </c>
      <c r="AM644">
        <v>2157443.0699999998</v>
      </c>
      <c r="AN644">
        <v>6269310.5199999996</v>
      </c>
      <c r="AO644">
        <v>3286157.98</v>
      </c>
      <c r="AP644">
        <v>2574964.7200000002</v>
      </c>
      <c r="AQ644">
        <v>2524717.7400000002</v>
      </c>
      <c r="AR644">
        <v>8048194.6699999999</v>
      </c>
      <c r="AS644">
        <v>2300494.08</v>
      </c>
      <c r="AT644">
        <v>1623557.84</v>
      </c>
      <c r="AU644">
        <v>745728.02</v>
      </c>
      <c r="AV644">
        <v>66619189.950000003</v>
      </c>
      <c r="AW644">
        <v>1457997.74</v>
      </c>
      <c r="AX644">
        <v>1827601.45</v>
      </c>
      <c r="AY644">
        <v>15863185.75</v>
      </c>
      <c r="AZ644">
        <v>2427478.84</v>
      </c>
      <c r="BA644">
        <v>460163.5</v>
      </c>
      <c r="BB644">
        <v>1704563.13</v>
      </c>
      <c r="BC644">
        <v>10675956.689999999</v>
      </c>
      <c r="BD644">
        <v>1503008.32</v>
      </c>
      <c r="BE644">
        <v>630067.94999999995</v>
      </c>
      <c r="BF644">
        <v>689490.52</v>
      </c>
      <c r="BG644">
        <v>750501.31</v>
      </c>
      <c r="BH644">
        <v>57319563.490000002</v>
      </c>
      <c r="BI644">
        <v>2667387.81</v>
      </c>
      <c r="BJ644">
        <v>1334256.17</v>
      </c>
      <c r="BK644">
        <v>4856096.37</v>
      </c>
      <c r="BL644">
        <v>174135</v>
      </c>
      <c r="BM644">
        <v>334919.61</v>
      </c>
      <c r="BN644">
        <v>802707.18</v>
      </c>
      <c r="BO644">
        <v>272914.2</v>
      </c>
    </row>
    <row r="645" spans="1:67" ht="23.25">
      <c r="A645" s="121">
        <v>5</v>
      </c>
      <c r="B645" s="122" t="s">
        <v>916</v>
      </c>
      <c r="C645" s="123" t="s">
        <v>917</v>
      </c>
      <c r="D645" s="123">
        <v>5.0999999999999996</v>
      </c>
      <c r="E645" s="266" t="s">
        <v>952</v>
      </c>
      <c r="F645" s="122"/>
      <c r="G645" s="122" t="s">
        <v>1839</v>
      </c>
      <c r="H645" s="201"/>
      <c r="I645" s="150" t="s">
        <v>1840</v>
      </c>
      <c r="J645" s="150"/>
      <c r="K645" s="278">
        <v>5104030205.1040001</v>
      </c>
      <c r="L645" s="291" t="s">
        <v>739</v>
      </c>
      <c r="M645" s="108">
        <f t="shared" si="10"/>
        <v>21187947.109999999</v>
      </c>
      <c r="N645">
        <v>42478480.299999997</v>
      </c>
      <c r="O645">
        <v>2535280</v>
      </c>
      <c r="P645">
        <v>6717280.4000000004</v>
      </c>
      <c r="Q645">
        <v>14145600.960000001</v>
      </c>
      <c r="R645">
        <v>11631503.380000001</v>
      </c>
      <c r="S645">
        <v>14928844.9</v>
      </c>
      <c r="T645">
        <v>6865807.4100000001</v>
      </c>
      <c r="U645">
        <v>7391486.0999999996</v>
      </c>
      <c r="V645">
        <v>7758920.7999999998</v>
      </c>
      <c r="W645">
        <v>5695610</v>
      </c>
      <c r="X645">
        <v>5104198</v>
      </c>
      <c r="Y645">
        <v>4020177.2</v>
      </c>
      <c r="Z645">
        <v>21187947.109999999</v>
      </c>
      <c r="AA645">
        <v>1379398.4</v>
      </c>
      <c r="AB645">
        <v>2149244.7999999998</v>
      </c>
      <c r="AC645">
        <v>2665863.7200000002</v>
      </c>
      <c r="AD645">
        <v>3985104.3</v>
      </c>
      <c r="AE645">
        <v>3561793.81</v>
      </c>
      <c r="AF645">
        <v>1622598.25</v>
      </c>
      <c r="AG645">
        <v>904776.42</v>
      </c>
      <c r="AH645">
        <v>88606917.969999999</v>
      </c>
      <c r="AI645">
        <v>2359388.6</v>
      </c>
      <c r="AJ645">
        <v>3992017.18</v>
      </c>
      <c r="AK645">
        <v>7294110.7999999998</v>
      </c>
      <c r="AL645">
        <v>4473487.49</v>
      </c>
      <c r="AM645">
        <v>2902593.55</v>
      </c>
      <c r="AN645">
        <v>7699528.8799999999</v>
      </c>
      <c r="AO645">
        <v>4429066.47</v>
      </c>
      <c r="AP645">
        <v>4222279.99</v>
      </c>
      <c r="AQ645">
        <v>4612153.5</v>
      </c>
      <c r="AR645">
        <v>10180246.300000001</v>
      </c>
      <c r="AS645">
        <v>1763837.78</v>
      </c>
      <c r="AT645">
        <v>5713657.29</v>
      </c>
      <c r="AU645">
        <v>2247303.15</v>
      </c>
      <c r="AV645">
        <v>27401233.98</v>
      </c>
      <c r="AW645">
        <v>2249102.02</v>
      </c>
      <c r="AX645">
        <v>1758265.47</v>
      </c>
      <c r="AY645">
        <v>5862141.96</v>
      </c>
      <c r="AZ645">
        <v>2775419.72</v>
      </c>
      <c r="BA645">
        <v>1870443.27</v>
      </c>
      <c r="BB645">
        <v>2298110.12</v>
      </c>
      <c r="BC645">
        <v>6551873.4800000004</v>
      </c>
      <c r="BD645">
        <v>1867895.54</v>
      </c>
      <c r="BE645">
        <v>1022474.82</v>
      </c>
      <c r="BF645">
        <v>938385.92000000004</v>
      </c>
      <c r="BG645">
        <v>629516.11</v>
      </c>
      <c r="BH645">
        <v>14160743.699999999</v>
      </c>
      <c r="BI645">
        <v>6035277.2599999998</v>
      </c>
      <c r="BJ645">
        <v>3323262.4</v>
      </c>
      <c r="BK645">
        <v>5275474.43</v>
      </c>
      <c r="BL645">
        <v>1038193</v>
      </c>
      <c r="BM645">
        <v>2921028.34</v>
      </c>
      <c r="BN645">
        <v>5335902.47</v>
      </c>
      <c r="BO645">
        <v>1730606.7</v>
      </c>
    </row>
    <row r="646" spans="1:67" ht="42">
      <c r="A646" s="121">
        <v>5</v>
      </c>
      <c r="B646" s="122" t="s">
        <v>916</v>
      </c>
      <c r="C646" s="123" t="s">
        <v>917</v>
      </c>
      <c r="D646" s="123">
        <v>5.0999999999999996</v>
      </c>
      <c r="E646" s="266" t="s">
        <v>952</v>
      </c>
      <c r="F646" s="122"/>
      <c r="G646" s="122" t="s">
        <v>1752</v>
      </c>
      <c r="H646" s="270" t="s">
        <v>1842</v>
      </c>
      <c r="I646" s="150" t="s">
        <v>1754</v>
      </c>
      <c r="J646" s="150"/>
      <c r="K646" s="278">
        <v>5104030205.1120005</v>
      </c>
      <c r="L646" s="291" t="s">
        <v>740</v>
      </c>
      <c r="M646" s="108">
        <f t="shared" si="10"/>
        <v>5118136.34</v>
      </c>
      <c r="N646">
        <v>560849.35</v>
      </c>
      <c r="P646">
        <v>419709.51</v>
      </c>
      <c r="R646">
        <v>1905263.61</v>
      </c>
      <c r="S646">
        <v>1182530</v>
      </c>
      <c r="T646">
        <v>733361</v>
      </c>
      <c r="U646">
        <v>629685</v>
      </c>
      <c r="V646">
        <v>615557</v>
      </c>
      <c r="W646">
        <v>239659</v>
      </c>
      <c r="X646">
        <v>501010</v>
      </c>
      <c r="Z646">
        <v>5118136.34</v>
      </c>
      <c r="AB646">
        <v>321099</v>
      </c>
      <c r="AD646">
        <v>688669</v>
      </c>
      <c r="AE646">
        <v>638453</v>
      </c>
      <c r="AH646">
        <v>13834931.949999999</v>
      </c>
      <c r="AJ646">
        <v>1135237.5</v>
      </c>
      <c r="AK646">
        <v>1166515</v>
      </c>
      <c r="AM646">
        <v>53600</v>
      </c>
      <c r="AN646">
        <v>3184716</v>
      </c>
      <c r="AO646">
        <v>1195438</v>
      </c>
      <c r="AP646">
        <v>1138339.25</v>
      </c>
      <c r="AQ646">
        <v>495511</v>
      </c>
      <c r="AR646">
        <v>2606103</v>
      </c>
      <c r="AS646">
        <v>837382</v>
      </c>
      <c r="AT646">
        <v>13915</v>
      </c>
      <c r="AU646">
        <v>10220</v>
      </c>
      <c r="AV646">
        <v>9515135</v>
      </c>
      <c r="AX646">
        <v>1825</v>
      </c>
      <c r="AY646">
        <v>1245781</v>
      </c>
      <c r="AZ646">
        <v>34087</v>
      </c>
      <c r="BB646">
        <v>38280</v>
      </c>
      <c r="BC646">
        <v>1935171.5</v>
      </c>
      <c r="BF646">
        <v>4172</v>
      </c>
      <c r="BG646">
        <v>6700</v>
      </c>
      <c r="BH646">
        <v>5172676</v>
      </c>
      <c r="BI646">
        <v>841118.16</v>
      </c>
      <c r="BJ646">
        <v>499854</v>
      </c>
      <c r="BK646">
        <v>1826884.5</v>
      </c>
      <c r="BL646">
        <v>17131</v>
      </c>
      <c r="BM646">
        <v>945710.62</v>
      </c>
      <c r="BN646">
        <v>1124974</v>
      </c>
      <c r="BO646">
        <v>517059</v>
      </c>
    </row>
    <row r="647" spans="1:67" ht="42">
      <c r="A647" s="121">
        <v>5</v>
      </c>
      <c r="B647" s="122" t="s">
        <v>916</v>
      </c>
      <c r="C647" s="123" t="s">
        <v>917</v>
      </c>
      <c r="D647" s="123">
        <v>5.0999999999999996</v>
      </c>
      <c r="E647" s="266" t="s">
        <v>952</v>
      </c>
      <c r="F647" s="122"/>
      <c r="G647" s="122" t="s">
        <v>1752</v>
      </c>
      <c r="H647" s="270" t="s">
        <v>1844</v>
      </c>
      <c r="I647" s="150" t="s">
        <v>1754</v>
      </c>
      <c r="J647" s="150"/>
      <c r="K647" s="278">
        <v>5104030205.1129999</v>
      </c>
      <c r="L647" s="291" t="s">
        <v>741</v>
      </c>
      <c r="M647" s="108">
        <f t="shared" si="10"/>
        <v>681574</v>
      </c>
      <c r="N647">
        <v>4460850</v>
      </c>
      <c r="P647">
        <v>41000</v>
      </c>
      <c r="Q647">
        <v>27650</v>
      </c>
      <c r="R647">
        <v>803860</v>
      </c>
      <c r="S647">
        <v>402700</v>
      </c>
      <c r="T647">
        <v>41040</v>
      </c>
      <c r="U647">
        <v>53769.25</v>
      </c>
      <c r="V647">
        <v>143855</v>
      </c>
      <c r="W647">
        <v>93900</v>
      </c>
      <c r="Y647">
        <v>99000</v>
      </c>
      <c r="Z647">
        <v>681574</v>
      </c>
      <c r="AA647">
        <v>114160</v>
      </c>
      <c r="AB647">
        <v>110319</v>
      </c>
      <c r="AD647">
        <v>369868</v>
      </c>
      <c r="AE647">
        <v>141705</v>
      </c>
      <c r="AF647">
        <v>46600</v>
      </c>
      <c r="AH647">
        <v>5156640</v>
      </c>
      <c r="AJ647">
        <v>12510</v>
      </c>
      <c r="AK647">
        <v>384610</v>
      </c>
      <c r="AL647">
        <v>49950</v>
      </c>
      <c r="AM647">
        <v>131945</v>
      </c>
      <c r="AN647">
        <v>615300</v>
      </c>
      <c r="AO647">
        <v>119990</v>
      </c>
      <c r="AP647">
        <v>49500</v>
      </c>
      <c r="AQ647">
        <v>146680</v>
      </c>
      <c r="AS647">
        <v>39300</v>
      </c>
      <c r="AT647">
        <v>13750</v>
      </c>
      <c r="AV647">
        <v>1152508</v>
      </c>
      <c r="AW647">
        <v>96440</v>
      </c>
      <c r="AX647">
        <v>185760</v>
      </c>
      <c r="AY647">
        <v>1039148</v>
      </c>
      <c r="AZ647">
        <v>75835</v>
      </c>
      <c r="BB647">
        <v>99220</v>
      </c>
      <c r="BC647">
        <v>440695</v>
      </c>
      <c r="BD647">
        <v>150160</v>
      </c>
      <c r="BE647">
        <v>10200</v>
      </c>
      <c r="BF647">
        <v>25985</v>
      </c>
      <c r="BG647">
        <v>42695</v>
      </c>
      <c r="BH647">
        <v>587790</v>
      </c>
      <c r="BI647">
        <v>58500</v>
      </c>
      <c r="BJ647">
        <v>72959</v>
      </c>
      <c r="BK647">
        <v>52800</v>
      </c>
      <c r="BM647">
        <v>7540</v>
      </c>
      <c r="BO647">
        <v>81940</v>
      </c>
    </row>
    <row r="648" spans="1:67" ht="23.25">
      <c r="A648" s="121">
        <v>5</v>
      </c>
      <c r="B648" s="122" t="s">
        <v>916</v>
      </c>
      <c r="C648" s="123" t="s">
        <v>917</v>
      </c>
      <c r="D648" s="123">
        <v>5.0999999999999996</v>
      </c>
      <c r="E648" s="266" t="s">
        <v>952</v>
      </c>
      <c r="F648" s="122"/>
      <c r="G648" s="122" t="s">
        <v>1846</v>
      </c>
      <c r="H648" s="201"/>
      <c r="I648" s="150" t="s">
        <v>1847</v>
      </c>
      <c r="J648" s="150"/>
      <c r="K648" s="278">
        <v>5104030205.1169996</v>
      </c>
      <c r="L648" s="291" t="s">
        <v>742</v>
      </c>
      <c r="M648" s="108">
        <f t="shared" si="10"/>
        <v>1331377.31</v>
      </c>
      <c r="N648">
        <v>3133417.84</v>
      </c>
      <c r="O648">
        <v>312439.40999999997</v>
      </c>
      <c r="P648">
        <v>124104.5</v>
      </c>
      <c r="Q648">
        <v>534632.91</v>
      </c>
      <c r="R648">
        <v>746473.9</v>
      </c>
      <c r="S648">
        <v>472501.9</v>
      </c>
      <c r="T648">
        <v>471605.64</v>
      </c>
      <c r="U648">
        <v>189916.38</v>
      </c>
      <c r="V648">
        <v>193944.47</v>
      </c>
      <c r="W648">
        <v>56923</v>
      </c>
      <c r="X648">
        <v>133674.72</v>
      </c>
      <c r="Y648">
        <v>150395.26999999999</v>
      </c>
      <c r="Z648">
        <v>1331377.31</v>
      </c>
      <c r="AA648">
        <v>114892.89</v>
      </c>
      <c r="AB648">
        <v>350423.02</v>
      </c>
      <c r="AC648">
        <v>179986.49</v>
      </c>
      <c r="AD648">
        <v>518005.36</v>
      </c>
      <c r="AE648">
        <v>536936.78</v>
      </c>
      <c r="AF648">
        <v>229294.4</v>
      </c>
      <c r="AG648">
        <v>132106.51999999999</v>
      </c>
      <c r="AH648">
        <v>3917050.3</v>
      </c>
      <c r="AI648">
        <v>1042968.3</v>
      </c>
      <c r="AJ648">
        <v>119156.28</v>
      </c>
      <c r="AK648">
        <v>675519.98</v>
      </c>
      <c r="AL648">
        <v>305489.99</v>
      </c>
      <c r="AM648">
        <v>204712.75</v>
      </c>
      <c r="AN648">
        <v>2050626.33</v>
      </c>
      <c r="AO648">
        <v>468177.06</v>
      </c>
      <c r="AP648">
        <v>283808.95</v>
      </c>
      <c r="AQ648">
        <v>300328.33</v>
      </c>
      <c r="AR648">
        <v>505932.76</v>
      </c>
      <c r="AS648">
        <v>318520.39</v>
      </c>
      <c r="AT648">
        <v>600392</v>
      </c>
      <c r="AU648">
        <v>201711.01</v>
      </c>
      <c r="AV648">
        <v>2047796.83</v>
      </c>
      <c r="AW648">
        <v>320973.07</v>
      </c>
      <c r="AX648">
        <v>357334.48</v>
      </c>
      <c r="AY648">
        <v>1118417.02</v>
      </c>
      <c r="AZ648">
        <v>553473.47</v>
      </c>
      <c r="BA648">
        <v>714763.76</v>
      </c>
      <c r="BB648">
        <v>214959.99</v>
      </c>
      <c r="BC648">
        <v>609073.67000000004</v>
      </c>
      <c r="BD648">
        <v>121379.33</v>
      </c>
      <c r="BE648">
        <v>271902.81</v>
      </c>
      <c r="BF648">
        <v>139848.01</v>
      </c>
      <c r="BG648">
        <v>93288.28</v>
      </c>
      <c r="BH648">
        <v>710648.08</v>
      </c>
      <c r="BI648">
        <v>1528185.77</v>
      </c>
      <c r="BJ648">
        <v>278465.09000000003</v>
      </c>
      <c r="BK648">
        <v>466363.01</v>
      </c>
      <c r="BL648">
        <v>207330.29</v>
      </c>
      <c r="BM648">
        <v>396854.23</v>
      </c>
      <c r="BN648">
        <v>322302.90999999997</v>
      </c>
      <c r="BO648">
        <v>249392.9</v>
      </c>
    </row>
    <row r="649" spans="1:67" ht="23.25">
      <c r="A649" s="121">
        <v>5</v>
      </c>
      <c r="B649" s="122" t="s">
        <v>916</v>
      </c>
      <c r="C649" s="123" t="s">
        <v>917</v>
      </c>
      <c r="D649" s="123">
        <v>5.0999999999999996</v>
      </c>
      <c r="E649" s="266" t="s">
        <v>952</v>
      </c>
      <c r="F649" s="122"/>
      <c r="G649" s="122" t="s">
        <v>1832</v>
      </c>
      <c r="H649" s="201" t="s">
        <v>1849</v>
      </c>
      <c r="I649" s="150" t="s">
        <v>1834</v>
      </c>
      <c r="J649" s="150"/>
      <c r="K649" s="278">
        <v>5104030205.118</v>
      </c>
      <c r="L649" s="291" t="s">
        <v>743</v>
      </c>
      <c r="M649" s="108">
        <f t="shared" si="10"/>
        <v>162574.43</v>
      </c>
      <c r="N649">
        <v>435016.53</v>
      </c>
      <c r="O649">
        <v>148000</v>
      </c>
      <c r="P649">
        <v>42112.5</v>
      </c>
      <c r="V649">
        <v>28620</v>
      </c>
      <c r="Z649">
        <v>162574.43</v>
      </c>
      <c r="AI649">
        <v>218457.3</v>
      </c>
      <c r="AK649">
        <v>70130</v>
      </c>
      <c r="AQ649">
        <v>163899</v>
      </c>
      <c r="AT649">
        <v>236133</v>
      </c>
      <c r="AU649">
        <v>9246</v>
      </c>
      <c r="AX649">
        <v>18260</v>
      </c>
      <c r="BF649">
        <v>66774.399999999994</v>
      </c>
      <c r="BH649">
        <v>5580</v>
      </c>
      <c r="BL649">
        <v>49360</v>
      </c>
    </row>
    <row r="650" spans="1:67" ht="42">
      <c r="A650" s="121">
        <v>5</v>
      </c>
      <c r="B650" s="122" t="s">
        <v>916</v>
      </c>
      <c r="C650" s="123" t="s">
        <v>917</v>
      </c>
      <c r="D650" s="123">
        <v>5.0999999999999996</v>
      </c>
      <c r="E650" s="266" t="s">
        <v>952</v>
      </c>
      <c r="F650" s="122"/>
      <c r="G650" s="122" t="s">
        <v>1752</v>
      </c>
      <c r="H650" s="270" t="s">
        <v>1851</v>
      </c>
      <c r="I650" s="150" t="s">
        <v>1754</v>
      </c>
      <c r="J650" s="150"/>
      <c r="K650" s="278">
        <v>5104030206.1009998</v>
      </c>
      <c r="L650" s="291" t="s">
        <v>2458</v>
      </c>
      <c r="M650" s="108">
        <f t="shared" si="10"/>
        <v>1392340</v>
      </c>
      <c r="N650">
        <v>3347892.99</v>
      </c>
      <c r="O650">
        <v>263685</v>
      </c>
      <c r="P650">
        <v>340514</v>
      </c>
      <c r="Q650">
        <v>397519.3</v>
      </c>
      <c r="R650">
        <v>275120</v>
      </c>
      <c r="S650">
        <v>472097</v>
      </c>
      <c r="T650">
        <v>577255</v>
      </c>
      <c r="U650">
        <v>314884.55</v>
      </c>
      <c r="V650">
        <v>182106</v>
      </c>
      <c r="W650">
        <v>524879.5</v>
      </c>
      <c r="X650">
        <v>148589.95000000001</v>
      </c>
      <c r="Z650">
        <v>1392340</v>
      </c>
      <c r="AA650">
        <v>139870</v>
      </c>
      <c r="AE650">
        <v>103720</v>
      </c>
      <c r="AH650">
        <v>7422513</v>
      </c>
      <c r="AI650">
        <v>222654.3</v>
      </c>
      <c r="AJ650">
        <v>385035</v>
      </c>
      <c r="AK650">
        <v>413559.5</v>
      </c>
      <c r="AL650">
        <v>575806</v>
      </c>
      <c r="AM650">
        <v>392094</v>
      </c>
      <c r="AN650">
        <v>559775</v>
      </c>
      <c r="AO650">
        <v>629454</v>
      </c>
      <c r="AP650">
        <v>463975.65</v>
      </c>
      <c r="AQ650">
        <v>291179</v>
      </c>
      <c r="AR650">
        <v>219905.38</v>
      </c>
      <c r="AS650">
        <v>225384</v>
      </c>
      <c r="AT650">
        <v>361428</v>
      </c>
      <c r="AU650">
        <v>288641</v>
      </c>
      <c r="AV650">
        <v>1679011.2</v>
      </c>
      <c r="AW650">
        <v>404295.48</v>
      </c>
      <c r="AX650">
        <v>182244</v>
      </c>
      <c r="AY650">
        <v>151260</v>
      </c>
      <c r="AZ650">
        <v>357213</v>
      </c>
      <c r="BB650">
        <v>13400</v>
      </c>
      <c r="BC650">
        <v>242004</v>
      </c>
      <c r="BD650">
        <v>69731</v>
      </c>
      <c r="BE650">
        <v>3350</v>
      </c>
      <c r="BH650">
        <v>4491244</v>
      </c>
      <c r="BI650">
        <v>146614</v>
      </c>
      <c r="BJ650">
        <v>130060</v>
      </c>
      <c r="BK650">
        <v>625314</v>
      </c>
      <c r="BL650">
        <v>44090</v>
      </c>
      <c r="BM650">
        <v>10000</v>
      </c>
      <c r="BN650">
        <v>152920</v>
      </c>
      <c r="BO650">
        <v>128595</v>
      </c>
    </row>
    <row r="651" spans="1:67" ht="23.25">
      <c r="A651" s="121">
        <v>5</v>
      </c>
      <c r="B651" s="122" t="s">
        <v>916</v>
      </c>
      <c r="C651" s="123" t="s">
        <v>917</v>
      </c>
      <c r="D651" s="123">
        <v>5.0999999999999996</v>
      </c>
      <c r="E651" s="266" t="s">
        <v>952</v>
      </c>
      <c r="F651" s="122" t="s">
        <v>1738</v>
      </c>
      <c r="G651" s="122" t="s">
        <v>1743</v>
      </c>
      <c r="H651" s="201" t="s">
        <v>1810</v>
      </c>
      <c r="I651" s="150" t="s">
        <v>1745</v>
      </c>
      <c r="J651" s="150"/>
      <c r="K651" s="278">
        <v>5104030207.1009998</v>
      </c>
      <c r="L651" s="291" t="s">
        <v>745</v>
      </c>
      <c r="M651" s="108">
        <f t="shared" si="10"/>
        <v>0</v>
      </c>
      <c r="Y651">
        <v>37380</v>
      </c>
      <c r="AH651">
        <v>59190</v>
      </c>
      <c r="AM651">
        <v>45190</v>
      </c>
      <c r="AQ651">
        <v>79450</v>
      </c>
      <c r="AW651">
        <v>55645</v>
      </c>
      <c r="AX651">
        <v>2600</v>
      </c>
      <c r="BA651">
        <v>73320</v>
      </c>
      <c r="BE651">
        <v>137060</v>
      </c>
      <c r="BG651">
        <v>2425</v>
      </c>
      <c r="BI651">
        <v>102270</v>
      </c>
    </row>
    <row r="652" spans="1:67" ht="23.25">
      <c r="A652" s="121">
        <v>5</v>
      </c>
      <c r="B652" s="122" t="s">
        <v>916</v>
      </c>
      <c r="C652" s="123" t="s">
        <v>917</v>
      </c>
      <c r="D652" s="123">
        <v>5.0999999999999996</v>
      </c>
      <c r="E652" s="266" t="s">
        <v>952</v>
      </c>
      <c r="F652" s="122" t="s">
        <v>1738</v>
      </c>
      <c r="G652" s="122" t="s">
        <v>1743</v>
      </c>
      <c r="H652" s="201" t="s">
        <v>1810</v>
      </c>
      <c r="I652" s="150" t="s">
        <v>1745</v>
      </c>
      <c r="J652" s="150"/>
      <c r="K652" s="278">
        <v>5104030208.1009998</v>
      </c>
      <c r="L652" s="291" t="s">
        <v>746</v>
      </c>
      <c r="M652" s="108">
        <f t="shared" si="10"/>
        <v>0</v>
      </c>
      <c r="BG652">
        <v>2828</v>
      </c>
    </row>
    <row r="653" spans="1:67" ht="23.25">
      <c r="A653" s="121">
        <v>5</v>
      </c>
      <c r="B653" s="122" t="s">
        <v>916</v>
      </c>
      <c r="C653" s="123" t="s">
        <v>917</v>
      </c>
      <c r="D653" s="123">
        <v>5.0999999999999996</v>
      </c>
      <c r="E653" s="266" t="s">
        <v>952</v>
      </c>
      <c r="F653" s="122" t="s">
        <v>1783</v>
      </c>
      <c r="G653" s="122" t="s">
        <v>1743</v>
      </c>
      <c r="H653" s="201" t="s">
        <v>1810</v>
      </c>
      <c r="I653" s="150" t="s">
        <v>1745</v>
      </c>
      <c r="J653" s="150"/>
      <c r="K653" s="278">
        <v>5104030210.1009998</v>
      </c>
      <c r="L653" s="291" t="s">
        <v>747</v>
      </c>
      <c r="M653" s="108">
        <f t="shared" si="10"/>
        <v>0</v>
      </c>
      <c r="AH653">
        <v>72000</v>
      </c>
    </row>
    <row r="654" spans="1:67" ht="23.25">
      <c r="A654" s="121">
        <v>5</v>
      </c>
      <c r="B654" s="122" t="s">
        <v>916</v>
      </c>
      <c r="C654" s="123" t="s">
        <v>917</v>
      </c>
      <c r="D654" s="123">
        <v>5.0999999999999996</v>
      </c>
      <c r="E654" s="266" t="s">
        <v>952</v>
      </c>
      <c r="F654" s="122" t="s">
        <v>1783</v>
      </c>
      <c r="G654" s="122" t="s">
        <v>1743</v>
      </c>
      <c r="H654" s="201" t="s">
        <v>1810</v>
      </c>
      <c r="I654" s="150" t="s">
        <v>1745</v>
      </c>
      <c r="J654" s="150"/>
      <c r="K654" s="278">
        <v>5104030212.1009998</v>
      </c>
      <c r="L654" s="291" t="s">
        <v>748</v>
      </c>
      <c r="M654" s="108">
        <f t="shared" si="10"/>
        <v>0</v>
      </c>
      <c r="N654">
        <v>14206890</v>
      </c>
      <c r="P654">
        <v>374400</v>
      </c>
      <c r="R654">
        <v>707200</v>
      </c>
      <c r="S654">
        <v>499200</v>
      </c>
      <c r="U654">
        <v>420000</v>
      </c>
      <c r="V654">
        <v>353000</v>
      </c>
      <c r="X654">
        <v>654404.62</v>
      </c>
      <c r="AA654">
        <v>13171.76</v>
      </c>
      <c r="AB654">
        <v>491550</v>
      </c>
      <c r="AD654">
        <v>218684.24</v>
      </c>
      <c r="AE654">
        <v>228856.18</v>
      </c>
      <c r="AF654">
        <v>360000</v>
      </c>
      <c r="AG654">
        <v>358208</v>
      </c>
      <c r="AH654">
        <v>8132174.4000000004</v>
      </c>
      <c r="AJ654">
        <v>251292</v>
      </c>
      <c r="AK654">
        <v>347772.5</v>
      </c>
      <c r="AL654">
        <v>435876.3</v>
      </c>
      <c r="AM654">
        <v>813342.93</v>
      </c>
      <c r="AO654">
        <v>433449.2</v>
      </c>
      <c r="AP654">
        <v>350000</v>
      </c>
      <c r="AR654">
        <v>392625.77</v>
      </c>
      <c r="AS654">
        <v>498416.92</v>
      </c>
      <c r="AT654">
        <v>37421.519999999997</v>
      </c>
      <c r="AU654">
        <v>316241.32</v>
      </c>
      <c r="AV654">
        <v>838113</v>
      </c>
      <c r="AW654">
        <v>23500</v>
      </c>
      <c r="AY654">
        <v>192000</v>
      </c>
      <c r="BB654">
        <v>481072</v>
      </c>
      <c r="BD654">
        <v>273000</v>
      </c>
      <c r="BE654">
        <v>384000</v>
      </c>
      <c r="BF654">
        <v>24448</v>
      </c>
      <c r="BG654">
        <v>180000</v>
      </c>
      <c r="BI654">
        <v>456500</v>
      </c>
      <c r="BJ654">
        <v>492000</v>
      </c>
      <c r="BM654">
        <v>539500</v>
      </c>
      <c r="BN654">
        <v>549500</v>
      </c>
      <c r="BO654">
        <v>41500</v>
      </c>
    </row>
    <row r="655" spans="1:67" ht="23.25">
      <c r="A655" s="121">
        <v>5</v>
      </c>
      <c r="B655" s="122" t="s">
        <v>916</v>
      </c>
      <c r="C655" s="123" t="s">
        <v>917</v>
      </c>
      <c r="D655" s="123">
        <v>5.0999999999999996</v>
      </c>
      <c r="E655" s="266" t="s">
        <v>952</v>
      </c>
      <c r="F655" s="122" t="s">
        <v>1783</v>
      </c>
      <c r="G655" s="122" t="s">
        <v>1743</v>
      </c>
      <c r="H655" s="201" t="s">
        <v>1810</v>
      </c>
      <c r="I655" s="150" t="s">
        <v>1745</v>
      </c>
      <c r="J655" s="150"/>
      <c r="K655" s="278">
        <v>5104030217.1009998</v>
      </c>
      <c r="L655" s="291" t="s">
        <v>749</v>
      </c>
      <c r="M655" s="108">
        <f t="shared" si="10"/>
        <v>0</v>
      </c>
    </row>
    <row r="656" spans="1:67" ht="23.25">
      <c r="A656" s="121">
        <v>5</v>
      </c>
      <c r="B656" s="122" t="s">
        <v>916</v>
      </c>
      <c r="C656" s="123" t="s">
        <v>917</v>
      </c>
      <c r="D656" s="123">
        <v>5.0999999999999996</v>
      </c>
      <c r="E656" s="266" t="s">
        <v>952</v>
      </c>
      <c r="F656" s="122" t="s">
        <v>1783</v>
      </c>
      <c r="G656" s="122" t="s">
        <v>1858</v>
      </c>
      <c r="H656" s="201" t="s">
        <v>1859</v>
      </c>
      <c r="I656" s="150" t="s">
        <v>1860</v>
      </c>
      <c r="J656" s="150"/>
      <c r="K656" s="278">
        <v>5104030218.1009998</v>
      </c>
      <c r="L656" s="291" t="s">
        <v>750</v>
      </c>
      <c r="M656" s="108">
        <f t="shared" si="10"/>
        <v>0</v>
      </c>
      <c r="AH656">
        <v>13822330.300000001</v>
      </c>
      <c r="BI656">
        <v>69.8</v>
      </c>
    </row>
    <row r="657" spans="1:67" ht="23.25">
      <c r="A657" s="121">
        <v>5</v>
      </c>
      <c r="B657" s="122" t="s">
        <v>916</v>
      </c>
      <c r="C657" s="123" t="s">
        <v>917</v>
      </c>
      <c r="D657" s="123">
        <v>5.0999999999999996</v>
      </c>
      <c r="E657" s="266" t="s">
        <v>952</v>
      </c>
      <c r="F657" s="122" t="s">
        <v>1783</v>
      </c>
      <c r="G657" s="122" t="s">
        <v>1743</v>
      </c>
      <c r="H657" s="201" t="s">
        <v>1810</v>
      </c>
      <c r="I657" s="150" t="s">
        <v>1745</v>
      </c>
      <c r="J657" s="150"/>
      <c r="K657" s="278">
        <v>5104030219.1009998</v>
      </c>
      <c r="L657" s="291" t="s">
        <v>751</v>
      </c>
      <c r="M657" s="108">
        <f t="shared" si="10"/>
        <v>0</v>
      </c>
      <c r="AD657">
        <v>43260</v>
      </c>
      <c r="AE657">
        <v>14425</v>
      </c>
      <c r="BI657">
        <v>8500</v>
      </c>
    </row>
    <row r="658" spans="1:67" ht="23.25">
      <c r="A658" s="121">
        <v>5</v>
      </c>
      <c r="B658" s="122" t="s">
        <v>916</v>
      </c>
      <c r="C658" s="123" t="s">
        <v>917</v>
      </c>
      <c r="D658" s="123">
        <v>5.0999999999999996</v>
      </c>
      <c r="E658" s="266" t="s">
        <v>952</v>
      </c>
      <c r="F658" s="122" t="s">
        <v>1783</v>
      </c>
      <c r="G658" s="122" t="s">
        <v>1743</v>
      </c>
      <c r="H658" s="201" t="s">
        <v>1810</v>
      </c>
      <c r="I658" s="150" t="s">
        <v>1745</v>
      </c>
      <c r="J658" s="150"/>
      <c r="K658" s="278">
        <v>5104030220.1009998</v>
      </c>
      <c r="L658" s="291" t="s">
        <v>752</v>
      </c>
      <c r="M658" s="108">
        <f t="shared" si="10"/>
        <v>0</v>
      </c>
    </row>
    <row r="659" spans="1:67" ht="23.25">
      <c r="A659" s="121">
        <v>5</v>
      </c>
      <c r="B659" s="122" t="s">
        <v>916</v>
      </c>
      <c r="C659" s="123" t="s">
        <v>917</v>
      </c>
      <c r="D659" s="123">
        <v>5.0999999999999996</v>
      </c>
      <c r="E659" s="266" t="s">
        <v>952</v>
      </c>
      <c r="F659" s="122" t="s">
        <v>1864</v>
      </c>
      <c r="G659" s="122" t="s">
        <v>1858</v>
      </c>
      <c r="H659" s="201" t="s">
        <v>1865</v>
      </c>
      <c r="I659" s="150" t="s">
        <v>1866</v>
      </c>
      <c r="J659" s="150"/>
      <c r="K659" s="278">
        <v>5104030299.1020002</v>
      </c>
      <c r="L659" s="291" t="s">
        <v>753</v>
      </c>
      <c r="M659" s="108">
        <f t="shared" si="10"/>
        <v>0</v>
      </c>
      <c r="N659">
        <v>1612628.8</v>
      </c>
      <c r="O659">
        <v>43950</v>
      </c>
      <c r="R659">
        <v>1774519.46</v>
      </c>
      <c r="T659">
        <v>446171.1</v>
      </c>
      <c r="U659">
        <v>52000</v>
      </c>
      <c r="V659">
        <v>74750</v>
      </c>
      <c r="X659">
        <v>422554</v>
      </c>
      <c r="Y659">
        <v>31800</v>
      </c>
      <c r="AA659">
        <v>38600</v>
      </c>
      <c r="AC659">
        <v>91776</v>
      </c>
      <c r="AE659">
        <v>176530</v>
      </c>
      <c r="AH659">
        <v>3987423.86</v>
      </c>
      <c r="AI659">
        <v>727534</v>
      </c>
      <c r="AJ659">
        <v>1373243.11</v>
      </c>
      <c r="AK659">
        <v>12480</v>
      </c>
      <c r="AL659">
        <v>497996.9</v>
      </c>
      <c r="AM659">
        <v>771740</v>
      </c>
      <c r="AN659">
        <v>1522719.6</v>
      </c>
      <c r="AO659">
        <v>1219234.6000000001</v>
      </c>
      <c r="AP659">
        <v>753973</v>
      </c>
      <c r="AR659">
        <v>363795</v>
      </c>
      <c r="AS659">
        <v>892605</v>
      </c>
      <c r="AU659">
        <v>134771</v>
      </c>
      <c r="AV659">
        <v>876377</v>
      </c>
      <c r="AW659">
        <v>523834.7</v>
      </c>
      <c r="AX659">
        <v>246975</v>
      </c>
      <c r="AY659">
        <v>818482</v>
      </c>
      <c r="AZ659">
        <v>395145.29</v>
      </c>
      <c r="BB659">
        <v>840000.6</v>
      </c>
      <c r="BC659">
        <v>48525</v>
      </c>
      <c r="BD659">
        <v>357851.64</v>
      </c>
      <c r="BE659">
        <v>246680</v>
      </c>
      <c r="BF659">
        <v>258178.6</v>
      </c>
      <c r="BG659">
        <v>365851.72</v>
      </c>
      <c r="BI659">
        <v>223700</v>
      </c>
      <c r="BK659">
        <v>129298.2</v>
      </c>
      <c r="BL659">
        <v>20806.900000000001</v>
      </c>
      <c r="BN659">
        <v>82780</v>
      </c>
    </row>
    <row r="660" spans="1:67" ht="23.25">
      <c r="A660" s="121">
        <v>5</v>
      </c>
      <c r="B660" s="122" t="s">
        <v>916</v>
      </c>
      <c r="C660" s="123" t="s">
        <v>917</v>
      </c>
      <c r="D660" s="123">
        <v>5.0999999999999996</v>
      </c>
      <c r="E660" s="266" t="s">
        <v>952</v>
      </c>
      <c r="F660" s="122" t="s">
        <v>1864</v>
      </c>
      <c r="G660" s="122" t="s">
        <v>1858</v>
      </c>
      <c r="H660" s="201" t="s">
        <v>1865</v>
      </c>
      <c r="I660" s="150" t="s">
        <v>1868</v>
      </c>
      <c r="J660" s="150"/>
      <c r="K660" s="278">
        <v>5104030299.1029997</v>
      </c>
      <c r="L660" s="291" t="s">
        <v>754</v>
      </c>
      <c r="M660" s="108">
        <f t="shared" si="10"/>
        <v>51278</v>
      </c>
      <c r="N660">
        <v>43000</v>
      </c>
      <c r="O660">
        <v>33145</v>
      </c>
      <c r="P660">
        <v>5000</v>
      </c>
      <c r="Q660">
        <v>287805</v>
      </c>
      <c r="R660">
        <v>19300</v>
      </c>
      <c r="S660">
        <v>142070</v>
      </c>
      <c r="U660">
        <v>103668.98</v>
      </c>
      <c r="V660">
        <v>94098</v>
      </c>
      <c r="W660">
        <v>167012</v>
      </c>
      <c r="X660">
        <v>110700</v>
      </c>
      <c r="Y660">
        <v>196816.1</v>
      </c>
      <c r="Z660">
        <v>51278</v>
      </c>
      <c r="AA660">
        <v>107891</v>
      </c>
      <c r="AB660">
        <v>16732.150000000001</v>
      </c>
      <c r="AD660">
        <v>122773</v>
      </c>
      <c r="AE660">
        <v>58100</v>
      </c>
      <c r="AF660">
        <v>136479</v>
      </c>
      <c r="AG660">
        <v>38855.4</v>
      </c>
      <c r="AH660">
        <v>363528</v>
      </c>
      <c r="AJ660">
        <v>136120</v>
      </c>
      <c r="AK660">
        <v>7200</v>
      </c>
      <c r="AM660">
        <v>40100</v>
      </c>
      <c r="AN660">
        <v>5778</v>
      </c>
      <c r="AO660">
        <v>63191.5</v>
      </c>
      <c r="AP660">
        <v>39972.5</v>
      </c>
      <c r="AS660">
        <v>65816</v>
      </c>
      <c r="AV660">
        <v>609001.43999999994</v>
      </c>
      <c r="BA660">
        <v>313240</v>
      </c>
      <c r="BB660">
        <v>4275</v>
      </c>
      <c r="BC660">
        <v>190450.29</v>
      </c>
      <c r="BF660">
        <v>34410</v>
      </c>
      <c r="BG660">
        <v>19956</v>
      </c>
      <c r="BH660">
        <v>66750</v>
      </c>
      <c r="BK660">
        <v>133869.20000000001</v>
      </c>
      <c r="BL660">
        <v>56290</v>
      </c>
      <c r="BN660">
        <v>76396</v>
      </c>
      <c r="BO660">
        <v>56748</v>
      </c>
    </row>
    <row r="661" spans="1:67" ht="23.25">
      <c r="A661" s="121">
        <v>5</v>
      </c>
      <c r="B661" s="122" t="s">
        <v>916</v>
      </c>
      <c r="C661" s="123" t="s">
        <v>917</v>
      </c>
      <c r="D661" s="123">
        <v>5.0999999999999996</v>
      </c>
      <c r="E661" s="266" t="s">
        <v>952</v>
      </c>
      <c r="F661" s="122" t="s">
        <v>1697</v>
      </c>
      <c r="G661" s="122" t="s">
        <v>1743</v>
      </c>
      <c r="H661" s="201" t="s">
        <v>1810</v>
      </c>
      <c r="I661" s="150" t="s">
        <v>1745</v>
      </c>
      <c r="J661" s="150"/>
      <c r="K661" s="278">
        <v>5104030299.1040001</v>
      </c>
      <c r="L661" s="291" t="s">
        <v>755</v>
      </c>
      <c r="M661" s="108">
        <f t="shared" si="10"/>
        <v>0</v>
      </c>
      <c r="N661">
        <v>17898</v>
      </c>
      <c r="R661">
        <v>40500</v>
      </c>
      <c r="V661">
        <v>5000</v>
      </c>
      <c r="AA661">
        <v>13000</v>
      </c>
      <c r="AD661">
        <v>85671.32</v>
      </c>
      <c r="AJ661">
        <v>1470</v>
      </c>
      <c r="AK661">
        <v>6000</v>
      </c>
      <c r="AO661">
        <v>48150</v>
      </c>
      <c r="AP661">
        <v>29496</v>
      </c>
      <c r="AW661">
        <v>8960</v>
      </c>
      <c r="AY661">
        <v>30711.91</v>
      </c>
      <c r="BA661">
        <v>181680.5</v>
      </c>
      <c r="BB661">
        <v>28800</v>
      </c>
      <c r="BF661">
        <v>26545</v>
      </c>
      <c r="BG661">
        <v>14585</v>
      </c>
      <c r="BH661">
        <v>17250</v>
      </c>
      <c r="BI661">
        <v>22930</v>
      </c>
      <c r="BL661">
        <v>50493.2</v>
      </c>
    </row>
    <row r="662" spans="1:67" ht="23.25">
      <c r="A662" s="121">
        <v>5</v>
      </c>
      <c r="B662" s="122" t="s">
        <v>916</v>
      </c>
      <c r="C662" s="123" t="s">
        <v>917</v>
      </c>
      <c r="D662" s="123">
        <v>5.0999999999999996</v>
      </c>
      <c r="E662" s="266" t="s">
        <v>952</v>
      </c>
      <c r="F662" s="122" t="s">
        <v>1864</v>
      </c>
      <c r="G662" s="122" t="s">
        <v>1858</v>
      </c>
      <c r="H662" s="201" t="s">
        <v>1865</v>
      </c>
      <c r="I662" s="150" t="s">
        <v>1868</v>
      </c>
      <c r="J662" s="150"/>
      <c r="K662" s="278">
        <v>5104030299.1049995</v>
      </c>
      <c r="L662" s="291" t="s">
        <v>756</v>
      </c>
      <c r="M662" s="108">
        <f t="shared" si="10"/>
        <v>1525385</v>
      </c>
      <c r="N662">
        <v>8985873.5</v>
      </c>
      <c r="O662">
        <v>176513</v>
      </c>
      <c r="P662">
        <v>1361366</v>
      </c>
      <c r="Q662">
        <v>2166914.61</v>
      </c>
      <c r="R662">
        <v>213681</v>
      </c>
      <c r="S662">
        <v>774870</v>
      </c>
      <c r="T662">
        <v>10000</v>
      </c>
      <c r="U662">
        <v>1034737</v>
      </c>
      <c r="V662">
        <v>617320</v>
      </c>
      <c r="W662">
        <v>1333809.56</v>
      </c>
      <c r="X662">
        <v>688101.22</v>
      </c>
      <c r="Y662">
        <v>1509358</v>
      </c>
      <c r="Z662">
        <v>1525385</v>
      </c>
      <c r="AA662">
        <v>474374</v>
      </c>
      <c r="AB662">
        <v>28400</v>
      </c>
      <c r="AC662">
        <v>39480</v>
      </c>
      <c r="AD662">
        <v>239895.86</v>
      </c>
      <c r="AE662">
        <v>126808</v>
      </c>
      <c r="AF662">
        <v>233612.15</v>
      </c>
      <c r="AG662">
        <v>137895</v>
      </c>
      <c r="AH662">
        <v>6459320.0099999998</v>
      </c>
      <c r="AI662">
        <v>254760</v>
      </c>
      <c r="AJ662">
        <v>740697</v>
      </c>
      <c r="AK662">
        <v>490681</v>
      </c>
      <c r="AL662">
        <v>289094</v>
      </c>
      <c r="AM662">
        <v>455146</v>
      </c>
      <c r="AN662">
        <v>1446605</v>
      </c>
      <c r="AO662">
        <v>896223.61</v>
      </c>
      <c r="AQ662">
        <v>229099.25</v>
      </c>
      <c r="AR662">
        <v>908552.25</v>
      </c>
      <c r="AS662">
        <v>414705</v>
      </c>
      <c r="AT662">
        <v>1242075.8</v>
      </c>
      <c r="AU662">
        <v>255710</v>
      </c>
      <c r="AV662">
        <v>2787903.93</v>
      </c>
      <c r="AW662">
        <v>219891.66</v>
      </c>
      <c r="AX662">
        <v>116357.46</v>
      </c>
      <c r="AZ662">
        <v>115510</v>
      </c>
      <c r="BB662">
        <v>4555</v>
      </c>
      <c r="BC662">
        <v>431298.04</v>
      </c>
      <c r="BD662">
        <v>115290</v>
      </c>
      <c r="BE662">
        <v>144648.26999999999</v>
      </c>
      <c r="BF662">
        <v>12000</v>
      </c>
      <c r="BG662">
        <v>474109.84</v>
      </c>
      <c r="BH662">
        <v>1495958</v>
      </c>
      <c r="BI662">
        <v>19470</v>
      </c>
      <c r="BJ662">
        <v>142414</v>
      </c>
      <c r="BK662">
        <v>202671.5</v>
      </c>
      <c r="BL662">
        <v>82955</v>
      </c>
      <c r="BM662">
        <v>158246</v>
      </c>
      <c r="BN662">
        <v>63931</v>
      </c>
      <c r="BO662">
        <v>90369</v>
      </c>
    </row>
    <row r="663" spans="1:67" ht="23.25">
      <c r="A663" s="121">
        <v>5</v>
      </c>
      <c r="B663" s="122" t="s">
        <v>916</v>
      </c>
      <c r="C663" s="123" t="s">
        <v>917</v>
      </c>
      <c r="D663" s="123">
        <v>5.0999999999999996</v>
      </c>
      <c r="E663" s="266" t="s">
        <v>952</v>
      </c>
      <c r="F663" s="122" t="s">
        <v>1697</v>
      </c>
      <c r="G663" s="122" t="s">
        <v>1858</v>
      </c>
      <c r="H663" s="201" t="s">
        <v>1872</v>
      </c>
      <c r="I663" s="150" t="s">
        <v>1873</v>
      </c>
      <c r="J663" s="150"/>
      <c r="K663" s="278">
        <v>5104030299.2019997</v>
      </c>
      <c r="L663" s="291" t="s">
        <v>757</v>
      </c>
      <c r="M663" s="108">
        <f t="shared" si="10"/>
        <v>220496.75</v>
      </c>
      <c r="N663">
        <v>17160993.079999998</v>
      </c>
      <c r="O663">
        <v>3872988.91</v>
      </c>
      <c r="P663">
        <v>9326047.5800000001</v>
      </c>
      <c r="Q663">
        <v>10937640</v>
      </c>
      <c r="R663">
        <v>13662304.98</v>
      </c>
      <c r="S663">
        <v>11571317.51</v>
      </c>
      <c r="T663">
        <v>13916771.449999999</v>
      </c>
      <c r="U663">
        <v>7521855.5199999996</v>
      </c>
      <c r="V663">
        <v>5259017.34</v>
      </c>
      <c r="W663">
        <v>7080432.8899999997</v>
      </c>
      <c r="X663">
        <v>4421314.9800000004</v>
      </c>
      <c r="Y663">
        <v>6630082.6699999999</v>
      </c>
      <c r="Z663">
        <v>220496.75</v>
      </c>
      <c r="AA663">
        <v>7996590.0499999998</v>
      </c>
      <c r="AB663">
        <v>3895330.75</v>
      </c>
      <c r="AC663">
        <v>6310285.0499999998</v>
      </c>
      <c r="AD663">
        <v>7753802.8499999996</v>
      </c>
      <c r="AE663">
        <v>13455207.85</v>
      </c>
      <c r="AF663">
        <v>3602080.25</v>
      </c>
      <c r="AG663">
        <v>4563031.8499999996</v>
      </c>
      <c r="AH663">
        <v>5736077.4100000001</v>
      </c>
      <c r="AI663">
        <v>6171503.71</v>
      </c>
      <c r="AJ663">
        <v>12683750.289999999</v>
      </c>
      <c r="AK663">
        <v>10110115.82</v>
      </c>
      <c r="AL663">
        <v>15917928.26</v>
      </c>
      <c r="AM663">
        <v>9617810.9000000004</v>
      </c>
      <c r="AN663">
        <v>13677279.15</v>
      </c>
      <c r="AO663">
        <v>17382190.02</v>
      </c>
      <c r="AP663">
        <v>16367332.720000001</v>
      </c>
      <c r="AQ663">
        <v>8435024.0700000003</v>
      </c>
      <c r="AR663">
        <v>21104155.449999999</v>
      </c>
      <c r="AS663">
        <v>6740976.9199999999</v>
      </c>
      <c r="AT663">
        <v>9404493.2599999998</v>
      </c>
      <c r="AU663">
        <v>8475433.3300000001</v>
      </c>
      <c r="AV663">
        <v>232206.64</v>
      </c>
      <c r="AW663">
        <v>3379938.75</v>
      </c>
      <c r="AX663">
        <v>6025588.3499999996</v>
      </c>
      <c r="AY663">
        <v>5538036.25</v>
      </c>
      <c r="AZ663">
        <v>5662687.3499999996</v>
      </c>
      <c r="BA663">
        <v>4933323.09</v>
      </c>
      <c r="BB663">
        <v>3192882.87</v>
      </c>
      <c r="BC663">
        <v>6389299.8799999999</v>
      </c>
      <c r="BD663">
        <v>4904208.5</v>
      </c>
      <c r="BE663">
        <v>6927442.75</v>
      </c>
      <c r="BF663">
        <v>2534669.5</v>
      </c>
      <c r="BG663">
        <v>4844012</v>
      </c>
      <c r="BH663">
        <v>1831554.15</v>
      </c>
      <c r="BI663">
        <v>2888336.5</v>
      </c>
      <c r="BJ663">
        <v>3287656.93</v>
      </c>
      <c r="BK663">
        <v>6829564.9100000001</v>
      </c>
      <c r="BL663">
        <v>2699649.23</v>
      </c>
      <c r="BM663">
        <v>4966507.99</v>
      </c>
      <c r="BN663">
        <v>3496912.3</v>
      </c>
      <c r="BO663">
        <v>2319813.4</v>
      </c>
    </row>
    <row r="664" spans="1:67" ht="23.25">
      <c r="A664" s="121">
        <v>5</v>
      </c>
      <c r="B664" s="122" t="s">
        <v>916</v>
      </c>
      <c r="C664" s="123" t="s">
        <v>917</v>
      </c>
      <c r="D664" s="123">
        <v>5.0999999999999996</v>
      </c>
      <c r="E664" s="266" t="s">
        <v>952</v>
      </c>
      <c r="F664" s="122" t="s">
        <v>1697</v>
      </c>
      <c r="G664" s="122" t="s">
        <v>1858</v>
      </c>
      <c r="H664" s="201" t="s">
        <v>1872</v>
      </c>
      <c r="I664" s="150" t="s">
        <v>1873</v>
      </c>
      <c r="J664" s="150"/>
      <c r="K664" s="278">
        <v>5104030299.2030001</v>
      </c>
      <c r="L664" s="291" t="s">
        <v>758</v>
      </c>
      <c r="M664" s="108">
        <f t="shared" si="10"/>
        <v>497997.75</v>
      </c>
      <c r="N664">
        <v>56425.5</v>
      </c>
      <c r="O664">
        <v>819923.48</v>
      </c>
      <c r="P664">
        <v>2797875.72</v>
      </c>
      <c r="Q664">
        <v>2763256.91</v>
      </c>
      <c r="S664">
        <v>3268457.93</v>
      </c>
      <c r="T664">
        <v>3863997.44</v>
      </c>
      <c r="U664">
        <v>2209465.52</v>
      </c>
      <c r="V664">
        <v>949400.9</v>
      </c>
      <c r="W664">
        <v>77086</v>
      </c>
      <c r="X664">
        <v>1631562.99</v>
      </c>
      <c r="Z664">
        <v>497997.75</v>
      </c>
      <c r="AB664">
        <v>1155577.5</v>
      </c>
      <c r="AC664">
        <v>717150</v>
      </c>
      <c r="AH664">
        <v>4490990.91</v>
      </c>
      <c r="AI664">
        <v>1097568</v>
      </c>
      <c r="AJ664">
        <v>3040011.58</v>
      </c>
      <c r="AK664">
        <v>436002</v>
      </c>
      <c r="AL664">
        <v>3114254.7</v>
      </c>
      <c r="AM664">
        <v>853921.6</v>
      </c>
      <c r="AN664">
        <v>5759257.5</v>
      </c>
      <c r="AO664">
        <v>3066704.75</v>
      </c>
      <c r="AP664">
        <v>4431379.8499999996</v>
      </c>
      <c r="AQ664">
        <v>1563406.8</v>
      </c>
      <c r="AR664">
        <v>516650</v>
      </c>
      <c r="AS664">
        <v>976525.9</v>
      </c>
      <c r="AT664">
        <v>1608550.8</v>
      </c>
      <c r="AU664">
        <v>1008073.4</v>
      </c>
      <c r="AV664">
        <v>3977652</v>
      </c>
      <c r="AW664">
        <v>763091.55</v>
      </c>
      <c r="AX664">
        <v>2237651.66</v>
      </c>
      <c r="AY664">
        <v>2205549.7999999998</v>
      </c>
      <c r="AZ664">
        <v>1606984.5</v>
      </c>
      <c r="BA664">
        <v>24600</v>
      </c>
      <c r="BC664">
        <v>3795430.64</v>
      </c>
      <c r="BD664">
        <v>662195.25</v>
      </c>
      <c r="BE664">
        <v>370037.25</v>
      </c>
      <c r="BF664">
        <v>33175</v>
      </c>
      <c r="BJ664">
        <v>580234.75</v>
      </c>
      <c r="BK664">
        <v>2150747.7999999998</v>
      </c>
      <c r="BL664">
        <v>408349.35</v>
      </c>
      <c r="BN664">
        <v>1037476.05</v>
      </c>
    </row>
    <row r="665" spans="1:67" ht="23.25">
      <c r="A665" s="169">
        <v>5</v>
      </c>
      <c r="B665" s="170" t="s">
        <v>916</v>
      </c>
      <c r="C665" s="171" t="s">
        <v>917</v>
      </c>
      <c r="D665" s="171">
        <v>5.2</v>
      </c>
      <c r="E665" s="273" t="s">
        <v>952</v>
      </c>
      <c r="F665" s="170" t="s">
        <v>1876</v>
      </c>
      <c r="G665" s="170" t="s">
        <v>1877</v>
      </c>
      <c r="H665" s="274"/>
      <c r="I665" s="173" t="s">
        <v>1879</v>
      </c>
      <c r="J665" s="173"/>
      <c r="K665" s="285" t="s">
        <v>2532</v>
      </c>
      <c r="L665" s="298" t="s">
        <v>2533</v>
      </c>
      <c r="M665" s="108">
        <f t="shared" si="10"/>
        <v>0</v>
      </c>
      <c r="P665">
        <v>0</v>
      </c>
      <c r="R665">
        <v>0</v>
      </c>
      <c r="T665">
        <v>404620</v>
      </c>
      <c r="W665">
        <v>260625</v>
      </c>
      <c r="AA665">
        <v>381990</v>
      </c>
      <c r="AB665">
        <v>351695</v>
      </c>
      <c r="AC665">
        <v>139620</v>
      </c>
      <c r="AD665">
        <v>312000</v>
      </c>
      <c r="AE665">
        <v>599530</v>
      </c>
      <c r="AF665">
        <v>1148348</v>
      </c>
      <c r="AG665">
        <v>80587.600000000006</v>
      </c>
      <c r="AJ665">
        <v>563430</v>
      </c>
      <c r="AK665">
        <v>124927.55</v>
      </c>
      <c r="AM665">
        <v>645671</v>
      </c>
      <c r="AN665">
        <v>288300</v>
      </c>
      <c r="AO665">
        <v>848100</v>
      </c>
      <c r="AP665">
        <v>80000</v>
      </c>
      <c r="AR665">
        <v>1684800</v>
      </c>
      <c r="AT665">
        <v>462500</v>
      </c>
      <c r="AV665">
        <v>1044000</v>
      </c>
      <c r="AX665">
        <v>550000</v>
      </c>
      <c r="AY665">
        <v>215100</v>
      </c>
      <c r="AZ665">
        <v>399321.56</v>
      </c>
      <c r="BB665">
        <v>66000</v>
      </c>
      <c r="BC665">
        <v>602984.95999999996</v>
      </c>
      <c r="BD665">
        <v>254000</v>
      </c>
      <c r="BE665">
        <v>233100</v>
      </c>
      <c r="BF665">
        <v>51000</v>
      </c>
      <c r="BG665">
        <v>516806</v>
      </c>
      <c r="BH665">
        <v>2509980</v>
      </c>
      <c r="BJ665">
        <v>861822</v>
      </c>
      <c r="BN665">
        <v>199127</v>
      </c>
      <c r="BO665">
        <v>664900</v>
      </c>
    </row>
    <row r="666" spans="1:67" ht="23.25">
      <c r="A666" s="121">
        <v>5</v>
      </c>
      <c r="B666" s="122" t="s">
        <v>916</v>
      </c>
      <c r="C666" s="123" t="s">
        <v>917</v>
      </c>
      <c r="D666" s="123">
        <v>5.0999999999999996</v>
      </c>
      <c r="E666" s="266" t="s">
        <v>952</v>
      </c>
      <c r="F666" s="122" t="s">
        <v>1697</v>
      </c>
      <c r="G666" s="122" t="s">
        <v>1858</v>
      </c>
      <c r="H666" s="201" t="s">
        <v>1865</v>
      </c>
      <c r="I666" s="150">
        <v>52100</v>
      </c>
      <c r="J666" s="150"/>
      <c r="K666" s="278">
        <v>5104030299.5019999</v>
      </c>
      <c r="L666" s="291" t="s">
        <v>761</v>
      </c>
      <c r="M666" s="108">
        <f t="shared" si="10"/>
        <v>0</v>
      </c>
      <c r="W666">
        <v>7275</v>
      </c>
      <c r="AL666">
        <v>23018.32</v>
      </c>
      <c r="BD666">
        <v>22191.71</v>
      </c>
    </row>
    <row r="667" spans="1:67" ht="23.25">
      <c r="A667" s="121">
        <v>5</v>
      </c>
      <c r="B667" s="122" t="s">
        <v>916</v>
      </c>
      <c r="C667" s="123" t="s">
        <v>917</v>
      </c>
      <c r="D667" s="123">
        <v>5.0999999999999996</v>
      </c>
      <c r="E667" s="266" t="s">
        <v>952</v>
      </c>
      <c r="F667" s="122" t="s">
        <v>1697</v>
      </c>
      <c r="G667" s="122" t="s">
        <v>1858</v>
      </c>
      <c r="H667" s="201" t="s">
        <v>1865</v>
      </c>
      <c r="I667" s="150" t="s">
        <v>1866</v>
      </c>
      <c r="J667" s="150"/>
      <c r="K667" s="278">
        <v>5104030299.7010002</v>
      </c>
      <c r="L667" s="291" t="s">
        <v>762</v>
      </c>
      <c r="M667" s="108">
        <f t="shared" si="10"/>
        <v>0</v>
      </c>
    </row>
    <row r="668" spans="1:67" ht="23.25">
      <c r="A668" s="121">
        <v>5</v>
      </c>
      <c r="B668" s="122" t="s">
        <v>916</v>
      </c>
      <c r="C668" s="123" t="s">
        <v>917</v>
      </c>
      <c r="D668" s="123">
        <v>5.0999999999999996</v>
      </c>
      <c r="E668" s="266" t="s">
        <v>952</v>
      </c>
      <c r="F668" s="122" t="s">
        <v>1697</v>
      </c>
      <c r="G668" s="122" t="s">
        <v>1858</v>
      </c>
      <c r="H668" s="201" t="s">
        <v>1859</v>
      </c>
      <c r="I668" s="150" t="s">
        <v>1873</v>
      </c>
      <c r="J668" s="150"/>
      <c r="K668" s="278">
        <v>5104030299.7019997</v>
      </c>
      <c r="L668" s="291" t="s">
        <v>763</v>
      </c>
      <c r="M668" s="108">
        <f t="shared" si="10"/>
        <v>0</v>
      </c>
      <c r="AD668">
        <v>93665</v>
      </c>
      <c r="AV668">
        <v>3164</v>
      </c>
      <c r="BI668">
        <v>219.5</v>
      </c>
      <c r="BK668">
        <v>290</v>
      </c>
    </row>
    <row r="669" spans="1:67" ht="23.25">
      <c r="A669" s="121">
        <v>5</v>
      </c>
      <c r="B669" s="122" t="s">
        <v>916</v>
      </c>
      <c r="C669" s="123" t="s">
        <v>917</v>
      </c>
      <c r="D669" s="123">
        <v>5.0999999999999996</v>
      </c>
      <c r="E669" s="266" t="s">
        <v>952</v>
      </c>
      <c r="F669" s="122" t="s">
        <v>1653</v>
      </c>
      <c r="G669" s="122" t="s">
        <v>1654</v>
      </c>
      <c r="H669" s="201" t="s">
        <v>1655</v>
      </c>
      <c r="I669" s="150" t="s">
        <v>1656</v>
      </c>
      <c r="J669" s="150"/>
      <c r="K669" s="278">
        <v>5104040199.1009998</v>
      </c>
      <c r="L669" s="291" t="s">
        <v>767</v>
      </c>
      <c r="M669" s="108">
        <f t="shared" si="10"/>
        <v>38376244.799999997</v>
      </c>
      <c r="N669">
        <v>75999628</v>
      </c>
      <c r="O669">
        <v>1993800</v>
      </c>
      <c r="P669">
        <v>4123687.5</v>
      </c>
      <c r="Q669">
        <v>5758900</v>
      </c>
      <c r="R669">
        <v>11543875.199999999</v>
      </c>
      <c r="S669">
        <v>11986826.890000001</v>
      </c>
      <c r="T669">
        <v>5072398</v>
      </c>
      <c r="U669">
        <v>4456925</v>
      </c>
      <c r="V669">
        <v>4175930</v>
      </c>
      <c r="W669">
        <v>4551437.5</v>
      </c>
      <c r="X669">
        <v>5500270</v>
      </c>
      <c r="Y669">
        <v>3016105</v>
      </c>
      <c r="Z669">
        <v>38376244.799999997</v>
      </c>
      <c r="AA669">
        <v>4053262</v>
      </c>
      <c r="AB669">
        <v>3230255</v>
      </c>
      <c r="AC669">
        <v>2988855</v>
      </c>
      <c r="AD669">
        <v>10050695</v>
      </c>
      <c r="AE669">
        <v>6638291.25</v>
      </c>
      <c r="AF669">
        <v>4853010</v>
      </c>
      <c r="AG669">
        <v>159342.5</v>
      </c>
      <c r="AH669">
        <v>86660322.829999998</v>
      </c>
      <c r="AI669">
        <v>4449435.5</v>
      </c>
      <c r="AJ669">
        <v>9801176</v>
      </c>
      <c r="AK669">
        <v>7101810.75</v>
      </c>
      <c r="AL669">
        <v>11582427.25</v>
      </c>
      <c r="AM669">
        <v>6174549.5</v>
      </c>
      <c r="AN669">
        <v>16977888.809999999</v>
      </c>
      <c r="AO669">
        <v>8039590</v>
      </c>
      <c r="AP669">
        <v>6891901.25</v>
      </c>
      <c r="AQ669">
        <v>6708697.5</v>
      </c>
      <c r="AR669">
        <v>16274955</v>
      </c>
      <c r="AS669">
        <v>5195110.75</v>
      </c>
      <c r="AT669">
        <v>6158645</v>
      </c>
      <c r="AU669">
        <v>3364750</v>
      </c>
      <c r="AV669">
        <v>66534793.030000001</v>
      </c>
      <c r="AW669">
        <v>4939944.25</v>
      </c>
      <c r="AX669">
        <v>4481626.66</v>
      </c>
      <c r="AY669">
        <v>9719443.1500000004</v>
      </c>
      <c r="AZ669">
        <v>3797211.38</v>
      </c>
      <c r="BA669">
        <v>2894510.47</v>
      </c>
      <c r="BB669">
        <v>4955028.5999999996</v>
      </c>
      <c r="BC669">
        <v>14527443.15</v>
      </c>
      <c r="BD669">
        <v>3321572.26</v>
      </c>
      <c r="BE669">
        <v>3069408.53</v>
      </c>
      <c r="BF669">
        <v>2394807.13</v>
      </c>
      <c r="BG669">
        <v>1445107.5</v>
      </c>
      <c r="BH669">
        <v>33785011.5</v>
      </c>
      <c r="BI669">
        <v>7674870</v>
      </c>
      <c r="BJ669">
        <v>3866733.75</v>
      </c>
      <c r="BK669">
        <v>12149968.25</v>
      </c>
      <c r="BL669">
        <v>1809000</v>
      </c>
      <c r="BM669">
        <v>8579325</v>
      </c>
      <c r="BN669">
        <v>7813650</v>
      </c>
      <c r="BO669">
        <v>4878115</v>
      </c>
    </row>
    <row r="670" spans="1:67" ht="23.25">
      <c r="A670" s="121">
        <v>5</v>
      </c>
      <c r="B670" s="122" t="s">
        <v>916</v>
      </c>
      <c r="C670" s="123" t="s">
        <v>917</v>
      </c>
      <c r="D670" s="123">
        <v>5.0999999999999996</v>
      </c>
      <c r="E670" s="266" t="s">
        <v>952</v>
      </c>
      <c r="F670" s="122" t="s">
        <v>1653</v>
      </c>
      <c r="G670" s="122" t="s">
        <v>1654</v>
      </c>
      <c r="H670" s="201" t="s">
        <v>1655</v>
      </c>
      <c r="I670" s="150" t="s">
        <v>1656</v>
      </c>
      <c r="J670" s="150"/>
      <c r="K670" s="278">
        <v>5104040199.1020002</v>
      </c>
      <c r="L670" s="291" t="s">
        <v>768</v>
      </c>
      <c r="M670" s="108">
        <f t="shared" si="10"/>
        <v>4264027.2</v>
      </c>
      <c r="N670">
        <v>9465349.25</v>
      </c>
      <c r="O670">
        <v>362550</v>
      </c>
      <c r="P670">
        <v>634983.75</v>
      </c>
      <c r="Q670">
        <v>144480</v>
      </c>
      <c r="R670">
        <v>626752.5</v>
      </c>
      <c r="S670">
        <v>707282.5</v>
      </c>
      <c r="T670">
        <v>328880</v>
      </c>
      <c r="U670">
        <v>781440</v>
      </c>
      <c r="V670">
        <v>280320</v>
      </c>
      <c r="W670">
        <v>115975</v>
      </c>
      <c r="X670">
        <v>497590</v>
      </c>
      <c r="Y670">
        <v>450373.75</v>
      </c>
      <c r="Z670">
        <v>4264027.2</v>
      </c>
      <c r="AB670">
        <v>896285.5</v>
      </c>
      <c r="AC670">
        <v>1366390</v>
      </c>
      <c r="AD670">
        <v>539340</v>
      </c>
      <c r="AE670">
        <v>1020170</v>
      </c>
      <c r="AH670">
        <v>9856910</v>
      </c>
      <c r="AI670">
        <v>529643.75</v>
      </c>
      <c r="AJ670">
        <v>810869</v>
      </c>
      <c r="AK670">
        <v>1099020.5</v>
      </c>
      <c r="AM670">
        <v>604164</v>
      </c>
      <c r="AN670">
        <v>2765744.5</v>
      </c>
      <c r="AO670">
        <v>979712</v>
      </c>
      <c r="AP670">
        <v>326835</v>
      </c>
      <c r="AQ670">
        <v>279690</v>
      </c>
      <c r="AR670">
        <v>2889035</v>
      </c>
      <c r="AS670">
        <v>1226196.5</v>
      </c>
      <c r="AT670">
        <v>103030</v>
      </c>
      <c r="AU670">
        <v>622070</v>
      </c>
      <c r="AV670">
        <v>6424468.2999999998</v>
      </c>
      <c r="AW670">
        <v>439567.5</v>
      </c>
      <c r="AX670">
        <v>605437</v>
      </c>
      <c r="AY670">
        <v>2727189.4</v>
      </c>
      <c r="AZ670">
        <v>687310.72</v>
      </c>
      <c r="BA670">
        <v>567234.39</v>
      </c>
      <c r="BB670">
        <v>752108</v>
      </c>
      <c r="BD670">
        <v>524255</v>
      </c>
      <c r="BE670">
        <v>621330.41</v>
      </c>
      <c r="BF670">
        <v>350600.58</v>
      </c>
      <c r="BG670">
        <v>393440</v>
      </c>
      <c r="BH670">
        <v>6877497.5</v>
      </c>
      <c r="BI670">
        <v>468457</v>
      </c>
      <c r="BJ670">
        <v>509036.25</v>
      </c>
      <c r="BK670">
        <v>996246.5</v>
      </c>
      <c r="BL670">
        <v>330930</v>
      </c>
      <c r="BM670">
        <v>93920</v>
      </c>
      <c r="BN670">
        <v>834940</v>
      </c>
      <c r="BO670">
        <v>690020</v>
      </c>
    </row>
    <row r="671" spans="1:67" ht="23.25">
      <c r="A671" s="121">
        <v>5</v>
      </c>
      <c r="B671" s="122" t="s">
        <v>916</v>
      </c>
      <c r="C671" s="123" t="s">
        <v>917</v>
      </c>
      <c r="D671" s="123">
        <v>5.0999999999999996</v>
      </c>
      <c r="E671" s="266" t="s">
        <v>952</v>
      </c>
      <c r="F671" s="122" t="s">
        <v>1703</v>
      </c>
      <c r="G671" s="122" t="s">
        <v>1654</v>
      </c>
      <c r="H671" s="201" t="s">
        <v>1655</v>
      </c>
      <c r="I671" s="150" t="s">
        <v>1656</v>
      </c>
      <c r="J671" s="150"/>
      <c r="K671" s="278">
        <v>5104040199.1029997</v>
      </c>
      <c r="L671" s="291" t="s">
        <v>769</v>
      </c>
      <c r="M671" s="108">
        <f t="shared" si="10"/>
        <v>2018182</v>
      </c>
      <c r="Z671">
        <v>2018182</v>
      </c>
      <c r="AE671">
        <v>226950</v>
      </c>
      <c r="AH671">
        <v>2527213</v>
      </c>
      <c r="AK671">
        <v>529075</v>
      </c>
      <c r="AQ671">
        <v>42960</v>
      </c>
      <c r="AV671">
        <v>2518978.62</v>
      </c>
      <c r="AW671">
        <v>265101</v>
      </c>
      <c r="BC671">
        <v>4633091.96</v>
      </c>
    </row>
    <row r="672" spans="1:67" ht="23.25">
      <c r="A672" s="121">
        <v>5</v>
      </c>
      <c r="B672" s="122" t="s">
        <v>916</v>
      </c>
      <c r="C672" s="123" t="s">
        <v>917</v>
      </c>
      <c r="D672" s="123">
        <v>5.0999999999999996</v>
      </c>
      <c r="E672" s="266" t="s">
        <v>952</v>
      </c>
      <c r="F672" s="122" t="s">
        <v>1703</v>
      </c>
      <c r="G672" s="122" t="s">
        <v>1654</v>
      </c>
      <c r="H672" s="201" t="s">
        <v>1718</v>
      </c>
      <c r="I672" s="150" t="s">
        <v>1656</v>
      </c>
      <c r="J672" s="150"/>
      <c r="K672" s="278">
        <v>5104040199.1040001</v>
      </c>
      <c r="L672" s="291" t="s">
        <v>770</v>
      </c>
      <c r="M672" s="108">
        <f t="shared" si="10"/>
        <v>110100</v>
      </c>
      <c r="N672">
        <v>57000</v>
      </c>
      <c r="P672">
        <v>1200</v>
      </c>
      <c r="R672">
        <v>38250</v>
      </c>
      <c r="S672">
        <v>12850</v>
      </c>
      <c r="V672">
        <v>750</v>
      </c>
      <c r="W672">
        <v>6150</v>
      </c>
      <c r="X672">
        <v>1500</v>
      </c>
      <c r="Y672">
        <v>5700</v>
      </c>
      <c r="Z672">
        <v>110100</v>
      </c>
      <c r="AA672">
        <v>13650</v>
      </c>
      <c r="AB672">
        <v>33300</v>
      </c>
      <c r="AF672">
        <v>2700</v>
      </c>
      <c r="AH672">
        <v>704500</v>
      </c>
      <c r="AI672">
        <v>13200</v>
      </c>
      <c r="AJ672">
        <v>27600</v>
      </c>
      <c r="AK672">
        <v>20700</v>
      </c>
      <c r="AL672">
        <v>9600</v>
      </c>
      <c r="AM672">
        <v>22950</v>
      </c>
      <c r="AN672">
        <v>46650</v>
      </c>
      <c r="AO672">
        <v>17250</v>
      </c>
      <c r="AP672">
        <v>16350</v>
      </c>
      <c r="AQ672">
        <v>17100</v>
      </c>
      <c r="AR672">
        <v>68100</v>
      </c>
      <c r="AS672">
        <v>39600</v>
      </c>
      <c r="AT672">
        <v>9900</v>
      </c>
      <c r="AV672">
        <v>64100</v>
      </c>
      <c r="AW672">
        <v>15900</v>
      </c>
      <c r="AX672">
        <v>14250</v>
      </c>
      <c r="AZ672">
        <v>21150</v>
      </c>
      <c r="BA672">
        <v>13200</v>
      </c>
      <c r="BB672">
        <v>13500</v>
      </c>
      <c r="BD672">
        <v>12000</v>
      </c>
      <c r="BE672">
        <v>3600</v>
      </c>
      <c r="BF672">
        <v>19350</v>
      </c>
      <c r="BG672">
        <v>6750</v>
      </c>
      <c r="BH672">
        <v>18000</v>
      </c>
      <c r="BI672">
        <v>13200</v>
      </c>
      <c r="BJ672">
        <v>6750</v>
      </c>
      <c r="BK672">
        <v>13050</v>
      </c>
      <c r="BL672">
        <v>1200</v>
      </c>
      <c r="BM672">
        <v>27300</v>
      </c>
      <c r="BN672">
        <v>19500</v>
      </c>
      <c r="BO672">
        <v>3600</v>
      </c>
    </row>
    <row r="673" spans="1:67" ht="23.25">
      <c r="A673" s="121">
        <v>5</v>
      </c>
      <c r="B673" s="122" t="s">
        <v>916</v>
      </c>
      <c r="C673" s="123" t="s">
        <v>917</v>
      </c>
      <c r="D673" s="123">
        <v>5.0999999999999996</v>
      </c>
      <c r="E673" s="266" t="s">
        <v>952</v>
      </c>
      <c r="F673" s="122" t="s">
        <v>1703</v>
      </c>
      <c r="G673" s="122" t="s">
        <v>1654</v>
      </c>
      <c r="H673" s="201" t="s">
        <v>1718</v>
      </c>
      <c r="I673" s="150" t="s">
        <v>1656</v>
      </c>
      <c r="J673" s="150"/>
      <c r="K673" s="278">
        <v>5104040199.1049995</v>
      </c>
      <c r="L673" s="291" t="s">
        <v>772</v>
      </c>
      <c r="M673" s="108">
        <f t="shared" si="10"/>
        <v>240000</v>
      </c>
      <c r="N673">
        <v>900000</v>
      </c>
      <c r="O673">
        <v>60000</v>
      </c>
      <c r="P673">
        <v>60000</v>
      </c>
      <c r="Q673">
        <v>65000</v>
      </c>
      <c r="R673">
        <v>320000</v>
      </c>
      <c r="S673">
        <v>120000</v>
      </c>
      <c r="T673">
        <v>40000</v>
      </c>
      <c r="U673">
        <v>60000</v>
      </c>
      <c r="V673">
        <v>25000</v>
      </c>
      <c r="W673">
        <v>60000</v>
      </c>
      <c r="X673">
        <v>100000</v>
      </c>
      <c r="Y673">
        <v>60000</v>
      </c>
      <c r="Z673">
        <v>240000</v>
      </c>
      <c r="AD673">
        <v>70000</v>
      </c>
      <c r="AE673">
        <v>0</v>
      </c>
      <c r="AH673">
        <v>1410000</v>
      </c>
      <c r="AJ673">
        <v>64500</v>
      </c>
      <c r="AV673">
        <v>350000</v>
      </c>
      <c r="AZ673">
        <v>50000</v>
      </c>
      <c r="BG673">
        <v>60000</v>
      </c>
      <c r="BI673">
        <v>60000</v>
      </c>
    </row>
    <row r="674" spans="1:67" ht="23.25">
      <c r="A674" s="121">
        <v>5</v>
      </c>
      <c r="B674" s="122" t="s">
        <v>916</v>
      </c>
      <c r="C674" s="123" t="s">
        <v>917</v>
      </c>
      <c r="D674" s="123">
        <v>5.0999999999999996</v>
      </c>
      <c r="E674" s="266" t="s">
        <v>952</v>
      </c>
      <c r="F674" s="122" t="s">
        <v>1703</v>
      </c>
      <c r="G674" s="122" t="s">
        <v>1654</v>
      </c>
      <c r="H674" s="201" t="s">
        <v>1890</v>
      </c>
      <c r="I674" s="150" t="s">
        <v>1656</v>
      </c>
      <c r="J674" s="150"/>
      <c r="K674" s="278">
        <v>5104040199.1059999</v>
      </c>
      <c r="L674" s="291" t="s">
        <v>764</v>
      </c>
      <c r="M674" s="108">
        <f t="shared" si="10"/>
        <v>3850000</v>
      </c>
      <c r="N674">
        <v>4980000</v>
      </c>
      <c r="O674">
        <v>240000</v>
      </c>
      <c r="P674">
        <v>370000</v>
      </c>
      <c r="Q674">
        <v>460000</v>
      </c>
      <c r="R674">
        <v>980000</v>
      </c>
      <c r="S674">
        <v>880000</v>
      </c>
      <c r="T674">
        <v>555000</v>
      </c>
      <c r="U674">
        <v>600000</v>
      </c>
      <c r="V674">
        <v>380000</v>
      </c>
      <c r="W674">
        <v>480000</v>
      </c>
      <c r="X674">
        <v>380000</v>
      </c>
      <c r="Y674">
        <v>190000</v>
      </c>
      <c r="Z674">
        <v>3850000</v>
      </c>
      <c r="AA674">
        <v>520000</v>
      </c>
      <c r="AB674">
        <v>500000</v>
      </c>
      <c r="AC674">
        <v>460000</v>
      </c>
      <c r="AD674">
        <v>740000</v>
      </c>
      <c r="AE674">
        <v>840000</v>
      </c>
      <c r="AF674">
        <v>500000</v>
      </c>
      <c r="AH674">
        <v>13400000</v>
      </c>
      <c r="AI674">
        <v>440000</v>
      </c>
      <c r="AJ674">
        <v>790000</v>
      </c>
      <c r="AK674">
        <v>1046000</v>
      </c>
      <c r="AL674">
        <v>710000</v>
      </c>
      <c r="AM674">
        <v>490000</v>
      </c>
      <c r="AN674">
        <v>1410000</v>
      </c>
      <c r="AO674">
        <v>1220000</v>
      </c>
      <c r="AP674">
        <v>920000</v>
      </c>
      <c r="AQ674">
        <v>400000</v>
      </c>
      <c r="AR674">
        <v>1650000</v>
      </c>
      <c r="AS674">
        <v>810000</v>
      </c>
      <c r="AT674">
        <v>680000</v>
      </c>
      <c r="AU674">
        <v>370000</v>
      </c>
      <c r="AV674">
        <v>5710000</v>
      </c>
      <c r="AW674">
        <v>140000</v>
      </c>
      <c r="AX674">
        <v>480000</v>
      </c>
      <c r="AY674">
        <v>990000</v>
      </c>
      <c r="AZ674">
        <v>470000</v>
      </c>
      <c r="BA674">
        <v>490000</v>
      </c>
      <c r="BB674">
        <v>440000</v>
      </c>
      <c r="BC674">
        <v>740000</v>
      </c>
      <c r="BD674">
        <v>30000</v>
      </c>
      <c r="BE674">
        <v>130000</v>
      </c>
      <c r="BF674">
        <v>250000</v>
      </c>
      <c r="BG674">
        <v>260000</v>
      </c>
      <c r="BH674">
        <v>3113333.33</v>
      </c>
      <c r="BI674">
        <v>990000</v>
      </c>
      <c r="BJ674">
        <v>400000</v>
      </c>
      <c r="BK674">
        <v>1090000</v>
      </c>
      <c r="BL674">
        <v>360000</v>
      </c>
      <c r="BM674">
        <v>690000</v>
      </c>
      <c r="BN674">
        <v>630000</v>
      </c>
      <c r="BO674">
        <v>390000</v>
      </c>
    </row>
    <row r="675" spans="1:67" ht="23.25">
      <c r="A675" s="121">
        <v>5</v>
      </c>
      <c r="B675" s="122" t="s">
        <v>916</v>
      </c>
      <c r="C675" s="123" t="s">
        <v>917</v>
      </c>
      <c r="D675" s="123">
        <v>5.0999999999999996</v>
      </c>
      <c r="E675" s="266" t="s">
        <v>952</v>
      </c>
      <c r="F675" s="122" t="s">
        <v>1703</v>
      </c>
      <c r="G675" s="122" t="s">
        <v>1654</v>
      </c>
      <c r="H675" s="201" t="s">
        <v>1890</v>
      </c>
      <c r="I675" s="150" t="s">
        <v>1656</v>
      </c>
      <c r="J675" s="150"/>
      <c r="K675" s="278">
        <v>5104040199.1070004</v>
      </c>
      <c r="L675" s="291" t="s">
        <v>2466</v>
      </c>
      <c r="M675" s="108">
        <f t="shared" si="10"/>
        <v>440000</v>
      </c>
      <c r="N675">
        <v>800000</v>
      </c>
      <c r="O675">
        <v>240000</v>
      </c>
      <c r="P675">
        <v>170000</v>
      </c>
      <c r="Q675">
        <v>440000</v>
      </c>
      <c r="R675">
        <v>300000</v>
      </c>
      <c r="S675">
        <v>370000</v>
      </c>
      <c r="T675">
        <v>580000</v>
      </c>
      <c r="U675">
        <v>160000</v>
      </c>
      <c r="V675">
        <v>220000</v>
      </c>
      <c r="W675">
        <v>360000</v>
      </c>
      <c r="X675">
        <v>260000</v>
      </c>
      <c r="Y675">
        <v>200000</v>
      </c>
      <c r="Z675">
        <v>440000</v>
      </c>
      <c r="AA675">
        <v>170000</v>
      </c>
      <c r="AB675">
        <v>40000</v>
      </c>
      <c r="AC675">
        <v>120000</v>
      </c>
      <c r="AD675">
        <v>240000</v>
      </c>
      <c r="AE675">
        <v>210000</v>
      </c>
      <c r="AG675">
        <v>150000</v>
      </c>
      <c r="AH675">
        <v>1010000</v>
      </c>
      <c r="AI675">
        <v>370000</v>
      </c>
      <c r="AJ675">
        <v>200000</v>
      </c>
      <c r="AK675">
        <v>160000</v>
      </c>
      <c r="AL675">
        <v>220000</v>
      </c>
      <c r="AM675">
        <v>290000</v>
      </c>
      <c r="AN675">
        <v>400000</v>
      </c>
      <c r="AP675">
        <v>460000</v>
      </c>
      <c r="AQ675">
        <v>310000</v>
      </c>
      <c r="AR675">
        <v>280000</v>
      </c>
      <c r="AS675">
        <v>320000</v>
      </c>
      <c r="AT675">
        <v>180000</v>
      </c>
      <c r="AU675">
        <v>160000</v>
      </c>
      <c r="AV675">
        <v>420000</v>
      </c>
      <c r="AW675">
        <v>300000</v>
      </c>
      <c r="AX675">
        <v>40000</v>
      </c>
      <c r="AY675">
        <v>110000</v>
      </c>
      <c r="AZ675">
        <v>260000</v>
      </c>
      <c r="BA675">
        <v>240000</v>
      </c>
      <c r="BB675">
        <v>220000</v>
      </c>
      <c r="BC675">
        <v>560000</v>
      </c>
      <c r="BD675">
        <v>240000</v>
      </c>
      <c r="BE675">
        <v>50000</v>
      </c>
      <c r="BF675">
        <v>60000</v>
      </c>
      <c r="BG675">
        <v>50000</v>
      </c>
      <c r="BH675">
        <v>770000</v>
      </c>
      <c r="BI675">
        <v>490000</v>
      </c>
      <c r="BJ675">
        <v>240000</v>
      </c>
      <c r="BK675">
        <v>165000</v>
      </c>
      <c r="BL675">
        <v>240000</v>
      </c>
      <c r="BM675">
        <v>570000</v>
      </c>
      <c r="BN675">
        <v>470000</v>
      </c>
      <c r="BO675">
        <v>140000</v>
      </c>
    </row>
    <row r="676" spans="1:67" ht="23.25">
      <c r="A676" s="121">
        <v>5</v>
      </c>
      <c r="B676" s="122" t="s">
        <v>916</v>
      </c>
      <c r="C676" s="123" t="s">
        <v>917</v>
      </c>
      <c r="D676" s="123">
        <v>5.0999999999999996</v>
      </c>
      <c r="E676" s="266" t="s">
        <v>952</v>
      </c>
      <c r="F676" s="122" t="s">
        <v>1703</v>
      </c>
      <c r="G676" s="122" t="s">
        <v>1654</v>
      </c>
      <c r="H676" s="201" t="s">
        <v>1890</v>
      </c>
      <c r="I676" s="150" t="s">
        <v>1656</v>
      </c>
      <c r="J676" s="150"/>
      <c r="K676" s="278">
        <v>5104040199.1079998</v>
      </c>
      <c r="L676" s="291" t="s">
        <v>766</v>
      </c>
      <c r="M676" s="108">
        <f t="shared" si="10"/>
        <v>540000</v>
      </c>
      <c r="N676">
        <v>1330000</v>
      </c>
      <c r="O676">
        <v>135000</v>
      </c>
      <c r="P676">
        <v>250000</v>
      </c>
      <c r="Q676">
        <v>365000</v>
      </c>
      <c r="R676">
        <v>300000</v>
      </c>
      <c r="S676">
        <v>345000</v>
      </c>
      <c r="T676">
        <v>365000</v>
      </c>
      <c r="U676">
        <v>230000</v>
      </c>
      <c r="V676">
        <v>257000</v>
      </c>
      <c r="W676">
        <v>120000</v>
      </c>
      <c r="X676">
        <v>180000</v>
      </c>
      <c r="Y676">
        <v>150000</v>
      </c>
      <c r="Z676">
        <v>540000</v>
      </c>
      <c r="AA676">
        <v>75000</v>
      </c>
      <c r="AB676">
        <v>165000</v>
      </c>
      <c r="AC676">
        <v>120000</v>
      </c>
      <c r="AD676">
        <v>180000</v>
      </c>
      <c r="AE676">
        <v>210000</v>
      </c>
      <c r="AG676">
        <v>120000</v>
      </c>
      <c r="AH676">
        <v>1695000</v>
      </c>
      <c r="AI676">
        <v>60000</v>
      </c>
      <c r="AJ676">
        <v>300000</v>
      </c>
      <c r="AK676">
        <v>239000</v>
      </c>
      <c r="AL676">
        <v>260000</v>
      </c>
      <c r="AM676">
        <v>230000</v>
      </c>
      <c r="AN676">
        <v>240000</v>
      </c>
      <c r="AO676">
        <v>60000</v>
      </c>
      <c r="AP676">
        <v>165000</v>
      </c>
      <c r="AQ676">
        <v>65000</v>
      </c>
      <c r="AR676">
        <v>155000</v>
      </c>
      <c r="AS676">
        <v>225000</v>
      </c>
      <c r="AT676">
        <v>275000</v>
      </c>
      <c r="AU676">
        <v>20000</v>
      </c>
      <c r="AV676">
        <v>1120000</v>
      </c>
      <c r="AW676">
        <v>140000</v>
      </c>
      <c r="AX676">
        <v>85000</v>
      </c>
      <c r="AY676">
        <v>480000</v>
      </c>
      <c r="AZ676">
        <v>240000</v>
      </c>
      <c r="BA676">
        <v>185000</v>
      </c>
      <c r="BB676">
        <v>275000</v>
      </c>
      <c r="BC676">
        <v>480000</v>
      </c>
      <c r="BD676">
        <v>175000</v>
      </c>
      <c r="BE676">
        <v>120000</v>
      </c>
      <c r="BF676">
        <v>120000</v>
      </c>
      <c r="BG676">
        <v>60000</v>
      </c>
      <c r="BH676">
        <v>960000</v>
      </c>
      <c r="BI676">
        <v>337000</v>
      </c>
      <c r="BJ676">
        <v>185000</v>
      </c>
      <c r="BK676">
        <v>245000</v>
      </c>
      <c r="BL676">
        <v>130000</v>
      </c>
      <c r="BM676">
        <v>240000</v>
      </c>
      <c r="BN676">
        <v>325000</v>
      </c>
      <c r="BO676">
        <v>135000</v>
      </c>
    </row>
    <row r="677" spans="1:67" ht="23.25">
      <c r="A677" s="121">
        <v>5</v>
      </c>
      <c r="B677" s="122" t="s">
        <v>916</v>
      </c>
      <c r="C677" s="123" t="s">
        <v>917</v>
      </c>
      <c r="D677" s="123">
        <v>5.0999999999999996</v>
      </c>
      <c r="E677" s="266" t="s">
        <v>952</v>
      </c>
      <c r="F677" s="122" t="s">
        <v>1703</v>
      </c>
      <c r="G677" s="122" t="s">
        <v>1654</v>
      </c>
      <c r="H677" s="201" t="s">
        <v>1718</v>
      </c>
      <c r="I677" s="150" t="s">
        <v>1656</v>
      </c>
      <c r="J677" s="150"/>
      <c r="K677" s="278">
        <v>5104040199.1090002</v>
      </c>
      <c r="L677" s="291" t="s">
        <v>773</v>
      </c>
      <c r="M677" s="108">
        <f t="shared" si="10"/>
        <v>0</v>
      </c>
      <c r="P677">
        <v>3200</v>
      </c>
      <c r="Q677">
        <v>5000</v>
      </c>
      <c r="AA677">
        <v>32760</v>
      </c>
      <c r="AM677">
        <v>65000</v>
      </c>
      <c r="AN677">
        <v>60000</v>
      </c>
      <c r="AS677">
        <v>60000</v>
      </c>
      <c r="AY677">
        <v>10000</v>
      </c>
      <c r="AZ677">
        <v>144240</v>
      </c>
      <c r="BA677">
        <v>76125</v>
      </c>
      <c r="BB677">
        <v>40680</v>
      </c>
      <c r="BC677">
        <v>100000</v>
      </c>
      <c r="BE677">
        <v>91375</v>
      </c>
    </row>
    <row r="678" spans="1:67" ht="23.25">
      <c r="A678" s="121">
        <v>5</v>
      </c>
      <c r="B678" s="122" t="s">
        <v>916</v>
      </c>
      <c r="C678" s="123" t="s">
        <v>917</v>
      </c>
      <c r="D678" s="123">
        <v>5.0999999999999996</v>
      </c>
      <c r="E678" s="266" t="s">
        <v>952</v>
      </c>
      <c r="F678" s="122" t="s">
        <v>1703</v>
      </c>
      <c r="G678" s="122" t="s">
        <v>1654</v>
      </c>
      <c r="H678" s="201" t="s">
        <v>1718</v>
      </c>
      <c r="I678" s="150" t="s">
        <v>1656</v>
      </c>
      <c r="J678" s="150"/>
      <c r="K678" s="278">
        <v>5104040199.1099997</v>
      </c>
      <c r="L678" s="291" t="s">
        <v>2467</v>
      </c>
      <c r="M678" s="108">
        <f t="shared" si="10"/>
        <v>58500</v>
      </c>
      <c r="N678">
        <v>1625292</v>
      </c>
      <c r="O678">
        <v>50400</v>
      </c>
      <c r="P678">
        <v>42250</v>
      </c>
      <c r="Q678">
        <v>194020</v>
      </c>
      <c r="R678">
        <v>164500</v>
      </c>
      <c r="S678">
        <v>193920</v>
      </c>
      <c r="T678">
        <v>119795</v>
      </c>
      <c r="U678">
        <v>85300</v>
      </c>
      <c r="V678">
        <v>53480</v>
      </c>
      <c r="W678">
        <v>63080</v>
      </c>
      <c r="X678">
        <v>37000</v>
      </c>
      <c r="Y678">
        <v>22100</v>
      </c>
      <c r="Z678">
        <v>58500</v>
      </c>
      <c r="AA678">
        <v>108500</v>
      </c>
      <c r="AB678">
        <v>10800</v>
      </c>
      <c r="AC678">
        <v>59600</v>
      </c>
      <c r="AD678">
        <v>1268711.32</v>
      </c>
      <c r="AE678">
        <v>99875</v>
      </c>
      <c r="AG678">
        <v>4800</v>
      </c>
      <c r="AH678">
        <v>10900103</v>
      </c>
      <c r="AI678">
        <v>95960</v>
      </c>
      <c r="AJ678">
        <v>388062.5</v>
      </c>
      <c r="AK678">
        <v>167187.5</v>
      </c>
      <c r="AL678">
        <v>373687.5</v>
      </c>
      <c r="AM678">
        <v>155000</v>
      </c>
      <c r="AN678">
        <v>203265</v>
      </c>
      <c r="AO678">
        <v>192937.5</v>
      </c>
      <c r="AP678">
        <v>147000</v>
      </c>
      <c r="AQ678">
        <v>165906.25</v>
      </c>
      <c r="AR678">
        <v>700150</v>
      </c>
      <c r="AS678">
        <v>140480</v>
      </c>
      <c r="AT678">
        <v>130930</v>
      </c>
      <c r="AU678">
        <v>60000</v>
      </c>
      <c r="AV678">
        <v>12733590.33</v>
      </c>
      <c r="AW678">
        <v>93240</v>
      </c>
      <c r="AY678">
        <v>107575</v>
      </c>
      <c r="AZ678">
        <v>20187.5</v>
      </c>
      <c r="BB678">
        <v>6209</v>
      </c>
      <c r="BC678">
        <v>204400</v>
      </c>
      <c r="BD678">
        <v>39000</v>
      </c>
      <c r="BE678">
        <v>118200</v>
      </c>
      <c r="BF678">
        <v>47187.5</v>
      </c>
      <c r="BH678">
        <v>1307025</v>
      </c>
      <c r="BI678">
        <v>370036</v>
      </c>
      <c r="BJ678">
        <v>172500</v>
      </c>
      <c r="BK678">
        <v>304750</v>
      </c>
      <c r="BL678">
        <v>206575.5</v>
      </c>
      <c r="BM678">
        <v>220337.5</v>
      </c>
      <c r="BN678">
        <v>166187</v>
      </c>
      <c r="BO678">
        <v>252000</v>
      </c>
    </row>
    <row r="679" spans="1:67" ht="23.25">
      <c r="A679" s="121">
        <v>5</v>
      </c>
      <c r="B679" s="122" t="s">
        <v>916</v>
      </c>
      <c r="C679" s="123" t="s">
        <v>917</v>
      </c>
      <c r="D679" s="123">
        <v>5.0999999999999996</v>
      </c>
      <c r="E679" s="266" t="s">
        <v>952</v>
      </c>
      <c r="F679" s="122" t="s">
        <v>1703</v>
      </c>
      <c r="G679" s="122" t="s">
        <v>1654</v>
      </c>
      <c r="H679" s="203" t="s">
        <v>1718</v>
      </c>
      <c r="I679" s="150" t="s">
        <v>1656</v>
      </c>
      <c r="J679" s="150"/>
      <c r="K679" s="278">
        <v>5104040199.1110001</v>
      </c>
      <c r="L679" s="291" t="s">
        <v>771</v>
      </c>
      <c r="M679" s="108">
        <f t="shared" si="10"/>
        <v>197400</v>
      </c>
      <c r="N679">
        <v>600</v>
      </c>
      <c r="O679">
        <v>400</v>
      </c>
      <c r="P679">
        <v>15450</v>
      </c>
      <c r="R679">
        <v>5400</v>
      </c>
      <c r="S679">
        <v>24100</v>
      </c>
      <c r="U679">
        <v>16200</v>
      </c>
      <c r="V679">
        <v>7200</v>
      </c>
      <c r="W679">
        <v>8550</v>
      </c>
      <c r="X679">
        <v>6150</v>
      </c>
      <c r="Y679">
        <v>6450</v>
      </c>
      <c r="Z679">
        <v>197400</v>
      </c>
      <c r="AA679">
        <v>25400</v>
      </c>
      <c r="AB679">
        <v>9900</v>
      </c>
      <c r="AC679">
        <v>43650</v>
      </c>
      <c r="AD679">
        <v>390650</v>
      </c>
      <c r="AE679">
        <v>77700</v>
      </c>
      <c r="AF679">
        <v>23700</v>
      </c>
      <c r="AG679">
        <v>500</v>
      </c>
      <c r="AH679">
        <v>1359500</v>
      </c>
      <c r="AI679">
        <v>10800</v>
      </c>
      <c r="AM679">
        <v>16200</v>
      </c>
      <c r="AO679">
        <v>29400</v>
      </c>
      <c r="AR679">
        <v>414750</v>
      </c>
      <c r="AS679">
        <v>23250</v>
      </c>
      <c r="AT679">
        <v>17100</v>
      </c>
      <c r="AW679">
        <v>12900</v>
      </c>
      <c r="AX679">
        <v>3150</v>
      </c>
      <c r="BA679">
        <v>20400</v>
      </c>
      <c r="BD679">
        <v>22200</v>
      </c>
      <c r="BF679">
        <v>11700</v>
      </c>
      <c r="BK679">
        <v>40200</v>
      </c>
      <c r="BN679">
        <v>22950</v>
      </c>
    </row>
    <row r="680" spans="1:67" ht="23.25">
      <c r="A680" s="121">
        <v>5</v>
      </c>
      <c r="B680" s="122" t="s">
        <v>916</v>
      </c>
      <c r="C680" s="123" t="s">
        <v>917</v>
      </c>
      <c r="D680" s="123">
        <v>5.2</v>
      </c>
      <c r="E680" s="266" t="s">
        <v>952</v>
      </c>
      <c r="F680" s="122"/>
      <c r="G680" s="122" t="s">
        <v>1877</v>
      </c>
      <c r="H680" s="201"/>
      <c r="I680" s="150" t="s">
        <v>1879</v>
      </c>
      <c r="J680" s="150"/>
      <c r="K680" s="278">
        <v>5105010101.1009998</v>
      </c>
      <c r="L680" s="291" t="s">
        <v>784</v>
      </c>
      <c r="M680" s="108">
        <f t="shared" si="10"/>
        <v>2511578.34</v>
      </c>
      <c r="N680">
        <v>6308968.2000000002</v>
      </c>
      <c r="O680">
        <v>153999.99</v>
      </c>
      <c r="P680">
        <v>26238.49</v>
      </c>
      <c r="Q680">
        <v>230049.96</v>
      </c>
      <c r="R680">
        <v>1241328.68</v>
      </c>
      <c r="S680">
        <v>320360.03999999998</v>
      </c>
      <c r="T680">
        <v>755507.74</v>
      </c>
      <c r="U680">
        <v>73598.960000000006</v>
      </c>
      <c r="V680">
        <v>304671.2</v>
      </c>
      <c r="W680">
        <v>302360.28000000003</v>
      </c>
      <c r="X680">
        <v>576204</v>
      </c>
      <c r="Y680">
        <v>493200</v>
      </c>
      <c r="Z680">
        <v>2511578.34</v>
      </c>
      <c r="AA680">
        <v>432377.83</v>
      </c>
      <c r="AB680">
        <v>788518.3</v>
      </c>
      <c r="AC680">
        <v>510675</v>
      </c>
      <c r="AD680">
        <v>410385.34</v>
      </c>
      <c r="AE680">
        <v>424154.94</v>
      </c>
      <c r="AF680">
        <v>356399.79</v>
      </c>
      <c r="AG680">
        <v>672157</v>
      </c>
      <c r="AH680">
        <v>6447396.5999999996</v>
      </c>
      <c r="AI680">
        <v>256440</v>
      </c>
      <c r="AJ680">
        <v>245530.99</v>
      </c>
      <c r="AK680">
        <v>245604</v>
      </c>
      <c r="AM680">
        <v>217675.67</v>
      </c>
      <c r="AN680">
        <v>362815.44</v>
      </c>
      <c r="AO680">
        <v>244230.33</v>
      </c>
      <c r="AP680">
        <v>692848</v>
      </c>
      <c r="AQ680">
        <v>427817.4</v>
      </c>
      <c r="AR680">
        <v>487651.96</v>
      </c>
      <c r="AS680">
        <v>140519.62</v>
      </c>
      <c r="AT680">
        <v>167080</v>
      </c>
      <c r="AU680">
        <v>41094.559999999998</v>
      </c>
      <c r="AV680">
        <v>4516645.8899999997</v>
      </c>
      <c r="AW680">
        <v>511515.88</v>
      </c>
      <c r="AX680">
        <v>406908</v>
      </c>
      <c r="AY680">
        <v>393683.3</v>
      </c>
      <c r="AZ680">
        <v>471224.37</v>
      </c>
      <c r="BA680">
        <v>726738.44</v>
      </c>
      <c r="BB680">
        <v>363207.19</v>
      </c>
      <c r="BC680">
        <v>313707.36</v>
      </c>
      <c r="BD680">
        <v>205979.17</v>
      </c>
      <c r="BE680">
        <v>405923.88</v>
      </c>
      <c r="BF680">
        <v>401314.6</v>
      </c>
      <c r="BG680">
        <v>408913.64</v>
      </c>
      <c r="BH680">
        <v>1139921.1299999999</v>
      </c>
      <c r="BI680">
        <v>50829.24</v>
      </c>
      <c r="BJ680">
        <v>903920</v>
      </c>
      <c r="BK680">
        <v>721298.67</v>
      </c>
      <c r="BL680">
        <v>29880</v>
      </c>
      <c r="BM680">
        <v>848727.96</v>
      </c>
      <c r="BN680">
        <v>657780</v>
      </c>
      <c r="BO680">
        <v>708007</v>
      </c>
    </row>
    <row r="681" spans="1:67" ht="23.25">
      <c r="A681" s="121">
        <v>5</v>
      </c>
      <c r="B681" s="122" t="s">
        <v>916</v>
      </c>
      <c r="C681" s="123" t="s">
        <v>917</v>
      </c>
      <c r="D681" s="123">
        <v>5.2</v>
      </c>
      <c r="E681" s="266" t="s">
        <v>952</v>
      </c>
      <c r="F681" s="122"/>
      <c r="G681" s="122" t="s">
        <v>1877</v>
      </c>
      <c r="H681" s="201"/>
      <c r="I681" s="150" t="s">
        <v>1879</v>
      </c>
      <c r="J681" s="150"/>
      <c r="K681" s="278">
        <v>5105010103.1009998</v>
      </c>
      <c r="L681" s="291" t="s">
        <v>785</v>
      </c>
      <c r="M681" s="108">
        <f t="shared" si="10"/>
        <v>16535695.18</v>
      </c>
      <c r="O681">
        <v>28240</v>
      </c>
      <c r="P681">
        <v>300459.68</v>
      </c>
      <c r="Q681">
        <v>200218.8</v>
      </c>
      <c r="R681">
        <v>4576746.32</v>
      </c>
      <c r="S681">
        <v>392840.04</v>
      </c>
      <c r="T681">
        <v>1857847.08</v>
      </c>
      <c r="V681">
        <v>514071.92</v>
      </c>
      <c r="W681">
        <v>551721</v>
      </c>
      <c r="X681">
        <v>1175120</v>
      </c>
      <c r="Y681">
        <v>139400</v>
      </c>
      <c r="Z681">
        <v>16535695.18</v>
      </c>
      <c r="AF681">
        <v>903019.32</v>
      </c>
      <c r="AG681">
        <v>488646</v>
      </c>
      <c r="AH681">
        <v>10169524.560000001</v>
      </c>
      <c r="AI681">
        <v>392607.55</v>
      </c>
      <c r="AK681">
        <v>492544.14</v>
      </c>
      <c r="AP681">
        <v>1232788</v>
      </c>
      <c r="AR681">
        <v>257960.2</v>
      </c>
      <c r="AU681">
        <v>465600</v>
      </c>
      <c r="AV681">
        <v>2500191.86</v>
      </c>
      <c r="AW681">
        <v>834891.41</v>
      </c>
      <c r="AX681">
        <v>5481.6</v>
      </c>
      <c r="AY681">
        <v>6432667.3399999999</v>
      </c>
      <c r="AZ681">
        <v>1104470.1599999999</v>
      </c>
      <c r="BA681">
        <v>1626997.21</v>
      </c>
      <c r="BB681">
        <v>689167.7</v>
      </c>
      <c r="BC681">
        <v>2419740.96</v>
      </c>
      <c r="BD681">
        <v>782371.52</v>
      </c>
      <c r="BE681">
        <v>464799.96</v>
      </c>
      <c r="BF681">
        <v>464799.96</v>
      </c>
      <c r="BG681">
        <v>464759.96</v>
      </c>
      <c r="BH681">
        <v>8161703.75</v>
      </c>
      <c r="BI681">
        <v>173600</v>
      </c>
      <c r="BJ681">
        <v>435600</v>
      </c>
      <c r="BK681">
        <v>1404000</v>
      </c>
      <c r="BL681">
        <v>479120.02</v>
      </c>
      <c r="BM681">
        <v>1738599.96</v>
      </c>
      <c r="BN681">
        <v>1248713.8</v>
      </c>
      <c r="BO681">
        <v>1003640</v>
      </c>
    </row>
    <row r="682" spans="1:67" ht="23.25">
      <c r="A682" s="121">
        <v>5</v>
      </c>
      <c r="B682" s="122" t="s">
        <v>916</v>
      </c>
      <c r="C682" s="123" t="s">
        <v>917</v>
      </c>
      <c r="D682" s="123">
        <v>5.2</v>
      </c>
      <c r="E682" s="266" t="s">
        <v>952</v>
      </c>
      <c r="F682" s="122"/>
      <c r="G682" s="122" t="s">
        <v>1877</v>
      </c>
      <c r="H682" s="201"/>
      <c r="I682" s="150" t="s">
        <v>1879</v>
      </c>
      <c r="J682" s="150"/>
      <c r="K682" s="278">
        <v>5105010105.1009998</v>
      </c>
      <c r="L682" s="291" t="s">
        <v>786</v>
      </c>
      <c r="M682" s="108">
        <f t="shared" si="10"/>
        <v>0</v>
      </c>
      <c r="N682">
        <v>119021.28</v>
      </c>
      <c r="P682">
        <v>31208.34</v>
      </c>
      <c r="Q682">
        <v>78200.039999999994</v>
      </c>
      <c r="R682">
        <v>2524188.33</v>
      </c>
      <c r="S682">
        <v>96465.7</v>
      </c>
      <c r="T682">
        <v>13266.37</v>
      </c>
      <c r="U682">
        <v>1999</v>
      </c>
      <c r="W682">
        <v>29759.86</v>
      </c>
      <c r="X682">
        <v>85160</v>
      </c>
      <c r="Y682">
        <v>33341.660000000003</v>
      </c>
      <c r="AA682">
        <v>413647.55</v>
      </c>
      <c r="AC682">
        <v>1270276.44</v>
      </c>
      <c r="AD682">
        <v>543414.80000000005</v>
      </c>
      <c r="AE682">
        <v>258593.75</v>
      </c>
      <c r="AG682">
        <v>23063</v>
      </c>
      <c r="AH682">
        <v>18648333.710000001</v>
      </c>
      <c r="AJ682">
        <v>2897679.45</v>
      </c>
      <c r="AK682">
        <v>149677.82</v>
      </c>
      <c r="AM682">
        <v>1208364.8</v>
      </c>
      <c r="AN682">
        <v>4803727.1100000003</v>
      </c>
      <c r="AO682">
        <v>313879.99</v>
      </c>
      <c r="AP682">
        <v>561053.07999999996</v>
      </c>
      <c r="AQ682">
        <v>180773.97</v>
      </c>
      <c r="AR682">
        <v>2722276.92</v>
      </c>
      <c r="AS682">
        <v>77006.8</v>
      </c>
      <c r="AT682">
        <v>575903.13</v>
      </c>
      <c r="AU682">
        <v>73524.479999999996</v>
      </c>
      <c r="AV682">
        <v>15230270.68</v>
      </c>
      <c r="AW682">
        <v>109945.45</v>
      </c>
      <c r="BA682">
        <v>151927.53</v>
      </c>
      <c r="BB682">
        <v>102716.11</v>
      </c>
      <c r="BC682">
        <v>103727.03999999999</v>
      </c>
      <c r="BD682">
        <v>59566.53</v>
      </c>
      <c r="BE682">
        <v>52799.96</v>
      </c>
      <c r="BF682">
        <v>84919.92</v>
      </c>
      <c r="BG682">
        <v>85119.92</v>
      </c>
      <c r="BH682">
        <v>295746.67</v>
      </c>
      <c r="BL682">
        <v>29000.03</v>
      </c>
      <c r="BO682">
        <v>101893.33</v>
      </c>
    </row>
    <row r="683" spans="1:67" ht="23.25">
      <c r="A683" s="121">
        <v>5</v>
      </c>
      <c r="B683" s="122" t="s">
        <v>916</v>
      </c>
      <c r="C683" s="123" t="s">
        <v>917</v>
      </c>
      <c r="D683" s="123">
        <v>5.2</v>
      </c>
      <c r="E683" s="266" t="s">
        <v>952</v>
      </c>
      <c r="F683" s="122"/>
      <c r="G683" s="122" t="s">
        <v>1877</v>
      </c>
      <c r="H683" s="201"/>
      <c r="I683" s="150" t="s">
        <v>1879</v>
      </c>
      <c r="J683" s="150"/>
      <c r="K683" s="278">
        <v>5105010107.1009998</v>
      </c>
      <c r="L683" s="291" t="s">
        <v>787</v>
      </c>
      <c r="M683" s="108">
        <f t="shared" si="10"/>
        <v>1960</v>
      </c>
      <c r="Q683">
        <v>21999.96</v>
      </c>
      <c r="R683">
        <v>93443.77</v>
      </c>
      <c r="T683">
        <v>9664.36</v>
      </c>
      <c r="U683">
        <v>19304.28</v>
      </c>
      <c r="V683">
        <v>68871.72</v>
      </c>
      <c r="W683">
        <v>1599.96</v>
      </c>
      <c r="Y683">
        <v>32922.22</v>
      </c>
      <c r="Z683">
        <v>1960</v>
      </c>
      <c r="AB683">
        <v>16009.41</v>
      </c>
      <c r="AF683">
        <v>222961.48</v>
      </c>
      <c r="AH683">
        <v>49711.01</v>
      </c>
      <c r="AJ683">
        <v>35284.160000000003</v>
      </c>
      <c r="AK683">
        <v>19066.669999999998</v>
      </c>
      <c r="AN683">
        <v>123512</v>
      </c>
      <c r="AO683">
        <v>238891.66</v>
      </c>
      <c r="AP683">
        <v>62164.42</v>
      </c>
      <c r="AQ683">
        <v>1117202.1299999999</v>
      </c>
      <c r="AR683">
        <v>436445.99</v>
      </c>
      <c r="AS683">
        <v>10800</v>
      </c>
      <c r="AT683">
        <v>42749</v>
      </c>
      <c r="AU683">
        <v>821019.2</v>
      </c>
      <c r="AZ683">
        <v>25099.86</v>
      </c>
      <c r="BA683">
        <v>10263.94</v>
      </c>
      <c r="BD683">
        <v>413333.33</v>
      </c>
      <c r="BE683">
        <v>149747.96</v>
      </c>
      <c r="BF683">
        <v>70968.66</v>
      </c>
      <c r="BG683">
        <v>674450.81</v>
      </c>
      <c r="BJ683">
        <v>16933.330000000002</v>
      </c>
      <c r="BN683">
        <v>16933.330000000002</v>
      </c>
    </row>
    <row r="684" spans="1:67" ht="23.25">
      <c r="A684" s="121">
        <v>5</v>
      </c>
      <c r="B684" s="122" t="s">
        <v>916</v>
      </c>
      <c r="C684" s="123" t="s">
        <v>917</v>
      </c>
      <c r="D684" s="123">
        <v>5.2</v>
      </c>
      <c r="E684" s="266" t="s">
        <v>952</v>
      </c>
      <c r="F684" s="122"/>
      <c r="G684" s="122" t="s">
        <v>1877</v>
      </c>
      <c r="H684" s="201"/>
      <c r="I684" s="150" t="s">
        <v>1879</v>
      </c>
      <c r="J684" s="150"/>
      <c r="K684" s="278">
        <v>5105010107.1020002</v>
      </c>
      <c r="L684" s="291" t="s">
        <v>2469</v>
      </c>
      <c r="M684" s="108">
        <f t="shared" si="10"/>
        <v>0</v>
      </c>
      <c r="N684">
        <v>29000.04</v>
      </c>
      <c r="Q684">
        <v>65199.96</v>
      </c>
      <c r="V684">
        <v>54800</v>
      </c>
      <c r="Y684">
        <v>199700</v>
      </c>
      <c r="AG684">
        <v>182472</v>
      </c>
      <c r="BC684">
        <v>23600.04</v>
      </c>
      <c r="BE684">
        <v>235674.95</v>
      </c>
      <c r="BF684">
        <v>125689.41</v>
      </c>
    </row>
    <row r="685" spans="1:67" ht="23.25">
      <c r="A685" s="121">
        <v>5</v>
      </c>
      <c r="B685" s="122" t="s">
        <v>916</v>
      </c>
      <c r="C685" s="123" t="s">
        <v>917</v>
      </c>
      <c r="D685" s="123">
        <v>5.2</v>
      </c>
      <c r="E685" s="266" t="s">
        <v>952</v>
      </c>
      <c r="F685" s="122"/>
      <c r="G685" s="122" t="s">
        <v>1877</v>
      </c>
      <c r="H685" s="201"/>
      <c r="I685" s="150" t="s">
        <v>1879</v>
      </c>
      <c r="J685" s="150"/>
      <c r="K685" s="278">
        <v>5105010107.1029997</v>
      </c>
      <c r="L685" s="291" t="s">
        <v>789</v>
      </c>
      <c r="M685" s="108">
        <f t="shared" si="10"/>
        <v>0</v>
      </c>
      <c r="Q685">
        <v>192685.56</v>
      </c>
      <c r="S685">
        <v>99821.27</v>
      </c>
      <c r="U685">
        <v>145359.96</v>
      </c>
      <c r="V685">
        <v>174024.8</v>
      </c>
      <c r="AG685">
        <v>106980</v>
      </c>
      <c r="AH685">
        <v>7818335.5199999996</v>
      </c>
      <c r="AW685">
        <v>185812.94</v>
      </c>
      <c r="AY685">
        <v>670222.27</v>
      </c>
      <c r="BA685">
        <v>142713.97</v>
      </c>
      <c r="BC685">
        <v>186800.04</v>
      </c>
      <c r="BD685">
        <v>263000</v>
      </c>
      <c r="BE685">
        <v>5920.51</v>
      </c>
      <c r="BF685">
        <v>120059.93</v>
      </c>
    </row>
    <row r="686" spans="1:67" ht="23.25">
      <c r="A686" s="121">
        <v>5</v>
      </c>
      <c r="B686" s="122" t="s">
        <v>916</v>
      </c>
      <c r="C686" s="123" t="s">
        <v>917</v>
      </c>
      <c r="D686" s="123">
        <v>5.2</v>
      </c>
      <c r="E686" s="266" t="s">
        <v>952</v>
      </c>
      <c r="F686" s="122"/>
      <c r="G686" s="122" t="s">
        <v>1877</v>
      </c>
      <c r="H686" s="201"/>
      <c r="I686" s="150" t="s">
        <v>1879</v>
      </c>
      <c r="J686" s="150"/>
      <c r="K686" s="278">
        <v>5105010107.1040001</v>
      </c>
      <c r="L686" s="291" t="s">
        <v>790</v>
      </c>
      <c r="M686" s="108">
        <f t="shared" si="10"/>
        <v>0</v>
      </c>
      <c r="N686">
        <v>85866.72</v>
      </c>
      <c r="V686">
        <v>5400</v>
      </c>
      <c r="Y686">
        <v>80126.789999999994</v>
      </c>
      <c r="AY686">
        <v>50618.720000000001</v>
      </c>
      <c r="BE686">
        <v>60474.95</v>
      </c>
      <c r="BF686">
        <v>80487.8</v>
      </c>
    </row>
    <row r="687" spans="1:67" ht="23.25">
      <c r="A687" s="121">
        <v>5</v>
      </c>
      <c r="B687" s="122" t="s">
        <v>916</v>
      </c>
      <c r="C687" s="123" t="s">
        <v>917</v>
      </c>
      <c r="D687" s="123">
        <v>5.2</v>
      </c>
      <c r="E687" s="266" t="s">
        <v>952</v>
      </c>
      <c r="F687" s="122"/>
      <c r="G687" s="122" t="s">
        <v>1877</v>
      </c>
      <c r="H687" s="201"/>
      <c r="I687" s="150" t="s">
        <v>1879</v>
      </c>
      <c r="J687" s="150"/>
      <c r="K687" s="278">
        <v>5105010107.1049995</v>
      </c>
      <c r="L687" s="291" t="s">
        <v>791</v>
      </c>
      <c r="M687" s="108">
        <f t="shared" si="10"/>
        <v>0</v>
      </c>
    </row>
    <row r="688" spans="1:67" ht="23.25">
      <c r="A688" s="121">
        <v>5</v>
      </c>
      <c r="B688" s="122" t="s">
        <v>916</v>
      </c>
      <c r="C688" s="123" t="s">
        <v>917</v>
      </c>
      <c r="D688" s="123">
        <v>5.2</v>
      </c>
      <c r="E688" s="266" t="s">
        <v>952</v>
      </c>
      <c r="F688" s="122"/>
      <c r="G688" s="122" t="s">
        <v>1877</v>
      </c>
      <c r="H688" s="201"/>
      <c r="I688" s="150" t="s">
        <v>1879</v>
      </c>
      <c r="J688" s="150"/>
      <c r="K688" s="278">
        <v>5105010107.1059999</v>
      </c>
      <c r="L688" s="291" t="s">
        <v>2470</v>
      </c>
      <c r="M688" s="108">
        <f t="shared" si="10"/>
        <v>0</v>
      </c>
      <c r="N688">
        <v>103866.72</v>
      </c>
      <c r="Q688">
        <v>24853.08</v>
      </c>
      <c r="Y688">
        <v>75891.66</v>
      </c>
      <c r="AA688">
        <v>39173.69</v>
      </c>
      <c r="AH688">
        <v>31786.65</v>
      </c>
      <c r="BB688">
        <v>6395.56</v>
      </c>
      <c r="BC688">
        <v>782040</v>
      </c>
      <c r="BE688">
        <v>453899.8</v>
      </c>
      <c r="BF688">
        <v>313799.8</v>
      </c>
    </row>
    <row r="689" spans="1:67" ht="23.25">
      <c r="A689" s="121">
        <v>5</v>
      </c>
      <c r="B689" s="122" t="s">
        <v>916</v>
      </c>
      <c r="C689" s="123" t="s">
        <v>917</v>
      </c>
      <c r="D689" s="123">
        <v>5.2</v>
      </c>
      <c r="E689" s="266" t="s">
        <v>952</v>
      </c>
      <c r="F689" s="122"/>
      <c r="G689" s="122" t="s">
        <v>1877</v>
      </c>
      <c r="H689" s="201"/>
      <c r="I689" s="150" t="s">
        <v>1907</v>
      </c>
      <c r="J689" s="150"/>
      <c r="K689" s="278">
        <v>5105010109.1009998</v>
      </c>
      <c r="L689" s="291" t="s">
        <v>2471</v>
      </c>
      <c r="M689" s="108">
        <f t="shared" si="10"/>
        <v>318535.89</v>
      </c>
      <c r="R689">
        <v>3953.36</v>
      </c>
      <c r="Z689">
        <v>318535.89</v>
      </c>
      <c r="AD689">
        <v>40732.5</v>
      </c>
      <c r="AG689">
        <v>1436</v>
      </c>
      <c r="AH689">
        <v>1284189.72</v>
      </c>
      <c r="AU689">
        <v>1264.6199999999999</v>
      </c>
      <c r="AZ689">
        <v>32456.25</v>
      </c>
      <c r="BK689">
        <v>1379</v>
      </c>
      <c r="BO689">
        <v>18125</v>
      </c>
    </row>
    <row r="690" spans="1:67" ht="23.25">
      <c r="A690" s="121">
        <v>5</v>
      </c>
      <c r="B690" s="122" t="s">
        <v>916</v>
      </c>
      <c r="C690" s="123" t="s">
        <v>917</v>
      </c>
      <c r="D690" s="123">
        <v>5.2</v>
      </c>
      <c r="E690" s="266" t="s">
        <v>952</v>
      </c>
      <c r="F690" s="122"/>
      <c r="G690" s="122" t="s">
        <v>1877</v>
      </c>
      <c r="H690" s="201"/>
      <c r="I690" s="150" t="s">
        <v>1907</v>
      </c>
      <c r="J690" s="150"/>
      <c r="K690" s="278">
        <v>5105010111.1009998</v>
      </c>
      <c r="L690" s="291" t="s">
        <v>2472</v>
      </c>
      <c r="M690" s="108">
        <f t="shared" si="10"/>
        <v>220270.32</v>
      </c>
      <c r="R690">
        <v>876583.68</v>
      </c>
      <c r="T690">
        <v>557099.02</v>
      </c>
      <c r="X690">
        <v>419400</v>
      </c>
      <c r="Y690">
        <v>69900</v>
      </c>
      <c r="Z690">
        <v>220270.32</v>
      </c>
      <c r="AA690">
        <v>401061.81</v>
      </c>
      <c r="AB690">
        <v>542180.96</v>
      </c>
      <c r="AD690">
        <v>47145.47</v>
      </c>
      <c r="AE690">
        <v>401095.89</v>
      </c>
      <c r="AG690">
        <v>144195</v>
      </c>
      <c r="AH690">
        <v>956214.99</v>
      </c>
      <c r="AJ690">
        <v>82666.63</v>
      </c>
      <c r="AM690">
        <v>400000</v>
      </c>
      <c r="AN690">
        <v>754000.01</v>
      </c>
      <c r="AO690">
        <v>896000</v>
      </c>
      <c r="AQ690">
        <v>759999.97</v>
      </c>
      <c r="AS690">
        <v>399600</v>
      </c>
      <c r="AT690">
        <v>523600</v>
      </c>
      <c r="AU690">
        <v>496000</v>
      </c>
      <c r="BA690">
        <v>527299.6</v>
      </c>
      <c r="BD690">
        <v>398600</v>
      </c>
      <c r="BE690">
        <v>397999.8</v>
      </c>
      <c r="BF690">
        <v>397999.8</v>
      </c>
      <c r="BG690">
        <v>397999.8</v>
      </c>
      <c r="BH690">
        <v>564000</v>
      </c>
      <c r="BI690">
        <v>441333.33</v>
      </c>
      <c r="BJ690">
        <v>957200</v>
      </c>
      <c r="BM690">
        <v>399600</v>
      </c>
      <c r="BN690">
        <v>400000</v>
      </c>
      <c r="BO690">
        <v>1029291.67</v>
      </c>
    </row>
    <row r="691" spans="1:67" ht="23.25">
      <c r="A691" s="121">
        <v>5</v>
      </c>
      <c r="B691" s="122" t="s">
        <v>916</v>
      </c>
      <c r="C691" s="123" t="s">
        <v>917</v>
      </c>
      <c r="D691" s="123">
        <v>5.2</v>
      </c>
      <c r="E691" s="266" t="s">
        <v>952</v>
      </c>
      <c r="F691" s="122"/>
      <c r="G691" s="122" t="s">
        <v>1877</v>
      </c>
      <c r="H691" s="201"/>
      <c r="I691" s="150" t="s">
        <v>1907</v>
      </c>
      <c r="J691" s="150"/>
      <c r="K691" s="278">
        <v>5105010113.1009998</v>
      </c>
      <c r="L691" s="291" t="s">
        <v>2473</v>
      </c>
      <c r="M691" s="108">
        <f t="shared" si="10"/>
        <v>356265.69</v>
      </c>
      <c r="S691">
        <v>34237.83</v>
      </c>
      <c r="T691">
        <v>336000</v>
      </c>
      <c r="X691">
        <v>124000</v>
      </c>
      <c r="Y691">
        <v>13666.66</v>
      </c>
      <c r="Z691">
        <v>356265.69</v>
      </c>
      <c r="AA691">
        <v>138979.73000000001</v>
      </c>
      <c r="AD691">
        <v>95073.94</v>
      </c>
      <c r="AF691">
        <v>14534.74</v>
      </c>
      <c r="AG691">
        <v>83562</v>
      </c>
      <c r="AH691">
        <v>105340.96</v>
      </c>
      <c r="AM691">
        <v>22849.78</v>
      </c>
      <c r="AQ691">
        <v>1694.97</v>
      </c>
      <c r="AW691">
        <v>88725.36</v>
      </c>
      <c r="AZ691">
        <v>22833.32</v>
      </c>
      <c r="BA691">
        <v>91429.63</v>
      </c>
      <c r="BB691">
        <v>88235.25</v>
      </c>
      <c r="BD691">
        <v>0</v>
      </c>
      <c r="BH691">
        <v>706200</v>
      </c>
      <c r="BJ691">
        <v>18633.330000000002</v>
      </c>
    </row>
    <row r="692" spans="1:67" ht="23.25">
      <c r="A692" s="121">
        <v>5</v>
      </c>
      <c r="B692" s="122" t="s">
        <v>916</v>
      </c>
      <c r="C692" s="123" t="s">
        <v>917</v>
      </c>
      <c r="D692" s="123">
        <v>5.2</v>
      </c>
      <c r="E692" s="266" t="s">
        <v>952</v>
      </c>
      <c r="F692" s="122"/>
      <c r="G692" s="122" t="s">
        <v>1877</v>
      </c>
      <c r="H692" s="201"/>
      <c r="I692" s="150" t="s">
        <v>1907</v>
      </c>
      <c r="J692" s="150"/>
      <c r="K692" s="278">
        <v>5105010115.1009998</v>
      </c>
      <c r="L692" s="291" t="s">
        <v>2474</v>
      </c>
      <c r="M692" s="108">
        <f t="shared" si="10"/>
        <v>102410.59</v>
      </c>
      <c r="Z692">
        <v>102410.59</v>
      </c>
      <c r="AD692">
        <v>3779.8</v>
      </c>
      <c r="AH692">
        <v>953401.61</v>
      </c>
      <c r="AN692">
        <v>733</v>
      </c>
      <c r="AZ692">
        <v>939.83</v>
      </c>
    </row>
    <row r="693" spans="1:67" ht="23.25">
      <c r="A693" s="121">
        <v>5</v>
      </c>
      <c r="B693" s="122" t="s">
        <v>916</v>
      </c>
      <c r="C693" s="123" t="s">
        <v>917</v>
      </c>
      <c r="D693" s="123">
        <v>5.2</v>
      </c>
      <c r="E693" s="266" t="s">
        <v>952</v>
      </c>
      <c r="F693" s="122"/>
      <c r="G693" s="122" t="s">
        <v>1877</v>
      </c>
      <c r="H693" s="201"/>
      <c r="I693" s="150" t="s">
        <v>1907</v>
      </c>
      <c r="J693" s="150"/>
      <c r="K693" s="278">
        <v>5105010117.1009998</v>
      </c>
      <c r="L693" s="291" t="s">
        <v>2475</v>
      </c>
      <c r="M693" s="108">
        <f t="shared" si="10"/>
        <v>0</v>
      </c>
      <c r="AD693">
        <v>1436.68</v>
      </c>
      <c r="AK693">
        <v>5918.43</v>
      </c>
      <c r="AQ693">
        <v>14666.65</v>
      </c>
    </row>
    <row r="694" spans="1:67" ht="23.25">
      <c r="A694" s="121">
        <v>5</v>
      </c>
      <c r="B694" s="122" t="s">
        <v>916</v>
      </c>
      <c r="C694" s="123" t="s">
        <v>917</v>
      </c>
      <c r="D694" s="123">
        <v>5.2</v>
      </c>
      <c r="E694" s="266" t="s">
        <v>952</v>
      </c>
      <c r="F694" s="122"/>
      <c r="G694" s="122" t="s">
        <v>1877</v>
      </c>
      <c r="H694" s="201"/>
      <c r="I694" s="150" t="s">
        <v>1907</v>
      </c>
      <c r="J694" s="150"/>
      <c r="K694" s="278">
        <v>5105010121.1009998</v>
      </c>
      <c r="L694" s="291" t="s">
        <v>2476</v>
      </c>
      <c r="M694" s="108">
        <f t="shared" si="10"/>
        <v>0</v>
      </c>
      <c r="Q694">
        <v>7959.96</v>
      </c>
      <c r="AD694">
        <v>11291.62</v>
      </c>
      <c r="AN694">
        <v>222222.21</v>
      </c>
    </row>
    <row r="695" spans="1:67" ht="23.25">
      <c r="A695" s="121">
        <v>5</v>
      </c>
      <c r="B695" s="122" t="s">
        <v>916</v>
      </c>
      <c r="C695" s="123" t="s">
        <v>917</v>
      </c>
      <c r="D695" s="123">
        <v>5.2</v>
      </c>
      <c r="E695" s="266" t="s">
        <v>952</v>
      </c>
      <c r="F695" s="122"/>
      <c r="G695" s="122" t="s">
        <v>1877</v>
      </c>
      <c r="H695" s="201"/>
      <c r="I695" s="150" t="s">
        <v>1907</v>
      </c>
      <c r="J695" s="150"/>
      <c r="K695" s="278">
        <v>5105010125.1009998</v>
      </c>
      <c r="L695" s="291" t="s">
        <v>2477</v>
      </c>
      <c r="M695" s="108">
        <f t="shared" si="10"/>
        <v>27940641.579999998</v>
      </c>
      <c r="R695">
        <v>1348927.86</v>
      </c>
      <c r="T695">
        <v>864358.54</v>
      </c>
      <c r="U695">
        <v>140399.98000000001</v>
      </c>
      <c r="X695">
        <v>90000</v>
      </c>
      <c r="Y695">
        <v>99021.67</v>
      </c>
      <c r="Z695">
        <v>27940641.579999998</v>
      </c>
      <c r="AA695">
        <v>221343.99</v>
      </c>
      <c r="AB695">
        <v>715082.37</v>
      </c>
      <c r="AD695">
        <v>1137392.9099999999</v>
      </c>
      <c r="AE695">
        <v>1</v>
      </c>
      <c r="AF695">
        <v>485094.69</v>
      </c>
      <c r="AG695">
        <v>78547</v>
      </c>
      <c r="AH695">
        <v>39011139.460000001</v>
      </c>
      <c r="AI695">
        <v>7803.57</v>
      </c>
      <c r="AJ695">
        <v>1513523.56</v>
      </c>
      <c r="AK695">
        <v>725528.34</v>
      </c>
      <c r="AL695">
        <v>217161.83</v>
      </c>
      <c r="AM695">
        <v>192282.34</v>
      </c>
      <c r="AN695">
        <v>1717489.72</v>
      </c>
      <c r="AO695">
        <v>2001162.53</v>
      </c>
      <c r="AP695">
        <v>17250</v>
      </c>
      <c r="AQ695">
        <v>1399520.4</v>
      </c>
      <c r="AR695">
        <v>1264754.28</v>
      </c>
      <c r="AS695">
        <v>484890.66</v>
      </c>
      <c r="AT695">
        <v>104276.67</v>
      </c>
      <c r="AU695">
        <v>175821.67</v>
      </c>
      <c r="AV695">
        <v>16131419.949999999</v>
      </c>
      <c r="AW695">
        <v>179644.32</v>
      </c>
      <c r="AX695">
        <v>165007.99</v>
      </c>
      <c r="AY695">
        <v>600024.1</v>
      </c>
      <c r="AZ695">
        <v>756335.51</v>
      </c>
      <c r="BA695">
        <v>427965.22</v>
      </c>
      <c r="BB695">
        <v>298082.05</v>
      </c>
      <c r="BC695">
        <v>2232648.17</v>
      </c>
      <c r="BD695">
        <v>244142.86</v>
      </c>
      <c r="BE695">
        <v>288183.56</v>
      </c>
      <c r="BF695">
        <v>188447.52</v>
      </c>
      <c r="BG695">
        <v>296052.86</v>
      </c>
      <c r="BH695">
        <v>13422069.960000001</v>
      </c>
      <c r="BI695">
        <v>333229.03999999998</v>
      </c>
      <c r="BJ695">
        <v>1058157.74</v>
      </c>
      <c r="BK695">
        <v>2939510.95</v>
      </c>
      <c r="BL695">
        <v>610956.34</v>
      </c>
      <c r="BM695">
        <v>253355.65</v>
      </c>
      <c r="BN695">
        <v>999385.9</v>
      </c>
      <c r="BO695">
        <v>1136661.9099999999</v>
      </c>
    </row>
    <row r="696" spans="1:67" ht="23.25">
      <c r="A696" s="121">
        <v>5</v>
      </c>
      <c r="B696" s="122" t="s">
        <v>916</v>
      </c>
      <c r="C696" s="123" t="s">
        <v>917</v>
      </c>
      <c r="D696" s="123">
        <v>5.2</v>
      </c>
      <c r="E696" s="266" t="s">
        <v>952</v>
      </c>
      <c r="F696" s="122"/>
      <c r="G696" s="122" t="s">
        <v>1877</v>
      </c>
      <c r="H696" s="201"/>
      <c r="I696" s="150" t="s">
        <v>1907</v>
      </c>
      <c r="J696" s="150"/>
      <c r="K696" s="278">
        <v>5105010127.1009998</v>
      </c>
      <c r="L696" s="291" t="s">
        <v>2478</v>
      </c>
      <c r="M696" s="108">
        <f t="shared" si="10"/>
        <v>610047.66</v>
      </c>
      <c r="R696">
        <v>20766.93</v>
      </c>
      <c r="Z696">
        <v>610047.66</v>
      </c>
      <c r="AB696">
        <v>22463.360000000001</v>
      </c>
      <c r="AG696">
        <v>702</v>
      </c>
      <c r="AH696">
        <v>866080.28</v>
      </c>
      <c r="AN696">
        <v>3622.5</v>
      </c>
      <c r="AV696">
        <v>1674.08</v>
      </c>
      <c r="AW696">
        <v>498.41</v>
      </c>
      <c r="BB696">
        <v>499.48</v>
      </c>
      <c r="BH696">
        <v>406458.34</v>
      </c>
      <c r="BO696">
        <v>4316.67</v>
      </c>
    </row>
    <row r="697" spans="1:67" ht="23.25">
      <c r="A697" s="121">
        <v>5</v>
      </c>
      <c r="B697" s="122" t="s">
        <v>916</v>
      </c>
      <c r="C697" s="123" t="s">
        <v>917</v>
      </c>
      <c r="D697" s="123">
        <v>5.2</v>
      </c>
      <c r="E697" s="266" t="s">
        <v>952</v>
      </c>
      <c r="F697" s="122"/>
      <c r="G697" s="122" t="s">
        <v>1877</v>
      </c>
      <c r="H697" s="201"/>
      <c r="I697" s="150" t="s">
        <v>1907</v>
      </c>
      <c r="J697" s="150"/>
      <c r="K697" s="278">
        <v>5105010129.1009998</v>
      </c>
      <c r="L697" s="291" t="s">
        <v>802</v>
      </c>
      <c r="M697" s="108">
        <f t="shared" si="10"/>
        <v>0</v>
      </c>
      <c r="AH697">
        <v>2332666.6800000002</v>
      </c>
      <c r="AV697">
        <v>738182.51</v>
      </c>
    </row>
    <row r="698" spans="1:67" ht="23.25">
      <c r="A698" s="121">
        <v>5</v>
      </c>
      <c r="B698" s="122" t="s">
        <v>916</v>
      </c>
      <c r="C698" s="123" t="s">
        <v>917</v>
      </c>
      <c r="D698" s="123">
        <v>5.2</v>
      </c>
      <c r="E698" s="266" t="s">
        <v>952</v>
      </c>
      <c r="F698" s="122"/>
      <c r="G698" s="122" t="s">
        <v>1877</v>
      </c>
      <c r="H698" s="201"/>
      <c r="I698" s="150" t="s">
        <v>1907</v>
      </c>
      <c r="J698" s="150"/>
      <c r="K698" s="278">
        <v>5105010131.1009998</v>
      </c>
      <c r="L698" s="291" t="s">
        <v>2479</v>
      </c>
      <c r="M698" s="108">
        <f t="shared" si="10"/>
        <v>1187276.3700000001</v>
      </c>
      <c r="Z698">
        <v>1187276.3700000001</v>
      </c>
      <c r="AB698">
        <v>81890.080000000002</v>
      </c>
      <c r="AD698">
        <v>115381.89</v>
      </c>
      <c r="AF698">
        <v>18795.89</v>
      </c>
      <c r="AG698">
        <v>18940</v>
      </c>
      <c r="AH698">
        <v>55378.63</v>
      </c>
      <c r="AJ698">
        <v>23886.45</v>
      </c>
      <c r="AU698">
        <v>251666.67</v>
      </c>
      <c r="BA698">
        <v>9822.77</v>
      </c>
      <c r="BI698">
        <v>32466.67</v>
      </c>
    </row>
    <row r="699" spans="1:67" ht="23.25">
      <c r="A699" s="121">
        <v>5</v>
      </c>
      <c r="B699" s="122" t="s">
        <v>916</v>
      </c>
      <c r="C699" s="123" t="s">
        <v>917</v>
      </c>
      <c r="D699" s="123">
        <v>5.2</v>
      </c>
      <c r="E699" s="266" t="s">
        <v>952</v>
      </c>
      <c r="F699" s="122"/>
      <c r="G699" s="122" t="s">
        <v>1877</v>
      </c>
      <c r="H699" s="201"/>
      <c r="I699" s="150" t="s">
        <v>1907</v>
      </c>
      <c r="J699" s="150"/>
      <c r="K699" s="278">
        <v>5105010133.1009998</v>
      </c>
      <c r="L699" s="291" t="s">
        <v>804</v>
      </c>
      <c r="M699" s="108">
        <f t="shared" si="10"/>
        <v>0</v>
      </c>
    </row>
    <row r="700" spans="1:67" ht="23.25">
      <c r="A700" s="121">
        <v>5</v>
      </c>
      <c r="B700" s="122" t="s">
        <v>916</v>
      </c>
      <c r="C700" s="123" t="s">
        <v>917</v>
      </c>
      <c r="D700" s="123">
        <v>5.2</v>
      </c>
      <c r="E700" s="266" t="s">
        <v>952</v>
      </c>
      <c r="F700" s="122"/>
      <c r="G700" s="122" t="s">
        <v>1877</v>
      </c>
      <c r="H700" s="201"/>
      <c r="I700" s="150" t="s">
        <v>1907</v>
      </c>
      <c r="J700" s="150"/>
      <c r="K700" s="278">
        <v>5105010135.1009998</v>
      </c>
      <c r="L700" s="291" t="s">
        <v>805</v>
      </c>
      <c r="M700" s="108">
        <f t="shared" si="10"/>
        <v>0</v>
      </c>
    </row>
    <row r="701" spans="1:67" ht="23.25">
      <c r="A701" s="121">
        <v>5</v>
      </c>
      <c r="B701" s="122" t="s">
        <v>916</v>
      </c>
      <c r="C701" s="123" t="s">
        <v>917</v>
      </c>
      <c r="D701" s="123">
        <v>5.2</v>
      </c>
      <c r="E701" s="266" t="s">
        <v>952</v>
      </c>
      <c r="F701" s="122"/>
      <c r="G701" s="122" t="s">
        <v>1877</v>
      </c>
      <c r="H701" s="201"/>
      <c r="I701" s="150" t="s">
        <v>1907</v>
      </c>
      <c r="J701" s="150"/>
      <c r="K701" s="278">
        <v>5105010137.1009998</v>
      </c>
      <c r="L701" s="291" t="s">
        <v>806</v>
      </c>
      <c r="M701" s="108">
        <f t="shared" si="10"/>
        <v>0</v>
      </c>
    </row>
    <row r="702" spans="1:67" ht="23.25">
      <c r="A702" s="121">
        <v>5</v>
      </c>
      <c r="B702" s="122" t="s">
        <v>916</v>
      </c>
      <c r="C702" s="123" t="s">
        <v>917</v>
      </c>
      <c r="D702" s="123">
        <v>5.2</v>
      </c>
      <c r="E702" s="266" t="s">
        <v>952</v>
      </c>
      <c r="F702" s="122"/>
      <c r="G702" s="122" t="s">
        <v>1877</v>
      </c>
      <c r="H702" s="201"/>
      <c r="I702" s="150" t="s">
        <v>1907</v>
      </c>
      <c r="J702" s="150"/>
      <c r="K702" s="278">
        <v>5105010139.1009998</v>
      </c>
      <c r="L702" s="291" t="s">
        <v>2480</v>
      </c>
      <c r="M702" s="108">
        <f t="shared" si="10"/>
        <v>560297.24</v>
      </c>
      <c r="R702">
        <v>6562.5</v>
      </c>
      <c r="Z702">
        <v>560297.24</v>
      </c>
      <c r="AH702">
        <v>231794.75</v>
      </c>
    </row>
    <row r="703" spans="1:67" ht="23.25">
      <c r="A703" s="121">
        <v>5</v>
      </c>
      <c r="B703" s="122" t="s">
        <v>916</v>
      </c>
      <c r="C703" s="123" t="s">
        <v>917</v>
      </c>
      <c r="D703" s="123">
        <v>5.2</v>
      </c>
      <c r="E703" s="266" t="s">
        <v>952</v>
      </c>
      <c r="F703" s="122"/>
      <c r="G703" s="122" t="s">
        <v>1877</v>
      </c>
      <c r="H703" s="201"/>
      <c r="I703" s="150" t="s">
        <v>1922</v>
      </c>
      <c r="J703" s="150"/>
      <c r="K703" s="278">
        <v>5105010148.1009998</v>
      </c>
      <c r="L703" s="291" t="s">
        <v>2481</v>
      </c>
      <c r="M703" s="108">
        <f t="shared" si="10"/>
        <v>47887.07</v>
      </c>
      <c r="Y703">
        <v>49750</v>
      </c>
      <c r="Z703">
        <v>47887.07</v>
      </c>
    </row>
    <row r="704" spans="1:67" ht="23.25">
      <c r="A704" s="121">
        <v>5</v>
      </c>
      <c r="B704" s="122" t="s">
        <v>916</v>
      </c>
      <c r="C704" s="123" t="s">
        <v>917</v>
      </c>
      <c r="D704" s="123">
        <v>5.2</v>
      </c>
      <c r="E704" s="266" t="s">
        <v>952</v>
      </c>
      <c r="F704" s="122"/>
      <c r="G704" s="122" t="s">
        <v>1877</v>
      </c>
      <c r="H704" s="201"/>
      <c r="I704" s="150" t="s">
        <v>1922</v>
      </c>
      <c r="J704" s="150"/>
      <c r="K704" s="278">
        <v>5105010149.1020002</v>
      </c>
      <c r="L704" s="291" t="s">
        <v>2482</v>
      </c>
      <c r="M704" s="108">
        <f t="shared" si="10"/>
        <v>0</v>
      </c>
      <c r="BH704">
        <v>1298743.1000000001</v>
      </c>
    </row>
    <row r="705" spans="1:67" ht="23.25">
      <c r="A705" s="121">
        <v>5</v>
      </c>
      <c r="B705" s="122" t="s">
        <v>916</v>
      </c>
      <c r="C705" s="123" t="s">
        <v>917</v>
      </c>
      <c r="D705" s="123">
        <v>5.2</v>
      </c>
      <c r="E705" s="266" t="s">
        <v>952</v>
      </c>
      <c r="F705" s="122"/>
      <c r="G705" s="122" t="s">
        <v>1877</v>
      </c>
      <c r="H705" s="201"/>
      <c r="I705" s="150" t="s">
        <v>1879</v>
      </c>
      <c r="J705" s="150"/>
      <c r="K705" s="278">
        <v>5105010158.1009998</v>
      </c>
      <c r="L705" s="291" t="s">
        <v>2483</v>
      </c>
      <c r="M705" s="108">
        <f t="shared" si="10"/>
        <v>0</v>
      </c>
    </row>
    <row r="706" spans="1:67" ht="23.25">
      <c r="A706" s="121">
        <v>5</v>
      </c>
      <c r="B706" s="122" t="s">
        <v>916</v>
      </c>
      <c r="C706" s="123" t="s">
        <v>917</v>
      </c>
      <c r="D706" s="123">
        <v>5.2</v>
      </c>
      <c r="E706" s="266" t="s">
        <v>952</v>
      </c>
      <c r="F706" s="122"/>
      <c r="G706" s="122" t="s">
        <v>1877</v>
      </c>
      <c r="H706" s="201"/>
      <c r="I706" s="150" t="s">
        <v>1879</v>
      </c>
      <c r="J706" s="150"/>
      <c r="K706" s="278">
        <v>5105010160.1009998</v>
      </c>
      <c r="L706" s="291" t="s">
        <v>2485</v>
      </c>
      <c r="M706" s="108">
        <f t="shared" si="10"/>
        <v>0</v>
      </c>
      <c r="N706">
        <v>4052396.4</v>
      </c>
      <c r="P706">
        <v>303189.44</v>
      </c>
      <c r="Q706">
        <v>402003.96</v>
      </c>
      <c r="R706">
        <v>358234.16</v>
      </c>
      <c r="S706">
        <v>340292.34</v>
      </c>
      <c r="U706">
        <v>305203.92</v>
      </c>
      <c r="V706">
        <v>305204.03999999998</v>
      </c>
      <c r="W706">
        <v>733476.6</v>
      </c>
      <c r="Y706">
        <v>0</v>
      </c>
      <c r="AB706">
        <v>71556.38</v>
      </c>
      <c r="AD706">
        <v>305429.39</v>
      </c>
      <c r="AH706">
        <v>707319.96</v>
      </c>
      <c r="AJ706">
        <v>315999.96000000002</v>
      </c>
      <c r="AK706">
        <v>341253.78</v>
      </c>
      <c r="AL706">
        <v>872092</v>
      </c>
      <c r="AM706">
        <v>353616.96</v>
      </c>
      <c r="AN706">
        <v>5833.34</v>
      </c>
      <c r="AO706">
        <v>93084.12</v>
      </c>
      <c r="AP706">
        <v>77415.520000000004</v>
      </c>
      <c r="AQ706">
        <v>29000.03</v>
      </c>
      <c r="AR706">
        <v>76824</v>
      </c>
      <c r="AS706">
        <v>69520</v>
      </c>
      <c r="AT706">
        <v>1234381.23</v>
      </c>
      <c r="AU706">
        <v>80291.039999999994</v>
      </c>
      <c r="AV706">
        <v>152639.98000000001</v>
      </c>
      <c r="AZ706">
        <v>77843.759999999995</v>
      </c>
      <c r="BC706">
        <v>727599.96</v>
      </c>
      <c r="BD706">
        <v>6600</v>
      </c>
      <c r="BH706">
        <v>1022000</v>
      </c>
      <c r="BI706">
        <v>495180</v>
      </c>
      <c r="BJ706">
        <v>47790.5</v>
      </c>
      <c r="BL706">
        <v>25917.8</v>
      </c>
      <c r="BN706">
        <v>307558.59999999998</v>
      </c>
      <c r="BO706">
        <v>177978.4</v>
      </c>
    </row>
    <row r="707" spans="1:67" ht="23.25">
      <c r="A707" s="121">
        <v>5</v>
      </c>
      <c r="B707" s="122" t="s">
        <v>916</v>
      </c>
      <c r="C707" s="123" t="s">
        <v>917</v>
      </c>
      <c r="D707" s="123">
        <v>5.2</v>
      </c>
      <c r="E707" s="266" t="s">
        <v>952</v>
      </c>
      <c r="F707" s="122"/>
      <c r="G707" s="122" t="s">
        <v>1877</v>
      </c>
      <c r="H707" s="201"/>
      <c r="I707" s="150" t="s">
        <v>1879</v>
      </c>
      <c r="J707" s="150"/>
      <c r="K707" s="278">
        <v>5105010160.1020002</v>
      </c>
      <c r="L707" s="291" t="s">
        <v>2486</v>
      </c>
      <c r="M707" s="108">
        <f t="shared" si="10"/>
        <v>118765.87</v>
      </c>
      <c r="N707">
        <v>11570774.52</v>
      </c>
      <c r="O707">
        <v>530473.32999999996</v>
      </c>
      <c r="P707">
        <v>85142.24</v>
      </c>
      <c r="Q707">
        <v>639779.74</v>
      </c>
      <c r="R707">
        <v>3813.89</v>
      </c>
      <c r="S707">
        <v>2887491.15</v>
      </c>
      <c r="T707">
        <v>36929.54</v>
      </c>
      <c r="U707">
        <v>550596.64</v>
      </c>
      <c r="V707">
        <v>482688</v>
      </c>
      <c r="W707">
        <v>432755.14</v>
      </c>
      <c r="X707">
        <v>84011.8</v>
      </c>
      <c r="Y707">
        <v>874853.26</v>
      </c>
      <c r="Z707">
        <v>118765.87</v>
      </c>
      <c r="AA707">
        <v>37581.08</v>
      </c>
      <c r="AB707">
        <v>873869.19</v>
      </c>
      <c r="AD707">
        <v>174569.15</v>
      </c>
      <c r="AE707">
        <v>455390.04</v>
      </c>
      <c r="AH707">
        <v>2907536.72</v>
      </c>
      <c r="AI707">
        <v>271678.2</v>
      </c>
      <c r="AK707">
        <v>68586.67</v>
      </c>
      <c r="AW707">
        <v>220214.67</v>
      </c>
      <c r="AX707">
        <v>197907.01</v>
      </c>
      <c r="AY707">
        <v>402339</v>
      </c>
      <c r="AZ707">
        <v>136546.44</v>
      </c>
      <c r="BA707">
        <v>216669.8</v>
      </c>
      <c r="BB707">
        <v>93852.62</v>
      </c>
      <c r="BC707">
        <v>1746656.88</v>
      </c>
      <c r="BD707">
        <v>171515.33</v>
      </c>
      <c r="BF707">
        <v>32532.799999999999</v>
      </c>
      <c r="BG707">
        <v>18599.88</v>
      </c>
      <c r="BH707">
        <v>1409272.93</v>
      </c>
      <c r="BI707">
        <v>469751.18</v>
      </c>
      <c r="BJ707">
        <v>1023046.3</v>
      </c>
      <c r="BK707">
        <v>1351526.62</v>
      </c>
      <c r="BL707">
        <v>68504.5</v>
      </c>
      <c r="BN707">
        <v>44058.2</v>
      </c>
    </row>
    <row r="708" spans="1:67" ht="23.25">
      <c r="A708" s="121">
        <v>5</v>
      </c>
      <c r="B708" s="122" t="s">
        <v>916</v>
      </c>
      <c r="C708" s="123" t="s">
        <v>917</v>
      </c>
      <c r="D708" s="123">
        <v>5.2</v>
      </c>
      <c r="E708" s="266" t="s">
        <v>952</v>
      </c>
      <c r="F708" s="122"/>
      <c r="G708" s="122" t="s">
        <v>1877</v>
      </c>
      <c r="H708" s="201"/>
      <c r="I708" s="150" t="s">
        <v>1879</v>
      </c>
      <c r="J708" s="150"/>
      <c r="K708" s="278">
        <v>5105010160.1029997</v>
      </c>
      <c r="L708" s="291" t="s">
        <v>2487</v>
      </c>
      <c r="M708" s="108">
        <f t="shared" ref="M708:M771" si="11">SUMIF($N$1:$BO$1,$M$1,$N708:$BO708)</f>
        <v>451200</v>
      </c>
      <c r="N708">
        <v>146449.92000000001</v>
      </c>
      <c r="O708">
        <v>53493.34</v>
      </c>
      <c r="P708">
        <v>185933.17</v>
      </c>
      <c r="Q708">
        <v>114156.17</v>
      </c>
      <c r="R708">
        <v>289312.44</v>
      </c>
      <c r="S708">
        <v>553192.24</v>
      </c>
      <c r="T708">
        <v>25801.1</v>
      </c>
      <c r="V708">
        <v>67313.33</v>
      </c>
      <c r="W708">
        <v>879.96</v>
      </c>
      <c r="X708">
        <v>18055.759999999998</v>
      </c>
      <c r="Y708">
        <v>409750.42</v>
      </c>
      <c r="Z708">
        <v>451200</v>
      </c>
      <c r="AB708">
        <v>90597.43</v>
      </c>
      <c r="AC708">
        <v>98465.16</v>
      </c>
      <c r="AD708">
        <v>275788.77</v>
      </c>
      <c r="AE708">
        <v>171335.45</v>
      </c>
      <c r="AG708">
        <v>22174</v>
      </c>
      <c r="AH708">
        <v>561076</v>
      </c>
      <c r="AI708">
        <v>30000</v>
      </c>
      <c r="AJ708">
        <v>430655.19</v>
      </c>
      <c r="AK708">
        <v>53517.39</v>
      </c>
      <c r="AL708">
        <v>1179358.47</v>
      </c>
      <c r="AM708">
        <v>268020.26</v>
      </c>
      <c r="AN708">
        <v>294398.67</v>
      </c>
      <c r="AO708">
        <v>1953242.08</v>
      </c>
      <c r="AP708">
        <v>379846.35</v>
      </c>
      <c r="AQ708">
        <v>137054.63</v>
      </c>
      <c r="AR708">
        <v>55537.67</v>
      </c>
      <c r="AS708">
        <v>932777.52</v>
      </c>
      <c r="AT708">
        <v>1005706.66</v>
      </c>
      <c r="AV708">
        <v>6822558.6100000003</v>
      </c>
      <c r="AW708">
        <v>3495.01</v>
      </c>
      <c r="AX708">
        <v>257893.56</v>
      </c>
      <c r="BA708">
        <v>375963.64</v>
      </c>
      <c r="BB708">
        <v>29912.65</v>
      </c>
      <c r="BD708">
        <v>135386.67000000001</v>
      </c>
      <c r="BE708">
        <v>17573.330000000002</v>
      </c>
      <c r="BF708">
        <v>3979.96</v>
      </c>
      <c r="BG708">
        <v>99199.46</v>
      </c>
      <c r="BH708">
        <v>27932.33</v>
      </c>
      <c r="BI708">
        <v>124280</v>
      </c>
      <c r="BL708">
        <v>5360.01</v>
      </c>
    </row>
    <row r="709" spans="1:67" ht="23.25">
      <c r="A709" s="121">
        <v>5</v>
      </c>
      <c r="B709" s="122" t="s">
        <v>916</v>
      </c>
      <c r="C709" s="123" t="s">
        <v>917</v>
      </c>
      <c r="D709" s="123">
        <v>5.2</v>
      </c>
      <c r="E709" s="266" t="s">
        <v>952</v>
      </c>
      <c r="F709" s="122"/>
      <c r="G709" s="122" t="s">
        <v>1877</v>
      </c>
      <c r="H709" s="201"/>
      <c r="I709" s="150" t="s">
        <v>1879</v>
      </c>
      <c r="J709" s="150"/>
      <c r="K709" s="278">
        <v>5105010160.1040001</v>
      </c>
      <c r="L709" s="291" t="s">
        <v>814</v>
      </c>
      <c r="M709" s="108">
        <f t="shared" si="11"/>
        <v>1059104.8799999999</v>
      </c>
      <c r="N709">
        <v>509029.2</v>
      </c>
      <c r="O709">
        <v>134030</v>
      </c>
      <c r="Q709">
        <v>37203.839999999997</v>
      </c>
      <c r="S709">
        <v>150397.12</v>
      </c>
      <c r="T709">
        <v>297635.01</v>
      </c>
      <c r="U709">
        <v>135205.68</v>
      </c>
      <c r="V709">
        <v>69913.350000000006</v>
      </c>
      <c r="W709">
        <v>339406.08000000002</v>
      </c>
      <c r="X709">
        <v>90080.11</v>
      </c>
      <c r="Y709">
        <v>169611.11</v>
      </c>
      <c r="Z709">
        <v>1059104.8799999999</v>
      </c>
      <c r="AA709">
        <v>91872.55</v>
      </c>
      <c r="AB709">
        <v>72054.5</v>
      </c>
      <c r="AC709">
        <v>134805.96</v>
      </c>
      <c r="AD709">
        <v>584749.66</v>
      </c>
      <c r="AE709">
        <v>4003.46</v>
      </c>
      <c r="AF709">
        <v>90278.07</v>
      </c>
      <c r="AG709">
        <v>260502</v>
      </c>
      <c r="AH709">
        <v>310632</v>
      </c>
      <c r="AI709">
        <v>251450.04</v>
      </c>
      <c r="AJ709">
        <v>186320.59</v>
      </c>
      <c r="AK709">
        <v>48956.67</v>
      </c>
      <c r="AL709">
        <v>227891.67</v>
      </c>
      <c r="AM709">
        <v>28716.33</v>
      </c>
      <c r="AN709">
        <v>648130.05000000005</v>
      </c>
      <c r="AO709">
        <v>171550.06</v>
      </c>
      <c r="AP709">
        <v>350792.01</v>
      </c>
      <c r="AQ709">
        <v>113333.3</v>
      </c>
      <c r="AR709">
        <v>363554.31</v>
      </c>
      <c r="AS709">
        <v>187113.18</v>
      </c>
      <c r="AT709">
        <v>67180</v>
      </c>
      <c r="AU709">
        <v>109068.82</v>
      </c>
      <c r="AW709">
        <v>36843.93</v>
      </c>
      <c r="AY709">
        <v>192646.92</v>
      </c>
      <c r="AZ709">
        <v>96543.1</v>
      </c>
      <c r="BA709">
        <v>449648.47</v>
      </c>
      <c r="BB709">
        <v>54650.11</v>
      </c>
      <c r="BD709">
        <v>152715.67000000001</v>
      </c>
      <c r="BE709">
        <v>59652.67</v>
      </c>
      <c r="BF709">
        <v>124396.01</v>
      </c>
      <c r="BG709">
        <v>52172.959999999999</v>
      </c>
      <c r="BI709">
        <v>167250.38</v>
      </c>
      <c r="BJ709">
        <v>208636.34</v>
      </c>
      <c r="BK709">
        <v>303822.5</v>
      </c>
      <c r="BL709">
        <v>127174.11</v>
      </c>
      <c r="BN709">
        <v>16650.54</v>
      </c>
    </row>
    <row r="710" spans="1:67" ht="23.25">
      <c r="A710" s="121">
        <v>5</v>
      </c>
      <c r="B710" s="122" t="s">
        <v>916</v>
      </c>
      <c r="C710" s="123" t="s">
        <v>917</v>
      </c>
      <c r="D710" s="123">
        <v>5.2</v>
      </c>
      <c r="E710" s="266" t="s">
        <v>952</v>
      </c>
      <c r="F710" s="122"/>
      <c r="G710" s="122" t="s">
        <v>1877</v>
      </c>
      <c r="H710" s="201"/>
      <c r="I710" s="150" t="s">
        <v>1879</v>
      </c>
      <c r="J710" s="150"/>
      <c r="K710" s="278">
        <v>5105010160.1049995</v>
      </c>
      <c r="L710" s="291" t="s">
        <v>815</v>
      </c>
      <c r="M710" s="108">
        <f t="shared" si="11"/>
        <v>0</v>
      </c>
      <c r="N710">
        <v>276730.92</v>
      </c>
      <c r="O710">
        <v>33882.33</v>
      </c>
      <c r="P710">
        <v>71266.67</v>
      </c>
      <c r="Y710">
        <v>0</v>
      </c>
      <c r="AH710">
        <v>90591.96</v>
      </c>
      <c r="AY710">
        <v>221671.92</v>
      </c>
      <c r="AZ710">
        <v>2408.9499999999998</v>
      </c>
      <c r="BB710">
        <v>2672.97</v>
      </c>
      <c r="BC710">
        <v>12660</v>
      </c>
      <c r="BL710">
        <v>48116.97</v>
      </c>
      <c r="BO710">
        <v>128800</v>
      </c>
    </row>
    <row r="711" spans="1:67" ht="23.25">
      <c r="A711" s="121">
        <v>5</v>
      </c>
      <c r="B711" s="122" t="s">
        <v>916</v>
      </c>
      <c r="C711" s="123" t="s">
        <v>917</v>
      </c>
      <c r="D711" s="123">
        <v>5.2</v>
      </c>
      <c r="E711" s="266" t="s">
        <v>952</v>
      </c>
      <c r="F711" s="122"/>
      <c r="G711" s="122" t="s">
        <v>1877</v>
      </c>
      <c r="H711" s="201"/>
      <c r="I711" s="150" t="s">
        <v>1879</v>
      </c>
      <c r="J711" s="150"/>
      <c r="K711" s="278">
        <v>5105010160.1059999</v>
      </c>
      <c r="L711" s="291" t="s">
        <v>2488</v>
      </c>
      <c r="M711" s="108">
        <f t="shared" si="11"/>
        <v>0</v>
      </c>
      <c r="P711">
        <v>45796</v>
      </c>
      <c r="T711">
        <v>30927.86</v>
      </c>
      <c r="X711">
        <v>105463.43</v>
      </c>
      <c r="AW711">
        <v>39628.269999999997</v>
      </c>
      <c r="BD711">
        <v>2333.33</v>
      </c>
    </row>
    <row r="712" spans="1:67" ht="23.25">
      <c r="A712" s="121">
        <v>5</v>
      </c>
      <c r="B712" s="122" t="s">
        <v>916</v>
      </c>
      <c r="C712" s="123" t="s">
        <v>917</v>
      </c>
      <c r="D712" s="123">
        <v>5.2</v>
      </c>
      <c r="E712" s="266" t="s">
        <v>952</v>
      </c>
      <c r="F712" s="122"/>
      <c r="G712" s="122" t="s">
        <v>1877</v>
      </c>
      <c r="H712" s="201"/>
      <c r="I712" s="150" t="s">
        <v>1879</v>
      </c>
      <c r="J712" s="150"/>
      <c r="K712" s="278">
        <v>5105010160.1070004</v>
      </c>
      <c r="L712" s="291" t="s">
        <v>817</v>
      </c>
      <c r="M712" s="108">
        <f t="shared" si="11"/>
        <v>0</v>
      </c>
      <c r="N712">
        <v>1000425.36</v>
      </c>
      <c r="P712">
        <v>99848.42</v>
      </c>
      <c r="T712">
        <v>41682.620000000003</v>
      </c>
      <c r="V712">
        <v>10140.11</v>
      </c>
      <c r="W712">
        <v>23544.36</v>
      </c>
      <c r="Y712">
        <v>0</v>
      </c>
      <c r="AX712">
        <v>49721.09</v>
      </c>
      <c r="BC712">
        <v>134448.95999999999</v>
      </c>
      <c r="BK712">
        <v>6333.34</v>
      </c>
    </row>
    <row r="713" spans="1:67" ht="23.25">
      <c r="A713" s="121">
        <v>5</v>
      </c>
      <c r="B713" s="122" t="s">
        <v>916</v>
      </c>
      <c r="C713" s="123" t="s">
        <v>917</v>
      </c>
      <c r="D713" s="123">
        <v>5.2</v>
      </c>
      <c r="E713" s="266" t="s">
        <v>952</v>
      </c>
      <c r="F713" s="122"/>
      <c r="G713" s="122" t="s">
        <v>1877</v>
      </c>
      <c r="H713" s="201"/>
      <c r="I713" s="150" t="s">
        <v>1879</v>
      </c>
      <c r="J713" s="150"/>
      <c r="K713" s="278">
        <v>5105010160.1079998</v>
      </c>
      <c r="L713" s="291" t="s">
        <v>2489</v>
      </c>
      <c r="M713" s="108">
        <f t="shared" si="11"/>
        <v>0</v>
      </c>
      <c r="N713">
        <v>132333.35999999999</v>
      </c>
      <c r="AE713">
        <v>60164.09</v>
      </c>
    </row>
    <row r="714" spans="1:67" ht="23.25">
      <c r="A714" s="121">
        <v>5</v>
      </c>
      <c r="B714" s="122" t="s">
        <v>916</v>
      </c>
      <c r="C714" s="123" t="s">
        <v>917</v>
      </c>
      <c r="D714" s="123">
        <v>5.2</v>
      </c>
      <c r="E714" s="266" t="s">
        <v>952</v>
      </c>
      <c r="F714" s="122"/>
      <c r="G714" s="122" t="s">
        <v>1877</v>
      </c>
      <c r="H714" s="201"/>
      <c r="I714" s="150" t="s">
        <v>1879</v>
      </c>
      <c r="J714" s="150"/>
      <c r="K714" s="278">
        <v>5105010160.1090002</v>
      </c>
      <c r="L714" s="291" t="s">
        <v>2490</v>
      </c>
      <c r="M714" s="108">
        <f t="shared" si="11"/>
        <v>0</v>
      </c>
      <c r="P714">
        <v>41697.22</v>
      </c>
      <c r="Q714">
        <v>5791.92</v>
      </c>
      <c r="T714">
        <v>51498.79</v>
      </c>
      <c r="V714">
        <v>11519.28</v>
      </c>
      <c r="X714">
        <v>97180.93</v>
      </c>
      <c r="Y714">
        <v>418158.34</v>
      </c>
      <c r="AH714">
        <v>78441.84</v>
      </c>
      <c r="AX714">
        <v>53960</v>
      </c>
      <c r="AZ714">
        <v>4333.32</v>
      </c>
      <c r="BA714">
        <v>145240.68</v>
      </c>
      <c r="BD714">
        <v>22000</v>
      </c>
      <c r="BE714">
        <v>6695.9</v>
      </c>
      <c r="BF714">
        <v>2999.9</v>
      </c>
      <c r="BJ714">
        <v>43159.199999999997</v>
      </c>
      <c r="BN714">
        <v>6664</v>
      </c>
    </row>
    <row r="715" spans="1:67" ht="23.25">
      <c r="A715" s="121">
        <v>5</v>
      </c>
      <c r="B715" s="122" t="s">
        <v>916</v>
      </c>
      <c r="C715" s="123" t="s">
        <v>917</v>
      </c>
      <c r="D715" s="123">
        <v>5.2</v>
      </c>
      <c r="E715" s="266" t="s">
        <v>952</v>
      </c>
      <c r="F715" s="122"/>
      <c r="G715" s="122" t="s">
        <v>1877</v>
      </c>
      <c r="H715" s="201"/>
      <c r="I715" s="150" t="s">
        <v>1907</v>
      </c>
      <c r="J715" s="150"/>
      <c r="K715" s="278">
        <v>5105010161.1009998</v>
      </c>
      <c r="L715" s="291" t="s">
        <v>2491</v>
      </c>
      <c r="M715" s="108">
        <f t="shared" si="11"/>
        <v>380355.74</v>
      </c>
      <c r="N715">
        <v>4597218.49</v>
      </c>
      <c r="O715">
        <v>325754.05</v>
      </c>
      <c r="P715">
        <v>347263.49</v>
      </c>
      <c r="Q715">
        <v>655360.74</v>
      </c>
      <c r="R715">
        <v>925374.5</v>
      </c>
      <c r="S715">
        <v>734909.55</v>
      </c>
      <c r="T715">
        <v>345628.53</v>
      </c>
      <c r="U715">
        <v>321239.67</v>
      </c>
      <c r="V715">
        <v>234196.63</v>
      </c>
      <c r="W715">
        <v>231977</v>
      </c>
      <c r="X715">
        <v>385883.14</v>
      </c>
      <c r="Y715">
        <v>418668.59</v>
      </c>
      <c r="Z715">
        <v>380355.74</v>
      </c>
      <c r="AA715">
        <v>138224.57999999999</v>
      </c>
      <c r="AB715">
        <v>272839.52</v>
      </c>
      <c r="AC715">
        <v>224089.97</v>
      </c>
      <c r="AD715">
        <v>350690.3</v>
      </c>
      <c r="AE715">
        <v>299645.53999999998</v>
      </c>
      <c r="AF715">
        <v>442243.17</v>
      </c>
      <c r="AG715">
        <v>184294</v>
      </c>
      <c r="AH715">
        <v>2793478.71</v>
      </c>
      <c r="AI715">
        <v>148018.31</v>
      </c>
      <c r="AJ715">
        <v>373873.71</v>
      </c>
      <c r="AK715">
        <v>63884.63</v>
      </c>
      <c r="AL715">
        <v>525299.78</v>
      </c>
      <c r="AM715">
        <v>508088.58</v>
      </c>
      <c r="AN715">
        <v>2204479.3199999998</v>
      </c>
      <c r="AO715">
        <v>464762.81</v>
      </c>
      <c r="AP715">
        <v>224692.13</v>
      </c>
      <c r="AQ715">
        <v>564626.64</v>
      </c>
      <c r="AR715">
        <v>652513.39</v>
      </c>
      <c r="AS715">
        <v>424473.78</v>
      </c>
      <c r="AT715">
        <v>245183.66</v>
      </c>
      <c r="AU715">
        <v>133971.06</v>
      </c>
      <c r="AV715">
        <v>827401.2</v>
      </c>
      <c r="AW715">
        <v>155741.29</v>
      </c>
      <c r="AX715">
        <v>72152.789999999994</v>
      </c>
      <c r="AY715">
        <v>427604.21</v>
      </c>
      <c r="AZ715">
        <v>119586.64</v>
      </c>
      <c r="BA715">
        <v>432166.66</v>
      </c>
      <c r="BB715">
        <v>381555.18</v>
      </c>
      <c r="BC715">
        <v>190457.51</v>
      </c>
      <c r="BD715">
        <v>162653.04</v>
      </c>
      <c r="BE715">
        <v>198903.75</v>
      </c>
      <c r="BF715">
        <v>133080.9</v>
      </c>
      <c r="BG715">
        <v>69737.19</v>
      </c>
      <c r="BH715">
        <v>3490549.61</v>
      </c>
      <c r="BI715">
        <v>546477.18999999994</v>
      </c>
      <c r="BJ715">
        <v>607771.13</v>
      </c>
      <c r="BK715">
        <v>1006240.17</v>
      </c>
      <c r="BL715">
        <v>128956.97</v>
      </c>
      <c r="BM715">
        <v>456164</v>
      </c>
      <c r="BN715">
        <v>539774.1</v>
      </c>
      <c r="BO715">
        <v>624992.49</v>
      </c>
    </row>
    <row r="716" spans="1:67" ht="23.25">
      <c r="A716" s="121">
        <v>5</v>
      </c>
      <c r="B716" s="122" t="s">
        <v>916</v>
      </c>
      <c r="C716" s="123" t="s">
        <v>917</v>
      </c>
      <c r="D716" s="123">
        <v>5.2</v>
      </c>
      <c r="E716" s="266" t="s">
        <v>952</v>
      </c>
      <c r="F716" s="122"/>
      <c r="G716" s="122" t="s">
        <v>1877</v>
      </c>
      <c r="H716" s="201"/>
      <c r="I716" s="150" t="s">
        <v>1907</v>
      </c>
      <c r="J716" s="150"/>
      <c r="K716" s="278">
        <v>5105010161.1020002</v>
      </c>
      <c r="L716" s="291" t="s">
        <v>821</v>
      </c>
      <c r="M716" s="108">
        <f t="shared" si="11"/>
        <v>102499</v>
      </c>
      <c r="N716">
        <v>1991614.8</v>
      </c>
      <c r="O716">
        <v>419400</v>
      </c>
      <c r="P716">
        <v>565800</v>
      </c>
      <c r="Q716">
        <v>667898.96</v>
      </c>
      <c r="R716">
        <v>242165.34</v>
      </c>
      <c r="S716">
        <v>1355399</v>
      </c>
      <c r="T716">
        <v>216658.66</v>
      </c>
      <c r="U716">
        <v>1926</v>
      </c>
      <c r="V716">
        <v>412712.34</v>
      </c>
      <c r="W716">
        <v>426350.11</v>
      </c>
      <c r="X716">
        <v>586031</v>
      </c>
      <c r="Y716">
        <v>927100</v>
      </c>
      <c r="Z716">
        <v>102499</v>
      </c>
      <c r="AA716">
        <v>114512.88</v>
      </c>
      <c r="AC716">
        <v>530285.64</v>
      </c>
      <c r="AD716">
        <v>416464.15</v>
      </c>
      <c r="AE716">
        <v>515748.04</v>
      </c>
      <c r="AF716">
        <v>281091.8</v>
      </c>
      <c r="AG716">
        <v>778160</v>
      </c>
      <c r="AH716">
        <v>2000143.67</v>
      </c>
      <c r="AI716">
        <v>759948</v>
      </c>
      <c r="AJ716">
        <v>129999</v>
      </c>
      <c r="AK716">
        <v>228577.66</v>
      </c>
      <c r="AL716">
        <v>856559</v>
      </c>
      <c r="AM716">
        <v>168600</v>
      </c>
      <c r="AN716">
        <v>1943690.33</v>
      </c>
      <c r="AO716">
        <v>666222</v>
      </c>
      <c r="AP716">
        <v>687399</v>
      </c>
      <c r="AQ716">
        <v>175200</v>
      </c>
      <c r="AR716">
        <v>1957579</v>
      </c>
      <c r="AS716">
        <v>72700</v>
      </c>
      <c r="AT716">
        <v>408597</v>
      </c>
      <c r="AU716">
        <v>325509.81</v>
      </c>
      <c r="AV716">
        <v>1016383.02</v>
      </c>
      <c r="AY716">
        <v>2430449.9700000002</v>
      </c>
      <c r="AZ716">
        <v>257599.8</v>
      </c>
      <c r="BA716">
        <v>403068.38</v>
      </c>
      <c r="BC716">
        <v>229841.49</v>
      </c>
      <c r="BG716">
        <v>372979.8</v>
      </c>
      <c r="BH716">
        <v>1038103.33</v>
      </c>
      <c r="BI716">
        <v>233366.64</v>
      </c>
      <c r="BJ716">
        <v>179999</v>
      </c>
      <c r="BK716">
        <v>508060</v>
      </c>
      <c r="BM716">
        <v>1040574.95</v>
      </c>
      <c r="BN716">
        <v>198869</v>
      </c>
    </row>
    <row r="717" spans="1:67" ht="23.25">
      <c r="A717" s="121">
        <v>5</v>
      </c>
      <c r="B717" s="122" t="s">
        <v>916</v>
      </c>
      <c r="C717" s="123" t="s">
        <v>917</v>
      </c>
      <c r="D717" s="123">
        <v>5.2</v>
      </c>
      <c r="E717" s="266" t="s">
        <v>952</v>
      </c>
      <c r="F717" s="122"/>
      <c r="G717" s="122" t="s">
        <v>1877</v>
      </c>
      <c r="H717" s="201"/>
      <c r="I717" s="150" t="s">
        <v>1907</v>
      </c>
      <c r="J717" s="150"/>
      <c r="K717" s="278">
        <v>5105010161.1029997</v>
      </c>
      <c r="L717" s="291" t="s">
        <v>2492</v>
      </c>
      <c r="M717" s="108">
        <f t="shared" si="11"/>
        <v>462622.49</v>
      </c>
      <c r="N717">
        <v>1499035.73</v>
      </c>
      <c r="O717">
        <v>112929.93</v>
      </c>
      <c r="P717">
        <v>9844</v>
      </c>
      <c r="Q717">
        <v>179735.09</v>
      </c>
      <c r="R717">
        <v>29515.68</v>
      </c>
      <c r="S717">
        <v>511536.93</v>
      </c>
      <c r="T717">
        <v>76848.34</v>
      </c>
      <c r="U717">
        <v>32479.42</v>
      </c>
      <c r="V717">
        <v>121920.01</v>
      </c>
      <c r="W717">
        <v>227378.92</v>
      </c>
      <c r="X717">
        <v>21445.93</v>
      </c>
      <c r="Y717">
        <v>98376.01</v>
      </c>
      <c r="Z717">
        <v>462622.49</v>
      </c>
      <c r="AA717">
        <v>186159</v>
      </c>
      <c r="AB717">
        <v>228926.99</v>
      </c>
      <c r="AC717">
        <v>9326.16</v>
      </c>
      <c r="AD717">
        <v>122024.62</v>
      </c>
      <c r="AF717">
        <v>101771.23</v>
      </c>
      <c r="AG717">
        <v>17029</v>
      </c>
      <c r="AH717">
        <v>87413.59</v>
      </c>
      <c r="AI717">
        <v>7866.87</v>
      </c>
      <c r="AJ717">
        <v>127603.98</v>
      </c>
      <c r="AK717">
        <v>12614.32</v>
      </c>
      <c r="AL717">
        <v>32111.53</v>
      </c>
      <c r="AM717">
        <v>87417.53</v>
      </c>
      <c r="AN717">
        <v>512118.77</v>
      </c>
      <c r="AO717">
        <v>83742.42</v>
      </c>
      <c r="AP717">
        <v>69453.399999999994</v>
      </c>
      <c r="AQ717">
        <v>380037.67</v>
      </c>
      <c r="AR717">
        <v>530304.37</v>
      </c>
      <c r="AS717">
        <v>108209.67</v>
      </c>
      <c r="AT717">
        <v>111100</v>
      </c>
      <c r="AU717">
        <v>13560</v>
      </c>
      <c r="AV717">
        <v>1710135</v>
      </c>
      <c r="AW717">
        <v>3919.71</v>
      </c>
      <c r="AX717">
        <v>7218.51</v>
      </c>
      <c r="AY717">
        <v>258944.12</v>
      </c>
      <c r="AZ717">
        <v>82844.28</v>
      </c>
      <c r="BA717">
        <v>17574.189999999999</v>
      </c>
      <c r="BB717">
        <v>202901.02</v>
      </c>
      <c r="BC717">
        <v>52956.959999999999</v>
      </c>
      <c r="BD717">
        <v>21120.76</v>
      </c>
      <c r="BE717">
        <v>104966.7</v>
      </c>
      <c r="BF717">
        <v>63858.239999999998</v>
      </c>
      <c r="BG717">
        <v>83706.67</v>
      </c>
      <c r="BH717">
        <v>855039.14</v>
      </c>
      <c r="BI717">
        <v>317072.32</v>
      </c>
      <c r="BJ717">
        <v>60301.67</v>
      </c>
      <c r="BK717">
        <v>58761.04</v>
      </c>
      <c r="BL717">
        <v>173007.02</v>
      </c>
      <c r="BM717">
        <v>34626.720000000001</v>
      </c>
      <c r="BN717">
        <v>118893.34</v>
      </c>
      <c r="BO717">
        <v>194317.29</v>
      </c>
    </row>
    <row r="718" spans="1:67" ht="23.25">
      <c r="A718" s="121">
        <v>5</v>
      </c>
      <c r="B718" s="122" t="s">
        <v>916</v>
      </c>
      <c r="C718" s="123" t="s">
        <v>917</v>
      </c>
      <c r="D718" s="123">
        <v>5.2</v>
      </c>
      <c r="E718" s="266" t="s">
        <v>952</v>
      </c>
      <c r="F718" s="122"/>
      <c r="G718" s="122" t="s">
        <v>1877</v>
      </c>
      <c r="H718" s="201"/>
      <c r="I718" s="150" t="s">
        <v>1907</v>
      </c>
      <c r="J718" s="150"/>
      <c r="K718" s="278">
        <v>5105010161.1040001</v>
      </c>
      <c r="L718" s="291" t="s">
        <v>2493</v>
      </c>
      <c r="M718" s="108">
        <f t="shared" si="11"/>
        <v>126480.28</v>
      </c>
      <c r="N718">
        <v>652847.42000000004</v>
      </c>
      <c r="O718">
        <v>95801.5</v>
      </c>
      <c r="P718">
        <v>46544.83</v>
      </c>
      <c r="Q718">
        <v>242634.5</v>
      </c>
      <c r="R718">
        <v>158532</v>
      </c>
      <c r="S718">
        <v>173586.32</v>
      </c>
      <c r="T718">
        <v>67468.61</v>
      </c>
      <c r="U718">
        <v>91837.64</v>
      </c>
      <c r="V718">
        <v>30294.639999999999</v>
      </c>
      <c r="W718">
        <v>61571.32</v>
      </c>
      <c r="X718">
        <v>116383</v>
      </c>
      <c r="Y718">
        <v>49277.34</v>
      </c>
      <c r="Z718">
        <v>126480.28</v>
      </c>
      <c r="AA718">
        <v>35371.1</v>
      </c>
      <c r="AB718">
        <v>40627.120000000003</v>
      </c>
      <c r="AC718">
        <v>25154.12</v>
      </c>
      <c r="AD718">
        <v>26181.759999999998</v>
      </c>
      <c r="AE718">
        <v>97285.81</v>
      </c>
      <c r="AF718">
        <v>31619.94</v>
      </c>
      <c r="AG718">
        <v>29360</v>
      </c>
      <c r="AH718">
        <v>631971.96</v>
      </c>
      <c r="AI718">
        <v>31733.279999999999</v>
      </c>
      <c r="AJ718">
        <v>57796.54</v>
      </c>
      <c r="AK718">
        <v>22279.99</v>
      </c>
      <c r="AL718">
        <v>39180.129999999997</v>
      </c>
      <c r="AM718">
        <v>64540.51</v>
      </c>
      <c r="AN718">
        <v>100796.78</v>
      </c>
      <c r="AO718">
        <v>45024.9</v>
      </c>
      <c r="AP718">
        <v>26666.799999999999</v>
      </c>
      <c r="AQ718">
        <v>21525.5</v>
      </c>
      <c r="AR718">
        <v>5232.32</v>
      </c>
      <c r="AS718">
        <v>28111.33</v>
      </c>
      <c r="AT718">
        <v>142937.10999999999</v>
      </c>
      <c r="AU718">
        <v>9644.2199999999993</v>
      </c>
      <c r="AV718">
        <v>241350.47</v>
      </c>
      <c r="AW718">
        <v>77453.2</v>
      </c>
      <c r="AX718">
        <v>12564.5</v>
      </c>
      <c r="AY718">
        <v>17324.48</v>
      </c>
      <c r="AZ718">
        <v>48883.94</v>
      </c>
      <c r="BA718">
        <v>58874.45</v>
      </c>
      <c r="BB718">
        <v>7852.03</v>
      </c>
      <c r="BC718">
        <v>51261.31</v>
      </c>
      <c r="BD718">
        <v>40068.5</v>
      </c>
      <c r="BE718">
        <v>18233</v>
      </c>
      <c r="BF718">
        <v>23599.61</v>
      </c>
      <c r="BG718">
        <v>19096.8</v>
      </c>
      <c r="BH718">
        <v>298420.98</v>
      </c>
      <c r="BI718">
        <v>64382.03</v>
      </c>
      <c r="BJ718">
        <v>8763.33</v>
      </c>
      <c r="BK718">
        <v>140467.17000000001</v>
      </c>
      <c r="BL718">
        <v>14455.83</v>
      </c>
      <c r="BM718">
        <v>36509.339999999997</v>
      </c>
      <c r="BN718">
        <v>77974.69</v>
      </c>
      <c r="BO718">
        <v>16529</v>
      </c>
    </row>
    <row r="719" spans="1:67" ht="23.25">
      <c r="A719" s="121">
        <v>5</v>
      </c>
      <c r="B719" s="122" t="s">
        <v>916</v>
      </c>
      <c r="C719" s="123" t="s">
        <v>917</v>
      </c>
      <c r="D719" s="123">
        <v>5.2</v>
      </c>
      <c r="E719" s="266" t="s">
        <v>952</v>
      </c>
      <c r="F719" s="122"/>
      <c r="G719" s="122" t="s">
        <v>1877</v>
      </c>
      <c r="H719" s="201"/>
      <c r="I719" s="150" t="s">
        <v>1907</v>
      </c>
      <c r="J719" s="150"/>
      <c r="K719" s="278">
        <v>5105010161.1049995</v>
      </c>
      <c r="L719" s="291" t="s">
        <v>2494</v>
      </c>
      <c r="M719" s="108">
        <f t="shared" si="11"/>
        <v>0</v>
      </c>
      <c r="N719">
        <v>183000.54</v>
      </c>
      <c r="O719">
        <v>54580</v>
      </c>
      <c r="P719">
        <v>35568.33</v>
      </c>
      <c r="Q719">
        <v>22399.919999999998</v>
      </c>
      <c r="R719">
        <v>36111.64</v>
      </c>
      <c r="S719">
        <v>14922.57</v>
      </c>
      <c r="U719">
        <v>97904.76</v>
      </c>
      <c r="V719">
        <v>7700</v>
      </c>
      <c r="W719">
        <v>24235.439999999999</v>
      </c>
      <c r="AA719">
        <v>1145.77</v>
      </c>
      <c r="AB719">
        <v>5435.7</v>
      </c>
      <c r="AD719">
        <v>3166.67</v>
      </c>
      <c r="AE719">
        <v>8856.39</v>
      </c>
      <c r="AF719">
        <v>16919.79</v>
      </c>
      <c r="AI719">
        <v>73920.679999999993</v>
      </c>
      <c r="AJ719">
        <v>56427.95</v>
      </c>
      <c r="AK719">
        <v>6637</v>
      </c>
      <c r="AL719">
        <v>38532.83</v>
      </c>
      <c r="AM719">
        <v>15096.73</v>
      </c>
      <c r="AN719">
        <v>55270</v>
      </c>
      <c r="AO719">
        <v>26682.33</v>
      </c>
      <c r="AP719">
        <v>70855</v>
      </c>
      <c r="AQ719">
        <v>37280.89</v>
      </c>
      <c r="AR719">
        <v>15500.12</v>
      </c>
      <c r="AS719">
        <v>17049.12</v>
      </c>
      <c r="AT719">
        <v>131964.75</v>
      </c>
      <c r="AV719">
        <v>210597.26</v>
      </c>
      <c r="AW719">
        <v>12150.78</v>
      </c>
      <c r="AX719">
        <v>69796.33</v>
      </c>
      <c r="AZ719">
        <v>21552.29</v>
      </c>
      <c r="BA719">
        <v>93038.27</v>
      </c>
      <c r="BB719">
        <v>18976.03</v>
      </c>
      <c r="BD719">
        <v>17000</v>
      </c>
      <c r="BE719">
        <v>531.91999999999996</v>
      </c>
      <c r="BH719">
        <v>61232.34</v>
      </c>
      <c r="BI719">
        <v>17768.71</v>
      </c>
      <c r="BJ719">
        <v>5649</v>
      </c>
      <c r="BK719">
        <v>48006.5</v>
      </c>
      <c r="BL719">
        <v>76338.399999999994</v>
      </c>
      <c r="BM719">
        <v>25386.58</v>
      </c>
      <c r="BN719">
        <v>62701.34</v>
      </c>
      <c r="BO719">
        <v>25562.1</v>
      </c>
    </row>
    <row r="720" spans="1:67" ht="23.25">
      <c r="A720" s="121">
        <v>5</v>
      </c>
      <c r="B720" s="122" t="s">
        <v>916</v>
      </c>
      <c r="C720" s="123" t="s">
        <v>917</v>
      </c>
      <c r="D720" s="123">
        <v>5.2</v>
      </c>
      <c r="E720" s="266" t="s">
        <v>952</v>
      </c>
      <c r="F720" s="122"/>
      <c r="G720" s="122" t="s">
        <v>1877</v>
      </c>
      <c r="H720" s="201"/>
      <c r="I720" s="150" t="s">
        <v>1907</v>
      </c>
      <c r="J720" s="150"/>
      <c r="K720" s="278">
        <v>5105010161.1059999</v>
      </c>
      <c r="L720" s="291" t="s">
        <v>825</v>
      </c>
      <c r="M720" s="108">
        <f t="shared" si="11"/>
        <v>0</v>
      </c>
      <c r="O720">
        <v>832.33</v>
      </c>
      <c r="P720">
        <v>34775</v>
      </c>
      <c r="R720">
        <v>2798</v>
      </c>
      <c r="S720">
        <v>4771.8</v>
      </c>
      <c r="T720">
        <v>3529.19</v>
      </c>
      <c r="U720">
        <v>44529.41</v>
      </c>
      <c r="W720">
        <v>493.84</v>
      </c>
      <c r="Y720">
        <v>1298</v>
      </c>
      <c r="AF720">
        <v>1689.8</v>
      </c>
      <c r="AH720">
        <v>1749.96</v>
      </c>
      <c r="AJ720">
        <v>9593.18</v>
      </c>
      <c r="AL720">
        <v>9309</v>
      </c>
      <c r="AN720">
        <v>31042.21</v>
      </c>
      <c r="AP720">
        <v>432.33</v>
      </c>
      <c r="AU720">
        <v>1880</v>
      </c>
      <c r="AW720">
        <v>4339.5</v>
      </c>
      <c r="BD720">
        <v>5265.41</v>
      </c>
      <c r="BE720">
        <v>1064.22</v>
      </c>
      <c r="BF720">
        <v>2711.96</v>
      </c>
      <c r="BH720">
        <v>2040</v>
      </c>
      <c r="BN720">
        <v>1070</v>
      </c>
    </row>
    <row r="721" spans="1:67" ht="23.25">
      <c r="A721" s="121">
        <v>5</v>
      </c>
      <c r="B721" s="122" t="s">
        <v>916</v>
      </c>
      <c r="C721" s="123" t="s">
        <v>917</v>
      </c>
      <c r="D721" s="123">
        <v>5.2</v>
      </c>
      <c r="E721" s="266" t="s">
        <v>952</v>
      </c>
      <c r="F721" s="122"/>
      <c r="G721" s="122" t="s">
        <v>1877</v>
      </c>
      <c r="H721" s="201"/>
      <c r="I721" s="150" t="s">
        <v>1907</v>
      </c>
      <c r="J721" s="150"/>
      <c r="K721" s="278">
        <v>5105010161.1070004</v>
      </c>
      <c r="L721" s="291" t="s">
        <v>826</v>
      </c>
      <c r="M721" s="108">
        <f t="shared" si="11"/>
        <v>12027809.08</v>
      </c>
      <c r="N721">
        <v>52076957.549999997</v>
      </c>
      <c r="O721">
        <v>1130023.3400000001</v>
      </c>
      <c r="P721">
        <v>3025941.14</v>
      </c>
      <c r="Q721">
        <v>5146382.08</v>
      </c>
      <c r="R721">
        <v>6382009.25</v>
      </c>
      <c r="S721">
        <v>9821526.5</v>
      </c>
      <c r="T721">
        <v>3965001.75</v>
      </c>
      <c r="U721">
        <v>2733737.12</v>
      </c>
      <c r="V721">
        <v>3397524.33</v>
      </c>
      <c r="W721">
        <v>1256341.08</v>
      </c>
      <c r="X721">
        <v>1867832.3200000001</v>
      </c>
      <c r="Y721">
        <v>1983152.66</v>
      </c>
      <c r="Z721">
        <v>12027809.08</v>
      </c>
      <c r="AA721">
        <v>1511874.04</v>
      </c>
      <c r="AB721">
        <v>2807132.58</v>
      </c>
      <c r="AC721">
        <v>1293400.56</v>
      </c>
      <c r="AD721">
        <v>1761273.41</v>
      </c>
      <c r="AE721">
        <v>2096371.96</v>
      </c>
      <c r="AF721">
        <v>1775893.98</v>
      </c>
      <c r="AG721">
        <v>467622</v>
      </c>
      <c r="AH721">
        <v>78692399.219999999</v>
      </c>
      <c r="AI721">
        <v>1271354.3999999999</v>
      </c>
      <c r="AJ721">
        <v>4030227.77</v>
      </c>
      <c r="AK721">
        <v>2401902.33</v>
      </c>
      <c r="AL721">
        <v>6107228.8700000001</v>
      </c>
      <c r="AM721">
        <v>1375888.38</v>
      </c>
      <c r="AN721">
        <v>10745156.66</v>
      </c>
      <c r="AO721">
        <v>2495860.33</v>
      </c>
      <c r="AP721">
        <v>3278985.26</v>
      </c>
      <c r="AQ721">
        <v>900146.61</v>
      </c>
      <c r="AR721">
        <v>8127344.5599999996</v>
      </c>
      <c r="AS721">
        <v>2881230.09</v>
      </c>
      <c r="AT721">
        <v>2280614.16</v>
      </c>
      <c r="AU721">
        <v>1206693.67</v>
      </c>
      <c r="AV721">
        <v>33298695.879999999</v>
      </c>
      <c r="AW721">
        <v>1477106.66</v>
      </c>
      <c r="AX721">
        <v>1525006.92</v>
      </c>
      <c r="AY721">
        <v>4042084.84</v>
      </c>
      <c r="AZ721">
        <v>1431056.99</v>
      </c>
      <c r="BA721">
        <v>2936492.9</v>
      </c>
      <c r="BB721">
        <v>1456093.31</v>
      </c>
      <c r="BC721">
        <v>4339317.92</v>
      </c>
      <c r="BD721">
        <v>588667.32999999996</v>
      </c>
      <c r="BE721">
        <v>833143.24</v>
      </c>
      <c r="BF721">
        <v>678326.56</v>
      </c>
      <c r="BG721">
        <v>923205.27</v>
      </c>
      <c r="BH721">
        <v>16407038.720000001</v>
      </c>
      <c r="BI721">
        <v>3644692.41</v>
      </c>
      <c r="BJ721">
        <v>1359534.92</v>
      </c>
      <c r="BK721">
        <v>4356983.8600000003</v>
      </c>
      <c r="BL721">
        <v>643705.80000000005</v>
      </c>
      <c r="BM721">
        <v>3191709.93</v>
      </c>
      <c r="BN721">
        <v>2851858.08</v>
      </c>
      <c r="BO721">
        <v>1486047.01</v>
      </c>
    </row>
    <row r="722" spans="1:67" ht="23.25">
      <c r="A722" s="121">
        <v>5</v>
      </c>
      <c r="B722" s="122" t="s">
        <v>916</v>
      </c>
      <c r="C722" s="123" t="s">
        <v>917</v>
      </c>
      <c r="D722" s="123">
        <v>5.2</v>
      </c>
      <c r="E722" s="266" t="s">
        <v>952</v>
      </c>
      <c r="F722" s="122"/>
      <c r="G722" s="122" t="s">
        <v>1877</v>
      </c>
      <c r="H722" s="201"/>
      <c r="I722" s="150" t="s">
        <v>1907</v>
      </c>
      <c r="J722" s="150"/>
      <c r="K722" s="278">
        <v>5105010161.1079998</v>
      </c>
      <c r="L722" s="291" t="s">
        <v>2495</v>
      </c>
      <c r="M722" s="108">
        <f t="shared" si="11"/>
        <v>772024.55</v>
      </c>
      <c r="N722">
        <v>1810821.3</v>
      </c>
      <c r="O722">
        <v>199807.67</v>
      </c>
      <c r="P722">
        <v>335371.78000000003</v>
      </c>
      <c r="Q722">
        <v>227758.9</v>
      </c>
      <c r="R722">
        <v>347996.12</v>
      </c>
      <c r="S722">
        <v>153388.97</v>
      </c>
      <c r="T722">
        <v>263606.88</v>
      </c>
      <c r="U722">
        <v>194550.05</v>
      </c>
      <c r="V722">
        <v>52234.5</v>
      </c>
      <c r="W722">
        <v>343349.31</v>
      </c>
      <c r="X722">
        <v>199476.2</v>
      </c>
      <c r="Y722">
        <v>391497.56</v>
      </c>
      <c r="Z722">
        <v>772024.55</v>
      </c>
      <c r="AA722">
        <v>171801.16</v>
      </c>
      <c r="AB722">
        <v>48757.67</v>
      </c>
      <c r="AC722">
        <v>203977.51</v>
      </c>
      <c r="AD722">
        <v>223004.98</v>
      </c>
      <c r="AE722">
        <v>72626.05</v>
      </c>
      <c r="AF722">
        <v>94431.07</v>
      </c>
      <c r="AG722">
        <v>182669</v>
      </c>
      <c r="AH722">
        <v>3253607.85</v>
      </c>
      <c r="AI722">
        <v>112613.14</v>
      </c>
      <c r="AJ722">
        <v>296805.63</v>
      </c>
      <c r="AK722">
        <v>436891.94</v>
      </c>
      <c r="AL722">
        <v>294235.28999999998</v>
      </c>
      <c r="AM722">
        <v>161018.43</v>
      </c>
      <c r="AN722">
        <v>746734.12</v>
      </c>
      <c r="AO722">
        <v>159979.04999999999</v>
      </c>
      <c r="AP722">
        <v>200312.77</v>
      </c>
      <c r="AQ722">
        <v>183223.56</v>
      </c>
      <c r="AR722">
        <v>396793.77</v>
      </c>
      <c r="AS722">
        <v>113161.4</v>
      </c>
      <c r="AT722">
        <v>312264.28000000003</v>
      </c>
      <c r="AU722">
        <v>332495.96000000002</v>
      </c>
      <c r="AV722">
        <v>1265514.8700000001</v>
      </c>
      <c r="AW722">
        <v>159510.26</v>
      </c>
      <c r="AX722">
        <v>42057.89</v>
      </c>
      <c r="AY722">
        <v>269832.62</v>
      </c>
      <c r="AZ722">
        <v>129905.3</v>
      </c>
      <c r="BA722">
        <v>450834.84</v>
      </c>
      <c r="BB722">
        <v>29809.8</v>
      </c>
      <c r="BC722">
        <v>1395455.09</v>
      </c>
      <c r="BD722">
        <v>254845.5</v>
      </c>
      <c r="BE722">
        <v>127353.37</v>
      </c>
      <c r="BF722">
        <v>131187.35</v>
      </c>
      <c r="BG722">
        <v>61906.09</v>
      </c>
      <c r="BH722">
        <v>674011.23</v>
      </c>
      <c r="BI722">
        <v>381197.18</v>
      </c>
      <c r="BJ722">
        <v>115267.22</v>
      </c>
      <c r="BK722">
        <v>307574.06</v>
      </c>
      <c r="BL722">
        <v>59765.69</v>
      </c>
      <c r="BM722">
        <v>62996.15</v>
      </c>
      <c r="BN722">
        <v>262179.21999999997</v>
      </c>
      <c r="BO722">
        <v>104508.56</v>
      </c>
    </row>
    <row r="723" spans="1:67" ht="23.25">
      <c r="A723" s="121">
        <v>5</v>
      </c>
      <c r="B723" s="122" t="s">
        <v>916</v>
      </c>
      <c r="C723" s="123" t="s">
        <v>917</v>
      </c>
      <c r="D723" s="123">
        <v>5.2</v>
      </c>
      <c r="E723" s="266" t="s">
        <v>952</v>
      </c>
      <c r="F723" s="122"/>
      <c r="G723" s="122" t="s">
        <v>1877</v>
      </c>
      <c r="H723" s="201"/>
      <c r="I723" s="150" t="s">
        <v>1907</v>
      </c>
      <c r="J723" s="150"/>
      <c r="K723" s="278">
        <v>5105010161.1090002</v>
      </c>
      <c r="L723" s="291" t="s">
        <v>828</v>
      </c>
      <c r="M723" s="108">
        <f t="shared" si="11"/>
        <v>12137.88</v>
      </c>
      <c r="N723">
        <v>302945.53000000003</v>
      </c>
      <c r="O723">
        <v>22500.53</v>
      </c>
      <c r="P723">
        <v>375433.84</v>
      </c>
      <c r="Q723">
        <v>466435.14</v>
      </c>
      <c r="R723">
        <v>1090535.1599999999</v>
      </c>
      <c r="S723">
        <v>260387.76</v>
      </c>
      <c r="T723">
        <v>208283.7</v>
      </c>
      <c r="U723">
        <v>134137.85999999999</v>
      </c>
      <c r="V723">
        <v>67829</v>
      </c>
      <c r="W723">
        <v>313075.08</v>
      </c>
      <c r="X723">
        <v>204713.33</v>
      </c>
      <c r="Y723">
        <v>195612.94</v>
      </c>
      <c r="Z723">
        <v>12137.88</v>
      </c>
      <c r="AA723">
        <v>16921.939999999999</v>
      </c>
      <c r="AB723">
        <v>21142.77</v>
      </c>
      <c r="AC723">
        <v>7163.36</v>
      </c>
      <c r="AD723">
        <v>260809.83</v>
      </c>
      <c r="AE723">
        <v>20611.759999999998</v>
      </c>
      <c r="AF723">
        <v>42275.47</v>
      </c>
      <c r="AG723">
        <v>10370</v>
      </c>
      <c r="AH723">
        <v>816552.15</v>
      </c>
      <c r="AI723">
        <v>18777.240000000002</v>
      </c>
      <c r="AJ723">
        <v>89846.94</v>
      </c>
      <c r="AK723">
        <v>102012.73</v>
      </c>
      <c r="AL723">
        <v>73318.36</v>
      </c>
      <c r="AM723">
        <v>174505.22</v>
      </c>
      <c r="AN723">
        <v>378908.19</v>
      </c>
      <c r="AO723">
        <v>17210.78</v>
      </c>
      <c r="AP723">
        <v>185801.64</v>
      </c>
      <c r="AQ723">
        <v>245328.72</v>
      </c>
      <c r="AR723">
        <v>512136.67</v>
      </c>
      <c r="AS723">
        <v>81716.89</v>
      </c>
      <c r="AT723">
        <v>145527.51</v>
      </c>
      <c r="AU723">
        <v>96683.72</v>
      </c>
      <c r="AV723">
        <v>2409165.3199999998</v>
      </c>
      <c r="AW723">
        <v>273371.01</v>
      </c>
      <c r="AX723">
        <v>295833.34000000003</v>
      </c>
      <c r="AY723">
        <v>288775.3</v>
      </c>
      <c r="AZ723">
        <v>86975.8</v>
      </c>
      <c r="BA723">
        <v>130168.36</v>
      </c>
      <c r="BB723">
        <v>50403.48</v>
      </c>
      <c r="BC723">
        <v>512147.98</v>
      </c>
      <c r="BD723">
        <v>160796.22</v>
      </c>
      <c r="BE723">
        <v>9493.15</v>
      </c>
      <c r="BF723">
        <v>29187.360000000001</v>
      </c>
      <c r="BG723">
        <v>7725.73</v>
      </c>
      <c r="BH723">
        <v>350493.56</v>
      </c>
      <c r="BI723">
        <v>44080.45</v>
      </c>
      <c r="BJ723">
        <v>76391.44</v>
      </c>
      <c r="BK723">
        <v>291040.71999999997</v>
      </c>
      <c r="BL723">
        <v>124728.06</v>
      </c>
      <c r="BM723">
        <v>34411.25</v>
      </c>
      <c r="BN723">
        <v>424442.88</v>
      </c>
      <c r="BO723">
        <v>14868.84</v>
      </c>
    </row>
    <row r="724" spans="1:67" ht="23.25">
      <c r="A724" s="121">
        <v>5</v>
      </c>
      <c r="B724" s="122" t="s">
        <v>916</v>
      </c>
      <c r="C724" s="123" t="s">
        <v>917</v>
      </c>
      <c r="D724" s="123">
        <v>5.2</v>
      </c>
      <c r="E724" s="266" t="s">
        <v>952</v>
      </c>
      <c r="F724" s="122"/>
      <c r="G724" s="122" t="s">
        <v>1877</v>
      </c>
      <c r="H724" s="201"/>
      <c r="I724" s="150" t="s">
        <v>1907</v>
      </c>
      <c r="J724" s="150"/>
      <c r="K724" s="278">
        <v>5105010161.1099997</v>
      </c>
      <c r="L724" s="291" t="s">
        <v>2496</v>
      </c>
      <c r="M724" s="108">
        <f t="shared" si="11"/>
        <v>0</v>
      </c>
      <c r="Q724">
        <v>168676.01</v>
      </c>
      <c r="R724">
        <v>70441.5</v>
      </c>
      <c r="S724">
        <v>98547.99</v>
      </c>
      <c r="T724">
        <v>40500.03</v>
      </c>
      <c r="U724">
        <v>1999.92</v>
      </c>
      <c r="W724">
        <v>374</v>
      </c>
      <c r="AB724">
        <v>4365.46</v>
      </c>
      <c r="AC724">
        <v>14187.6</v>
      </c>
      <c r="AD724">
        <v>6014.33</v>
      </c>
      <c r="AE724">
        <v>17521.29</v>
      </c>
      <c r="AG724">
        <v>6712</v>
      </c>
      <c r="AH724">
        <v>1130904.32</v>
      </c>
      <c r="AI724">
        <v>5273.96</v>
      </c>
      <c r="AJ724">
        <v>5683.92</v>
      </c>
      <c r="AK724">
        <v>80472.83</v>
      </c>
      <c r="AM724">
        <v>12044.67</v>
      </c>
      <c r="AN724">
        <v>9613.07</v>
      </c>
      <c r="AO724">
        <v>41829.94</v>
      </c>
      <c r="AQ724">
        <v>0</v>
      </c>
      <c r="AU724">
        <v>6821</v>
      </c>
      <c r="AV724">
        <v>304424.87</v>
      </c>
      <c r="AX724">
        <v>8120</v>
      </c>
      <c r="AZ724">
        <v>13504.39</v>
      </c>
      <c r="BB724">
        <v>33485.61</v>
      </c>
      <c r="BC724">
        <v>67773.62</v>
      </c>
      <c r="BD724">
        <v>23</v>
      </c>
      <c r="BF724">
        <v>7999.8</v>
      </c>
      <c r="BH724">
        <v>24638</v>
      </c>
      <c r="BI724">
        <v>1223.75</v>
      </c>
      <c r="BJ724">
        <v>97134.6</v>
      </c>
      <c r="BK724">
        <v>136292.64000000001</v>
      </c>
      <c r="BN724">
        <v>120511.93</v>
      </c>
      <c r="BO724">
        <v>1639.24</v>
      </c>
    </row>
    <row r="725" spans="1:67" ht="23.25">
      <c r="A725" s="121">
        <v>5</v>
      </c>
      <c r="B725" s="122" t="s">
        <v>916</v>
      </c>
      <c r="C725" s="123" t="s">
        <v>917</v>
      </c>
      <c r="D725" s="123">
        <v>5.2</v>
      </c>
      <c r="E725" s="266" t="s">
        <v>952</v>
      </c>
      <c r="F725" s="122"/>
      <c r="G725" s="122" t="s">
        <v>1877</v>
      </c>
      <c r="H725" s="201"/>
      <c r="I725" s="150" t="s">
        <v>1922</v>
      </c>
      <c r="J725" s="150"/>
      <c r="K725" s="278">
        <v>5105010164.1009998</v>
      </c>
      <c r="L725" s="291" t="s">
        <v>2497</v>
      </c>
      <c r="M725" s="108">
        <f t="shared" si="11"/>
        <v>124055.6</v>
      </c>
      <c r="P725">
        <v>66333.33</v>
      </c>
      <c r="T725">
        <v>23954.71</v>
      </c>
      <c r="W725">
        <v>66333.36</v>
      </c>
      <c r="Y725">
        <v>16583.330000000002</v>
      </c>
      <c r="Z725">
        <v>124055.6</v>
      </c>
      <c r="AA725">
        <v>16175.35</v>
      </c>
      <c r="AC725">
        <v>19999</v>
      </c>
      <c r="AF725">
        <v>148846.81</v>
      </c>
      <c r="AG725">
        <v>25032</v>
      </c>
      <c r="AJ725">
        <v>11792.87</v>
      </c>
      <c r="AK725">
        <v>74163.87</v>
      </c>
      <c r="AM725">
        <v>49217.78</v>
      </c>
      <c r="AN725">
        <v>60847.78</v>
      </c>
      <c r="AW725">
        <v>73751.47</v>
      </c>
      <c r="BD725">
        <v>33166.67</v>
      </c>
      <c r="BI725">
        <v>5833.33</v>
      </c>
      <c r="BO725">
        <v>2000</v>
      </c>
    </row>
    <row r="726" spans="1:67" ht="23.25">
      <c r="A726" s="121">
        <v>5</v>
      </c>
      <c r="B726" s="122" t="s">
        <v>916</v>
      </c>
      <c r="C726" s="123" t="s">
        <v>917</v>
      </c>
      <c r="D726" s="123">
        <v>5.2</v>
      </c>
      <c r="E726" s="266" t="s">
        <v>952</v>
      </c>
      <c r="F726" s="122"/>
      <c r="G726" s="122" t="s">
        <v>1877</v>
      </c>
      <c r="H726" s="201"/>
      <c r="I726" s="150" t="s">
        <v>1922</v>
      </c>
      <c r="J726" s="150"/>
      <c r="K726" s="278">
        <v>5105010164.1029997</v>
      </c>
      <c r="L726" s="291" t="s">
        <v>2498</v>
      </c>
      <c r="M726" s="108">
        <f t="shared" si="11"/>
        <v>0</v>
      </c>
      <c r="O726">
        <v>35930.559999999998</v>
      </c>
      <c r="X726">
        <v>23216.67</v>
      </c>
      <c r="AL726">
        <v>1</v>
      </c>
    </row>
    <row r="727" spans="1:67" ht="23.25">
      <c r="A727" s="121">
        <v>5</v>
      </c>
      <c r="B727" s="122" t="s">
        <v>916</v>
      </c>
      <c r="C727" s="123" t="s">
        <v>917</v>
      </c>
      <c r="D727" s="123">
        <v>5.2</v>
      </c>
      <c r="E727" s="266" t="s">
        <v>952</v>
      </c>
      <c r="F727" s="122"/>
      <c r="G727" s="122" t="s">
        <v>1877</v>
      </c>
      <c r="H727" s="201"/>
      <c r="I727" s="150" t="s">
        <v>1879</v>
      </c>
      <c r="J727" s="150"/>
      <c r="K727" s="278">
        <v>5105010194.1009998</v>
      </c>
      <c r="L727" s="291" t="s">
        <v>832</v>
      </c>
      <c r="M727" s="108">
        <f t="shared" si="11"/>
        <v>9910825.0099999998</v>
      </c>
      <c r="Z727">
        <v>9910825.0099999998</v>
      </c>
    </row>
    <row r="728" spans="1:67" ht="23.25">
      <c r="A728" s="121">
        <v>5</v>
      </c>
      <c r="B728" s="122" t="s">
        <v>916</v>
      </c>
      <c r="C728" s="123" t="s">
        <v>917</v>
      </c>
      <c r="D728" s="123">
        <v>5.2</v>
      </c>
      <c r="E728" s="266" t="s">
        <v>952</v>
      </c>
      <c r="F728" s="122"/>
      <c r="G728" s="122" t="s">
        <v>1877</v>
      </c>
      <c r="H728" s="201"/>
      <c r="I728" s="150" t="s">
        <v>1907</v>
      </c>
      <c r="J728" s="150"/>
      <c r="K728" s="278">
        <v>5105010195.1009998</v>
      </c>
      <c r="L728" s="291" t="s">
        <v>833</v>
      </c>
      <c r="M728" s="108">
        <f t="shared" si="11"/>
        <v>0</v>
      </c>
    </row>
    <row r="729" spans="1:67" ht="23.25">
      <c r="A729" s="121">
        <v>5</v>
      </c>
      <c r="B729" s="122" t="s">
        <v>916</v>
      </c>
      <c r="C729" s="123" t="s">
        <v>917</v>
      </c>
      <c r="D729" s="123">
        <v>5.0999999999999996</v>
      </c>
      <c r="E729" s="266" t="s">
        <v>952</v>
      </c>
      <c r="F729" s="122" t="s">
        <v>1697</v>
      </c>
      <c r="G729" s="122" t="s">
        <v>1858</v>
      </c>
      <c r="H729" s="201" t="s">
        <v>1859</v>
      </c>
      <c r="I729" s="150" t="s">
        <v>1860</v>
      </c>
      <c r="J729" s="150"/>
      <c r="K729" s="278">
        <v>5107010199.1009998</v>
      </c>
      <c r="L729" s="291" t="s">
        <v>835</v>
      </c>
      <c r="M729" s="108">
        <f t="shared" si="11"/>
        <v>0</v>
      </c>
      <c r="AE729">
        <v>2318500</v>
      </c>
      <c r="AJ729">
        <v>200000</v>
      </c>
      <c r="AL729">
        <v>320000</v>
      </c>
      <c r="AM729">
        <v>300000</v>
      </c>
      <c r="AR729">
        <v>490000</v>
      </c>
      <c r="BC729">
        <v>35000</v>
      </c>
    </row>
    <row r="730" spans="1:67" ht="23.25">
      <c r="A730" s="121">
        <v>5</v>
      </c>
      <c r="B730" s="122" t="s">
        <v>916</v>
      </c>
      <c r="C730" s="123" t="s">
        <v>917</v>
      </c>
      <c r="D730" s="123">
        <v>5.0999999999999996</v>
      </c>
      <c r="E730" s="266" t="s">
        <v>952</v>
      </c>
      <c r="F730" s="122" t="s">
        <v>1697</v>
      </c>
      <c r="G730" s="122" t="s">
        <v>1858</v>
      </c>
      <c r="H730" s="201" t="s">
        <v>1859</v>
      </c>
      <c r="I730" s="150" t="s">
        <v>1860</v>
      </c>
      <c r="J730" s="150"/>
      <c r="K730" s="278">
        <v>5107020199.1009998</v>
      </c>
      <c r="L730" s="291" t="s">
        <v>836</v>
      </c>
      <c r="M730" s="108">
        <f t="shared" si="11"/>
        <v>0</v>
      </c>
    </row>
    <row r="731" spans="1:67" ht="23.25">
      <c r="A731" s="121">
        <v>5</v>
      </c>
      <c r="B731" s="122" t="s">
        <v>916</v>
      </c>
      <c r="C731" s="123" t="s">
        <v>917</v>
      </c>
      <c r="D731" s="123">
        <v>5.0999999999999996</v>
      </c>
      <c r="E731" s="266" t="s">
        <v>952</v>
      </c>
      <c r="F731" s="122" t="s">
        <v>1697</v>
      </c>
      <c r="G731" s="122" t="s">
        <v>1952</v>
      </c>
      <c r="H731" s="201"/>
      <c r="I731" s="150">
        <v>53051</v>
      </c>
      <c r="J731" s="150"/>
      <c r="K731" s="278">
        <v>5107030101.1009998</v>
      </c>
      <c r="L731" s="291" t="s">
        <v>837</v>
      </c>
      <c r="M731" s="108">
        <f t="shared" si="11"/>
        <v>0</v>
      </c>
      <c r="AV731">
        <v>13671000</v>
      </c>
    </row>
    <row r="732" spans="1:67" ht="23.25">
      <c r="A732" s="121">
        <v>5</v>
      </c>
      <c r="B732" s="122" t="s">
        <v>916</v>
      </c>
      <c r="C732" s="123" t="s">
        <v>917</v>
      </c>
      <c r="D732" s="123">
        <v>5.0999999999999996</v>
      </c>
      <c r="E732" s="266" t="s">
        <v>952</v>
      </c>
      <c r="F732" s="122"/>
      <c r="G732" s="122" t="s">
        <v>1954</v>
      </c>
      <c r="H732" s="201"/>
      <c r="I732" s="150" t="s">
        <v>1955</v>
      </c>
      <c r="J732" s="150"/>
      <c r="K732" s="278">
        <v>5108010101.1020002</v>
      </c>
      <c r="L732" s="291" t="s">
        <v>838</v>
      </c>
      <c r="M732" s="108">
        <f t="shared" si="11"/>
        <v>293029</v>
      </c>
      <c r="N732">
        <v>971827.5</v>
      </c>
      <c r="Z732">
        <v>293029</v>
      </c>
    </row>
    <row r="733" spans="1:67" ht="23.25">
      <c r="A733" s="121">
        <v>5</v>
      </c>
      <c r="B733" s="122" t="s">
        <v>916</v>
      </c>
      <c r="C733" s="123" t="s">
        <v>917</v>
      </c>
      <c r="D733" s="123">
        <v>5.0999999999999996</v>
      </c>
      <c r="E733" s="266" t="s">
        <v>952</v>
      </c>
      <c r="F733" s="122"/>
      <c r="G733" s="122" t="s">
        <v>1954</v>
      </c>
      <c r="H733" s="201"/>
      <c r="I733" s="150" t="s">
        <v>1955</v>
      </c>
      <c r="J733" s="150"/>
      <c r="K733" s="278">
        <v>5108010101.1040001</v>
      </c>
      <c r="L733" s="291" t="s">
        <v>839</v>
      </c>
      <c r="M733" s="108">
        <f t="shared" si="11"/>
        <v>0</v>
      </c>
    </row>
    <row r="734" spans="1:67" ht="23.25">
      <c r="A734" s="121">
        <v>5</v>
      </c>
      <c r="B734" s="122" t="s">
        <v>916</v>
      </c>
      <c r="C734" s="123" t="s">
        <v>917</v>
      </c>
      <c r="D734" s="123">
        <v>5.0999999999999996</v>
      </c>
      <c r="E734" s="266" t="s">
        <v>952</v>
      </c>
      <c r="F734" s="122"/>
      <c r="G734" s="122" t="s">
        <v>1954</v>
      </c>
      <c r="H734" s="201"/>
      <c r="I734" s="150" t="s">
        <v>1955</v>
      </c>
      <c r="J734" s="150"/>
      <c r="K734" s="278">
        <v>5108010101.1049995</v>
      </c>
      <c r="L734" s="291" t="s">
        <v>840</v>
      </c>
      <c r="M734" s="108">
        <f t="shared" si="11"/>
        <v>0</v>
      </c>
    </row>
    <row r="735" spans="1:67" ht="23.25">
      <c r="A735" s="121">
        <v>5</v>
      </c>
      <c r="B735" s="122" t="s">
        <v>916</v>
      </c>
      <c r="C735" s="123" t="s">
        <v>917</v>
      </c>
      <c r="D735" s="123">
        <v>5.0999999999999996</v>
      </c>
      <c r="E735" s="266" t="s">
        <v>952</v>
      </c>
      <c r="F735" s="122" t="s">
        <v>1044</v>
      </c>
      <c r="G735" s="122" t="s">
        <v>1954</v>
      </c>
      <c r="H735" s="201"/>
      <c r="I735" s="150" t="s">
        <v>1955</v>
      </c>
      <c r="J735" s="150"/>
      <c r="K735" s="278">
        <v>5108010101.1140003</v>
      </c>
      <c r="L735" s="291" t="s">
        <v>841</v>
      </c>
      <c r="M735" s="108">
        <f t="shared" si="11"/>
        <v>0</v>
      </c>
      <c r="R735">
        <v>20498</v>
      </c>
      <c r="T735">
        <v>38796</v>
      </c>
      <c r="AB735">
        <v>1650</v>
      </c>
      <c r="AC735">
        <v>8055</v>
      </c>
      <c r="AD735">
        <v>3762</v>
      </c>
      <c r="AE735">
        <v>12688</v>
      </c>
      <c r="AF735">
        <v>5003.75</v>
      </c>
      <c r="AM735">
        <v>35297</v>
      </c>
      <c r="AZ735">
        <v>4402.6000000000004</v>
      </c>
      <c r="BD735">
        <v>5988</v>
      </c>
      <c r="BL735">
        <v>0</v>
      </c>
    </row>
    <row r="736" spans="1:67" ht="23.25">
      <c r="A736" s="121">
        <v>5</v>
      </c>
      <c r="B736" s="122" t="s">
        <v>916</v>
      </c>
      <c r="C736" s="123" t="s">
        <v>917</v>
      </c>
      <c r="D736" s="123">
        <v>5.0999999999999996</v>
      </c>
      <c r="E736" s="266" t="s">
        <v>952</v>
      </c>
      <c r="F736" s="122" t="s">
        <v>1044</v>
      </c>
      <c r="G736" s="122" t="s">
        <v>1954</v>
      </c>
      <c r="H736" s="201"/>
      <c r="I736" s="150" t="s">
        <v>1955</v>
      </c>
      <c r="J736" s="150"/>
      <c r="K736" s="278">
        <v>5108010101.1149998</v>
      </c>
      <c r="L736" s="291" t="s">
        <v>842</v>
      </c>
      <c r="M736" s="108">
        <f t="shared" si="11"/>
        <v>0</v>
      </c>
      <c r="AZ736">
        <v>2390.4499999999998</v>
      </c>
    </row>
    <row r="737" spans="1:67" ht="23.25">
      <c r="A737" s="121">
        <v>5</v>
      </c>
      <c r="B737" s="122" t="s">
        <v>916</v>
      </c>
      <c r="C737" s="123" t="s">
        <v>917</v>
      </c>
      <c r="D737" s="123">
        <v>5.0999999999999996</v>
      </c>
      <c r="E737" s="266" t="s">
        <v>952</v>
      </c>
      <c r="F737" s="122"/>
      <c r="G737" s="122" t="s">
        <v>1954</v>
      </c>
      <c r="H737" s="201"/>
      <c r="I737" s="150" t="s">
        <v>1955</v>
      </c>
      <c r="J737" s="150"/>
      <c r="K737" s="278">
        <v>5108010101.2019997</v>
      </c>
      <c r="L737" s="291" t="s">
        <v>2504</v>
      </c>
      <c r="M737" s="108">
        <f t="shared" si="11"/>
        <v>0</v>
      </c>
      <c r="AC737">
        <v>27392.75</v>
      </c>
    </row>
    <row r="738" spans="1:67" ht="23.25">
      <c r="A738" s="121">
        <v>5</v>
      </c>
      <c r="B738" s="122" t="s">
        <v>916</v>
      </c>
      <c r="C738" s="123" t="s">
        <v>917</v>
      </c>
      <c r="D738" s="123">
        <v>5.0999999999999996</v>
      </c>
      <c r="E738" s="266" t="s">
        <v>952</v>
      </c>
      <c r="F738" s="122"/>
      <c r="G738" s="122" t="s">
        <v>1954</v>
      </c>
      <c r="H738" s="201"/>
      <c r="I738" s="150" t="s">
        <v>1955</v>
      </c>
      <c r="J738" s="150"/>
      <c r="K738" s="278">
        <v>5108010101.2030001</v>
      </c>
      <c r="L738" s="291" t="s">
        <v>843</v>
      </c>
      <c r="M738" s="108">
        <f t="shared" si="11"/>
        <v>27977317.629999999</v>
      </c>
      <c r="N738">
        <v>13789049.289999999</v>
      </c>
      <c r="O738">
        <v>210346</v>
      </c>
      <c r="P738">
        <v>21231</v>
      </c>
      <c r="Q738">
        <v>146852</v>
      </c>
      <c r="R738">
        <v>111989</v>
      </c>
      <c r="S738">
        <v>74797</v>
      </c>
      <c r="T738">
        <v>69369.5</v>
      </c>
      <c r="U738">
        <v>16844</v>
      </c>
      <c r="V738">
        <v>82063</v>
      </c>
      <c r="W738">
        <v>98214</v>
      </c>
      <c r="X738">
        <v>50404</v>
      </c>
      <c r="Y738">
        <v>253138</v>
      </c>
      <c r="Z738">
        <v>27977317.629999999</v>
      </c>
      <c r="AC738">
        <v>110</v>
      </c>
      <c r="AF738">
        <v>50</v>
      </c>
      <c r="AZ738">
        <v>768803.24</v>
      </c>
      <c r="BA738">
        <v>8711</v>
      </c>
      <c r="BD738">
        <v>1934</v>
      </c>
      <c r="BL738">
        <v>0</v>
      </c>
    </row>
    <row r="739" spans="1:67" ht="23.25">
      <c r="A739" s="121">
        <v>5</v>
      </c>
      <c r="B739" s="122" t="s">
        <v>916</v>
      </c>
      <c r="C739" s="123" t="s">
        <v>917</v>
      </c>
      <c r="D739" s="123">
        <v>5.0999999999999996</v>
      </c>
      <c r="E739" s="266" t="s">
        <v>952</v>
      </c>
      <c r="F739" s="122"/>
      <c r="G739" s="122" t="s">
        <v>1954</v>
      </c>
      <c r="H739" s="201"/>
      <c r="I739" s="150" t="s">
        <v>1955</v>
      </c>
      <c r="J739" s="150"/>
      <c r="K739" s="278">
        <v>5108010101.2049999</v>
      </c>
      <c r="L739" s="291" t="s">
        <v>844</v>
      </c>
      <c r="M739" s="108">
        <f t="shared" si="11"/>
        <v>0</v>
      </c>
      <c r="AF739">
        <v>220</v>
      </c>
    </row>
    <row r="740" spans="1:67" ht="23.25">
      <c r="A740" s="121">
        <v>5</v>
      </c>
      <c r="B740" s="122" t="s">
        <v>916</v>
      </c>
      <c r="C740" s="123" t="s">
        <v>917</v>
      </c>
      <c r="D740" s="123">
        <v>5.0999999999999996</v>
      </c>
      <c r="E740" s="266" t="s">
        <v>952</v>
      </c>
      <c r="F740" s="122"/>
      <c r="G740" s="122" t="s">
        <v>1954</v>
      </c>
      <c r="H740" s="201"/>
      <c r="I740" s="150" t="s">
        <v>1955</v>
      </c>
      <c r="J740" s="150"/>
      <c r="K740" s="278">
        <v>5108010101.309</v>
      </c>
      <c r="L740" s="291" t="s">
        <v>2505</v>
      </c>
      <c r="M740" s="108">
        <f t="shared" si="11"/>
        <v>0</v>
      </c>
      <c r="AL740">
        <v>280</v>
      </c>
      <c r="AR740">
        <v>8384.92</v>
      </c>
      <c r="BA740">
        <v>20970.96</v>
      </c>
      <c r="BF740">
        <v>940</v>
      </c>
    </row>
    <row r="741" spans="1:67" ht="23.25">
      <c r="A741" s="121">
        <v>5</v>
      </c>
      <c r="B741" s="122" t="s">
        <v>916</v>
      </c>
      <c r="C741" s="123" t="s">
        <v>917</v>
      </c>
      <c r="D741" s="123">
        <v>5.0999999999999996</v>
      </c>
      <c r="E741" s="266" t="s">
        <v>952</v>
      </c>
      <c r="F741" s="122" t="s">
        <v>1056</v>
      </c>
      <c r="G741" s="122" t="s">
        <v>1954</v>
      </c>
      <c r="H741" s="201"/>
      <c r="I741" s="150" t="s">
        <v>1955</v>
      </c>
      <c r="J741" s="150"/>
      <c r="K741" s="278">
        <v>5108010101.6020002</v>
      </c>
      <c r="L741" s="291" t="s">
        <v>2506</v>
      </c>
      <c r="M741" s="108">
        <f t="shared" si="11"/>
        <v>0</v>
      </c>
      <c r="AC741">
        <v>19954.5</v>
      </c>
      <c r="AE741">
        <v>27104.25</v>
      </c>
      <c r="AF741">
        <v>2328</v>
      </c>
      <c r="AM741">
        <v>7639.5</v>
      </c>
      <c r="AR741">
        <v>1510.58</v>
      </c>
      <c r="AT741">
        <v>3916</v>
      </c>
      <c r="AZ741">
        <v>10232</v>
      </c>
      <c r="BE741">
        <v>2010</v>
      </c>
      <c r="BF741">
        <v>10295</v>
      </c>
    </row>
    <row r="742" spans="1:67" ht="23.25">
      <c r="A742" s="121">
        <v>5</v>
      </c>
      <c r="B742" s="122" t="s">
        <v>916</v>
      </c>
      <c r="C742" s="123" t="s">
        <v>917</v>
      </c>
      <c r="D742" s="123">
        <v>5.0999999999999996</v>
      </c>
      <c r="E742" s="266" t="s">
        <v>952</v>
      </c>
      <c r="F742" s="122" t="s">
        <v>1056</v>
      </c>
      <c r="G742" s="122" t="s">
        <v>1954</v>
      </c>
      <c r="H742" s="201"/>
      <c r="I742" s="150" t="s">
        <v>1955</v>
      </c>
      <c r="J742" s="150"/>
      <c r="K742" s="278">
        <v>5108010101.6029997</v>
      </c>
      <c r="L742" s="291" t="s">
        <v>2507</v>
      </c>
      <c r="M742" s="108">
        <f t="shared" si="11"/>
        <v>0</v>
      </c>
      <c r="R742">
        <v>970.75</v>
      </c>
      <c r="AC742">
        <v>10924.5</v>
      </c>
      <c r="AD742">
        <v>21163</v>
      </c>
      <c r="AE742">
        <v>278294</v>
      </c>
      <c r="AF742">
        <v>10328.25</v>
      </c>
      <c r="AH742">
        <v>325327</v>
      </c>
      <c r="AT742">
        <v>23671</v>
      </c>
      <c r="AZ742">
        <v>7464</v>
      </c>
    </row>
    <row r="743" spans="1:67" ht="23.25">
      <c r="A743" s="121">
        <v>5</v>
      </c>
      <c r="B743" s="122" t="s">
        <v>916</v>
      </c>
      <c r="C743" s="123" t="s">
        <v>917</v>
      </c>
      <c r="D743" s="123">
        <v>5.0999999999999996</v>
      </c>
      <c r="E743" s="266" t="s">
        <v>952</v>
      </c>
      <c r="F743" s="122"/>
      <c r="G743" s="122" t="s">
        <v>1954</v>
      </c>
      <c r="H743" s="201"/>
      <c r="I743" s="150" t="s">
        <v>1955</v>
      </c>
      <c r="J743" s="150"/>
      <c r="K743" s="278">
        <v>5108010107.1020002</v>
      </c>
      <c r="L743" s="291" t="s">
        <v>845</v>
      </c>
      <c r="M743" s="108">
        <f t="shared" si="11"/>
        <v>96609.5</v>
      </c>
      <c r="Z743">
        <v>96609.5</v>
      </c>
      <c r="AH743">
        <v>323751.8</v>
      </c>
    </row>
    <row r="744" spans="1:67" ht="23.25">
      <c r="A744" s="121">
        <v>5</v>
      </c>
      <c r="B744" s="122" t="s">
        <v>916</v>
      </c>
      <c r="C744" s="123" t="s">
        <v>917</v>
      </c>
      <c r="D744" s="123">
        <v>5.0999999999999996</v>
      </c>
      <c r="E744" s="266" t="s">
        <v>952</v>
      </c>
      <c r="F744" s="122"/>
      <c r="G744" s="122" t="s">
        <v>1954</v>
      </c>
      <c r="H744" s="201"/>
      <c r="I744" s="150" t="s">
        <v>1955</v>
      </c>
      <c r="J744" s="150"/>
      <c r="K744" s="278">
        <v>5108010107.1040001</v>
      </c>
      <c r="L744" s="291" t="s">
        <v>846</v>
      </c>
      <c r="M744" s="108">
        <f t="shared" si="11"/>
        <v>0</v>
      </c>
      <c r="AH744">
        <v>276531.83</v>
      </c>
    </row>
    <row r="745" spans="1:67" ht="23.25">
      <c r="A745" s="121">
        <v>5</v>
      </c>
      <c r="B745" s="122" t="s">
        <v>916</v>
      </c>
      <c r="C745" s="123" t="s">
        <v>917</v>
      </c>
      <c r="D745" s="123">
        <v>5.0999999999999996</v>
      </c>
      <c r="E745" s="266" t="s">
        <v>952</v>
      </c>
      <c r="F745" s="122"/>
      <c r="G745" s="122" t="s">
        <v>1954</v>
      </c>
      <c r="H745" s="201"/>
      <c r="I745" s="150" t="s">
        <v>1955</v>
      </c>
      <c r="J745" s="150"/>
      <c r="K745" s="278">
        <v>5108010107.1140003</v>
      </c>
      <c r="L745" s="291" t="s">
        <v>848</v>
      </c>
      <c r="M745" s="108">
        <f t="shared" si="11"/>
        <v>0</v>
      </c>
      <c r="O745">
        <v>44437.2</v>
      </c>
      <c r="P745">
        <v>267481.05</v>
      </c>
      <c r="Q745">
        <v>117798.1</v>
      </c>
      <c r="R745">
        <v>0</v>
      </c>
      <c r="S745">
        <v>55001.2</v>
      </c>
      <c r="T745">
        <v>152628.42000000001</v>
      </c>
      <c r="U745">
        <v>52679.4</v>
      </c>
      <c r="V745">
        <v>46043.65</v>
      </c>
      <c r="W745">
        <v>89998.25</v>
      </c>
      <c r="X745">
        <v>41060.99</v>
      </c>
      <c r="Y745">
        <v>134415.01999999999</v>
      </c>
      <c r="AB745">
        <v>63761.15</v>
      </c>
      <c r="AC745">
        <v>8963.25</v>
      </c>
      <c r="AD745">
        <v>3762</v>
      </c>
      <c r="AF745">
        <v>16946.099999999999</v>
      </c>
      <c r="AG745">
        <v>6156.95</v>
      </c>
      <c r="AH745">
        <v>232047.95</v>
      </c>
      <c r="AM745">
        <v>829.59</v>
      </c>
      <c r="AS745">
        <v>21948.799999999999</v>
      </c>
      <c r="AV745">
        <v>4989.3999999999996</v>
      </c>
      <c r="AX745">
        <v>18629.02</v>
      </c>
      <c r="AZ745">
        <v>173363.18</v>
      </c>
      <c r="BB745">
        <v>87819.67</v>
      </c>
      <c r="BD745">
        <v>8058.85</v>
      </c>
      <c r="BE745">
        <v>10635.25</v>
      </c>
      <c r="BF745">
        <v>87556.75</v>
      </c>
      <c r="BG745">
        <v>55396.4</v>
      </c>
      <c r="BH745">
        <v>430571</v>
      </c>
      <c r="BI745">
        <v>221884.85</v>
      </c>
      <c r="BJ745">
        <v>57393.77</v>
      </c>
      <c r="BK745">
        <v>1271119</v>
      </c>
      <c r="BL745">
        <v>24613.55</v>
      </c>
      <c r="BM745">
        <v>20884.8</v>
      </c>
      <c r="BN745">
        <v>330123.09999999998</v>
      </c>
      <c r="BO745">
        <v>66792.7</v>
      </c>
    </row>
    <row r="746" spans="1:67" ht="23.25">
      <c r="A746" s="121">
        <v>5</v>
      </c>
      <c r="B746" s="122" t="s">
        <v>916</v>
      </c>
      <c r="C746" s="123" t="s">
        <v>917</v>
      </c>
      <c r="D746" s="123">
        <v>5.0999999999999996</v>
      </c>
      <c r="E746" s="266" t="s">
        <v>952</v>
      </c>
      <c r="F746" s="122"/>
      <c r="G746" s="122" t="s">
        <v>1954</v>
      </c>
      <c r="H746" s="201"/>
      <c r="I746" s="150" t="s">
        <v>1955</v>
      </c>
      <c r="J746" s="150"/>
      <c r="K746" s="278">
        <v>5108010107.1149998</v>
      </c>
      <c r="L746" s="291" t="s">
        <v>849</v>
      </c>
      <c r="M746" s="108">
        <f t="shared" si="11"/>
        <v>0</v>
      </c>
      <c r="O746">
        <v>2551.6999999999998</v>
      </c>
      <c r="P746">
        <v>97179.3</v>
      </c>
      <c r="Q746">
        <v>52511.25</v>
      </c>
      <c r="R746">
        <v>9777.4</v>
      </c>
      <c r="S746">
        <v>53664.55</v>
      </c>
      <c r="U746">
        <v>29928.799999999999</v>
      </c>
      <c r="W746">
        <v>5398.85</v>
      </c>
      <c r="X746">
        <v>54001.33</v>
      </c>
      <c r="Y746">
        <v>65927.149999999994</v>
      </c>
      <c r="AH746">
        <v>1022092.65</v>
      </c>
      <c r="AM746">
        <v>53644.13</v>
      </c>
      <c r="AV746">
        <v>46444.31</v>
      </c>
      <c r="AW746">
        <v>16200.35</v>
      </c>
      <c r="AX746">
        <v>5631.6</v>
      </c>
      <c r="AZ746">
        <v>58007</v>
      </c>
      <c r="BB746">
        <v>199428.75</v>
      </c>
      <c r="BH746">
        <v>1215423.78</v>
      </c>
      <c r="BI746">
        <v>26428.05</v>
      </c>
      <c r="BJ746">
        <v>5799.75</v>
      </c>
      <c r="BK746">
        <v>254117.36</v>
      </c>
      <c r="BL746">
        <v>9193.15</v>
      </c>
      <c r="BM746">
        <v>13078.65</v>
      </c>
      <c r="BN746">
        <v>34337.75</v>
      </c>
      <c r="BO746">
        <v>13105.73</v>
      </c>
    </row>
    <row r="747" spans="1:67" ht="23.25">
      <c r="A747" s="121">
        <v>5</v>
      </c>
      <c r="B747" s="122" t="s">
        <v>916</v>
      </c>
      <c r="C747" s="123" t="s">
        <v>917</v>
      </c>
      <c r="D747" s="123">
        <v>5.0999999999999996</v>
      </c>
      <c r="E747" s="266" t="s">
        <v>952</v>
      </c>
      <c r="F747" s="122" t="s">
        <v>1697</v>
      </c>
      <c r="G747" s="122" t="s">
        <v>1858</v>
      </c>
      <c r="H747" s="203" t="s">
        <v>1859</v>
      </c>
      <c r="I747" s="150" t="s">
        <v>1860</v>
      </c>
      <c r="J747" s="150"/>
      <c r="K747" s="278">
        <v>5112010103.1009998</v>
      </c>
      <c r="L747" s="291" t="s">
        <v>852</v>
      </c>
      <c r="M747" s="108">
        <f t="shared" si="11"/>
        <v>0</v>
      </c>
      <c r="T747">
        <v>83660</v>
      </c>
      <c r="U747">
        <v>56642</v>
      </c>
      <c r="W747">
        <v>18954</v>
      </c>
      <c r="AB747">
        <v>58509</v>
      </c>
      <c r="AH747">
        <v>3457370</v>
      </c>
      <c r="AN747">
        <v>16544</v>
      </c>
      <c r="AT747">
        <v>53758</v>
      </c>
      <c r="AV747">
        <v>751729.25</v>
      </c>
      <c r="AX747">
        <v>3458.25</v>
      </c>
      <c r="AZ747">
        <v>185846</v>
      </c>
      <c r="BA747">
        <v>198697</v>
      </c>
      <c r="BD747">
        <v>8657</v>
      </c>
      <c r="BE747">
        <v>6040</v>
      </c>
      <c r="BF747">
        <v>50670</v>
      </c>
      <c r="BH747">
        <v>1160020</v>
      </c>
      <c r="BJ747">
        <v>170803</v>
      </c>
    </row>
    <row r="748" spans="1:67" ht="23.25">
      <c r="A748" s="121">
        <v>5</v>
      </c>
      <c r="B748" s="122" t="s">
        <v>916</v>
      </c>
      <c r="C748" s="123" t="s">
        <v>918</v>
      </c>
      <c r="D748" s="123">
        <v>5.0999999999999996</v>
      </c>
      <c r="E748" s="266" t="s">
        <v>952</v>
      </c>
      <c r="F748" s="122"/>
      <c r="G748" s="122" t="s">
        <v>1858</v>
      </c>
      <c r="H748" s="201" t="s">
        <v>1970</v>
      </c>
      <c r="I748" s="150" t="s">
        <v>1860</v>
      </c>
      <c r="J748" s="150"/>
      <c r="K748" s="278">
        <v>5203010105.1009998</v>
      </c>
      <c r="L748" s="291" t="s">
        <v>853</v>
      </c>
      <c r="M748" s="108">
        <f t="shared" si="11"/>
        <v>0</v>
      </c>
    </row>
    <row r="749" spans="1:67" ht="23.25">
      <c r="A749" s="121">
        <v>5</v>
      </c>
      <c r="B749" s="122" t="s">
        <v>916</v>
      </c>
      <c r="C749" s="123" t="s">
        <v>918</v>
      </c>
      <c r="D749" s="123">
        <v>5.0999999999999996</v>
      </c>
      <c r="E749" s="266" t="s">
        <v>952</v>
      </c>
      <c r="F749" s="122"/>
      <c r="G749" s="122" t="s">
        <v>1858</v>
      </c>
      <c r="H749" s="201" t="s">
        <v>1970</v>
      </c>
      <c r="I749" s="150" t="s">
        <v>1860</v>
      </c>
      <c r="J749" s="150"/>
      <c r="K749" s="278">
        <v>5203010106.1009998</v>
      </c>
      <c r="L749" s="291" t="s">
        <v>854</v>
      </c>
      <c r="M749" s="108">
        <f t="shared" si="11"/>
        <v>0</v>
      </c>
    </row>
    <row r="750" spans="1:67" ht="23.25">
      <c r="A750" s="121">
        <v>5</v>
      </c>
      <c r="B750" s="122" t="s">
        <v>916</v>
      </c>
      <c r="C750" s="123" t="s">
        <v>918</v>
      </c>
      <c r="D750" s="123">
        <v>5.0999999999999996</v>
      </c>
      <c r="E750" s="266" t="s">
        <v>952</v>
      </c>
      <c r="F750" s="122"/>
      <c r="G750" s="122" t="s">
        <v>1858</v>
      </c>
      <c r="H750" s="201" t="s">
        <v>1970</v>
      </c>
      <c r="I750" s="150" t="s">
        <v>1860</v>
      </c>
      <c r="J750" s="150"/>
      <c r="K750" s="278">
        <v>5203010107.1009998</v>
      </c>
      <c r="L750" s="291" t="s">
        <v>855</v>
      </c>
      <c r="M750" s="108">
        <f t="shared" si="11"/>
        <v>0</v>
      </c>
    </row>
    <row r="751" spans="1:67" ht="23.25">
      <c r="A751" s="121">
        <v>5</v>
      </c>
      <c r="B751" s="122" t="s">
        <v>916</v>
      </c>
      <c r="C751" s="123" t="s">
        <v>918</v>
      </c>
      <c r="D751" s="123">
        <v>5.0999999999999996</v>
      </c>
      <c r="E751" s="266" t="s">
        <v>952</v>
      </c>
      <c r="F751" s="122"/>
      <c r="G751" s="122" t="s">
        <v>1858</v>
      </c>
      <c r="H751" s="201" t="s">
        <v>1970</v>
      </c>
      <c r="I751" s="150" t="s">
        <v>1860</v>
      </c>
      <c r="J751" s="150"/>
      <c r="K751" s="278">
        <v>5203010109.1009998</v>
      </c>
      <c r="L751" s="291" t="s">
        <v>856</v>
      </c>
      <c r="M751" s="108">
        <f t="shared" si="11"/>
        <v>0</v>
      </c>
    </row>
    <row r="752" spans="1:67" ht="23.25">
      <c r="A752" s="121">
        <v>5</v>
      </c>
      <c r="B752" s="122" t="s">
        <v>916</v>
      </c>
      <c r="C752" s="123" t="s">
        <v>918</v>
      </c>
      <c r="D752" s="123">
        <v>5.0999999999999996</v>
      </c>
      <c r="E752" s="266" t="s">
        <v>952</v>
      </c>
      <c r="F752" s="122"/>
      <c r="G752" s="122" t="s">
        <v>1858</v>
      </c>
      <c r="H752" s="201" t="s">
        <v>1970</v>
      </c>
      <c r="I752" s="150" t="s">
        <v>1860</v>
      </c>
      <c r="J752" s="150"/>
      <c r="K752" s="278">
        <v>5203010110.1009998</v>
      </c>
      <c r="L752" s="291" t="s">
        <v>2509</v>
      </c>
      <c r="M752" s="108">
        <f t="shared" si="11"/>
        <v>0</v>
      </c>
      <c r="AW752">
        <v>1</v>
      </c>
    </row>
    <row r="753" spans="1:66" ht="23.25">
      <c r="A753" s="121">
        <v>5</v>
      </c>
      <c r="B753" s="122" t="s">
        <v>916</v>
      </c>
      <c r="C753" s="123" t="s">
        <v>918</v>
      </c>
      <c r="D753" s="123">
        <v>5.0999999999999996</v>
      </c>
      <c r="E753" s="266" t="s">
        <v>952</v>
      </c>
      <c r="F753" s="122"/>
      <c r="G753" s="122" t="s">
        <v>1858</v>
      </c>
      <c r="H753" s="201" t="s">
        <v>1970</v>
      </c>
      <c r="I753" s="150" t="s">
        <v>1860</v>
      </c>
      <c r="J753" s="150"/>
      <c r="K753" s="278">
        <v>5203010111.1009998</v>
      </c>
      <c r="L753" s="291" t="s">
        <v>858</v>
      </c>
      <c r="M753" s="108">
        <f t="shared" si="11"/>
        <v>0</v>
      </c>
      <c r="P753">
        <v>7</v>
      </c>
      <c r="S753">
        <v>3</v>
      </c>
      <c r="AG753">
        <v>19</v>
      </c>
      <c r="AH753">
        <v>8.9700000000000006</v>
      </c>
      <c r="AJ753">
        <v>30</v>
      </c>
      <c r="AM753">
        <v>9</v>
      </c>
      <c r="AN753">
        <v>738.75</v>
      </c>
      <c r="AO753">
        <v>4</v>
      </c>
      <c r="AP753">
        <v>4</v>
      </c>
      <c r="AX753">
        <v>1</v>
      </c>
      <c r="BF753">
        <v>7</v>
      </c>
    </row>
    <row r="754" spans="1:66" ht="23.25">
      <c r="A754" s="121">
        <v>5</v>
      </c>
      <c r="B754" s="122" t="s">
        <v>916</v>
      </c>
      <c r="C754" s="123" t="s">
        <v>918</v>
      </c>
      <c r="D754" s="123">
        <v>5.0999999999999996</v>
      </c>
      <c r="E754" s="266" t="s">
        <v>952</v>
      </c>
      <c r="F754" s="122"/>
      <c r="G754" s="122" t="s">
        <v>1858</v>
      </c>
      <c r="H754" s="201" t="s">
        <v>1970</v>
      </c>
      <c r="I754" s="150" t="s">
        <v>1860</v>
      </c>
      <c r="J754" s="150"/>
      <c r="K754" s="278">
        <v>5203010112.1009998</v>
      </c>
      <c r="L754" s="291" t="s">
        <v>859</v>
      </c>
      <c r="M754" s="108">
        <f t="shared" si="11"/>
        <v>0</v>
      </c>
      <c r="P754">
        <v>2</v>
      </c>
      <c r="S754">
        <v>6</v>
      </c>
      <c r="U754">
        <v>1</v>
      </c>
      <c r="AM754">
        <v>2</v>
      </c>
      <c r="AZ754">
        <v>1</v>
      </c>
      <c r="BD754">
        <v>1</v>
      </c>
    </row>
    <row r="755" spans="1:66" ht="23.25">
      <c r="A755" s="121">
        <v>5</v>
      </c>
      <c r="B755" s="122" t="s">
        <v>916</v>
      </c>
      <c r="C755" s="123" t="s">
        <v>918</v>
      </c>
      <c r="D755" s="123">
        <v>5.0999999999999996</v>
      </c>
      <c r="E755" s="266" t="s">
        <v>952</v>
      </c>
      <c r="F755" s="122"/>
      <c r="G755" s="122" t="s">
        <v>1858</v>
      </c>
      <c r="H755" s="201" t="s">
        <v>1970</v>
      </c>
      <c r="I755" s="150" t="s">
        <v>1860</v>
      </c>
      <c r="J755" s="150"/>
      <c r="K755" s="278">
        <v>5203010113.1009998</v>
      </c>
      <c r="L755" s="291" t="s">
        <v>860</v>
      </c>
      <c r="M755" s="108">
        <f t="shared" si="11"/>
        <v>0</v>
      </c>
      <c r="S755">
        <v>1</v>
      </c>
      <c r="W755">
        <v>1</v>
      </c>
      <c r="AD755">
        <v>1</v>
      </c>
      <c r="AH755">
        <v>1.01</v>
      </c>
      <c r="AJ755">
        <v>4</v>
      </c>
      <c r="AM755">
        <v>1</v>
      </c>
      <c r="AZ755">
        <v>917.47</v>
      </c>
    </row>
    <row r="756" spans="1:66" ht="23.25">
      <c r="A756" s="121">
        <v>5</v>
      </c>
      <c r="B756" s="122" t="s">
        <v>916</v>
      </c>
      <c r="C756" s="123" t="s">
        <v>918</v>
      </c>
      <c r="D756" s="123">
        <v>5.0999999999999996</v>
      </c>
      <c r="E756" s="266" t="s">
        <v>952</v>
      </c>
      <c r="F756" s="122"/>
      <c r="G756" s="122" t="s">
        <v>1858</v>
      </c>
      <c r="H756" s="201" t="s">
        <v>1970</v>
      </c>
      <c r="I756" s="150" t="s">
        <v>1860</v>
      </c>
      <c r="J756" s="150"/>
      <c r="K756" s="278">
        <v>5203010114.1009998</v>
      </c>
      <c r="L756" s="291" t="s">
        <v>861</v>
      </c>
      <c r="M756" s="108">
        <f t="shared" si="11"/>
        <v>0</v>
      </c>
      <c r="P756">
        <v>2</v>
      </c>
      <c r="S756">
        <v>1</v>
      </c>
      <c r="W756">
        <v>2</v>
      </c>
      <c r="AH756">
        <v>2</v>
      </c>
      <c r="AJ756">
        <v>5</v>
      </c>
      <c r="AN756">
        <v>3</v>
      </c>
      <c r="AO756">
        <v>2</v>
      </c>
    </row>
    <row r="757" spans="1:66" ht="23.25">
      <c r="A757" s="121">
        <v>5</v>
      </c>
      <c r="B757" s="122" t="s">
        <v>916</v>
      </c>
      <c r="C757" s="123" t="s">
        <v>918</v>
      </c>
      <c r="D757" s="123">
        <v>5.0999999999999996</v>
      </c>
      <c r="E757" s="266" t="s">
        <v>952</v>
      </c>
      <c r="F757" s="122"/>
      <c r="G757" s="122" t="s">
        <v>1858</v>
      </c>
      <c r="H757" s="201" t="s">
        <v>1970</v>
      </c>
      <c r="I757" s="150" t="s">
        <v>1860</v>
      </c>
      <c r="J757" s="150"/>
      <c r="K757" s="278">
        <v>5203010115.1009998</v>
      </c>
      <c r="L757" s="291" t="s">
        <v>862</v>
      </c>
      <c r="M757" s="108">
        <f t="shared" si="11"/>
        <v>0</v>
      </c>
      <c r="AN757">
        <v>1</v>
      </c>
    </row>
    <row r="758" spans="1:66" ht="23.25">
      <c r="A758" s="121">
        <v>5</v>
      </c>
      <c r="B758" s="122" t="s">
        <v>916</v>
      </c>
      <c r="C758" s="123" t="s">
        <v>918</v>
      </c>
      <c r="D758" s="123">
        <v>5.0999999999999996</v>
      </c>
      <c r="E758" s="266" t="s">
        <v>952</v>
      </c>
      <c r="F758" s="122"/>
      <c r="G758" s="122" t="s">
        <v>1858</v>
      </c>
      <c r="H758" s="201" t="s">
        <v>1970</v>
      </c>
      <c r="I758" s="150" t="s">
        <v>1860</v>
      </c>
      <c r="J758" s="150"/>
      <c r="K758" s="278">
        <v>5203010117.1009998</v>
      </c>
      <c r="L758" s="291" t="s">
        <v>863</v>
      </c>
      <c r="M758" s="108">
        <f t="shared" si="11"/>
        <v>0</v>
      </c>
    </row>
    <row r="759" spans="1:66" ht="23.25">
      <c r="A759" s="121">
        <v>5</v>
      </c>
      <c r="B759" s="122" t="s">
        <v>916</v>
      </c>
      <c r="C759" s="123" t="s">
        <v>918</v>
      </c>
      <c r="D759" s="123">
        <v>5.0999999999999996</v>
      </c>
      <c r="E759" s="266" t="s">
        <v>952</v>
      </c>
      <c r="F759" s="122"/>
      <c r="G759" s="122" t="s">
        <v>1858</v>
      </c>
      <c r="H759" s="201" t="s">
        <v>1970</v>
      </c>
      <c r="I759" s="150" t="s">
        <v>1860</v>
      </c>
      <c r="J759" s="150"/>
      <c r="K759" s="278">
        <v>5203010119.1009998</v>
      </c>
      <c r="L759" s="291" t="s">
        <v>864</v>
      </c>
      <c r="M759" s="108">
        <f t="shared" si="11"/>
        <v>0</v>
      </c>
      <c r="P759">
        <v>2</v>
      </c>
      <c r="S759">
        <v>12</v>
      </c>
      <c r="W759">
        <v>15</v>
      </c>
      <c r="AD759">
        <v>2</v>
      </c>
      <c r="AG759">
        <v>3</v>
      </c>
      <c r="AH759">
        <v>28</v>
      </c>
      <c r="AJ759">
        <v>68</v>
      </c>
      <c r="AM759">
        <v>7</v>
      </c>
      <c r="AN759">
        <v>30776.33</v>
      </c>
      <c r="AO759">
        <v>17</v>
      </c>
      <c r="AP759">
        <v>1</v>
      </c>
      <c r="AR759">
        <v>10</v>
      </c>
      <c r="AW759">
        <v>1</v>
      </c>
      <c r="AX759">
        <v>2</v>
      </c>
      <c r="AZ759">
        <v>755.92</v>
      </c>
      <c r="BF759">
        <v>4</v>
      </c>
    </row>
    <row r="760" spans="1:66" ht="23.25">
      <c r="A760" s="121">
        <v>5</v>
      </c>
      <c r="B760" s="122" t="s">
        <v>916</v>
      </c>
      <c r="C760" s="123" t="s">
        <v>918</v>
      </c>
      <c r="D760" s="123">
        <v>5.0999999999999996</v>
      </c>
      <c r="E760" s="266" t="s">
        <v>952</v>
      </c>
      <c r="F760" s="122"/>
      <c r="G760" s="122" t="s">
        <v>1858</v>
      </c>
      <c r="H760" s="201" t="s">
        <v>1970</v>
      </c>
      <c r="I760" s="150" t="s">
        <v>1860</v>
      </c>
      <c r="J760" s="150"/>
      <c r="K760" s="278">
        <v>5203010120.1009998</v>
      </c>
      <c r="L760" s="291" t="s">
        <v>865</v>
      </c>
      <c r="M760" s="108">
        <f t="shared" si="11"/>
        <v>0</v>
      </c>
      <c r="W760">
        <v>8</v>
      </c>
      <c r="AD760">
        <v>1</v>
      </c>
      <c r="AH760">
        <v>13</v>
      </c>
      <c r="AJ760">
        <v>10</v>
      </c>
      <c r="AM760">
        <v>1</v>
      </c>
      <c r="AN760">
        <v>10</v>
      </c>
      <c r="AO760">
        <v>9</v>
      </c>
      <c r="BF760">
        <v>1112</v>
      </c>
    </row>
    <row r="761" spans="1:66" ht="23.25">
      <c r="A761" s="121">
        <v>5</v>
      </c>
      <c r="B761" s="122" t="s">
        <v>916</v>
      </c>
      <c r="C761" s="123" t="s">
        <v>918</v>
      </c>
      <c r="D761" s="123">
        <v>5.0999999999999996</v>
      </c>
      <c r="E761" s="266" t="s">
        <v>952</v>
      </c>
      <c r="F761" s="122"/>
      <c r="G761" s="122" t="s">
        <v>1858</v>
      </c>
      <c r="H761" s="201" t="s">
        <v>1970</v>
      </c>
      <c r="I761" s="150" t="s">
        <v>1860</v>
      </c>
      <c r="J761" s="150"/>
      <c r="K761" s="278">
        <v>5203010122.1009998</v>
      </c>
      <c r="L761" s="291" t="s">
        <v>866</v>
      </c>
      <c r="M761" s="108">
        <f t="shared" si="11"/>
        <v>0</v>
      </c>
      <c r="P761">
        <v>1</v>
      </c>
      <c r="AH761">
        <v>1</v>
      </c>
      <c r="AJ761">
        <v>8</v>
      </c>
      <c r="AN761">
        <v>1</v>
      </c>
      <c r="AO761">
        <v>2</v>
      </c>
      <c r="AR761">
        <v>1</v>
      </c>
    </row>
    <row r="762" spans="1:66" ht="23.25">
      <c r="A762" s="121">
        <v>5</v>
      </c>
      <c r="B762" s="122" t="s">
        <v>916</v>
      </c>
      <c r="C762" s="123" t="s">
        <v>918</v>
      </c>
      <c r="D762" s="123">
        <v>5.0999999999999996</v>
      </c>
      <c r="E762" s="266" t="s">
        <v>952</v>
      </c>
      <c r="F762" s="122"/>
      <c r="G762" s="122" t="s">
        <v>1858</v>
      </c>
      <c r="H762" s="201" t="s">
        <v>1970</v>
      </c>
      <c r="I762" s="150" t="s">
        <v>1860</v>
      </c>
      <c r="J762" s="150"/>
      <c r="K762" s="278">
        <v>5203010126.1009998</v>
      </c>
      <c r="L762" s="291" t="s">
        <v>867</v>
      </c>
      <c r="M762" s="108">
        <f t="shared" si="11"/>
        <v>0</v>
      </c>
      <c r="AH762">
        <v>1</v>
      </c>
      <c r="AJ762">
        <v>8</v>
      </c>
    </row>
    <row r="763" spans="1:66" ht="23.25">
      <c r="A763" s="121">
        <v>5</v>
      </c>
      <c r="B763" s="122" t="s">
        <v>916</v>
      </c>
      <c r="C763" s="123" t="s">
        <v>918</v>
      </c>
      <c r="D763" s="123">
        <v>5.0999999999999996</v>
      </c>
      <c r="E763" s="266" t="s">
        <v>952</v>
      </c>
      <c r="F763" s="122"/>
      <c r="G763" s="122" t="s">
        <v>1858</v>
      </c>
      <c r="H763" s="201" t="s">
        <v>1970</v>
      </c>
      <c r="I763" s="150" t="s">
        <v>1860</v>
      </c>
      <c r="J763" s="150"/>
      <c r="K763" s="278">
        <v>5203010141.1009998</v>
      </c>
      <c r="L763" s="291" t="s">
        <v>2510</v>
      </c>
      <c r="M763" s="108">
        <f t="shared" si="11"/>
        <v>82</v>
      </c>
      <c r="P763">
        <v>46260.67</v>
      </c>
      <c r="S763">
        <v>119429.5</v>
      </c>
      <c r="W763">
        <v>25264.5</v>
      </c>
      <c r="Z763">
        <v>82</v>
      </c>
      <c r="AB763">
        <v>17</v>
      </c>
      <c r="AG763">
        <v>1779</v>
      </c>
      <c r="AH763">
        <v>126093.31</v>
      </c>
      <c r="AJ763">
        <v>13117.9</v>
      </c>
      <c r="AL763">
        <v>8148.83</v>
      </c>
      <c r="AM763">
        <v>15</v>
      </c>
      <c r="AP763">
        <v>1</v>
      </c>
      <c r="AR763">
        <v>42863.15</v>
      </c>
      <c r="AW763">
        <v>5</v>
      </c>
      <c r="AX763">
        <v>6956.33</v>
      </c>
      <c r="AZ763">
        <v>31</v>
      </c>
      <c r="BD763">
        <v>12</v>
      </c>
      <c r="BE763">
        <v>5692.98</v>
      </c>
      <c r="BF763">
        <v>17887.68</v>
      </c>
      <c r="BG763">
        <v>3</v>
      </c>
      <c r="BJ763">
        <v>33700.42</v>
      </c>
      <c r="BK763">
        <v>164.67</v>
      </c>
      <c r="BL763">
        <v>2</v>
      </c>
      <c r="BN763">
        <v>3</v>
      </c>
    </row>
    <row r="764" spans="1:66" ht="23.25">
      <c r="A764" s="121">
        <v>5</v>
      </c>
      <c r="B764" s="122" t="s">
        <v>916</v>
      </c>
      <c r="C764" s="123" t="s">
        <v>918</v>
      </c>
      <c r="D764" s="123">
        <v>5.0999999999999996</v>
      </c>
      <c r="E764" s="266" t="s">
        <v>952</v>
      </c>
      <c r="F764" s="122"/>
      <c r="G764" s="122" t="s">
        <v>1858</v>
      </c>
      <c r="H764" s="201" t="s">
        <v>1970</v>
      </c>
      <c r="I764" s="150" t="s">
        <v>1860</v>
      </c>
      <c r="J764" s="150"/>
      <c r="K764" s="278">
        <v>5203010142.1009998</v>
      </c>
      <c r="L764" s="291" t="s">
        <v>2511</v>
      </c>
      <c r="M764" s="108">
        <f t="shared" si="11"/>
        <v>0</v>
      </c>
    </row>
    <row r="765" spans="1:66" ht="23.25">
      <c r="A765" s="121">
        <v>5</v>
      </c>
      <c r="B765" s="122" t="s">
        <v>916</v>
      </c>
      <c r="C765" s="123" t="s">
        <v>918</v>
      </c>
      <c r="D765" s="123">
        <v>5.0999999999999996</v>
      </c>
      <c r="E765" s="266" t="s">
        <v>952</v>
      </c>
      <c r="F765" s="122"/>
      <c r="G765" s="122" t="s">
        <v>1858</v>
      </c>
      <c r="H765" s="201" t="s">
        <v>1970</v>
      </c>
      <c r="I765" s="150" t="s">
        <v>1860</v>
      </c>
      <c r="J765" s="150"/>
      <c r="K765" s="278">
        <v>5203010145.1009998</v>
      </c>
      <c r="L765" s="291" t="s">
        <v>870</v>
      </c>
      <c r="M765" s="108">
        <f t="shared" si="11"/>
        <v>5</v>
      </c>
      <c r="Z765">
        <v>5</v>
      </c>
    </row>
    <row r="766" spans="1:66" ht="23.25">
      <c r="A766" s="121">
        <v>5</v>
      </c>
      <c r="B766" s="122" t="s">
        <v>916</v>
      </c>
      <c r="C766" s="123" t="s">
        <v>918</v>
      </c>
      <c r="D766" s="123">
        <v>5.0999999999999996</v>
      </c>
      <c r="E766" s="266" t="s">
        <v>952</v>
      </c>
      <c r="F766" s="122"/>
      <c r="G766" s="122" t="s">
        <v>1858</v>
      </c>
      <c r="H766" s="201" t="s">
        <v>1970</v>
      </c>
      <c r="I766" s="150" t="s">
        <v>1860</v>
      </c>
      <c r="J766" s="150"/>
      <c r="K766" s="278">
        <v>5203010146.1009998</v>
      </c>
      <c r="L766" s="291" t="s">
        <v>871</v>
      </c>
      <c r="M766" s="108">
        <f t="shared" si="11"/>
        <v>17</v>
      </c>
      <c r="Z766">
        <v>17</v>
      </c>
      <c r="AO766">
        <v>2731</v>
      </c>
    </row>
    <row r="767" spans="1:66" ht="23.25">
      <c r="A767" s="121">
        <v>5</v>
      </c>
      <c r="B767" s="122" t="s">
        <v>916</v>
      </c>
      <c r="C767" s="123" t="s">
        <v>918</v>
      </c>
      <c r="D767" s="123">
        <v>5.0999999999999996</v>
      </c>
      <c r="E767" s="266" t="s">
        <v>952</v>
      </c>
      <c r="F767" s="122" t="s">
        <v>1697</v>
      </c>
      <c r="G767" s="122" t="s">
        <v>1858</v>
      </c>
      <c r="H767" s="201" t="s">
        <v>1859</v>
      </c>
      <c r="I767" s="150" t="s">
        <v>1860</v>
      </c>
      <c r="J767" s="150"/>
      <c r="K767" s="278">
        <v>5205010101.1009998</v>
      </c>
      <c r="L767" s="291" t="s">
        <v>872</v>
      </c>
      <c r="M767" s="108">
        <f t="shared" si="11"/>
        <v>0</v>
      </c>
      <c r="BH767">
        <v>60660</v>
      </c>
    </row>
    <row r="768" spans="1:66" ht="23.25">
      <c r="A768" s="121">
        <v>5</v>
      </c>
      <c r="B768" s="122" t="s">
        <v>916</v>
      </c>
      <c r="C768" s="123" t="s">
        <v>918</v>
      </c>
      <c r="D768" s="123">
        <v>5.0999999999999996</v>
      </c>
      <c r="E768" s="266" t="s">
        <v>952</v>
      </c>
      <c r="F768" s="122" t="s">
        <v>1697</v>
      </c>
      <c r="G768" s="122" t="s">
        <v>1952</v>
      </c>
      <c r="H768" s="201"/>
      <c r="I768" s="150">
        <v>53051</v>
      </c>
      <c r="J768" s="150"/>
      <c r="K768" s="278">
        <v>5209010112.1009998</v>
      </c>
      <c r="L768" s="291" t="s">
        <v>873</v>
      </c>
      <c r="M768" s="108">
        <f t="shared" si="11"/>
        <v>86776.77</v>
      </c>
      <c r="Z768">
        <v>86776.77</v>
      </c>
      <c r="AH768">
        <v>1684</v>
      </c>
      <c r="AK768">
        <v>10000</v>
      </c>
    </row>
    <row r="769" spans="1:67" ht="23.25">
      <c r="A769" s="121">
        <v>5</v>
      </c>
      <c r="B769" s="122" t="s">
        <v>916</v>
      </c>
      <c r="C769" s="123" t="s">
        <v>918</v>
      </c>
      <c r="D769" s="123">
        <v>5.0999999999999996</v>
      </c>
      <c r="E769" s="266" t="s">
        <v>952</v>
      </c>
      <c r="F769" s="122" t="s">
        <v>1697</v>
      </c>
      <c r="G769" s="122" t="s">
        <v>1952</v>
      </c>
      <c r="H769" s="201"/>
      <c r="I769" s="150">
        <v>53051</v>
      </c>
      <c r="J769" s="150"/>
      <c r="K769" s="278">
        <v>5210010101.1009998</v>
      </c>
      <c r="L769" s="291" t="s">
        <v>2516</v>
      </c>
      <c r="M769" s="108">
        <f t="shared" si="11"/>
        <v>0</v>
      </c>
    </row>
    <row r="770" spans="1:67" ht="23.25">
      <c r="A770" s="121">
        <v>5</v>
      </c>
      <c r="B770" s="122" t="s">
        <v>916</v>
      </c>
      <c r="C770" s="123" t="s">
        <v>918</v>
      </c>
      <c r="D770" s="123">
        <v>5.0999999999999996</v>
      </c>
      <c r="E770" s="266" t="s">
        <v>952</v>
      </c>
      <c r="F770" s="122" t="s">
        <v>1697</v>
      </c>
      <c r="G770" s="122" t="s">
        <v>1952</v>
      </c>
      <c r="H770" s="201"/>
      <c r="I770" s="150">
        <v>53051</v>
      </c>
      <c r="J770" s="150"/>
      <c r="K770" s="278">
        <v>5210010102.1009998</v>
      </c>
      <c r="L770" s="291" t="s">
        <v>2517</v>
      </c>
      <c r="M770" s="108">
        <f t="shared" si="11"/>
        <v>0</v>
      </c>
    </row>
    <row r="771" spans="1:67" ht="23.25">
      <c r="A771" s="121">
        <v>5</v>
      </c>
      <c r="B771" s="122" t="s">
        <v>916</v>
      </c>
      <c r="C771" s="123" t="s">
        <v>918</v>
      </c>
      <c r="D771" s="123">
        <v>5.0999999999999996</v>
      </c>
      <c r="E771" s="266" t="s">
        <v>952</v>
      </c>
      <c r="F771" s="122" t="s">
        <v>1697</v>
      </c>
      <c r="G771" s="122" t="s">
        <v>1952</v>
      </c>
      <c r="H771" s="201"/>
      <c r="I771" s="150">
        <v>53051</v>
      </c>
      <c r="J771" s="150"/>
      <c r="K771" s="278">
        <v>5210010103.1009998</v>
      </c>
      <c r="L771" s="291" t="s">
        <v>2518</v>
      </c>
      <c r="M771" s="108">
        <f t="shared" si="11"/>
        <v>458281.53</v>
      </c>
      <c r="Z771">
        <v>458281.53</v>
      </c>
    </row>
    <row r="772" spans="1:67" ht="23.25">
      <c r="A772" s="121">
        <v>5</v>
      </c>
      <c r="B772" s="122" t="s">
        <v>916</v>
      </c>
      <c r="C772" s="123" t="s">
        <v>918</v>
      </c>
      <c r="D772" s="123">
        <v>5.0999999999999996</v>
      </c>
      <c r="E772" s="266" t="s">
        <v>952</v>
      </c>
      <c r="F772" s="122" t="s">
        <v>1697</v>
      </c>
      <c r="G772" s="122" t="s">
        <v>1952</v>
      </c>
      <c r="H772" s="201"/>
      <c r="I772" s="150">
        <v>53051</v>
      </c>
      <c r="J772" s="150"/>
      <c r="K772" s="278">
        <v>5210010105.1009998</v>
      </c>
      <c r="L772" s="291" t="s">
        <v>2519</v>
      </c>
      <c r="M772" s="108">
        <f t="shared" ref="M772:M792" si="12">SUMIF($N$1:$BO$1,$M$1,$N772:$BO772)</f>
        <v>257128000</v>
      </c>
      <c r="Z772">
        <v>257128000</v>
      </c>
    </row>
    <row r="773" spans="1:67" ht="23.25">
      <c r="A773" s="121">
        <v>5</v>
      </c>
      <c r="B773" s="122" t="s">
        <v>916</v>
      </c>
      <c r="C773" s="123" t="s">
        <v>918</v>
      </c>
      <c r="D773" s="123">
        <v>5.0999999999999996</v>
      </c>
      <c r="E773" s="266" t="s">
        <v>952</v>
      </c>
      <c r="F773" s="122" t="s">
        <v>1697</v>
      </c>
      <c r="G773" s="122" t="s">
        <v>1952</v>
      </c>
      <c r="H773" s="201"/>
      <c r="I773" s="150">
        <v>53051</v>
      </c>
      <c r="J773" s="150"/>
      <c r="K773" s="278">
        <v>5210010112.1009998</v>
      </c>
      <c r="L773" s="291" t="s">
        <v>2520</v>
      </c>
      <c r="M773" s="108">
        <f t="shared" si="12"/>
        <v>0</v>
      </c>
      <c r="N773">
        <v>149498.89000000001</v>
      </c>
      <c r="AV773">
        <v>1495950.16</v>
      </c>
    </row>
    <row r="774" spans="1:67" ht="23.25">
      <c r="A774" s="121">
        <v>5</v>
      </c>
      <c r="B774" s="122" t="s">
        <v>916</v>
      </c>
      <c r="C774" s="123" t="s">
        <v>918</v>
      </c>
      <c r="D774" s="123">
        <v>5.0999999999999996</v>
      </c>
      <c r="E774" s="266" t="s">
        <v>952</v>
      </c>
      <c r="F774" s="122" t="s">
        <v>1697</v>
      </c>
      <c r="G774" s="122" t="s">
        <v>1952</v>
      </c>
      <c r="H774" s="201"/>
      <c r="I774" s="150">
        <v>53051</v>
      </c>
      <c r="J774" s="150"/>
      <c r="K774" s="278">
        <v>5210010118.1009998</v>
      </c>
      <c r="L774" s="291" t="s">
        <v>2521</v>
      </c>
      <c r="M774" s="108">
        <f t="shared" si="12"/>
        <v>0</v>
      </c>
    </row>
    <row r="775" spans="1:67" ht="23.25">
      <c r="A775" s="121">
        <v>5</v>
      </c>
      <c r="B775" s="122" t="s">
        <v>916</v>
      </c>
      <c r="C775" s="123" t="s">
        <v>918</v>
      </c>
      <c r="D775" s="123">
        <v>5.0999999999999996</v>
      </c>
      <c r="E775" s="266" t="s">
        <v>952</v>
      </c>
      <c r="F775" s="122" t="s">
        <v>1697</v>
      </c>
      <c r="G775" s="122" t="s">
        <v>1858</v>
      </c>
      <c r="H775" s="201" t="s">
        <v>1859</v>
      </c>
      <c r="I775" s="150" t="s">
        <v>1860</v>
      </c>
      <c r="J775" s="150"/>
      <c r="K775" s="278">
        <v>5211010102.1009998</v>
      </c>
      <c r="L775" s="291" t="s">
        <v>881</v>
      </c>
      <c r="M775" s="108">
        <f t="shared" si="12"/>
        <v>0</v>
      </c>
    </row>
    <row r="776" spans="1:67" ht="23.25">
      <c r="A776" s="121">
        <v>5</v>
      </c>
      <c r="B776" s="122" t="s">
        <v>916</v>
      </c>
      <c r="C776" s="123" t="s">
        <v>918</v>
      </c>
      <c r="D776" s="123">
        <v>5.0999999999999996</v>
      </c>
      <c r="E776" s="266" t="s">
        <v>952</v>
      </c>
      <c r="F776" s="122" t="s">
        <v>1697</v>
      </c>
      <c r="G776" s="122" t="s">
        <v>1858</v>
      </c>
      <c r="H776" s="201" t="s">
        <v>1859</v>
      </c>
      <c r="I776" s="150" t="s">
        <v>1860</v>
      </c>
      <c r="J776" s="150"/>
      <c r="K776" s="278">
        <v>5212010199.1009998</v>
      </c>
      <c r="L776" s="291" t="s">
        <v>883</v>
      </c>
      <c r="M776" s="108">
        <f t="shared" si="12"/>
        <v>0</v>
      </c>
      <c r="AV776">
        <v>13671000</v>
      </c>
      <c r="BI776">
        <v>30960</v>
      </c>
    </row>
    <row r="777" spans="1:67" ht="23.25">
      <c r="A777" s="121">
        <v>5</v>
      </c>
      <c r="B777" s="122" t="s">
        <v>916</v>
      </c>
      <c r="C777" s="123" t="s">
        <v>918</v>
      </c>
      <c r="D777" s="123">
        <v>5.0999999999999996</v>
      </c>
      <c r="E777" s="266" t="s">
        <v>952</v>
      </c>
      <c r="F777" s="122" t="s">
        <v>1697</v>
      </c>
      <c r="G777" s="122" t="s">
        <v>1858</v>
      </c>
      <c r="H777" s="201" t="s">
        <v>1859</v>
      </c>
      <c r="I777" s="150" t="s">
        <v>1860</v>
      </c>
      <c r="J777" s="150"/>
      <c r="K777" s="278">
        <v>5212010199.1020002</v>
      </c>
      <c r="L777" s="291" t="s">
        <v>884</v>
      </c>
      <c r="M777" s="108">
        <f t="shared" si="12"/>
        <v>0</v>
      </c>
      <c r="N777">
        <v>4280000</v>
      </c>
      <c r="O777">
        <v>60000</v>
      </c>
      <c r="P777">
        <v>200000</v>
      </c>
      <c r="Q777">
        <v>80000</v>
      </c>
      <c r="R777">
        <v>920000</v>
      </c>
      <c r="S777">
        <v>160000</v>
      </c>
      <c r="U777">
        <v>400000</v>
      </c>
      <c r="V777">
        <v>490000</v>
      </c>
      <c r="W777">
        <v>740000</v>
      </c>
      <c r="X777">
        <v>460000</v>
      </c>
      <c r="Y777">
        <v>120000</v>
      </c>
      <c r="AB777">
        <v>80000</v>
      </c>
      <c r="AE777">
        <v>260000</v>
      </c>
      <c r="AH777">
        <v>22250000</v>
      </c>
      <c r="AI777">
        <v>160000</v>
      </c>
      <c r="AJ777">
        <v>440000</v>
      </c>
      <c r="AK777">
        <v>90000</v>
      </c>
      <c r="AL777">
        <v>630000</v>
      </c>
      <c r="AM777">
        <v>270000</v>
      </c>
      <c r="AN777">
        <v>720000</v>
      </c>
      <c r="AO777">
        <v>540000</v>
      </c>
      <c r="AP777">
        <v>260180</v>
      </c>
      <c r="AQ777">
        <v>29580</v>
      </c>
      <c r="AX777">
        <v>110000</v>
      </c>
      <c r="AZ777">
        <v>190000</v>
      </c>
      <c r="BB777">
        <v>80000</v>
      </c>
      <c r="BD777">
        <v>110000</v>
      </c>
      <c r="BI777">
        <v>810000</v>
      </c>
      <c r="BN777">
        <v>690000</v>
      </c>
      <c r="BO777">
        <v>60000</v>
      </c>
    </row>
    <row r="778" spans="1:67" ht="23.25">
      <c r="A778" s="121">
        <v>5</v>
      </c>
      <c r="B778" s="122" t="s">
        <v>916</v>
      </c>
      <c r="C778" s="123" t="s">
        <v>918</v>
      </c>
      <c r="D778" s="123">
        <v>5.0999999999999996</v>
      </c>
      <c r="E778" s="266" t="s">
        <v>952</v>
      </c>
      <c r="F778" s="122" t="s">
        <v>1697</v>
      </c>
      <c r="G778" s="122" t="s">
        <v>1858</v>
      </c>
      <c r="H778" s="201" t="s">
        <v>1859</v>
      </c>
      <c r="I778" s="150" t="s">
        <v>1860</v>
      </c>
      <c r="J778" s="150"/>
      <c r="K778" s="278">
        <v>5212010199.1040001</v>
      </c>
      <c r="L778" s="291" t="s">
        <v>885</v>
      </c>
      <c r="M778" s="108">
        <f t="shared" si="12"/>
        <v>0</v>
      </c>
      <c r="AG778">
        <v>63960</v>
      </c>
      <c r="AW778">
        <v>10500</v>
      </c>
    </row>
    <row r="779" spans="1:67" ht="23.25">
      <c r="A779" s="121">
        <v>5</v>
      </c>
      <c r="B779" s="122" t="s">
        <v>916</v>
      </c>
      <c r="C779" s="123" t="s">
        <v>918</v>
      </c>
      <c r="D779" s="123">
        <v>5.0999999999999996</v>
      </c>
      <c r="E779" s="266" t="s">
        <v>952</v>
      </c>
      <c r="F779" s="122" t="s">
        <v>1697</v>
      </c>
      <c r="G779" s="122" t="s">
        <v>1858</v>
      </c>
      <c r="H779" s="201" t="s">
        <v>1859</v>
      </c>
      <c r="I779" s="150" t="s">
        <v>1860</v>
      </c>
      <c r="J779" s="150"/>
      <c r="K779" s="278">
        <v>5212010199.1049995</v>
      </c>
      <c r="L779" s="291" t="s">
        <v>886</v>
      </c>
      <c r="M779" s="108">
        <f t="shared" si="12"/>
        <v>4015037.08</v>
      </c>
      <c r="N779">
        <v>271451.21999999997</v>
      </c>
      <c r="P779">
        <v>12912</v>
      </c>
      <c r="Q779">
        <v>60825</v>
      </c>
      <c r="R779">
        <v>236641.2</v>
      </c>
      <c r="S779">
        <v>64853.45</v>
      </c>
      <c r="V779">
        <v>22000</v>
      </c>
      <c r="X779">
        <v>44900</v>
      </c>
      <c r="Y779">
        <v>4628</v>
      </c>
      <c r="Z779">
        <v>4015037.08</v>
      </c>
      <c r="AA779">
        <v>37673.379999999997</v>
      </c>
      <c r="AB779">
        <v>29500</v>
      </c>
      <c r="AC779">
        <v>47177</v>
      </c>
      <c r="AE779">
        <v>55859.18</v>
      </c>
      <c r="AF779">
        <v>110198.75</v>
      </c>
      <c r="AG779">
        <v>7500</v>
      </c>
      <c r="AH779">
        <v>477305.4</v>
      </c>
      <c r="AI779">
        <v>28550.99</v>
      </c>
      <c r="AJ779">
        <v>18628.18</v>
      </c>
      <c r="AK779">
        <v>11480</v>
      </c>
      <c r="AL779">
        <v>150939.6</v>
      </c>
      <c r="AM779">
        <v>62450</v>
      </c>
      <c r="AN779">
        <v>77450</v>
      </c>
      <c r="AO779">
        <v>9063</v>
      </c>
      <c r="AP779">
        <v>108000</v>
      </c>
      <c r="AQ779">
        <v>31524.99</v>
      </c>
      <c r="AR779">
        <v>2131736.1</v>
      </c>
      <c r="AS779">
        <v>39203</v>
      </c>
      <c r="AU779">
        <v>4000</v>
      </c>
      <c r="AV779">
        <v>565891.30000000005</v>
      </c>
      <c r="AW779">
        <v>1010.05</v>
      </c>
      <c r="AX779">
        <v>55380</v>
      </c>
      <c r="AZ779">
        <v>88365.5</v>
      </c>
      <c r="BA779">
        <v>273119.59000000003</v>
      </c>
      <c r="BC779">
        <v>170191.37</v>
      </c>
      <c r="BD779">
        <v>39000</v>
      </c>
      <c r="BE779">
        <v>210128.28</v>
      </c>
      <c r="BF779">
        <v>5615</v>
      </c>
      <c r="BG779">
        <v>14383</v>
      </c>
      <c r="BH779">
        <v>62439</v>
      </c>
      <c r="BI779">
        <v>22000</v>
      </c>
      <c r="BJ779">
        <v>46100</v>
      </c>
      <c r="BK779">
        <v>34991</v>
      </c>
      <c r="BM779">
        <v>400</v>
      </c>
      <c r="BN779">
        <v>96250</v>
      </c>
      <c r="BO779">
        <v>136600</v>
      </c>
    </row>
    <row r="780" spans="1:67" ht="23.25">
      <c r="A780" s="121">
        <v>5</v>
      </c>
      <c r="B780" s="122" t="s">
        <v>916</v>
      </c>
      <c r="C780" s="123" t="s">
        <v>918</v>
      </c>
      <c r="D780" s="123">
        <v>5.0999999999999996</v>
      </c>
      <c r="E780" s="266" t="s">
        <v>952</v>
      </c>
      <c r="F780" s="122" t="s">
        <v>1697</v>
      </c>
      <c r="G780" s="122" t="s">
        <v>1858</v>
      </c>
      <c r="H780" s="201" t="s">
        <v>1859</v>
      </c>
      <c r="I780" s="150" t="s">
        <v>1860</v>
      </c>
      <c r="J780" s="150"/>
      <c r="K780" s="278">
        <v>5212010199.1059999</v>
      </c>
      <c r="L780" s="291" t="s">
        <v>887</v>
      </c>
      <c r="M780" s="108">
        <f t="shared" si="12"/>
        <v>0</v>
      </c>
    </row>
    <row r="781" spans="1:67" ht="23.25">
      <c r="A781" s="121">
        <v>5</v>
      </c>
      <c r="B781" s="122" t="s">
        <v>916</v>
      </c>
      <c r="C781" s="123" t="s">
        <v>918</v>
      </c>
      <c r="D781" s="123">
        <v>5.0999999999999996</v>
      </c>
      <c r="E781" s="266" t="s">
        <v>952</v>
      </c>
      <c r="F781" s="122" t="s">
        <v>1697</v>
      </c>
      <c r="G781" s="122" t="s">
        <v>1858</v>
      </c>
      <c r="H781" s="201" t="s">
        <v>1859</v>
      </c>
      <c r="I781" s="150" t="s">
        <v>1860</v>
      </c>
      <c r="J781" s="150"/>
      <c r="K781" s="278">
        <v>5212010199.1070004</v>
      </c>
      <c r="L781" s="291" t="s">
        <v>888</v>
      </c>
      <c r="M781" s="108">
        <f t="shared" si="12"/>
        <v>0</v>
      </c>
      <c r="N781">
        <v>263800</v>
      </c>
      <c r="P781">
        <v>66930</v>
      </c>
      <c r="R781">
        <v>1345060.54</v>
      </c>
      <c r="T781">
        <v>199500</v>
      </c>
      <c r="V781">
        <v>14040</v>
      </c>
      <c r="AD781">
        <v>787776.74</v>
      </c>
      <c r="AJ781">
        <v>45956.5</v>
      </c>
      <c r="AU781">
        <v>64524</v>
      </c>
    </row>
    <row r="782" spans="1:67" ht="23.25">
      <c r="A782" s="121">
        <v>5</v>
      </c>
      <c r="B782" s="122" t="s">
        <v>916</v>
      </c>
      <c r="C782" s="123" t="s">
        <v>918</v>
      </c>
      <c r="D782" s="123">
        <v>5.0999999999999996</v>
      </c>
      <c r="E782" s="266" t="s">
        <v>952</v>
      </c>
      <c r="F782" s="122" t="s">
        <v>1697</v>
      </c>
      <c r="G782" s="122" t="s">
        <v>1858</v>
      </c>
      <c r="H782" s="201" t="s">
        <v>2005</v>
      </c>
      <c r="I782" s="150" t="s">
        <v>1860</v>
      </c>
      <c r="J782" s="150"/>
      <c r="K782" s="278">
        <v>5212010199.1079998</v>
      </c>
      <c r="L782" s="291" t="s">
        <v>2524</v>
      </c>
      <c r="M782" s="108">
        <f t="shared" si="12"/>
        <v>0</v>
      </c>
      <c r="P782">
        <v>80304.960000000006</v>
      </c>
      <c r="AM782">
        <v>68000</v>
      </c>
      <c r="AO782">
        <v>890002</v>
      </c>
      <c r="AQ782">
        <v>115000</v>
      </c>
      <c r="AU782">
        <v>1</v>
      </c>
      <c r="AX782">
        <v>191400</v>
      </c>
    </row>
    <row r="783" spans="1:67" ht="23.25">
      <c r="A783" s="121">
        <v>5</v>
      </c>
      <c r="B783" s="122" t="s">
        <v>916</v>
      </c>
      <c r="C783" s="123" t="s">
        <v>918</v>
      </c>
      <c r="D783" s="123">
        <v>5.0999999999999996</v>
      </c>
      <c r="E783" s="266" t="s">
        <v>952</v>
      </c>
      <c r="F783" s="122"/>
      <c r="G783" s="122" t="s">
        <v>1858</v>
      </c>
      <c r="H783" s="201" t="s">
        <v>2007</v>
      </c>
      <c r="I783" s="150" t="s">
        <v>1860</v>
      </c>
      <c r="J783" s="150"/>
      <c r="K783" s="278">
        <v>5212010199.1090002</v>
      </c>
      <c r="L783" s="291" t="s">
        <v>2525</v>
      </c>
      <c r="M783" s="108">
        <f t="shared" si="12"/>
        <v>0</v>
      </c>
    </row>
    <row r="784" spans="1:67" ht="23.25">
      <c r="A784" s="121">
        <v>5</v>
      </c>
      <c r="B784" s="122" t="s">
        <v>916</v>
      </c>
      <c r="C784" s="123" t="s">
        <v>918</v>
      </c>
      <c r="D784" s="123">
        <v>5.0999999999999996</v>
      </c>
      <c r="E784" s="266" t="s">
        <v>952</v>
      </c>
      <c r="F784" s="122"/>
      <c r="G784" s="122" t="s">
        <v>1858</v>
      </c>
      <c r="H784" s="201" t="s">
        <v>2007</v>
      </c>
      <c r="I784" s="150" t="s">
        <v>1860</v>
      </c>
      <c r="J784" s="150"/>
      <c r="K784" s="278">
        <v>5212010199.1099997</v>
      </c>
      <c r="L784" s="291" t="s">
        <v>891</v>
      </c>
      <c r="M784" s="108">
        <f t="shared" si="12"/>
        <v>0</v>
      </c>
      <c r="AQ784">
        <v>0</v>
      </c>
      <c r="AS784">
        <v>757700</v>
      </c>
    </row>
    <row r="785" spans="1:67" ht="23.25">
      <c r="A785" s="121">
        <v>5</v>
      </c>
      <c r="B785" s="122" t="s">
        <v>916</v>
      </c>
      <c r="C785" s="123" t="s">
        <v>918</v>
      </c>
      <c r="D785" s="123">
        <v>5.0999999999999996</v>
      </c>
      <c r="E785" s="266" t="s">
        <v>952</v>
      </c>
      <c r="F785" s="122"/>
      <c r="G785" s="122" t="s">
        <v>1858</v>
      </c>
      <c r="H785" s="201" t="s">
        <v>2007</v>
      </c>
      <c r="I785" s="150" t="s">
        <v>1860</v>
      </c>
      <c r="J785" s="150"/>
      <c r="K785" s="278">
        <v>5212010199.1110001</v>
      </c>
      <c r="L785" s="291" t="s">
        <v>892</v>
      </c>
      <c r="M785" s="108">
        <f t="shared" si="12"/>
        <v>0</v>
      </c>
      <c r="BG785">
        <v>157981</v>
      </c>
    </row>
    <row r="786" spans="1:67" ht="23.25">
      <c r="A786" s="121">
        <v>5</v>
      </c>
      <c r="B786" s="122" t="s">
        <v>916</v>
      </c>
      <c r="C786" s="123" t="s">
        <v>918</v>
      </c>
      <c r="D786" s="123">
        <v>5.0999999999999996</v>
      </c>
      <c r="E786" s="266" t="s">
        <v>952</v>
      </c>
      <c r="F786" s="122"/>
      <c r="G786" s="122" t="s">
        <v>1858</v>
      </c>
      <c r="H786" s="201" t="s">
        <v>2007</v>
      </c>
      <c r="I786" s="150" t="s">
        <v>1860</v>
      </c>
      <c r="J786" s="150"/>
      <c r="K786" s="278">
        <v>5212010199.1120005</v>
      </c>
      <c r="L786" s="291" t="s">
        <v>2526</v>
      </c>
      <c r="M786" s="108">
        <f t="shared" si="12"/>
        <v>0</v>
      </c>
    </row>
    <row r="787" spans="1:67" ht="23.25">
      <c r="A787" s="121">
        <v>5</v>
      </c>
      <c r="B787" s="122" t="s">
        <v>916</v>
      </c>
      <c r="C787" s="123" t="s">
        <v>918</v>
      </c>
      <c r="D787" s="123">
        <v>5.0999999999999996</v>
      </c>
      <c r="E787" s="266" t="s">
        <v>952</v>
      </c>
      <c r="F787" s="122"/>
      <c r="G787" s="122" t="s">
        <v>1858</v>
      </c>
      <c r="H787" s="201" t="s">
        <v>2007</v>
      </c>
      <c r="I787" s="150" t="s">
        <v>1860</v>
      </c>
      <c r="J787" s="150"/>
      <c r="K787" s="278">
        <v>5212010199.1129999</v>
      </c>
      <c r="L787" s="291" t="s">
        <v>2527</v>
      </c>
      <c r="M787" s="108">
        <f t="shared" si="12"/>
        <v>0</v>
      </c>
      <c r="AM787">
        <v>600600</v>
      </c>
    </row>
    <row r="788" spans="1:67" ht="23.25">
      <c r="A788" s="121">
        <v>5</v>
      </c>
      <c r="B788" s="122" t="s">
        <v>916</v>
      </c>
      <c r="C788" s="123" t="s">
        <v>918</v>
      </c>
      <c r="D788" s="123">
        <v>5.0999999999999996</v>
      </c>
      <c r="E788" s="266" t="s">
        <v>952</v>
      </c>
      <c r="F788" s="122" t="s">
        <v>1358</v>
      </c>
      <c r="G788" s="122" t="s">
        <v>1858</v>
      </c>
      <c r="H788" s="201" t="s">
        <v>2013</v>
      </c>
      <c r="I788" s="150" t="s">
        <v>1860</v>
      </c>
      <c r="J788" s="150"/>
      <c r="K788" s="278">
        <v>5212010199.1140003</v>
      </c>
      <c r="L788" s="291" t="s">
        <v>895</v>
      </c>
      <c r="M788" s="108">
        <f>SUMIF($N$1:$BO$1,$M$1,$N788:$BO788)</f>
        <v>687580</v>
      </c>
      <c r="N788">
        <v>7924137.7400000002</v>
      </c>
      <c r="O788">
        <v>657440</v>
      </c>
      <c r="P788">
        <v>4014500</v>
      </c>
      <c r="Q788">
        <v>4596470</v>
      </c>
      <c r="R788">
        <v>3672973</v>
      </c>
      <c r="S788">
        <v>5520259</v>
      </c>
      <c r="T788">
        <v>2640474</v>
      </c>
      <c r="U788">
        <v>989400</v>
      </c>
      <c r="V788">
        <v>1960188</v>
      </c>
      <c r="W788">
        <v>1151200</v>
      </c>
      <c r="X788">
        <v>1288497</v>
      </c>
      <c r="Y788">
        <v>2815857.98</v>
      </c>
      <c r="Z788">
        <v>687580</v>
      </c>
      <c r="AA788">
        <v>853400</v>
      </c>
      <c r="AB788">
        <v>912367.69</v>
      </c>
      <c r="AC788">
        <v>2594700</v>
      </c>
      <c r="AD788">
        <v>2511382</v>
      </c>
      <c r="AF788">
        <v>1516577</v>
      </c>
      <c r="AG788">
        <v>665300</v>
      </c>
      <c r="AH788">
        <v>13127805.32</v>
      </c>
      <c r="AI788">
        <v>1027200</v>
      </c>
      <c r="AJ788">
        <v>973600</v>
      </c>
      <c r="AK788">
        <v>2377007.2000000002</v>
      </c>
      <c r="AL788">
        <v>1255530</v>
      </c>
      <c r="AN788">
        <v>260000</v>
      </c>
      <c r="AO788">
        <v>2654500</v>
      </c>
      <c r="AP788">
        <v>907134</v>
      </c>
      <c r="AQ788">
        <v>1466920</v>
      </c>
      <c r="AR788">
        <v>2128200</v>
      </c>
      <c r="AS788">
        <v>738886.46</v>
      </c>
      <c r="AU788">
        <v>291353.3</v>
      </c>
      <c r="AV788">
        <v>4101728.91</v>
      </c>
      <c r="AW788">
        <v>880216.75</v>
      </c>
      <c r="AY788">
        <v>670000</v>
      </c>
      <c r="BD788">
        <v>252556</v>
      </c>
      <c r="BF788">
        <v>25320</v>
      </c>
      <c r="BH788">
        <v>757943.07</v>
      </c>
      <c r="BI788">
        <v>8294645.75</v>
      </c>
      <c r="BJ788">
        <v>1093180</v>
      </c>
      <c r="BK788">
        <v>4242576.3099999996</v>
      </c>
      <c r="BL788">
        <v>22000</v>
      </c>
      <c r="BM788">
        <v>3507120</v>
      </c>
      <c r="BN788">
        <v>1729900</v>
      </c>
      <c r="BO788">
        <v>588600</v>
      </c>
    </row>
    <row r="789" spans="1:67" ht="23.25">
      <c r="A789" s="121">
        <v>5</v>
      </c>
      <c r="B789" s="122" t="s">
        <v>916</v>
      </c>
      <c r="C789" s="123" t="s">
        <v>919</v>
      </c>
      <c r="D789" s="123">
        <v>5.0999999999999996</v>
      </c>
      <c r="E789" s="266" t="s">
        <v>952</v>
      </c>
      <c r="F789" s="122" t="s">
        <v>1697</v>
      </c>
      <c r="G789" s="122" t="s">
        <v>1858</v>
      </c>
      <c r="H789" s="201" t="s">
        <v>1859</v>
      </c>
      <c r="I789" s="150" t="s">
        <v>1860</v>
      </c>
      <c r="J789" s="150"/>
      <c r="K789" s="278">
        <v>5401010101.1009998</v>
      </c>
      <c r="L789" s="291" t="s">
        <v>896</v>
      </c>
      <c r="M789" s="108">
        <f t="shared" si="12"/>
        <v>0</v>
      </c>
    </row>
    <row r="790" spans="1:67">
      <c r="A790" s="178"/>
      <c r="B790" s="179"/>
      <c r="C790" s="180"/>
      <c r="D790" s="180"/>
      <c r="E790" s="179"/>
      <c r="F790" s="179"/>
      <c r="G790" s="181"/>
      <c r="H790" s="181"/>
      <c r="I790" s="181"/>
      <c r="J790" s="181"/>
      <c r="K790" s="286"/>
      <c r="L790" s="299"/>
      <c r="M790" s="108">
        <f t="shared" si="12"/>
        <v>0</v>
      </c>
    </row>
    <row r="791" spans="1:67">
      <c r="A791" s="117"/>
      <c r="B791" s="118"/>
      <c r="C791" s="119"/>
      <c r="D791" s="119"/>
      <c r="E791" s="118"/>
      <c r="F791" s="118"/>
      <c r="G791" s="118"/>
      <c r="H791" s="118"/>
      <c r="I791" s="118"/>
      <c r="J791" s="118"/>
      <c r="K791" s="287"/>
      <c r="L791" s="289"/>
      <c r="M791" s="108">
        <f t="shared" si="12"/>
        <v>0</v>
      </c>
    </row>
    <row r="792" spans="1:67">
      <c r="A792" s="184">
        <v>4</v>
      </c>
      <c r="G792" s="185" t="s">
        <v>944</v>
      </c>
      <c r="K792" s="632">
        <v>4301020105.2019997</v>
      </c>
      <c r="L792" s="632" t="s">
        <v>4381</v>
      </c>
      <c r="M792" s="108">
        <f t="shared" si="12"/>
        <v>10829329.710000001</v>
      </c>
      <c r="N792" s="633">
        <v>26763685.710000001</v>
      </c>
      <c r="O792" s="633">
        <v>197877.16</v>
      </c>
      <c r="P792" s="633">
        <v>1006869.1999999998</v>
      </c>
      <c r="Q792" s="633">
        <v>1974439.29</v>
      </c>
      <c r="R792" s="633">
        <v>2504127.5100000002</v>
      </c>
      <c r="S792" s="633">
        <v>2181769.9000000004</v>
      </c>
      <c r="T792" s="633">
        <v>1119274.6300000001</v>
      </c>
      <c r="U792" s="633">
        <v>652778.32000000007</v>
      </c>
      <c r="V792" s="633">
        <v>921394.71000000008</v>
      </c>
      <c r="W792" s="633">
        <v>514711.48</v>
      </c>
      <c r="X792" s="633">
        <v>607205.98</v>
      </c>
      <c r="Y792" s="633">
        <v>251546.33</v>
      </c>
      <c r="Z792" s="633">
        <v>10829329.710000001</v>
      </c>
      <c r="AA792" s="633">
        <v>793597.06</v>
      </c>
      <c r="AB792" s="633">
        <v>575292.55999999994</v>
      </c>
      <c r="AC792" s="633">
        <v>459986.44</v>
      </c>
      <c r="AD792" s="633">
        <v>1396987.31</v>
      </c>
      <c r="AE792" s="633">
        <v>992832.49000000022</v>
      </c>
      <c r="AF792" s="633">
        <v>455379.29000000004</v>
      </c>
      <c r="AG792" s="633">
        <v>0</v>
      </c>
      <c r="AH792" s="633">
        <v>42522493.75</v>
      </c>
      <c r="AI792" s="633">
        <v>460906.45999999996</v>
      </c>
      <c r="AJ792" s="633">
        <v>1911730.38</v>
      </c>
      <c r="AK792" s="633">
        <v>1453398.5300000003</v>
      </c>
      <c r="AL792" s="633">
        <v>3056010.4899999998</v>
      </c>
      <c r="AM792" s="633">
        <v>779489.8</v>
      </c>
      <c r="AN792" s="633">
        <v>3303064.73</v>
      </c>
      <c r="AO792" s="633">
        <v>1186068.1399999999</v>
      </c>
      <c r="AP792" s="633">
        <v>1422458.1199999999</v>
      </c>
      <c r="AQ792" s="633">
        <v>917508.35000000009</v>
      </c>
      <c r="AR792" s="633">
        <v>3298874.08</v>
      </c>
      <c r="AS792" s="633">
        <v>829555.4</v>
      </c>
      <c r="AT792" s="633">
        <v>885080.53</v>
      </c>
      <c r="AU792" s="633">
        <v>0</v>
      </c>
      <c r="AV792" s="633">
        <v>20049716.079999998</v>
      </c>
      <c r="AW792" s="633">
        <v>965517.21999999986</v>
      </c>
      <c r="AX792" s="633">
        <v>1439021.1300000001</v>
      </c>
      <c r="AY792" s="633">
        <v>3128957.74</v>
      </c>
      <c r="AZ792" s="633">
        <v>1463837.13</v>
      </c>
      <c r="BA792" s="633">
        <v>917989.48</v>
      </c>
      <c r="BB792" s="633">
        <v>1043866.0499999999</v>
      </c>
      <c r="BC792" s="633">
        <v>3843174.9599999995</v>
      </c>
      <c r="BD792" s="633">
        <v>831500.51</v>
      </c>
      <c r="BE792" s="633">
        <v>0</v>
      </c>
      <c r="BF792" s="633">
        <v>0</v>
      </c>
      <c r="BG792" s="633">
        <v>0</v>
      </c>
      <c r="BH792" s="633">
        <v>11780399.689999999</v>
      </c>
      <c r="BI792" s="633">
        <v>1268384.8599999999</v>
      </c>
      <c r="BJ792" s="633">
        <v>620878.75</v>
      </c>
      <c r="BK792" s="633">
        <v>1926511.2199999997</v>
      </c>
      <c r="BL792" s="633">
        <v>225660.36</v>
      </c>
      <c r="BM792" s="633">
        <v>1185086.97</v>
      </c>
      <c r="BN792" s="633">
        <v>1486207.87</v>
      </c>
      <c r="BO792" s="633">
        <v>628510.93000000005</v>
      </c>
    </row>
  </sheetData>
  <autoFilter ref="A2:M789" xr:uid="{00000000-0009-0000-0000-000008000000}"/>
  <phoneticPr fontId="76" type="noConversion"/>
  <conditionalFormatting sqref="L788">
    <cfRule type="duplicateValues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19</vt:i4>
      </vt:variant>
    </vt:vector>
  </HeadingPairs>
  <TitlesOfParts>
    <vt:vector size="19" baseType="lpstr">
      <vt:lpstr>Sheet1 (2)</vt:lpstr>
      <vt:lpstr>ขั้นตอน</vt:lpstr>
      <vt:lpstr>67</vt:lpstr>
      <vt:lpstr>F&amp;R Balance sheet</vt:lpstr>
      <vt:lpstr>Sheet6</vt:lpstr>
      <vt:lpstr>66</vt:lpstr>
      <vt:lpstr>(Analysis Asset)</vt:lpstr>
      <vt:lpstr> (Analysis Debt)</vt:lpstr>
      <vt:lpstr>63</vt:lpstr>
      <vt:lpstr>การลงทุนkeyin</vt:lpstr>
      <vt:lpstr>68</vt:lpstr>
      <vt:lpstr>2569keyin</vt:lpstr>
      <vt:lpstr>Sheet3</vt:lpstr>
      <vt:lpstr>65</vt:lpstr>
      <vt:lpstr>64</vt:lpstr>
      <vt:lpstr>62</vt:lpstr>
      <vt:lpstr>61</vt:lpstr>
      <vt:lpstr>60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Buatong K3</dc:creator>
  <cp:lastModifiedBy>อังคาร สมพร</cp:lastModifiedBy>
  <cp:lastPrinted>2022-06-13T02:58:44Z</cp:lastPrinted>
  <dcterms:created xsi:type="dcterms:W3CDTF">2020-09-08T03:52:01Z</dcterms:created>
  <dcterms:modified xsi:type="dcterms:W3CDTF">2026-01-21T03:00:24Z</dcterms:modified>
</cp:coreProperties>
</file>